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ชี้แจงPlanfin เงินบำรุง 2567/"/>
    </mc:Choice>
  </mc:AlternateContent>
  <xr:revisionPtr revIDLastSave="13" documentId="13_ncr:1_{74C3B589-C0FC-45BB-A7BB-E2A9C1633F3C}" xr6:coauthVersionLast="47" xr6:coauthVersionMax="47" xr10:uidLastSave="{052CB8A1-B725-4692-AB3D-5B61D2262AB9}"/>
  <bookViews>
    <workbookView xWindow="-108" yWindow="-108" windowWidth="23256" windowHeight="12576" tabRatio="785" firstSheet="1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67_1st" sheetId="8" r:id="rId4"/>
    <sheet name="กศภ2565" sheetId="56" r:id="rId5"/>
    <sheet name="กศภ2566_12M" sheetId="60" r:id="rId6"/>
    <sheet name="หมายเหตุ_กศภ66_10M" sheetId="61" r:id="rId7"/>
    <sheet name="2.Revenue" sheetId="1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62" r:id="rId18"/>
    <sheet name="12.WS-แผนสนับสนุน รพ.สต." sheetId="25" r:id="rId19"/>
    <sheet name="12.1 รายละเอียด แผน รพ.สต." sheetId="63" r:id="rId20"/>
    <sheet name="13.Mapping" sheetId="2" r:id="rId21"/>
    <sheet name="PlanFin Analysis" sheetId="30" r:id="rId22"/>
    <sheet name="14.แผนรายรับรายจ่ายเงินบำรุงฯ" sheetId="53" r:id="rId23"/>
    <sheet name="15.แผนก่อหนี้" sheetId="54" r:id="rId24"/>
  </sheets>
  <externalReferences>
    <externalReference r:id="rId25"/>
    <externalReference r:id="rId26"/>
    <externalReference r:id="rId27"/>
  </externalReferences>
  <definedNames>
    <definedName name="_">#REF!</definedName>
    <definedName name="_xlnm._FilterDatabase" localSheetId="20" hidden="1">'13.Mapping'!$A$1:$P$443</definedName>
    <definedName name="_xlnm._FilterDatabase" localSheetId="10" hidden="1">'5.งบทดลอง รพ.'!#REF!</definedName>
    <definedName name="_xlnm._FilterDatabase" localSheetId="11" hidden="1">'6.WS-Re-Exp'!$A$2:$I$445</definedName>
    <definedName name="_xlnm._FilterDatabase" localSheetId="2" hidden="1">ID!$A$1:$R$904</definedName>
    <definedName name="_xlnm._FilterDatabase" localSheetId="4" hidden="1">กศภ2565!$A$61:$AHX$158</definedName>
    <definedName name="_xlnm._FilterDatabase" localSheetId="5" hidden="1">กศภ2566_12M!$A$64:$AIA$159</definedName>
    <definedName name="_xlnm._FilterDatabase" localSheetId="6" hidden="1">หมายเหตุ_กศภ66_10M!$B$4:$I$357</definedName>
    <definedName name="_q06">#REF!</definedName>
    <definedName name="DATA" localSheetId="17">#REF!</definedName>
    <definedName name="DATA" localSheetId="19">#REF!</definedName>
    <definedName name="DATA" localSheetId="4">#REF!</definedName>
    <definedName name="DATA">#REF!</definedName>
    <definedName name="Data222" localSheetId="17">#REF!</definedName>
    <definedName name="Data222" localSheetId="19">#REF!</definedName>
    <definedName name="Data222">#REF!</definedName>
    <definedName name="data2222" localSheetId="17">#REF!</definedName>
    <definedName name="data2222" localSheetId="19">#REF!</definedName>
    <definedName name="data2222">#REF!</definedName>
    <definedName name="income51">#REF!</definedName>
    <definedName name="_xlnm.Print_Area" localSheetId="3">'1.Planfin67_1st'!$A$1:$G$124</definedName>
    <definedName name="_xlnm.Print_Area" localSheetId="22">'14.แผนรายรับรายจ่ายเงินบำรุงฯ'!#REF!</definedName>
    <definedName name="_xlnm.Print_Area" localSheetId="7">'2.Revenue'!$C$2:$G$21</definedName>
    <definedName name="_xlnm.Print_Area" localSheetId="0">คำแนะนำ!$B$2:$B$122</definedName>
    <definedName name="_xlnm.Print_Titles" localSheetId="3">'1.Planfin67_1st'!$1:$1</definedName>
    <definedName name="_xlnm.Print_Titles" localSheetId="19">'12.1 รายละเอียด แผน รพ.สต.'!$A:$C</definedName>
    <definedName name="_xlnm.Print_Titles" localSheetId="22">'14.แผนรายรับรายจ่ายเงินบำรุงฯ'!#REF!</definedName>
    <definedName name="_xlnm.Print_Titles" localSheetId="11">'6.WS-Re-Exp'!$1:$2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Query2">#REF!</definedName>
    <definedName name="SAPBEXsysID" hidden="1">"BWP"</definedName>
    <definedName name="still">#REF!</definedName>
    <definedName name="stillsum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" i="8" l="1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M2" i="8"/>
  <c r="L2" i="8"/>
  <c r="S17" i="63"/>
  <c r="S16" i="63"/>
  <c r="R16" i="63"/>
  <c r="Q16" i="63"/>
  <c r="P16" i="63"/>
  <c r="O16" i="63"/>
  <c r="N16" i="63"/>
  <c r="M16" i="63"/>
  <c r="M17" i="63" s="1"/>
  <c r="L16" i="63"/>
  <c r="K16" i="63"/>
  <c r="J16" i="63"/>
  <c r="I16" i="63"/>
  <c r="H16" i="63"/>
  <c r="G16" i="63"/>
  <c r="F16" i="63"/>
  <c r="E16" i="63"/>
  <c r="E17" i="63" s="1"/>
  <c r="D16" i="63"/>
  <c r="D17" i="63" s="1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S17" i="62"/>
  <c r="S16" i="62"/>
  <c r="S15" i="62"/>
  <c r="S14" i="62"/>
  <c r="S18" i="62" s="1"/>
  <c r="S13" i="62"/>
  <c r="S12" i="62"/>
  <c r="S11" i="62"/>
  <c r="S10" i="62"/>
  <c r="S9" i="62"/>
  <c r="S8" i="62"/>
  <c r="S7" i="62"/>
  <c r="S6" i="62"/>
  <c r="T17" i="63" l="1"/>
  <c r="T16" i="63"/>
  <c r="C12" i="29" l="1"/>
  <c r="C11" i="29"/>
  <c r="C104" i="8"/>
  <c r="H357" i="61"/>
  <c r="E357" i="61"/>
  <c r="F357" i="61"/>
  <c r="G357" i="61"/>
  <c r="D357" i="61"/>
  <c r="VT43" i="60"/>
  <c r="VT44" i="60" s="1"/>
  <c r="AHW12" i="60"/>
  <c r="AHW42" i="60"/>
  <c r="AHW36" i="60"/>
  <c r="AHW37" i="60"/>
  <c r="AHW38" i="60"/>
  <c r="AHW35" i="60"/>
  <c r="AHW19" i="60"/>
  <c r="AHW20" i="60"/>
  <c r="AHW21" i="60"/>
  <c r="AHW22" i="60"/>
  <c r="AHW23" i="60"/>
  <c r="AHW24" i="60"/>
  <c r="AHW25" i="60"/>
  <c r="AHW26" i="60"/>
  <c r="AHW27" i="60"/>
  <c r="AHW28" i="60"/>
  <c r="AHW29" i="60"/>
  <c r="AHW30" i="60"/>
  <c r="AHW31" i="60"/>
  <c r="AHW32" i="60"/>
  <c r="AHW18" i="60"/>
  <c r="AHW6" i="60"/>
  <c r="AHW7" i="60"/>
  <c r="AHW8" i="60"/>
  <c r="AHW9" i="60"/>
  <c r="AHW10" i="60"/>
  <c r="AHW11" i="60"/>
  <c r="AHW13" i="60"/>
  <c r="AHW14" i="60"/>
  <c r="AHW15" i="60"/>
  <c r="AHW16" i="60"/>
  <c r="AHW5" i="60"/>
  <c r="AHW17" i="60" s="1"/>
  <c r="E33" i="60"/>
  <c r="F33" i="60"/>
  <c r="G33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BH33" i="60"/>
  <c r="BI33" i="60"/>
  <c r="BJ33" i="60"/>
  <c r="BK33" i="60"/>
  <c r="BL33" i="60"/>
  <c r="BM33" i="60"/>
  <c r="BN33" i="60"/>
  <c r="BO33" i="60"/>
  <c r="BP33" i="60"/>
  <c r="BQ33" i="60"/>
  <c r="BR33" i="60"/>
  <c r="BS33" i="60"/>
  <c r="BT33" i="60"/>
  <c r="BU33" i="60"/>
  <c r="BV33" i="60"/>
  <c r="BW33" i="60"/>
  <c r="BX33" i="60"/>
  <c r="BY33" i="60"/>
  <c r="BZ33" i="60"/>
  <c r="CA33" i="60"/>
  <c r="CB33" i="60"/>
  <c r="CC33" i="60"/>
  <c r="CD33" i="60"/>
  <c r="CE33" i="60"/>
  <c r="CF33" i="60"/>
  <c r="CG33" i="60"/>
  <c r="CH33" i="60"/>
  <c r="CI33" i="60"/>
  <c r="CJ33" i="60"/>
  <c r="CK33" i="60"/>
  <c r="CL33" i="60"/>
  <c r="CM33" i="60"/>
  <c r="CN33" i="60"/>
  <c r="CO33" i="60"/>
  <c r="CP33" i="60"/>
  <c r="CQ33" i="60"/>
  <c r="CR33" i="60"/>
  <c r="CS33" i="60"/>
  <c r="CT33" i="60"/>
  <c r="CU33" i="60"/>
  <c r="CV33" i="60"/>
  <c r="CW33" i="60"/>
  <c r="CX33" i="60"/>
  <c r="CY33" i="60"/>
  <c r="CZ33" i="60"/>
  <c r="DA33" i="60"/>
  <c r="DB33" i="60"/>
  <c r="DC33" i="60"/>
  <c r="DD33" i="60"/>
  <c r="DE33" i="60"/>
  <c r="DF33" i="60"/>
  <c r="DG33" i="60"/>
  <c r="DH33" i="60"/>
  <c r="DI33" i="60"/>
  <c r="DJ33" i="60"/>
  <c r="DK33" i="60"/>
  <c r="DL33" i="60"/>
  <c r="DM33" i="60"/>
  <c r="DN33" i="60"/>
  <c r="DO33" i="60"/>
  <c r="DP33" i="60"/>
  <c r="DQ33" i="60"/>
  <c r="DR33" i="60"/>
  <c r="DS33" i="60"/>
  <c r="DT33" i="60"/>
  <c r="DU33" i="60"/>
  <c r="DV33" i="60"/>
  <c r="DW33" i="60"/>
  <c r="DX33" i="60"/>
  <c r="DY33" i="60"/>
  <c r="DZ33" i="60"/>
  <c r="EA33" i="60"/>
  <c r="EB33" i="60"/>
  <c r="EC33" i="60"/>
  <c r="ED33" i="60"/>
  <c r="EE33" i="60"/>
  <c r="EF33" i="60"/>
  <c r="EG33" i="60"/>
  <c r="EH33" i="60"/>
  <c r="EI33" i="60"/>
  <c r="EJ33" i="60"/>
  <c r="EK33" i="60"/>
  <c r="EL33" i="60"/>
  <c r="EM33" i="60"/>
  <c r="EN33" i="60"/>
  <c r="EO33" i="60"/>
  <c r="EP33" i="60"/>
  <c r="EQ33" i="60"/>
  <c r="ER33" i="60"/>
  <c r="ES33" i="60"/>
  <c r="ET33" i="60"/>
  <c r="EU33" i="60"/>
  <c r="EV33" i="60"/>
  <c r="EW33" i="60"/>
  <c r="EX33" i="60"/>
  <c r="EY33" i="60"/>
  <c r="EZ33" i="60"/>
  <c r="FA33" i="60"/>
  <c r="FB33" i="60"/>
  <c r="FC33" i="60"/>
  <c r="FD33" i="60"/>
  <c r="FE33" i="60"/>
  <c r="FF33" i="60"/>
  <c r="FG33" i="60"/>
  <c r="FH33" i="60"/>
  <c r="FI33" i="60"/>
  <c r="FJ33" i="60"/>
  <c r="FK33" i="60"/>
  <c r="FL33" i="60"/>
  <c r="FM33" i="60"/>
  <c r="FN33" i="60"/>
  <c r="FO33" i="60"/>
  <c r="FP33" i="60"/>
  <c r="FQ33" i="60"/>
  <c r="FR33" i="60"/>
  <c r="FS33" i="60"/>
  <c r="FT33" i="60"/>
  <c r="FU33" i="60"/>
  <c r="FV33" i="60"/>
  <c r="FW33" i="60"/>
  <c r="FX33" i="60"/>
  <c r="FY33" i="60"/>
  <c r="FZ33" i="60"/>
  <c r="GA33" i="60"/>
  <c r="GB33" i="60"/>
  <c r="GC33" i="60"/>
  <c r="GD33" i="60"/>
  <c r="GE33" i="60"/>
  <c r="GF33" i="60"/>
  <c r="GG33" i="60"/>
  <c r="GH33" i="60"/>
  <c r="GI33" i="60"/>
  <c r="GJ33" i="60"/>
  <c r="GK33" i="60"/>
  <c r="GL33" i="60"/>
  <c r="GM33" i="60"/>
  <c r="GN33" i="60"/>
  <c r="GO33" i="60"/>
  <c r="GP33" i="60"/>
  <c r="GQ33" i="60"/>
  <c r="GR33" i="60"/>
  <c r="GS33" i="60"/>
  <c r="GT33" i="60"/>
  <c r="GU33" i="60"/>
  <c r="GV33" i="60"/>
  <c r="GW33" i="60"/>
  <c r="GX33" i="60"/>
  <c r="GY33" i="60"/>
  <c r="GZ33" i="60"/>
  <c r="HA33" i="60"/>
  <c r="HB33" i="60"/>
  <c r="HC33" i="60"/>
  <c r="HD33" i="60"/>
  <c r="HE33" i="60"/>
  <c r="HF33" i="60"/>
  <c r="HG33" i="60"/>
  <c r="HH33" i="60"/>
  <c r="HI33" i="60"/>
  <c r="HJ33" i="60"/>
  <c r="HK33" i="60"/>
  <c r="HL33" i="60"/>
  <c r="HM33" i="60"/>
  <c r="HN33" i="60"/>
  <c r="HO33" i="60"/>
  <c r="HP33" i="60"/>
  <c r="HQ33" i="60"/>
  <c r="HR33" i="60"/>
  <c r="HS33" i="60"/>
  <c r="HT33" i="60"/>
  <c r="HU33" i="60"/>
  <c r="HV33" i="60"/>
  <c r="HW33" i="60"/>
  <c r="HX33" i="60"/>
  <c r="HY33" i="60"/>
  <c r="HZ33" i="60"/>
  <c r="IA33" i="60"/>
  <c r="IB33" i="60"/>
  <c r="IC33" i="60"/>
  <c r="ID33" i="60"/>
  <c r="IE33" i="60"/>
  <c r="IF33" i="60"/>
  <c r="IG33" i="60"/>
  <c r="IH33" i="60"/>
  <c r="II33" i="60"/>
  <c r="IJ33" i="60"/>
  <c r="IK33" i="60"/>
  <c r="IL33" i="60"/>
  <c r="IM33" i="60"/>
  <c r="IN33" i="60"/>
  <c r="IO33" i="60"/>
  <c r="IP33" i="60"/>
  <c r="IQ33" i="60"/>
  <c r="IR33" i="60"/>
  <c r="IS33" i="60"/>
  <c r="IT33" i="60"/>
  <c r="IU33" i="60"/>
  <c r="IV33" i="60"/>
  <c r="IW33" i="60"/>
  <c r="IX33" i="60"/>
  <c r="IY33" i="60"/>
  <c r="IZ33" i="60"/>
  <c r="JA33" i="60"/>
  <c r="JB33" i="60"/>
  <c r="JC33" i="60"/>
  <c r="JD33" i="60"/>
  <c r="JE33" i="60"/>
  <c r="JF33" i="60"/>
  <c r="JG33" i="60"/>
  <c r="JH33" i="60"/>
  <c r="JI33" i="60"/>
  <c r="JJ33" i="60"/>
  <c r="JK33" i="60"/>
  <c r="JL33" i="60"/>
  <c r="JM33" i="60"/>
  <c r="JN33" i="60"/>
  <c r="JO33" i="60"/>
  <c r="JP33" i="60"/>
  <c r="JQ33" i="60"/>
  <c r="JR33" i="60"/>
  <c r="JS33" i="60"/>
  <c r="JT33" i="60"/>
  <c r="JU33" i="60"/>
  <c r="JV33" i="60"/>
  <c r="JW33" i="60"/>
  <c r="JX33" i="60"/>
  <c r="JY33" i="60"/>
  <c r="JZ33" i="60"/>
  <c r="KA33" i="60"/>
  <c r="KB33" i="60"/>
  <c r="KC33" i="60"/>
  <c r="KD33" i="60"/>
  <c r="KE33" i="60"/>
  <c r="KF33" i="60"/>
  <c r="KG33" i="60"/>
  <c r="KH33" i="60"/>
  <c r="KI33" i="60"/>
  <c r="KJ33" i="60"/>
  <c r="KK33" i="60"/>
  <c r="KL33" i="60"/>
  <c r="KM33" i="60"/>
  <c r="KN33" i="60"/>
  <c r="KO33" i="60"/>
  <c r="KP33" i="60"/>
  <c r="KQ33" i="60"/>
  <c r="KR33" i="60"/>
  <c r="KS33" i="60"/>
  <c r="KT33" i="60"/>
  <c r="KU33" i="60"/>
  <c r="KV33" i="60"/>
  <c r="KW33" i="60"/>
  <c r="KX33" i="60"/>
  <c r="KY33" i="60"/>
  <c r="KZ33" i="60"/>
  <c r="LA33" i="60"/>
  <c r="LB33" i="60"/>
  <c r="LC33" i="60"/>
  <c r="LD33" i="60"/>
  <c r="LE33" i="60"/>
  <c r="LF33" i="60"/>
  <c r="LG33" i="60"/>
  <c r="LH33" i="60"/>
  <c r="LI33" i="60"/>
  <c r="LJ33" i="60"/>
  <c r="LK33" i="60"/>
  <c r="LL33" i="60"/>
  <c r="LM33" i="60"/>
  <c r="LN33" i="60"/>
  <c r="LO33" i="60"/>
  <c r="LP33" i="60"/>
  <c r="LQ33" i="60"/>
  <c r="LR33" i="60"/>
  <c r="LS33" i="60"/>
  <c r="LT33" i="60"/>
  <c r="LU33" i="60"/>
  <c r="LV33" i="60"/>
  <c r="LW33" i="60"/>
  <c r="LX33" i="60"/>
  <c r="LY33" i="60"/>
  <c r="LZ33" i="60"/>
  <c r="MA33" i="60"/>
  <c r="MB33" i="60"/>
  <c r="MC33" i="60"/>
  <c r="MD33" i="60"/>
  <c r="ME33" i="60"/>
  <c r="MF33" i="60"/>
  <c r="MG33" i="60"/>
  <c r="MH33" i="60"/>
  <c r="MI33" i="60"/>
  <c r="MJ33" i="60"/>
  <c r="MK33" i="60"/>
  <c r="ML33" i="60"/>
  <c r="MM33" i="60"/>
  <c r="MN33" i="60"/>
  <c r="MO33" i="60"/>
  <c r="MP33" i="60"/>
  <c r="MQ33" i="60"/>
  <c r="MR33" i="60"/>
  <c r="MS33" i="60"/>
  <c r="MT33" i="60"/>
  <c r="MU33" i="60"/>
  <c r="MV33" i="60"/>
  <c r="MW33" i="60"/>
  <c r="MX33" i="60"/>
  <c r="MY33" i="60"/>
  <c r="MZ33" i="60"/>
  <c r="NA33" i="60"/>
  <c r="NB33" i="60"/>
  <c r="NC33" i="60"/>
  <c r="ND33" i="60"/>
  <c r="NE33" i="60"/>
  <c r="NF33" i="60"/>
  <c r="NG33" i="60"/>
  <c r="NH33" i="60"/>
  <c r="NI33" i="60"/>
  <c r="NJ33" i="60"/>
  <c r="NK33" i="60"/>
  <c r="NL33" i="60"/>
  <c r="NM33" i="60"/>
  <c r="NN33" i="60"/>
  <c r="NO33" i="60"/>
  <c r="NP33" i="60"/>
  <c r="NQ33" i="60"/>
  <c r="NR33" i="60"/>
  <c r="NS33" i="60"/>
  <c r="NT33" i="60"/>
  <c r="NU33" i="60"/>
  <c r="NV33" i="60"/>
  <c r="NW33" i="60"/>
  <c r="NX33" i="60"/>
  <c r="NY33" i="60"/>
  <c r="NZ33" i="60"/>
  <c r="OA33" i="60"/>
  <c r="OB33" i="60"/>
  <c r="OC33" i="60"/>
  <c r="OD33" i="60"/>
  <c r="OE33" i="60"/>
  <c r="OF33" i="60"/>
  <c r="OG33" i="60"/>
  <c r="OH33" i="60"/>
  <c r="OI33" i="60"/>
  <c r="OJ33" i="60"/>
  <c r="OK33" i="60"/>
  <c r="OL33" i="60"/>
  <c r="OM33" i="60"/>
  <c r="ON33" i="60"/>
  <c r="OO33" i="60"/>
  <c r="OP33" i="60"/>
  <c r="OQ33" i="60"/>
  <c r="OR33" i="60"/>
  <c r="OS33" i="60"/>
  <c r="OT33" i="60"/>
  <c r="OU33" i="60"/>
  <c r="OV33" i="60"/>
  <c r="OW33" i="60"/>
  <c r="OX33" i="60"/>
  <c r="OY33" i="60"/>
  <c r="OZ33" i="60"/>
  <c r="PA33" i="60"/>
  <c r="PB33" i="60"/>
  <c r="PC33" i="60"/>
  <c r="PD33" i="60"/>
  <c r="PE33" i="60"/>
  <c r="PF33" i="60"/>
  <c r="PG33" i="60"/>
  <c r="PH33" i="60"/>
  <c r="PI33" i="60"/>
  <c r="PJ33" i="60"/>
  <c r="PK33" i="60"/>
  <c r="PL33" i="60"/>
  <c r="PM33" i="60"/>
  <c r="PN33" i="60"/>
  <c r="PO33" i="60"/>
  <c r="PP33" i="60"/>
  <c r="PQ33" i="60"/>
  <c r="PR33" i="60"/>
  <c r="PS33" i="60"/>
  <c r="PT33" i="60"/>
  <c r="PU33" i="60"/>
  <c r="PV33" i="60"/>
  <c r="PW33" i="60"/>
  <c r="PX33" i="60"/>
  <c r="PY33" i="60"/>
  <c r="PZ33" i="60"/>
  <c r="QA33" i="60"/>
  <c r="QB33" i="60"/>
  <c r="QC33" i="60"/>
  <c r="QD33" i="60"/>
  <c r="QE33" i="60"/>
  <c r="QF33" i="60"/>
  <c r="QG33" i="60"/>
  <c r="QH33" i="60"/>
  <c r="QI33" i="60"/>
  <c r="QJ33" i="60"/>
  <c r="QK33" i="60"/>
  <c r="QL33" i="60"/>
  <c r="QM33" i="60"/>
  <c r="QN33" i="60"/>
  <c r="QO33" i="60"/>
  <c r="QP33" i="60"/>
  <c r="QQ33" i="60"/>
  <c r="QR33" i="60"/>
  <c r="QS33" i="60"/>
  <c r="QT33" i="60"/>
  <c r="QU33" i="60"/>
  <c r="QV33" i="60"/>
  <c r="QW33" i="60"/>
  <c r="QX33" i="60"/>
  <c r="QY33" i="60"/>
  <c r="QZ33" i="60"/>
  <c r="RA33" i="60"/>
  <c r="RB33" i="60"/>
  <c r="RC33" i="60"/>
  <c r="RD33" i="60"/>
  <c r="RE33" i="60"/>
  <c r="RF33" i="60"/>
  <c r="RG33" i="60"/>
  <c r="RH33" i="60"/>
  <c r="RI33" i="60"/>
  <c r="RJ33" i="60"/>
  <c r="RK33" i="60"/>
  <c r="RL33" i="60"/>
  <c r="RM33" i="60"/>
  <c r="RN33" i="60"/>
  <c r="RO33" i="60"/>
  <c r="RP33" i="60"/>
  <c r="RQ33" i="60"/>
  <c r="RR33" i="60"/>
  <c r="RS33" i="60"/>
  <c r="RT33" i="60"/>
  <c r="RU33" i="60"/>
  <c r="RV33" i="60"/>
  <c r="RW33" i="60"/>
  <c r="RX33" i="60"/>
  <c r="RY33" i="60"/>
  <c r="RZ33" i="60"/>
  <c r="SA33" i="60"/>
  <c r="SB33" i="60"/>
  <c r="SC33" i="60"/>
  <c r="SD33" i="60"/>
  <c r="SE33" i="60"/>
  <c r="SF33" i="60"/>
  <c r="SG33" i="60"/>
  <c r="SH33" i="60"/>
  <c r="SI33" i="60"/>
  <c r="SJ33" i="60"/>
  <c r="SK33" i="60"/>
  <c r="SL33" i="60"/>
  <c r="SM33" i="60"/>
  <c r="SN33" i="60"/>
  <c r="SO33" i="60"/>
  <c r="SP33" i="60"/>
  <c r="SQ33" i="60"/>
  <c r="SR33" i="60"/>
  <c r="SS33" i="60"/>
  <c r="ST33" i="60"/>
  <c r="SU33" i="60"/>
  <c r="SV33" i="60"/>
  <c r="SW33" i="60"/>
  <c r="SX33" i="60"/>
  <c r="SY33" i="60"/>
  <c r="SZ33" i="60"/>
  <c r="TA33" i="60"/>
  <c r="TB33" i="60"/>
  <c r="TC33" i="60"/>
  <c r="TD33" i="60"/>
  <c r="TE33" i="60"/>
  <c r="TF33" i="60"/>
  <c r="TG33" i="60"/>
  <c r="TH33" i="60"/>
  <c r="TI33" i="60"/>
  <c r="TJ33" i="60"/>
  <c r="TK33" i="60"/>
  <c r="TL33" i="60"/>
  <c r="TM33" i="60"/>
  <c r="TN33" i="60"/>
  <c r="TO33" i="60"/>
  <c r="TP33" i="60"/>
  <c r="TQ33" i="60"/>
  <c r="TR33" i="60"/>
  <c r="TS33" i="60"/>
  <c r="TT33" i="60"/>
  <c r="TU33" i="60"/>
  <c r="TV33" i="60"/>
  <c r="TW33" i="60"/>
  <c r="TX33" i="60"/>
  <c r="TY33" i="60"/>
  <c r="TZ33" i="60"/>
  <c r="UA33" i="60"/>
  <c r="UB33" i="60"/>
  <c r="UC33" i="60"/>
  <c r="UD33" i="60"/>
  <c r="UE33" i="60"/>
  <c r="UF33" i="60"/>
  <c r="UG33" i="60"/>
  <c r="UH33" i="60"/>
  <c r="UI33" i="60"/>
  <c r="UJ33" i="60"/>
  <c r="UK33" i="60"/>
  <c r="UL33" i="60"/>
  <c r="UM33" i="60"/>
  <c r="UN33" i="60"/>
  <c r="UO33" i="60"/>
  <c r="UP33" i="60"/>
  <c r="UQ33" i="60"/>
  <c r="UR33" i="60"/>
  <c r="US33" i="60"/>
  <c r="UT33" i="60"/>
  <c r="UU33" i="60"/>
  <c r="UV33" i="60"/>
  <c r="UW33" i="60"/>
  <c r="UX33" i="60"/>
  <c r="UY33" i="60"/>
  <c r="UZ33" i="60"/>
  <c r="VA33" i="60"/>
  <c r="VB33" i="60"/>
  <c r="VC33" i="60"/>
  <c r="VD33" i="60"/>
  <c r="VE33" i="60"/>
  <c r="VF33" i="60"/>
  <c r="VG33" i="60"/>
  <c r="VH33" i="60"/>
  <c r="VI33" i="60"/>
  <c r="VJ33" i="60"/>
  <c r="VK33" i="60"/>
  <c r="VL33" i="60"/>
  <c r="VM33" i="60"/>
  <c r="VN33" i="60"/>
  <c r="VO33" i="60"/>
  <c r="VP33" i="60"/>
  <c r="VQ33" i="60"/>
  <c r="VR33" i="60"/>
  <c r="VS33" i="60"/>
  <c r="VT33" i="60"/>
  <c r="VU33" i="60"/>
  <c r="VV33" i="60"/>
  <c r="VW33" i="60"/>
  <c r="VX33" i="60"/>
  <c r="VY33" i="60"/>
  <c r="VZ33" i="60"/>
  <c r="WA33" i="60"/>
  <c r="WB33" i="60"/>
  <c r="WC33" i="60"/>
  <c r="WD33" i="60"/>
  <c r="WE33" i="60"/>
  <c r="WF33" i="60"/>
  <c r="WG33" i="60"/>
  <c r="WH33" i="60"/>
  <c r="WI33" i="60"/>
  <c r="WJ33" i="60"/>
  <c r="WK33" i="60"/>
  <c r="WL33" i="60"/>
  <c r="WM33" i="60"/>
  <c r="WN33" i="60"/>
  <c r="WO33" i="60"/>
  <c r="WP33" i="60"/>
  <c r="WQ33" i="60"/>
  <c r="WR33" i="60"/>
  <c r="WS33" i="60"/>
  <c r="WT33" i="60"/>
  <c r="WU33" i="60"/>
  <c r="WV33" i="60"/>
  <c r="WW33" i="60"/>
  <c r="WX33" i="60"/>
  <c r="WY33" i="60"/>
  <c r="WZ33" i="60"/>
  <c r="XA33" i="60"/>
  <c r="XB33" i="60"/>
  <c r="XC33" i="60"/>
  <c r="XD33" i="60"/>
  <c r="XE33" i="60"/>
  <c r="XF33" i="60"/>
  <c r="XG33" i="60"/>
  <c r="XH33" i="60"/>
  <c r="XI33" i="60"/>
  <c r="XJ33" i="60"/>
  <c r="XK33" i="60"/>
  <c r="XL33" i="60"/>
  <c r="XM33" i="60"/>
  <c r="XN33" i="60"/>
  <c r="XO33" i="60"/>
  <c r="XP33" i="60"/>
  <c r="XQ33" i="60"/>
  <c r="XR33" i="60"/>
  <c r="XS33" i="60"/>
  <c r="XT33" i="60"/>
  <c r="XU33" i="60"/>
  <c r="XV33" i="60"/>
  <c r="XW33" i="60"/>
  <c r="XX33" i="60"/>
  <c r="XY33" i="60"/>
  <c r="XZ33" i="60"/>
  <c r="YA33" i="60"/>
  <c r="YB33" i="60"/>
  <c r="YC33" i="60"/>
  <c r="YD33" i="60"/>
  <c r="YE33" i="60"/>
  <c r="YF33" i="60"/>
  <c r="YG33" i="60"/>
  <c r="YH33" i="60"/>
  <c r="YI33" i="60"/>
  <c r="YJ33" i="60"/>
  <c r="YK33" i="60"/>
  <c r="YL33" i="60"/>
  <c r="YM33" i="60"/>
  <c r="YN33" i="60"/>
  <c r="YO33" i="60"/>
  <c r="YP33" i="60"/>
  <c r="YQ33" i="60"/>
  <c r="YR33" i="60"/>
  <c r="YS33" i="60"/>
  <c r="YT33" i="60"/>
  <c r="YU33" i="60"/>
  <c r="YV33" i="60"/>
  <c r="YW33" i="60"/>
  <c r="YX33" i="60"/>
  <c r="YY33" i="60"/>
  <c r="YZ33" i="60"/>
  <c r="ZA33" i="60"/>
  <c r="ZB33" i="60"/>
  <c r="ZC33" i="60"/>
  <c r="ZD33" i="60"/>
  <c r="ZE33" i="60"/>
  <c r="ZF33" i="60"/>
  <c r="ZG33" i="60"/>
  <c r="ZH33" i="60"/>
  <c r="ZI33" i="60"/>
  <c r="ZJ33" i="60"/>
  <c r="ZK33" i="60"/>
  <c r="ZL33" i="60"/>
  <c r="ZM33" i="60"/>
  <c r="ZN33" i="60"/>
  <c r="ZO33" i="60"/>
  <c r="ZP33" i="60"/>
  <c r="ZQ33" i="60"/>
  <c r="ZR33" i="60"/>
  <c r="ZS33" i="60"/>
  <c r="ZT33" i="60"/>
  <c r="ZU33" i="60"/>
  <c r="ZV33" i="60"/>
  <c r="ZW33" i="60"/>
  <c r="ZX33" i="60"/>
  <c r="ZY33" i="60"/>
  <c r="ZZ33" i="60"/>
  <c r="AAA33" i="60"/>
  <c r="AAB33" i="60"/>
  <c r="AAC33" i="60"/>
  <c r="AAD33" i="60"/>
  <c r="AAE33" i="60"/>
  <c r="AAF33" i="60"/>
  <c r="AAG33" i="60"/>
  <c r="AAH33" i="60"/>
  <c r="AAI33" i="60"/>
  <c r="AAJ33" i="60"/>
  <c r="AAK33" i="60"/>
  <c r="AAL33" i="60"/>
  <c r="AAM33" i="60"/>
  <c r="AAN33" i="60"/>
  <c r="AAO33" i="60"/>
  <c r="AAP33" i="60"/>
  <c r="AAQ33" i="60"/>
  <c r="AAR33" i="60"/>
  <c r="AAS33" i="60"/>
  <c r="AAT33" i="60"/>
  <c r="AAU33" i="60"/>
  <c r="AAV33" i="60"/>
  <c r="AAW33" i="60"/>
  <c r="AAX33" i="60"/>
  <c r="AAY33" i="60"/>
  <c r="AAZ33" i="60"/>
  <c r="ABA33" i="60"/>
  <c r="ABB33" i="60"/>
  <c r="ABC33" i="60"/>
  <c r="ABD33" i="60"/>
  <c r="ABE33" i="60"/>
  <c r="ABF33" i="60"/>
  <c r="ABG33" i="60"/>
  <c r="ABH33" i="60"/>
  <c r="ABI33" i="60"/>
  <c r="ABJ33" i="60"/>
  <c r="ABK33" i="60"/>
  <c r="ABL33" i="60"/>
  <c r="ABM33" i="60"/>
  <c r="ABN33" i="60"/>
  <c r="ABO33" i="60"/>
  <c r="ABP33" i="60"/>
  <c r="ABQ33" i="60"/>
  <c r="ABR33" i="60"/>
  <c r="ABS33" i="60"/>
  <c r="ABT33" i="60"/>
  <c r="ABU33" i="60"/>
  <c r="ABV33" i="60"/>
  <c r="ABW33" i="60"/>
  <c r="ABX33" i="60"/>
  <c r="ABY33" i="60"/>
  <c r="ABZ33" i="60"/>
  <c r="ACA33" i="60"/>
  <c r="ACB33" i="60"/>
  <c r="ACC33" i="60"/>
  <c r="ACD33" i="60"/>
  <c r="ACE33" i="60"/>
  <c r="ACF33" i="60"/>
  <c r="ACG33" i="60"/>
  <c r="ACH33" i="60"/>
  <c r="ACI33" i="60"/>
  <c r="ACJ33" i="60"/>
  <c r="ACK33" i="60"/>
  <c r="ACL33" i="60"/>
  <c r="ACM33" i="60"/>
  <c r="ACN33" i="60"/>
  <c r="ACO33" i="60"/>
  <c r="ACP33" i="60"/>
  <c r="ACQ33" i="60"/>
  <c r="ACR33" i="60"/>
  <c r="ACS33" i="60"/>
  <c r="ACT33" i="60"/>
  <c r="ACU33" i="60"/>
  <c r="ACV33" i="60"/>
  <c r="ACW33" i="60"/>
  <c r="ACX33" i="60"/>
  <c r="ACY33" i="60"/>
  <c r="ACZ33" i="60"/>
  <c r="ADA33" i="60"/>
  <c r="ADB33" i="60"/>
  <c r="ADC33" i="60"/>
  <c r="ADD33" i="60"/>
  <c r="ADE33" i="60"/>
  <c r="ADF33" i="60"/>
  <c r="ADG33" i="60"/>
  <c r="ADH33" i="60"/>
  <c r="ADI33" i="60"/>
  <c r="ADJ33" i="60"/>
  <c r="ADK33" i="60"/>
  <c r="ADL33" i="60"/>
  <c r="ADM33" i="60"/>
  <c r="ADN33" i="60"/>
  <c r="ADO33" i="60"/>
  <c r="ADP33" i="60"/>
  <c r="ADQ33" i="60"/>
  <c r="ADR33" i="60"/>
  <c r="ADS33" i="60"/>
  <c r="ADT33" i="60"/>
  <c r="ADU33" i="60"/>
  <c r="ADV33" i="60"/>
  <c r="ADW33" i="60"/>
  <c r="ADX33" i="60"/>
  <c r="ADY33" i="60"/>
  <c r="ADZ33" i="60"/>
  <c r="AEA33" i="60"/>
  <c r="AEB33" i="60"/>
  <c r="AEC33" i="60"/>
  <c r="AED33" i="60"/>
  <c r="AEE33" i="60"/>
  <c r="AEF33" i="60"/>
  <c r="AEG33" i="60"/>
  <c r="AEH33" i="60"/>
  <c r="AEI33" i="60"/>
  <c r="AEJ33" i="60"/>
  <c r="AEK33" i="60"/>
  <c r="AEL33" i="60"/>
  <c r="AEM33" i="60"/>
  <c r="AEN33" i="60"/>
  <c r="AEO33" i="60"/>
  <c r="AEP33" i="60"/>
  <c r="AEQ33" i="60"/>
  <c r="AER33" i="60"/>
  <c r="AES33" i="60"/>
  <c r="AET33" i="60"/>
  <c r="AEU33" i="60"/>
  <c r="AEV33" i="60"/>
  <c r="AEW33" i="60"/>
  <c r="AEX33" i="60"/>
  <c r="AEY33" i="60"/>
  <c r="AEZ33" i="60"/>
  <c r="AFA33" i="60"/>
  <c r="AFB33" i="60"/>
  <c r="AFC33" i="60"/>
  <c r="AFD33" i="60"/>
  <c r="AFE33" i="60"/>
  <c r="AFF33" i="60"/>
  <c r="AFG33" i="60"/>
  <c r="AFH33" i="60"/>
  <c r="AFI33" i="60"/>
  <c r="AFJ33" i="60"/>
  <c r="AFK33" i="60"/>
  <c r="AFL33" i="60"/>
  <c r="AFM33" i="60"/>
  <c r="AFN33" i="60"/>
  <c r="AFO33" i="60"/>
  <c r="AFP33" i="60"/>
  <c r="AFQ33" i="60"/>
  <c r="AFR33" i="60"/>
  <c r="AFS33" i="60"/>
  <c r="AFT33" i="60"/>
  <c r="AFU33" i="60"/>
  <c r="AFV33" i="60"/>
  <c r="AFW33" i="60"/>
  <c r="AFX33" i="60"/>
  <c r="AFY33" i="60"/>
  <c r="AFZ33" i="60"/>
  <c r="AGA33" i="60"/>
  <c r="AGB33" i="60"/>
  <c r="AGC33" i="60"/>
  <c r="AGD33" i="60"/>
  <c r="AGE33" i="60"/>
  <c r="AGF33" i="60"/>
  <c r="AGG33" i="60"/>
  <c r="AGH33" i="60"/>
  <c r="AGI33" i="60"/>
  <c r="AGJ33" i="60"/>
  <c r="AGK33" i="60"/>
  <c r="AGL33" i="60"/>
  <c r="AGM33" i="60"/>
  <c r="AGN33" i="60"/>
  <c r="AGO33" i="60"/>
  <c r="AGP33" i="60"/>
  <c r="AGQ33" i="60"/>
  <c r="AGR33" i="60"/>
  <c r="AGS33" i="60"/>
  <c r="AGT33" i="60"/>
  <c r="AGU33" i="60"/>
  <c r="AGV33" i="60"/>
  <c r="AGW33" i="60"/>
  <c r="AGX33" i="60"/>
  <c r="AGY33" i="60"/>
  <c r="AGZ33" i="60"/>
  <c r="AHA33" i="60"/>
  <c r="AHB33" i="60"/>
  <c r="AHC33" i="60"/>
  <c r="AHD33" i="60"/>
  <c r="AHE33" i="60"/>
  <c r="AHF33" i="60"/>
  <c r="AHG33" i="60"/>
  <c r="AHH33" i="60"/>
  <c r="AHI33" i="60"/>
  <c r="AHJ33" i="60"/>
  <c r="AHK33" i="60"/>
  <c r="AHL33" i="60"/>
  <c r="AHM33" i="60"/>
  <c r="AHN33" i="60"/>
  <c r="AHO33" i="60"/>
  <c r="AHP33" i="60"/>
  <c r="AHQ33" i="60"/>
  <c r="AHR33" i="60"/>
  <c r="AHS33" i="60"/>
  <c r="AHT33" i="60"/>
  <c r="AHU33" i="60"/>
  <c r="AHV33" i="60"/>
  <c r="Z34" i="60"/>
  <c r="AQ34" i="60"/>
  <c r="BV34" i="60"/>
  <c r="DP34" i="60"/>
  <c r="EA34" i="60"/>
  <c r="FA34" i="60"/>
  <c r="GD34" i="60"/>
  <c r="HU34" i="60"/>
  <c r="IX34" i="60"/>
  <c r="LE34" i="60"/>
  <c r="MF34" i="60"/>
  <c r="RU34" i="60"/>
  <c r="SV34" i="60"/>
  <c r="VC34" i="60"/>
  <c r="WD34" i="60"/>
  <c r="YK34" i="60"/>
  <c r="ZN34" i="60"/>
  <c r="ABU34" i="60"/>
  <c r="ACV34" i="60"/>
  <c r="AHV34" i="60"/>
  <c r="E17" i="60"/>
  <c r="E34" i="60" s="1"/>
  <c r="F17" i="60"/>
  <c r="F34" i="60" s="1"/>
  <c r="G17" i="60"/>
  <c r="G34" i="60" s="1"/>
  <c r="H17" i="60"/>
  <c r="H34" i="60" s="1"/>
  <c r="I17" i="60"/>
  <c r="I34" i="60" s="1"/>
  <c r="J17" i="60"/>
  <c r="J34" i="60" s="1"/>
  <c r="K17" i="60"/>
  <c r="K34" i="60" s="1"/>
  <c r="L17" i="60"/>
  <c r="L34" i="60" s="1"/>
  <c r="M17" i="60"/>
  <c r="M34" i="60" s="1"/>
  <c r="N17" i="60"/>
  <c r="N34" i="60" s="1"/>
  <c r="O17" i="60"/>
  <c r="P17" i="60"/>
  <c r="Q17" i="60"/>
  <c r="Q34" i="60" s="1"/>
  <c r="R17" i="60"/>
  <c r="R34" i="60" s="1"/>
  <c r="S17" i="60"/>
  <c r="S34" i="60" s="1"/>
  <c r="T17" i="60"/>
  <c r="T34" i="60" s="1"/>
  <c r="U17" i="60"/>
  <c r="U34" i="60" s="1"/>
  <c r="V17" i="60"/>
  <c r="V34" i="60" s="1"/>
  <c r="W17" i="60"/>
  <c r="W34" i="60" s="1"/>
  <c r="X17" i="60"/>
  <c r="X34" i="60" s="1"/>
  <c r="Y17" i="60"/>
  <c r="Y34" i="60" s="1"/>
  <c r="Z17" i="60"/>
  <c r="AA17" i="60"/>
  <c r="AB17" i="60"/>
  <c r="AC17" i="60"/>
  <c r="AC34" i="60" s="1"/>
  <c r="AD17" i="60"/>
  <c r="AD34" i="60" s="1"/>
  <c r="AE17" i="60"/>
  <c r="AE34" i="60" s="1"/>
  <c r="AF17" i="60"/>
  <c r="AF34" i="60" s="1"/>
  <c r="AG17" i="60"/>
  <c r="AG34" i="60" s="1"/>
  <c r="AH17" i="60"/>
  <c r="AH34" i="60" s="1"/>
  <c r="AI17" i="60"/>
  <c r="AI34" i="60" s="1"/>
  <c r="AJ17" i="60"/>
  <c r="AJ34" i="60" s="1"/>
  <c r="AK17" i="60"/>
  <c r="AK34" i="60" s="1"/>
  <c r="AL17" i="60"/>
  <c r="AL34" i="60" s="1"/>
  <c r="AM17" i="60"/>
  <c r="AN17" i="60"/>
  <c r="AO17" i="60"/>
  <c r="AO34" i="60" s="1"/>
  <c r="AP17" i="60"/>
  <c r="AP34" i="60" s="1"/>
  <c r="AQ17" i="60"/>
  <c r="AR17" i="60"/>
  <c r="AR34" i="60" s="1"/>
  <c r="AS17" i="60"/>
  <c r="AS34" i="60" s="1"/>
  <c r="AT17" i="60"/>
  <c r="AT34" i="60" s="1"/>
  <c r="AU17" i="60"/>
  <c r="AU34" i="60" s="1"/>
  <c r="AV17" i="60"/>
  <c r="AV34" i="60" s="1"/>
  <c r="AW17" i="60"/>
  <c r="AW34" i="60" s="1"/>
  <c r="AX17" i="60"/>
  <c r="AX34" i="60" s="1"/>
  <c r="AY17" i="60"/>
  <c r="AZ17" i="60"/>
  <c r="BA17" i="60"/>
  <c r="BA34" i="60" s="1"/>
  <c r="BB17" i="60"/>
  <c r="BB34" i="60" s="1"/>
  <c r="BC17" i="60"/>
  <c r="BC34" i="60" s="1"/>
  <c r="BD17" i="60"/>
  <c r="BD34" i="60" s="1"/>
  <c r="BE17" i="60"/>
  <c r="BE34" i="60" s="1"/>
  <c r="BF17" i="60"/>
  <c r="BF34" i="60" s="1"/>
  <c r="BG17" i="60"/>
  <c r="BG34" i="60" s="1"/>
  <c r="BH17" i="60"/>
  <c r="BH34" i="60" s="1"/>
  <c r="BI17" i="60"/>
  <c r="BI34" i="60" s="1"/>
  <c r="BJ17" i="60"/>
  <c r="BJ34" i="60" s="1"/>
  <c r="BK17" i="60"/>
  <c r="BL17" i="60"/>
  <c r="BM17" i="60"/>
  <c r="BM34" i="60" s="1"/>
  <c r="BN17" i="60"/>
  <c r="BN34" i="60" s="1"/>
  <c r="BO17" i="60"/>
  <c r="BO34" i="60" s="1"/>
  <c r="BP17" i="60"/>
  <c r="BP34" i="60" s="1"/>
  <c r="BQ17" i="60"/>
  <c r="BQ34" i="60" s="1"/>
  <c r="BR17" i="60"/>
  <c r="BR34" i="60" s="1"/>
  <c r="BS17" i="60"/>
  <c r="BS34" i="60" s="1"/>
  <c r="BT17" i="60"/>
  <c r="BT34" i="60" s="1"/>
  <c r="BU17" i="60"/>
  <c r="BU34" i="60" s="1"/>
  <c r="BV17" i="60"/>
  <c r="BW17" i="60"/>
  <c r="BX17" i="60"/>
  <c r="BY17" i="60"/>
  <c r="BY34" i="60" s="1"/>
  <c r="BZ17" i="60"/>
  <c r="BZ34" i="60" s="1"/>
  <c r="CA17" i="60"/>
  <c r="CA34" i="60" s="1"/>
  <c r="CB17" i="60"/>
  <c r="CB34" i="60" s="1"/>
  <c r="CC17" i="60"/>
  <c r="CC34" i="60" s="1"/>
  <c r="CD17" i="60"/>
  <c r="CD34" i="60" s="1"/>
  <c r="CE17" i="60"/>
  <c r="CE34" i="60" s="1"/>
  <c r="CF17" i="60"/>
  <c r="CF34" i="60" s="1"/>
  <c r="CG17" i="60"/>
  <c r="CG34" i="60" s="1"/>
  <c r="CH17" i="60"/>
  <c r="CH34" i="60" s="1"/>
  <c r="CI17" i="60"/>
  <c r="CJ17" i="60"/>
  <c r="CK17" i="60"/>
  <c r="CK34" i="60" s="1"/>
  <c r="CL17" i="60"/>
  <c r="CL34" i="60" s="1"/>
  <c r="CM17" i="60"/>
  <c r="CM34" i="60" s="1"/>
  <c r="CN17" i="60"/>
  <c r="CN34" i="60" s="1"/>
  <c r="CO17" i="60"/>
  <c r="CO34" i="60" s="1"/>
  <c r="CP17" i="60"/>
  <c r="CP34" i="60" s="1"/>
  <c r="CQ17" i="60"/>
  <c r="CQ34" i="60" s="1"/>
  <c r="CR17" i="60"/>
  <c r="CR34" i="60" s="1"/>
  <c r="CS17" i="60"/>
  <c r="CS34" i="60" s="1"/>
  <c r="CT17" i="60"/>
  <c r="CT34" i="60" s="1"/>
  <c r="CU17" i="60"/>
  <c r="CV17" i="60"/>
  <c r="CW17" i="60"/>
  <c r="CW34" i="60" s="1"/>
  <c r="CX17" i="60"/>
  <c r="CX34" i="60" s="1"/>
  <c r="CY17" i="60"/>
  <c r="CY34" i="60" s="1"/>
  <c r="CZ17" i="60"/>
  <c r="CZ34" i="60" s="1"/>
  <c r="DA17" i="60"/>
  <c r="DA34" i="60" s="1"/>
  <c r="DB17" i="60"/>
  <c r="DB34" i="60" s="1"/>
  <c r="DC17" i="60"/>
  <c r="DC34" i="60" s="1"/>
  <c r="DD17" i="60"/>
  <c r="DD34" i="60" s="1"/>
  <c r="DE17" i="60"/>
  <c r="DE34" i="60" s="1"/>
  <c r="DF17" i="60"/>
  <c r="DF34" i="60" s="1"/>
  <c r="DG17" i="60"/>
  <c r="DH17" i="60"/>
  <c r="DI17" i="60"/>
  <c r="DI34" i="60" s="1"/>
  <c r="DJ17" i="60"/>
  <c r="DJ34" i="60" s="1"/>
  <c r="DK17" i="60"/>
  <c r="DK34" i="60" s="1"/>
  <c r="DL17" i="60"/>
  <c r="DL34" i="60" s="1"/>
  <c r="DM17" i="60"/>
  <c r="DM34" i="60" s="1"/>
  <c r="DN17" i="60"/>
  <c r="DN34" i="60" s="1"/>
  <c r="DO17" i="60"/>
  <c r="DO34" i="60" s="1"/>
  <c r="DP17" i="60"/>
  <c r="DQ17" i="60"/>
  <c r="DQ34" i="60" s="1"/>
  <c r="DR17" i="60"/>
  <c r="DR34" i="60" s="1"/>
  <c r="DS17" i="60"/>
  <c r="DT17" i="60"/>
  <c r="DU17" i="60"/>
  <c r="DU34" i="60" s="1"/>
  <c r="DV17" i="60"/>
  <c r="DV34" i="60" s="1"/>
  <c r="DW17" i="60"/>
  <c r="DW34" i="60" s="1"/>
  <c r="DX17" i="60"/>
  <c r="DX34" i="60" s="1"/>
  <c r="DY17" i="60"/>
  <c r="DY34" i="60" s="1"/>
  <c r="DZ17" i="60"/>
  <c r="DZ34" i="60" s="1"/>
  <c r="EA17" i="60"/>
  <c r="EB17" i="60"/>
  <c r="EB34" i="60" s="1"/>
  <c r="EC17" i="60"/>
  <c r="EC34" i="60" s="1"/>
  <c r="ED17" i="60"/>
  <c r="ED34" i="60" s="1"/>
  <c r="EE17" i="60"/>
  <c r="EF17" i="60"/>
  <c r="EG17" i="60"/>
  <c r="EG34" i="60" s="1"/>
  <c r="EH17" i="60"/>
  <c r="EH34" i="60" s="1"/>
  <c r="EI17" i="60"/>
  <c r="EI34" i="60" s="1"/>
  <c r="EJ17" i="60"/>
  <c r="EJ34" i="60" s="1"/>
  <c r="EK17" i="60"/>
  <c r="EK34" i="60" s="1"/>
  <c r="EL17" i="60"/>
  <c r="EL34" i="60" s="1"/>
  <c r="EM17" i="60"/>
  <c r="EM34" i="60" s="1"/>
  <c r="EN17" i="60"/>
  <c r="EN34" i="60" s="1"/>
  <c r="EO17" i="60"/>
  <c r="EO34" i="60" s="1"/>
  <c r="EP17" i="60"/>
  <c r="EP34" i="60" s="1"/>
  <c r="EQ17" i="60"/>
  <c r="ER17" i="60"/>
  <c r="ES17" i="60"/>
  <c r="ES34" i="60" s="1"/>
  <c r="ET17" i="60"/>
  <c r="ET34" i="60" s="1"/>
  <c r="EU17" i="60"/>
  <c r="EU34" i="60" s="1"/>
  <c r="EV17" i="60"/>
  <c r="EV34" i="60" s="1"/>
  <c r="EW17" i="60"/>
  <c r="EW34" i="60" s="1"/>
  <c r="EX17" i="60"/>
  <c r="EX34" i="60" s="1"/>
  <c r="EY17" i="60"/>
  <c r="EY34" i="60" s="1"/>
  <c r="EZ17" i="60"/>
  <c r="EZ34" i="60" s="1"/>
  <c r="FA17" i="60"/>
  <c r="FB17" i="60"/>
  <c r="FB34" i="60" s="1"/>
  <c r="FC17" i="60"/>
  <c r="FD17" i="60"/>
  <c r="FE17" i="60"/>
  <c r="FE34" i="60" s="1"/>
  <c r="FF17" i="60"/>
  <c r="FF34" i="60" s="1"/>
  <c r="FG17" i="60"/>
  <c r="FG34" i="60" s="1"/>
  <c r="FH17" i="60"/>
  <c r="FH34" i="60" s="1"/>
  <c r="FI17" i="60"/>
  <c r="FI34" i="60" s="1"/>
  <c r="FJ17" i="60"/>
  <c r="FJ34" i="60" s="1"/>
  <c r="FK17" i="60"/>
  <c r="FK34" i="60" s="1"/>
  <c r="FL17" i="60"/>
  <c r="FL34" i="60" s="1"/>
  <c r="FM17" i="60"/>
  <c r="FM34" i="60" s="1"/>
  <c r="FN17" i="60"/>
  <c r="FN34" i="60" s="1"/>
  <c r="FO17" i="60"/>
  <c r="FP17" i="60"/>
  <c r="FQ17" i="60"/>
  <c r="FQ34" i="60" s="1"/>
  <c r="FR17" i="60"/>
  <c r="FR34" i="60" s="1"/>
  <c r="FS17" i="60"/>
  <c r="FS34" i="60" s="1"/>
  <c r="FT17" i="60"/>
  <c r="FT34" i="60" s="1"/>
  <c r="FU17" i="60"/>
  <c r="FU34" i="60" s="1"/>
  <c r="FV17" i="60"/>
  <c r="FV34" i="60" s="1"/>
  <c r="FW17" i="60"/>
  <c r="FW34" i="60" s="1"/>
  <c r="FX17" i="60"/>
  <c r="FX34" i="60" s="1"/>
  <c r="FY17" i="60"/>
  <c r="FY34" i="60" s="1"/>
  <c r="FZ17" i="60"/>
  <c r="FZ34" i="60" s="1"/>
  <c r="GA17" i="60"/>
  <c r="GB17" i="60"/>
  <c r="GC17" i="60"/>
  <c r="GC34" i="60" s="1"/>
  <c r="GD17" i="60"/>
  <c r="GE17" i="60"/>
  <c r="GE34" i="60" s="1"/>
  <c r="GF17" i="60"/>
  <c r="GF34" i="60" s="1"/>
  <c r="GG17" i="60"/>
  <c r="GG34" i="60" s="1"/>
  <c r="GH17" i="60"/>
  <c r="GH34" i="60" s="1"/>
  <c r="GI17" i="60"/>
  <c r="GI34" i="60" s="1"/>
  <c r="GJ17" i="60"/>
  <c r="GJ34" i="60" s="1"/>
  <c r="GK17" i="60"/>
  <c r="GK34" i="60" s="1"/>
  <c r="GL17" i="60"/>
  <c r="GL34" i="60" s="1"/>
  <c r="GM17" i="60"/>
  <c r="GN17" i="60"/>
  <c r="GO17" i="60"/>
  <c r="GO34" i="60" s="1"/>
  <c r="GP17" i="60"/>
  <c r="GP34" i="60" s="1"/>
  <c r="GQ17" i="60"/>
  <c r="GQ34" i="60" s="1"/>
  <c r="GR17" i="60"/>
  <c r="GR34" i="60" s="1"/>
  <c r="GS17" i="60"/>
  <c r="GS34" i="60" s="1"/>
  <c r="GT17" i="60"/>
  <c r="GT34" i="60" s="1"/>
  <c r="GU17" i="60"/>
  <c r="GU34" i="60" s="1"/>
  <c r="GV17" i="60"/>
  <c r="GV34" i="60" s="1"/>
  <c r="GW17" i="60"/>
  <c r="GW34" i="60" s="1"/>
  <c r="GX17" i="60"/>
  <c r="GX34" i="60" s="1"/>
  <c r="GY17" i="60"/>
  <c r="GZ17" i="60"/>
  <c r="HA17" i="60"/>
  <c r="HA34" i="60" s="1"/>
  <c r="HB17" i="60"/>
  <c r="HB34" i="60" s="1"/>
  <c r="HC17" i="60"/>
  <c r="HC34" i="60" s="1"/>
  <c r="HD17" i="60"/>
  <c r="HD34" i="60" s="1"/>
  <c r="HE17" i="60"/>
  <c r="HE34" i="60" s="1"/>
  <c r="HF17" i="60"/>
  <c r="HF34" i="60" s="1"/>
  <c r="HG17" i="60"/>
  <c r="HG34" i="60" s="1"/>
  <c r="HH17" i="60"/>
  <c r="HH34" i="60" s="1"/>
  <c r="HI17" i="60"/>
  <c r="HI34" i="60" s="1"/>
  <c r="HJ17" i="60"/>
  <c r="HJ34" i="60" s="1"/>
  <c r="HK17" i="60"/>
  <c r="HL17" i="60"/>
  <c r="HM17" i="60"/>
  <c r="HM34" i="60" s="1"/>
  <c r="HN17" i="60"/>
  <c r="HN34" i="60" s="1"/>
  <c r="HO17" i="60"/>
  <c r="HO34" i="60" s="1"/>
  <c r="HP17" i="60"/>
  <c r="HP34" i="60" s="1"/>
  <c r="HQ17" i="60"/>
  <c r="HQ34" i="60" s="1"/>
  <c r="HR17" i="60"/>
  <c r="HR34" i="60" s="1"/>
  <c r="HS17" i="60"/>
  <c r="HS34" i="60" s="1"/>
  <c r="HT17" i="60"/>
  <c r="HT34" i="60" s="1"/>
  <c r="HU17" i="60"/>
  <c r="HV17" i="60"/>
  <c r="HV34" i="60" s="1"/>
  <c r="HW17" i="60"/>
  <c r="HX17" i="60"/>
  <c r="HY17" i="60"/>
  <c r="HY34" i="60" s="1"/>
  <c r="HZ17" i="60"/>
  <c r="HZ34" i="60" s="1"/>
  <c r="IA17" i="60"/>
  <c r="IA34" i="60" s="1"/>
  <c r="IB17" i="60"/>
  <c r="IB34" i="60" s="1"/>
  <c r="IC17" i="60"/>
  <c r="IC34" i="60" s="1"/>
  <c r="ID17" i="60"/>
  <c r="ID34" i="60" s="1"/>
  <c r="IE17" i="60"/>
  <c r="IE34" i="60" s="1"/>
  <c r="IF17" i="60"/>
  <c r="IF34" i="60" s="1"/>
  <c r="IG17" i="60"/>
  <c r="IG34" i="60" s="1"/>
  <c r="IH17" i="60"/>
  <c r="IH34" i="60" s="1"/>
  <c r="II17" i="60"/>
  <c r="IJ17" i="60"/>
  <c r="IK17" i="60"/>
  <c r="IK34" i="60" s="1"/>
  <c r="IL17" i="60"/>
  <c r="IL34" i="60" s="1"/>
  <c r="IM17" i="60"/>
  <c r="IM34" i="60" s="1"/>
  <c r="IN17" i="60"/>
  <c r="IN34" i="60" s="1"/>
  <c r="IO17" i="60"/>
  <c r="IO34" i="60" s="1"/>
  <c r="IP17" i="60"/>
  <c r="IP34" i="60" s="1"/>
  <c r="IQ17" i="60"/>
  <c r="IQ34" i="60" s="1"/>
  <c r="IR17" i="60"/>
  <c r="IR34" i="60" s="1"/>
  <c r="IS17" i="60"/>
  <c r="IS34" i="60" s="1"/>
  <c r="IT17" i="60"/>
  <c r="IT34" i="60" s="1"/>
  <c r="IU17" i="60"/>
  <c r="IV17" i="60"/>
  <c r="IW17" i="60"/>
  <c r="IW34" i="60" s="1"/>
  <c r="IX17" i="60"/>
  <c r="IY17" i="60"/>
  <c r="IY34" i="60" s="1"/>
  <c r="IZ17" i="60"/>
  <c r="IZ34" i="60" s="1"/>
  <c r="JA17" i="60"/>
  <c r="JA34" i="60" s="1"/>
  <c r="JB17" i="60"/>
  <c r="JB34" i="60" s="1"/>
  <c r="JC17" i="60"/>
  <c r="JC34" i="60" s="1"/>
  <c r="JD17" i="60"/>
  <c r="JD34" i="60" s="1"/>
  <c r="JE17" i="60"/>
  <c r="JE34" i="60" s="1"/>
  <c r="JF17" i="60"/>
  <c r="JF34" i="60" s="1"/>
  <c r="JG17" i="60"/>
  <c r="JH17" i="60"/>
  <c r="JI17" i="60"/>
  <c r="JI34" i="60" s="1"/>
  <c r="JJ17" i="60"/>
  <c r="JJ34" i="60" s="1"/>
  <c r="JK17" i="60"/>
  <c r="JK34" i="60" s="1"/>
  <c r="JL17" i="60"/>
  <c r="JL34" i="60" s="1"/>
  <c r="JM17" i="60"/>
  <c r="JM34" i="60" s="1"/>
  <c r="JN17" i="60"/>
  <c r="JN34" i="60" s="1"/>
  <c r="JO17" i="60"/>
  <c r="JO34" i="60" s="1"/>
  <c r="JP17" i="60"/>
  <c r="JP34" i="60" s="1"/>
  <c r="JQ17" i="60"/>
  <c r="JQ34" i="60" s="1"/>
  <c r="JR17" i="60"/>
  <c r="JR34" i="60" s="1"/>
  <c r="JS17" i="60"/>
  <c r="JT17" i="60"/>
  <c r="JU17" i="60"/>
  <c r="JU34" i="60" s="1"/>
  <c r="JV17" i="60"/>
  <c r="JV34" i="60" s="1"/>
  <c r="JW17" i="60"/>
  <c r="JW34" i="60" s="1"/>
  <c r="JX17" i="60"/>
  <c r="JX34" i="60" s="1"/>
  <c r="JY17" i="60"/>
  <c r="JY34" i="60" s="1"/>
  <c r="JZ17" i="60"/>
  <c r="JZ34" i="60" s="1"/>
  <c r="KA17" i="60"/>
  <c r="KA34" i="60" s="1"/>
  <c r="KB17" i="60"/>
  <c r="KB34" i="60" s="1"/>
  <c r="KC17" i="60"/>
  <c r="KC34" i="60" s="1"/>
  <c r="KD17" i="60"/>
  <c r="KD34" i="60" s="1"/>
  <c r="KE17" i="60"/>
  <c r="KF17" i="60"/>
  <c r="KG17" i="60"/>
  <c r="KG34" i="60" s="1"/>
  <c r="KH17" i="60"/>
  <c r="KH34" i="60" s="1"/>
  <c r="KI17" i="60"/>
  <c r="KI34" i="60" s="1"/>
  <c r="KJ17" i="60"/>
  <c r="KJ34" i="60" s="1"/>
  <c r="KK17" i="60"/>
  <c r="KK34" i="60" s="1"/>
  <c r="KL17" i="60"/>
  <c r="KL34" i="60" s="1"/>
  <c r="KM17" i="60"/>
  <c r="KM34" i="60" s="1"/>
  <c r="KN17" i="60"/>
  <c r="KN34" i="60" s="1"/>
  <c r="KO17" i="60"/>
  <c r="KO34" i="60" s="1"/>
  <c r="KP17" i="60"/>
  <c r="KP34" i="60" s="1"/>
  <c r="KQ17" i="60"/>
  <c r="KR17" i="60"/>
  <c r="KS17" i="60"/>
  <c r="KS34" i="60" s="1"/>
  <c r="KT17" i="60"/>
  <c r="KT34" i="60" s="1"/>
  <c r="KU17" i="60"/>
  <c r="KU34" i="60" s="1"/>
  <c r="KV17" i="60"/>
  <c r="KV34" i="60" s="1"/>
  <c r="KW17" i="60"/>
  <c r="KW34" i="60" s="1"/>
  <c r="KX17" i="60"/>
  <c r="KX34" i="60" s="1"/>
  <c r="KY17" i="60"/>
  <c r="KY34" i="60" s="1"/>
  <c r="KZ17" i="60"/>
  <c r="KZ34" i="60" s="1"/>
  <c r="LA17" i="60"/>
  <c r="LA34" i="60" s="1"/>
  <c r="LB17" i="60"/>
  <c r="LB34" i="60" s="1"/>
  <c r="LC17" i="60"/>
  <c r="LD17" i="60"/>
  <c r="LE17" i="60"/>
  <c r="LF17" i="60"/>
  <c r="LF34" i="60" s="1"/>
  <c r="LG17" i="60"/>
  <c r="LG34" i="60" s="1"/>
  <c r="LH17" i="60"/>
  <c r="LH34" i="60" s="1"/>
  <c r="LI17" i="60"/>
  <c r="LI34" i="60" s="1"/>
  <c r="LJ17" i="60"/>
  <c r="LJ34" i="60" s="1"/>
  <c r="LK17" i="60"/>
  <c r="LK34" i="60" s="1"/>
  <c r="LL17" i="60"/>
  <c r="LL34" i="60" s="1"/>
  <c r="LM17" i="60"/>
  <c r="LM34" i="60" s="1"/>
  <c r="LN17" i="60"/>
  <c r="LN34" i="60" s="1"/>
  <c r="LO17" i="60"/>
  <c r="LP17" i="60"/>
  <c r="LQ17" i="60"/>
  <c r="LQ34" i="60" s="1"/>
  <c r="LR17" i="60"/>
  <c r="LR34" i="60" s="1"/>
  <c r="LS17" i="60"/>
  <c r="LS34" i="60" s="1"/>
  <c r="LT17" i="60"/>
  <c r="LT34" i="60" s="1"/>
  <c r="LU17" i="60"/>
  <c r="LU34" i="60" s="1"/>
  <c r="LV17" i="60"/>
  <c r="LV34" i="60" s="1"/>
  <c r="LW17" i="60"/>
  <c r="LW34" i="60" s="1"/>
  <c r="LX17" i="60"/>
  <c r="LX34" i="60" s="1"/>
  <c r="LY17" i="60"/>
  <c r="LY34" i="60" s="1"/>
  <c r="LZ17" i="60"/>
  <c r="LZ34" i="60" s="1"/>
  <c r="MA17" i="60"/>
  <c r="MB17" i="60"/>
  <c r="MC17" i="60"/>
  <c r="MC34" i="60" s="1"/>
  <c r="MD17" i="60"/>
  <c r="MD34" i="60" s="1"/>
  <c r="ME17" i="60"/>
  <c r="ME34" i="60" s="1"/>
  <c r="MF17" i="60"/>
  <c r="MG17" i="60"/>
  <c r="MG34" i="60" s="1"/>
  <c r="MH17" i="60"/>
  <c r="MH34" i="60" s="1"/>
  <c r="MI17" i="60"/>
  <c r="MI34" i="60" s="1"/>
  <c r="MJ17" i="60"/>
  <c r="MJ34" i="60" s="1"/>
  <c r="MK17" i="60"/>
  <c r="MK34" i="60" s="1"/>
  <c r="ML17" i="60"/>
  <c r="ML34" i="60" s="1"/>
  <c r="MM17" i="60"/>
  <c r="MN17" i="60"/>
  <c r="MO17" i="60"/>
  <c r="MO34" i="60" s="1"/>
  <c r="MP17" i="60"/>
  <c r="MP34" i="60" s="1"/>
  <c r="MQ17" i="60"/>
  <c r="MQ34" i="60" s="1"/>
  <c r="MR17" i="60"/>
  <c r="MR34" i="60" s="1"/>
  <c r="MS17" i="60"/>
  <c r="MS34" i="60" s="1"/>
  <c r="MT17" i="60"/>
  <c r="MT34" i="60" s="1"/>
  <c r="MU17" i="60"/>
  <c r="MU34" i="60" s="1"/>
  <c r="MV17" i="60"/>
  <c r="MV34" i="60" s="1"/>
  <c r="MW17" i="60"/>
  <c r="MW34" i="60" s="1"/>
  <c r="MX17" i="60"/>
  <c r="MX34" i="60" s="1"/>
  <c r="MY17" i="60"/>
  <c r="MZ17" i="60"/>
  <c r="NA17" i="60"/>
  <c r="NA34" i="60" s="1"/>
  <c r="NB17" i="60"/>
  <c r="NB34" i="60" s="1"/>
  <c r="NC17" i="60"/>
  <c r="NC34" i="60" s="1"/>
  <c r="ND17" i="60"/>
  <c r="ND34" i="60" s="1"/>
  <c r="NE17" i="60"/>
  <c r="NE34" i="60" s="1"/>
  <c r="NF17" i="60"/>
  <c r="NF34" i="60" s="1"/>
  <c r="NG17" i="60"/>
  <c r="NG34" i="60" s="1"/>
  <c r="NH17" i="60"/>
  <c r="NH34" i="60" s="1"/>
  <c r="NI17" i="60"/>
  <c r="NI34" i="60" s="1"/>
  <c r="NJ17" i="60"/>
  <c r="NJ34" i="60" s="1"/>
  <c r="NK17" i="60"/>
  <c r="NL17" i="60"/>
  <c r="NM17" i="60"/>
  <c r="NM34" i="60" s="1"/>
  <c r="NN17" i="60"/>
  <c r="NN34" i="60" s="1"/>
  <c r="NO17" i="60"/>
  <c r="NO34" i="60" s="1"/>
  <c r="NP17" i="60"/>
  <c r="NP34" i="60" s="1"/>
  <c r="NQ17" i="60"/>
  <c r="NQ34" i="60" s="1"/>
  <c r="NR17" i="60"/>
  <c r="NR34" i="60" s="1"/>
  <c r="NS17" i="60"/>
  <c r="NS34" i="60" s="1"/>
  <c r="NT17" i="60"/>
  <c r="NT34" i="60" s="1"/>
  <c r="NU17" i="60"/>
  <c r="NU34" i="60" s="1"/>
  <c r="NV17" i="60"/>
  <c r="NV34" i="60" s="1"/>
  <c r="NW17" i="60"/>
  <c r="NX17" i="60"/>
  <c r="NY17" i="60"/>
  <c r="NY34" i="60" s="1"/>
  <c r="NZ17" i="60"/>
  <c r="NZ34" i="60" s="1"/>
  <c r="OA17" i="60"/>
  <c r="OA34" i="60" s="1"/>
  <c r="OB17" i="60"/>
  <c r="OB34" i="60" s="1"/>
  <c r="OC17" i="60"/>
  <c r="OC34" i="60" s="1"/>
  <c r="OD17" i="60"/>
  <c r="OD34" i="60" s="1"/>
  <c r="OE17" i="60"/>
  <c r="OE34" i="60" s="1"/>
  <c r="OF17" i="60"/>
  <c r="OF34" i="60" s="1"/>
  <c r="OG17" i="60"/>
  <c r="OG34" i="60" s="1"/>
  <c r="OH17" i="60"/>
  <c r="OH34" i="60" s="1"/>
  <c r="OI17" i="60"/>
  <c r="OJ17" i="60"/>
  <c r="OK17" i="60"/>
  <c r="OK34" i="60" s="1"/>
  <c r="OL17" i="60"/>
  <c r="OL34" i="60" s="1"/>
  <c r="OM17" i="60"/>
  <c r="OM34" i="60" s="1"/>
  <c r="ON17" i="60"/>
  <c r="ON34" i="60" s="1"/>
  <c r="OO17" i="60"/>
  <c r="OO34" i="60" s="1"/>
  <c r="OP17" i="60"/>
  <c r="OP34" i="60" s="1"/>
  <c r="OQ17" i="60"/>
  <c r="OQ34" i="60" s="1"/>
  <c r="OR17" i="60"/>
  <c r="OR34" i="60" s="1"/>
  <c r="OS17" i="60"/>
  <c r="OS34" i="60" s="1"/>
  <c r="OT17" i="60"/>
  <c r="OT34" i="60" s="1"/>
  <c r="OU17" i="60"/>
  <c r="OV17" i="60"/>
  <c r="OW17" i="60"/>
  <c r="OW34" i="60" s="1"/>
  <c r="OX17" i="60"/>
  <c r="OX34" i="60" s="1"/>
  <c r="OY17" i="60"/>
  <c r="OY34" i="60" s="1"/>
  <c r="OZ17" i="60"/>
  <c r="OZ34" i="60" s="1"/>
  <c r="PA17" i="60"/>
  <c r="PA34" i="60" s="1"/>
  <c r="PB17" i="60"/>
  <c r="PB34" i="60" s="1"/>
  <c r="PC17" i="60"/>
  <c r="PC34" i="60" s="1"/>
  <c r="PD17" i="60"/>
  <c r="PD34" i="60" s="1"/>
  <c r="PE17" i="60"/>
  <c r="PE34" i="60" s="1"/>
  <c r="PF17" i="60"/>
  <c r="PF34" i="60" s="1"/>
  <c r="PG17" i="60"/>
  <c r="PH17" i="60"/>
  <c r="PI17" i="60"/>
  <c r="PI34" i="60" s="1"/>
  <c r="PJ17" i="60"/>
  <c r="PJ34" i="60" s="1"/>
  <c r="PK17" i="60"/>
  <c r="PK34" i="60" s="1"/>
  <c r="PL17" i="60"/>
  <c r="PL34" i="60" s="1"/>
  <c r="PM17" i="60"/>
  <c r="PM34" i="60" s="1"/>
  <c r="PN17" i="60"/>
  <c r="PN34" i="60" s="1"/>
  <c r="PO17" i="60"/>
  <c r="PO34" i="60" s="1"/>
  <c r="PP17" i="60"/>
  <c r="PP34" i="60" s="1"/>
  <c r="PQ17" i="60"/>
  <c r="PQ34" i="60" s="1"/>
  <c r="PR17" i="60"/>
  <c r="PR34" i="60" s="1"/>
  <c r="PS17" i="60"/>
  <c r="PT17" i="60"/>
  <c r="PU17" i="60"/>
  <c r="PU34" i="60" s="1"/>
  <c r="PV17" i="60"/>
  <c r="PV34" i="60" s="1"/>
  <c r="PW17" i="60"/>
  <c r="PW34" i="60" s="1"/>
  <c r="PX17" i="60"/>
  <c r="PX34" i="60" s="1"/>
  <c r="PY17" i="60"/>
  <c r="PY34" i="60" s="1"/>
  <c r="PZ17" i="60"/>
  <c r="PZ34" i="60" s="1"/>
  <c r="QA17" i="60"/>
  <c r="QA34" i="60" s="1"/>
  <c r="QB17" i="60"/>
  <c r="QB34" i="60" s="1"/>
  <c r="QC17" i="60"/>
  <c r="QC34" i="60" s="1"/>
  <c r="QD17" i="60"/>
  <c r="QD34" i="60" s="1"/>
  <c r="QE17" i="60"/>
  <c r="QF17" i="60"/>
  <c r="QG17" i="60"/>
  <c r="QG34" i="60" s="1"/>
  <c r="QH17" i="60"/>
  <c r="QH34" i="60" s="1"/>
  <c r="QI17" i="60"/>
  <c r="QI34" i="60" s="1"/>
  <c r="QJ17" i="60"/>
  <c r="QJ34" i="60" s="1"/>
  <c r="QK17" i="60"/>
  <c r="QK34" i="60" s="1"/>
  <c r="QL17" i="60"/>
  <c r="QL34" i="60" s="1"/>
  <c r="QM17" i="60"/>
  <c r="QM34" i="60" s="1"/>
  <c r="QN17" i="60"/>
  <c r="QN34" i="60" s="1"/>
  <c r="QO17" i="60"/>
  <c r="QO34" i="60" s="1"/>
  <c r="QP17" i="60"/>
  <c r="QP34" i="60" s="1"/>
  <c r="QQ17" i="60"/>
  <c r="QR17" i="60"/>
  <c r="QS17" i="60"/>
  <c r="QS34" i="60" s="1"/>
  <c r="QT17" i="60"/>
  <c r="QT34" i="60" s="1"/>
  <c r="QU17" i="60"/>
  <c r="QU34" i="60" s="1"/>
  <c r="QV17" i="60"/>
  <c r="QV34" i="60" s="1"/>
  <c r="QW17" i="60"/>
  <c r="QW34" i="60" s="1"/>
  <c r="QX17" i="60"/>
  <c r="QX34" i="60" s="1"/>
  <c r="QY17" i="60"/>
  <c r="QY34" i="60" s="1"/>
  <c r="QZ17" i="60"/>
  <c r="QZ34" i="60" s="1"/>
  <c r="RA17" i="60"/>
  <c r="RA34" i="60" s="1"/>
  <c r="RB17" i="60"/>
  <c r="RB34" i="60" s="1"/>
  <c r="RC17" i="60"/>
  <c r="RD17" i="60"/>
  <c r="RE17" i="60"/>
  <c r="RE34" i="60" s="1"/>
  <c r="RF17" i="60"/>
  <c r="RF34" i="60" s="1"/>
  <c r="RG17" i="60"/>
  <c r="RG34" i="60" s="1"/>
  <c r="RH17" i="60"/>
  <c r="RH34" i="60" s="1"/>
  <c r="RI17" i="60"/>
  <c r="RI34" i="60" s="1"/>
  <c r="RJ17" i="60"/>
  <c r="RJ34" i="60" s="1"/>
  <c r="RK17" i="60"/>
  <c r="RK34" i="60" s="1"/>
  <c r="RL17" i="60"/>
  <c r="RL34" i="60" s="1"/>
  <c r="RM17" i="60"/>
  <c r="RM34" i="60" s="1"/>
  <c r="RN17" i="60"/>
  <c r="RN34" i="60" s="1"/>
  <c r="RO17" i="60"/>
  <c r="RP17" i="60"/>
  <c r="RQ17" i="60"/>
  <c r="RQ34" i="60" s="1"/>
  <c r="RR17" i="60"/>
  <c r="RR34" i="60" s="1"/>
  <c r="RS17" i="60"/>
  <c r="RS34" i="60" s="1"/>
  <c r="RT17" i="60"/>
  <c r="RT34" i="60" s="1"/>
  <c r="RU17" i="60"/>
  <c r="RV17" i="60"/>
  <c r="RV34" i="60" s="1"/>
  <c r="RW17" i="60"/>
  <c r="RW34" i="60" s="1"/>
  <c r="RX17" i="60"/>
  <c r="RX34" i="60" s="1"/>
  <c r="RY17" i="60"/>
  <c r="RY34" i="60" s="1"/>
  <c r="RZ17" i="60"/>
  <c r="RZ34" i="60" s="1"/>
  <c r="SA17" i="60"/>
  <c r="SB17" i="60"/>
  <c r="SC17" i="60"/>
  <c r="SC34" i="60" s="1"/>
  <c r="SD17" i="60"/>
  <c r="SD34" i="60" s="1"/>
  <c r="SE17" i="60"/>
  <c r="SE34" i="60" s="1"/>
  <c r="SF17" i="60"/>
  <c r="SF34" i="60" s="1"/>
  <c r="SG17" i="60"/>
  <c r="SG34" i="60" s="1"/>
  <c r="SH17" i="60"/>
  <c r="SH34" i="60" s="1"/>
  <c r="SI17" i="60"/>
  <c r="SI34" i="60" s="1"/>
  <c r="SJ17" i="60"/>
  <c r="SJ34" i="60" s="1"/>
  <c r="SK17" i="60"/>
  <c r="SK34" i="60" s="1"/>
  <c r="SL17" i="60"/>
  <c r="SL34" i="60" s="1"/>
  <c r="SM17" i="60"/>
  <c r="SN17" i="60"/>
  <c r="SO17" i="60"/>
  <c r="SO34" i="60" s="1"/>
  <c r="SP17" i="60"/>
  <c r="SP34" i="60" s="1"/>
  <c r="SQ17" i="60"/>
  <c r="SQ34" i="60" s="1"/>
  <c r="SR17" i="60"/>
  <c r="SR34" i="60" s="1"/>
  <c r="SS17" i="60"/>
  <c r="SS34" i="60" s="1"/>
  <c r="ST17" i="60"/>
  <c r="ST34" i="60" s="1"/>
  <c r="SU17" i="60"/>
  <c r="SU34" i="60" s="1"/>
  <c r="SV17" i="60"/>
  <c r="SW17" i="60"/>
  <c r="SW34" i="60" s="1"/>
  <c r="SX17" i="60"/>
  <c r="SX34" i="60" s="1"/>
  <c r="SY17" i="60"/>
  <c r="SZ17" i="60"/>
  <c r="TA17" i="60"/>
  <c r="TA34" i="60" s="1"/>
  <c r="TB17" i="60"/>
  <c r="TB34" i="60" s="1"/>
  <c r="TC17" i="60"/>
  <c r="TC34" i="60" s="1"/>
  <c r="TD17" i="60"/>
  <c r="TD34" i="60" s="1"/>
  <c r="TE17" i="60"/>
  <c r="TE34" i="60" s="1"/>
  <c r="TF17" i="60"/>
  <c r="TF34" i="60" s="1"/>
  <c r="TG17" i="60"/>
  <c r="TG34" i="60" s="1"/>
  <c r="TH17" i="60"/>
  <c r="TH34" i="60" s="1"/>
  <c r="TI17" i="60"/>
  <c r="TI34" i="60" s="1"/>
  <c r="TJ17" i="60"/>
  <c r="TJ34" i="60" s="1"/>
  <c r="TK17" i="60"/>
  <c r="TL17" i="60"/>
  <c r="TM17" i="60"/>
  <c r="TM34" i="60" s="1"/>
  <c r="TN17" i="60"/>
  <c r="TN34" i="60" s="1"/>
  <c r="TO17" i="60"/>
  <c r="TO34" i="60" s="1"/>
  <c r="TP17" i="60"/>
  <c r="TP34" i="60" s="1"/>
  <c r="TQ17" i="60"/>
  <c r="TQ34" i="60" s="1"/>
  <c r="TR17" i="60"/>
  <c r="TR34" i="60" s="1"/>
  <c r="TS17" i="60"/>
  <c r="TS34" i="60" s="1"/>
  <c r="TT17" i="60"/>
  <c r="TT34" i="60" s="1"/>
  <c r="TU17" i="60"/>
  <c r="TU34" i="60" s="1"/>
  <c r="TV17" i="60"/>
  <c r="TV34" i="60" s="1"/>
  <c r="TW17" i="60"/>
  <c r="TX17" i="60"/>
  <c r="TY17" i="60"/>
  <c r="TY34" i="60" s="1"/>
  <c r="TZ17" i="60"/>
  <c r="TZ34" i="60" s="1"/>
  <c r="UA17" i="60"/>
  <c r="UA34" i="60" s="1"/>
  <c r="UB17" i="60"/>
  <c r="UB34" i="60" s="1"/>
  <c r="UC17" i="60"/>
  <c r="UC34" i="60" s="1"/>
  <c r="UD17" i="60"/>
  <c r="UD34" i="60" s="1"/>
  <c r="UE17" i="60"/>
  <c r="UE34" i="60" s="1"/>
  <c r="UF17" i="60"/>
  <c r="UF34" i="60" s="1"/>
  <c r="UG17" i="60"/>
  <c r="UG34" i="60" s="1"/>
  <c r="UH17" i="60"/>
  <c r="UH34" i="60" s="1"/>
  <c r="UI17" i="60"/>
  <c r="UJ17" i="60"/>
  <c r="UK17" i="60"/>
  <c r="UK34" i="60" s="1"/>
  <c r="UL17" i="60"/>
  <c r="UL34" i="60" s="1"/>
  <c r="UM17" i="60"/>
  <c r="UM34" i="60" s="1"/>
  <c r="UN17" i="60"/>
  <c r="UN34" i="60" s="1"/>
  <c r="UO17" i="60"/>
  <c r="UO34" i="60" s="1"/>
  <c r="UP17" i="60"/>
  <c r="UP34" i="60" s="1"/>
  <c r="UQ17" i="60"/>
  <c r="UQ34" i="60" s="1"/>
  <c r="UR17" i="60"/>
  <c r="UR34" i="60" s="1"/>
  <c r="US17" i="60"/>
  <c r="US34" i="60" s="1"/>
  <c r="UT17" i="60"/>
  <c r="UT34" i="60" s="1"/>
  <c r="UU17" i="60"/>
  <c r="UV17" i="60"/>
  <c r="UW17" i="60"/>
  <c r="UW34" i="60" s="1"/>
  <c r="UX17" i="60"/>
  <c r="UX34" i="60" s="1"/>
  <c r="UY17" i="60"/>
  <c r="UY34" i="60" s="1"/>
  <c r="UZ17" i="60"/>
  <c r="UZ34" i="60" s="1"/>
  <c r="VA17" i="60"/>
  <c r="VA34" i="60" s="1"/>
  <c r="VB17" i="60"/>
  <c r="VB34" i="60" s="1"/>
  <c r="VC17" i="60"/>
  <c r="VD17" i="60"/>
  <c r="VD34" i="60" s="1"/>
  <c r="VE17" i="60"/>
  <c r="VE34" i="60" s="1"/>
  <c r="VF17" i="60"/>
  <c r="VF34" i="60" s="1"/>
  <c r="VG17" i="60"/>
  <c r="VH17" i="60"/>
  <c r="VI17" i="60"/>
  <c r="VI34" i="60" s="1"/>
  <c r="VJ17" i="60"/>
  <c r="VJ34" i="60" s="1"/>
  <c r="VK17" i="60"/>
  <c r="VK34" i="60" s="1"/>
  <c r="VL17" i="60"/>
  <c r="VL34" i="60" s="1"/>
  <c r="VM17" i="60"/>
  <c r="VM34" i="60" s="1"/>
  <c r="VN17" i="60"/>
  <c r="VN34" i="60" s="1"/>
  <c r="VO17" i="60"/>
  <c r="VO34" i="60" s="1"/>
  <c r="VP17" i="60"/>
  <c r="VP34" i="60" s="1"/>
  <c r="VQ17" i="60"/>
  <c r="VQ34" i="60" s="1"/>
  <c r="VR17" i="60"/>
  <c r="VR34" i="60" s="1"/>
  <c r="VS17" i="60"/>
  <c r="VT17" i="60"/>
  <c r="VU17" i="60"/>
  <c r="VU34" i="60" s="1"/>
  <c r="VV17" i="60"/>
  <c r="VV34" i="60" s="1"/>
  <c r="VW17" i="60"/>
  <c r="VW34" i="60" s="1"/>
  <c r="VX17" i="60"/>
  <c r="VX34" i="60" s="1"/>
  <c r="VY17" i="60"/>
  <c r="VY34" i="60" s="1"/>
  <c r="VZ17" i="60"/>
  <c r="VZ34" i="60" s="1"/>
  <c r="WA17" i="60"/>
  <c r="WA34" i="60" s="1"/>
  <c r="WB17" i="60"/>
  <c r="WB34" i="60" s="1"/>
  <c r="WC17" i="60"/>
  <c r="WC34" i="60" s="1"/>
  <c r="WD17" i="60"/>
  <c r="WE17" i="60"/>
  <c r="WF17" i="60"/>
  <c r="WG17" i="60"/>
  <c r="WG34" i="60" s="1"/>
  <c r="WH17" i="60"/>
  <c r="WH34" i="60" s="1"/>
  <c r="WI17" i="60"/>
  <c r="WI34" i="60" s="1"/>
  <c r="WJ17" i="60"/>
  <c r="WJ34" i="60" s="1"/>
  <c r="WK17" i="60"/>
  <c r="WK34" i="60" s="1"/>
  <c r="WL17" i="60"/>
  <c r="WL34" i="60" s="1"/>
  <c r="WM17" i="60"/>
  <c r="WM34" i="60" s="1"/>
  <c r="WN17" i="60"/>
  <c r="WN34" i="60" s="1"/>
  <c r="WO17" i="60"/>
  <c r="WO34" i="60" s="1"/>
  <c r="WP17" i="60"/>
  <c r="WP34" i="60" s="1"/>
  <c r="WQ17" i="60"/>
  <c r="WR17" i="60"/>
  <c r="WS17" i="60"/>
  <c r="WS34" i="60" s="1"/>
  <c r="WT17" i="60"/>
  <c r="WT34" i="60" s="1"/>
  <c r="WU17" i="60"/>
  <c r="WU34" i="60" s="1"/>
  <c r="WV17" i="60"/>
  <c r="WV34" i="60" s="1"/>
  <c r="WW17" i="60"/>
  <c r="WW34" i="60" s="1"/>
  <c r="WX17" i="60"/>
  <c r="WX34" i="60" s="1"/>
  <c r="WY17" i="60"/>
  <c r="WY34" i="60" s="1"/>
  <c r="WZ17" i="60"/>
  <c r="WZ34" i="60" s="1"/>
  <c r="XA17" i="60"/>
  <c r="XA34" i="60" s="1"/>
  <c r="XB17" i="60"/>
  <c r="XB34" i="60" s="1"/>
  <c r="XC17" i="60"/>
  <c r="XD17" i="60"/>
  <c r="XE17" i="60"/>
  <c r="XE34" i="60" s="1"/>
  <c r="XF17" i="60"/>
  <c r="XF34" i="60" s="1"/>
  <c r="XG17" i="60"/>
  <c r="XG34" i="60" s="1"/>
  <c r="XH17" i="60"/>
  <c r="XH34" i="60" s="1"/>
  <c r="XI17" i="60"/>
  <c r="XI34" i="60" s="1"/>
  <c r="XJ17" i="60"/>
  <c r="XJ34" i="60" s="1"/>
  <c r="XK17" i="60"/>
  <c r="XK34" i="60" s="1"/>
  <c r="XL17" i="60"/>
  <c r="XL34" i="60" s="1"/>
  <c r="XM17" i="60"/>
  <c r="XM34" i="60" s="1"/>
  <c r="XN17" i="60"/>
  <c r="XN34" i="60" s="1"/>
  <c r="XO17" i="60"/>
  <c r="XP17" i="60"/>
  <c r="XQ17" i="60"/>
  <c r="XQ34" i="60" s="1"/>
  <c r="XR17" i="60"/>
  <c r="XR34" i="60" s="1"/>
  <c r="XS17" i="60"/>
  <c r="XS34" i="60" s="1"/>
  <c r="XT17" i="60"/>
  <c r="XT34" i="60" s="1"/>
  <c r="XU17" i="60"/>
  <c r="XU34" i="60" s="1"/>
  <c r="XV17" i="60"/>
  <c r="XV34" i="60" s="1"/>
  <c r="XW17" i="60"/>
  <c r="XW34" i="60" s="1"/>
  <c r="XX17" i="60"/>
  <c r="XX34" i="60" s="1"/>
  <c r="XY17" i="60"/>
  <c r="XY34" i="60" s="1"/>
  <c r="XZ17" i="60"/>
  <c r="XZ34" i="60" s="1"/>
  <c r="YA17" i="60"/>
  <c r="YB17" i="60"/>
  <c r="YC17" i="60"/>
  <c r="YC34" i="60" s="1"/>
  <c r="YD17" i="60"/>
  <c r="YD34" i="60" s="1"/>
  <c r="YE17" i="60"/>
  <c r="YE34" i="60" s="1"/>
  <c r="YF17" i="60"/>
  <c r="YF34" i="60" s="1"/>
  <c r="YG17" i="60"/>
  <c r="YG34" i="60" s="1"/>
  <c r="YH17" i="60"/>
  <c r="YH34" i="60" s="1"/>
  <c r="YI17" i="60"/>
  <c r="YI34" i="60" s="1"/>
  <c r="YJ17" i="60"/>
  <c r="YJ34" i="60" s="1"/>
  <c r="YK17" i="60"/>
  <c r="YL17" i="60"/>
  <c r="YL34" i="60" s="1"/>
  <c r="YM17" i="60"/>
  <c r="YN17" i="60"/>
  <c r="YO17" i="60"/>
  <c r="YO34" i="60" s="1"/>
  <c r="YP17" i="60"/>
  <c r="YP34" i="60" s="1"/>
  <c r="YQ17" i="60"/>
  <c r="YQ34" i="60" s="1"/>
  <c r="YR17" i="60"/>
  <c r="YR34" i="60" s="1"/>
  <c r="YS17" i="60"/>
  <c r="YS34" i="60" s="1"/>
  <c r="YT17" i="60"/>
  <c r="YT34" i="60" s="1"/>
  <c r="YU17" i="60"/>
  <c r="YU34" i="60" s="1"/>
  <c r="YV17" i="60"/>
  <c r="YV34" i="60" s="1"/>
  <c r="YW17" i="60"/>
  <c r="YW34" i="60" s="1"/>
  <c r="YX17" i="60"/>
  <c r="YX34" i="60" s="1"/>
  <c r="YY17" i="60"/>
  <c r="YZ17" i="60"/>
  <c r="ZA17" i="60"/>
  <c r="ZA34" i="60" s="1"/>
  <c r="ZB17" i="60"/>
  <c r="ZB34" i="60" s="1"/>
  <c r="ZC17" i="60"/>
  <c r="ZC34" i="60" s="1"/>
  <c r="ZD17" i="60"/>
  <c r="ZD34" i="60" s="1"/>
  <c r="ZE17" i="60"/>
  <c r="ZE34" i="60" s="1"/>
  <c r="ZF17" i="60"/>
  <c r="ZF34" i="60" s="1"/>
  <c r="ZG17" i="60"/>
  <c r="ZG34" i="60" s="1"/>
  <c r="ZH17" i="60"/>
  <c r="ZH34" i="60" s="1"/>
  <c r="ZI17" i="60"/>
  <c r="ZI34" i="60" s="1"/>
  <c r="ZJ17" i="60"/>
  <c r="ZJ34" i="60" s="1"/>
  <c r="ZK17" i="60"/>
  <c r="ZL17" i="60"/>
  <c r="ZM17" i="60"/>
  <c r="ZM34" i="60" s="1"/>
  <c r="ZN17" i="60"/>
  <c r="ZO17" i="60"/>
  <c r="ZO34" i="60" s="1"/>
  <c r="ZP17" i="60"/>
  <c r="ZP34" i="60" s="1"/>
  <c r="ZQ17" i="60"/>
  <c r="ZQ34" i="60" s="1"/>
  <c r="ZR17" i="60"/>
  <c r="ZR34" i="60" s="1"/>
  <c r="ZS17" i="60"/>
  <c r="ZS34" i="60" s="1"/>
  <c r="ZT17" i="60"/>
  <c r="ZT34" i="60" s="1"/>
  <c r="ZU17" i="60"/>
  <c r="ZU34" i="60" s="1"/>
  <c r="ZV17" i="60"/>
  <c r="ZV34" i="60" s="1"/>
  <c r="ZW17" i="60"/>
  <c r="ZX17" i="60"/>
  <c r="ZY17" i="60"/>
  <c r="ZY34" i="60" s="1"/>
  <c r="ZZ17" i="60"/>
  <c r="ZZ34" i="60" s="1"/>
  <c r="AAA17" i="60"/>
  <c r="AAA34" i="60" s="1"/>
  <c r="AAB17" i="60"/>
  <c r="AAB34" i="60" s="1"/>
  <c r="AAC17" i="60"/>
  <c r="AAC34" i="60" s="1"/>
  <c r="AAD17" i="60"/>
  <c r="AAD34" i="60" s="1"/>
  <c r="AAE17" i="60"/>
  <c r="AAE34" i="60" s="1"/>
  <c r="AAF17" i="60"/>
  <c r="AAF34" i="60" s="1"/>
  <c r="AAG17" i="60"/>
  <c r="AAG34" i="60" s="1"/>
  <c r="AAH17" i="60"/>
  <c r="AAH34" i="60" s="1"/>
  <c r="AAI17" i="60"/>
  <c r="AAJ17" i="60"/>
  <c r="AAK17" i="60"/>
  <c r="AAK34" i="60" s="1"/>
  <c r="AAL17" i="60"/>
  <c r="AAL34" i="60" s="1"/>
  <c r="AAM17" i="60"/>
  <c r="AAM34" i="60" s="1"/>
  <c r="AAN17" i="60"/>
  <c r="AAN34" i="60" s="1"/>
  <c r="AAO17" i="60"/>
  <c r="AAO34" i="60" s="1"/>
  <c r="AAP17" i="60"/>
  <c r="AAP34" i="60" s="1"/>
  <c r="AAQ17" i="60"/>
  <c r="AAQ34" i="60" s="1"/>
  <c r="AAR17" i="60"/>
  <c r="AAR34" i="60" s="1"/>
  <c r="AAS17" i="60"/>
  <c r="AAS34" i="60" s="1"/>
  <c r="AAT17" i="60"/>
  <c r="AAT34" i="60" s="1"/>
  <c r="AAU17" i="60"/>
  <c r="AAV17" i="60"/>
  <c r="AAW17" i="60"/>
  <c r="AAW34" i="60" s="1"/>
  <c r="AAX17" i="60"/>
  <c r="AAX34" i="60" s="1"/>
  <c r="AAY17" i="60"/>
  <c r="AAY34" i="60" s="1"/>
  <c r="AAZ17" i="60"/>
  <c r="AAZ34" i="60" s="1"/>
  <c r="ABA17" i="60"/>
  <c r="ABA34" i="60" s="1"/>
  <c r="ABB17" i="60"/>
  <c r="ABB34" i="60" s="1"/>
  <c r="ABC17" i="60"/>
  <c r="ABC34" i="60" s="1"/>
  <c r="ABD17" i="60"/>
  <c r="ABD34" i="60" s="1"/>
  <c r="ABE17" i="60"/>
  <c r="ABE34" i="60" s="1"/>
  <c r="ABF17" i="60"/>
  <c r="ABF34" i="60" s="1"/>
  <c r="ABG17" i="60"/>
  <c r="ABH17" i="60"/>
  <c r="ABI17" i="60"/>
  <c r="ABI34" i="60" s="1"/>
  <c r="ABJ17" i="60"/>
  <c r="ABJ34" i="60" s="1"/>
  <c r="ABK17" i="60"/>
  <c r="ABK34" i="60" s="1"/>
  <c r="ABL17" i="60"/>
  <c r="ABL34" i="60" s="1"/>
  <c r="ABM17" i="60"/>
  <c r="ABM34" i="60" s="1"/>
  <c r="ABN17" i="60"/>
  <c r="ABN34" i="60" s="1"/>
  <c r="ABO17" i="60"/>
  <c r="ABO34" i="60" s="1"/>
  <c r="ABP17" i="60"/>
  <c r="ABP34" i="60" s="1"/>
  <c r="ABQ17" i="60"/>
  <c r="ABQ34" i="60" s="1"/>
  <c r="ABR17" i="60"/>
  <c r="ABR34" i="60" s="1"/>
  <c r="ABS17" i="60"/>
  <c r="ABT17" i="60"/>
  <c r="ABU17" i="60"/>
  <c r="ABV17" i="60"/>
  <c r="ABV34" i="60" s="1"/>
  <c r="ABW17" i="60"/>
  <c r="ABW34" i="60" s="1"/>
  <c r="ABX17" i="60"/>
  <c r="ABX34" i="60" s="1"/>
  <c r="ABY17" i="60"/>
  <c r="ABY34" i="60" s="1"/>
  <c r="ABZ17" i="60"/>
  <c r="ABZ34" i="60" s="1"/>
  <c r="ACA17" i="60"/>
  <c r="ACA34" i="60" s="1"/>
  <c r="ACB17" i="60"/>
  <c r="ACB34" i="60" s="1"/>
  <c r="ACC17" i="60"/>
  <c r="ACC34" i="60" s="1"/>
  <c r="ACD17" i="60"/>
  <c r="ACD34" i="60" s="1"/>
  <c r="ACE17" i="60"/>
  <c r="ACF17" i="60"/>
  <c r="ACG17" i="60"/>
  <c r="ACG34" i="60" s="1"/>
  <c r="ACH17" i="60"/>
  <c r="ACH34" i="60" s="1"/>
  <c r="ACI17" i="60"/>
  <c r="ACI34" i="60" s="1"/>
  <c r="ACJ17" i="60"/>
  <c r="ACJ34" i="60" s="1"/>
  <c r="ACK17" i="60"/>
  <c r="ACK34" i="60" s="1"/>
  <c r="ACL17" i="60"/>
  <c r="ACL34" i="60" s="1"/>
  <c r="ACM17" i="60"/>
  <c r="ACM34" i="60" s="1"/>
  <c r="ACN17" i="60"/>
  <c r="ACN34" i="60" s="1"/>
  <c r="ACO17" i="60"/>
  <c r="ACO34" i="60" s="1"/>
  <c r="ACP17" i="60"/>
  <c r="ACP34" i="60" s="1"/>
  <c r="ACQ17" i="60"/>
  <c r="ACR17" i="60"/>
  <c r="ACS17" i="60"/>
  <c r="ACS34" i="60" s="1"/>
  <c r="ACT17" i="60"/>
  <c r="ACT34" i="60" s="1"/>
  <c r="ACU17" i="60"/>
  <c r="ACU34" i="60" s="1"/>
  <c r="ACV17" i="60"/>
  <c r="ACW17" i="60"/>
  <c r="ACW34" i="60" s="1"/>
  <c r="ACX17" i="60"/>
  <c r="ACX34" i="60" s="1"/>
  <c r="ACY17" i="60"/>
  <c r="ACY34" i="60" s="1"/>
  <c r="ACZ17" i="60"/>
  <c r="ACZ34" i="60" s="1"/>
  <c r="ADA17" i="60"/>
  <c r="ADA34" i="60" s="1"/>
  <c r="ADB17" i="60"/>
  <c r="ADB34" i="60" s="1"/>
  <c r="ADC17" i="60"/>
  <c r="ADD17" i="60"/>
  <c r="ADE17" i="60"/>
  <c r="ADE34" i="60" s="1"/>
  <c r="ADF17" i="60"/>
  <c r="ADF34" i="60" s="1"/>
  <c r="ADG17" i="60"/>
  <c r="ADG34" i="60" s="1"/>
  <c r="ADH17" i="60"/>
  <c r="ADH34" i="60" s="1"/>
  <c r="ADI17" i="60"/>
  <c r="ADI34" i="60" s="1"/>
  <c r="ADJ17" i="60"/>
  <c r="ADJ34" i="60" s="1"/>
  <c r="ADK17" i="60"/>
  <c r="ADK34" i="60" s="1"/>
  <c r="ADL17" i="60"/>
  <c r="ADL34" i="60" s="1"/>
  <c r="ADM17" i="60"/>
  <c r="ADM34" i="60" s="1"/>
  <c r="ADN17" i="60"/>
  <c r="ADN34" i="60" s="1"/>
  <c r="ADO17" i="60"/>
  <c r="ADP17" i="60"/>
  <c r="ADQ17" i="60"/>
  <c r="ADQ34" i="60" s="1"/>
  <c r="ADR17" i="60"/>
  <c r="ADR34" i="60" s="1"/>
  <c r="ADS17" i="60"/>
  <c r="ADS34" i="60" s="1"/>
  <c r="ADT17" i="60"/>
  <c r="ADT34" i="60" s="1"/>
  <c r="ADU17" i="60"/>
  <c r="ADU34" i="60" s="1"/>
  <c r="ADV17" i="60"/>
  <c r="ADV34" i="60" s="1"/>
  <c r="ADW17" i="60"/>
  <c r="ADW34" i="60" s="1"/>
  <c r="ADX17" i="60"/>
  <c r="ADX34" i="60" s="1"/>
  <c r="ADY17" i="60"/>
  <c r="ADY34" i="60" s="1"/>
  <c r="ADZ17" i="60"/>
  <c r="ADZ34" i="60" s="1"/>
  <c r="AEA17" i="60"/>
  <c r="AEB17" i="60"/>
  <c r="AEC17" i="60"/>
  <c r="AEC34" i="60" s="1"/>
  <c r="AED17" i="60"/>
  <c r="AED34" i="60" s="1"/>
  <c r="AEE17" i="60"/>
  <c r="AEE34" i="60" s="1"/>
  <c r="AEF17" i="60"/>
  <c r="AEF34" i="60" s="1"/>
  <c r="AEG17" i="60"/>
  <c r="AEG34" i="60" s="1"/>
  <c r="AEH17" i="60"/>
  <c r="AEH34" i="60" s="1"/>
  <c r="AEI17" i="60"/>
  <c r="AEI34" i="60" s="1"/>
  <c r="AEJ17" i="60"/>
  <c r="AEJ34" i="60" s="1"/>
  <c r="AEK17" i="60"/>
  <c r="AEK34" i="60" s="1"/>
  <c r="AEL17" i="60"/>
  <c r="AEL34" i="60" s="1"/>
  <c r="AEM17" i="60"/>
  <c r="AEN17" i="60"/>
  <c r="AEO17" i="60"/>
  <c r="AEO34" i="60" s="1"/>
  <c r="AEP17" i="60"/>
  <c r="AEP34" i="60" s="1"/>
  <c r="AEQ17" i="60"/>
  <c r="AEQ34" i="60" s="1"/>
  <c r="AER17" i="60"/>
  <c r="AER34" i="60" s="1"/>
  <c r="AES17" i="60"/>
  <c r="AES34" i="60" s="1"/>
  <c r="AET17" i="60"/>
  <c r="AET34" i="60" s="1"/>
  <c r="AEU17" i="60"/>
  <c r="AEU34" i="60" s="1"/>
  <c r="AEV17" i="60"/>
  <c r="AEV34" i="60" s="1"/>
  <c r="AEW17" i="60"/>
  <c r="AEW34" i="60" s="1"/>
  <c r="AEX17" i="60"/>
  <c r="AEX34" i="60" s="1"/>
  <c r="AEY17" i="60"/>
  <c r="AEZ17" i="60"/>
  <c r="AFA17" i="60"/>
  <c r="AFA34" i="60" s="1"/>
  <c r="AFB17" i="60"/>
  <c r="AFB34" i="60" s="1"/>
  <c r="AFC17" i="60"/>
  <c r="AFC34" i="60" s="1"/>
  <c r="AFD17" i="60"/>
  <c r="AFD34" i="60" s="1"/>
  <c r="AFE17" i="60"/>
  <c r="AFE34" i="60" s="1"/>
  <c r="AFF17" i="60"/>
  <c r="AFF34" i="60" s="1"/>
  <c r="AFG17" i="60"/>
  <c r="AFG34" i="60" s="1"/>
  <c r="AFH17" i="60"/>
  <c r="AFH34" i="60" s="1"/>
  <c r="AFI17" i="60"/>
  <c r="AFI34" i="60" s="1"/>
  <c r="AFJ17" i="60"/>
  <c r="AFJ34" i="60" s="1"/>
  <c r="AFK17" i="60"/>
  <c r="AFL17" i="60"/>
  <c r="AFM17" i="60"/>
  <c r="AFM34" i="60" s="1"/>
  <c r="AFN17" i="60"/>
  <c r="AFN34" i="60" s="1"/>
  <c r="AFO17" i="60"/>
  <c r="AFO34" i="60" s="1"/>
  <c r="AFP17" i="60"/>
  <c r="AFP34" i="60" s="1"/>
  <c r="AFQ17" i="60"/>
  <c r="AFQ34" i="60" s="1"/>
  <c r="AFR17" i="60"/>
  <c r="AFR34" i="60" s="1"/>
  <c r="AFS17" i="60"/>
  <c r="AFS34" i="60" s="1"/>
  <c r="AFT17" i="60"/>
  <c r="AFT34" i="60" s="1"/>
  <c r="AFU17" i="60"/>
  <c r="AFU34" i="60" s="1"/>
  <c r="AFV17" i="60"/>
  <c r="AFV34" i="60" s="1"/>
  <c r="AFW17" i="60"/>
  <c r="AFX17" i="60"/>
  <c r="AFY17" i="60"/>
  <c r="AFY34" i="60" s="1"/>
  <c r="AFZ17" i="60"/>
  <c r="AFZ34" i="60" s="1"/>
  <c r="AGA17" i="60"/>
  <c r="AGA34" i="60" s="1"/>
  <c r="AGB17" i="60"/>
  <c r="AGB34" i="60" s="1"/>
  <c r="AGC17" i="60"/>
  <c r="AGC34" i="60" s="1"/>
  <c r="AGD17" i="60"/>
  <c r="AGD34" i="60" s="1"/>
  <c r="AGE17" i="60"/>
  <c r="AGE34" i="60" s="1"/>
  <c r="AGF17" i="60"/>
  <c r="AGF34" i="60" s="1"/>
  <c r="AGG17" i="60"/>
  <c r="AGG34" i="60" s="1"/>
  <c r="AGH17" i="60"/>
  <c r="AGH34" i="60" s="1"/>
  <c r="AGI17" i="60"/>
  <c r="AGJ17" i="60"/>
  <c r="AGK17" i="60"/>
  <c r="AGK34" i="60" s="1"/>
  <c r="AGL17" i="60"/>
  <c r="AGL34" i="60" s="1"/>
  <c r="AGM17" i="60"/>
  <c r="AGM34" i="60" s="1"/>
  <c r="AGN17" i="60"/>
  <c r="AGN34" i="60" s="1"/>
  <c r="AGO17" i="60"/>
  <c r="AGO34" i="60" s="1"/>
  <c r="AGP17" i="60"/>
  <c r="AGP34" i="60" s="1"/>
  <c r="AGQ17" i="60"/>
  <c r="AGQ34" i="60" s="1"/>
  <c r="AGR17" i="60"/>
  <c r="AGR34" i="60" s="1"/>
  <c r="AGS17" i="60"/>
  <c r="AGS34" i="60" s="1"/>
  <c r="AGT17" i="60"/>
  <c r="AGT34" i="60" s="1"/>
  <c r="AGU17" i="60"/>
  <c r="AGV17" i="60"/>
  <c r="AGW17" i="60"/>
  <c r="AGW34" i="60" s="1"/>
  <c r="AGX17" i="60"/>
  <c r="AGX34" i="60" s="1"/>
  <c r="AGY17" i="60"/>
  <c r="AGY34" i="60" s="1"/>
  <c r="AGZ17" i="60"/>
  <c r="AGZ34" i="60" s="1"/>
  <c r="AHA17" i="60"/>
  <c r="AHA34" i="60" s="1"/>
  <c r="AHB17" i="60"/>
  <c r="AHB34" i="60" s="1"/>
  <c r="AHC17" i="60"/>
  <c r="AHC34" i="60" s="1"/>
  <c r="AHD17" i="60"/>
  <c r="AHD34" i="60" s="1"/>
  <c r="AHE17" i="60"/>
  <c r="AHE34" i="60" s="1"/>
  <c r="AHF17" i="60"/>
  <c r="AHF34" i="60" s="1"/>
  <c r="AHG17" i="60"/>
  <c r="AHH17" i="60"/>
  <c r="AHI17" i="60"/>
  <c r="AHI34" i="60" s="1"/>
  <c r="AHJ17" i="60"/>
  <c r="AHJ34" i="60" s="1"/>
  <c r="AHK17" i="60"/>
  <c r="AHK34" i="60" s="1"/>
  <c r="AHL17" i="60"/>
  <c r="AHL34" i="60" s="1"/>
  <c r="AHM17" i="60"/>
  <c r="AHM34" i="60" s="1"/>
  <c r="AHN17" i="60"/>
  <c r="AHN34" i="60" s="1"/>
  <c r="AHO17" i="60"/>
  <c r="AHO34" i="60" s="1"/>
  <c r="AHP17" i="60"/>
  <c r="AHP34" i="60" s="1"/>
  <c r="AHQ17" i="60"/>
  <c r="AHQ34" i="60" s="1"/>
  <c r="AHR17" i="60"/>
  <c r="AHR34" i="60" s="1"/>
  <c r="AHS17" i="60"/>
  <c r="AHT17" i="60"/>
  <c r="AHU17" i="60"/>
  <c r="AHU34" i="60" s="1"/>
  <c r="AHV17" i="60"/>
  <c r="D34" i="60"/>
  <c r="D33" i="60"/>
  <c r="D17" i="60"/>
  <c r="E43" i="60"/>
  <c r="E44" i="60" s="1"/>
  <c r="F43" i="60"/>
  <c r="F44" i="60" s="1"/>
  <c r="G43" i="60"/>
  <c r="G44" i="60" s="1"/>
  <c r="H43" i="60"/>
  <c r="H44" i="60" s="1"/>
  <c r="I43" i="60"/>
  <c r="I44" i="60" s="1"/>
  <c r="J43" i="60"/>
  <c r="J44" i="60" s="1"/>
  <c r="K43" i="60"/>
  <c r="K44" i="60" s="1"/>
  <c r="L43" i="60"/>
  <c r="L44" i="60" s="1"/>
  <c r="M43" i="60"/>
  <c r="M44" i="60" s="1"/>
  <c r="N43" i="60"/>
  <c r="N44" i="60" s="1"/>
  <c r="O43" i="60"/>
  <c r="O44" i="60" s="1"/>
  <c r="P43" i="60"/>
  <c r="P44" i="60" s="1"/>
  <c r="Q43" i="60"/>
  <c r="Q44" i="60" s="1"/>
  <c r="R43" i="60"/>
  <c r="R44" i="60" s="1"/>
  <c r="S43" i="60"/>
  <c r="S44" i="60" s="1"/>
  <c r="T43" i="60"/>
  <c r="T44" i="60" s="1"/>
  <c r="U43" i="60"/>
  <c r="U44" i="60" s="1"/>
  <c r="V43" i="60"/>
  <c r="V44" i="60" s="1"/>
  <c r="W43" i="60"/>
  <c r="W44" i="60" s="1"/>
  <c r="X43" i="60"/>
  <c r="X44" i="60" s="1"/>
  <c r="Y43" i="60"/>
  <c r="Y44" i="60" s="1"/>
  <c r="Z43" i="60"/>
  <c r="Z44" i="60" s="1"/>
  <c r="AA43" i="60"/>
  <c r="AA44" i="60" s="1"/>
  <c r="AB43" i="60"/>
  <c r="AB44" i="60" s="1"/>
  <c r="AC43" i="60"/>
  <c r="AC44" i="60" s="1"/>
  <c r="AD43" i="60"/>
  <c r="AD44" i="60" s="1"/>
  <c r="AE43" i="60"/>
  <c r="AE44" i="60" s="1"/>
  <c r="AF43" i="60"/>
  <c r="AF44" i="60" s="1"/>
  <c r="AG43" i="60"/>
  <c r="AG44" i="60" s="1"/>
  <c r="AH43" i="60"/>
  <c r="AH44" i="60" s="1"/>
  <c r="AI43" i="60"/>
  <c r="AI44" i="60" s="1"/>
  <c r="AJ43" i="60"/>
  <c r="AJ44" i="60" s="1"/>
  <c r="AK43" i="60"/>
  <c r="AK44" i="60" s="1"/>
  <c r="AL43" i="60"/>
  <c r="AL44" i="60" s="1"/>
  <c r="AM43" i="60"/>
  <c r="AM44" i="60" s="1"/>
  <c r="AN43" i="60"/>
  <c r="AN44" i="60" s="1"/>
  <c r="AO43" i="60"/>
  <c r="AO44" i="60" s="1"/>
  <c r="AP43" i="60"/>
  <c r="AP44" i="60" s="1"/>
  <c r="AQ43" i="60"/>
  <c r="AQ44" i="60" s="1"/>
  <c r="AR43" i="60"/>
  <c r="AR44" i="60" s="1"/>
  <c r="AS43" i="60"/>
  <c r="AS44" i="60" s="1"/>
  <c r="AT43" i="60"/>
  <c r="AT44" i="60" s="1"/>
  <c r="AU43" i="60"/>
  <c r="AU44" i="60" s="1"/>
  <c r="AV43" i="60"/>
  <c r="AV44" i="60" s="1"/>
  <c r="AW43" i="60"/>
  <c r="AW44" i="60" s="1"/>
  <c r="AX43" i="60"/>
  <c r="AX44" i="60" s="1"/>
  <c r="AY43" i="60"/>
  <c r="AY44" i="60" s="1"/>
  <c r="AZ43" i="60"/>
  <c r="AZ44" i="60" s="1"/>
  <c r="BA43" i="60"/>
  <c r="BA44" i="60" s="1"/>
  <c r="BB43" i="60"/>
  <c r="BB44" i="60" s="1"/>
  <c r="BC43" i="60"/>
  <c r="BC44" i="60" s="1"/>
  <c r="BD43" i="60"/>
  <c r="BD44" i="60" s="1"/>
  <c r="BE43" i="60"/>
  <c r="BE44" i="60" s="1"/>
  <c r="BF43" i="60"/>
  <c r="BF44" i="60" s="1"/>
  <c r="BG43" i="60"/>
  <c r="BG44" i="60" s="1"/>
  <c r="BH43" i="60"/>
  <c r="BH44" i="60" s="1"/>
  <c r="BI43" i="60"/>
  <c r="BI44" i="60" s="1"/>
  <c r="BJ43" i="60"/>
  <c r="BJ44" i="60" s="1"/>
  <c r="BK43" i="60"/>
  <c r="BK44" i="60" s="1"/>
  <c r="BL43" i="60"/>
  <c r="BL44" i="60" s="1"/>
  <c r="BM43" i="60"/>
  <c r="BM44" i="60" s="1"/>
  <c r="BN43" i="60"/>
  <c r="BN44" i="60" s="1"/>
  <c r="BO43" i="60"/>
  <c r="BO44" i="60" s="1"/>
  <c r="BP43" i="60"/>
  <c r="BP44" i="60" s="1"/>
  <c r="BQ43" i="60"/>
  <c r="BQ44" i="60" s="1"/>
  <c r="BR43" i="60"/>
  <c r="BR44" i="60" s="1"/>
  <c r="BS43" i="60"/>
  <c r="BS44" i="60" s="1"/>
  <c r="BT43" i="60"/>
  <c r="BT44" i="60" s="1"/>
  <c r="BU43" i="60"/>
  <c r="BU44" i="60" s="1"/>
  <c r="BV43" i="60"/>
  <c r="BV44" i="60" s="1"/>
  <c r="BW43" i="60"/>
  <c r="BW44" i="60" s="1"/>
  <c r="BX43" i="60"/>
  <c r="BX44" i="60" s="1"/>
  <c r="BY43" i="60"/>
  <c r="BY44" i="60" s="1"/>
  <c r="BZ43" i="60"/>
  <c r="BZ44" i="60" s="1"/>
  <c r="CA43" i="60"/>
  <c r="CA44" i="60" s="1"/>
  <c r="CB43" i="60"/>
  <c r="CB44" i="60" s="1"/>
  <c r="CC43" i="60"/>
  <c r="CC44" i="60" s="1"/>
  <c r="CD43" i="60"/>
  <c r="CD44" i="60" s="1"/>
  <c r="CE43" i="60"/>
  <c r="CE44" i="60" s="1"/>
  <c r="CF43" i="60"/>
  <c r="CF44" i="60" s="1"/>
  <c r="CG43" i="60"/>
  <c r="CG44" i="60" s="1"/>
  <c r="CH43" i="60"/>
  <c r="CH44" i="60" s="1"/>
  <c r="CI43" i="60"/>
  <c r="CI44" i="60" s="1"/>
  <c r="CJ43" i="60"/>
  <c r="CJ44" i="60" s="1"/>
  <c r="CK43" i="60"/>
  <c r="CK44" i="60" s="1"/>
  <c r="CL43" i="60"/>
  <c r="CL44" i="60" s="1"/>
  <c r="CM43" i="60"/>
  <c r="CM44" i="60" s="1"/>
  <c r="CN43" i="60"/>
  <c r="CN44" i="60" s="1"/>
  <c r="CO43" i="60"/>
  <c r="CO44" i="60" s="1"/>
  <c r="CP43" i="60"/>
  <c r="CP44" i="60" s="1"/>
  <c r="CQ43" i="60"/>
  <c r="CQ44" i="60" s="1"/>
  <c r="CR43" i="60"/>
  <c r="CR44" i="60" s="1"/>
  <c r="CS43" i="60"/>
  <c r="CS44" i="60" s="1"/>
  <c r="CT43" i="60"/>
  <c r="CT44" i="60" s="1"/>
  <c r="CU43" i="60"/>
  <c r="CU44" i="60" s="1"/>
  <c r="CV43" i="60"/>
  <c r="CV44" i="60" s="1"/>
  <c r="CW43" i="60"/>
  <c r="CW44" i="60" s="1"/>
  <c r="CX43" i="60"/>
  <c r="CX44" i="60" s="1"/>
  <c r="CY43" i="60"/>
  <c r="CY44" i="60" s="1"/>
  <c r="CZ43" i="60"/>
  <c r="CZ44" i="60" s="1"/>
  <c r="DA43" i="60"/>
  <c r="DA44" i="60" s="1"/>
  <c r="DB43" i="60"/>
  <c r="DB44" i="60" s="1"/>
  <c r="DC43" i="60"/>
  <c r="DC44" i="60" s="1"/>
  <c r="DD43" i="60"/>
  <c r="DD44" i="60" s="1"/>
  <c r="DE43" i="60"/>
  <c r="DE44" i="60" s="1"/>
  <c r="DF43" i="60"/>
  <c r="DF44" i="60" s="1"/>
  <c r="DG43" i="60"/>
  <c r="DG44" i="60" s="1"/>
  <c r="DH43" i="60"/>
  <c r="DH44" i="60" s="1"/>
  <c r="DI43" i="60"/>
  <c r="DI44" i="60" s="1"/>
  <c r="DJ43" i="60"/>
  <c r="DJ44" i="60" s="1"/>
  <c r="DK43" i="60"/>
  <c r="DK44" i="60" s="1"/>
  <c r="DL43" i="60"/>
  <c r="DL44" i="60" s="1"/>
  <c r="DM43" i="60"/>
  <c r="DM44" i="60" s="1"/>
  <c r="DN43" i="60"/>
  <c r="DN44" i="60" s="1"/>
  <c r="DO43" i="60"/>
  <c r="DO44" i="60" s="1"/>
  <c r="DP43" i="60"/>
  <c r="DP44" i="60" s="1"/>
  <c r="DQ43" i="60"/>
  <c r="DQ44" i="60" s="1"/>
  <c r="DR43" i="60"/>
  <c r="DR44" i="60" s="1"/>
  <c r="DS43" i="60"/>
  <c r="DS44" i="60" s="1"/>
  <c r="DT43" i="60"/>
  <c r="DT44" i="60" s="1"/>
  <c r="DU43" i="60"/>
  <c r="DU44" i="60" s="1"/>
  <c r="DV43" i="60"/>
  <c r="DV44" i="60" s="1"/>
  <c r="DW43" i="60"/>
  <c r="DW44" i="60" s="1"/>
  <c r="DX43" i="60"/>
  <c r="DX44" i="60" s="1"/>
  <c r="DY43" i="60"/>
  <c r="DY44" i="60" s="1"/>
  <c r="DZ43" i="60"/>
  <c r="DZ44" i="60" s="1"/>
  <c r="EA43" i="60"/>
  <c r="EA44" i="60" s="1"/>
  <c r="EB43" i="60"/>
  <c r="EB44" i="60" s="1"/>
  <c r="EC43" i="60"/>
  <c r="EC44" i="60" s="1"/>
  <c r="ED43" i="60"/>
  <c r="ED44" i="60" s="1"/>
  <c r="EE43" i="60"/>
  <c r="EE44" i="60" s="1"/>
  <c r="EF43" i="60"/>
  <c r="EF44" i="60" s="1"/>
  <c r="EG43" i="60"/>
  <c r="EG44" i="60" s="1"/>
  <c r="EH43" i="60"/>
  <c r="EH44" i="60" s="1"/>
  <c r="EI43" i="60"/>
  <c r="EI44" i="60" s="1"/>
  <c r="EJ43" i="60"/>
  <c r="EJ44" i="60" s="1"/>
  <c r="EK43" i="60"/>
  <c r="EK44" i="60" s="1"/>
  <c r="EL43" i="60"/>
  <c r="EL44" i="60" s="1"/>
  <c r="EM43" i="60"/>
  <c r="EM44" i="60" s="1"/>
  <c r="EN43" i="60"/>
  <c r="EN44" i="60" s="1"/>
  <c r="EO43" i="60"/>
  <c r="EO44" i="60" s="1"/>
  <c r="EP43" i="60"/>
  <c r="EP44" i="60" s="1"/>
  <c r="EQ43" i="60"/>
  <c r="EQ44" i="60" s="1"/>
  <c r="ER43" i="60"/>
  <c r="ER44" i="60" s="1"/>
  <c r="ES43" i="60"/>
  <c r="ES44" i="60" s="1"/>
  <c r="ET43" i="60"/>
  <c r="ET44" i="60" s="1"/>
  <c r="EU43" i="60"/>
  <c r="EU44" i="60" s="1"/>
  <c r="EV43" i="60"/>
  <c r="EV44" i="60" s="1"/>
  <c r="EW43" i="60"/>
  <c r="EW44" i="60" s="1"/>
  <c r="EX43" i="60"/>
  <c r="EX44" i="60" s="1"/>
  <c r="EY43" i="60"/>
  <c r="EY44" i="60" s="1"/>
  <c r="EZ43" i="60"/>
  <c r="EZ44" i="60" s="1"/>
  <c r="FA43" i="60"/>
  <c r="FA44" i="60" s="1"/>
  <c r="FB43" i="60"/>
  <c r="FB44" i="60" s="1"/>
  <c r="FC43" i="60"/>
  <c r="FC44" i="60" s="1"/>
  <c r="FD43" i="60"/>
  <c r="FD44" i="60" s="1"/>
  <c r="FE43" i="60"/>
  <c r="FE44" i="60" s="1"/>
  <c r="FF43" i="60"/>
  <c r="FF44" i="60" s="1"/>
  <c r="FG43" i="60"/>
  <c r="FG44" i="60" s="1"/>
  <c r="FH43" i="60"/>
  <c r="FH44" i="60" s="1"/>
  <c r="FI43" i="60"/>
  <c r="FI44" i="60" s="1"/>
  <c r="FJ43" i="60"/>
  <c r="FJ44" i="60" s="1"/>
  <c r="FK43" i="60"/>
  <c r="FK44" i="60" s="1"/>
  <c r="FL43" i="60"/>
  <c r="FL44" i="60" s="1"/>
  <c r="FM43" i="60"/>
  <c r="FM44" i="60" s="1"/>
  <c r="FN43" i="60"/>
  <c r="FN44" i="60" s="1"/>
  <c r="FO43" i="60"/>
  <c r="FO44" i="60" s="1"/>
  <c r="FP43" i="60"/>
  <c r="FP44" i="60" s="1"/>
  <c r="FQ43" i="60"/>
  <c r="FQ44" i="60" s="1"/>
  <c r="FR43" i="60"/>
  <c r="FR44" i="60" s="1"/>
  <c r="FS43" i="60"/>
  <c r="FS44" i="60" s="1"/>
  <c r="FT43" i="60"/>
  <c r="FT44" i="60" s="1"/>
  <c r="FU43" i="60"/>
  <c r="FU44" i="60" s="1"/>
  <c r="FV43" i="60"/>
  <c r="FV44" i="60" s="1"/>
  <c r="FW43" i="60"/>
  <c r="FW44" i="60" s="1"/>
  <c r="FX43" i="60"/>
  <c r="FX44" i="60" s="1"/>
  <c r="FY43" i="60"/>
  <c r="FY44" i="60" s="1"/>
  <c r="FZ43" i="60"/>
  <c r="FZ44" i="60" s="1"/>
  <c r="GA43" i="60"/>
  <c r="GA44" i="60" s="1"/>
  <c r="GB43" i="60"/>
  <c r="GB44" i="60" s="1"/>
  <c r="GC43" i="60"/>
  <c r="GC44" i="60" s="1"/>
  <c r="GD43" i="60"/>
  <c r="GD44" i="60" s="1"/>
  <c r="GE43" i="60"/>
  <c r="GE44" i="60" s="1"/>
  <c r="GF43" i="60"/>
  <c r="GF44" i="60" s="1"/>
  <c r="GG43" i="60"/>
  <c r="GG44" i="60" s="1"/>
  <c r="GH43" i="60"/>
  <c r="GH44" i="60" s="1"/>
  <c r="GI43" i="60"/>
  <c r="GI44" i="60" s="1"/>
  <c r="GJ43" i="60"/>
  <c r="GJ44" i="60" s="1"/>
  <c r="GK43" i="60"/>
  <c r="GK44" i="60" s="1"/>
  <c r="GL43" i="60"/>
  <c r="GL44" i="60" s="1"/>
  <c r="GM43" i="60"/>
  <c r="GM44" i="60" s="1"/>
  <c r="GN43" i="60"/>
  <c r="GN44" i="60" s="1"/>
  <c r="GO43" i="60"/>
  <c r="GO44" i="60" s="1"/>
  <c r="GP43" i="60"/>
  <c r="GP44" i="60" s="1"/>
  <c r="GQ43" i="60"/>
  <c r="GQ44" i="60" s="1"/>
  <c r="GR43" i="60"/>
  <c r="GR44" i="60" s="1"/>
  <c r="GS43" i="60"/>
  <c r="GS44" i="60" s="1"/>
  <c r="GT43" i="60"/>
  <c r="GT44" i="60" s="1"/>
  <c r="GU43" i="60"/>
  <c r="GU44" i="60" s="1"/>
  <c r="GV43" i="60"/>
  <c r="GV44" i="60" s="1"/>
  <c r="GW43" i="60"/>
  <c r="GW44" i="60" s="1"/>
  <c r="GX43" i="60"/>
  <c r="GX44" i="60" s="1"/>
  <c r="GY43" i="60"/>
  <c r="GY44" i="60" s="1"/>
  <c r="GZ43" i="60"/>
  <c r="GZ44" i="60" s="1"/>
  <c r="HA43" i="60"/>
  <c r="HA44" i="60" s="1"/>
  <c r="HB43" i="60"/>
  <c r="HB44" i="60" s="1"/>
  <c r="HC43" i="60"/>
  <c r="HC44" i="60" s="1"/>
  <c r="HD43" i="60"/>
  <c r="HD44" i="60" s="1"/>
  <c r="HE43" i="60"/>
  <c r="HE44" i="60" s="1"/>
  <c r="HF43" i="60"/>
  <c r="HF44" i="60" s="1"/>
  <c r="HG43" i="60"/>
  <c r="HG44" i="60" s="1"/>
  <c r="HH43" i="60"/>
  <c r="HH44" i="60" s="1"/>
  <c r="HI43" i="60"/>
  <c r="HI44" i="60" s="1"/>
  <c r="HJ43" i="60"/>
  <c r="HJ44" i="60" s="1"/>
  <c r="HK43" i="60"/>
  <c r="HK44" i="60" s="1"/>
  <c r="HL43" i="60"/>
  <c r="HL44" i="60" s="1"/>
  <c r="HM43" i="60"/>
  <c r="HM44" i="60" s="1"/>
  <c r="HN43" i="60"/>
  <c r="HN44" i="60" s="1"/>
  <c r="HO43" i="60"/>
  <c r="HO44" i="60" s="1"/>
  <c r="HP43" i="60"/>
  <c r="HP44" i="60" s="1"/>
  <c r="HQ43" i="60"/>
  <c r="HQ44" i="60" s="1"/>
  <c r="HR43" i="60"/>
  <c r="HR44" i="60" s="1"/>
  <c r="HS43" i="60"/>
  <c r="HS44" i="60" s="1"/>
  <c r="HT43" i="60"/>
  <c r="HT44" i="60" s="1"/>
  <c r="HU43" i="60"/>
  <c r="HU44" i="60" s="1"/>
  <c r="HV43" i="60"/>
  <c r="HV44" i="60" s="1"/>
  <c r="HW43" i="60"/>
  <c r="HW44" i="60" s="1"/>
  <c r="HX43" i="60"/>
  <c r="HX44" i="60" s="1"/>
  <c r="HY43" i="60"/>
  <c r="HY44" i="60" s="1"/>
  <c r="HZ43" i="60"/>
  <c r="HZ44" i="60" s="1"/>
  <c r="IA43" i="60"/>
  <c r="IA44" i="60" s="1"/>
  <c r="IB43" i="60"/>
  <c r="IB44" i="60" s="1"/>
  <c r="IC43" i="60"/>
  <c r="IC44" i="60" s="1"/>
  <c r="ID43" i="60"/>
  <c r="ID44" i="60" s="1"/>
  <c r="IE43" i="60"/>
  <c r="IE44" i="60" s="1"/>
  <c r="IF43" i="60"/>
  <c r="IF44" i="60" s="1"/>
  <c r="IG43" i="60"/>
  <c r="IG44" i="60" s="1"/>
  <c r="IH43" i="60"/>
  <c r="IH44" i="60" s="1"/>
  <c r="II43" i="60"/>
  <c r="II44" i="60" s="1"/>
  <c r="IJ43" i="60"/>
  <c r="IJ44" i="60" s="1"/>
  <c r="IK43" i="60"/>
  <c r="IK44" i="60" s="1"/>
  <c r="IL43" i="60"/>
  <c r="IL44" i="60" s="1"/>
  <c r="IM43" i="60"/>
  <c r="IM44" i="60" s="1"/>
  <c r="IN43" i="60"/>
  <c r="IN44" i="60" s="1"/>
  <c r="IO43" i="60"/>
  <c r="IO44" i="60" s="1"/>
  <c r="IP43" i="60"/>
  <c r="IP44" i="60" s="1"/>
  <c r="IQ43" i="60"/>
  <c r="IQ44" i="60" s="1"/>
  <c r="IR43" i="60"/>
  <c r="IR44" i="60" s="1"/>
  <c r="IS43" i="60"/>
  <c r="IS44" i="60" s="1"/>
  <c r="IT43" i="60"/>
  <c r="IT44" i="60" s="1"/>
  <c r="IU43" i="60"/>
  <c r="IU44" i="60" s="1"/>
  <c r="IV43" i="60"/>
  <c r="IV44" i="60" s="1"/>
  <c r="IW43" i="60"/>
  <c r="IW44" i="60" s="1"/>
  <c r="IX43" i="60"/>
  <c r="IX44" i="60" s="1"/>
  <c r="IY43" i="60"/>
  <c r="IY44" i="60" s="1"/>
  <c r="IZ43" i="60"/>
  <c r="IZ44" i="60" s="1"/>
  <c r="JA43" i="60"/>
  <c r="JA44" i="60" s="1"/>
  <c r="JB43" i="60"/>
  <c r="JB44" i="60" s="1"/>
  <c r="JC43" i="60"/>
  <c r="JC44" i="60" s="1"/>
  <c r="JD43" i="60"/>
  <c r="JD44" i="60" s="1"/>
  <c r="JE43" i="60"/>
  <c r="JE44" i="60" s="1"/>
  <c r="JF43" i="60"/>
  <c r="JF44" i="60" s="1"/>
  <c r="JG43" i="60"/>
  <c r="JG44" i="60" s="1"/>
  <c r="JH43" i="60"/>
  <c r="JH44" i="60" s="1"/>
  <c r="JI43" i="60"/>
  <c r="JI44" i="60" s="1"/>
  <c r="JJ43" i="60"/>
  <c r="JJ44" i="60" s="1"/>
  <c r="JK43" i="60"/>
  <c r="JK44" i="60" s="1"/>
  <c r="JL43" i="60"/>
  <c r="JL44" i="60" s="1"/>
  <c r="JM43" i="60"/>
  <c r="JM44" i="60" s="1"/>
  <c r="JN43" i="60"/>
  <c r="JN44" i="60" s="1"/>
  <c r="JO43" i="60"/>
  <c r="JO44" i="60" s="1"/>
  <c r="JP43" i="60"/>
  <c r="JP44" i="60" s="1"/>
  <c r="JQ43" i="60"/>
  <c r="JQ44" i="60" s="1"/>
  <c r="JR43" i="60"/>
  <c r="JR44" i="60" s="1"/>
  <c r="JS43" i="60"/>
  <c r="JS44" i="60" s="1"/>
  <c r="JT43" i="60"/>
  <c r="JT44" i="60" s="1"/>
  <c r="JU43" i="60"/>
  <c r="JU44" i="60" s="1"/>
  <c r="JV43" i="60"/>
  <c r="JV44" i="60" s="1"/>
  <c r="JW43" i="60"/>
  <c r="JW44" i="60" s="1"/>
  <c r="JX43" i="60"/>
  <c r="JX44" i="60" s="1"/>
  <c r="JY43" i="60"/>
  <c r="JY44" i="60" s="1"/>
  <c r="JZ43" i="60"/>
  <c r="JZ44" i="60" s="1"/>
  <c r="KA43" i="60"/>
  <c r="KA44" i="60" s="1"/>
  <c r="KB43" i="60"/>
  <c r="KB44" i="60" s="1"/>
  <c r="KC43" i="60"/>
  <c r="KC44" i="60" s="1"/>
  <c r="KD43" i="60"/>
  <c r="KD44" i="60" s="1"/>
  <c r="KE43" i="60"/>
  <c r="KE44" i="60" s="1"/>
  <c r="KF43" i="60"/>
  <c r="KF44" i="60" s="1"/>
  <c r="KG43" i="60"/>
  <c r="KG44" i="60" s="1"/>
  <c r="KH43" i="60"/>
  <c r="KH44" i="60" s="1"/>
  <c r="KI43" i="60"/>
  <c r="KI44" i="60" s="1"/>
  <c r="KJ43" i="60"/>
  <c r="KJ44" i="60" s="1"/>
  <c r="KK43" i="60"/>
  <c r="KK44" i="60" s="1"/>
  <c r="KL43" i="60"/>
  <c r="KL44" i="60" s="1"/>
  <c r="KM43" i="60"/>
  <c r="KM44" i="60" s="1"/>
  <c r="KN43" i="60"/>
  <c r="KN44" i="60" s="1"/>
  <c r="KO43" i="60"/>
  <c r="KO44" i="60" s="1"/>
  <c r="KP43" i="60"/>
  <c r="KP44" i="60" s="1"/>
  <c r="KQ43" i="60"/>
  <c r="KQ44" i="60" s="1"/>
  <c r="KR43" i="60"/>
  <c r="KR44" i="60" s="1"/>
  <c r="KS43" i="60"/>
  <c r="KS44" i="60" s="1"/>
  <c r="KT43" i="60"/>
  <c r="KT44" i="60" s="1"/>
  <c r="KU43" i="60"/>
  <c r="KU44" i="60" s="1"/>
  <c r="KV43" i="60"/>
  <c r="KV44" i="60" s="1"/>
  <c r="KW43" i="60"/>
  <c r="KW44" i="60" s="1"/>
  <c r="KX43" i="60"/>
  <c r="KX44" i="60" s="1"/>
  <c r="KY43" i="60"/>
  <c r="KY44" i="60" s="1"/>
  <c r="KZ43" i="60"/>
  <c r="KZ44" i="60" s="1"/>
  <c r="LA43" i="60"/>
  <c r="LA44" i="60" s="1"/>
  <c r="LB43" i="60"/>
  <c r="LB44" i="60" s="1"/>
  <c r="LC43" i="60"/>
  <c r="LC44" i="60" s="1"/>
  <c r="LD43" i="60"/>
  <c r="LD44" i="60" s="1"/>
  <c r="LE43" i="60"/>
  <c r="LE44" i="60" s="1"/>
  <c r="LF43" i="60"/>
  <c r="LF44" i="60" s="1"/>
  <c r="LG43" i="60"/>
  <c r="LG44" i="60" s="1"/>
  <c r="LH43" i="60"/>
  <c r="LH44" i="60" s="1"/>
  <c r="LI43" i="60"/>
  <c r="LI44" i="60" s="1"/>
  <c r="LJ43" i="60"/>
  <c r="LJ44" i="60" s="1"/>
  <c r="LK43" i="60"/>
  <c r="LK44" i="60" s="1"/>
  <c r="LL43" i="60"/>
  <c r="LL44" i="60" s="1"/>
  <c r="LM43" i="60"/>
  <c r="LM44" i="60" s="1"/>
  <c r="LN43" i="60"/>
  <c r="LN44" i="60" s="1"/>
  <c r="LO43" i="60"/>
  <c r="LO44" i="60" s="1"/>
  <c r="LP43" i="60"/>
  <c r="LP44" i="60" s="1"/>
  <c r="LQ43" i="60"/>
  <c r="LQ44" i="60" s="1"/>
  <c r="LR43" i="60"/>
  <c r="LR44" i="60" s="1"/>
  <c r="LS43" i="60"/>
  <c r="LS44" i="60" s="1"/>
  <c r="LT43" i="60"/>
  <c r="LT44" i="60" s="1"/>
  <c r="LU43" i="60"/>
  <c r="LU44" i="60" s="1"/>
  <c r="LV43" i="60"/>
  <c r="LV44" i="60" s="1"/>
  <c r="LW43" i="60"/>
  <c r="LW44" i="60" s="1"/>
  <c r="LX43" i="60"/>
  <c r="LX44" i="60" s="1"/>
  <c r="LY43" i="60"/>
  <c r="LY44" i="60" s="1"/>
  <c r="LZ43" i="60"/>
  <c r="LZ44" i="60" s="1"/>
  <c r="MA43" i="60"/>
  <c r="MA44" i="60" s="1"/>
  <c r="MB43" i="60"/>
  <c r="MB44" i="60" s="1"/>
  <c r="MC43" i="60"/>
  <c r="MC44" i="60" s="1"/>
  <c r="MD43" i="60"/>
  <c r="MD44" i="60" s="1"/>
  <c r="ME43" i="60"/>
  <c r="ME44" i="60" s="1"/>
  <c r="MF43" i="60"/>
  <c r="MF44" i="60" s="1"/>
  <c r="MG43" i="60"/>
  <c r="MG44" i="60" s="1"/>
  <c r="MH43" i="60"/>
  <c r="MH44" i="60" s="1"/>
  <c r="MI43" i="60"/>
  <c r="MI44" i="60" s="1"/>
  <c r="MJ43" i="60"/>
  <c r="MJ44" i="60" s="1"/>
  <c r="MK43" i="60"/>
  <c r="MK44" i="60" s="1"/>
  <c r="ML43" i="60"/>
  <c r="ML44" i="60" s="1"/>
  <c r="MM43" i="60"/>
  <c r="MM44" i="60" s="1"/>
  <c r="MN43" i="60"/>
  <c r="MN44" i="60" s="1"/>
  <c r="MO43" i="60"/>
  <c r="MO44" i="60" s="1"/>
  <c r="MP43" i="60"/>
  <c r="MP44" i="60" s="1"/>
  <c r="MQ43" i="60"/>
  <c r="MQ44" i="60" s="1"/>
  <c r="MR43" i="60"/>
  <c r="MR44" i="60" s="1"/>
  <c r="MS43" i="60"/>
  <c r="MS44" i="60" s="1"/>
  <c r="MT43" i="60"/>
  <c r="MT44" i="60" s="1"/>
  <c r="MU43" i="60"/>
  <c r="MU44" i="60" s="1"/>
  <c r="MV43" i="60"/>
  <c r="MV44" i="60" s="1"/>
  <c r="MW43" i="60"/>
  <c r="MW44" i="60" s="1"/>
  <c r="MX43" i="60"/>
  <c r="MX44" i="60" s="1"/>
  <c r="MY43" i="60"/>
  <c r="MY44" i="60" s="1"/>
  <c r="MZ43" i="60"/>
  <c r="MZ44" i="60" s="1"/>
  <c r="NA43" i="60"/>
  <c r="NA44" i="60" s="1"/>
  <c r="NB43" i="60"/>
  <c r="NB44" i="60" s="1"/>
  <c r="NC43" i="60"/>
  <c r="NC44" i="60" s="1"/>
  <c r="ND43" i="60"/>
  <c r="ND44" i="60" s="1"/>
  <c r="NE43" i="60"/>
  <c r="NE44" i="60" s="1"/>
  <c r="NF43" i="60"/>
  <c r="NF44" i="60" s="1"/>
  <c r="NG43" i="60"/>
  <c r="NG44" i="60" s="1"/>
  <c r="NH43" i="60"/>
  <c r="NH44" i="60" s="1"/>
  <c r="NI43" i="60"/>
  <c r="NI44" i="60" s="1"/>
  <c r="NJ43" i="60"/>
  <c r="NJ44" i="60" s="1"/>
  <c r="NK43" i="60"/>
  <c r="NK44" i="60" s="1"/>
  <c r="NL43" i="60"/>
  <c r="NL44" i="60" s="1"/>
  <c r="NM43" i="60"/>
  <c r="NM44" i="60" s="1"/>
  <c r="NN43" i="60"/>
  <c r="NN44" i="60" s="1"/>
  <c r="NO43" i="60"/>
  <c r="NO44" i="60" s="1"/>
  <c r="NP43" i="60"/>
  <c r="NP44" i="60" s="1"/>
  <c r="NQ43" i="60"/>
  <c r="NQ44" i="60" s="1"/>
  <c r="NR43" i="60"/>
  <c r="NR44" i="60" s="1"/>
  <c r="NS43" i="60"/>
  <c r="NS44" i="60" s="1"/>
  <c r="NT43" i="60"/>
  <c r="NT44" i="60" s="1"/>
  <c r="NU43" i="60"/>
  <c r="NU44" i="60" s="1"/>
  <c r="NV43" i="60"/>
  <c r="NV44" i="60" s="1"/>
  <c r="NW43" i="60"/>
  <c r="NW44" i="60" s="1"/>
  <c r="NX43" i="60"/>
  <c r="NX44" i="60" s="1"/>
  <c r="NY43" i="60"/>
  <c r="NY44" i="60" s="1"/>
  <c r="NZ43" i="60"/>
  <c r="NZ44" i="60" s="1"/>
  <c r="OA43" i="60"/>
  <c r="OA44" i="60" s="1"/>
  <c r="OB43" i="60"/>
  <c r="OB44" i="60" s="1"/>
  <c r="OC43" i="60"/>
  <c r="OC44" i="60" s="1"/>
  <c r="OD43" i="60"/>
  <c r="OD44" i="60" s="1"/>
  <c r="OE43" i="60"/>
  <c r="OE44" i="60" s="1"/>
  <c r="OF43" i="60"/>
  <c r="OF44" i="60" s="1"/>
  <c r="OG43" i="60"/>
  <c r="OG44" i="60" s="1"/>
  <c r="OH43" i="60"/>
  <c r="OH44" i="60" s="1"/>
  <c r="OI43" i="60"/>
  <c r="OI44" i="60" s="1"/>
  <c r="OJ43" i="60"/>
  <c r="OJ44" i="60" s="1"/>
  <c r="OK43" i="60"/>
  <c r="OK44" i="60" s="1"/>
  <c r="OL43" i="60"/>
  <c r="OL44" i="60" s="1"/>
  <c r="OM43" i="60"/>
  <c r="OM44" i="60" s="1"/>
  <c r="ON43" i="60"/>
  <c r="ON44" i="60" s="1"/>
  <c r="OO43" i="60"/>
  <c r="OO44" i="60" s="1"/>
  <c r="OP43" i="60"/>
  <c r="OP44" i="60" s="1"/>
  <c r="OQ43" i="60"/>
  <c r="OQ44" i="60" s="1"/>
  <c r="OR43" i="60"/>
  <c r="OR44" i="60" s="1"/>
  <c r="OS43" i="60"/>
  <c r="OS44" i="60" s="1"/>
  <c r="OT43" i="60"/>
  <c r="OT44" i="60" s="1"/>
  <c r="OU43" i="60"/>
  <c r="OU44" i="60" s="1"/>
  <c r="OV43" i="60"/>
  <c r="OV44" i="60" s="1"/>
  <c r="OW43" i="60"/>
  <c r="OW44" i="60" s="1"/>
  <c r="OX43" i="60"/>
  <c r="OX44" i="60" s="1"/>
  <c r="OY43" i="60"/>
  <c r="OY44" i="60" s="1"/>
  <c r="OZ43" i="60"/>
  <c r="OZ44" i="60" s="1"/>
  <c r="PA43" i="60"/>
  <c r="PA44" i="60" s="1"/>
  <c r="PB43" i="60"/>
  <c r="PB44" i="60" s="1"/>
  <c r="PC43" i="60"/>
  <c r="PC44" i="60" s="1"/>
  <c r="PD43" i="60"/>
  <c r="PD44" i="60" s="1"/>
  <c r="PE43" i="60"/>
  <c r="PE44" i="60" s="1"/>
  <c r="PF43" i="60"/>
  <c r="PF44" i="60" s="1"/>
  <c r="PG43" i="60"/>
  <c r="PG44" i="60" s="1"/>
  <c r="PH43" i="60"/>
  <c r="PH44" i="60" s="1"/>
  <c r="PI43" i="60"/>
  <c r="PI44" i="60" s="1"/>
  <c r="PJ43" i="60"/>
  <c r="PJ44" i="60" s="1"/>
  <c r="PK43" i="60"/>
  <c r="PK44" i="60" s="1"/>
  <c r="PL43" i="60"/>
  <c r="PL44" i="60" s="1"/>
  <c r="PM43" i="60"/>
  <c r="PM44" i="60" s="1"/>
  <c r="PN43" i="60"/>
  <c r="PN44" i="60" s="1"/>
  <c r="PO43" i="60"/>
  <c r="PO44" i="60" s="1"/>
  <c r="PP43" i="60"/>
  <c r="PP44" i="60" s="1"/>
  <c r="PQ43" i="60"/>
  <c r="PQ44" i="60" s="1"/>
  <c r="PR43" i="60"/>
  <c r="PR44" i="60" s="1"/>
  <c r="PS43" i="60"/>
  <c r="PS44" i="60" s="1"/>
  <c r="PT43" i="60"/>
  <c r="PT44" i="60" s="1"/>
  <c r="PU43" i="60"/>
  <c r="PU44" i="60" s="1"/>
  <c r="PV43" i="60"/>
  <c r="PV44" i="60" s="1"/>
  <c r="PW43" i="60"/>
  <c r="PW44" i="60" s="1"/>
  <c r="PX43" i="60"/>
  <c r="PX44" i="60" s="1"/>
  <c r="PY43" i="60"/>
  <c r="PY44" i="60" s="1"/>
  <c r="PZ43" i="60"/>
  <c r="PZ44" i="60" s="1"/>
  <c r="QA43" i="60"/>
  <c r="QA44" i="60" s="1"/>
  <c r="QB43" i="60"/>
  <c r="QB44" i="60" s="1"/>
  <c r="QC43" i="60"/>
  <c r="QC44" i="60" s="1"/>
  <c r="QD43" i="60"/>
  <c r="QD44" i="60" s="1"/>
  <c r="QE43" i="60"/>
  <c r="QE44" i="60" s="1"/>
  <c r="QF43" i="60"/>
  <c r="QF44" i="60" s="1"/>
  <c r="QG43" i="60"/>
  <c r="QG44" i="60" s="1"/>
  <c r="QH43" i="60"/>
  <c r="QH44" i="60" s="1"/>
  <c r="QI43" i="60"/>
  <c r="QI44" i="60" s="1"/>
  <c r="QJ43" i="60"/>
  <c r="QJ44" i="60" s="1"/>
  <c r="QK43" i="60"/>
  <c r="QK44" i="60" s="1"/>
  <c r="QL43" i="60"/>
  <c r="QL44" i="60" s="1"/>
  <c r="QM43" i="60"/>
  <c r="QM44" i="60" s="1"/>
  <c r="QN43" i="60"/>
  <c r="QN44" i="60" s="1"/>
  <c r="QO43" i="60"/>
  <c r="QO44" i="60" s="1"/>
  <c r="QP43" i="60"/>
  <c r="QP44" i="60" s="1"/>
  <c r="QQ43" i="60"/>
  <c r="QQ44" i="60" s="1"/>
  <c r="QR43" i="60"/>
  <c r="QR44" i="60" s="1"/>
  <c r="QS43" i="60"/>
  <c r="QS44" i="60" s="1"/>
  <c r="QT43" i="60"/>
  <c r="QT44" i="60" s="1"/>
  <c r="QU43" i="60"/>
  <c r="QU44" i="60" s="1"/>
  <c r="QV43" i="60"/>
  <c r="QV44" i="60" s="1"/>
  <c r="QW43" i="60"/>
  <c r="QW44" i="60" s="1"/>
  <c r="QX43" i="60"/>
  <c r="QX44" i="60" s="1"/>
  <c r="QY43" i="60"/>
  <c r="QY44" i="60" s="1"/>
  <c r="QZ43" i="60"/>
  <c r="QZ44" i="60" s="1"/>
  <c r="RA43" i="60"/>
  <c r="RA44" i="60" s="1"/>
  <c r="RB43" i="60"/>
  <c r="RB44" i="60" s="1"/>
  <c r="RC43" i="60"/>
  <c r="RC44" i="60" s="1"/>
  <c r="RD43" i="60"/>
  <c r="RD44" i="60" s="1"/>
  <c r="RE43" i="60"/>
  <c r="RE44" i="60" s="1"/>
  <c r="RF43" i="60"/>
  <c r="RF44" i="60" s="1"/>
  <c r="RG43" i="60"/>
  <c r="RG44" i="60" s="1"/>
  <c r="RH43" i="60"/>
  <c r="RH44" i="60" s="1"/>
  <c r="RI43" i="60"/>
  <c r="RI44" i="60" s="1"/>
  <c r="RJ43" i="60"/>
  <c r="RJ44" i="60" s="1"/>
  <c r="RK43" i="60"/>
  <c r="RK44" i="60" s="1"/>
  <c r="RL43" i="60"/>
  <c r="RL44" i="60" s="1"/>
  <c r="RM43" i="60"/>
  <c r="RM44" i="60" s="1"/>
  <c r="RN43" i="60"/>
  <c r="RN44" i="60" s="1"/>
  <c r="RO43" i="60"/>
  <c r="RO44" i="60" s="1"/>
  <c r="RP43" i="60"/>
  <c r="RP44" i="60" s="1"/>
  <c r="RQ43" i="60"/>
  <c r="RQ44" i="60" s="1"/>
  <c r="RR43" i="60"/>
  <c r="RR44" i="60" s="1"/>
  <c r="RS43" i="60"/>
  <c r="RS44" i="60" s="1"/>
  <c r="RT43" i="60"/>
  <c r="RT44" i="60" s="1"/>
  <c r="RU43" i="60"/>
  <c r="RU44" i="60" s="1"/>
  <c r="RV43" i="60"/>
  <c r="RV44" i="60" s="1"/>
  <c r="RW43" i="60"/>
  <c r="RW44" i="60" s="1"/>
  <c r="RX43" i="60"/>
  <c r="RX44" i="60" s="1"/>
  <c r="RY43" i="60"/>
  <c r="RY44" i="60" s="1"/>
  <c r="RZ43" i="60"/>
  <c r="RZ44" i="60" s="1"/>
  <c r="SA43" i="60"/>
  <c r="SA44" i="60" s="1"/>
  <c r="SB43" i="60"/>
  <c r="SB44" i="60" s="1"/>
  <c r="SC43" i="60"/>
  <c r="SC44" i="60" s="1"/>
  <c r="SD43" i="60"/>
  <c r="SD44" i="60" s="1"/>
  <c r="SE43" i="60"/>
  <c r="SE44" i="60" s="1"/>
  <c r="SF43" i="60"/>
  <c r="SF44" i="60" s="1"/>
  <c r="SG43" i="60"/>
  <c r="SG44" i="60" s="1"/>
  <c r="SH43" i="60"/>
  <c r="SH44" i="60" s="1"/>
  <c r="SI43" i="60"/>
  <c r="SI44" i="60" s="1"/>
  <c r="SJ43" i="60"/>
  <c r="SJ44" i="60" s="1"/>
  <c r="SK43" i="60"/>
  <c r="SK44" i="60" s="1"/>
  <c r="SL43" i="60"/>
  <c r="SL44" i="60" s="1"/>
  <c r="SM43" i="60"/>
  <c r="SM44" i="60" s="1"/>
  <c r="SN43" i="60"/>
  <c r="SN44" i="60" s="1"/>
  <c r="SO43" i="60"/>
  <c r="SO44" i="60" s="1"/>
  <c r="SP43" i="60"/>
  <c r="SP44" i="60" s="1"/>
  <c r="SQ43" i="60"/>
  <c r="SQ44" i="60" s="1"/>
  <c r="SR43" i="60"/>
  <c r="SR44" i="60" s="1"/>
  <c r="SS43" i="60"/>
  <c r="SS44" i="60" s="1"/>
  <c r="ST43" i="60"/>
  <c r="ST44" i="60" s="1"/>
  <c r="SU43" i="60"/>
  <c r="SU44" i="60" s="1"/>
  <c r="SV43" i="60"/>
  <c r="SV44" i="60" s="1"/>
  <c r="SW43" i="60"/>
  <c r="SW44" i="60" s="1"/>
  <c r="SX43" i="60"/>
  <c r="SX44" i="60" s="1"/>
  <c r="SY43" i="60"/>
  <c r="SY44" i="60" s="1"/>
  <c r="SZ43" i="60"/>
  <c r="SZ44" i="60" s="1"/>
  <c r="TA43" i="60"/>
  <c r="TA44" i="60" s="1"/>
  <c r="TB43" i="60"/>
  <c r="TB44" i="60" s="1"/>
  <c r="TC43" i="60"/>
  <c r="TC44" i="60" s="1"/>
  <c r="TD43" i="60"/>
  <c r="TD44" i="60" s="1"/>
  <c r="TE43" i="60"/>
  <c r="TE44" i="60" s="1"/>
  <c r="TF43" i="60"/>
  <c r="TF44" i="60" s="1"/>
  <c r="TG43" i="60"/>
  <c r="TG44" i="60" s="1"/>
  <c r="TH43" i="60"/>
  <c r="TH44" i="60" s="1"/>
  <c r="TI43" i="60"/>
  <c r="TI44" i="60" s="1"/>
  <c r="TJ43" i="60"/>
  <c r="TJ44" i="60" s="1"/>
  <c r="TK43" i="60"/>
  <c r="TK44" i="60" s="1"/>
  <c r="TL43" i="60"/>
  <c r="TL44" i="60" s="1"/>
  <c r="TM43" i="60"/>
  <c r="TM44" i="60" s="1"/>
  <c r="TN43" i="60"/>
  <c r="TN44" i="60" s="1"/>
  <c r="TO43" i="60"/>
  <c r="TO44" i="60" s="1"/>
  <c r="TP43" i="60"/>
  <c r="TP44" i="60" s="1"/>
  <c r="TQ43" i="60"/>
  <c r="TQ44" i="60" s="1"/>
  <c r="TR43" i="60"/>
  <c r="TR44" i="60" s="1"/>
  <c r="TS43" i="60"/>
  <c r="TS44" i="60" s="1"/>
  <c r="TT43" i="60"/>
  <c r="TT44" i="60" s="1"/>
  <c r="TU43" i="60"/>
  <c r="TU44" i="60" s="1"/>
  <c r="TV43" i="60"/>
  <c r="TV44" i="60" s="1"/>
  <c r="TW43" i="60"/>
  <c r="TW44" i="60" s="1"/>
  <c r="TX43" i="60"/>
  <c r="TX44" i="60" s="1"/>
  <c r="TY43" i="60"/>
  <c r="TY44" i="60" s="1"/>
  <c r="TZ43" i="60"/>
  <c r="TZ44" i="60" s="1"/>
  <c r="UA43" i="60"/>
  <c r="UA44" i="60" s="1"/>
  <c r="UB43" i="60"/>
  <c r="UB44" i="60" s="1"/>
  <c r="UC43" i="60"/>
  <c r="UC44" i="60" s="1"/>
  <c r="UD43" i="60"/>
  <c r="UD44" i="60" s="1"/>
  <c r="UE43" i="60"/>
  <c r="UE44" i="60" s="1"/>
  <c r="UF43" i="60"/>
  <c r="UF44" i="60" s="1"/>
  <c r="UG43" i="60"/>
  <c r="UG44" i="60" s="1"/>
  <c r="UH43" i="60"/>
  <c r="UH44" i="60" s="1"/>
  <c r="UI43" i="60"/>
  <c r="UI44" i="60" s="1"/>
  <c r="UJ43" i="60"/>
  <c r="UJ44" i="60" s="1"/>
  <c r="UK43" i="60"/>
  <c r="UK44" i="60" s="1"/>
  <c r="UL43" i="60"/>
  <c r="UL44" i="60" s="1"/>
  <c r="UM43" i="60"/>
  <c r="UM44" i="60" s="1"/>
  <c r="UN43" i="60"/>
  <c r="UN44" i="60" s="1"/>
  <c r="UO43" i="60"/>
  <c r="UO44" i="60" s="1"/>
  <c r="UP43" i="60"/>
  <c r="UP44" i="60" s="1"/>
  <c r="UQ43" i="60"/>
  <c r="UQ44" i="60" s="1"/>
  <c r="UR43" i="60"/>
  <c r="UR44" i="60" s="1"/>
  <c r="US43" i="60"/>
  <c r="US44" i="60" s="1"/>
  <c r="UT43" i="60"/>
  <c r="UT44" i="60" s="1"/>
  <c r="UU43" i="60"/>
  <c r="UU44" i="60" s="1"/>
  <c r="UV43" i="60"/>
  <c r="UV44" i="60" s="1"/>
  <c r="UW43" i="60"/>
  <c r="UW44" i="60" s="1"/>
  <c r="UX43" i="60"/>
  <c r="UX44" i="60" s="1"/>
  <c r="UY43" i="60"/>
  <c r="UY44" i="60" s="1"/>
  <c r="UZ43" i="60"/>
  <c r="UZ44" i="60" s="1"/>
  <c r="VA43" i="60"/>
  <c r="VA44" i="60" s="1"/>
  <c r="VB43" i="60"/>
  <c r="VB44" i="60" s="1"/>
  <c r="VC43" i="60"/>
  <c r="VC44" i="60" s="1"/>
  <c r="VD43" i="60"/>
  <c r="VD44" i="60" s="1"/>
  <c r="VE43" i="60"/>
  <c r="VE44" i="60" s="1"/>
  <c r="VF43" i="60"/>
  <c r="VF44" i="60" s="1"/>
  <c r="VG43" i="60"/>
  <c r="VG44" i="60" s="1"/>
  <c r="VH43" i="60"/>
  <c r="VH44" i="60" s="1"/>
  <c r="VI43" i="60"/>
  <c r="VI44" i="60" s="1"/>
  <c r="VJ43" i="60"/>
  <c r="VJ44" i="60" s="1"/>
  <c r="VK43" i="60"/>
  <c r="VK44" i="60" s="1"/>
  <c r="VL43" i="60"/>
  <c r="VL44" i="60" s="1"/>
  <c r="VM43" i="60"/>
  <c r="VM44" i="60" s="1"/>
  <c r="VN43" i="60"/>
  <c r="VN44" i="60" s="1"/>
  <c r="VO43" i="60"/>
  <c r="VO44" i="60" s="1"/>
  <c r="VP43" i="60"/>
  <c r="VP44" i="60" s="1"/>
  <c r="VQ43" i="60"/>
  <c r="VQ44" i="60" s="1"/>
  <c r="VR43" i="60"/>
  <c r="VR44" i="60" s="1"/>
  <c r="VS43" i="60"/>
  <c r="VS44" i="60" s="1"/>
  <c r="VU43" i="60"/>
  <c r="VU44" i="60" s="1"/>
  <c r="VV43" i="60"/>
  <c r="VV44" i="60" s="1"/>
  <c r="VW43" i="60"/>
  <c r="VW44" i="60" s="1"/>
  <c r="VX43" i="60"/>
  <c r="VX44" i="60" s="1"/>
  <c r="VY43" i="60"/>
  <c r="VY44" i="60" s="1"/>
  <c r="VZ43" i="60"/>
  <c r="VZ44" i="60" s="1"/>
  <c r="WA43" i="60"/>
  <c r="WA44" i="60" s="1"/>
  <c r="WB43" i="60"/>
  <c r="WB44" i="60" s="1"/>
  <c r="WC43" i="60"/>
  <c r="WC44" i="60" s="1"/>
  <c r="WD43" i="60"/>
  <c r="WD44" i="60" s="1"/>
  <c r="WE43" i="60"/>
  <c r="WE44" i="60" s="1"/>
  <c r="WF43" i="60"/>
  <c r="WF44" i="60" s="1"/>
  <c r="WG43" i="60"/>
  <c r="WG44" i="60" s="1"/>
  <c r="WH43" i="60"/>
  <c r="WH44" i="60" s="1"/>
  <c r="WI43" i="60"/>
  <c r="WI44" i="60" s="1"/>
  <c r="WJ43" i="60"/>
  <c r="WJ44" i="60" s="1"/>
  <c r="WK43" i="60"/>
  <c r="WK44" i="60" s="1"/>
  <c r="WL43" i="60"/>
  <c r="WL44" i="60" s="1"/>
  <c r="WM43" i="60"/>
  <c r="WM44" i="60" s="1"/>
  <c r="WN43" i="60"/>
  <c r="WN44" i="60" s="1"/>
  <c r="WO43" i="60"/>
  <c r="WO44" i="60" s="1"/>
  <c r="WP43" i="60"/>
  <c r="WP44" i="60" s="1"/>
  <c r="WQ43" i="60"/>
  <c r="WQ44" i="60" s="1"/>
  <c r="WR43" i="60"/>
  <c r="WR44" i="60" s="1"/>
  <c r="WS43" i="60"/>
  <c r="WS44" i="60" s="1"/>
  <c r="WT43" i="60"/>
  <c r="WT44" i="60" s="1"/>
  <c r="WU43" i="60"/>
  <c r="WU44" i="60" s="1"/>
  <c r="WV43" i="60"/>
  <c r="WV44" i="60" s="1"/>
  <c r="WW43" i="60"/>
  <c r="WW44" i="60" s="1"/>
  <c r="WX43" i="60"/>
  <c r="WX44" i="60" s="1"/>
  <c r="WY43" i="60"/>
  <c r="WY44" i="60" s="1"/>
  <c r="WZ43" i="60"/>
  <c r="WZ44" i="60" s="1"/>
  <c r="XA43" i="60"/>
  <c r="XA44" i="60" s="1"/>
  <c r="XB43" i="60"/>
  <c r="XB44" i="60" s="1"/>
  <c r="XC43" i="60"/>
  <c r="XC44" i="60" s="1"/>
  <c r="XD43" i="60"/>
  <c r="XD44" i="60" s="1"/>
  <c r="XE43" i="60"/>
  <c r="XE44" i="60" s="1"/>
  <c r="XF43" i="60"/>
  <c r="XF44" i="60" s="1"/>
  <c r="XG43" i="60"/>
  <c r="XG44" i="60" s="1"/>
  <c r="XH43" i="60"/>
  <c r="XH44" i="60" s="1"/>
  <c r="XI43" i="60"/>
  <c r="XI44" i="60" s="1"/>
  <c r="XJ43" i="60"/>
  <c r="XJ44" i="60" s="1"/>
  <c r="XK43" i="60"/>
  <c r="XK44" i="60" s="1"/>
  <c r="XL43" i="60"/>
  <c r="XL44" i="60" s="1"/>
  <c r="XM43" i="60"/>
  <c r="XM44" i="60" s="1"/>
  <c r="XN43" i="60"/>
  <c r="XN44" i="60" s="1"/>
  <c r="XO43" i="60"/>
  <c r="XO44" i="60" s="1"/>
  <c r="XP43" i="60"/>
  <c r="XP44" i="60" s="1"/>
  <c r="XQ43" i="60"/>
  <c r="XQ44" i="60" s="1"/>
  <c r="XR43" i="60"/>
  <c r="XR44" i="60" s="1"/>
  <c r="XS43" i="60"/>
  <c r="XS44" i="60" s="1"/>
  <c r="XT43" i="60"/>
  <c r="XT44" i="60" s="1"/>
  <c r="XU43" i="60"/>
  <c r="XU44" i="60" s="1"/>
  <c r="XV43" i="60"/>
  <c r="XV44" i="60" s="1"/>
  <c r="XW43" i="60"/>
  <c r="XW44" i="60" s="1"/>
  <c r="XX43" i="60"/>
  <c r="XX44" i="60" s="1"/>
  <c r="XY43" i="60"/>
  <c r="XY44" i="60" s="1"/>
  <c r="XZ43" i="60"/>
  <c r="XZ44" i="60" s="1"/>
  <c r="YA43" i="60"/>
  <c r="YA44" i="60" s="1"/>
  <c r="YB43" i="60"/>
  <c r="YB44" i="60" s="1"/>
  <c r="YC43" i="60"/>
  <c r="YC44" i="60" s="1"/>
  <c r="YD43" i="60"/>
  <c r="YD44" i="60" s="1"/>
  <c r="YE43" i="60"/>
  <c r="YE44" i="60" s="1"/>
  <c r="YF43" i="60"/>
  <c r="YF44" i="60" s="1"/>
  <c r="YG43" i="60"/>
  <c r="YG44" i="60" s="1"/>
  <c r="YH43" i="60"/>
  <c r="YH44" i="60" s="1"/>
  <c r="YI43" i="60"/>
  <c r="YI44" i="60" s="1"/>
  <c r="YJ43" i="60"/>
  <c r="YJ44" i="60" s="1"/>
  <c r="YK43" i="60"/>
  <c r="YK44" i="60" s="1"/>
  <c r="YL43" i="60"/>
  <c r="YL44" i="60" s="1"/>
  <c r="YM43" i="60"/>
  <c r="YM44" i="60" s="1"/>
  <c r="YN43" i="60"/>
  <c r="YN44" i="60" s="1"/>
  <c r="YO43" i="60"/>
  <c r="YO44" i="60" s="1"/>
  <c r="YP43" i="60"/>
  <c r="YP44" i="60" s="1"/>
  <c r="YQ43" i="60"/>
  <c r="YQ44" i="60" s="1"/>
  <c r="YR43" i="60"/>
  <c r="YR44" i="60" s="1"/>
  <c r="YS43" i="60"/>
  <c r="YS44" i="60" s="1"/>
  <c r="YT43" i="60"/>
  <c r="YT44" i="60" s="1"/>
  <c r="YU43" i="60"/>
  <c r="YU44" i="60" s="1"/>
  <c r="YV43" i="60"/>
  <c r="YV44" i="60" s="1"/>
  <c r="YW43" i="60"/>
  <c r="YW44" i="60" s="1"/>
  <c r="YX43" i="60"/>
  <c r="YX44" i="60" s="1"/>
  <c r="YY43" i="60"/>
  <c r="YY44" i="60" s="1"/>
  <c r="YZ43" i="60"/>
  <c r="YZ44" i="60" s="1"/>
  <c r="ZA43" i="60"/>
  <c r="ZA44" i="60" s="1"/>
  <c r="ZB43" i="60"/>
  <c r="ZB44" i="60" s="1"/>
  <c r="ZC43" i="60"/>
  <c r="ZC44" i="60" s="1"/>
  <c r="ZD43" i="60"/>
  <c r="ZD44" i="60" s="1"/>
  <c r="ZE43" i="60"/>
  <c r="ZE44" i="60" s="1"/>
  <c r="ZF43" i="60"/>
  <c r="ZF44" i="60" s="1"/>
  <c r="ZG43" i="60"/>
  <c r="ZG44" i="60" s="1"/>
  <c r="ZH43" i="60"/>
  <c r="ZH44" i="60" s="1"/>
  <c r="ZI43" i="60"/>
  <c r="ZI44" i="60" s="1"/>
  <c r="ZJ43" i="60"/>
  <c r="ZJ44" i="60" s="1"/>
  <c r="ZK43" i="60"/>
  <c r="ZK44" i="60" s="1"/>
  <c r="ZL43" i="60"/>
  <c r="ZL44" i="60" s="1"/>
  <c r="ZM43" i="60"/>
  <c r="ZM44" i="60" s="1"/>
  <c r="ZN43" i="60"/>
  <c r="ZN44" i="60" s="1"/>
  <c r="ZO43" i="60"/>
  <c r="ZO44" i="60" s="1"/>
  <c r="ZP43" i="60"/>
  <c r="ZP44" i="60" s="1"/>
  <c r="ZQ43" i="60"/>
  <c r="ZQ44" i="60" s="1"/>
  <c r="ZR43" i="60"/>
  <c r="ZR44" i="60" s="1"/>
  <c r="ZS43" i="60"/>
  <c r="ZS44" i="60" s="1"/>
  <c r="ZT43" i="60"/>
  <c r="ZT44" i="60" s="1"/>
  <c r="ZU43" i="60"/>
  <c r="ZU44" i="60" s="1"/>
  <c r="ZV43" i="60"/>
  <c r="ZV44" i="60" s="1"/>
  <c r="ZW43" i="60"/>
  <c r="ZW44" i="60" s="1"/>
  <c r="ZX43" i="60"/>
  <c r="ZX44" i="60" s="1"/>
  <c r="ZY43" i="60"/>
  <c r="ZY44" i="60" s="1"/>
  <c r="ZZ43" i="60"/>
  <c r="ZZ44" i="60" s="1"/>
  <c r="AAA43" i="60"/>
  <c r="AAA44" i="60" s="1"/>
  <c r="AAB43" i="60"/>
  <c r="AAB44" i="60" s="1"/>
  <c r="AAC43" i="60"/>
  <c r="AAC44" i="60" s="1"/>
  <c r="AAD43" i="60"/>
  <c r="AAD44" i="60" s="1"/>
  <c r="AAE43" i="60"/>
  <c r="AAE44" i="60" s="1"/>
  <c r="AAF43" i="60"/>
  <c r="AAF44" i="60" s="1"/>
  <c r="AAG43" i="60"/>
  <c r="AAG44" i="60" s="1"/>
  <c r="AAH43" i="60"/>
  <c r="AAH44" i="60" s="1"/>
  <c r="AAI43" i="60"/>
  <c r="AAI44" i="60" s="1"/>
  <c r="AAJ43" i="60"/>
  <c r="AAJ44" i="60" s="1"/>
  <c r="AAK43" i="60"/>
  <c r="AAK44" i="60" s="1"/>
  <c r="AAL43" i="60"/>
  <c r="AAL44" i="60" s="1"/>
  <c r="AAM43" i="60"/>
  <c r="AAM44" i="60" s="1"/>
  <c r="AAN43" i="60"/>
  <c r="AAN44" i="60" s="1"/>
  <c r="AAO43" i="60"/>
  <c r="AAO44" i="60" s="1"/>
  <c r="AAP43" i="60"/>
  <c r="AAP44" i="60" s="1"/>
  <c r="AAQ43" i="60"/>
  <c r="AAQ44" i="60" s="1"/>
  <c r="AAR43" i="60"/>
  <c r="AAR44" i="60" s="1"/>
  <c r="AAS43" i="60"/>
  <c r="AAS44" i="60" s="1"/>
  <c r="AAT43" i="60"/>
  <c r="AAT44" i="60" s="1"/>
  <c r="AAU43" i="60"/>
  <c r="AAU44" i="60" s="1"/>
  <c r="AAV43" i="60"/>
  <c r="AAV44" i="60" s="1"/>
  <c r="AAW43" i="60"/>
  <c r="AAW44" i="60" s="1"/>
  <c r="AAX43" i="60"/>
  <c r="AAX44" i="60" s="1"/>
  <c r="AAY43" i="60"/>
  <c r="AAY44" i="60" s="1"/>
  <c r="AAZ43" i="60"/>
  <c r="AAZ44" i="60" s="1"/>
  <c r="ABA43" i="60"/>
  <c r="ABA44" i="60" s="1"/>
  <c r="ABB43" i="60"/>
  <c r="ABB44" i="60" s="1"/>
  <c r="ABC43" i="60"/>
  <c r="ABC44" i="60" s="1"/>
  <c r="ABD43" i="60"/>
  <c r="ABD44" i="60" s="1"/>
  <c r="ABE43" i="60"/>
  <c r="ABE44" i="60" s="1"/>
  <c r="ABF43" i="60"/>
  <c r="ABF44" i="60" s="1"/>
  <c r="ABG43" i="60"/>
  <c r="ABG44" i="60" s="1"/>
  <c r="ABH43" i="60"/>
  <c r="ABH44" i="60" s="1"/>
  <c r="ABI43" i="60"/>
  <c r="ABI44" i="60" s="1"/>
  <c r="ABJ43" i="60"/>
  <c r="ABJ44" i="60" s="1"/>
  <c r="ABK43" i="60"/>
  <c r="ABK44" i="60" s="1"/>
  <c r="ABL43" i="60"/>
  <c r="ABL44" i="60" s="1"/>
  <c r="ABM43" i="60"/>
  <c r="ABM44" i="60" s="1"/>
  <c r="ABN43" i="60"/>
  <c r="ABN44" i="60" s="1"/>
  <c r="ABO43" i="60"/>
  <c r="ABO44" i="60" s="1"/>
  <c r="ABP43" i="60"/>
  <c r="ABP44" i="60" s="1"/>
  <c r="ABQ43" i="60"/>
  <c r="ABQ44" i="60" s="1"/>
  <c r="ABR43" i="60"/>
  <c r="ABR44" i="60" s="1"/>
  <c r="ABS43" i="60"/>
  <c r="ABS44" i="60" s="1"/>
  <c r="ABT43" i="60"/>
  <c r="ABT44" i="60" s="1"/>
  <c r="ABU43" i="60"/>
  <c r="ABU44" i="60" s="1"/>
  <c r="ABV43" i="60"/>
  <c r="ABV44" i="60" s="1"/>
  <c r="ABW43" i="60"/>
  <c r="ABW44" i="60" s="1"/>
  <c r="ABX43" i="60"/>
  <c r="ABX44" i="60" s="1"/>
  <c r="ABY43" i="60"/>
  <c r="ABY44" i="60" s="1"/>
  <c r="ABZ43" i="60"/>
  <c r="ABZ44" i="60" s="1"/>
  <c r="ACA43" i="60"/>
  <c r="ACA44" i="60" s="1"/>
  <c r="ACB43" i="60"/>
  <c r="ACB44" i="60" s="1"/>
  <c r="ACC43" i="60"/>
  <c r="ACC44" i="60" s="1"/>
  <c r="ACD43" i="60"/>
  <c r="ACD44" i="60" s="1"/>
  <c r="ACE43" i="60"/>
  <c r="ACE44" i="60" s="1"/>
  <c r="ACF43" i="60"/>
  <c r="ACF44" i="60" s="1"/>
  <c r="ACG43" i="60"/>
  <c r="ACG44" i="60" s="1"/>
  <c r="ACH43" i="60"/>
  <c r="ACH44" i="60" s="1"/>
  <c r="ACI43" i="60"/>
  <c r="ACI44" i="60" s="1"/>
  <c r="ACJ43" i="60"/>
  <c r="ACJ44" i="60" s="1"/>
  <c r="ACK43" i="60"/>
  <c r="ACK44" i="60" s="1"/>
  <c r="ACL43" i="60"/>
  <c r="ACL44" i="60" s="1"/>
  <c r="ACM43" i="60"/>
  <c r="ACM44" i="60" s="1"/>
  <c r="ACN43" i="60"/>
  <c r="ACN44" i="60" s="1"/>
  <c r="ACO43" i="60"/>
  <c r="ACO44" i="60" s="1"/>
  <c r="ACP43" i="60"/>
  <c r="ACP44" i="60" s="1"/>
  <c r="ACQ43" i="60"/>
  <c r="ACQ44" i="60" s="1"/>
  <c r="ACR43" i="60"/>
  <c r="ACR44" i="60" s="1"/>
  <c r="ACS43" i="60"/>
  <c r="ACS44" i="60" s="1"/>
  <c r="ACT43" i="60"/>
  <c r="ACT44" i="60" s="1"/>
  <c r="ACU43" i="60"/>
  <c r="ACU44" i="60" s="1"/>
  <c r="ACV43" i="60"/>
  <c r="ACV44" i="60" s="1"/>
  <c r="ACW43" i="60"/>
  <c r="ACW44" i="60" s="1"/>
  <c r="ACX43" i="60"/>
  <c r="ACX44" i="60" s="1"/>
  <c r="ACY43" i="60"/>
  <c r="ACY44" i="60" s="1"/>
  <c r="ACZ43" i="60"/>
  <c r="ACZ44" i="60" s="1"/>
  <c r="ADA43" i="60"/>
  <c r="ADA44" i="60" s="1"/>
  <c r="ADB43" i="60"/>
  <c r="ADB44" i="60" s="1"/>
  <c r="ADC43" i="60"/>
  <c r="ADC44" i="60" s="1"/>
  <c r="ADD43" i="60"/>
  <c r="ADD44" i="60" s="1"/>
  <c r="ADE43" i="60"/>
  <c r="ADE44" i="60" s="1"/>
  <c r="ADF43" i="60"/>
  <c r="ADF44" i="60" s="1"/>
  <c r="ADG43" i="60"/>
  <c r="ADG44" i="60" s="1"/>
  <c r="ADH43" i="60"/>
  <c r="ADH44" i="60" s="1"/>
  <c r="ADI43" i="60"/>
  <c r="ADI44" i="60" s="1"/>
  <c r="ADJ43" i="60"/>
  <c r="ADJ44" i="60" s="1"/>
  <c r="ADK43" i="60"/>
  <c r="ADK44" i="60" s="1"/>
  <c r="ADL43" i="60"/>
  <c r="ADL44" i="60" s="1"/>
  <c r="ADM43" i="60"/>
  <c r="ADM44" i="60" s="1"/>
  <c r="ADN43" i="60"/>
  <c r="ADN44" i="60" s="1"/>
  <c r="ADO43" i="60"/>
  <c r="ADO44" i="60" s="1"/>
  <c r="ADP43" i="60"/>
  <c r="ADP44" i="60" s="1"/>
  <c r="ADQ43" i="60"/>
  <c r="ADQ44" i="60" s="1"/>
  <c r="ADR43" i="60"/>
  <c r="ADR44" i="60" s="1"/>
  <c r="ADS43" i="60"/>
  <c r="ADS44" i="60" s="1"/>
  <c r="ADT43" i="60"/>
  <c r="ADT44" i="60" s="1"/>
  <c r="ADU43" i="60"/>
  <c r="ADU44" i="60" s="1"/>
  <c r="ADV43" i="60"/>
  <c r="ADV44" i="60" s="1"/>
  <c r="ADW43" i="60"/>
  <c r="ADW44" i="60" s="1"/>
  <c r="ADX43" i="60"/>
  <c r="ADX44" i="60" s="1"/>
  <c r="ADY43" i="60"/>
  <c r="ADY44" i="60" s="1"/>
  <c r="ADZ43" i="60"/>
  <c r="ADZ44" i="60" s="1"/>
  <c r="AEA43" i="60"/>
  <c r="AEA44" i="60" s="1"/>
  <c r="AEB43" i="60"/>
  <c r="AEB44" i="60" s="1"/>
  <c r="AEC43" i="60"/>
  <c r="AEC44" i="60" s="1"/>
  <c r="AED43" i="60"/>
  <c r="AED44" i="60" s="1"/>
  <c r="AEE43" i="60"/>
  <c r="AEE44" i="60" s="1"/>
  <c r="AEF43" i="60"/>
  <c r="AEF44" i="60" s="1"/>
  <c r="AEG43" i="60"/>
  <c r="AEG44" i="60" s="1"/>
  <c r="AEH43" i="60"/>
  <c r="AEH44" i="60" s="1"/>
  <c r="AEI43" i="60"/>
  <c r="AEI44" i="60" s="1"/>
  <c r="AEJ43" i="60"/>
  <c r="AEJ44" i="60" s="1"/>
  <c r="AEK43" i="60"/>
  <c r="AEK44" i="60" s="1"/>
  <c r="AEL43" i="60"/>
  <c r="AEL44" i="60" s="1"/>
  <c r="AEM43" i="60"/>
  <c r="AEM44" i="60" s="1"/>
  <c r="AEN43" i="60"/>
  <c r="AEN44" i="60" s="1"/>
  <c r="AEO43" i="60"/>
  <c r="AEO44" i="60" s="1"/>
  <c r="AEP43" i="60"/>
  <c r="AEP44" i="60" s="1"/>
  <c r="AEQ43" i="60"/>
  <c r="AEQ44" i="60" s="1"/>
  <c r="AER43" i="60"/>
  <c r="AER44" i="60" s="1"/>
  <c r="AES43" i="60"/>
  <c r="AES44" i="60" s="1"/>
  <c r="AET43" i="60"/>
  <c r="AET44" i="60" s="1"/>
  <c r="AEU43" i="60"/>
  <c r="AEU44" i="60" s="1"/>
  <c r="AEV43" i="60"/>
  <c r="AEV44" i="60" s="1"/>
  <c r="AEW43" i="60"/>
  <c r="AEW44" i="60" s="1"/>
  <c r="AEX43" i="60"/>
  <c r="AEX44" i="60" s="1"/>
  <c r="AEY43" i="60"/>
  <c r="AEY44" i="60" s="1"/>
  <c r="AEZ43" i="60"/>
  <c r="AEZ44" i="60" s="1"/>
  <c r="AFA43" i="60"/>
  <c r="AFA44" i="60" s="1"/>
  <c r="AFB43" i="60"/>
  <c r="AFB44" i="60" s="1"/>
  <c r="AFC43" i="60"/>
  <c r="AFC44" i="60" s="1"/>
  <c r="AFD43" i="60"/>
  <c r="AFD44" i="60" s="1"/>
  <c r="AFE43" i="60"/>
  <c r="AFE44" i="60" s="1"/>
  <c r="AFF43" i="60"/>
  <c r="AFF44" i="60" s="1"/>
  <c r="AFG43" i="60"/>
  <c r="AFG44" i="60" s="1"/>
  <c r="AFH43" i="60"/>
  <c r="AFH44" i="60" s="1"/>
  <c r="AFI43" i="60"/>
  <c r="AFI44" i="60" s="1"/>
  <c r="AFJ43" i="60"/>
  <c r="AFJ44" i="60" s="1"/>
  <c r="AFK43" i="60"/>
  <c r="AFK44" i="60" s="1"/>
  <c r="AFL43" i="60"/>
  <c r="AFL44" i="60" s="1"/>
  <c r="AFM43" i="60"/>
  <c r="AFM44" i="60" s="1"/>
  <c r="AFN43" i="60"/>
  <c r="AFN44" i="60" s="1"/>
  <c r="AFO43" i="60"/>
  <c r="AFO44" i="60" s="1"/>
  <c r="AFP43" i="60"/>
  <c r="AFP44" i="60" s="1"/>
  <c r="AFQ43" i="60"/>
  <c r="AFQ44" i="60" s="1"/>
  <c r="AFR43" i="60"/>
  <c r="AFR44" i="60" s="1"/>
  <c r="AFS43" i="60"/>
  <c r="AFS44" i="60" s="1"/>
  <c r="AFT43" i="60"/>
  <c r="AFT44" i="60" s="1"/>
  <c r="AFU43" i="60"/>
  <c r="AFU44" i="60" s="1"/>
  <c r="AFV43" i="60"/>
  <c r="AFV44" i="60" s="1"/>
  <c r="AFW43" i="60"/>
  <c r="AFW44" i="60" s="1"/>
  <c r="AFX43" i="60"/>
  <c r="AFX44" i="60" s="1"/>
  <c r="AFY43" i="60"/>
  <c r="AFY44" i="60" s="1"/>
  <c r="AFZ43" i="60"/>
  <c r="AFZ44" i="60" s="1"/>
  <c r="AGA43" i="60"/>
  <c r="AGA44" i="60" s="1"/>
  <c r="AGB43" i="60"/>
  <c r="AGB44" i="60" s="1"/>
  <c r="AGC43" i="60"/>
  <c r="AGC44" i="60" s="1"/>
  <c r="AGD43" i="60"/>
  <c r="AGD44" i="60" s="1"/>
  <c r="AGE43" i="60"/>
  <c r="AGE44" i="60" s="1"/>
  <c r="AGF43" i="60"/>
  <c r="AGF44" i="60" s="1"/>
  <c r="AGG43" i="60"/>
  <c r="AGG44" i="60" s="1"/>
  <c r="AGH43" i="60"/>
  <c r="AGH44" i="60" s="1"/>
  <c r="AGI43" i="60"/>
  <c r="AGI44" i="60" s="1"/>
  <c r="AGJ43" i="60"/>
  <c r="AGJ44" i="60" s="1"/>
  <c r="AGK43" i="60"/>
  <c r="AGK44" i="60" s="1"/>
  <c r="AGL43" i="60"/>
  <c r="AGL44" i="60" s="1"/>
  <c r="AGM43" i="60"/>
  <c r="AGM44" i="60" s="1"/>
  <c r="AGN43" i="60"/>
  <c r="AGN44" i="60" s="1"/>
  <c r="AGO43" i="60"/>
  <c r="AGO44" i="60" s="1"/>
  <c r="AGP43" i="60"/>
  <c r="AGP44" i="60" s="1"/>
  <c r="AGQ43" i="60"/>
  <c r="AGQ44" i="60" s="1"/>
  <c r="AGR43" i="60"/>
  <c r="AGR44" i="60" s="1"/>
  <c r="AGS43" i="60"/>
  <c r="AGS44" i="60" s="1"/>
  <c r="AGT43" i="60"/>
  <c r="AGT44" i="60" s="1"/>
  <c r="AGU43" i="60"/>
  <c r="AGU44" i="60" s="1"/>
  <c r="AGV43" i="60"/>
  <c r="AGV44" i="60" s="1"/>
  <c r="AGW43" i="60"/>
  <c r="AGW44" i="60" s="1"/>
  <c r="AGX43" i="60"/>
  <c r="AGX44" i="60" s="1"/>
  <c r="AGY43" i="60"/>
  <c r="AGY44" i="60" s="1"/>
  <c r="AGZ43" i="60"/>
  <c r="AGZ44" i="60" s="1"/>
  <c r="AHA43" i="60"/>
  <c r="AHA44" i="60" s="1"/>
  <c r="AHB43" i="60"/>
  <c r="AHB44" i="60" s="1"/>
  <c r="AHC43" i="60"/>
  <c r="AHC44" i="60" s="1"/>
  <c r="AHD43" i="60"/>
  <c r="AHD44" i="60" s="1"/>
  <c r="AHE43" i="60"/>
  <c r="AHE44" i="60" s="1"/>
  <c r="AHF43" i="60"/>
  <c r="AHF44" i="60" s="1"/>
  <c r="AHG43" i="60"/>
  <c r="AHG44" i="60" s="1"/>
  <c r="AHH43" i="60"/>
  <c r="AHH44" i="60" s="1"/>
  <c r="AHI43" i="60"/>
  <c r="AHI44" i="60" s="1"/>
  <c r="AHJ43" i="60"/>
  <c r="AHJ44" i="60" s="1"/>
  <c r="AHK43" i="60"/>
  <c r="AHK44" i="60" s="1"/>
  <c r="AHL43" i="60"/>
  <c r="AHL44" i="60" s="1"/>
  <c r="AHM43" i="60"/>
  <c r="AHM44" i="60" s="1"/>
  <c r="AHN43" i="60"/>
  <c r="AHN44" i="60" s="1"/>
  <c r="AHO43" i="60"/>
  <c r="AHO44" i="60" s="1"/>
  <c r="AHP43" i="60"/>
  <c r="AHP44" i="60" s="1"/>
  <c r="AHQ43" i="60"/>
  <c r="AHQ44" i="60" s="1"/>
  <c r="AHR43" i="60"/>
  <c r="AHR44" i="60" s="1"/>
  <c r="AHS43" i="60"/>
  <c r="AHS44" i="60" s="1"/>
  <c r="AHT43" i="60"/>
  <c r="AHT44" i="60" s="1"/>
  <c r="AHU43" i="60"/>
  <c r="AHU44" i="60" s="1"/>
  <c r="AHV43" i="60"/>
  <c r="AHV44" i="60" s="1"/>
  <c r="D43" i="60"/>
  <c r="D44" i="60" s="1"/>
  <c r="A356" i="6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5" i="61"/>
  <c r="D45" i="8"/>
  <c r="D44" i="8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CN40" i="60"/>
  <c r="CO40" i="60"/>
  <c r="CP40" i="60"/>
  <c r="CQ40" i="60"/>
  <c r="CR40" i="60"/>
  <c r="CS40" i="60"/>
  <c r="CT40" i="60"/>
  <c r="CU40" i="60"/>
  <c r="CV40" i="60"/>
  <c r="CW40" i="60"/>
  <c r="CX40" i="60"/>
  <c r="CY40" i="60"/>
  <c r="CZ40" i="60"/>
  <c r="DA40" i="60"/>
  <c r="DB40" i="60"/>
  <c r="DC40" i="60"/>
  <c r="DD40" i="60"/>
  <c r="DE40" i="60"/>
  <c r="DF40" i="60"/>
  <c r="DG40" i="60"/>
  <c r="DH40" i="60"/>
  <c r="DI40" i="60"/>
  <c r="DJ40" i="60"/>
  <c r="DK40" i="60"/>
  <c r="DL40" i="60"/>
  <c r="DM40" i="60"/>
  <c r="DN40" i="60"/>
  <c r="DO40" i="60"/>
  <c r="DP40" i="60"/>
  <c r="DQ40" i="60"/>
  <c r="DR40" i="60"/>
  <c r="DS40" i="60"/>
  <c r="DT40" i="60"/>
  <c r="DU40" i="60"/>
  <c r="DV40" i="60"/>
  <c r="DW40" i="60"/>
  <c r="DX40" i="60"/>
  <c r="DY40" i="60"/>
  <c r="DZ40" i="60"/>
  <c r="EA40" i="60"/>
  <c r="EB40" i="60"/>
  <c r="EC40" i="60"/>
  <c r="ED40" i="60"/>
  <c r="EE40" i="60"/>
  <c r="EF40" i="60"/>
  <c r="D46" i="8" s="1"/>
  <c r="EG40" i="60"/>
  <c r="EH40" i="60"/>
  <c r="EI40" i="60"/>
  <c r="EJ40" i="60"/>
  <c r="EK40" i="60"/>
  <c r="EL40" i="60"/>
  <c r="EM40" i="60"/>
  <c r="EN40" i="60"/>
  <c r="EO40" i="60"/>
  <c r="EP40" i="60"/>
  <c r="EQ40" i="60"/>
  <c r="ER40" i="60"/>
  <c r="ES40" i="60"/>
  <c r="ET40" i="60"/>
  <c r="EU40" i="60"/>
  <c r="EV40" i="60"/>
  <c r="EW40" i="60"/>
  <c r="EX40" i="60"/>
  <c r="EY40" i="60"/>
  <c r="EZ40" i="60"/>
  <c r="FA40" i="60"/>
  <c r="FB40" i="60"/>
  <c r="FC40" i="60"/>
  <c r="FD40" i="60"/>
  <c r="FE40" i="60"/>
  <c r="FF40" i="60"/>
  <c r="FG40" i="60"/>
  <c r="FH40" i="60"/>
  <c r="FI40" i="60"/>
  <c r="FJ40" i="60"/>
  <c r="FK40" i="60"/>
  <c r="FL40" i="60"/>
  <c r="FM40" i="60"/>
  <c r="FN40" i="60"/>
  <c r="FO40" i="60"/>
  <c r="FP40" i="60"/>
  <c r="FQ40" i="60"/>
  <c r="FR40" i="60"/>
  <c r="FS40" i="60"/>
  <c r="FT40" i="60"/>
  <c r="FU40" i="60"/>
  <c r="FV40" i="60"/>
  <c r="FW40" i="60"/>
  <c r="FX40" i="60"/>
  <c r="FY40" i="60"/>
  <c r="FZ40" i="60"/>
  <c r="GA40" i="60"/>
  <c r="GB40" i="60"/>
  <c r="GC40" i="60"/>
  <c r="GD40" i="60"/>
  <c r="GE40" i="60"/>
  <c r="GF40" i="60"/>
  <c r="GG40" i="60"/>
  <c r="GH40" i="60"/>
  <c r="GI40" i="60"/>
  <c r="GJ40" i="60"/>
  <c r="GK40" i="60"/>
  <c r="GL40" i="60"/>
  <c r="GM40" i="60"/>
  <c r="GN40" i="60"/>
  <c r="GO40" i="60"/>
  <c r="GP40" i="60"/>
  <c r="GQ40" i="60"/>
  <c r="GR40" i="60"/>
  <c r="GS40" i="60"/>
  <c r="GT40" i="60"/>
  <c r="GU40" i="60"/>
  <c r="GV40" i="60"/>
  <c r="GW40" i="60"/>
  <c r="GX40" i="60"/>
  <c r="GY40" i="60"/>
  <c r="GZ40" i="60"/>
  <c r="HA40" i="60"/>
  <c r="HB40" i="60"/>
  <c r="HC40" i="60"/>
  <c r="HD40" i="60"/>
  <c r="HE40" i="60"/>
  <c r="HF40" i="60"/>
  <c r="HG40" i="60"/>
  <c r="HH40" i="60"/>
  <c r="HI40" i="60"/>
  <c r="HJ40" i="60"/>
  <c r="HK40" i="60"/>
  <c r="HL40" i="60"/>
  <c r="HM40" i="60"/>
  <c r="HN40" i="60"/>
  <c r="HO40" i="60"/>
  <c r="HP40" i="60"/>
  <c r="HQ40" i="60"/>
  <c r="HR40" i="60"/>
  <c r="HS40" i="60"/>
  <c r="HT40" i="60"/>
  <c r="HU40" i="60"/>
  <c r="HV40" i="60"/>
  <c r="HW40" i="60"/>
  <c r="HX40" i="60"/>
  <c r="HY40" i="60"/>
  <c r="HZ40" i="60"/>
  <c r="IA40" i="60"/>
  <c r="IB40" i="60"/>
  <c r="IC40" i="60"/>
  <c r="ID40" i="60"/>
  <c r="IE40" i="60"/>
  <c r="IF40" i="60"/>
  <c r="IG40" i="60"/>
  <c r="IH40" i="60"/>
  <c r="II40" i="60"/>
  <c r="IJ40" i="60"/>
  <c r="IK40" i="60"/>
  <c r="IL40" i="60"/>
  <c r="IM40" i="60"/>
  <c r="IN40" i="60"/>
  <c r="IO40" i="60"/>
  <c r="IP40" i="60"/>
  <c r="IQ40" i="60"/>
  <c r="IR40" i="60"/>
  <c r="IS40" i="60"/>
  <c r="IT40" i="60"/>
  <c r="IU40" i="60"/>
  <c r="IV40" i="60"/>
  <c r="IW40" i="60"/>
  <c r="IX40" i="60"/>
  <c r="IY40" i="60"/>
  <c r="IZ40" i="60"/>
  <c r="JA40" i="60"/>
  <c r="JB40" i="60"/>
  <c r="JC40" i="60"/>
  <c r="JD40" i="60"/>
  <c r="JE40" i="60"/>
  <c r="JF40" i="60"/>
  <c r="JG40" i="60"/>
  <c r="JH40" i="60"/>
  <c r="JI40" i="60"/>
  <c r="JJ40" i="60"/>
  <c r="JK40" i="60"/>
  <c r="JL40" i="60"/>
  <c r="JM40" i="60"/>
  <c r="JN40" i="60"/>
  <c r="JO40" i="60"/>
  <c r="JP40" i="60"/>
  <c r="JQ40" i="60"/>
  <c r="JR40" i="60"/>
  <c r="JS40" i="60"/>
  <c r="JT40" i="60"/>
  <c r="JU40" i="60"/>
  <c r="JV40" i="60"/>
  <c r="JW40" i="60"/>
  <c r="JX40" i="60"/>
  <c r="JY40" i="60"/>
  <c r="JZ40" i="60"/>
  <c r="KA40" i="60"/>
  <c r="KB40" i="60"/>
  <c r="KC40" i="60"/>
  <c r="KD40" i="60"/>
  <c r="KE40" i="60"/>
  <c r="KF40" i="60"/>
  <c r="KG40" i="60"/>
  <c r="KH40" i="60"/>
  <c r="KI40" i="60"/>
  <c r="KJ40" i="60"/>
  <c r="KK40" i="60"/>
  <c r="KL40" i="60"/>
  <c r="KM40" i="60"/>
  <c r="KN40" i="60"/>
  <c r="KO40" i="60"/>
  <c r="KP40" i="60"/>
  <c r="KQ40" i="60"/>
  <c r="KR40" i="60"/>
  <c r="KS40" i="60"/>
  <c r="KT40" i="60"/>
  <c r="KU40" i="60"/>
  <c r="KV40" i="60"/>
  <c r="KW40" i="60"/>
  <c r="KX40" i="60"/>
  <c r="KY40" i="60"/>
  <c r="KZ40" i="60"/>
  <c r="LA40" i="60"/>
  <c r="LB40" i="60"/>
  <c r="LC40" i="60"/>
  <c r="LD40" i="60"/>
  <c r="LE40" i="60"/>
  <c r="LF40" i="60"/>
  <c r="LG40" i="60"/>
  <c r="LH40" i="60"/>
  <c r="LI40" i="60"/>
  <c r="LJ40" i="60"/>
  <c r="LK40" i="60"/>
  <c r="LL40" i="60"/>
  <c r="LM40" i="60"/>
  <c r="LN40" i="60"/>
  <c r="LO40" i="60"/>
  <c r="LP40" i="60"/>
  <c r="LQ40" i="60"/>
  <c r="LR40" i="60"/>
  <c r="LS40" i="60"/>
  <c r="LT40" i="60"/>
  <c r="LU40" i="60"/>
  <c r="LV40" i="60"/>
  <c r="LW40" i="60"/>
  <c r="LX40" i="60"/>
  <c r="LY40" i="60"/>
  <c r="LZ40" i="60"/>
  <c r="MA40" i="60"/>
  <c r="MB40" i="60"/>
  <c r="MC40" i="60"/>
  <c r="MD40" i="60"/>
  <c r="ME40" i="60"/>
  <c r="MF40" i="60"/>
  <c r="MG40" i="60"/>
  <c r="MH40" i="60"/>
  <c r="MI40" i="60"/>
  <c r="MJ40" i="60"/>
  <c r="MK40" i="60"/>
  <c r="ML40" i="60"/>
  <c r="MM40" i="60"/>
  <c r="MN40" i="60"/>
  <c r="MO40" i="60"/>
  <c r="MP40" i="60"/>
  <c r="MQ40" i="60"/>
  <c r="MR40" i="60"/>
  <c r="MS40" i="60"/>
  <c r="MT40" i="60"/>
  <c r="MU40" i="60"/>
  <c r="MV40" i="60"/>
  <c r="MW40" i="60"/>
  <c r="MX40" i="60"/>
  <c r="MY40" i="60"/>
  <c r="MZ40" i="60"/>
  <c r="NA40" i="60"/>
  <c r="NB40" i="60"/>
  <c r="NC40" i="60"/>
  <c r="ND40" i="60"/>
  <c r="NE40" i="60"/>
  <c r="NF40" i="60"/>
  <c r="NG40" i="60"/>
  <c r="NH40" i="60"/>
  <c r="NI40" i="60"/>
  <c r="NJ40" i="60"/>
  <c r="NK40" i="60"/>
  <c r="NL40" i="60"/>
  <c r="NM40" i="60"/>
  <c r="NN40" i="60"/>
  <c r="NO40" i="60"/>
  <c r="NP40" i="60"/>
  <c r="NQ40" i="60"/>
  <c r="NR40" i="60"/>
  <c r="NS40" i="60"/>
  <c r="NT40" i="60"/>
  <c r="NU40" i="60"/>
  <c r="NV40" i="60"/>
  <c r="NW40" i="60"/>
  <c r="NX40" i="60"/>
  <c r="NY40" i="60"/>
  <c r="NZ40" i="60"/>
  <c r="OA40" i="60"/>
  <c r="OB40" i="60"/>
  <c r="OC40" i="60"/>
  <c r="OD40" i="60"/>
  <c r="OE40" i="60"/>
  <c r="OF40" i="60"/>
  <c r="OG40" i="60"/>
  <c r="OH40" i="60"/>
  <c r="OI40" i="60"/>
  <c r="OJ40" i="60"/>
  <c r="OK40" i="60"/>
  <c r="OL40" i="60"/>
  <c r="OM40" i="60"/>
  <c r="ON40" i="60"/>
  <c r="OO40" i="60"/>
  <c r="OP40" i="60"/>
  <c r="OQ40" i="60"/>
  <c r="OR40" i="60"/>
  <c r="OS40" i="60"/>
  <c r="OT40" i="60"/>
  <c r="OU40" i="60"/>
  <c r="OV40" i="60"/>
  <c r="OW40" i="60"/>
  <c r="OX40" i="60"/>
  <c r="OY40" i="60"/>
  <c r="OZ40" i="60"/>
  <c r="PA40" i="60"/>
  <c r="PB40" i="60"/>
  <c r="PC40" i="60"/>
  <c r="PD40" i="60"/>
  <c r="PE40" i="60"/>
  <c r="PF40" i="60"/>
  <c r="PG40" i="60"/>
  <c r="PH40" i="60"/>
  <c r="PI40" i="60"/>
  <c r="PJ40" i="60"/>
  <c r="PK40" i="60"/>
  <c r="PL40" i="60"/>
  <c r="PM40" i="60"/>
  <c r="PN40" i="60"/>
  <c r="PO40" i="60"/>
  <c r="PP40" i="60"/>
  <c r="PQ40" i="60"/>
  <c r="PR40" i="60"/>
  <c r="PS40" i="60"/>
  <c r="PT40" i="60"/>
  <c r="PU40" i="60"/>
  <c r="PV40" i="60"/>
  <c r="PW40" i="60"/>
  <c r="PX40" i="60"/>
  <c r="PY40" i="60"/>
  <c r="PZ40" i="60"/>
  <c r="QA40" i="60"/>
  <c r="QB40" i="60"/>
  <c r="QC40" i="60"/>
  <c r="QD40" i="60"/>
  <c r="QE40" i="60"/>
  <c r="QF40" i="60"/>
  <c r="QG40" i="60"/>
  <c r="QH40" i="60"/>
  <c r="QI40" i="60"/>
  <c r="QJ40" i="60"/>
  <c r="QK40" i="60"/>
  <c r="QL40" i="60"/>
  <c r="QM40" i="60"/>
  <c r="QN40" i="60"/>
  <c r="QO40" i="60"/>
  <c r="QP40" i="60"/>
  <c r="QQ40" i="60"/>
  <c r="QR40" i="60"/>
  <c r="QS40" i="60"/>
  <c r="QT40" i="60"/>
  <c r="QU40" i="60"/>
  <c r="QV40" i="60"/>
  <c r="QW40" i="60"/>
  <c r="QX40" i="60"/>
  <c r="QY40" i="60"/>
  <c r="QZ40" i="60"/>
  <c r="RA40" i="60"/>
  <c r="RB40" i="60"/>
  <c r="RC40" i="60"/>
  <c r="RD40" i="60"/>
  <c r="RE40" i="60"/>
  <c r="RF40" i="60"/>
  <c r="RG40" i="60"/>
  <c r="RH40" i="60"/>
  <c r="RI40" i="60"/>
  <c r="RJ40" i="60"/>
  <c r="RK40" i="60"/>
  <c r="RL40" i="60"/>
  <c r="RM40" i="60"/>
  <c r="RN40" i="60"/>
  <c r="RO40" i="60"/>
  <c r="RP40" i="60"/>
  <c r="RQ40" i="60"/>
  <c r="RR40" i="60"/>
  <c r="RS40" i="60"/>
  <c r="RT40" i="60"/>
  <c r="RU40" i="60"/>
  <c r="RV40" i="60"/>
  <c r="RW40" i="60"/>
  <c r="RX40" i="60"/>
  <c r="RY40" i="60"/>
  <c r="RZ40" i="60"/>
  <c r="SA40" i="60"/>
  <c r="SB40" i="60"/>
  <c r="SC40" i="60"/>
  <c r="SD40" i="60"/>
  <c r="SE40" i="60"/>
  <c r="SF40" i="60"/>
  <c r="SG40" i="60"/>
  <c r="SH40" i="60"/>
  <c r="SI40" i="60"/>
  <c r="SJ40" i="60"/>
  <c r="SK40" i="60"/>
  <c r="SL40" i="60"/>
  <c r="SM40" i="60"/>
  <c r="SN40" i="60"/>
  <c r="SO40" i="60"/>
  <c r="SP40" i="60"/>
  <c r="SQ40" i="60"/>
  <c r="SR40" i="60"/>
  <c r="SS40" i="60"/>
  <c r="ST40" i="60"/>
  <c r="SU40" i="60"/>
  <c r="SV40" i="60"/>
  <c r="SW40" i="60"/>
  <c r="SX40" i="60"/>
  <c r="SY40" i="60"/>
  <c r="SZ40" i="60"/>
  <c r="TA40" i="60"/>
  <c r="TB40" i="60"/>
  <c r="TC40" i="60"/>
  <c r="TD40" i="60"/>
  <c r="TE40" i="60"/>
  <c r="TF40" i="60"/>
  <c r="TG40" i="60"/>
  <c r="TH40" i="60"/>
  <c r="TI40" i="60"/>
  <c r="TJ40" i="60"/>
  <c r="TK40" i="60"/>
  <c r="TL40" i="60"/>
  <c r="TM40" i="60"/>
  <c r="TN40" i="60"/>
  <c r="TO40" i="60"/>
  <c r="TP40" i="60"/>
  <c r="TQ40" i="60"/>
  <c r="TR40" i="60"/>
  <c r="TS40" i="60"/>
  <c r="TT40" i="60"/>
  <c r="TU40" i="60"/>
  <c r="TV40" i="60"/>
  <c r="TW40" i="60"/>
  <c r="TX40" i="60"/>
  <c r="TY40" i="60"/>
  <c r="TZ40" i="60"/>
  <c r="UA40" i="60"/>
  <c r="UB40" i="60"/>
  <c r="UC40" i="60"/>
  <c r="UD40" i="60"/>
  <c r="UE40" i="60"/>
  <c r="UF40" i="60"/>
  <c r="UG40" i="60"/>
  <c r="UH40" i="60"/>
  <c r="UI40" i="60"/>
  <c r="UJ40" i="60"/>
  <c r="UK40" i="60"/>
  <c r="UL40" i="60"/>
  <c r="UM40" i="60"/>
  <c r="UN40" i="60"/>
  <c r="UO40" i="60"/>
  <c r="UP40" i="60"/>
  <c r="UQ40" i="60"/>
  <c r="UR40" i="60"/>
  <c r="US40" i="60"/>
  <c r="UT40" i="60"/>
  <c r="UU40" i="60"/>
  <c r="UV40" i="60"/>
  <c r="UW40" i="60"/>
  <c r="UX40" i="60"/>
  <c r="UY40" i="60"/>
  <c r="UZ40" i="60"/>
  <c r="VA40" i="60"/>
  <c r="VB40" i="60"/>
  <c r="VC40" i="60"/>
  <c r="VD40" i="60"/>
  <c r="VE40" i="60"/>
  <c r="VF40" i="60"/>
  <c r="VG40" i="60"/>
  <c r="VH40" i="60"/>
  <c r="VI40" i="60"/>
  <c r="VJ40" i="60"/>
  <c r="VK40" i="60"/>
  <c r="VL40" i="60"/>
  <c r="VM40" i="60"/>
  <c r="VN40" i="60"/>
  <c r="VO40" i="60"/>
  <c r="VP40" i="60"/>
  <c r="VQ40" i="60"/>
  <c r="VR40" i="60"/>
  <c r="VS40" i="60"/>
  <c r="VT40" i="60"/>
  <c r="VU40" i="60"/>
  <c r="VV40" i="60"/>
  <c r="VW40" i="60"/>
  <c r="VX40" i="60"/>
  <c r="VY40" i="60"/>
  <c r="VZ40" i="60"/>
  <c r="WA40" i="60"/>
  <c r="WB40" i="60"/>
  <c r="WC40" i="60"/>
  <c r="WD40" i="60"/>
  <c r="WE40" i="60"/>
  <c r="WF40" i="60"/>
  <c r="WG40" i="60"/>
  <c r="WH40" i="60"/>
  <c r="WI40" i="60"/>
  <c r="WJ40" i="60"/>
  <c r="WK40" i="60"/>
  <c r="WL40" i="60"/>
  <c r="WM40" i="60"/>
  <c r="WN40" i="60"/>
  <c r="WO40" i="60"/>
  <c r="WP40" i="60"/>
  <c r="WQ40" i="60"/>
  <c r="WR40" i="60"/>
  <c r="WS40" i="60"/>
  <c r="WT40" i="60"/>
  <c r="WU40" i="60"/>
  <c r="WV40" i="60"/>
  <c r="WW40" i="60"/>
  <c r="WX40" i="60"/>
  <c r="WY40" i="60"/>
  <c r="WZ40" i="60"/>
  <c r="XA40" i="60"/>
  <c r="XB40" i="60"/>
  <c r="XC40" i="60"/>
  <c r="XD40" i="60"/>
  <c r="XE40" i="60"/>
  <c r="XF40" i="60"/>
  <c r="XG40" i="60"/>
  <c r="XH40" i="60"/>
  <c r="XI40" i="60"/>
  <c r="XJ40" i="60"/>
  <c r="XK40" i="60"/>
  <c r="XL40" i="60"/>
  <c r="XM40" i="60"/>
  <c r="XN40" i="60"/>
  <c r="XO40" i="60"/>
  <c r="XP40" i="60"/>
  <c r="XQ40" i="60"/>
  <c r="XR40" i="60"/>
  <c r="XS40" i="60"/>
  <c r="XT40" i="60"/>
  <c r="XU40" i="60"/>
  <c r="XV40" i="60"/>
  <c r="XW40" i="60"/>
  <c r="XX40" i="60"/>
  <c r="XY40" i="60"/>
  <c r="XZ40" i="60"/>
  <c r="YA40" i="60"/>
  <c r="YB40" i="60"/>
  <c r="YC40" i="60"/>
  <c r="YD40" i="60"/>
  <c r="YE40" i="60"/>
  <c r="YF40" i="60"/>
  <c r="YG40" i="60"/>
  <c r="YH40" i="60"/>
  <c r="YI40" i="60"/>
  <c r="YJ40" i="60"/>
  <c r="YK40" i="60"/>
  <c r="YL40" i="60"/>
  <c r="YM40" i="60"/>
  <c r="YN40" i="60"/>
  <c r="YO40" i="60"/>
  <c r="YP40" i="60"/>
  <c r="YQ40" i="60"/>
  <c r="YR40" i="60"/>
  <c r="YS40" i="60"/>
  <c r="YT40" i="60"/>
  <c r="YU40" i="60"/>
  <c r="YV40" i="60"/>
  <c r="YW40" i="60"/>
  <c r="YX40" i="60"/>
  <c r="YY40" i="60"/>
  <c r="YZ40" i="60"/>
  <c r="ZA40" i="60"/>
  <c r="ZB40" i="60"/>
  <c r="ZC40" i="60"/>
  <c r="ZD40" i="60"/>
  <c r="ZE40" i="60"/>
  <c r="ZF40" i="60"/>
  <c r="ZG40" i="60"/>
  <c r="ZH40" i="60"/>
  <c r="ZI40" i="60"/>
  <c r="ZJ40" i="60"/>
  <c r="ZK40" i="60"/>
  <c r="ZL40" i="60"/>
  <c r="ZM40" i="60"/>
  <c r="ZN40" i="60"/>
  <c r="ZO40" i="60"/>
  <c r="ZP40" i="60"/>
  <c r="ZQ40" i="60"/>
  <c r="ZR40" i="60"/>
  <c r="ZS40" i="60"/>
  <c r="ZT40" i="60"/>
  <c r="ZU40" i="60"/>
  <c r="ZV40" i="60"/>
  <c r="ZW40" i="60"/>
  <c r="ZX40" i="60"/>
  <c r="ZY40" i="60"/>
  <c r="ZZ40" i="60"/>
  <c r="AAA40" i="60"/>
  <c r="AAB40" i="60"/>
  <c r="AAC40" i="60"/>
  <c r="AAD40" i="60"/>
  <c r="AAE40" i="60"/>
  <c r="AAF40" i="60"/>
  <c r="AAG40" i="60"/>
  <c r="AAH40" i="60"/>
  <c r="AAI40" i="60"/>
  <c r="AAJ40" i="60"/>
  <c r="AAK40" i="60"/>
  <c r="AAL40" i="60"/>
  <c r="AAM40" i="60"/>
  <c r="AAN40" i="60"/>
  <c r="AAO40" i="60"/>
  <c r="AAP40" i="60"/>
  <c r="AAQ40" i="60"/>
  <c r="AAR40" i="60"/>
  <c r="AAS40" i="60"/>
  <c r="AAT40" i="60"/>
  <c r="AAU40" i="60"/>
  <c r="AAV40" i="60"/>
  <c r="AAW40" i="60"/>
  <c r="AAX40" i="60"/>
  <c r="AAY40" i="60"/>
  <c r="AAZ40" i="60"/>
  <c r="ABA40" i="60"/>
  <c r="ABB40" i="60"/>
  <c r="ABC40" i="60"/>
  <c r="ABD40" i="60"/>
  <c r="ABE40" i="60"/>
  <c r="ABF40" i="60"/>
  <c r="ABG40" i="60"/>
  <c r="ABH40" i="60"/>
  <c r="ABI40" i="60"/>
  <c r="ABJ40" i="60"/>
  <c r="ABK40" i="60"/>
  <c r="ABL40" i="60"/>
  <c r="ABM40" i="60"/>
  <c r="ABN40" i="60"/>
  <c r="ABO40" i="60"/>
  <c r="ABP40" i="60"/>
  <c r="ABQ40" i="60"/>
  <c r="ABR40" i="60"/>
  <c r="ABS40" i="60"/>
  <c r="ABT40" i="60"/>
  <c r="ABU40" i="60"/>
  <c r="ABV40" i="60"/>
  <c r="ABW40" i="60"/>
  <c r="ABX40" i="60"/>
  <c r="ABY40" i="60"/>
  <c r="ABZ40" i="60"/>
  <c r="ACA40" i="60"/>
  <c r="ACB40" i="60"/>
  <c r="ACC40" i="60"/>
  <c r="ACD40" i="60"/>
  <c r="ACE40" i="60"/>
  <c r="ACF40" i="60"/>
  <c r="ACG40" i="60"/>
  <c r="ACH40" i="60"/>
  <c r="ACI40" i="60"/>
  <c r="ACJ40" i="60"/>
  <c r="ACK40" i="60"/>
  <c r="ACL40" i="60"/>
  <c r="ACM40" i="60"/>
  <c r="ACN40" i="60"/>
  <c r="ACO40" i="60"/>
  <c r="ACP40" i="60"/>
  <c r="ACQ40" i="60"/>
  <c r="ACR40" i="60"/>
  <c r="ACS40" i="60"/>
  <c r="ACT40" i="60"/>
  <c r="ACU40" i="60"/>
  <c r="ACV40" i="60"/>
  <c r="ACW40" i="60"/>
  <c r="ACX40" i="60"/>
  <c r="ACY40" i="60"/>
  <c r="ACZ40" i="60"/>
  <c r="ADA40" i="60"/>
  <c r="ADB40" i="60"/>
  <c r="ADC40" i="60"/>
  <c r="ADD40" i="60"/>
  <c r="ADE40" i="60"/>
  <c r="ADF40" i="60"/>
  <c r="ADG40" i="60"/>
  <c r="ADH40" i="60"/>
  <c r="ADI40" i="60"/>
  <c r="ADJ40" i="60"/>
  <c r="ADK40" i="60"/>
  <c r="ADL40" i="60"/>
  <c r="ADM40" i="60"/>
  <c r="ADN40" i="60"/>
  <c r="ADO40" i="60"/>
  <c r="ADP40" i="60"/>
  <c r="ADQ40" i="60"/>
  <c r="ADR40" i="60"/>
  <c r="ADS40" i="60"/>
  <c r="ADT40" i="60"/>
  <c r="ADU40" i="60"/>
  <c r="ADV40" i="60"/>
  <c r="ADW40" i="60"/>
  <c r="ADX40" i="60"/>
  <c r="ADY40" i="60"/>
  <c r="ADZ40" i="60"/>
  <c r="AEA40" i="60"/>
  <c r="AEB40" i="60"/>
  <c r="AEC40" i="60"/>
  <c r="AED40" i="60"/>
  <c r="AEE40" i="60"/>
  <c r="AEF40" i="60"/>
  <c r="AEG40" i="60"/>
  <c r="AEH40" i="60"/>
  <c r="AEI40" i="60"/>
  <c r="AEJ40" i="60"/>
  <c r="AEK40" i="60"/>
  <c r="AEL40" i="60"/>
  <c r="AEM40" i="60"/>
  <c r="AEN40" i="60"/>
  <c r="AEO40" i="60"/>
  <c r="AEP40" i="60"/>
  <c r="AEQ40" i="60"/>
  <c r="AER40" i="60"/>
  <c r="AES40" i="60"/>
  <c r="AET40" i="60"/>
  <c r="AEU40" i="60"/>
  <c r="AEV40" i="60"/>
  <c r="AEW40" i="60"/>
  <c r="AEX40" i="60"/>
  <c r="AEY40" i="60"/>
  <c r="AEZ40" i="60"/>
  <c r="AFA40" i="60"/>
  <c r="AFB40" i="60"/>
  <c r="AFC40" i="60"/>
  <c r="AFD40" i="60"/>
  <c r="AFE40" i="60"/>
  <c r="AFF40" i="60"/>
  <c r="AFG40" i="60"/>
  <c r="AFH40" i="60"/>
  <c r="AFI40" i="60"/>
  <c r="AFJ40" i="60"/>
  <c r="AFK40" i="60"/>
  <c r="AFL40" i="60"/>
  <c r="AFM40" i="60"/>
  <c r="AFN40" i="60"/>
  <c r="AFO40" i="60"/>
  <c r="AFP40" i="60"/>
  <c r="AFQ40" i="60"/>
  <c r="AFR40" i="60"/>
  <c r="AFS40" i="60"/>
  <c r="AFT40" i="60"/>
  <c r="AFU40" i="60"/>
  <c r="AFV40" i="60"/>
  <c r="AFW40" i="60"/>
  <c r="AFX40" i="60"/>
  <c r="AFY40" i="60"/>
  <c r="AFZ40" i="60"/>
  <c r="AGA40" i="60"/>
  <c r="AGB40" i="60"/>
  <c r="AGC40" i="60"/>
  <c r="AGD40" i="60"/>
  <c r="AGE40" i="60"/>
  <c r="AGF40" i="60"/>
  <c r="AGG40" i="60"/>
  <c r="AGH40" i="60"/>
  <c r="AGI40" i="60"/>
  <c r="AGJ40" i="60"/>
  <c r="AGK40" i="60"/>
  <c r="AGL40" i="60"/>
  <c r="AGM40" i="60"/>
  <c r="AGN40" i="60"/>
  <c r="AGO40" i="60"/>
  <c r="AGP40" i="60"/>
  <c r="AGQ40" i="60"/>
  <c r="AGR40" i="60"/>
  <c r="AGS40" i="60"/>
  <c r="AGT40" i="60"/>
  <c r="AGU40" i="60"/>
  <c r="AGV40" i="60"/>
  <c r="AGW40" i="60"/>
  <c r="AGX40" i="60"/>
  <c r="AGY40" i="60"/>
  <c r="AGZ40" i="60"/>
  <c r="AHA40" i="60"/>
  <c r="AHB40" i="60"/>
  <c r="AHC40" i="60"/>
  <c r="AHD40" i="60"/>
  <c r="AHE40" i="60"/>
  <c r="AHF40" i="60"/>
  <c r="AHG40" i="60"/>
  <c r="AHH40" i="60"/>
  <c r="AHI40" i="60"/>
  <c r="AHJ40" i="60"/>
  <c r="AHK40" i="60"/>
  <c r="AHL40" i="60"/>
  <c r="AHM40" i="60"/>
  <c r="AHN40" i="60"/>
  <c r="AHO40" i="60"/>
  <c r="AHP40" i="60"/>
  <c r="AHQ40" i="60"/>
  <c r="AHR40" i="60"/>
  <c r="AHS40" i="60"/>
  <c r="AHT40" i="60"/>
  <c r="AHU40" i="60"/>
  <c r="AHV40" i="60"/>
  <c r="AHW40" i="60"/>
  <c r="D40" i="60"/>
  <c r="D19" i="8"/>
  <c r="E19" i="8" s="1"/>
  <c r="D20" i="8"/>
  <c r="E20" i="8" s="1"/>
  <c r="D21" i="8"/>
  <c r="E21" i="8" s="1"/>
  <c r="D22" i="8"/>
  <c r="E22" i="8" s="1"/>
  <c r="D23" i="8"/>
  <c r="E23" i="8" s="1"/>
  <c r="D24" i="8"/>
  <c r="E24" i="8" s="1"/>
  <c r="D25" i="8"/>
  <c r="E25" i="8" s="1"/>
  <c r="D26" i="8"/>
  <c r="E26" i="8" s="1"/>
  <c r="D27" i="8"/>
  <c r="E27" i="8" s="1"/>
  <c r="D28" i="8"/>
  <c r="E28" i="8" s="1"/>
  <c r="D29" i="8"/>
  <c r="E29" i="8" s="1"/>
  <c r="D30" i="8"/>
  <c r="E30" i="8" s="1"/>
  <c r="D31" i="8"/>
  <c r="E31" i="8" s="1"/>
  <c r="D32" i="8"/>
  <c r="E32" i="8" s="1"/>
  <c r="D18" i="8"/>
  <c r="E18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15" i="8"/>
  <c r="E15" i="8" s="1"/>
  <c r="D16" i="8"/>
  <c r="E16" i="8" s="1"/>
  <c r="D5" i="8"/>
  <c r="E5" i="8" s="1"/>
  <c r="AHU63" i="60"/>
  <c r="AHV63" i="60"/>
  <c r="AHU159" i="60"/>
  <c r="AHV159" i="60"/>
  <c r="AHW44" i="60" l="1"/>
  <c r="AHW43" i="60"/>
  <c r="AHS34" i="60"/>
  <c r="AHG34" i="60"/>
  <c r="AGU34" i="60"/>
  <c r="AGI34" i="60"/>
  <c r="AFW34" i="60"/>
  <c r="AFK34" i="60"/>
  <c r="AEY34" i="60"/>
  <c r="AEM34" i="60"/>
  <c r="AEA34" i="60"/>
  <c r="ADO34" i="60"/>
  <c r="ADC34" i="60"/>
  <c r="ACQ34" i="60"/>
  <c r="ACE34" i="60"/>
  <c r="ABS34" i="60"/>
  <c r="ABG34" i="60"/>
  <c r="AAU34" i="60"/>
  <c r="AAI34" i="60"/>
  <c r="ZW34" i="60"/>
  <c r="ZK34" i="60"/>
  <c r="YY34" i="60"/>
  <c r="YM34" i="60"/>
  <c r="YA34" i="60"/>
  <c r="XO34" i="60"/>
  <c r="XC34" i="60"/>
  <c r="WQ34" i="60"/>
  <c r="WE34" i="60"/>
  <c r="VS34" i="60"/>
  <c r="VG34" i="60"/>
  <c r="UU34" i="60"/>
  <c r="UI34" i="60"/>
  <c r="TW34" i="60"/>
  <c r="TK34" i="60"/>
  <c r="SY34" i="60"/>
  <c r="SM34" i="60"/>
  <c r="SA34" i="60"/>
  <c r="RO34" i="60"/>
  <c r="RC34" i="60"/>
  <c r="QQ34" i="60"/>
  <c r="QE34" i="60"/>
  <c r="PS34" i="60"/>
  <c r="PG34" i="60"/>
  <c r="OU34" i="60"/>
  <c r="OI34" i="60"/>
  <c r="NW34" i="60"/>
  <c r="NK34" i="60"/>
  <c r="MY34" i="60"/>
  <c r="MM34" i="60"/>
  <c r="MA34" i="60"/>
  <c r="LO34" i="60"/>
  <c r="LC34" i="60"/>
  <c r="KQ34" i="60"/>
  <c r="KE34" i="60"/>
  <c r="JS34" i="60"/>
  <c r="AHW33" i="60"/>
  <c r="AHW34" i="60" s="1"/>
  <c r="AHT34" i="60"/>
  <c r="AHH34" i="60"/>
  <c r="AGV34" i="60"/>
  <c r="AGJ34" i="60"/>
  <c r="AFX34" i="60"/>
  <c r="AFL34" i="60"/>
  <c r="AEZ34" i="60"/>
  <c r="AEN34" i="60"/>
  <c r="AEB34" i="60"/>
  <c r="ADP34" i="60"/>
  <c r="ADD34" i="60"/>
  <c r="ACR34" i="60"/>
  <c r="ACF34" i="60"/>
  <c r="ABT34" i="60"/>
  <c r="ABH34" i="60"/>
  <c r="AAV34" i="60"/>
  <c r="AAJ34" i="60"/>
  <c r="ZX34" i="60"/>
  <c r="ZL34" i="60"/>
  <c r="YZ34" i="60"/>
  <c r="YN34" i="60"/>
  <c r="YB34" i="60"/>
  <c r="XP34" i="60"/>
  <c r="XD34" i="60"/>
  <c r="WR34" i="60"/>
  <c r="WF34" i="60"/>
  <c r="VT34" i="60"/>
  <c r="VH34" i="60"/>
  <c r="UV34" i="60"/>
  <c r="UJ34" i="60"/>
  <c r="TX34" i="60"/>
  <c r="TL34" i="60"/>
  <c r="SZ34" i="60"/>
  <c r="SN34" i="60"/>
  <c r="SB34" i="60"/>
  <c r="RP34" i="60"/>
  <c r="RD34" i="60"/>
  <c r="QR34" i="60"/>
  <c r="QF34" i="60"/>
  <c r="PT34" i="60"/>
  <c r="PH34" i="60"/>
  <c r="OV34" i="60"/>
  <c r="OJ34" i="60"/>
  <c r="NX34" i="60"/>
  <c r="NL34" i="60"/>
  <c r="MZ34" i="60"/>
  <c r="MN34" i="60"/>
  <c r="MB34" i="60"/>
  <c r="LP34" i="60"/>
  <c r="LD34" i="60"/>
  <c r="KR34" i="60"/>
  <c r="KF34" i="60"/>
  <c r="JT34" i="60"/>
  <c r="JH34" i="60"/>
  <c r="IV34" i="60"/>
  <c r="IJ34" i="60"/>
  <c r="HX34" i="60"/>
  <c r="HL34" i="60"/>
  <c r="GZ34" i="60"/>
  <c r="GN34" i="60"/>
  <c r="GB34" i="60"/>
  <c r="FP34" i="60"/>
  <c r="FD34" i="60"/>
  <c r="ER34" i="60"/>
  <c r="EF34" i="60"/>
  <c r="DT34" i="60"/>
  <c r="DH34" i="60"/>
  <c r="CV34" i="60"/>
  <c r="CJ34" i="60"/>
  <c r="BX34" i="60"/>
  <c r="BL34" i="60"/>
  <c r="AZ34" i="60"/>
  <c r="AN34" i="60"/>
  <c r="AB34" i="60"/>
  <c r="P34" i="60"/>
  <c r="JG34" i="60"/>
  <c r="IU34" i="60"/>
  <c r="II34" i="60"/>
  <c r="HW34" i="60"/>
  <c r="HK34" i="60"/>
  <c r="GY34" i="60"/>
  <c r="GM34" i="60"/>
  <c r="GA34" i="60"/>
  <c r="FO34" i="60"/>
  <c r="FC34" i="60"/>
  <c r="EQ34" i="60"/>
  <c r="EE34" i="60"/>
  <c r="DS34" i="60"/>
  <c r="DG34" i="60"/>
  <c r="CU34" i="60"/>
  <c r="CI34" i="60"/>
  <c r="BW34" i="60"/>
  <c r="BK34" i="60"/>
  <c r="AY34" i="60"/>
  <c r="AM34" i="60"/>
  <c r="AA34" i="60"/>
  <c r="O34" i="60"/>
  <c r="D33" i="8"/>
  <c r="AHW45" i="60" l="1"/>
  <c r="AHX43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A104" i="60"/>
  <c r="A105" i="60"/>
  <c r="A106" i="60"/>
  <c r="A107" i="60"/>
  <c r="A108" i="60"/>
  <c r="A109" i="60"/>
  <c r="A110" i="60"/>
  <c r="A111" i="60"/>
  <c r="A112" i="60"/>
  <c r="A113" i="60"/>
  <c r="A114" i="60"/>
  <c r="A115" i="60"/>
  <c r="A116" i="60"/>
  <c r="A117" i="60"/>
  <c r="A118" i="60"/>
  <c r="A119" i="60"/>
  <c r="A120" i="60"/>
  <c r="A121" i="60"/>
  <c r="A122" i="60"/>
  <c r="A123" i="60"/>
  <c r="A124" i="60"/>
  <c r="A125" i="60"/>
  <c r="A126" i="60"/>
  <c r="A127" i="60"/>
  <c r="A128" i="60"/>
  <c r="A129" i="60"/>
  <c r="A130" i="60"/>
  <c r="A131" i="60"/>
  <c r="A132" i="60"/>
  <c r="A133" i="60"/>
  <c r="A134" i="60"/>
  <c r="A135" i="60"/>
  <c r="A136" i="60"/>
  <c r="A137" i="60"/>
  <c r="A138" i="60"/>
  <c r="A139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A156" i="60"/>
  <c r="A157" i="60"/>
  <c r="A158" i="60"/>
  <c r="A65" i="60"/>
  <c r="D161" i="56"/>
  <c r="AHW51" i="60"/>
  <c r="AHW52" i="60"/>
  <c r="AHW53" i="60"/>
  <c r="AHW54" i="60"/>
  <c r="AHW55" i="60"/>
  <c r="AHW56" i="60"/>
  <c r="AHW57" i="60"/>
  <c r="AHW58" i="60"/>
  <c r="AHW59" i="60"/>
  <c r="AHW60" i="60"/>
  <c r="AHW61" i="60"/>
  <c r="AHW62" i="60"/>
  <c r="AHW65" i="60"/>
  <c r="AHW66" i="60"/>
  <c r="AHW67" i="60"/>
  <c r="AHW68" i="60"/>
  <c r="AHW69" i="60"/>
  <c r="AHW70" i="60"/>
  <c r="AHW71" i="60"/>
  <c r="AHW72" i="60"/>
  <c r="AHW73" i="60"/>
  <c r="AHW74" i="60"/>
  <c r="AHW75" i="60"/>
  <c r="AHW76" i="60"/>
  <c r="AHW77" i="60"/>
  <c r="AHW78" i="60"/>
  <c r="AHW79" i="60"/>
  <c r="AHW80" i="60"/>
  <c r="AHW81" i="60"/>
  <c r="AHW82" i="60"/>
  <c r="AHW83" i="60"/>
  <c r="AHW84" i="60"/>
  <c r="AHW85" i="60"/>
  <c r="AHW86" i="60"/>
  <c r="AHW87" i="60"/>
  <c r="AHW88" i="60"/>
  <c r="AHW89" i="60"/>
  <c r="AHW90" i="60"/>
  <c r="AHW91" i="60"/>
  <c r="AHW92" i="60"/>
  <c r="AHW93" i="60"/>
  <c r="AHW94" i="60"/>
  <c r="AHW95" i="60"/>
  <c r="AHW96" i="60"/>
  <c r="AHW97" i="60"/>
  <c r="AHW98" i="60"/>
  <c r="AHW99" i="60"/>
  <c r="AHW100" i="60"/>
  <c r="AHW101" i="60"/>
  <c r="AHW102" i="60"/>
  <c r="AHW103" i="60"/>
  <c r="AHW104" i="60"/>
  <c r="AHW105" i="60"/>
  <c r="AHW106" i="60"/>
  <c r="AHW107" i="60"/>
  <c r="AHW108" i="60"/>
  <c r="AHW109" i="60"/>
  <c r="AHW110" i="60"/>
  <c r="AHW111" i="60"/>
  <c r="AHW112" i="60"/>
  <c r="AHW113" i="60"/>
  <c r="AHW114" i="60"/>
  <c r="AHW115" i="60"/>
  <c r="AHW116" i="60"/>
  <c r="AHW117" i="60"/>
  <c r="AHW118" i="60"/>
  <c r="AHW119" i="60"/>
  <c r="AHW120" i="60"/>
  <c r="AHW121" i="60"/>
  <c r="AHW122" i="60"/>
  <c r="AHW123" i="60"/>
  <c r="AHW124" i="60"/>
  <c r="AHW125" i="60"/>
  <c r="AHW126" i="60"/>
  <c r="AHW127" i="60"/>
  <c r="AHW128" i="60"/>
  <c r="AHW129" i="60"/>
  <c r="AHW130" i="60"/>
  <c r="AHW131" i="60"/>
  <c r="AHW132" i="60"/>
  <c r="AHW133" i="60"/>
  <c r="AHW134" i="60"/>
  <c r="AHW135" i="60"/>
  <c r="AHW136" i="60"/>
  <c r="AHW137" i="60"/>
  <c r="AHW138" i="60"/>
  <c r="AHW139" i="60"/>
  <c r="AHW140" i="60"/>
  <c r="AHW141" i="60"/>
  <c r="AHW142" i="60"/>
  <c r="AHW143" i="60"/>
  <c r="AHW144" i="60"/>
  <c r="AHW145" i="60"/>
  <c r="AHW146" i="60"/>
  <c r="AHW147" i="60"/>
  <c r="AHW148" i="60"/>
  <c r="AHW149" i="60"/>
  <c r="AHW150" i="60"/>
  <c r="AHW151" i="60"/>
  <c r="AHW152" i="60"/>
  <c r="AHW153" i="60"/>
  <c r="AHW154" i="60"/>
  <c r="AHW155" i="60"/>
  <c r="AHW156" i="60"/>
  <c r="AHW157" i="60"/>
  <c r="AHW158" i="60"/>
  <c r="AHW50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CN159" i="60"/>
  <c r="CO159" i="60"/>
  <c r="CP159" i="60"/>
  <c r="CQ159" i="60"/>
  <c r="CR159" i="60"/>
  <c r="CS159" i="60"/>
  <c r="CT159" i="60"/>
  <c r="CU159" i="60"/>
  <c r="CV159" i="60"/>
  <c r="CW159" i="60"/>
  <c r="CX159" i="60"/>
  <c r="CY159" i="60"/>
  <c r="CZ159" i="60"/>
  <c r="DA159" i="60"/>
  <c r="DB159" i="60"/>
  <c r="DC159" i="60"/>
  <c r="DD159" i="60"/>
  <c r="DE159" i="60"/>
  <c r="DF159" i="60"/>
  <c r="DG159" i="60"/>
  <c r="DH159" i="60"/>
  <c r="DI159" i="60"/>
  <c r="DJ159" i="60"/>
  <c r="DK159" i="60"/>
  <c r="DL159" i="60"/>
  <c r="DM159" i="60"/>
  <c r="DN159" i="60"/>
  <c r="DO159" i="60"/>
  <c r="DP159" i="60"/>
  <c r="DQ159" i="60"/>
  <c r="DR159" i="60"/>
  <c r="DS159" i="60"/>
  <c r="DT159" i="60"/>
  <c r="DU159" i="60"/>
  <c r="DV159" i="60"/>
  <c r="DW159" i="60"/>
  <c r="DX159" i="60"/>
  <c r="DY159" i="60"/>
  <c r="DZ159" i="60"/>
  <c r="EA159" i="60"/>
  <c r="EB159" i="60"/>
  <c r="EC159" i="60"/>
  <c r="ED159" i="60"/>
  <c r="EE159" i="60"/>
  <c r="EF159" i="60"/>
  <c r="EG159" i="60"/>
  <c r="EH159" i="60"/>
  <c r="EI159" i="60"/>
  <c r="EJ159" i="60"/>
  <c r="EK159" i="60"/>
  <c r="EL159" i="60"/>
  <c r="EM159" i="60"/>
  <c r="EN159" i="60"/>
  <c r="EO159" i="60"/>
  <c r="EP159" i="60"/>
  <c r="EQ159" i="60"/>
  <c r="ER159" i="60"/>
  <c r="ES159" i="60"/>
  <c r="ET159" i="60"/>
  <c r="EU159" i="60"/>
  <c r="EV159" i="60"/>
  <c r="EW159" i="60"/>
  <c r="EX159" i="60"/>
  <c r="EY159" i="60"/>
  <c r="EZ159" i="60"/>
  <c r="FA159" i="60"/>
  <c r="FB159" i="60"/>
  <c r="FC159" i="60"/>
  <c r="FD159" i="60"/>
  <c r="FE159" i="60"/>
  <c r="FF159" i="60"/>
  <c r="FG159" i="60"/>
  <c r="FH159" i="60"/>
  <c r="FI159" i="60"/>
  <c r="FJ159" i="60"/>
  <c r="FK159" i="60"/>
  <c r="FL159" i="60"/>
  <c r="FM159" i="60"/>
  <c r="FN159" i="60"/>
  <c r="FO159" i="60"/>
  <c r="FP159" i="60"/>
  <c r="FQ159" i="60"/>
  <c r="FR159" i="60"/>
  <c r="FS159" i="60"/>
  <c r="FT159" i="60"/>
  <c r="FU159" i="60"/>
  <c r="FV159" i="60"/>
  <c r="FW159" i="60"/>
  <c r="FX159" i="60"/>
  <c r="FY159" i="60"/>
  <c r="FZ159" i="60"/>
  <c r="GA159" i="60"/>
  <c r="GB159" i="60"/>
  <c r="GC159" i="60"/>
  <c r="GD159" i="60"/>
  <c r="GE159" i="60"/>
  <c r="GF159" i="60"/>
  <c r="GG159" i="60"/>
  <c r="GH159" i="60"/>
  <c r="GI159" i="60"/>
  <c r="GJ159" i="60"/>
  <c r="GK159" i="60"/>
  <c r="GL159" i="60"/>
  <c r="GM159" i="60"/>
  <c r="GN159" i="60"/>
  <c r="GO159" i="60"/>
  <c r="GP159" i="60"/>
  <c r="GQ159" i="60"/>
  <c r="GR159" i="60"/>
  <c r="GS159" i="60"/>
  <c r="GT159" i="60"/>
  <c r="GU159" i="60"/>
  <c r="GV159" i="60"/>
  <c r="GW159" i="60"/>
  <c r="GX159" i="60"/>
  <c r="GY159" i="60"/>
  <c r="GZ159" i="60"/>
  <c r="HA159" i="60"/>
  <c r="HB159" i="60"/>
  <c r="HC159" i="60"/>
  <c r="HD159" i="60"/>
  <c r="HE159" i="60"/>
  <c r="HF159" i="60"/>
  <c r="HG159" i="60"/>
  <c r="HH159" i="60"/>
  <c r="HI159" i="60"/>
  <c r="HJ159" i="60"/>
  <c r="HK159" i="60"/>
  <c r="HL159" i="60"/>
  <c r="HM159" i="60"/>
  <c r="HN159" i="60"/>
  <c r="HO159" i="60"/>
  <c r="HP159" i="60"/>
  <c r="HQ159" i="60"/>
  <c r="HR159" i="60"/>
  <c r="HS159" i="60"/>
  <c r="HT159" i="60"/>
  <c r="HU159" i="60"/>
  <c r="HV159" i="60"/>
  <c r="HW159" i="60"/>
  <c r="HX159" i="60"/>
  <c r="HY159" i="60"/>
  <c r="HZ159" i="60"/>
  <c r="IA159" i="60"/>
  <c r="IB159" i="60"/>
  <c r="IC159" i="60"/>
  <c r="ID159" i="60"/>
  <c r="IE159" i="60"/>
  <c r="IF159" i="60"/>
  <c r="IG159" i="60"/>
  <c r="IH159" i="60"/>
  <c r="II159" i="60"/>
  <c r="IJ159" i="60"/>
  <c r="IK159" i="60"/>
  <c r="IL159" i="60"/>
  <c r="IM159" i="60"/>
  <c r="IN159" i="60"/>
  <c r="IO159" i="60"/>
  <c r="IP159" i="60"/>
  <c r="IQ159" i="60"/>
  <c r="IR159" i="60"/>
  <c r="IS159" i="60"/>
  <c r="IT159" i="60"/>
  <c r="IU159" i="60"/>
  <c r="IV159" i="60"/>
  <c r="IW159" i="60"/>
  <c r="IX159" i="60"/>
  <c r="IY159" i="60"/>
  <c r="IZ159" i="60"/>
  <c r="JA159" i="60"/>
  <c r="JB159" i="60"/>
  <c r="JC159" i="60"/>
  <c r="JD159" i="60"/>
  <c r="JE159" i="60"/>
  <c r="JF159" i="60"/>
  <c r="JG159" i="60"/>
  <c r="JH159" i="60"/>
  <c r="JI159" i="60"/>
  <c r="JJ159" i="60"/>
  <c r="JK159" i="60"/>
  <c r="JL159" i="60"/>
  <c r="JM159" i="60"/>
  <c r="JN159" i="60"/>
  <c r="JO159" i="60"/>
  <c r="JP159" i="60"/>
  <c r="JQ159" i="60"/>
  <c r="JR159" i="60"/>
  <c r="JS159" i="60"/>
  <c r="JT159" i="60"/>
  <c r="JU159" i="60"/>
  <c r="JV159" i="60"/>
  <c r="JW159" i="60"/>
  <c r="JX159" i="60"/>
  <c r="JY159" i="60"/>
  <c r="JZ159" i="60"/>
  <c r="KA159" i="60"/>
  <c r="KB159" i="60"/>
  <c r="KC159" i="60"/>
  <c r="KD159" i="60"/>
  <c r="KE159" i="60"/>
  <c r="KF159" i="60"/>
  <c r="KG159" i="60"/>
  <c r="KH159" i="60"/>
  <c r="KI159" i="60"/>
  <c r="KJ159" i="60"/>
  <c r="KK159" i="60"/>
  <c r="KL159" i="60"/>
  <c r="KM159" i="60"/>
  <c r="KN159" i="60"/>
  <c r="KO159" i="60"/>
  <c r="KP159" i="60"/>
  <c r="KQ159" i="60"/>
  <c r="KR159" i="60"/>
  <c r="KS159" i="60"/>
  <c r="KT159" i="60"/>
  <c r="KU159" i="60"/>
  <c r="KV159" i="60"/>
  <c r="KW159" i="60"/>
  <c r="KX159" i="60"/>
  <c r="KY159" i="60"/>
  <c r="KZ159" i="60"/>
  <c r="LA159" i="60"/>
  <c r="LB159" i="60"/>
  <c r="LC159" i="60"/>
  <c r="LD159" i="60"/>
  <c r="LE159" i="60"/>
  <c r="LF159" i="60"/>
  <c r="LG159" i="60"/>
  <c r="LH159" i="60"/>
  <c r="LI159" i="60"/>
  <c r="LJ159" i="60"/>
  <c r="LK159" i="60"/>
  <c r="LL159" i="60"/>
  <c r="LM159" i="60"/>
  <c r="LN159" i="60"/>
  <c r="LO159" i="60"/>
  <c r="LP159" i="60"/>
  <c r="LQ159" i="60"/>
  <c r="LR159" i="60"/>
  <c r="LS159" i="60"/>
  <c r="LT159" i="60"/>
  <c r="LU159" i="60"/>
  <c r="LV159" i="60"/>
  <c r="LW159" i="60"/>
  <c r="LX159" i="60"/>
  <c r="LY159" i="60"/>
  <c r="LZ159" i="60"/>
  <c r="MA159" i="60"/>
  <c r="MB159" i="60"/>
  <c r="MC159" i="60"/>
  <c r="MD159" i="60"/>
  <c r="ME159" i="60"/>
  <c r="MF159" i="60"/>
  <c r="MG159" i="60"/>
  <c r="MH159" i="60"/>
  <c r="MI159" i="60"/>
  <c r="MJ159" i="60"/>
  <c r="MK159" i="60"/>
  <c r="ML159" i="60"/>
  <c r="MM159" i="60"/>
  <c r="MN159" i="60"/>
  <c r="MO159" i="60"/>
  <c r="MP159" i="60"/>
  <c r="MQ159" i="60"/>
  <c r="MR159" i="60"/>
  <c r="MS159" i="60"/>
  <c r="MT159" i="60"/>
  <c r="MU159" i="60"/>
  <c r="MV159" i="60"/>
  <c r="MW159" i="60"/>
  <c r="MX159" i="60"/>
  <c r="MY159" i="60"/>
  <c r="MZ159" i="60"/>
  <c r="NA159" i="60"/>
  <c r="NB159" i="60"/>
  <c r="NC159" i="60"/>
  <c r="ND159" i="60"/>
  <c r="NE159" i="60"/>
  <c r="NF159" i="60"/>
  <c r="NG159" i="60"/>
  <c r="NH159" i="60"/>
  <c r="NI159" i="60"/>
  <c r="NJ159" i="60"/>
  <c r="NK159" i="60"/>
  <c r="NL159" i="60"/>
  <c r="NM159" i="60"/>
  <c r="NN159" i="60"/>
  <c r="NO159" i="60"/>
  <c r="NP159" i="60"/>
  <c r="NQ159" i="60"/>
  <c r="NR159" i="60"/>
  <c r="NS159" i="60"/>
  <c r="NT159" i="60"/>
  <c r="NU159" i="60"/>
  <c r="NV159" i="60"/>
  <c r="NW159" i="60"/>
  <c r="NX159" i="60"/>
  <c r="NY159" i="60"/>
  <c r="NZ159" i="60"/>
  <c r="OA159" i="60"/>
  <c r="OB159" i="60"/>
  <c r="OC159" i="60"/>
  <c r="OD159" i="60"/>
  <c r="OE159" i="60"/>
  <c r="OF159" i="60"/>
  <c r="OG159" i="60"/>
  <c r="OH159" i="60"/>
  <c r="OI159" i="60"/>
  <c r="OJ159" i="60"/>
  <c r="OK159" i="60"/>
  <c r="OL159" i="60"/>
  <c r="OM159" i="60"/>
  <c r="ON159" i="60"/>
  <c r="OO159" i="60"/>
  <c r="OP159" i="60"/>
  <c r="OQ159" i="60"/>
  <c r="OR159" i="60"/>
  <c r="OS159" i="60"/>
  <c r="OT159" i="60"/>
  <c r="OU159" i="60"/>
  <c r="OV159" i="60"/>
  <c r="OW159" i="60"/>
  <c r="OX159" i="60"/>
  <c r="OY159" i="60"/>
  <c r="OZ159" i="60"/>
  <c r="PA159" i="60"/>
  <c r="PB159" i="60"/>
  <c r="PC159" i="60"/>
  <c r="PD159" i="60"/>
  <c r="PE159" i="60"/>
  <c r="PF159" i="60"/>
  <c r="PG159" i="60"/>
  <c r="PH159" i="60"/>
  <c r="PI159" i="60"/>
  <c r="PJ159" i="60"/>
  <c r="PK159" i="60"/>
  <c r="PL159" i="60"/>
  <c r="PM159" i="60"/>
  <c r="PN159" i="60"/>
  <c r="PO159" i="60"/>
  <c r="PP159" i="60"/>
  <c r="PQ159" i="60"/>
  <c r="PR159" i="60"/>
  <c r="PS159" i="60"/>
  <c r="PT159" i="60"/>
  <c r="PU159" i="60"/>
  <c r="PV159" i="60"/>
  <c r="PW159" i="60"/>
  <c r="PX159" i="60"/>
  <c r="PY159" i="60"/>
  <c r="PZ159" i="60"/>
  <c r="QA159" i="60"/>
  <c r="QB159" i="60"/>
  <c r="QC159" i="60"/>
  <c r="QD159" i="60"/>
  <c r="QE159" i="60"/>
  <c r="QF159" i="60"/>
  <c r="QG159" i="60"/>
  <c r="QH159" i="60"/>
  <c r="QI159" i="60"/>
  <c r="QJ159" i="60"/>
  <c r="QK159" i="60"/>
  <c r="QL159" i="60"/>
  <c r="QM159" i="60"/>
  <c r="QN159" i="60"/>
  <c r="QO159" i="60"/>
  <c r="QP159" i="60"/>
  <c r="QQ159" i="60"/>
  <c r="QR159" i="60"/>
  <c r="QS159" i="60"/>
  <c r="QT159" i="60"/>
  <c r="QU159" i="60"/>
  <c r="QV159" i="60"/>
  <c r="QW159" i="60"/>
  <c r="QX159" i="60"/>
  <c r="QY159" i="60"/>
  <c r="QZ159" i="60"/>
  <c r="RA159" i="60"/>
  <c r="RB159" i="60"/>
  <c r="RC159" i="60"/>
  <c r="RD159" i="60"/>
  <c r="RE159" i="60"/>
  <c r="RF159" i="60"/>
  <c r="RG159" i="60"/>
  <c r="RH159" i="60"/>
  <c r="RI159" i="60"/>
  <c r="RJ159" i="60"/>
  <c r="RK159" i="60"/>
  <c r="RL159" i="60"/>
  <c r="RM159" i="60"/>
  <c r="RN159" i="60"/>
  <c r="RO159" i="60"/>
  <c r="RP159" i="60"/>
  <c r="RQ159" i="60"/>
  <c r="RR159" i="60"/>
  <c r="RS159" i="60"/>
  <c r="RT159" i="60"/>
  <c r="RU159" i="60"/>
  <c r="RV159" i="60"/>
  <c r="RW159" i="60"/>
  <c r="RX159" i="60"/>
  <c r="RY159" i="60"/>
  <c r="RZ159" i="60"/>
  <c r="SA159" i="60"/>
  <c r="SB159" i="60"/>
  <c r="SC159" i="60"/>
  <c r="SD159" i="60"/>
  <c r="SE159" i="60"/>
  <c r="SF159" i="60"/>
  <c r="SG159" i="60"/>
  <c r="SH159" i="60"/>
  <c r="SI159" i="60"/>
  <c r="SJ159" i="60"/>
  <c r="SK159" i="60"/>
  <c r="SL159" i="60"/>
  <c r="SM159" i="60"/>
  <c r="SN159" i="60"/>
  <c r="SO159" i="60"/>
  <c r="SP159" i="60"/>
  <c r="SQ159" i="60"/>
  <c r="SR159" i="60"/>
  <c r="SS159" i="60"/>
  <c r="ST159" i="60"/>
  <c r="SU159" i="60"/>
  <c r="SV159" i="60"/>
  <c r="SW159" i="60"/>
  <c r="SX159" i="60"/>
  <c r="SY159" i="60"/>
  <c r="SZ159" i="60"/>
  <c r="TA159" i="60"/>
  <c r="TB159" i="60"/>
  <c r="TC159" i="60"/>
  <c r="TD159" i="60"/>
  <c r="TE159" i="60"/>
  <c r="TF159" i="60"/>
  <c r="TG159" i="60"/>
  <c r="TH159" i="60"/>
  <c r="TI159" i="60"/>
  <c r="TJ159" i="60"/>
  <c r="TK159" i="60"/>
  <c r="TL159" i="60"/>
  <c r="TM159" i="60"/>
  <c r="TN159" i="60"/>
  <c r="TO159" i="60"/>
  <c r="TP159" i="60"/>
  <c r="TQ159" i="60"/>
  <c r="TR159" i="60"/>
  <c r="TS159" i="60"/>
  <c r="TT159" i="60"/>
  <c r="TU159" i="60"/>
  <c r="TV159" i="60"/>
  <c r="TW159" i="60"/>
  <c r="TX159" i="60"/>
  <c r="TY159" i="60"/>
  <c r="TZ159" i="60"/>
  <c r="UA159" i="60"/>
  <c r="UB159" i="60"/>
  <c r="UC159" i="60"/>
  <c r="UD159" i="60"/>
  <c r="UE159" i="60"/>
  <c r="UF159" i="60"/>
  <c r="UG159" i="60"/>
  <c r="UH159" i="60"/>
  <c r="UI159" i="60"/>
  <c r="UJ159" i="60"/>
  <c r="UK159" i="60"/>
  <c r="UL159" i="60"/>
  <c r="UM159" i="60"/>
  <c r="UN159" i="60"/>
  <c r="UO159" i="60"/>
  <c r="UP159" i="60"/>
  <c r="UQ159" i="60"/>
  <c r="UR159" i="60"/>
  <c r="US159" i="60"/>
  <c r="UT159" i="60"/>
  <c r="UU159" i="60"/>
  <c r="UV159" i="60"/>
  <c r="UW159" i="60"/>
  <c r="UX159" i="60"/>
  <c r="UY159" i="60"/>
  <c r="UZ159" i="60"/>
  <c r="VA159" i="60"/>
  <c r="VB159" i="60"/>
  <c r="VC159" i="60"/>
  <c r="VD159" i="60"/>
  <c r="VE159" i="60"/>
  <c r="VF159" i="60"/>
  <c r="VG159" i="60"/>
  <c r="VH159" i="60"/>
  <c r="VI159" i="60"/>
  <c r="VJ159" i="60"/>
  <c r="VK159" i="60"/>
  <c r="VL159" i="60"/>
  <c r="VM159" i="60"/>
  <c r="VN159" i="60"/>
  <c r="VO159" i="60"/>
  <c r="VP159" i="60"/>
  <c r="VQ159" i="60"/>
  <c r="VR159" i="60"/>
  <c r="VS159" i="60"/>
  <c r="VT159" i="60"/>
  <c r="VU159" i="60"/>
  <c r="VV159" i="60"/>
  <c r="VW159" i="60"/>
  <c r="VX159" i="60"/>
  <c r="VY159" i="60"/>
  <c r="VZ159" i="60"/>
  <c r="WA159" i="60"/>
  <c r="WB159" i="60"/>
  <c r="WC159" i="60"/>
  <c r="WD159" i="60"/>
  <c r="WE159" i="60"/>
  <c r="WF159" i="60"/>
  <c r="WG159" i="60"/>
  <c r="WH159" i="60"/>
  <c r="WI159" i="60"/>
  <c r="WJ159" i="60"/>
  <c r="WK159" i="60"/>
  <c r="WL159" i="60"/>
  <c r="WM159" i="60"/>
  <c r="WN159" i="60"/>
  <c r="WO159" i="60"/>
  <c r="WP159" i="60"/>
  <c r="WQ159" i="60"/>
  <c r="WR159" i="60"/>
  <c r="WS159" i="60"/>
  <c r="WT159" i="60"/>
  <c r="WU159" i="60"/>
  <c r="WV159" i="60"/>
  <c r="WW159" i="60"/>
  <c r="WX159" i="60"/>
  <c r="WY159" i="60"/>
  <c r="WZ159" i="60"/>
  <c r="XA159" i="60"/>
  <c r="XB159" i="60"/>
  <c r="XC159" i="60"/>
  <c r="XD159" i="60"/>
  <c r="XE159" i="60"/>
  <c r="XF159" i="60"/>
  <c r="XG159" i="60"/>
  <c r="XH159" i="60"/>
  <c r="XI159" i="60"/>
  <c r="XJ159" i="60"/>
  <c r="XK159" i="60"/>
  <c r="XL159" i="60"/>
  <c r="XM159" i="60"/>
  <c r="XN159" i="60"/>
  <c r="XO159" i="60"/>
  <c r="XP159" i="60"/>
  <c r="XQ159" i="60"/>
  <c r="XR159" i="60"/>
  <c r="XS159" i="60"/>
  <c r="XT159" i="60"/>
  <c r="XU159" i="60"/>
  <c r="XV159" i="60"/>
  <c r="XW159" i="60"/>
  <c r="XX159" i="60"/>
  <c r="XY159" i="60"/>
  <c r="XZ159" i="60"/>
  <c r="YA159" i="60"/>
  <c r="YB159" i="60"/>
  <c r="YC159" i="60"/>
  <c r="YD159" i="60"/>
  <c r="YE159" i="60"/>
  <c r="YF159" i="60"/>
  <c r="YG159" i="60"/>
  <c r="YH159" i="60"/>
  <c r="YI159" i="60"/>
  <c r="YJ159" i="60"/>
  <c r="YK159" i="60"/>
  <c r="YL159" i="60"/>
  <c r="YM159" i="60"/>
  <c r="YN159" i="60"/>
  <c r="YO159" i="60"/>
  <c r="YP159" i="60"/>
  <c r="YQ159" i="60"/>
  <c r="YR159" i="60"/>
  <c r="YS159" i="60"/>
  <c r="YT159" i="60"/>
  <c r="YU159" i="60"/>
  <c r="YV159" i="60"/>
  <c r="YW159" i="60"/>
  <c r="YX159" i="60"/>
  <c r="YY159" i="60"/>
  <c r="YZ159" i="60"/>
  <c r="ZA159" i="60"/>
  <c r="ZB159" i="60"/>
  <c r="ZC159" i="60"/>
  <c r="ZD159" i="60"/>
  <c r="ZE159" i="60"/>
  <c r="ZF159" i="60"/>
  <c r="ZG159" i="60"/>
  <c r="ZH159" i="60"/>
  <c r="ZI159" i="60"/>
  <c r="ZJ159" i="60"/>
  <c r="ZK159" i="60"/>
  <c r="ZL159" i="60"/>
  <c r="ZM159" i="60"/>
  <c r="ZN159" i="60"/>
  <c r="ZO159" i="60"/>
  <c r="ZP159" i="60"/>
  <c r="ZQ159" i="60"/>
  <c r="ZR159" i="60"/>
  <c r="ZS159" i="60"/>
  <c r="ZT159" i="60"/>
  <c r="ZU159" i="60"/>
  <c r="ZV159" i="60"/>
  <c r="ZW159" i="60"/>
  <c r="ZX159" i="60"/>
  <c r="ZY159" i="60"/>
  <c r="ZZ159" i="60"/>
  <c r="AAA159" i="60"/>
  <c r="AAB159" i="60"/>
  <c r="AAC159" i="60"/>
  <c r="AAD159" i="60"/>
  <c r="AAE159" i="60"/>
  <c r="AAF159" i="60"/>
  <c r="AAG159" i="60"/>
  <c r="AAH159" i="60"/>
  <c r="AAI159" i="60"/>
  <c r="AAJ159" i="60"/>
  <c r="AAK159" i="60"/>
  <c r="AAL159" i="60"/>
  <c r="AAM159" i="60"/>
  <c r="AAN159" i="60"/>
  <c r="AAO159" i="60"/>
  <c r="AAP159" i="60"/>
  <c r="AAQ159" i="60"/>
  <c r="AAR159" i="60"/>
  <c r="AAS159" i="60"/>
  <c r="AAT159" i="60"/>
  <c r="AAU159" i="60"/>
  <c r="AAV159" i="60"/>
  <c r="AAW159" i="60"/>
  <c r="AAX159" i="60"/>
  <c r="AAY159" i="60"/>
  <c r="AAZ159" i="60"/>
  <c r="ABA159" i="60"/>
  <c r="ABB159" i="60"/>
  <c r="ABC159" i="60"/>
  <c r="ABD159" i="60"/>
  <c r="ABE159" i="60"/>
  <c r="ABF159" i="60"/>
  <c r="ABG159" i="60"/>
  <c r="ABH159" i="60"/>
  <c r="ABI159" i="60"/>
  <c r="ABJ159" i="60"/>
  <c r="ABK159" i="60"/>
  <c r="ABL159" i="60"/>
  <c r="ABM159" i="60"/>
  <c r="ABN159" i="60"/>
  <c r="ABO159" i="60"/>
  <c r="ABP159" i="60"/>
  <c r="ABQ159" i="60"/>
  <c r="ABR159" i="60"/>
  <c r="ABS159" i="60"/>
  <c r="ABT159" i="60"/>
  <c r="ABU159" i="60"/>
  <c r="ABV159" i="60"/>
  <c r="ABW159" i="60"/>
  <c r="ABX159" i="60"/>
  <c r="ABY159" i="60"/>
  <c r="ABZ159" i="60"/>
  <c r="ACA159" i="60"/>
  <c r="ACB159" i="60"/>
  <c r="ACC159" i="60"/>
  <c r="ACD159" i="60"/>
  <c r="ACE159" i="60"/>
  <c r="ACF159" i="60"/>
  <c r="ACG159" i="60"/>
  <c r="ACH159" i="60"/>
  <c r="ACI159" i="60"/>
  <c r="ACJ159" i="60"/>
  <c r="ACK159" i="60"/>
  <c r="ACL159" i="60"/>
  <c r="ACM159" i="60"/>
  <c r="ACN159" i="60"/>
  <c r="ACO159" i="60"/>
  <c r="ACP159" i="60"/>
  <c r="ACQ159" i="60"/>
  <c r="ACR159" i="60"/>
  <c r="ACS159" i="60"/>
  <c r="ACT159" i="60"/>
  <c r="ACU159" i="60"/>
  <c r="ACV159" i="60"/>
  <c r="ACW159" i="60"/>
  <c r="ACX159" i="60"/>
  <c r="ACY159" i="60"/>
  <c r="ACZ159" i="60"/>
  <c r="ADA159" i="60"/>
  <c r="ADB159" i="60"/>
  <c r="ADC159" i="60"/>
  <c r="ADD159" i="60"/>
  <c r="ADE159" i="60"/>
  <c r="ADF159" i="60"/>
  <c r="ADG159" i="60"/>
  <c r="ADH159" i="60"/>
  <c r="ADI159" i="60"/>
  <c r="ADJ159" i="60"/>
  <c r="ADK159" i="60"/>
  <c r="ADL159" i="60"/>
  <c r="ADM159" i="60"/>
  <c r="ADN159" i="60"/>
  <c r="ADO159" i="60"/>
  <c r="ADP159" i="60"/>
  <c r="ADQ159" i="60"/>
  <c r="ADR159" i="60"/>
  <c r="ADS159" i="60"/>
  <c r="ADT159" i="60"/>
  <c r="ADU159" i="60"/>
  <c r="ADV159" i="60"/>
  <c r="ADW159" i="60"/>
  <c r="ADX159" i="60"/>
  <c r="ADY159" i="60"/>
  <c r="ADZ159" i="60"/>
  <c r="AEA159" i="60"/>
  <c r="AEB159" i="60"/>
  <c r="AEC159" i="60"/>
  <c r="AED159" i="60"/>
  <c r="AEE159" i="60"/>
  <c r="AEF159" i="60"/>
  <c r="AEG159" i="60"/>
  <c r="AEH159" i="60"/>
  <c r="AEI159" i="60"/>
  <c r="AEJ159" i="60"/>
  <c r="AEK159" i="60"/>
  <c r="AEL159" i="60"/>
  <c r="AEM159" i="60"/>
  <c r="AEN159" i="60"/>
  <c r="AEO159" i="60"/>
  <c r="AEP159" i="60"/>
  <c r="AEQ159" i="60"/>
  <c r="AER159" i="60"/>
  <c r="AES159" i="60"/>
  <c r="AET159" i="60"/>
  <c r="AEU159" i="60"/>
  <c r="AEV159" i="60"/>
  <c r="AEW159" i="60"/>
  <c r="AEX159" i="60"/>
  <c r="AEY159" i="60"/>
  <c r="AEZ159" i="60"/>
  <c r="AFA159" i="60"/>
  <c r="AFB159" i="60"/>
  <c r="AFC159" i="60"/>
  <c r="AFD159" i="60"/>
  <c r="AFE159" i="60"/>
  <c r="AFF159" i="60"/>
  <c r="AFG159" i="60"/>
  <c r="AFH159" i="60"/>
  <c r="AFI159" i="60"/>
  <c r="AFJ159" i="60"/>
  <c r="AFK159" i="60"/>
  <c r="AFL159" i="60"/>
  <c r="AFM159" i="60"/>
  <c r="AFN159" i="60"/>
  <c r="AFO159" i="60"/>
  <c r="AFP159" i="60"/>
  <c r="AFQ159" i="60"/>
  <c r="AFR159" i="60"/>
  <c r="AFS159" i="60"/>
  <c r="AFT159" i="60"/>
  <c r="AFU159" i="60"/>
  <c r="AFV159" i="60"/>
  <c r="AFW159" i="60"/>
  <c r="AFX159" i="60"/>
  <c r="AFY159" i="60"/>
  <c r="AFZ159" i="60"/>
  <c r="AGA159" i="60"/>
  <c r="AGB159" i="60"/>
  <c r="AGC159" i="60"/>
  <c r="AGD159" i="60"/>
  <c r="AGE159" i="60"/>
  <c r="AGF159" i="60"/>
  <c r="AGG159" i="60"/>
  <c r="AGH159" i="60"/>
  <c r="AGI159" i="60"/>
  <c r="AGJ159" i="60"/>
  <c r="AGK159" i="60"/>
  <c r="AGL159" i="60"/>
  <c r="AGM159" i="60"/>
  <c r="AGN159" i="60"/>
  <c r="AGO159" i="60"/>
  <c r="AGP159" i="60"/>
  <c r="AGQ159" i="60"/>
  <c r="AGR159" i="60"/>
  <c r="AGS159" i="60"/>
  <c r="AGT159" i="60"/>
  <c r="AGU159" i="60"/>
  <c r="AGV159" i="60"/>
  <c r="AGW159" i="60"/>
  <c r="AGX159" i="60"/>
  <c r="AGY159" i="60"/>
  <c r="AGZ159" i="60"/>
  <c r="AHA159" i="60"/>
  <c r="AHB159" i="60"/>
  <c r="AHC159" i="60"/>
  <c r="AHD159" i="60"/>
  <c r="AHE159" i="60"/>
  <c r="AHF159" i="60"/>
  <c r="AHG159" i="60"/>
  <c r="AHH159" i="60"/>
  <c r="AHI159" i="60"/>
  <c r="AHJ159" i="60"/>
  <c r="AHK159" i="60"/>
  <c r="AHL159" i="60"/>
  <c r="AHM159" i="60"/>
  <c r="AHN159" i="60"/>
  <c r="AHO159" i="60"/>
  <c r="AHP159" i="60"/>
  <c r="AHQ159" i="60"/>
  <c r="AHR159" i="60"/>
  <c r="AHS159" i="60"/>
  <c r="AHT159" i="60"/>
  <c r="D159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CN63" i="60"/>
  <c r="CO63" i="60"/>
  <c r="CP63" i="60"/>
  <c r="CQ63" i="60"/>
  <c r="CR63" i="60"/>
  <c r="CS63" i="60"/>
  <c r="CT63" i="60"/>
  <c r="CU63" i="60"/>
  <c r="CV63" i="60"/>
  <c r="CW63" i="60"/>
  <c r="CX63" i="60"/>
  <c r="CY63" i="60"/>
  <c r="CZ63" i="60"/>
  <c r="DA63" i="60"/>
  <c r="DB63" i="60"/>
  <c r="DC63" i="60"/>
  <c r="DD63" i="60"/>
  <c r="DE63" i="60"/>
  <c r="DF63" i="60"/>
  <c r="DG63" i="60"/>
  <c r="DH63" i="60"/>
  <c r="DI63" i="60"/>
  <c r="DJ63" i="60"/>
  <c r="DK63" i="60"/>
  <c r="DL63" i="60"/>
  <c r="DM63" i="60"/>
  <c r="DN63" i="60"/>
  <c r="DO63" i="60"/>
  <c r="DP63" i="60"/>
  <c r="DQ63" i="60"/>
  <c r="DR63" i="60"/>
  <c r="DS63" i="60"/>
  <c r="DT63" i="60"/>
  <c r="DU63" i="60"/>
  <c r="DV63" i="60"/>
  <c r="DW63" i="60"/>
  <c r="DX63" i="60"/>
  <c r="DY63" i="60"/>
  <c r="DZ63" i="60"/>
  <c r="EA63" i="60"/>
  <c r="EB63" i="60"/>
  <c r="EC63" i="60"/>
  <c r="ED63" i="60"/>
  <c r="EE63" i="60"/>
  <c r="EF63" i="60"/>
  <c r="EG63" i="60"/>
  <c r="EH63" i="60"/>
  <c r="EI63" i="60"/>
  <c r="EJ63" i="60"/>
  <c r="EK63" i="60"/>
  <c r="EL63" i="60"/>
  <c r="EM63" i="60"/>
  <c r="EN63" i="60"/>
  <c r="EO63" i="60"/>
  <c r="EP63" i="60"/>
  <c r="EQ63" i="60"/>
  <c r="ER63" i="60"/>
  <c r="ES63" i="60"/>
  <c r="ET63" i="60"/>
  <c r="EU63" i="60"/>
  <c r="EV63" i="60"/>
  <c r="EW63" i="60"/>
  <c r="EX63" i="60"/>
  <c r="EY63" i="60"/>
  <c r="EZ63" i="60"/>
  <c r="FA63" i="60"/>
  <c r="FB63" i="60"/>
  <c r="FC63" i="60"/>
  <c r="FD63" i="60"/>
  <c r="FE63" i="60"/>
  <c r="FF63" i="60"/>
  <c r="FG63" i="60"/>
  <c r="FH63" i="60"/>
  <c r="FI63" i="60"/>
  <c r="FJ63" i="60"/>
  <c r="FK63" i="60"/>
  <c r="FL63" i="60"/>
  <c r="FM63" i="60"/>
  <c r="FN63" i="60"/>
  <c r="FO63" i="60"/>
  <c r="FP63" i="60"/>
  <c r="FQ63" i="60"/>
  <c r="FR63" i="60"/>
  <c r="FS63" i="60"/>
  <c r="FT63" i="60"/>
  <c r="FU63" i="60"/>
  <c r="FV63" i="60"/>
  <c r="FW63" i="60"/>
  <c r="FX63" i="60"/>
  <c r="FY63" i="60"/>
  <c r="FZ63" i="60"/>
  <c r="GA63" i="60"/>
  <c r="GB63" i="60"/>
  <c r="GC63" i="60"/>
  <c r="GD63" i="60"/>
  <c r="GE63" i="60"/>
  <c r="GF63" i="60"/>
  <c r="GG63" i="60"/>
  <c r="GH63" i="60"/>
  <c r="GI63" i="60"/>
  <c r="GJ63" i="60"/>
  <c r="GK63" i="60"/>
  <c r="GL63" i="60"/>
  <c r="GM63" i="60"/>
  <c r="GN63" i="60"/>
  <c r="GO63" i="60"/>
  <c r="GP63" i="60"/>
  <c r="GQ63" i="60"/>
  <c r="GR63" i="60"/>
  <c r="GS63" i="60"/>
  <c r="GT63" i="60"/>
  <c r="GU63" i="60"/>
  <c r="GV63" i="60"/>
  <c r="GW63" i="60"/>
  <c r="GX63" i="60"/>
  <c r="GY63" i="60"/>
  <c r="GZ63" i="60"/>
  <c r="HA63" i="60"/>
  <c r="HB63" i="60"/>
  <c r="HC63" i="60"/>
  <c r="HD63" i="60"/>
  <c r="HE63" i="60"/>
  <c r="HF63" i="60"/>
  <c r="HG63" i="60"/>
  <c r="HH63" i="60"/>
  <c r="HI63" i="60"/>
  <c r="HJ63" i="60"/>
  <c r="HK63" i="60"/>
  <c r="HL63" i="60"/>
  <c r="HM63" i="60"/>
  <c r="HN63" i="60"/>
  <c r="HO63" i="60"/>
  <c r="HP63" i="60"/>
  <c r="HQ63" i="60"/>
  <c r="HR63" i="60"/>
  <c r="HS63" i="60"/>
  <c r="HT63" i="60"/>
  <c r="HU63" i="60"/>
  <c r="HV63" i="60"/>
  <c r="HW63" i="60"/>
  <c r="HX63" i="60"/>
  <c r="HY63" i="60"/>
  <c r="HZ63" i="60"/>
  <c r="IA63" i="60"/>
  <c r="IB63" i="60"/>
  <c r="IC63" i="60"/>
  <c r="ID63" i="60"/>
  <c r="IE63" i="60"/>
  <c r="IF63" i="60"/>
  <c r="IG63" i="60"/>
  <c r="IH63" i="60"/>
  <c r="II63" i="60"/>
  <c r="IJ63" i="60"/>
  <c r="IK63" i="60"/>
  <c r="IL63" i="60"/>
  <c r="IM63" i="60"/>
  <c r="IN63" i="60"/>
  <c r="IO63" i="60"/>
  <c r="IP63" i="60"/>
  <c r="IQ63" i="60"/>
  <c r="IR63" i="60"/>
  <c r="IS63" i="60"/>
  <c r="IT63" i="60"/>
  <c r="IU63" i="60"/>
  <c r="IV63" i="60"/>
  <c r="IW63" i="60"/>
  <c r="IX63" i="60"/>
  <c r="IY63" i="60"/>
  <c r="IZ63" i="60"/>
  <c r="JA63" i="60"/>
  <c r="JB63" i="60"/>
  <c r="JC63" i="60"/>
  <c r="JD63" i="60"/>
  <c r="JE63" i="60"/>
  <c r="JF63" i="60"/>
  <c r="JG63" i="60"/>
  <c r="JH63" i="60"/>
  <c r="JI63" i="60"/>
  <c r="JJ63" i="60"/>
  <c r="JK63" i="60"/>
  <c r="JL63" i="60"/>
  <c r="JM63" i="60"/>
  <c r="JN63" i="60"/>
  <c r="JO63" i="60"/>
  <c r="JP63" i="60"/>
  <c r="JQ63" i="60"/>
  <c r="JR63" i="60"/>
  <c r="JS63" i="60"/>
  <c r="JT63" i="60"/>
  <c r="JU63" i="60"/>
  <c r="JV63" i="60"/>
  <c r="JW63" i="60"/>
  <c r="JX63" i="60"/>
  <c r="JY63" i="60"/>
  <c r="JZ63" i="60"/>
  <c r="KA63" i="60"/>
  <c r="KB63" i="60"/>
  <c r="KC63" i="60"/>
  <c r="KD63" i="60"/>
  <c r="KE63" i="60"/>
  <c r="KF63" i="60"/>
  <c r="KG63" i="60"/>
  <c r="KH63" i="60"/>
  <c r="KI63" i="60"/>
  <c r="KJ63" i="60"/>
  <c r="KK63" i="60"/>
  <c r="KL63" i="60"/>
  <c r="KM63" i="60"/>
  <c r="KN63" i="60"/>
  <c r="KO63" i="60"/>
  <c r="KP63" i="60"/>
  <c r="KQ63" i="60"/>
  <c r="KR63" i="60"/>
  <c r="KS63" i="60"/>
  <c r="KT63" i="60"/>
  <c r="KU63" i="60"/>
  <c r="KV63" i="60"/>
  <c r="KW63" i="60"/>
  <c r="KX63" i="60"/>
  <c r="KY63" i="60"/>
  <c r="KZ63" i="60"/>
  <c r="LA63" i="60"/>
  <c r="LB63" i="60"/>
  <c r="LC63" i="60"/>
  <c r="LD63" i="60"/>
  <c r="LE63" i="60"/>
  <c r="LF63" i="60"/>
  <c r="LG63" i="60"/>
  <c r="LH63" i="60"/>
  <c r="LI63" i="60"/>
  <c r="LJ63" i="60"/>
  <c r="LK63" i="60"/>
  <c r="LL63" i="60"/>
  <c r="LM63" i="60"/>
  <c r="LN63" i="60"/>
  <c r="LO63" i="60"/>
  <c r="LP63" i="60"/>
  <c r="LQ63" i="60"/>
  <c r="LR63" i="60"/>
  <c r="LS63" i="60"/>
  <c r="LT63" i="60"/>
  <c r="LU63" i="60"/>
  <c r="LV63" i="60"/>
  <c r="LW63" i="60"/>
  <c r="LX63" i="60"/>
  <c r="LY63" i="60"/>
  <c r="LZ63" i="60"/>
  <c r="MA63" i="60"/>
  <c r="MB63" i="60"/>
  <c r="MC63" i="60"/>
  <c r="MD63" i="60"/>
  <c r="ME63" i="60"/>
  <c r="MF63" i="60"/>
  <c r="MG63" i="60"/>
  <c r="MH63" i="60"/>
  <c r="MI63" i="60"/>
  <c r="MJ63" i="60"/>
  <c r="MK63" i="60"/>
  <c r="ML63" i="60"/>
  <c r="MM63" i="60"/>
  <c r="MN63" i="60"/>
  <c r="MO63" i="60"/>
  <c r="MP63" i="60"/>
  <c r="MQ63" i="60"/>
  <c r="MR63" i="60"/>
  <c r="MS63" i="60"/>
  <c r="MT63" i="60"/>
  <c r="MU63" i="60"/>
  <c r="MV63" i="60"/>
  <c r="MW63" i="60"/>
  <c r="MX63" i="60"/>
  <c r="MY63" i="60"/>
  <c r="MZ63" i="60"/>
  <c r="NA63" i="60"/>
  <c r="NB63" i="60"/>
  <c r="NC63" i="60"/>
  <c r="ND63" i="60"/>
  <c r="NE63" i="60"/>
  <c r="NF63" i="60"/>
  <c r="NG63" i="60"/>
  <c r="NH63" i="60"/>
  <c r="NI63" i="60"/>
  <c r="NJ63" i="60"/>
  <c r="NK63" i="60"/>
  <c r="NL63" i="60"/>
  <c r="NM63" i="60"/>
  <c r="NN63" i="60"/>
  <c r="NO63" i="60"/>
  <c r="NP63" i="60"/>
  <c r="NQ63" i="60"/>
  <c r="NR63" i="60"/>
  <c r="NS63" i="60"/>
  <c r="NT63" i="60"/>
  <c r="NU63" i="60"/>
  <c r="NV63" i="60"/>
  <c r="NW63" i="60"/>
  <c r="NX63" i="60"/>
  <c r="NY63" i="60"/>
  <c r="NZ63" i="60"/>
  <c r="OA63" i="60"/>
  <c r="OB63" i="60"/>
  <c r="OC63" i="60"/>
  <c r="OD63" i="60"/>
  <c r="OE63" i="60"/>
  <c r="OF63" i="60"/>
  <c r="OG63" i="60"/>
  <c r="OH63" i="60"/>
  <c r="OI63" i="60"/>
  <c r="OJ63" i="60"/>
  <c r="OK63" i="60"/>
  <c r="OL63" i="60"/>
  <c r="OM63" i="60"/>
  <c r="ON63" i="60"/>
  <c r="OO63" i="60"/>
  <c r="OP63" i="60"/>
  <c r="OQ63" i="60"/>
  <c r="OR63" i="60"/>
  <c r="OS63" i="60"/>
  <c r="OT63" i="60"/>
  <c r="OU63" i="60"/>
  <c r="OV63" i="60"/>
  <c r="OW63" i="60"/>
  <c r="OX63" i="60"/>
  <c r="OY63" i="60"/>
  <c r="OZ63" i="60"/>
  <c r="PA63" i="60"/>
  <c r="PB63" i="60"/>
  <c r="PC63" i="60"/>
  <c r="PD63" i="60"/>
  <c r="PE63" i="60"/>
  <c r="PF63" i="60"/>
  <c r="PG63" i="60"/>
  <c r="PH63" i="60"/>
  <c r="PI63" i="60"/>
  <c r="PJ63" i="60"/>
  <c r="PK63" i="60"/>
  <c r="PL63" i="60"/>
  <c r="PM63" i="60"/>
  <c r="PN63" i="60"/>
  <c r="PO63" i="60"/>
  <c r="PP63" i="60"/>
  <c r="PQ63" i="60"/>
  <c r="PR63" i="60"/>
  <c r="PS63" i="60"/>
  <c r="PT63" i="60"/>
  <c r="PU63" i="60"/>
  <c r="PV63" i="60"/>
  <c r="PW63" i="60"/>
  <c r="PX63" i="60"/>
  <c r="PY63" i="60"/>
  <c r="PZ63" i="60"/>
  <c r="QA63" i="60"/>
  <c r="QB63" i="60"/>
  <c r="QC63" i="60"/>
  <c r="QD63" i="60"/>
  <c r="QE63" i="60"/>
  <c r="QF63" i="60"/>
  <c r="QG63" i="60"/>
  <c r="QH63" i="60"/>
  <c r="QI63" i="60"/>
  <c r="QJ63" i="60"/>
  <c r="QK63" i="60"/>
  <c r="QL63" i="60"/>
  <c r="QM63" i="60"/>
  <c r="QN63" i="60"/>
  <c r="QO63" i="60"/>
  <c r="QP63" i="60"/>
  <c r="QQ63" i="60"/>
  <c r="QR63" i="60"/>
  <c r="QS63" i="60"/>
  <c r="QT63" i="60"/>
  <c r="QU63" i="60"/>
  <c r="QV63" i="60"/>
  <c r="QW63" i="60"/>
  <c r="QX63" i="60"/>
  <c r="QY63" i="60"/>
  <c r="QZ63" i="60"/>
  <c r="RA63" i="60"/>
  <c r="RB63" i="60"/>
  <c r="RC63" i="60"/>
  <c r="RD63" i="60"/>
  <c r="RE63" i="60"/>
  <c r="RF63" i="60"/>
  <c r="RG63" i="60"/>
  <c r="RH63" i="60"/>
  <c r="RI63" i="60"/>
  <c r="RJ63" i="60"/>
  <c r="RK63" i="60"/>
  <c r="RL63" i="60"/>
  <c r="RM63" i="60"/>
  <c r="RN63" i="60"/>
  <c r="RO63" i="60"/>
  <c r="RP63" i="60"/>
  <c r="RQ63" i="60"/>
  <c r="RR63" i="60"/>
  <c r="RS63" i="60"/>
  <c r="RT63" i="60"/>
  <c r="RU63" i="60"/>
  <c r="RV63" i="60"/>
  <c r="RW63" i="60"/>
  <c r="RX63" i="60"/>
  <c r="RY63" i="60"/>
  <c r="RZ63" i="60"/>
  <c r="SA63" i="60"/>
  <c r="SB63" i="60"/>
  <c r="SC63" i="60"/>
  <c r="SD63" i="60"/>
  <c r="SE63" i="60"/>
  <c r="SF63" i="60"/>
  <c r="SG63" i="60"/>
  <c r="SH63" i="60"/>
  <c r="SI63" i="60"/>
  <c r="SJ63" i="60"/>
  <c r="SK63" i="60"/>
  <c r="SL63" i="60"/>
  <c r="SM63" i="60"/>
  <c r="SN63" i="60"/>
  <c r="SO63" i="60"/>
  <c r="SP63" i="60"/>
  <c r="SQ63" i="60"/>
  <c r="SR63" i="60"/>
  <c r="SS63" i="60"/>
  <c r="ST63" i="60"/>
  <c r="SU63" i="60"/>
  <c r="SV63" i="60"/>
  <c r="SW63" i="60"/>
  <c r="SX63" i="60"/>
  <c r="SY63" i="60"/>
  <c r="SZ63" i="60"/>
  <c r="TA63" i="60"/>
  <c r="TB63" i="60"/>
  <c r="TC63" i="60"/>
  <c r="TD63" i="60"/>
  <c r="TE63" i="60"/>
  <c r="TF63" i="60"/>
  <c r="TG63" i="60"/>
  <c r="TH63" i="60"/>
  <c r="TI63" i="60"/>
  <c r="TJ63" i="60"/>
  <c r="TK63" i="60"/>
  <c r="TL63" i="60"/>
  <c r="TM63" i="60"/>
  <c r="TN63" i="60"/>
  <c r="TO63" i="60"/>
  <c r="TP63" i="60"/>
  <c r="TQ63" i="60"/>
  <c r="TR63" i="60"/>
  <c r="TS63" i="60"/>
  <c r="TT63" i="60"/>
  <c r="TU63" i="60"/>
  <c r="TV63" i="60"/>
  <c r="TW63" i="60"/>
  <c r="TX63" i="60"/>
  <c r="TY63" i="60"/>
  <c r="TZ63" i="60"/>
  <c r="UA63" i="60"/>
  <c r="UB63" i="60"/>
  <c r="UC63" i="60"/>
  <c r="UD63" i="60"/>
  <c r="UE63" i="60"/>
  <c r="UF63" i="60"/>
  <c r="UG63" i="60"/>
  <c r="UH63" i="60"/>
  <c r="UI63" i="60"/>
  <c r="UJ63" i="60"/>
  <c r="UK63" i="60"/>
  <c r="UL63" i="60"/>
  <c r="UM63" i="60"/>
  <c r="UN63" i="60"/>
  <c r="UO63" i="60"/>
  <c r="UP63" i="60"/>
  <c r="UQ63" i="60"/>
  <c r="UR63" i="60"/>
  <c r="US63" i="60"/>
  <c r="UT63" i="60"/>
  <c r="UU63" i="60"/>
  <c r="UV63" i="60"/>
  <c r="UW63" i="60"/>
  <c r="UX63" i="60"/>
  <c r="UY63" i="60"/>
  <c r="UZ63" i="60"/>
  <c r="VA63" i="60"/>
  <c r="VB63" i="60"/>
  <c r="VC63" i="60"/>
  <c r="VD63" i="60"/>
  <c r="VE63" i="60"/>
  <c r="VF63" i="60"/>
  <c r="VG63" i="60"/>
  <c r="VH63" i="60"/>
  <c r="VI63" i="60"/>
  <c r="VJ63" i="60"/>
  <c r="VK63" i="60"/>
  <c r="VL63" i="60"/>
  <c r="VM63" i="60"/>
  <c r="VN63" i="60"/>
  <c r="VO63" i="60"/>
  <c r="VP63" i="60"/>
  <c r="VQ63" i="60"/>
  <c r="VR63" i="60"/>
  <c r="VS63" i="60"/>
  <c r="VT63" i="60"/>
  <c r="VU63" i="60"/>
  <c r="VV63" i="60"/>
  <c r="VW63" i="60"/>
  <c r="VX63" i="60"/>
  <c r="VY63" i="60"/>
  <c r="VZ63" i="60"/>
  <c r="WA63" i="60"/>
  <c r="WB63" i="60"/>
  <c r="WC63" i="60"/>
  <c r="WD63" i="60"/>
  <c r="WE63" i="60"/>
  <c r="WF63" i="60"/>
  <c r="WG63" i="60"/>
  <c r="WH63" i="60"/>
  <c r="WI63" i="60"/>
  <c r="WJ63" i="60"/>
  <c r="WK63" i="60"/>
  <c r="WL63" i="60"/>
  <c r="WM63" i="60"/>
  <c r="WN63" i="60"/>
  <c r="WO63" i="60"/>
  <c r="WP63" i="60"/>
  <c r="WQ63" i="60"/>
  <c r="WR63" i="60"/>
  <c r="WS63" i="60"/>
  <c r="WT63" i="60"/>
  <c r="WU63" i="60"/>
  <c r="WV63" i="60"/>
  <c r="WW63" i="60"/>
  <c r="WX63" i="60"/>
  <c r="WY63" i="60"/>
  <c r="WZ63" i="60"/>
  <c r="XA63" i="60"/>
  <c r="XB63" i="60"/>
  <c r="XC63" i="60"/>
  <c r="XD63" i="60"/>
  <c r="XE63" i="60"/>
  <c r="XF63" i="60"/>
  <c r="XG63" i="60"/>
  <c r="XH63" i="60"/>
  <c r="XI63" i="60"/>
  <c r="XJ63" i="60"/>
  <c r="XK63" i="60"/>
  <c r="XL63" i="60"/>
  <c r="XM63" i="60"/>
  <c r="XN63" i="60"/>
  <c r="XO63" i="60"/>
  <c r="XP63" i="60"/>
  <c r="XQ63" i="60"/>
  <c r="XR63" i="60"/>
  <c r="XS63" i="60"/>
  <c r="XT63" i="60"/>
  <c r="XU63" i="60"/>
  <c r="XV63" i="60"/>
  <c r="XW63" i="60"/>
  <c r="XX63" i="60"/>
  <c r="XY63" i="60"/>
  <c r="XZ63" i="60"/>
  <c r="YA63" i="60"/>
  <c r="YB63" i="60"/>
  <c r="YC63" i="60"/>
  <c r="YD63" i="60"/>
  <c r="YE63" i="60"/>
  <c r="YF63" i="60"/>
  <c r="YG63" i="60"/>
  <c r="YH63" i="60"/>
  <c r="YI63" i="60"/>
  <c r="YJ63" i="60"/>
  <c r="YK63" i="60"/>
  <c r="YL63" i="60"/>
  <c r="YM63" i="60"/>
  <c r="YN63" i="60"/>
  <c r="YO63" i="60"/>
  <c r="YP63" i="60"/>
  <c r="YQ63" i="60"/>
  <c r="YR63" i="60"/>
  <c r="YS63" i="60"/>
  <c r="YT63" i="60"/>
  <c r="YU63" i="60"/>
  <c r="YV63" i="60"/>
  <c r="YW63" i="60"/>
  <c r="YX63" i="60"/>
  <c r="YY63" i="60"/>
  <c r="YZ63" i="60"/>
  <c r="ZA63" i="60"/>
  <c r="ZB63" i="60"/>
  <c r="ZC63" i="60"/>
  <c r="ZD63" i="60"/>
  <c r="ZE63" i="60"/>
  <c r="ZF63" i="60"/>
  <c r="ZG63" i="60"/>
  <c r="ZH63" i="60"/>
  <c r="ZI63" i="60"/>
  <c r="ZJ63" i="60"/>
  <c r="ZK63" i="60"/>
  <c r="ZL63" i="60"/>
  <c r="ZM63" i="60"/>
  <c r="ZN63" i="60"/>
  <c r="ZO63" i="60"/>
  <c r="ZP63" i="60"/>
  <c r="ZQ63" i="60"/>
  <c r="ZR63" i="60"/>
  <c r="ZS63" i="60"/>
  <c r="ZT63" i="60"/>
  <c r="ZU63" i="60"/>
  <c r="ZV63" i="60"/>
  <c r="ZW63" i="60"/>
  <c r="ZX63" i="60"/>
  <c r="ZY63" i="60"/>
  <c r="ZZ63" i="60"/>
  <c r="AAA63" i="60"/>
  <c r="AAB63" i="60"/>
  <c r="AAC63" i="60"/>
  <c r="AAD63" i="60"/>
  <c r="AAE63" i="60"/>
  <c r="AAF63" i="60"/>
  <c r="AAG63" i="60"/>
  <c r="AAH63" i="60"/>
  <c r="AAI63" i="60"/>
  <c r="AAJ63" i="60"/>
  <c r="AAK63" i="60"/>
  <c r="AAL63" i="60"/>
  <c r="AAM63" i="60"/>
  <c r="AAN63" i="60"/>
  <c r="AAO63" i="60"/>
  <c r="AAP63" i="60"/>
  <c r="AAQ63" i="60"/>
  <c r="AAR63" i="60"/>
  <c r="AAS63" i="60"/>
  <c r="AAT63" i="60"/>
  <c r="AAU63" i="60"/>
  <c r="AAV63" i="60"/>
  <c r="AAW63" i="60"/>
  <c r="AAX63" i="60"/>
  <c r="AAY63" i="60"/>
  <c r="AAZ63" i="60"/>
  <c r="ABA63" i="60"/>
  <c r="ABB63" i="60"/>
  <c r="ABC63" i="60"/>
  <c r="ABD63" i="60"/>
  <c r="ABE63" i="60"/>
  <c r="ABF63" i="60"/>
  <c r="ABG63" i="60"/>
  <c r="ABH63" i="60"/>
  <c r="ABI63" i="60"/>
  <c r="ABJ63" i="60"/>
  <c r="ABK63" i="60"/>
  <c r="ABL63" i="60"/>
  <c r="ABM63" i="60"/>
  <c r="ABN63" i="60"/>
  <c r="ABO63" i="60"/>
  <c r="ABP63" i="60"/>
  <c r="ABQ63" i="60"/>
  <c r="ABR63" i="60"/>
  <c r="ABS63" i="60"/>
  <c r="ABT63" i="60"/>
  <c r="ABU63" i="60"/>
  <c r="ABV63" i="60"/>
  <c r="ABW63" i="60"/>
  <c r="ABX63" i="60"/>
  <c r="ABY63" i="60"/>
  <c r="ABZ63" i="60"/>
  <c r="ACA63" i="60"/>
  <c r="ACB63" i="60"/>
  <c r="ACC63" i="60"/>
  <c r="ACD63" i="60"/>
  <c r="ACE63" i="60"/>
  <c r="ACF63" i="60"/>
  <c r="ACG63" i="60"/>
  <c r="ACH63" i="60"/>
  <c r="ACI63" i="60"/>
  <c r="ACJ63" i="60"/>
  <c r="ACK63" i="60"/>
  <c r="ACL63" i="60"/>
  <c r="ACM63" i="60"/>
  <c r="ACN63" i="60"/>
  <c r="ACO63" i="60"/>
  <c r="ACP63" i="60"/>
  <c r="ACQ63" i="60"/>
  <c r="ACR63" i="60"/>
  <c r="ACS63" i="60"/>
  <c r="ACT63" i="60"/>
  <c r="ACU63" i="60"/>
  <c r="ACV63" i="60"/>
  <c r="ACW63" i="60"/>
  <c r="ACX63" i="60"/>
  <c r="ACY63" i="60"/>
  <c r="ACZ63" i="60"/>
  <c r="ADA63" i="60"/>
  <c r="ADB63" i="60"/>
  <c r="ADC63" i="60"/>
  <c r="ADD63" i="60"/>
  <c r="ADE63" i="60"/>
  <c r="ADF63" i="60"/>
  <c r="ADG63" i="60"/>
  <c r="ADH63" i="60"/>
  <c r="ADI63" i="60"/>
  <c r="ADJ63" i="60"/>
  <c r="ADK63" i="60"/>
  <c r="ADL63" i="60"/>
  <c r="ADM63" i="60"/>
  <c r="ADN63" i="60"/>
  <c r="ADO63" i="60"/>
  <c r="ADP63" i="60"/>
  <c r="ADQ63" i="60"/>
  <c r="ADR63" i="60"/>
  <c r="ADS63" i="60"/>
  <c r="ADT63" i="60"/>
  <c r="ADU63" i="60"/>
  <c r="ADV63" i="60"/>
  <c r="ADW63" i="60"/>
  <c r="ADX63" i="60"/>
  <c r="ADY63" i="60"/>
  <c r="ADZ63" i="60"/>
  <c r="AEA63" i="60"/>
  <c r="AEB63" i="60"/>
  <c r="AEC63" i="60"/>
  <c r="AED63" i="60"/>
  <c r="AEE63" i="60"/>
  <c r="AEF63" i="60"/>
  <c r="AEG63" i="60"/>
  <c r="AEH63" i="60"/>
  <c r="AEI63" i="60"/>
  <c r="AEJ63" i="60"/>
  <c r="AEK63" i="60"/>
  <c r="AEL63" i="60"/>
  <c r="AEM63" i="60"/>
  <c r="AEN63" i="60"/>
  <c r="AEO63" i="60"/>
  <c r="AEP63" i="60"/>
  <c r="AEQ63" i="60"/>
  <c r="AER63" i="60"/>
  <c r="AES63" i="60"/>
  <c r="AET63" i="60"/>
  <c r="AEU63" i="60"/>
  <c r="AEV63" i="60"/>
  <c r="AEW63" i="60"/>
  <c r="AEX63" i="60"/>
  <c r="AEY63" i="60"/>
  <c r="AEZ63" i="60"/>
  <c r="AFA63" i="60"/>
  <c r="AFB63" i="60"/>
  <c r="AFC63" i="60"/>
  <c r="AFD63" i="60"/>
  <c r="AFE63" i="60"/>
  <c r="AFF63" i="60"/>
  <c r="AFG63" i="60"/>
  <c r="AFH63" i="60"/>
  <c r="AFI63" i="60"/>
  <c r="AFJ63" i="60"/>
  <c r="AFK63" i="60"/>
  <c r="AFL63" i="60"/>
  <c r="AFM63" i="60"/>
  <c r="AFN63" i="60"/>
  <c r="AFO63" i="60"/>
  <c r="AFP63" i="60"/>
  <c r="AFQ63" i="60"/>
  <c r="AFR63" i="60"/>
  <c r="AFS63" i="60"/>
  <c r="AFT63" i="60"/>
  <c r="AFU63" i="60"/>
  <c r="AFV63" i="60"/>
  <c r="AFW63" i="60"/>
  <c r="AFX63" i="60"/>
  <c r="AFY63" i="60"/>
  <c r="AFZ63" i="60"/>
  <c r="AGA63" i="60"/>
  <c r="AGB63" i="60"/>
  <c r="AGC63" i="60"/>
  <c r="AGD63" i="60"/>
  <c r="AGE63" i="60"/>
  <c r="AGF63" i="60"/>
  <c r="AGG63" i="60"/>
  <c r="AGH63" i="60"/>
  <c r="AGI63" i="60"/>
  <c r="AGJ63" i="60"/>
  <c r="AGK63" i="60"/>
  <c r="AGL63" i="60"/>
  <c r="AGM63" i="60"/>
  <c r="AGN63" i="60"/>
  <c r="AGO63" i="60"/>
  <c r="AGP63" i="60"/>
  <c r="AGQ63" i="60"/>
  <c r="AGR63" i="60"/>
  <c r="AGS63" i="60"/>
  <c r="AGT63" i="60"/>
  <c r="AGU63" i="60"/>
  <c r="AGV63" i="60"/>
  <c r="AGW63" i="60"/>
  <c r="AGX63" i="60"/>
  <c r="AGY63" i="60"/>
  <c r="AGZ63" i="60"/>
  <c r="AHA63" i="60"/>
  <c r="AHB63" i="60"/>
  <c r="AHC63" i="60"/>
  <c r="AHD63" i="60"/>
  <c r="AHE63" i="60"/>
  <c r="AHF63" i="60"/>
  <c r="AHG63" i="60"/>
  <c r="AHH63" i="60"/>
  <c r="AHI63" i="60"/>
  <c r="AHJ63" i="60"/>
  <c r="AHK63" i="60"/>
  <c r="AHL63" i="60"/>
  <c r="AHM63" i="60"/>
  <c r="AHN63" i="60"/>
  <c r="AHO63" i="60"/>
  <c r="AHP63" i="60"/>
  <c r="AHQ63" i="60"/>
  <c r="AHR63" i="60"/>
  <c r="AHS63" i="60"/>
  <c r="AHT63" i="60"/>
  <c r="D63" i="60"/>
  <c r="C46" i="8"/>
  <c r="C45" i="8"/>
  <c r="C44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18" i="8"/>
  <c r="C6" i="8"/>
  <c r="C7" i="8"/>
  <c r="C8" i="8"/>
  <c r="C9" i="8"/>
  <c r="C10" i="8"/>
  <c r="C11" i="8"/>
  <c r="C12" i="8"/>
  <c r="C13" i="8"/>
  <c r="C14" i="8"/>
  <c r="C15" i="8"/>
  <c r="C16" i="8"/>
  <c r="C5" i="8"/>
  <c r="AHV166" i="60" l="1"/>
  <c r="AHU167" i="60"/>
  <c r="AHU164" i="60"/>
  <c r="AHV165" i="60"/>
  <c r="AHV164" i="60"/>
  <c r="AHU165" i="60"/>
  <c r="AHU166" i="60"/>
  <c r="AHV167" i="60"/>
  <c r="VP167" i="60"/>
  <c r="AEM167" i="60"/>
  <c r="TF166" i="60"/>
  <c r="AGJ167" i="60"/>
  <c r="AGI167" i="60"/>
  <c r="AEN167" i="60"/>
  <c r="ACR167" i="60"/>
  <c r="ACQ167" i="60"/>
  <c r="ABU167" i="60"/>
  <c r="ZY167" i="60"/>
  <c r="BV167" i="60"/>
  <c r="TX167" i="60"/>
  <c r="ADV167" i="60"/>
  <c r="YF166" i="60"/>
  <c r="LW167" i="60"/>
  <c r="YO167" i="60"/>
  <c r="AFR167" i="60"/>
  <c r="AHN167" i="60"/>
  <c r="ADW166" i="60"/>
  <c r="FG167" i="60"/>
  <c r="PD167" i="60"/>
  <c r="VO167" i="60"/>
  <c r="ZW167" i="60"/>
  <c r="PF167" i="60"/>
  <c r="FJ167" i="60"/>
  <c r="ADX166" i="60"/>
  <c r="AGE167" i="60"/>
  <c r="AEI167" i="60"/>
  <c r="ACM167" i="60"/>
  <c r="ZS167" i="60"/>
  <c r="VK167" i="60"/>
  <c r="OY167" i="60"/>
  <c r="EY167" i="60"/>
  <c r="ADM166" i="60"/>
  <c r="AGC167" i="60"/>
  <c r="AEG167" i="60"/>
  <c r="ACK167" i="60"/>
  <c r="ZM167" i="60"/>
  <c r="UZ167" i="60"/>
  <c r="OD167" i="60"/>
  <c r="EB167" i="60"/>
  <c r="ACQ166" i="60"/>
  <c r="AHO167" i="60"/>
  <c r="AFS167" i="60"/>
  <c r="ADW167" i="60"/>
  <c r="ABV167" i="60"/>
  <c r="YP167" i="60"/>
  <c r="TY167" i="60"/>
  <c r="LX167" i="60"/>
  <c r="CA167" i="60"/>
  <c r="YH166" i="60"/>
  <c r="D164" i="60"/>
  <c r="AHL167" i="60"/>
  <c r="AFP167" i="60"/>
  <c r="ADT167" i="60"/>
  <c r="ABS167" i="60"/>
  <c r="YL167" i="60"/>
  <c r="TT167" i="60"/>
  <c r="LN167" i="60"/>
  <c r="BR167" i="60"/>
  <c r="WM166" i="60"/>
  <c r="D167" i="60"/>
  <c r="AHI167" i="60"/>
  <c r="AFM167" i="60"/>
  <c r="ADQ167" i="60"/>
  <c r="ABO167" i="60"/>
  <c r="YC167" i="60"/>
  <c r="TI167" i="60"/>
  <c r="KU167" i="60"/>
  <c r="AU167" i="60"/>
  <c r="E164" i="60"/>
  <c r="Q164" i="60"/>
  <c r="AC164" i="60"/>
  <c r="AO164" i="60"/>
  <c r="BA164" i="60"/>
  <c r="BM164" i="60"/>
  <c r="BY164" i="60"/>
  <c r="CK164" i="60"/>
  <c r="CW164" i="60"/>
  <c r="DI164" i="60"/>
  <c r="DU164" i="60"/>
  <c r="EG164" i="60"/>
  <c r="ES164" i="60"/>
  <c r="FE164" i="60"/>
  <c r="FQ164" i="60"/>
  <c r="GC164" i="60"/>
  <c r="GO164" i="60"/>
  <c r="HA164" i="60"/>
  <c r="HM164" i="60"/>
  <c r="HY164" i="60"/>
  <c r="IK164" i="60"/>
  <c r="IW164" i="60"/>
  <c r="JI164" i="60"/>
  <c r="JU164" i="60"/>
  <c r="KG164" i="60"/>
  <c r="KS164" i="60"/>
  <c r="LE164" i="60"/>
  <c r="LQ164" i="60"/>
  <c r="MC164" i="60"/>
  <c r="MO164" i="60"/>
  <c r="NA164" i="60"/>
  <c r="NM164" i="60"/>
  <c r="NY164" i="60"/>
  <c r="OK164" i="60"/>
  <c r="OW164" i="60"/>
  <c r="PI164" i="60"/>
  <c r="PU164" i="60"/>
  <c r="QG164" i="60"/>
  <c r="QS164" i="60"/>
  <c r="RE164" i="60"/>
  <c r="RQ164" i="60"/>
  <c r="SC164" i="60"/>
  <c r="SO164" i="60"/>
  <c r="TA164" i="60"/>
  <c r="TM164" i="60"/>
  <c r="TY164" i="60"/>
  <c r="UK164" i="60"/>
  <c r="UW164" i="60"/>
  <c r="VI164" i="60"/>
  <c r="VU164" i="60"/>
  <c r="WG164" i="60"/>
  <c r="WS164" i="60"/>
  <c r="XE164" i="60"/>
  <c r="XQ164" i="60"/>
  <c r="YC164" i="60"/>
  <c r="YO164" i="60"/>
  <c r="ZA164" i="60"/>
  <c r="ZM164" i="60"/>
  <c r="ZY164" i="60"/>
  <c r="AAK164" i="60"/>
  <c r="AAW164" i="60"/>
  <c r="ABI164" i="60"/>
  <c r="ABU164" i="60"/>
  <c r="ACG164" i="60"/>
  <c r="ACS164" i="60"/>
  <c r="ADE164" i="60"/>
  <c r="ADQ164" i="60"/>
  <c r="AEC164" i="60"/>
  <c r="AEO164" i="60"/>
  <c r="AFA164" i="60"/>
  <c r="AFM164" i="60"/>
  <c r="AFY164" i="60"/>
  <c r="AGK164" i="60"/>
  <c r="AGW164" i="60"/>
  <c r="AHI164" i="60"/>
  <c r="AHW164" i="60"/>
  <c r="P165" i="60"/>
  <c r="AB165" i="60"/>
  <c r="AN165" i="60"/>
  <c r="AZ165" i="60"/>
  <c r="BL165" i="60"/>
  <c r="BX165" i="60"/>
  <c r="CJ165" i="60"/>
  <c r="CV165" i="60"/>
  <c r="DH165" i="60"/>
  <c r="F164" i="60"/>
  <c r="R164" i="60"/>
  <c r="AD164" i="60"/>
  <c r="AP164" i="60"/>
  <c r="BB164" i="60"/>
  <c r="BN164" i="60"/>
  <c r="BZ164" i="60"/>
  <c r="CL164" i="60"/>
  <c r="CX164" i="60"/>
  <c r="DJ164" i="60"/>
  <c r="DV164" i="60"/>
  <c r="EH164" i="60"/>
  <c r="ET164" i="60"/>
  <c r="FF164" i="60"/>
  <c r="FR164" i="60"/>
  <c r="GD164" i="60"/>
  <c r="GP164" i="60"/>
  <c r="HB164" i="60"/>
  <c r="HN164" i="60"/>
  <c r="HZ164" i="60"/>
  <c r="IL164" i="60"/>
  <c r="IX164" i="60"/>
  <c r="JJ164" i="60"/>
  <c r="JV164" i="60"/>
  <c r="KH164" i="60"/>
  <c r="KT164" i="60"/>
  <c r="LF164" i="60"/>
  <c r="LR164" i="60"/>
  <c r="MD164" i="60"/>
  <c r="MP164" i="60"/>
  <c r="NB164" i="60"/>
  <c r="NN164" i="60"/>
  <c r="NZ164" i="60"/>
  <c r="OL164" i="60"/>
  <c r="OX164" i="60"/>
  <c r="PJ164" i="60"/>
  <c r="PV164" i="60"/>
  <c r="QH164" i="60"/>
  <c r="QT164" i="60"/>
  <c r="RF164" i="60"/>
  <c r="RR164" i="60"/>
  <c r="SD164" i="60"/>
  <c r="SP164" i="60"/>
  <c r="TB164" i="60"/>
  <c r="TN164" i="60"/>
  <c r="TZ164" i="60"/>
  <c r="UL164" i="60"/>
  <c r="UX164" i="60"/>
  <c r="VJ164" i="60"/>
  <c r="VV164" i="60"/>
  <c r="WH164" i="60"/>
  <c r="WT164" i="60"/>
  <c r="XF164" i="60"/>
  <c r="XR164" i="60"/>
  <c r="YD164" i="60"/>
  <c r="YP164" i="60"/>
  <c r="ZB164" i="60"/>
  <c r="ZN164" i="60"/>
  <c r="ZZ164" i="60"/>
  <c r="AAL164" i="60"/>
  <c r="AAX164" i="60"/>
  <c r="ABJ164" i="60"/>
  <c r="ABV164" i="60"/>
  <c r="ACH164" i="60"/>
  <c r="ACT164" i="60"/>
  <c r="ADF164" i="60"/>
  <c r="ADR164" i="60"/>
  <c r="AED164" i="60"/>
  <c r="AEP164" i="60"/>
  <c r="AFB164" i="60"/>
  <c r="AFN164" i="60"/>
  <c r="AFZ164" i="60"/>
  <c r="AGL164" i="60"/>
  <c r="AGX164" i="60"/>
  <c r="AHJ164" i="60"/>
  <c r="E165" i="60"/>
  <c r="Q165" i="60"/>
  <c r="AC165" i="60"/>
  <c r="AO165" i="60"/>
  <c r="BA165" i="60"/>
  <c r="G164" i="60"/>
  <c r="S164" i="60"/>
  <c r="AE164" i="60"/>
  <c r="AQ164" i="60"/>
  <c r="BC164" i="60"/>
  <c r="BO164" i="60"/>
  <c r="CA164" i="60"/>
  <c r="CM164" i="60"/>
  <c r="CY164" i="60"/>
  <c r="DK164" i="60"/>
  <c r="DW164" i="60"/>
  <c r="EI164" i="60"/>
  <c r="EU164" i="60"/>
  <c r="FG164" i="60"/>
  <c r="FS164" i="60"/>
  <c r="GE164" i="60"/>
  <c r="GQ164" i="60"/>
  <c r="HC164" i="60"/>
  <c r="HO164" i="60"/>
  <c r="IA164" i="60"/>
  <c r="IM164" i="60"/>
  <c r="IY164" i="60"/>
  <c r="JK164" i="60"/>
  <c r="JW164" i="60"/>
  <c r="KI164" i="60"/>
  <c r="KU164" i="60"/>
  <c r="LG164" i="60"/>
  <c r="LS164" i="60"/>
  <c r="ME164" i="60"/>
  <c r="MQ164" i="60"/>
  <c r="NC164" i="60"/>
  <c r="NO164" i="60"/>
  <c r="OA164" i="60"/>
  <c r="OM164" i="60"/>
  <c r="OY164" i="60"/>
  <c r="PK164" i="60"/>
  <c r="PW164" i="60"/>
  <c r="QI164" i="60"/>
  <c r="QU164" i="60"/>
  <c r="RG164" i="60"/>
  <c r="RS164" i="60"/>
  <c r="SE164" i="60"/>
  <c r="SQ164" i="60"/>
  <c r="TC164" i="60"/>
  <c r="TO164" i="60"/>
  <c r="UA164" i="60"/>
  <c r="UM164" i="60"/>
  <c r="UY164" i="60"/>
  <c r="VK164" i="60"/>
  <c r="VW164" i="60"/>
  <c r="WI164" i="60"/>
  <c r="WU164" i="60"/>
  <c r="XG164" i="60"/>
  <c r="XS164" i="60"/>
  <c r="YE164" i="60"/>
  <c r="YQ164" i="60"/>
  <c r="ZC164" i="60"/>
  <c r="ZO164" i="60"/>
  <c r="AAA164" i="60"/>
  <c r="AAM164" i="60"/>
  <c r="AAY164" i="60"/>
  <c r="ABK164" i="60"/>
  <c r="ABW164" i="60"/>
  <c r="ACI164" i="60"/>
  <c r="ACU164" i="60"/>
  <c r="ADG164" i="60"/>
  <c r="ADS164" i="60"/>
  <c r="AEE164" i="60"/>
  <c r="AEQ164" i="60"/>
  <c r="AFC164" i="60"/>
  <c r="AFO164" i="60"/>
  <c r="AGA164" i="60"/>
  <c r="AGM164" i="60"/>
  <c r="AGY164" i="60"/>
  <c r="AHK164" i="60"/>
  <c r="F165" i="60"/>
  <c r="R165" i="60"/>
  <c r="AD165" i="60"/>
  <c r="AP165" i="60"/>
  <c r="H164" i="60"/>
  <c r="T164" i="60"/>
  <c r="AF164" i="60"/>
  <c r="AR164" i="60"/>
  <c r="BD164" i="60"/>
  <c r="BP164" i="60"/>
  <c r="CB164" i="60"/>
  <c r="CN164" i="60"/>
  <c r="CZ164" i="60"/>
  <c r="DL164" i="60"/>
  <c r="DX164" i="60"/>
  <c r="EJ164" i="60"/>
  <c r="EV164" i="60"/>
  <c r="FH164" i="60"/>
  <c r="FT164" i="60"/>
  <c r="GF164" i="60"/>
  <c r="GR164" i="60"/>
  <c r="HD164" i="60"/>
  <c r="HP164" i="60"/>
  <c r="IB164" i="60"/>
  <c r="IN164" i="60"/>
  <c r="IZ164" i="60"/>
  <c r="JL164" i="60"/>
  <c r="JX164" i="60"/>
  <c r="KJ164" i="60"/>
  <c r="KV164" i="60"/>
  <c r="LH164" i="60"/>
  <c r="LT164" i="60"/>
  <c r="MF164" i="60"/>
  <c r="MR164" i="60"/>
  <c r="ND164" i="60"/>
  <c r="NP164" i="60"/>
  <c r="OB164" i="60"/>
  <c r="ON164" i="60"/>
  <c r="OZ164" i="60"/>
  <c r="PL164" i="60"/>
  <c r="PX164" i="60"/>
  <c r="QJ164" i="60"/>
  <c r="QV164" i="60"/>
  <c r="RH164" i="60"/>
  <c r="RT164" i="60"/>
  <c r="SF164" i="60"/>
  <c r="SR164" i="60"/>
  <c r="TD164" i="60"/>
  <c r="TP164" i="60"/>
  <c r="UB164" i="60"/>
  <c r="UN164" i="60"/>
  <c r="UZ164" i="60"/>
  <c r="VL164" i="60"/>
  <c r="VX164" i="60"/>
  <c r="WJ164" i="60"/>
  <c r="WV164" i="60"/>
  <c r="XH164" i="60"/>
  <c r="XT164" i="60"/>
  <c r="YF164" i="60"/>
  <c r="YR164" i="60"/>
  <c r="ZD164" i="60"/>
  <c r="ZP164" i="60"/>
  <c r="AAB164" i="60"/>
  <c r="AAN164" i="60"/>
  <c r="AAZ164" i="60"/>
  <c r="ABL164" i="60"/>
  <c r="ABX164" i="60"/>
  <c r="ACJ164" i="60"/>
  <c r="ACV164" i="60"/>
  <c r="ADH164" i="60"/>
  <c r="ADT164" i="60"/>
  <c r="AEF164" i="60"/>
  <c r="I164" i="60"/>
  <c r="U164" i="60"/>
  <c r="AG164" i="60"/>
  <c r="AS164" i="60"/>
  <c r="BE164" i="60"/>
  <c r="BQ164" i="60"/>
  <c r="CC164" i="60"/>
  <c r="CO164" i="60"/>
  <c r="DA164" i="60"/>
  <c r="DM164" i="60"/>
  <c r="DY164" i="60"/>
  <c r="EK164" i="60"/>
  <c r="EW164" i="60"/>
  <c r="FI164" i="60"/>
  <c r="FU164" i="60"/>
  <c r="GG164" i="60"/>
  <c r="GS164" i="60"/>
  <c r="HE164" i="60"/>
  <c r="HQ164" i="60"/>
  <c r="IC164" i="60"/>
  <c r="IO164" i="60"/>
  <c r="JA164" i="60"/>
  <c r="JM164" i="60"/>
  <c r="JY164" i="60"/>
  <c r="KK164" i="60"/>
  <c r="KW164" i="60"/>
  <c r="LI164" i="60"/>
  <c r="LU164" i="60"/>
  <c r="MG164" i="60"/>
  <c r="MS164" i="60"/>
  <c r="NE164" i="60"/>
  <c r="NQ164" i="60"/>
  <c r="OC164" i="60"/>
  <c r="OO164" i="60"/>
  <c r="PA164" i="60"/>
  <c r="PM164" i="60"/>
  <c r="PY164" i="60"/>
  <c r="QK164" i="60"/>
  <c r="QW164" i="60"/>
  <c r="RI164" i="60"/>
  <c r="RU164" i="60"/>
  <c r="SG164" i="60"/>
  <c r="SS164" i="60"/>
  <c r="TE164" i="60"/>
  <c r="TQ164" i="60"/>
  <c r="UC164" i="60"/>
  <c r="UO164" i="60"/>
  <c r="VA164" i="60"/>
  <c r="VM164" i="60"/>
  <c r="VY164" i="60"/>
  <c r="WK164" i="60"/>
  <c r="WW164" i="60"/>
  <c r="XI164" i="60"/>
  <c r="XU164" i="60"/>
  <c r="YG164" i="60"/>
  <c r="YS164" i="60"/>
  <c r="ZE164" i="60"/>
  <c r="ZQ164" i="60"/>
  <c r="AAC164" i="60"/>
  <c r="AAO164" i="60"/>
  <c r="ABA164" i="60"/>
  <c r="ABM164" i="60"/>
  <c r="ABY164" i="60"/>
  <c r="ACK164" i="60"/>
  <c r="ACW164" i="60"/>
  <c r="ADI164" i="60"/>
  <c r="ADU164" i="60"/>
  <c r="AEG164" i="60"/>
  <c r="AES164" i="60"/>
  <c r="AFE164" i="60"/>
  <c r="AFQ164" i="60"/>
  <c r="AGC164" i="60"/>
  <c r="AGO164" i="60"/>
  <c r="AHA164" i="60"/>
  <c r="AHM164" i="60"/>
  <c r="H165" i="60"/>
  <c r="T165" i="60"/>
  <c r="AF165" i="60"/>
  <c r="AR165" i="60"/>
  <c r="J164" i="60"/>
  <c r="V164" i="60"/>
  <c r="AH164" i="60"/>
  <c r="AT164" i="60"/>
  <c r="BF164" i="60"/>
  <c r="BR164" i="60"/>
  <c r="CD164" i="60"/>
  <c r="CP164" i="60"/>
  <c r="DB164" i="60"/>
  <c r="DN164" i="60"/>
  <c r="DZ164" i="60"/>
  <c r="EL164" i="60"/>
  <c r="EX164" i="60"/>
  <c r="FJ164" i="60"/>
  <c r="FV164" i="60"/>
  <c r="GH164" i="60"/>
  <c r="GT164" i="60"/>
  <c r="HF164" i="60"/>
  <c r="HR164" i="60"/>
  <c r="ID164" i="60"/>
  <c r="IP164" i="60"/>
  <c r="JB164" i="60"/>
  <c r="JN164" i="60"/>
  <c r="JZ164" i="60"/>
  <c r="KL164" i="60"/>
  <c r="KX164" i="60"/>
  <c r="LJ164" i="60"/>
  <c r="LV164" i="60"/>
  <c r="MH164" i="60"/>
  <c r="MT164" i="60"/>
  <c r="NF164" i="60"/>
  <c r="NR164" i="60"/>
  <c r="OD164" i="60"/>
  <c r="OP164" i="60"/>
  <c r="PB164" i="60"/>
  <c r="PN164" i="60"/>
  <c r="PZ164" i="60"/>
  <c r="QL164" i="60"/>
  <c r="QX164" i="60"/>
  <c r="RJ164" i="60"/>
  <c r="RV164" i="60"/>
  <c r="SH164" i="60"/>
  <c r="ST164" i="60"/>
  <c r="TF164" i="60"/>
  <c r="TR164" i="60"/>
  <c r="UD164" i="60"/>
  <c r="UP164" i="60"/>
  <c r="VB164" i="60"/>
  <c r="VN164" i="60"/>
  <c r="VZ164" i="60"/>
  <c r="WL164" i="60"/>
  <c r="WX164" i="60"/>
  <c r="XJ164" i="60"/>
  <c r="XV164" i="60"/>
  <c r="YH164" i="60"/>
  <c r="YT164" i="60"/>
  <c r="ZF164" i="60"/>
  <c r="ZR164" i="60"/>
  <c r="AAD164" i="60"/>
  <c r="AAP164" i="60"/>
  <c r="ABB164" i="60"/>
  <c r="ABN164" i="60"/>
  <c r="ABZ164" i="60"/>
  <c r="ACL164" i="60"/>
  <c r="ACX164" i="60"/>
  <c r="ADJ164" i="60"/>
  <c r="ADV164" i="60"/>
  <c r="AEH164" i="60"/>
  <c r="AET164" i="60"/>
  <c r="AFF164" i="60"/>
  <c r="AFR164" i="60"/>
  <c r="AGD164" i="60"/>
  <c r="AGP164" i="60"/>
  <c r="AHB164" i="60"/>
  <c r="AHN164" i="60"/>
  <c r="I165" i="60"/>
  <c r="U165" i="60"/>
  <c r="AG165" i="60"/>
  <c r="AS165" i="60"/>
  <c r="BE165" i="60"/>
  <c r="BQ165" i="60"/>
  <c r="CC165" i="60"/>
  <c r="K164" i="60"/>
  <c r="W164" i="60"/>
  <c r="AI164" i="60"/>
  <c r="AU164" i="60"/>
  <c r="BG164" i="60"/>
  <c r="BS164" i="60"/>
  <c r="CE164" i="60"/>
  <c r="CQ164" i="60"/>
  <c r="DC164" i="60"/>
  <c r="DO164" i="60"/>
  <c r="EA164" i="60"/>
  <c r="EM164" i="60"/>
  <c r="EY164" i="60"/>
  <c r="FK164" i="60"/>
  <c r="FW164" i="60"/>
  <c r="GI164" i="60"/>
  <c r="GU164" i="60"/>
  <c r="HG164" i="60"/>
  <c r="HS164" i="60"/>
  <c r="IE164" i="60"/>
  <c r="IQ164" i="60"/>
  <c r="JC164" i="60"/>
  <c r="JO164" i="60"/>
  <c r="KA164" i="60"/>
  <c r="KM164" i="60"/>
  <c r="KY164" i="60"/>
  <c r="LK164" i="60"/>
  <c r="LW164" i="60"/>
  <c r="MI164" i="60"/>
  <c r="MU164" i="60"/>
  <c r="NG164" i="60"/>
  <c r="NS164" i="60"/>
  <c r="OE164" i="60"/>
  <c r="OQ164" i="60"/>
  <c r="PC164" i="60"/>
  <c r="PO164" i="60"/>
  <c r="QA164" i="60"/>
  <c r="QM164" i="60"/>
  <c r="QY164" i="60"/>
  <c r="RK164" i="60"/>
  <c r="RW164" i="60"/>
  <c r="SI164" i="60"/>
  <c r="SU164" i="60"/>
  <c r="TG164" i="60"/>
  <c r="TS164" i="60"/>
  <c r="UE164" i="60"/>
  <c r="UQ164" i="60"/>
  <c r="VC164" i="60"/>
  <c r="VO164" i="60"/>
  <c r="WA164" i="60"/>
  <c r="WM164" i="60"/>
  <c r="WY164" i="60"/>
  <c r="XK164" i="60"/>
  <c r="XW164" i="60"/>
  <c r="YI164" i="60"/>
  <c r="YU164" i="60"/>
  <c r="ZG164" i="60"/>
  <c r="ZS164" i="60"/>
  <c r="AAE164" i="60"/>
  <c r="AAQ164" i="60"/>
  <c r="ABC164" i="60"/>
  <c r="ABO164" i="60"/>
  <c r="ACA164" i="60"/>
  <c r="ACM164" i="60"/>
  <c r="ACY164" i="60"/>
  <c r="ADK164" i="60"/>
  <c r="ADW164" i="60"/>
  <c r="AEI164" i="60"/>
  <c r="AEU164" i="60"/>
  <c r="AFG164" i="60"/>
  <c r="AFS164" i="60"/>
  <c r="AGE164" i="60"/>
  <c r="AGQ164" i="60"/>
  <c r="AHC164" i="60"/>
  <c r="AHO164" i="60"/>
  <c r="J165" i="60"/>
  <c r="V165" i="60"/>
  <c r="AH165" i="60"/>
  <c r="AT165" i="60"/>
  <c r="BF165" i="60"/>
  <c r="BR165" i="60"/>
  <c r="CD165" i="60"/>
  <c r="CP165" i="60"/>
  <c r="DB165" i="60"/>
  <c r="DN165" i="60"/>
  <c r="L164" i="60"/>
  <c r="X164" i="60"/>
  <c r="AJ164" i="60"/>
  <c r="AV164" i="60"/>
  <c r="BH164" i="60"/>
  <c r="BT164" i="60"/>
  <c r="CF164" i="60"/>
  <c r="CR164" i="60"/>
  <c r="DD164" i="60"/>
  <c r="DP164" i="60"/>
  <c r="EB164" i="60"/>
  <c r="EN164" i="60"/>
  <c r="EZ164" i="60"/>
  <c r="FL164" i="60"/>
  <c r="FX164" i="60"/>
  <c r="GJ164" i="60"/>
  <c r="GV164" i="60"/>
  <c r="HH164" i="60"/>
  <c r="HT164" i="60"/>
  <c r="IF164" i="60"/>
  <c r="IR164" i="60"/>
  <c r="JD164" i="60"/>
  <c r="JP164" i="60"/>
  <c r="KB164" i="60"/>
  <c r="KN164" i="60"/>
  <c r="KZ164" i="60"/>
  <c r="LL164" i="60"/>
  <c r="LX164" i="60"/>
  <c r="MJ164" i="60"/>
  <c r="MV164" i="60"/>
  <c r="NH164" i="60"/>
  <c r="NT164" i="60"/>
  <c r="OF164" i="60"/>
  <c r="OR164" i="60"/>
  <c r="PD164" i="60"/>
  <c r="PP164" i="60"/>
  <c r="QB164" i="60"/>
  <c r="QN164" i="60"/>
  <c r="QZ164" i="60"/>
  <c r="RL164" i="60"/>
  <c r="RX164" i="60"/>
  <c r="SJ164" i="60"/>
  <c r="SV164" i="60"/>
  <c r="TH164" i="60"/>
  <c r="TT164" i="60"/>
  <c r="UF164" i="60"/>
  <c r="UR164" i="60"/>
  <c r="VD164" i="60"/>
  <c r="VP164" i="60"/>
  <c r="WB164" i="60"/>
  <c r="WN164" i="60"/>
  <c r="WZ164" i="60"/>
  <c r="XL164" i="60"/>
  <c r="XX164" i="60"/>
  <c r="YJ164" i="60"/>
  <c r="YV164" i="60"/>
  <c r="ZH164" i="60"/>
  <c r="ZT164" i="60"/>
  <c r="AAF164" i="60"/>
  <c r="AAR164" i="60"/>
  <c r="ABD164" i="60"/>
  <c r="ABP164" i="60"/>
  <c r="ACB164" i="60"/>
  <c r="ACN164" i="60"/>
  <c r="ACZ164" i="60"/>
  <c r="ADL164" i="60"/>
  <c r="ADX164" i="60"/>
  <c r="AEJ164" i="60"/>
  <c r="AEV164" i="60"/>
  <c r="AFH164" i="60"/>
  <c r="AFT164" i="60"/>
  <c r="AGF164" i="60"/>
  <c r="AGR164" i="60"/>
  <c r="AHD164" i="60"/>
  <c r="AHP164" i="60"/>
  <c r="K165" i="60"/>
  <c r="W165" i="60"/>
  <c r="AI165" i="60"/>
  <c r="AU165" i="60"/>
  <c r="BG165" i="60"/>
  <c r="BS165" i="60"/>
  <c r="CE165" i="60"/>
  <c r="CQ165" i="60"/>
  <c r="DC165" i="60"/>
  <c r="DO165" i="60"/>
  <c r="M164" i="60"/>
  <c r="Y164" i="60"/>
  <c r="AK164" i="60"/>
  <c r="AW164" i="60"/>
  <c r="BI164" i="60"/>
  <c r="BU164" i="60"/>
  <c r="CG164" i="60"/>
  <c r="CS164" i="60"/>
  <c r="DE164" i="60"/>
  <c r="DQ164" i="60"/>
  <c r="EC164" i="60"/>
  <c r="EO164" i="60"/>
  <c r="FA164" i="60"/>
  <c r="FM164" i="60"/>
  <c r="FY164" i="60"/>
  <c r="GK164" i="60"/>
  <c r="GW164" i="60"/>
  <c r="HI164" i="60"/>
  <c r="HU164" i="60"/>
  <c r="IG164" i="60"/>
  <c r="IS164" i="60"/>
  <c r="JE164" i="60"/>
  <c r="JQ164" i="60"/>
  <c r="KC164" i="60"/>
  <c r="KO164" i="60"/>
  <c r="LA164" i="60"/>
  <c r="LM164" i="60"/>
  <c r="LY164" i="60"/>
  <c r="MK164" i="60"/>
  <c r="MW164" i="60"/>
  <c r="NI164" i="60"/>
  <c r="NU164" i="60"/>
  <c r="OG164" i="60"/>
  <c r="OS164" i="60"/>
  <c r="PE164" i="60"/>
  <c r="PQ164" i="60"/>
  <c r="QC164" i="60"/>
  <c r="QO164" i="60"/>
  <c r="RA164" i="60"/>
  <c r="RM164" i="60"/>
  <c r="RY164" i="60"/>
  <c r="SK164" i="60"/>
  <c r="SW164" i="60"/>
  <c r="TI164" i="60"/>
  <c r="TU164" i="60"/>
  <c r="UG164" i="60"/>
  <c r="US164" i="60"/>
  <c r="VE164" i="60"/>
  <c r="VQ164" i="60"/>
  <c r="WC164" i="60"/>
  <c r="WO164" i="60"/>
  <c r="XA164" i="60"/>
  <c r="XM164" i="60"/>
  <c r="XY164" i="60"/>
  <c r="YK164" i="60"/>
  <c r="YW164" i="60"/>
  <c r="ZI164" i="60"/>
  <c r="ZU164" i="60"/>
  <c r="AAG164" i="60"/>
  <c r="AAS164" i="60"/>
  <c r="ABE164" i="60"/>
  <c r="ABQ164" i="60"/>
  <c r="ACC164" i="60"/>
  <c r="ACO164" i="60"/>
  <c r="ADA164" i="60"/>
  <c r="ADM164" i="60"/>
  <c r="ADY164" i="60"/>
  <c r="AEK164" i="60"/>
  <c r="AEW164" i="60"/>
  <c r="AFI164" i="60"/>
  <c r="AFU164" i="60"/>
  <c r="AGG164" i="60"/>
  <c r="AGS164" i="60"/>
  <c r="AHE164" i="60"/>
  <c r="AHQ164" i="60"/>
  <c r="L165" i="60"/>
  <c r="X165" i="60"/>
  <c r="AJ165" i="60"/>
  <c r="P164" i="60"/>
  <c r="AB164" i="60"/>
  <c r="AN164" i="60"/>
  <c r="AZ164" i="60"/>
  <c r="BL164" i="60"/>
  <c r="BX164" i="60"/>
  <c r="CJ164" i="60"/>
  <c r="CV164" i="60"/>
  <c r="DH164" i="60"/>
  <c r="DT164" i="60"/>
  <c r="EF164" i="60"/>
  <c r="ER164" i="60"/>
  <c r="FD164" i="60"/>
  <c r="FP164" i="60"/>
  <c r="GB164" i="60"/>
  <c r="GN164" i="60"/>
  <c r="GZ164" i="60"/>
  <c r="HL164" i="60"/>
  <c r="HX164" i="60"/>
  <c r="IJ164" i="60"/>
  <c r="IV164" i="60"/>
  <c r="JH164" i="60"/>
  <c r="JT164" i="60"/>
  <c r="KF164" i="60"/>
  <c r="KR164" i="60"/>
  <c r="LD164" i="60"/>
  <c r="LP164" i="60"/>
  <c r="MB164" i="60"/>
  <c r="MN164" i="60"/>
  <c r="MZ164" i="60"/>
  <c r="NL164" i="60"/>
  <c r="NX164" i="60"/>
  <c r="OJ164" i="60"/>
  <c r="OV164" i="60"/>
  <c r="PH164" i="60"/>
  <c r="PT164" i="60"/>
  <c r="QF164" i="60"/>
  <c r="QR164" i="60"/>
  <c r="RD164" i="60"/>
  <c r="RP164" i="60"/>
  <c r="SB164" i="60"/>
  <c r="SN164" i="60"/>
  <c r="SZ164" i="60"/>
  <c r="TL164" i="60"/>
  <c r="TX164" i="60"/>
  <c r="UJ164" i="60"/>
  <c r="UV164" i="60"/>
  <c r="VH164" i="60"/>
  <c r="VT164" i="60"/>
  <c r="WF164" i="60"/>
  <c r="WR164" i="60"/>
  <c r="XD164" i="60"/>
  <c r="XP164" i="60"/>
  <c r="YB164" i="60"/>
  <c r="YN164" i="60"/>
  <c r="YZ164" i="60"/>
  <c r="ZL164" i="60"/>
  <c r="ZX164" i="60"/>
  <c r="AAJ164" i="60"/>
  <c r="AAV164" i="60"/>
  <c r="ABH164" i="60"/>
  <c r="ABT164" i="60"/>
  <c r="ACF164" i="60"/>
  <c r="ACR164" i="60"/>
  <c r="ADD164" i="60"/>
  <c r="ADP164" i="60"/>
  <c r="AEB164" i="60"/>
  <c r="AEN164" i="60"/>
  <c r="AEZ164" i="60"/>
  <c r="AFL164" i="60"/>
  <c r="AFX164" i="60"/>
  <c r="AGJ164" i="60"/>
  <c r="AGV164" i="60"/>
  <c r="AHH164" i="60"/>
  <c r="AHT164" i="60"/>
  <c r="O165" i="60"/>
  <c r="AA165" i="60"/>
  <c r="AM165" i="60"/>
  <c r="AY165" i="60"/>
  <c r="BK165" i="60"/>
  <c r="BW165" i="60"/>
  <c r="CI165" i="60"/>
  <c r="CU165" i="60"/>
  <c r="DG165" i="60"/>
  <c r="DS165" i="60"/>
  <c r="N164" i="60"/>
  <c r="CH164" i="60"/>
  <c r="FB164" i="60"/>
  <c r="HV164" i="60"/>
  <c r="KP164" i="60"/>
  <c r="NJ164" i="60"/>
  <c r="QD164" i="60"/>
  <c r="SX164" i="60"/>
  <c r="VR164" i="60"/>
  <c r="YL164" i="60"/>
  <c r="ABF164" i="60"/>
  <c r="ADZ164" i="60"/>
  <c r="AFW164" i="60"/>
  <c r="AHS164" i="60"/>
  <c r="AW165" i="60"/>
  <c r="BT165" i="60"/>
  <c r="CM165" i="60"/>
  <c r="DE165" i="60"/>
  <c r="DV165" i="60"/>
  <c r="EH165" i="60"/>
  <c r="ET165" i="60"/>
  <c r="FF165" i="60"/>
  <c r="FR165" i="60"/>
  <c r="GD165" i="60"/>
  <c r="GP165" i="60"/>
  <c r="HB165" i="60"/>
  <c r="HN165" i="60"/>
  <c r="HZ165" i="60"/>
  <c r="IL165" i="60"/>
  <c r="IX165" i="60"/>
  <c r="JJ165" i="60"/>
  <c r="JV165" i="60"/>
  <c r="KH165" i="60"/>
  <c r="KT165" i="60"/>
  <c r="LF165" i="60"/>
  <c r="LR165" i="60"/>
  <c r="MD165" i="60"/>
  <c r="MP165" i="60"/>
  <c r="NB165" i="60"/>
  <c r="NN165" i="60"/>
  <c r="NZ165" i="60"/>
  <c r="OL165" i="60"/>
  <c r="OX165" i="60"/>
  <c r="PJ165" i="60"/>
  <c r="PV165" i="60"/>
  <c r="QH165" i="60"/>
  <c r="QT165" i="60"/>
  <c r="RF165" i="60"/>
  <c r="RR165" i="60"/>
  <c r="SD165" i="60"/>
  <c r="SP165" i="60"/>
  <c r="TB165" i="60"/>
  <c r="TN165" i="60"/>
  <c r="TZ165" i="60"/>
  <c r="UL165" i="60"/>
  <c r="UX165" i="60"/>
  <c r="VJ165" i="60"/>
  <c r="VV165" i="60"/>
  <c r="WH165" i="60"/>
  <c r="WT165" i="60"/>
  <c r="XF165" i="60"/>
  <c r="XR165" i="60"/>
  <c r="YD165" i="60"/>
  <c r="YP165" i="60"/>
  <c r="ZB165" i="60"/>
  <c r="ZN165" i="60"/>
  <c r="ZZ165" i="60"/>
  <c r="AAL165" i="60"/>
  <c r="AAX165" i="60"/>
  <c r="ABJ165" i="60"/>
  <c r="ABV165" i="60"/>
  <c r="ACH165" i="60"/>
  <c r="ACT165" i="60"/>
  <c r="ADF165" i="60"/>
  <c r="ADR165" i="60"/>
  <c r="AED165" i="60"/>
  <c r="AEP165" i="60"/>
  <c r="AFB165" i="60"/>
  <c r="AFN165" i="60"/>
  <c r="AFZ165" i="60"/>
  <c r="AGL165" i="60"/>
  <c r="AGX165" i="60"/>
  <c r="AHJ165" i="60"/>
  <c r="E166" i="60"/>
  <c r="Q166" i="60"/>
  <c r="AC166" i="60"/>
  <c r="AO166" i="60"/>
  <c r="BA166" i="60"/>
  <c r="BM166" i="60"/>
  <c r="BY166" i="60"/>
  <c r="CK166" i="60"/>
  <c r="CW166" i="60"/>
  <c r="DI166" i="60"/>
  <c r="DU166" i="60"/>
  <c r="EG166" i="60"/>
  <c r="ES166" i="60"/>
  <c r="FE166" i="60"/>
  <c r="FQ166" i="60"/>
  <c r="GC166" i="60"/>
  <c r="O164" i="60"/>
  <c r="CI164" i="60"/>
  <c r="FC164" i="60"/>
  <c r="HW164" i="60"/>
  <c r="KQ164" i="60"/>
  <c r="NK164" i="60"/>
  <c r="QE164" i="60"/>
  <c r="SY164" i="60"/>
  <c r="VS164" i="60"/>
  <c r="YM164" i="60"/>
  <c r="ABG164" i="60"/>
  <c r="AEA164" i="60"/>
  <c r="AGB164" i="60"/>
  <c r="G165" i="60"/>
  <c r="AX165" i="60"/>
  <c r="BU165" i="60"/>
  <c r="CN165" i="60"/>
  <c r="DF165" i="60"/>
  <c r="DW165" i="60"/>
  <c r="EI165" i="60"/>
  <c r="EU165" i="60"/>
  <c r="FG165" i="60"/>
  <c r="FS165" i="60"/>
  <c r="GE165" i="60"/>
  <c r="GQ165" i="60"/>
  <c r="HC165" i="60"/>
  <c r="HO165" i="60"/>
  <c r="IA165" i="60"/>
  <c r="IM165" i="60"/>
  <c r="IY165" i="60"/>
  <c r="JK165" i="60"/>
  <c r="JW165" i="60"/>
  <c r="KI165" i="60"/>
  <c r="KU165" i="60"/>
  <c r="LG165" i="60"/>
  <c r="LS165" i="60"/>
  <c r="ME165" i="60"/>
  <c r="MQ165" i="60"/>
  <c r="NC165" i="60"/>
  <c r="NO165" i="60"/>
  <c r="OA165" i="60"/>
  <c r="OM165" i="60"/>
  <c r="OY165" i="60"/>
  <c r="PK165" i="60"/>
  <c r="PW165" i="60"/>
  <c r="QI165" i="60"/>
  <c r="QU165" i="60"/>
  <c r="RG165" i="60"/>
  <c r="RS165" i="60"/>
  <c r="SE165" i="60"/>
  <c r="SQ165" i="60"/>
  <c r="TC165" i="60"/>
  <c r="TO165" i="60"/>
  <c r="UA165" i="60"/>
  <c r="UM165" i="60"/>
  <c r="UY165" i="60"/>
  <c r="VK165" i="60"/>
  <c r="VW165" i="60"/>
  <c r="WI165" i="60"/>
  <c r="WU165" i="60"/>
  <c r="XG165" i="60"/>
  <c r="XS165" i="60"/>
  <c r="YE165" i="60"/>
  <c r="YQ165" i="60"/>
  <c r="ZC165" i="60"/>
  <c r="ZO165" i="60"/>
  <c r="AAA165" i="60"/>
  <c r="AAM165" i="60"/>
  <c r="AAY165" i="60"/>
  <c r="ABK165" i="60"/>
  <c r="ABW165" i="60"/>
  <c r="ACI165" i="60"/>
  <c r="ACU165" i="60"/>
  <c r="ADG165" i="60"/>
  <c r="ADS165" i="60"/>
  <c r="AEE165" i="60"/>
  <c r="AEQ165" i="60"/>
  <c r="AFC165" i="60"/>
  <c r="AFO165" i="60"/>
  <c r="AGA165" i="60"/>
  <c r="AGM165" i="60"/>
  <c r="AGY165" i="60"/>
  <c r="AHK165" i="60"/>
  <c r="F166" i="60"/>
  <c r="Z164" i="60"/>
  <c r="CT164" i="60"/>
  <c r="FN164" i="60"/>
  <c r="IH164" i="60"/>
  <c r="LB164" i="60"/>
  <c r="NV164" i="60"/>
  <c r="QP164" i="60"/>
  <c r="TJ164" i="60"/>
  <c r="WD164" i="60"/>
  <c r="YX164" i="60"/>
  <c r="ABR164" i="60"/>
  <c r="AEL164" i="60"/>
  <c r="AGH164" i="60"/>
  <c r="M165" i="60"/>
  <c r="BB165" i="60"/>
  <c r="BV165" i="60"/>
  <c r="CO165" i="60"/>
  <c r="DI165" i="60"/>
  <c r="DX165" i="60"/>
  <c r="EJ165" i="60"/>
  <c r="EV165" i="60"/>
  <c r="FH165" i="60"/>
  <c r="FT165" i="60"/>
  <c r="GF165" i="60"/>
  <c r="GR165" i="60"/>
  <c r="HD165" i="60"/>
  <c r="HP165" i="60"/>
  <c r="IB165" i="60"/>
  <c r="IN165" i="60"/>
  <c r="IZ165" i="60"/>
  <c r="JL165" i="60"/>
  <c r="JX165" i="60"/>
  <c r="KJ165" i="60"/>
  <c r="KV165" i="60"/>
  <c r="LH165" i="60"/>
  <c r="LT165" i="60"/>
  <c r="MF165" i="60"/>
  <c r="MR165" i="60"/>
  <c r="ND165" i="60"/>
  <c r="NP165" i="60"/>
  <c r="OB165" i="60"/>
  <c r="ON165" i="60"/>
  <c r="OZ165" i="60"/>
  <c r="PL165" i="60"/>
  <c r="PX165" i="60"/>
  <c r="QJ165" i="60"/>
  <c r="QV165" i="60"/>
  <c r="RH165" i="60"/>
  <c r="RT165" i="60"/>
  <c r="SF165" i="60"/>
  <c r="SR165" i="60"/>
  <c r="TD165" i="60"/>
  <c r="TP165" i="60"/>
  <c r="UB165" i="60"/>
  <c r="UN165" i="60"/>
  <c r="UZ165" i="60"/>
  <c r="VL165" i="60"/>
  <c r="VX165" i="60"/>
  <c r="WJ165" i="60"/>
  <c r="WV165" i="60"/>
  <c r="XH165" i="60"/>
  <c r="XT165" i="60"/>
  <c r="YF165" i="60"/>
  <c r="YR165" i="60"/>
  <c r="ZD165" i="60"/>
  <c r="ZP165" i="60"/>
  <c r="AAB165" i="60"/>
  <c r="AAN165" i="60"/>
  <c r="AAZ165" i="60"/>
  <c r="ABL165" i="60"/>
  <c r="ABX165" i="60"/>
  <c r="ACJ165" i="60"/>
  <c r="ACV165" i="60"/>
  <c r="ADH165" i="60"/>
  <c r="AA164" i="60"/>
  <c r="CU164" i="60"/>
  <c r="FO164" i="60"/>
  <c r="II164" i="60"/>
  <c r="LC164" i="60"/>
  <c r="NW164" i="60"/>
  <c r="QQ164" i="60"/>
  <c r="TK164" i="60"/>
  <c r="WE164" i="60"/>
  <c r="YY164" i="60"/>
  <c r="ABS164" i="60"/>
  <c r="AEM164" i="60"/>
  <c r="AGI164" i="60"/>
  <c r="N165" i="60"/>
  <c r="BC165" i="60"/>
  <c r="BY165" i="60"/>
  <c r="CR165" i="60"/>
  <c r="DJ165" i="60"/>
  <c r="DY165" i="60"/>
  <c r="EK165" i="60"/>
  <c r="EW165" i="60"/>
  <c r="FI165" i="60"/>
  <c r="FU165" i="60"/>
  <c r="GG165" i="60"/>
  <c r="GS165" i="60"/>
  <c r="HE165" i="60"/>
  <c r="HQ165" i="60"/>
  <c r="IC165" i="60"/>
  <c r="IO165" i="60"/>
  <c r="JA165" i="60"/>
  <c r="JM165" i="60"/>
  <c r="JY165" i="60"/>
  <c r="KK165" i="60"/>
  <c r="KW165" i="60"/>
  <c r="LI165" i="60"/>
  <c r="LU165" i="60"/>
  <c r="MG165" i="60"/>
  <c r="MS165" i="60"/>
  <c r="NE165" i="60"/>
  <c r="NQ165" i="60"/>
  <c r="OC165" i="60"/>
  <c r="OO165" i="60"/>
  <c r="PA165" i="60"/>
  <c r="PM165" i="60"/>
  <c r="PY165" i="60"/>
  <c r="QK165" i="60"/>
  <c r="QW165" i="60"/>
  <c r="RI165" i="60"/>
  <c r="RU165" i="60"/>
  <c r="SG165" i="60"/>
  <c r="SS165" i="60"/>
  <c r="TE165" i="60"/>
  <c r="TQ165" i="60"/>
  <c r="UC165" i="60"/>
  <c r="UO165" i="60"/>
  <c r="VA165" i="60"/>
  <c r="VM165" i="60"/>
  <c r="VY165" i="60"/>
  <c r="WK165" i="60"/>
  <c r="WW165" i="60"/>
  <c r="XI165" i="60"/>
  <c r="XU165" i="60"/>
  <c r="YG165" i="60"/>
  <c r="YS165" i="60"/>
  <c r="ZE165" i="60"/>
  <c r="ZQ165" i="60"/>
  <c r="AAC165" i="60"/>
  <c r="AAO165" i="60"/>
  <c r="ABA165" i="60"/>
  <c r="ABM165" i="60"/>
  <c r="ABY165" i="60"/>
  <c r="ACK165" i="60"/>
  <c r="ACW165" i="60"/>
  <c r="ADI165" i="60"/>
  <c r="ADU165" i="60"/>
  <c r="AEG165" i="60"/>
  <c r="AES165" i="60"/>
  <c r="AFE165" i="60"/>
  <c r="AFQ165" i="60"/>
  <c r="AGC165" i="60"/>
  <c r="AGO165" i="60"/>
  <c r="AHA165" i="60"/>
  <c r="AHM165" i="60"/>
  <c r="H166" i="60"/>
  <c r="T166" i="60"/>
  <c r="AL164" i="60"/>
  <c r="DF164" i="60"/>
  <c r="FZ164" i="60"/>
  <c r="IT164" i="60"/>
  <c r="LN164" i="60"/>
  <c r="OH164" i="60"/>
  <c r="RB164" i="60"/>
  <c r="TV164" i="60"/>
  <c r="WP164" i="60"/>
  <c r="ZJ164" i="60"/>
  <c r="ACD164" i="60"/>
  <c r="AER164" i="60"/>
  <c r="AGN164" i="60"/>
  <c r="S165" i="60"/>
  <c r="BD165" i="60"/>
  <c r="BZ165" i="60"/>
  <c r="CS165" i="60"/>
  <c r="DK165" i="60"/>
  <c r="DZ165" i="60"/>
  <c r="EL165" i="60"/>
  <c r="EX165" i="60"/>
  <c r="FJ165" i="60"/>
  <c r="FV165" i="60"/>
  <c r="GH165" i="60"/>
  <c r="GT165" i="60"/>
  <c r="HF165" i="60"/>
  <c r="HR165" i="60"/>
  <c r="ID165" i="60"/>
  <c r="IP165" i="60"/>
  <c r="JB165" i="60"/>
  <c r="JN165" i="60"/>
  <c r="JZ165" i="60"/>
  <c r="KL165" i="60"/>
  <c r="KX165" i="60"/>
  <c r="LJ165" i="60"/>
  <c r="LV165" i="60"/>
  <c r="MH165" i="60"/>
  <c r="MT165" i="60"/>
  <c r="NF165" i="60"/>
  <c r="NR165" i="60"/>
  <c r="OD165" i="60"/>
  <c r="OP165" i="60"/>
  <c r="PB165" i="60"/>
  <c r="PN165" i="60"/>
  <c r="PZ165" i="60"/>
  <c r="QL165" i="60"/>
  <c r="QX165" i="60"/>
  <c r="RJ165" i="60"/>
  <c r="RV165" i="60"/>
  <c r="SH165" i="60"/>
  <c r="ST165" i="60"/>
  <c r="TF165" i="60"/>
  <c r="TR165" i="60"/>
  <c r="UD165" i="60"/>
  <c r="UP165" i="60"/>
  <c r="VB165" i="60"/>
  <c r="VN165" i="60"/>
  <c r="VZ165" i="60"/>
  <c r="WL165" i="60"/>
  <c r="WX165" i="60"/>
  <c r="XJ165" i="60"/>
  <c r="XV165" i="60"/>
  <c r="YH165" i="60"/>
  <c r="YT165" i="60"/>
  <c r="ZF165" i="60"/>
  <c r="ZR165" i="60"/>
  <c r="AAD165" i="60"/>
  <c r="AAP165" i="60"/>
  <c r="ABB165" i="60"/>
  <c r="ABN165" i="60"/>
  <c r="ABZ165" i="60"/>
  <c r="ACL165" i="60"/>
  <c r="ACX165" i="60"/>
  <c r="ADJ165" i="60"/>
  <c r="ADV165" i="60"/>
  <c r="AEH165" i="60"/>
  <c r="AET165" i="60"/>
  <c r="AM164" i="60"/>
  <c r="DG164" i="60"/>
  <c r="GA164" i="60"/>
  <c r="IU164" i="60"/>
  <c r="LO164" i="60"/>
  <c r="OI164" i="60"/>
  <c r="RC164" i="60"/>
  <c r="TW164" i="60"/>
  <c r="WQ164" i="60"/>
  <c r="ZK164" i="60"/>
  <c r="ACE164" i="60"/>
  <c r="AEX164" i="60"/>
  <c r="AGT164" i="60"/>
  <c r="Y165" i="60"/>
  <c r="BH165" i="60"/>
  <c r="CA165" i="60"/>
  <c r="CT165" i="60"/>
  <c r="DL165" i="60"/>
  <c r="EA165" i="60"/>
  <c r="EM165" i="60"/>
  <c r="EY165" i="60"/>
  <c r="FK165" i="60"/>
  <c r="FW165" i="60"/>
  <c r="GI165" i="60"/>
  <c r="GU165" i="60"/>
  <c r="HG165" i="60"/>
  <c r="HS165" i="60"/>
  <c r="IE165" i="60"/>
  <c r="IQ165" i="60"/>
  <c r="JC165" i="60"/>
  <c r="JO165" i="60"/>
  <c r="KA165" i="60"/>
  <c r="KM165" i="60"/>
  <c r="KY165" i="60"/>
  <c r="LK165" i="60"/>
  <c r="LW165" i="60"/>
  <c r="MI165" i="60"/>
  <c r="MU165" i="60"/>
  <c r="NG165" i="60"/>
  <c r="NS165" i="60"/>
  <c r="OE165" i="60"/>
  <c r="OQ165" i="60"/>
  <c r="PC165" i="60"/>
  <c r="PO165" i="60"/>
  <c r="QA165" i="60"/>
  <c r="QM165" i="60"/>
  <c r="QY165" i="60"/>
  <c r="RK165" i="60"/>
  <c r="RW165" i="60"/>
  <c r="SI165" i="60"/>
  <c r="SU165" i="60"/>
  <c r="TG165" i="60"/>
  <c r="TS165" i="60"/>
  <c r="UE165" i="60"/>
  <c r="AX164" i="60"/>
  <c r="DR164" i="60"/>
  <c r="GL164" i="60"/>
  <c r="JF164" i="60"/>
  <c r="LZ164" i="60"/>
  <c r="OT164" i="60"/>
  <c r="RN164" i="60"/>
  <c r="UH164" i="60"/>
  <c r="XB164" i="60"/>
  <c r="ZV164" i="60"/>
  <c r="ACP164" i="60"/>
  <c r="AEY164" i="60"/>
  <c r="AGU164" i="60"/>
  <c r="Z165" i="60"/>
  <c r="BI165" i="60"/>
  <c r="CB165" i="60"/>
  <c r="CW165" i="60"/>
  <c r="DM165" i="60"/>
  <c r="EB165" i="60"/>
  <c r="EN165" i="60"/>
  <c r="EZ165" i="60"/>
  <c r="FL165" i="60"/>
  <c r="FX165" i="60"/>
  <c r="GJ165" i="60"/>
  <c r="GV165" i="60"/>
  <c r="HH165" i="60"/>
  <c r="HT165" i="60"/>
  <c r="IF165" i="60"/>
  <c r="IR165" i="60"/>
  <c r="JD165" i="60"/>
  <c r="JP165" i="60"/>
  <c r="KB165" i="60"/>
  <c r="KN165" i="60"/>
  <c r="KZ165" i="60"/>
  <c r="LL165" i="60"/>
  <c r="LX165" i="60"/>
  <c r="MJ165" i="60"/>
  <c r="MV165" i="60"/>
  <c r="NH165" i="60"/>
  <c r="NT165" i="60"/>
  <c r="OF165" i="60"/>
  <c r="OR165" i="60"/>
  <c r="PD165" i="60"/>
  <c r="PP165" i="60"/>
  <c r="QB165" i="60"/>
  <c r="QN165" i="60"/>
  <c r="QZ165" i="60"/>
  <c r="RL165" i="60"/>
  <c r="RX165" i="60"/>
  <c r="SJ165" i="60"/>
  <c r="SV165" i="60"/>
  <c r="TH165" i="60"/>
  <c r="TT165" i="60"/>
  <c r="UF165" i="60"/>
  <c r="UR165" i="60"/>
  <c r="VD165" i="60"/>
  <c r="VP165" i="60"/>
  <c r="WB165" i="60"/>
  <c r="WN165" i="60"/>
  <c r="WZ165" i="60"/>
  <c r="XL165" i="60"/>
  <c r="XX165" i="60"/>
  <c r="YJ165" i="60"/>
  <c r="YV165" i="60"/>
  <c r="ZH165" i="60"/>
  <c r="ZT165" i="60"/>
  <c r="AAF165" i="60"/>
  <c r="AAR165" i="60"/>
  <c r="ABD165" i="60"/>
  <c r="ABP165" i="60"/>
  <c r="ACB165" i="60"/>
  <c r="ACN165" i="60"/>
  <c r="ACZ165" i="60"/>
  <c r="ADL165" i="60"/>
  <c r="ADX165" i="60"/>
  <c r="AEJ165" i="60"/>
  <c r="AEV165" i="60"/>
  <c r="AFH165" i="60"/>
  <c r="AFT165" i="60"/>
  <c r="AGF165" i="60"/>
  <c r="AGR165" i="60"/>
  <c r="AHD165" i="60"/>
  <c r="AHP165" i="60"/>
  <c r="K166" i="60"/>
  <c r="W166" i="60"/>
  <c r="AI166" i="60"/>
  <c r="AU166" i="60"/>
  <c r="BG166" i="60"/>
  <c r="BS166" i="60"/>
  <c r="CE166" i="60"/>
  <c r="CQ166" i="60"/>
  <c r="DC166" i="60"/>
  <c r="DO166" i="60"/>
  <c r="EA166" i="60"/>
  <c r="EM166" i="60"/>
  <c r="EY166" i="60"/>
  <c r="FK166" i="60"/>
  <c r="FW166" i="60"/>
  <c r="GI166" i="60"/>
  <c r="GU166" i="60"/>
  <c r="AY164" i="60"/>
  <c r="DS164" i="60"/>
  <c r="GM164" i="60"/>
  <c r="JG164" i="60"/>
  <c r="MA164" i="60"/>
  <c r="OU164" i="60"/>
  <c r="RO164" i="60"/>
  <c r="UI164" i="60"/>
  <c r="XC164" i="60"/>
  <c r="ZW164" i="60"/>
  <c r="ACQ164" i="60"/>
  <c r="AFD164" i="60"/>
  <c r="AGZ164" i="60"/>
  <c r="AE165" i="60"/>
  <c r="BJ165" i="60"/>
  <c r="CF165" i="60"/>
  <c r="CX165" i="60"/>
  <c r="DP165" i="60"/>
  <c r="EC165" i="60"/>
  <c r="EO165" i="60"/>
  <c r="FA165" i="60"/>
  <c r="FM165" i="60"/>
  <c r="FY165" i="60"/>
  <c r="GK165" i="60"/>
  <c r="GW165" i="60"/>
  <c r="HI165" i="60"/>
  <c r="HU165" i="60"/>
  <c r="IG165" i="60"/>
  <c r="IS165" i="60"/>
  <c r="JE165" i="60"/>
  <c r="JQ165" i="60"/>
  <c r="KC165" i="60"/>
  <c r="KO165" i="60"/>
  <c r="LA165" i="60"/>
  <c r="LM165" i="60"/>
  <c r="LY165" i="60"/>
  <c r="MK165" i="60"/>
  <c r="MW165" i="60"/>
  <c r="NI165" i="60"/>
  <c r="NU165" i="60"/>
  <c r="OG165" i="60"/>
  <c r="OS165" i="60"/>
  <c r="PE165" i="60"/>
  <c r="PQ165" i="60"/>
  <c r="QC165" i="60"/>
  <c r="QO165" i="60"/>
  <c r="RA165" i="60"/>
  <c r="RM165" i="60"/>
  <c r="RY165" i="60"/>
  <c r="SK165" i="60"/>
  <c r="SW165" i="60"/>
  <c r="TI165" i="60"/>
  <c r="TU165" i="60"/>
  <c r="UG165" i="60"/>
  <c r="US165" i="60"/>
  <c r="VE165" i="60"/>
  <c r="VQ165" i="60"/>
  <c r="WC165" i="60"/>
  <c r="WO165" i="60"/>
  <c r="XA165" i="60"/>
  <c r="XM165" i="60"/>
  <c r="XY165" i="60"/>
  <c r="YK165" i="60"/>
  <c r="YW165" i="60"/>
  <c r="ZI165" i="60"/>
  <c r="ZU165" i="60"/>
  <c r="AAG165" i="60"/>
  <c r="AAS165" i="60"/>
  <c r="ABE165" i="60"/>
  <c r="ABQ165" i="60"/>
  <c r="ACC165" i="60"/>
  <c r="ACO165" i="60"/>
  <c r="ADA165" i="60"/>
  <c r="ADM165" i="60"/>
  <c r="ADY165" i="60"/>
  <c r="AEK165" i="60"/>
  <c r="AEW165" i="60"/>
  <c r="AFI165" i="60"/>
  <c r="AFU165" i="60"/>
  <c r="AGG165" i="60"/>
  <c r="AGS165" i="60"/>
  <c r="AHE165" i="60"/>
  <c r="AHQ165" i="60"/>
  <c r="L166" i="60"/>
  <c r="X166" i="60"/>
  <c r="AJ166" i="60"/>
  <c r="AV166" i="60"/>
  <c r="BW164" i="60"/>
  <c r="EQ164" i="60"/>
  <c r="HK164" i="60"/>
  <c r="KE164" i="60"/>
  <c r="MY164" i="60"/>
  <c r="PS164" i="60"/>
  <c r="SM164" i="60"/>
  <c r="VG164" i="60"/>
  <c r="YA164" i="60"/>
  <c r="AAU164" i="60"/>
  <c r="ADO164" i="60"/>
  <c r="AFV164" i="60"/>
  <c r="AHR164" i="60"/>
  <c r="AV165" i="60"/>
  <c r="BP165" i="60"/>
  <c r="CL165" i="60"/>
  <c r="DD165" i="60"/>
  <c r="DU165" i="60"/>
  <c r="EG165" i="60"/>
  <c r="ES165" i="60"/>
  <c r="FE165" i="60"/>
  <c r="FQ165" i="60"/>
  <c r="GC165" i="60"/>
  <c r="GO165" i="60"/>
  <c r="HA165" i="60"/>
  <c r="HM165" i="60"/>
  <c r="HY165" i="60"/>
  <c r="IK165" i="60"/>
  <c r="IW165" i="60"/>
  <c r="JI165" i="60"/>
  <c r="JU165" i="60"/>
  <c r="KG165" i="60"/>
  <c r="KS165" i="60"/>
  <c r="LE165" i="60"/>
  <c r="LQ165" i="60"/>
  <c r="MC165" i="60"/>
  <c r="MO165" i="60"/>
  <c r="NA165" i="60"/>
  <c r="NM165" i="60"/>
  <c r="NY165" i="60"/>
  <c r="OK165" i="60"/>
  <c r="OW165" i="60"/>
  <c r="PI165" i="60"/>
  <c r="PU165" i="60"/>
  <c r="QG165" i="60"/>
  <c r="QS165" i="60"/>
  <c r="RE165" i="60"/>
  <c r="RQ165" i="60"/>
  <c r="SC165" i="60"/>
  <c r="SO165" i="60"/>
  <c r="TA165" i="60"/>
  <c r="TM165" i="60"/>
  <c r="TY165" i="60"/>
  <c r="UK165" i="60"/>
  <c r="UW165" i="60"/>
  <c r="VI165" i="60"/>
  <c r="VU165" i="60"/>
  <c r="WG165" i="60"/>
  <c r="WS165" i="60"/>
  <c r="XE165" i="60"/>
  <c r="XQ165" i="60"/>
  <c r="YC165" i="60"/>
  <c r="YO165" i="60"/>
  <c r="ZA165" i="60"/>
  <c r="ZM165" i="60"/>
  <c r="ZY165" i="60"/>
  <c r="AAK165" i="60"/>
  <c r="AAW165" i="60"/>
  <c r="ABI165" i="60"/>
  <c r="ABU165" i="60"/>
  <c r="ACG165" i="60"/>
  <c r="ACS165" i="60"/>
  <c r="ADE165" i="60"/>
  <c r="ADQ165" i="60"/>
  <c r="AEC165" i="60"/>
  <c r="AEO165" i="60"/>
  <c r="AFA165" i="60"/>
  <c r="AFM165" i="60"/>
  <c r="AFY165" i="60"/>
  <c r="BJ164" i="60"/>
  <c r="ML164" i="60"/>
  <c r="XN164" i="60"/>
  <c r="AHF164" i="60"/>
  <c r="CY165" i="60"/>
  <c r="FB165" i="60"/>
  <c r="GX165" i="60"/>
  <c r="IT165" i="60"/>
  <c r="KP165" i="60"/>
  <c r="ML165" i="60"/>
  <c r="OH165" i="60"/>
  <c r="QD165" i="60"/>
  <c r="RZ165" i="60"/>
  <c r="TV165" i="60"/>
  <c r="VG165" i="60"/>
  <c r="WQ165" i="60"/>
  <c r="YA165" i="60"/>
  <c r="ZK165" i="60"/>
  <c r="AAU165" i="60"/>
  <c r="ACE165" i="60"/>
  <c r="ADO165" i="60"/>
  <c r="AER165" i="60"/>
  <c r="AFR165" i="60"/>
  <c r="AGN165" i="60"/>
  <c r="AHH165" i="60"/>
  <c r="M166" i="60"/>
  <c r="AD166" i="60"/>
  <c r="AS166" i="60"/>
  <c r="BI166" i="60"/>
  <c r="BW166" i="60"/>
  <c r="CL166" i="60"/>
  <c r="CZ166" i="60"/>
  <c r="DN166" i="60"/>
  <c r="EC166" i="60"/>
  <c r="EQ166" i="60"/>
  <c r="FF166" i="60"/>
  <c r="FT166" i="60"/>
  <c r="GH166" i="60"/>
  <c r="GV166" i="60"/>
  <c r="HH166" i="60"/>
  <c r="HT166" i="60"/>
  <c r="IF166" i="60"/>
  <c r="IR166" i="60"/>
  <c r="JD166" i="60"/>
  <c r="JP166" i="60"/>
  <c r="KB166" i="60"/>
  <c r="KN166" i="60"/>
  <c r="KZ166" i="60"/>
  <c r="LL166" i="60"/>
  <c r="LX166" i="60"/>
  <c r="MJ166" i="60"/>
  <c r="MV166" i="60"/>
  <c r="NH166" i="60"/>
  <c r="NT166" i="60"/>
  <c r="OF166" i="60"/>
  <c r="OR166" i="60"/>
  <c r="PD166" i="60"/>
  <c r="PP166" i="60"/>
  <c r="QB166" i="60"/>
  <c r="QN166" i="60"/>
  <c r="QZ166" i="60"/>
  <c r="RL166" i="60"/>
  <c r="RX166" i="60"/>
  <c r="SJ166" i="60"/>
  <c r="SV166" i="60"/>
  <c r="TH166" i="60"/>
  <c r="TT166" i="60"/>
  <c r="UF166" i="60"/>
  <c r="UR166" i="60"/>
  <c r="VD166" i="60"/>
  <c r="VP166" i="60"/>
  <c r="WB166" i="60"/>
  <c r="WN166" i="60"/>
  <c r="WZ166" i="60"/>
  <c r="XL166" i="60"/>
  <c r="XX166" i="60"/>
  <c r="YJ166" i="60"/>
  <c r="YV166" i="60"/>
  <c r="ZH166" i="60"/>
  <c r="ZT166" i="60"/>
  <c r="AAF166" i="60"/>
  <c r="AAR166" i="60"/>
  <c r="ABD166" i="60"/>
  <c r="ABP166" i="60"/>
  <c r="ACB166" i="60"/>
  <c r="ACN166" i="60"/>
  <c r="ACZ166" i="60"/>
  <c r="BK164" i="60"/>
  <c r="MM164" i="60"/>
  <c r="XO164" i="60"/>
  <c r="AHG164" i="60"/>
  <c r="CZ165" i="60"/>
  <c r="FC165" i="60"/>
  <c r="GY165" i="60"/>
  <c r="IU165" i="60"/>
  <c r="KQ165" i="60"/>
  <c r="MM165" i="60"/>
  <c r="OI165" i="60"/>
  <c r="QE165" i="60"/>
  <c r="SA165" i="60"/>
  <c r="TW165" i="60"/>
  <c r="VH165" i="60"/>
  <c r="WR165" i="60"/>
  <c r="YB165" i="60"/>
  <c r="ZL165" i="60"/>
  <c r="AAV165" i="60"/>
  <c r="ACF165" i="60"/>
  <c r="ADP165" i="60"/>
  <c r="AEU165" i="60"/>
  <c r="AFS165" i="60"/>
  <c r="AGP165" i="60"/>
  <c r="AHI165" i="60"/>
  <c r="N166" i="60"/>
  <c r="AE166" i="60"/>
  <c r="AT166" i="60"/>
  <c r="BJ166" i="60"/>
  <c r="BX166" i="60"/>
  <c r="CM166" i="60"/>
  <c r="DA166" i="60"/>
  <c r="DP166" i="60"/>
  <c r="ED166" i="60"/>
  <c r="ER166" i="60"/>
  <c r="FG166" i="60"/>
  <c r="FU166" i="60"/>
  <c r="GJ166" i="60"/>
  <c r="GW166" i="60"/>
  <c r="HI166" i="60"/>
  <c r="HU166" i="60"/>
  <c r="IG166" i="60"/>
  <c r="IS166" i="60"/>
  <c r="JE166" i="60"/>
  <c r="JQ166" i="60"/>
  <c r="KC166" i="60"/>
  <c r="KO166" i="60"/>
  <c r="LA166" i="60"/>
  <c r="LM166" i="60"/>
  <c r="LY166" i="60"/>
  <c r="MK166" i="60"/>
  <c r="MW166" i="60"/>
  <c r="NI166" i="60"/>
  <c r="NU166" i="60"/>
  <c r="OG166" i="60"/>
  <c r="OS166" i="60"/>
  <c r="PE166" i="60"/>
  <c r="PQ166" i="60"/>
  <c r="QC166" i="60"/>
  <c r="QO166" i="60"/>
  <c r="RA166" i="60"/>
  <c r="RM166" i="60"/>
  <c r="RY166" i="60"/>
  <c r="SK166" i="60"/>
  <c r="SW166" i="60"/>
  <c r="TI166" i="60"/>
  <c r="TU166" i="60"/>
  <c r="UG166" i="60"/>
  <c r="US166" i="60"/>
  <c r="VE166" i="60"/>
  <c r="VQ166" i="60"/>
  <c r="WC166" i="60"/>
  <c r="WO166" i="60"/>
  <c r="XA166" i="60"/>
  <c r="XM166" i="60"/>
  <c r="XY166" i="60"/>
  <c r="YK166" i="60"/>
  <c r="YW166" i="60"/>
  <c r="ZI166" i="60"/>
  <c r="ZU166" i="60"/>
  <c r="AAG166" i="60"/>
  <c r="AAS166" i="60"/>
  <c r="ABE166" i="60"/>
  <c r="ABQ166" i="60"/>
  <c r="ACC166" i="60"/>
  <c r="BV164" i="60"/>
  <c r="MX164" i="60"/>
  <c r="XZ164" i="60"/>
  <c r="AHL164" i="60"/>
  <c r="DA165" i="60"/>
  <c r="FD165" i="60"/>
  <c r="GZ165" i="60"/>
  <c r="IV165" i="60"/>
  <c r="KR165" i="60"/>
  <c r="MN165" i="60"/>
  <c r="OJ165" i="60"/>
  <c r="QF165" i="60"/>
  <c r="SB165" i="60"/>
  <c r="TX165" i="60"/>
  <c r="VO165" i="60"/>
  <c r="WY165" i="60"/>
  <c r="YI165" i="60"/>
  <c r="ZS165" i="60"/>
  <c r="ABC165" i="60"/>
  <c r="ACM165" i="60"/>
  <c r="ADT165" i="60"/>
  <c r="AEX165" i="60"/>
  <c r="AFV165" i="60"/>
  <c r="AGQ165" i="60"/>
  <c r="AHL165" i="60"/>
  <c r="O166" i="60"/>
  <c r="AF166" i="60"/>
  <c r="AW166" i="60"/>
  <c r="BK166" i="60"/>
  <c r="BZ166" i="60"/>
  <c r="CN166" i="60"/>
  <c r="DB166" i="60"/>
  <c r="DQ166" i="60"/>
  <c r="EE166" i="60"/>
  <c r="ET166" i="60"/>
  <c r="FH166" i="60"/>
  <c r="FV166" i="60"/>
  <c r="GK166" i="60"/>
  <c r="GX166" i="60"/>
  <c r="HJ166" i="60"/>
  <c r="HV166" i="60"/>
  <c r="IH166" i="60"/>
  <c r="IT166" i="60"/>
  <c r="JF166" i="60"/>
  <c r="JR166" i="60"/>
  <c r="KD166" i="60"/>
  <c r="KP166" i="60"/>
  <c r="LB166" i="60"/>
  <c r="LN166" i="60"/>
  <c r="LZ166" i="60"/>
  <c r="ML166" i="60"/>
  <c r="MX166" i="60"/>
  <c r="NJ166" i="60"/>
  <c r="NV166" i="60"/>
  <c r="OH166" i="60"/>
  <c r="OT166" i="60"/>
  <c r="PF166" i="60"/>
  <c r="PR166" i="60"/>
  <c r="QD166" i="60"/>
  <c r="QP166" i="60"/>
  <c r="RB166" i="60"/>
  <c r="RN166" i="60"/>
  <c r="RZ166" i="60"/>
  <c r="SL166" i="60"/>
  <c r="SX166" i="60"/>
  <c r="TJ166" i="60"/>
  <c r="TV166" i="60"/>
  <c r="UH166" i="60"/>
  <c r="UT166" i="60"/>
  <c r="VF166" i="60"/>
  <c r="VR166" i="60"/>
  <c r="WD166" i="60"/>
  <c r="WP166" i="60"/>
  <c r="XB166" i="60"/>
  <c r="XN166" i="60"/>
  <c r="XZ166" i="60"/>
  <c r="YL166" i="60"/>
  <c r="YX166" i="60"/>
  <c r="ZJ166" i="60"/>
  <c r="ZV166" i="60"/>
  <c r="AAH166" i="60"/>
  <c r="AAT166" i="60"/>
  <c r="ABF166" i="60"/>
  <c r="ABR166" i="60"/>
  <c r="ACD166" i="60"/>
  <c r="ED164" i="60"/>
  <c r="PF164" i="60"/>
  <c r="AAH164" i="60"/>
  <c r="AK165" i="60"/>
  <c r="DQ165" i="60"/>
  <c r="FN165" i="60"/>
  <c r="HJ165" i="60"/>
  <c r="JF165" i="60"/>
  <c r="LB165" i="60"/>
  <c r="MX165" i="60"/>
  <c r="OT165" i="60"/>
  <c r="QP165" i="60"/>
  <c r="SL165" i="60"/>
  <c r="UH165" i="60"/>
  <c r="VR165" i="60"/>
  <c r="XB165" i="60"/>
  <c r="YL165" i="60"/>
  <c r="ZV165" i="60"/>
  <c r="ABF165" i="60"/>
  <c r="ACP165" i="60"/>
  <c r="ADW165" i="60"/>
  <c r="AEY165" i="60"/>
  <c r="AFW165" i="60"/>
  <c r="AGT165" i="60"/>
  <c r="AHN165" i="60"/>
  <c r="P166" i="60"/>
  <c r="AG166" i="60"/>
  <c r="AX166" i="60"/>
  <c r="BL166" i="60"/>
  <c r="CA166" i="60"/>
  <c r="CO166" i="60"/>
  <c r="DD166" i="60"/>
  <c r="DR166" i="60"/>
  <c r="EF166" i="60"/>
  <c r="EU166" i="60"/>
  <c r="FI166" i="60"/>
  <c r="FX166" i="60"/>
  <c r="GL166" i="60"/>
  <c r="GY166" i="60"/>
  <c r="HK166" i="60"/>
  <c r="HW166" i="60"/>
  <c r="II166" i="60"/>
  <c r="IU166" i="60"/>
  <c r="JG166" i="60"/>
  <c r="JS166" i="60"/>
  <c r="KE166" i="60"/>
  <c r="KQ166" i="60"/>
  <c r="LC166" i="60"/>
  <c r="LO166" i="60"/>
  <c r="MA166" i="60"/>
  <c r="MM166" i="60"/>
  <c r="MY166" i="60"/>
  <c r="NK166" i="60"/>
  <c r="NW166" i="60"/>
  <c r="OI166" i="60"/>
  <c r="OU166" i="60"/>
  <c r="PG166" i="60"/>
  <c r="PS166" i="60"/>
  <c r="QE166" i="60"/>
  <c r="QQ166" i="60"/>
  <c r="RC166" i="60"/>
  <c r="RO166" i="60"/>
  <c r="SA166" i="60"/>
  <c r="SM166" i="60"/>
  <c r="SY166" i="60"/>
  <c r="TK166" i="60"/>
  <c r="TW166" i="60"/>
  <c r="UI166" i="60"/>
  <c r="UU166" i="60"/>
  <c r="VG166" i="60"/>
  <c r="VS166" i="60"/>
  <c r="WE166" i="60"/>
  <c r="WQ166" i="60"/>
  <c r="XC166" i="60"/>
  <c r="XO166" i="60"/>
  <c r="YA166" i="60"/>
  <c r="YM166" i="60"/>
  <c r="YY166" i="60"/>
  <c r="ZK166" i="60"/>
  <c r="ZW166" i="60"/>
  <c r="AAI166" i="60"/>
  <c r="AAU166" i="60"/>
  <c r="ABG166" i="60"/>
  <c r="ABS166" i="60"/>
  <c r="EE164" i="60"/>
  <c r="PG164" i="60"/>
  <c r="AAI164" i="60"/>
  <c r="AL165" i="60"/>
  <c r="DR165" i="60"/>
  <c r="FO165" i="60"/>
  <c r="HK165" i="60"/>
  <c r="JG165" i="60"/>
  <c r="LC165" i="60"/>
  <c r="MY165" i="60"/>
  <c r="OU165" i="60"/>
  <c r="QQ165" i="60"/>
  <c r="SM165" i="60"/>
  <c r="UI165" i="60"/>
  <c r="VS165" i="60"/>
  <c r="XC165" i="60"/>
  <c r="YM165" i="60"/>
  <c r="ZW165" i="60"/>
  <c r="ABG165" i="60"/>
  <c r="ACQ165" i="60"/>
  <c r="ADZ165" i="60"/>
  <c r="AEZ165" i="60"/>
  <c r="AFX165" i="60"/>
  <c r="AGU165" i="60"/>
  <c r="AHO165" i="60"/>
  <c r="R166" i="60"/>
  <c r="AH166" i="60"/>
  <c r="AY166" i="60"/>
  <c r="BN166" i="60"/>
  <c r="CB166" i="60"/>
  <c r="CP166" i="60"/>
  <c r="DE166" i="60"/>
  <c r="DS166" i="60"/>
  <c r="EH166" i="60"/>
  <c r="EV166" i="60"/>
  <c r="FJ166" i="60"/>
  <c r="FY166" i="60"/>
  <c r="GM166" i="60"/>
  <c r="GZ166" i="60"/>
  <c r="HL166" i="60"/>
  <c r="HX166" i="60"/>
  <c r="IJ166" i="60"/>
  <c r="IV166" i="60"/>
  <c r="JH166" i="60"/>
  <c r="JT166" i="60"/>
  <c r="KF166" i="60"/>
  <c r="KR166" i="60"/>
  <c r="LD166" i="60"/>
  <c r="LP166" i="60"/>
  <c r="MB166" i="60"/>
  <c r="MN166" i="60"/>
  <c r="MZ166" i="60"/>
  <c r="NL166" i="60"/>
  <c r="NX166" i="60"/>
  <c r="OJ166" i="60"/>
  <c r="OV166" i="60"/>
  <c r="PH166" i="60"/>
  <c r="PT166" i="60"/>
  <c r="QF166" i="60"/>
  <c r="QR166" i="60"/>
  <c r="RD166" i="60"/>
  <c r="RP166" i="60"/>
  <c r="SB166" i="60"/>
  <c r="SN166" i="60"/>
  <c r="SZ166" i="60"/>
  <c r="TL166" i="60"/>
  <c r="TX166" i="60"/>
  <c r="UJ166" i="60"/>
  <c r="UV166" i="60"/>
  <c r="VH166" i="60"/>
  <c r="VT166" i="60"/>
  <c r="WF166" i="60"/>
  <c r="WR166" i="60"/>
  <c r="XD166" i="60"/>
  <c r="XP166" i="60"/>
  <c r="YB166" i="60"/>
  <c r="YN166" i="60"/>
  <c r="YZ166" i="60"/>
  <c r="ZL166" i="60"/>
  <c r="ZX166" i="60"/>
  <c r="AAJ166" i="60"/>
  <c r="AAV166" i="60"/>
  <c r="EP164" i="60"/>
  <c r="PR164" i="60"/>
  <c r="AAT164" i="60"/>
  <c r="AQ165" i="60"/>
  <c r="DT165" i="60"/>
  <c r="FP165" i="60"/>
  <c r="HL165" i="60"/>
  <c r="JH165" i="60"/>
  <c r="LD165" i="60"/>
  <c r="MZ165" i="60"/>
  <c r="OV165" i="60"/>
  <c r="QR165" i="60"/>
  <c r="SN165" i="60"/>
  <c r="UJ165" i="60"/>
  <c r="VT165" i="60"/>
  <c r="XD165" i="60"/>
  <c r="YN165" i="60"/>
  <c r="ZX165" i="60"/>
  <c r="ABH165" i="60"/>
  <c r="ACR165" i="60"/>
  <c r="AEA165" i="60"/>
  <c r="AFD165" i="60"/>
  <c r="AGB165" i="60"/>
  <c r="AGV165" i="60"/>
  <c r="AHR165" i="60"/>
  <c r="S166" i="60"/>
  <c r="AK166" i="60"/>
  <c r="AZ166" i="60"/>
  <c r="BO166" i="60"/>
  <c r="CC166" i="60"/>
  <c r="CR166" i="60"/>
  <c r="DF166" i="60"/>
  <c r="DT166" i="60"/>
  <c r="EI166" i="60"/>
  <c r="EW166" i="60"/>
  <c r="FL166" i="60"/>
  <c r="FZ166" i="60"/>
  <c r="GN166" i="60"/>
  <c r="HA166" i="60"/>
  <c r="HM166" i="60"/>
  <c r="HY166" i="60"/>
  <c r="IK166" i="60"/>
  <c r="IW166" i="60"/>
  <c r="JI166" i="60"/>
  <c r="JU166" i="60"/>
  <c r="KG166" i="60"/>
  <c r="KS166" i="60"/>
  <c r="LE166" i="60"/>
  <c r="LQ166" i="60"/>
  <c r="MC166" i="60"/>
  <c r="MO166" i="60"/>
  <c r="NA166" i="60"/>
  <c r="NM166" i="60"/>
  <c r="NY166" i="60"/>
  <c r="OK166" i="60"/>
  <c r="OW166" i="60"/>
  <c r="PI166" i="60"/>
  <c r="PU166" i="60"/>
  <c r="QG166" i="60"/>
  <c r="QS166" i="60"/>
  <c r="RE166" i="60"/>
  <c r="RQ166" i="60"/>
  <c r="SC166" i="60"/>
  <c r="SO166" i="60"/>
  <c r="TA166" i="60"/>
  <c r="TM166" i="60"/>
  <c r="TY166" i="60"/>
  <c r="UK166" i="60"/>
  <c r="UW166" i="60"/>
  <c r="VI166" i="60"/>
  <c r="VU166" i="60"/>
  <c r="WG166" i="60"/>
  <c r="WS166" i="60"/>
  <c r="XE166" i="60"/>
  <c r="XQ166" i="60"/>
  <c r="YC166" i="60"/>
  <c r="YO166" i="60"/>
  <c r="GX164" i="60"/>
  <c r="RZ164" i="60"/>
  <c r="ADB164" i="60"/>
  <c r="BM165" i="60"/>
  <c r="ED165" i="60"/>
  <c r="FZ165" i="60"/>
  <c r="HV165" i="60"/>
  <c r="JR165" i="60"/>
  <c r="LN165" i="60"/>
  <c r="NJ165" i="60"/>
  <c r="PF165" i="60"/>
  <c r="RB165" i="60"/>
  <c r="SX165" i="60"/>
  <c r="UQ165" i="60"/>
  <c r="WA165" i="60"/>
  <c r="XK165" i="60"/>
  <c r="YU165" i="60"/>
  <c r="AAE165" i="60"/>
  <c r="ABO165" i="60"/>
  <c r="ACY165" i="60"/>
  <c r="AEB165" i="60"/>
  <c r="AFF165" i="60"/>
  <c r="AGD165" i="60"/>
  <c r="AGW165" i="60"/>
  <c r="AHS165" i="60"/>
  <c r="U166" i="60"/>
  <c r="AL166" i="60"/>
  <c r="BB166" i="60"/>
  <c r="BP166" i="60"/>
  <c r="CD166" i="60"/>
  <c r="CS166" i="60"/>
  <c r="DG166" i="60"/>
  <c r="DV166" i="60"/>
  <c r="EJ166" i="60"/>
  <c r="EX166" i="60"/>
  <c r="FM166" i="60"/>
  <c r="GA166" i="60"/>
  <c r="GO166" i="60"/>
  <c r="HB166" i="60"/>
  <c r="HN166" i="60"/>
  <c r="HZ166" i="60"/>
  <c r="IL166" i="60"/>
  <c r="IX166" i="60"/>
  <c r="JJ166" i="60"/>
  <c r="JV166" i="60"/>
  <c r="KH166" i="60"/>
  <c r="KT166" i="60"/>
  <c r="LF166" i="60"/>
  <c r="LR166" i="60"/>
  <c r="MD166" i="60"/>
  <c r="MP166" i="60"/>
  <c r="NB166" i="60"/>
  <c r="NN166" i="60"/>
  <c r="NZ166" i="60"/>
  <c r="OL166" i="60"/>
  <c r="OX166" i="60"/>
  <c r="PJ166" i="60"/>
  <c r="PV166" i="60"/>
  <c r="QH166" i="60"/>
  <c r="QT166" i="60"/>
  <c r="RF166" i="60"/>
  <c r="RR166" i="60"/>
  <c r="SD166" i="60"/>
  <c r="SP166" i="60"/>
  <c r="TB166" i="60"/>
  <c r="TN166" i="60"/>
  <c r="TZ166" i="60"/>
  <c r="UL166" i="60"/>
  <c r="UX166" i="60"/>
  <c r="VJ166" i="60"/>
  <c r="VV166" i="60"/>
  <c r="WH166" i="60"/>
  <c r="WT166" i="60"/>
  <c r="XF166" i="60"/>
  <c r="XR166" i="60"/>
  <c r="YD166" i="60"/>
  <c r="YP166" i="60"/>
  <c r="ZB166" i="60"/>
  <c r="GY164" i="60"/>
  <c r="SA164" i="60"/>
  <c r="ADC164" i="60"/>
  <c r="BN165" i="60"/>
  <c r="EE165" i="60"/>
  <c r="GA165" i="60"/>
  <c r="HW165" i="60"/>
  <c r="JS165" i="60"/>
  <c r="LO165" i="60"/>
  <c r="NK165" i="60"/>
  <c r="PG165" i="60"/>
  <c r="RC165" i="60"/>
  <c r="SY165" i="60"/>
  <c r="UT165" i="60"/>
  <c r="WD165" i="60"/>
  <c r="XN165" i="60"/>
  <c r="YX165" i="60"/>
  <c r="AAH165" i="60"/>
  <c r="ABR165" i="60"/>
  <c r="ADB165" i="60"/>
  <c r="AEF165" i="60"/>
  <c r="AFG165" i="60"/>
  <c r="AGE165" i="60"/>
  <c r="AGZ165" i="60"/>
  <c r="AHT165" i="60"/>
  <c r="V166" i="60"/>
  <c r="AM166" i="60"/>
  <c r="BC166" i="60"/>
  <c r="BQ166" i="60"/>
  <c r="CF166" i="60"/>
  <c r="CT166" i="60"/>
  <c r="DH166" i="60"/>
  <c r="DW166" i="60"/>
  <c r="EK166" i="60"/>
  <c r="EZ166" i="60"/>
  <c r="FN166" i="60"/>
  <c r="GB166" i="60"/>
  <c r="GP166" i="60"/>
  <c r="HC166" i="60"/>
  <c r="HO166" i="60"/>
  <c r="IA166" i="60"/>
  <c r="IM166" i="60"/>
  <c r="IY166" i="60"/>
  <c r="JK166" i="60"/>
  <c r="JW166" i="60"/>
  <c r="KI166" i="60"/>
  <c r="KU166" i="60"/>
  <c r="LG166" i="60"/>
  <c r="LS166" i="60"/>
  <c r="ME166" i="60"/>
  <c r="MQ166" i="60"/>
  <c r="NC166" i="60"/>
  <c r="NO166" i="60"/>
  <c r="OA166" i="60"/>
  <c r="OM166" i="60"/>
  <c r="OY166" i="60"/>
  <c r="PK166" i="60"/>
  <c r="PW166" i="60"/>
  <c r="QI166" i="60"/>
  <c r="QU166" i="60"/>
  <c r="RG166" i="60"/>
  <c r="RS166" i="60"/>
  <c r="SE166" i="60"/>
  <c r="SQ166" i="60"/>
  <c r="TC166" i="60"/>
  <c r="TO166" i="60"/>
  <c r="UA166" i="60"/>
  <c r="UM166" i="60"/>
  <c r="UY166" i="60"/>
  <c r="VK166" i="60"/>
  <c r="VW166" i="60"/>
  <c r="WI166" i="60"/>
  <c r="WU166" i="60"/>
  <c r="XG166" i="60"/>
  <c r="XS166" i="60"/>
  <c r="YE166" i="60"/>
  <c r="YQ166" i="60"/>
  <c r="ZC166" i="60"/>
  <c r="ZO166" i="60"/>
  <c r="AAA166" i="60"/>
  <c r="AAM166" i="60"/>
  <c r="AAY166" i="60"/>
  <c r="ABK166" i="60"/>
  <c r="ABW166" i="60"/>
  <c r="ACI166" i="60"/>
  <c r="ACU166" i="60"/>
  <c r="ADG166" i="60"/>
  <c r="ADS166" i="60"/>
  <c r="AEE166" i="60"/>
  <c r="JR164" i="60"/>
  <c r="UT164" i="60"/>
  <c r="AFJ164" i="60"/>
  <c r="CG165" i="60"/>
  <c r="EP165" i="60"/>
  <c r="GL165" i="60"/>
  <c r="IH165" i="60"/>
  <c r="KD165" i="60"/>
  <c r="LZ165" i="60"/>
  <c r="NV165" i="60"/>
  <c r="PR165" i="60"/>
  <c r="RN165" i="60"/>
  <c r="TJ165" i="60"/>
  <c r="UV165" i="60"/>
  <c r="WF165" i="60"/>
  <c r="XP165" i="60"/>
  <c r="YZ165" i="60"/>
  <c r="AAJ165" i="60"/>
  <c r="ABT165" i="60"/>
  <c r="ADD165" i="60"/>
  <c r="AEL165" i="60"/>
  <c r="AFK165" i="60"/>
  <c r="AGI165" i="60"/>
  <c r="AHC165" i="60"/>
  <c r="G166" i="60"/>
  <c r="Z166" i="60"/>
  <c r="AP166" i="60"/>
  <c r="BE166" i="60"/>
  <c r="BT166" i="60"/>
  <c r="CH166" i="60"/>
  <c r="CV166" i="60"/>
  <c r="DK166" i="60"/>
  <c r="DY166" i="60"/>
  <c r="EN166" i="60"/>
  <c r="FB166" i="60"/>
  <c r="FP166" i="60"/>
  <c r="GE166" i="60"/>
  <c r="GR166" i="60"/>
  <c r="HE166" i="60"/>
  <c r="HQ166" i="60"/>
  <c r="IC166" i="60"/>
  <c r="IO166" i="60"/>
  <c r="JA166" i="60"/>
  <c r="JM166" i="60"/>
  <c r="JY166" i="60"/>
  <c r="KK166" i="60"/>
  <c r="KW166" i="60"/>
  <c r="LI166" i="60"/>
  <c r="LU166" i="60"/>
  <c r="MG166" i="60"/>
  <c r="MS166" i="60"/>
  <c r="NE166" i="60"/>
  <c r="NQ166" i="60"/>
  <c r="OC166" i="60"/>
  <c r="OO166" i="60"/>
  <c r="PA166" i="60"/>
  <c r="PM166" i="60"/>
  <c r="PY166" i="60"/>
  <c r="QK166" i="60"/>
  <c r="QW166" i="60"/>
  <c r="RI166" i="60"/>
  <c r="RU166" i="60"/>
  <c r="SG166" i="60"/>
  <c r="SS166" i="60"/>
  <c r="TE166" i="60"/>
  <c r="TQ166" i="60"/>
  <c r="UC166" i="60"/>
  <c r="UO166" i="60"/>
  <c r="VA166" i="60"/>
  <c r="VM166" i="60"/>
  <c r="VY166" i="60"/>
  <c r="WK166" i="60"/>
  <c r="WW166" i="60"/>
  <c r="XI166" i="60"/>
  <c r="XU166" i="60"/>
  <c r="YG166" i="60"/>
  <c r="YS166" i="60"/>
  <c r="ZE166" i="60"/>
  <c r="ZQ166" i="60"/>
  <c r="HJ164" i="60"/>
  <c r="EF165" i="60"/>
  <c r="LP165" i="60"/>
  <c r="SZ165" i="60"/>
  <c r="YY165" i="60"/>
  <c r="AEI165" i="60"/>
  <c r="AHW165" i="60"/>
  <c r="BR166" i="60"/>
  <c r="DX166" i="60"/>
  <c r="GD166" i="60"/>
  <c r="IB166" i="60"/>
  <c r="JX166" i="60"/>
  <c r="LT166" i="60"/>
  <c r="NP166" i="60"/>
  <c r="PL166" i="60"/>
  <c r="RH166" i="60"/>
  <c r="TD166" i="60"/>
  <c r="UZ166" i="60"/>
  <c r="WV166" i="60"/>
  <c r="YR166" i="60"/>
  <c r="ZY166" i="60"/>
  <c r="AAW166" i="60"/>
  <c r="ABO166" i="60"/>
  <c r="ACJ166" i="60"/>
  <c r="ACX166" i="60"/>
  <c r="ADL166" i="60"/>
  <c r="ADY166" i="60"/>
  <c r="AEL166" i="60"/>
  <c r="AEX166" i="60"/>
  <c r="AFJ166" i="60"/>
  <c r="AFV166" i="60"/>
  <c r="AGH166" i="60"/>
  <c r="AGT166" i="60"/>
  <c r="AHF166" i="60"/>
  <c r="AHR166" i="60"/>
  <c r="M167" i="60"/>
  <c r="Y167" i="60"/>
  <c r="AK167" i="60"/>
  <c r="AW167" i="60"/>
  <c r="BI167" i="60"/>
  <c r="BU167" i="60"/>
  <c r="CG167" i="60"/>
  <c r="CS167" i="60"/>
  <c r="DE167" i="60"/>
  <c r="DQ167" i="60"/>
  <c r="EC167" i="60"/>
  <c r="EO167" i="60"/>
  <c r="FA167" i="60"/>
  <c r="FM167" i="60"/>
  <c r="FY167" i="60"/>
  <c r="GK167" i="60"/>
  <c r="GW167" i="60"/>
  <c r="GW168" i="60" s="1"/>
  <c r="GW169" i="60" s="1"/>
  <c r="HI167" i="60"/>
  <c r="HI168" i="60" s="1"/>
  <c r="HI169" i="60" s="1"/>
  <c r="HU167" i="60"/>
  <c r="IG167" i="60"/>
  <c r="IG168" i="60" s="1"/>
  <c r="IG169" i="60" s="1"/>
  <c r="IS167" i="60"/>
  <c r="JE167" i="60"/>
  <c r="JQ167" i="60"/>
  <c r="KC167" i="60"/>
  <c r="KC168" i="60" s="1"/>
  <c r="KC169" i="60" s="1"/>
  <c r="KO167" i="60"/>
  <c r="KO168" i="60" s="1"/>
  <c r="KO169" i="60" s="1"/>
  <c r="LA167" i="60"/>
  <c r="LA168" i="60" s="1"/>
  <c r="LA169" i="60" s="1"/>
  <c r="LM167" i="60"/>
  <c r="LM168" i="60" s="1"/>
  <c r="LM169" i="60" s="1"/>
  <c r="LY167" i="60"/>
  <c r="LY168" i="60" s="1"/>
  <c r="LY169" i="60" s="1"/>
  <c r="MK167" i="60"/>
  <c r="MK168" i="60" s="1"/>
  <c r="MK169" i="60" s="1"/>
  <c r="MW167" i="60"/>
  <c r="MW168" i="60" s="1"/>
  <c r="MW169" i="60" s="1"/>
  <c r="NI167" i="60"/>
  <c r="NU167" i="60"/>
  <c r="NU168" i="60" s="1"/>
  <c r="NU169" i="60" s="1"/>
  <c r="OG167" i="60"/>
  <c r="OS167" i="60"/>
  <c r="PE167" i="60"/>
  <c r="PQ167" i="60"/>
  <c r="PQ168" i="60" s="1"/>
  <c r="PQ169" i="60" s="1"/>
  <c r="QC167" i="60"/>
  <c r="QC168" i="60" s="1"/>
  <c r="QC169" i="60" s="1"/>
  <c r="QO167" i="60"/>
  <c r="QO168" i="60" s="1"/>
  <c r="QO169" i="60" s="1"/>
  <c r="JS164" i="60"/>
  <c r="EQ165" i="60"/>
  <c r="MA165" i="60"/>
  <c r="TK165" i="60"/>
  <c r="ZG165" i="60"/>
  <c r="AEM165" i="60"/>
  <c r="I166" i="60"/>
  <c r="BU166" i="60"/>
  <c r="DZ166" i="60"/>
  <c r="GF166" i="60"/>
  <c r="KD164" i="60"/>
  <c r="ER165" i="60"/>
  <c r="MB165" i="60"/>
  <c r="TL165" i="60"/>
  <c r="ZJ165" i="60"/>
  <c r="AEN165" i="60"/>
  <c r="J166" i="60"/>
  <c r="BV166" i="60"/>
  <c r="EB166" i="60"/>
  <c r="GG166" i="60"/>
  <c r="IE166" i="60"/>
  <c r="KA166" i="60"/>
  <c r="LW166" i="60"/>
  <c r="NS166" i="60"/>
  <c r="PO166" i="60"/>
  <c r="RK166" i="60"/>
  <c r="TG166" i="60"/>
  <c r="VC166" i="60"/>
  <c r="WY166" i="60"/>
  <c r="YU166" i="60"/>
  <c r="AAB166" i="60"/>
  <c r="AAZ166" i="60"/>
  <c r="ABU166" i="60"/>
  <c r="ACL166" i="60"/>
  <c r="ADA166" i="60"/>
  <c r="ADN166" i="60"/>
  <c r="AEA166" i="60"/>
  <c r="AEN166" i="60"/>
  <c r="AEZ166" i="60"/>
  <c r="AFL166" i="60"/>
  <c r="AFX166" i="60"/>
  <c r="AGJ166" i="60"/>
  <c r="AGV166" i="60"/>
  <c r="AHH166" i="60"/>
  <c r="AHT166" i="60"/>
  <c r="O167" i="60"/>
  <c r="AA167" i="60"/>
  <c r="AM167" i="60"/>
  <c r="AY167" i="60"/>
  <c r="BK167" i="60"/>
  <c r="BW167" i="60"/>
  <c r="CI167" i="60"/>
  <c r="CU167" i="60"/>
  <c r="DG167" i="60"/>
  <c r="DS167" i="60"/>
  <c r="EE167" i="60"/>
  <c r="EQ167" i="60"/>
  <c r="FC167" i="60"/>
  <c r="FO167" i="60"/>
  <c r="GA167" i="60"/>
  <c r="GM167" i="60"/>
  <c r="GY167" i="60"/>
  <c r="HK167" i="60"/>
  <c r="HW167" i="60"/>
  <c r="II167" i="60"/>
  <c r="IU167" i="60"/>
  <c r="JG167" i="60"/>
  <c r="JS167" i="60"/>
  <c r="KE167" i="60"/>
  <c r="KQ167" i="60"/>
  <c r="LC167" i="60"/>
  <c r="LO167" i="60"/>
  <c r="MA167" i="60"/>
  <c r="MM167" i="60"/>
  <c r="MY167" i="60"/>
  <c r="NK167" i="60"/>
  <c r="NW167" i="60"/>
  <c r="OI167" i="60"/>
  <c r="OU167" i="60"/>
  <c r="PG167" i="60"/>
  <c r="PS167" i="60"/>
  <c r="QE167" i="60"/>
  <c r="QQ167" i="60"/>
  <c r="RC167" i="60"/>
  <c r="RO167" i="60"/>
  <c r="SA167" i="60"/>
  <c r="SM167" i="60"/>
  <c r="SY167" i="60"/>
  <c r="TK167" i="60"/>
  <c r="TW167" i="60"/>
  <c r="UI167" i="60"/>
  <c r="UU167" i="60"/>
  <c r="VG167" i="60"/>
  <c r="VS167" i="60"/>
  <c r="WE167" i="60"/>
  <c r="WQ167" i="60"/>
  <c r="XC167" i="60"/>
  <c r="SL164" i="60"/>
  <c r="GB165" i="60"/>
  <c r="NL165" i="60"/>
  <c r="UU165" i="60"/>
  <c r="AAI165" i="60"/>
  <c r="AFJ165" i="60"/>
  <c r="Y166" i="60"/>
  <c r="CG166" i="60"/>
  <c r="EL166" i="60"/>
  <c r="GQ166" i="60"/>
  <c r="IN166" i="60"/>
  <c r="KJ166" i="60"/>
  <c r="MF166" i="60"/>
  <c r="OB166" i="60"/>
  <c r="PX166" i="60"/>
  <c r="RT166" i="60"/>
  <c r="TP166" i="60"/>
  <c r="VL166" i="60"/>
  <c r="XH166" i="60"/>
  <c r="ZA166" i="60"/>
  <c r="AAC166" i="60"/>
  <c r="ABA166" i="60"/>
  <c r="ABV166" i="60"/>
  <c r="ACM166" i="60"/>
  <c r="ADB166" i="60"/>
  <c r="ADO166" i="60"/>
  <c r="AEB166" i="60"/>
  <c r="AEO166" i="60"/>
  <c r="AFA166" i="60"/>
  <c r="AFM166" i="60"/>
  <c r="AFY166" i="60"/>
  <c r="AGK166" i="60"/>
  <c r="AGW166" i="60"/>
  <c r="AHI166" i="60"/>
  <c r="AHW166" i="60"/>
  <c r="P167" i="60"/>
  <c r="AB167" i="60"/>
  <c r="AN167" i="60"/>
  <c r="AZ167" i="60"/>
  <c r="BL167" i="60"/>
  <c r="BX167" i="60"/>
  <c r="CJ167" i="60"/>
  <c r="CV167" i="60"/>
  <c r="DH167" i="60"/>
  <c r="DT167" i="60"/>
  <c r="EF167" i="60"/>
  <c r="ER167" i="60"/>
  <c r="FD167" i="60"/>
  <c r="FP167" i="60"/>
  <c r="GB167" i="60"/>
  <c r="GN167" i="60"/>
  <c r="GZ167" i="60"/>
  <c r="HL167" i="60"/>
  <c r="HX167" i="60"/>
  <c r="IJ167" i="60"/>
  <c r="IV167" i="60"/>
  <c r="JH167" i="60"/>
  <c r="JT167" i="60"/>
  <c r="KF167" i="60"/>
  <c r="KR167" i="60"/>
  <c r="LD167" i="60"/>
  <c r="LP167" i="60"/>
  <c r="MB167" i="60"/>
  <c r="MN167" i="60"/>
  <c r="MZ167" i="60"/>
  <c r="NL167" i="60"/>
  <c r="NX167" i="60"/>
  <c r="OJ167" i="60"/>
  <c r="OV167" i="60"/>
  <c r="PH167" i="60"/>
  <c r="PT167" i="60"/>
  <c r="QF167" i="60"/>
  <c r="QR167" i="60"/>
  <c r="UU164" i="60"/>
  <c r="GM165" i="60"/>
  <c r="NW165" i="60"/>
  <c r="VC165" i="60"/>
  <c r="AAQ165" i="60"/>
  <c r="AFL165" i="60"/>
  <c r="AA166" i="60"/>
  <c r="CI166" i="60"/>
  <c r="EO166" i="60"/>
  <c r="GS166" i="60"/>
  <c r="IP166" i="60"/>
  <c r="KL166" i="60"/>
  <c r="MH166" i="60"/>
  <c r="OD166" i="60"/>
  <c r="PZ166" i="60"/>
  <c r="RV166" i="60"/>
  <c r="TR166" i="60"/>
  <c r="VN166" i="60"/>
  <c r="XJ166" i="60"/>
  <c r="ZD166" i="60"/>
  <c r="AAD166" i="60"/>
  <c r="ABB166" i="60"/>
  <c r="ABX166" i="60"/>
  <c r="ACO166" i="60"/>
  <c r="ADC166" i="60"/>
  <c r="ADP166" i="60"/>
  <c r="AEC166" i="60"/>
  <c r="AEP166" i="60"/>
  <c r="AFB166" i="60"/>
  <c r="AFN166" i="60"/>
  <c r="AFZ166" i="60"/>
  <c r="AGL166" i="60"/>
  <c r="AGX166" i="60"/>
  <c r="AHJ166" i="60"/>
  <c r="E167" i="60"/>
  <c r="Q167" i="60"/>
  <c r="AC167" i="60"/>
  <c r="AO167" i="60"/>
  <c r="BA167" i="60"/>
  <c r="BM167" i="60"/>
  <c r="BY167" i="60"/>
  <c r="CK167" i="60"/>
  <c r="CW167" i="60"/>
  <c r="DI167" i="60"/>
  <c r="DU167" i="60"/>
  <c r="EG167" i="60"/>
  <c r="ES167" i="60"/>
  <c r="FE167" i="60"/>
  <c r="FQ167" i="60"/>
  <c r="GC167" i="60"/>
  <c r="GO167" i="60"/>
  <c r="HA167" i="60"/>
  <c r="HM167" i="60"/>
  <c r="HY167" i="60"/>
  <c r="IK167" i="60"/>
  <c r="IW167" i="60"/>
  <c r="JI167" i="60"/>
  <c r="JU167" i="60"/>
  <c r="KG167" i="60"/>
  <c r="KS167" i="60"/>
  <c r="LE167" i="60"/>
  <c r="LQ167" i="60"/>
  <c r="MC167" i="60"/>
  <c r="MO167" i="60"/>
  <c r="NA167" i="60"/>
  <c r="NM167" i="60"/>
  <c r="NY167" i="60"/>
  <c r="OK167" i="60"/>
  <c r="OW167" i="60"/>
  <c r="PI167" i="60"/>
  <c r="PU167" i="60"/>
  <c r="QG167" i="60"/>
  <c r="QS167" i="60"/>
  <c r="RE167" i="60"/>
  <c r="RQ167" i="60"/>
  <c r="VF164" i="60"/>
  <c r="GN165" i="60"/>
  <c r="NX165" i="60"/>
  <c r="VF165" i="60"/>
  <c r="AAT165" i="60"/>
  <c r="AFP165" i="60"/>
  <c r="AB166" i="60"/>
  <c r="CJ166" i="60"/>
  <c r="EP166" i="60"/>
  <c r="GT166" i="60"/>
  <c r="IQ166" i="60"/>
  <c r="KM166" i="60"/>
  <c r="MI166" i="60"/>
  <c r="OE166" i="60"/>
  <c r="QA166" i="60"/>
  <c r="RW166" i="60"/>
  <c r="TS166" i="60"/>
  <c r="VO166" i="60"/>
  <c r="XK166" i="60"/>
  <c r="ZF166" i="60"/>
  <c r="AAE166" i="60"/>
  <c r="ABC166" i="60"/>
  <c r="ABY166" i="60"/>
  <c r="ACP166" i="60"/>
  <c r="ADD166" i="60"/>
  <c r="ADQ166" i="60"/>
  <c r="AED166" i="60"/>
  <c r="AEQ166" i="60"/>
  <c r="AFC166" i="60"/>
  <c r="AFO166" i="60"/>
  <c r="AGA166" i="60"/>
  <c r="AGM166" i="60"/>
  <c r="AGY166" i="60"/>
  <c r="AHK166" i="60"/>
  <c r="F167" i="60"/>
  <c r="R167" i="60"/>
  <c r="AD167" i="60"/>
  <c r="AP167" i="60"/>
  <c r="BB167" i="60"/>
  <c r="BN167" i="60"/>
  <c r="BZ167" i="60"/>
  <c r="CL167" i="60"/>
  <c r="CX167" i="60"/>
  <c r="DJ167" i="60"/>
  <c r="DV167" i="60"/>
  <c r="EH167" i="60"/>
  <c r="ET167" i="60"/>
  <c r="FF167" i="60"/>
  <c r="FR167" i="60"/>
  <c r="GD167" i="60"/>
  <c r="GP167" i="60"/>
  <c r="HB167" i="60"/>
  <c r="HN167" i="60"/>
  <c r="HZ167" i="60"/>
  <c r="IL167" i="60"/>
  <c r="IX167" i="60"/>
  <c r="JJ167" i="60"/>
  <c r="JV167" i="60"/>
  <c r="KH167" i="60"/>
  <c r="KT167" i="60"/>
  <c r="LF167" i="60"/>
  <c r="LR167" i="60"/>
  <c r="MD167" i="60"/>
  <c r="MP167" i="60"/>
  <c r="NB167" i="60"/>
  <c r="NN167" i="60"/>
  <c r="NZ167" i="60"/>
  <c r="OL167" i="60"/>
  <c r="OX167" i="60"/>
  <c r="PJ167" i="60"/>
  <c r="PV167" i="60"/>
  <c r="QH167" i="60"/>
  <c r="QT167" i="60"/>
  <c r="RF167" i="60"/>
  <c r="RR167" i="60"/>
  <c r="SD167" i="60"/>
  <c r="SP167" i="60"/>
  <c r="ADN164" i="60"/>
  <c r="HX165" i="60"/>
  <c r="PH165" i="60"/>
  <c r="WE165" i="60"/>
  <c r="ABS165" i="60"/>
  <c r="AGH165" i="60"/>
  <c r="AN166" i="60"/>
  <c r="CU166" i="60"/>
  <c r="FA166" i="60"/>
  <c r="HD166" i="60"/>
  <c r="IZ166" i="60"/>
  <c r="KV166" i="60"/>
  <c r="AFK164" i="60"/>
  <c r="II165" i="60"/>
  <c r="PS165" i="60"/>
  <c r="WM165" i="60"/>
  <c r="ACA165" i="60"/>
  <c r="AGJ165" i="60"/>
  <c r="AQ166" i="60"/>
  <c r="CX166" i="60"/>
  <c r="FC166" i="60"/>
  <c r="HF166" i="60"/>
  <c r="JB166" i="60"/>
  <c r="KX166" i="60"/>
  <c r="MT166" i="60"/>
  <c r="OP166" i="60"/>
  <c r="QL166" i="60"/>
  <c r="SH166" i="60"/>
  <c r="UD166" i="60"/>
  <c r="VZ166" i="60"/>
  <c r="XV166" i="60"/>
  <c r="ZM166" i="60"/>
  <c r="AAL166" i="60"/>
  <c r="ABI166" i="60"/>
  <c r="ACA166" i="60"/>
  <c r="ACR166" i="60"/>
  <c r="ADF166" i="60"/>
  <c r="ADT166" i="60"/>
  <c r="AEG166" i="60"/>
  <c r="AES166" i="60"/>
  <c r="AFE166" i="60"/>
  <c r="AFQ166" i="60"/>
  <c r="AGC166" i="60"/>
  <c r="AGO166" i="60"/>
  <c r="AHA166" i="60"/>
  <c r="AHM166" i="60"/>
  <c r="H167" i="60"/>
  <c r="T167" i="60"/>
  <c r="AF167" i="60"/>
  <c r="AR167" i="60"/>
  <c r="BD167" i="60"/>
  <c r="BP167" i="60"/>
  <c r="CB167" i="60"/>
  <c r="CN167" i="60"/>
  <c r="CZ167" i="60"/>
  <c r="DL167" i="60"/>
  <c r="DX167" i="60"/>
  <c r="EJ167" i="60"/>
  <c r="EV167" i="60"/>
  <c r="FH167" i="60"/>
  <c r="FT167" i="60"/>
  <c r="GF167" i="60"/>
  <c r="GR167" i="60"/>
  <c r="HD167" i="60"/>
  <c r="HP167" i="60"/>
  <c r="IB167" i="60"/>
  <c r="IN167" i="60"/>
  <c r="IZ167" i="60"/>
  <c r="JL167" i="60"/>
  <c r="JX167" i="60"/>
  <c r="KJ167" i="60"/>
  <c r="KV167" i="60"/>
  <c r="LH167" i="60"/>
  <c r="LT167" i="60"/>
  <c r="MF167" i="60"/>
  <c r="MR167" i="60"/>
  <c r="ND167" i="60"/>
  <c r="NP167" i="60"/>
  <c r="OB167" i="60"/>
  <c r="ON167" i="60"/>
  <c r="OZ167" i="60"/>
  <c r="PL167" i="60"/>
  <c r="PX167" i="60"/>
  <c r="QJ167" i="60"/>
  <c r="QV167" i="60"/>
  <c r="RH167" i="60"/>
  <c r="RT167" i="60"/>
  <c r="SF167" i="60"/>
  <c r="SR167" i="60"/>
  <c r="TD167" i="60"/>
  <c r="AFP164" i="60"/>
  <c r="IJ165" i="60"/>
  <c r="PT165" i="60"/>
  <c r="WP165" i="60"/>
  <c r="ACD165" i="60"/>
  <c r="AGK165" i="60"/>
  <c r="AR166" i="60"/>
  <c r="CY166" i="60"/>
  <c r="FD166" i="60"/>
  <c r="HG166" i="60"/>
  <c r="JC166" i="60"/>
  <c r="KY166" i="60"/>
  <c r="MU166" i="60"/>
  <c r="OQ166" i="60"/>
  <c r="QM166" i="60"/>
  <c r="SI166" i="60"/>
  <c r="UE166" i="60"/>
  <c r="WA166" i="60"/>
  <c r="XW166" i="60"/>
  <c r="ZN166" i="60"/>
  <c r="AAN166" i="60"/>
  <c r="ABJ166" i="60"/>
  <c r="ACE166" i="60"/>
  <c r="ACS166" i="60"/>
  <c r="ADH166" i="60"/>
  <c r="ADU166" i="60"/>
  <c r="AEH166" i="60"/>
  <c r="AET166" i="60"/>
  <c r="AFF166" i="60"/>
  <c r="AFR166" i="60"/>
  <c r="AGD166" i="60"/>
  <c r="AGP166" i="60"/>
  <c r="AHB166" i="60"/>
  <c r="AHN166" i="60"/>
  <c r="I167" i="60"/>
  <c r="U167" i="60"/>
  <c r="AG167" i="60"/>
  <c r="AS167" i="60"/>
  <c r="BE167" i="60"/>
  <c r="BQ167" i="60"/>
  <c r="CC167" i="60"/>
  <c r="CO167" i="60"/>
  <c r="DA167" i="60"/>
  <c r="DM167" i="60"/>
  <c r="DY167" i="60"/>
  <c r="EK167" i="60"/>
  <c r="EW167" i="60"/>
  <c r="FI167" i="60"/>
  <c r="FU167" i="60"/>
  <c r="GG167" i="60"/>
  <c r="GS167" i="60"/>
  <c r="HE167" i="60"/>
  <c r="HQ167" i="60"/>
  <c r="IC167" i="60"/>
  <c r="IO167" i="60"/>
  <c r="JA167" i="60"/>
  <c r="JM167" i="60"/>
  <c r="JY167" i="60"/>
  <c r="KK167" i="60"/>
  <c r="KW167" i="60"/>
  <c r="LI167" i="60"/>
  <c r="LU167" i="60"/>
  <c r="MG167" i="60"/>
  <c r="MS167" i="60"/>
  <c r="NE167" i="60"/>
  <c r="NQ167" i="60"/>
  <c r="OC167" i="60"/>
  <c r="OO167" i="60"/>
  <c r="PA167" i="60"/>
  <c r="PM167" i="60"/>
  <c r="PY167" i="60"/>
  <c r="QK167" i="60"/>
  <c r="QW167" i="60"/>
  <c r="RI167" i="60"/>
  <c r="RU167" i="60"/>
  <c r="SG167" i="60"/>
  <c r="SS167" i="60"/>
  <c r="TE167" i="60"/>
  <c r="TQ167" i="60"/>
  <c r="UC167" i="60"/>
  <c r="UO167" i="60"/>
  <c r="VA167" i="60"/>
  <c r="VM167" i="60"/>
  <c r="VY167" i="60"/>
  <c r="WK167" i="60"/>
  <c r="BO165" i="60"/>
  <c r="ADC165" i="60"/>
  <c r="FO166" i="60"/>
  <c r="LJ166" i="60"/>
  <c r="PN166" i="60"/>
  <c r="UN166" i="60"/>
  <c r="YI166" i="60"/>
  <c r="ABH166" i="60"/>
  <c r="ACV166" i="60"/>
  <c r="ADZ166" i="60"/>
  <c r="AFG166" i="60"/>
  <c r="AGG166" i="60"/>
  <c r="AHL166" i="60"/>
  <c r="W167" i="60"/>
  <c r="AX167" i="60"/>
  <c r="CD167" i="60"/>
  <c r="DD167" i="60"/>
  <c r="EI167" i="60"/>
  <c r="FK167" i="60"/>
  <c r="GL167" i="60"/>
  <c r="HR167" i="60"/>
  <c r="IR167" i="60"/>
  <c r="JW167" i="60"/>
  <c r="KY167" i="60"/>
  <c r="LZ167" i="60"/>
  <c r="NF167" i="60"/>
  <c r="OF167" i="60"/>
  <c r="PK167" i="60"/>
  <c r="PK168" i="60" s="1"/>
  <c r="PK169" i="60" s="1"/>
  <c r="QM167" i="60"/>
  <c r="RK167" i="60"/>
  <c r="SC167" i="60"/>
  <c r="SV167" i="60"/>
  <c r="TL167" i="60"/>
  <c r="TZ167" i="60"/>
  <c r="UN167" i="60"/>
  <c r="VC167" i="60"/>
  <c r="VQ167" i="60"/>
  <c r="VQ168" i="60" s="1"/>
  <c r="VQ169" i="60" s="1"/>
  <c r="WF167" i="60"/>
  <c r="WT167" i="60"/>
  <c r="XG167" i="60"/>
  <c r="XS167" i="60"/>
  <c r="YE167" i="60"/>
  <c r="YQ167" i="60"/>
  <c r="ZC167" i="60"/>
  <c r="ZO167" i="60"/>
  <c r="AAA167" i="60"/>
  <c r="AAA168" i="60" s="1"/>
  <c r="AAA169" i="60" s="1"/>
  <c r="AAM167" i="60"/>
  <c r="AAM168" i="60" s="1"/>
  <c r="AAM169" i="60" s="1"/>
  <c r="AAY167" i="60"/>
  <c r="ABK167" i="60"/>
  <c r="ABK168" i="60" s="1"/>
  <c r="ABK169" i="60" s="1"/>
  <c r="ABW167" i="60"/>
  <c r="ACI167" i="60"/>
  <c r="ACU167" i="60"/>
  <c r="ADG167" i="60"/>
  <c r="ADS167" i="60"/>
  <c r="AEE167" i="60"/>
  <c r="AEQ167" i="60"/>
  <c r="AFC167" i="60"/>
  <c r="AFC168" i="60" s="1"/>
  <c r="AFC169" i="60" s="1"/>
  <c r="AFO167" i="60"/>
  <c r="AFO168" i="60" s="1"/>
  <c r="AFO169" i="60" s="1"/>
  <c r="AGA167" i="60"/>
  <c r="AGA168" i="60" s="1"/>
  <c r="AGA169" i="60" s="1"/>
  <c r="AGM167" i="60"/>
  <c r="AGY167" i="60"/>
  <c r="AHK167" i="60"/>
  <c r="CH165" i="60"/>
  <c r="ADK165" i="60"/>
  <c r="FR166" i="60"/>
  <c r="LK166" i="60"/>
  <c r="QJ166" i="60"/>
  <c r="UP166" i="60"/>
  <c r="YT166" i="60"/>
  <c r="ABL166" i="60"/>
  <c r="ACW166" i="60"/>
  <c r="AEF166" i="60"/>
  <c r="AFH166" i="60"/>
  <c r="AGI166" i="60"/>
  <c r="AHO166" i="60"/>
  <c r="X167" i="60"/>
  <c r="BC167" i="60"/>
  <c r="CE167" i="60"/>
  <c r="DF167" i="60"/>
  <c r="EL167" i="60"/>
  <c r="FL167" i="60"/>
  <c r="GQ167" i="60"/>
  <c r="HS167" i="60"/>
  <c r="IT167" i="60"/>
  <c r="JZ167" i="60"/>
  <c r="KZ167" i="60"/>
  <c r="ME167" i="60"/>
  <c r="NG167" i="60"/>
  <c r="OH167" i="60"/>
  <c r="PN167" i="60"/>
  <c r="QN167" i="60"/>
  <c r="RL167" i="60"/>
  <c r="SE167" i="60"/>
  <c r="SE168" i="60" s="1"/>
  <c r="SE169" i="60" s="1"/>
  <c r="SW167" i="60"/>
  <c r="TM167" i="60"/>
  <c r="UA167" i="60"/>
  <c r="UP167" i="60"/>
  <c r="VD167" i="60"/>
  <c r="VR167" i="60"/>
  <c r="WG167" i="60"/>
  <c r="WU167" i="60"/>
  <c r="XH167" i="60"/>
  <c r="XT167" i="60"/>
  <c r="YF167" i="60"/>
  <c r="YR167" i="60"/>
  <c r="ZD167" i="60"/>
  <c r="ZP167" i="60"/>
  <c r="AAB167" i="60"/>
  <c r="AAN167" i="60"/>
  <c r="AAZ167" i="60"/>
  <c r="ABL167" i="60"/>
  <c r="ABX167" i="60"/>
  <c r="ACJ167" i="60"/>
  <c r="CK165" i="60"/>
  <c r="ADN165" i="60"/>
  <c r="FS166" i="60"/>
  <c r="LV166" i="60"/>
  <c r="QV166" i="60"/>
  <c r="UQ166" i="60"/>
  <c r="ZG166" i="60"/>
  <c r="ABM166" i="60"/>
  <c r="ACY166" i="60"/>
  <c r="AEI166" i="60"/>
  <c r="AFI166" i="60"/>
  <c r="AGN166" i="60"/>
  <c r="AHP166" i="60"/>
  <c r="Z167" i="60"/>
  <c r="BF167" i="60"/>
  <c r="CF167" i="60"/>
  <c r="DK167" i="60"/>
  <c r="EM167" i="60"/>
  <c r="FN167" i="60"/>
  <c r="GT167" i="60"/>
  <c r="HT167" i="60"/>
  <c r="IY167" i="60"/>
  <c r="KA167" i="60"/>
  <c r="LB167" i="60"/>
  <c r="MH167" i="60"/>
  <c r="NH167" i="60"/>
  <c r="OM167" i="60"/>
  <c r="PO167" i="60"/>
  <c r="QP167" i="60"/>
  <c r="RM167" i="60"/>
  <c r="SH167" i="60"/>
  <c r="SX167" i="60"/>
  <c r="TN167" i="60"/>
  <c r="UB167" i="60"/>
  <c r="UQ167" i="60"/>
  <c r="VE167" i="60"/>
  <c r="VE168" i="60" s="1"/>
  <c r="VE169" i="60" s="1"/>
  <c r="VT167" i="60"/>
  <c r="WH167" i="60"/>
  <c r="WV167" i="60"/>
  <c r="XI167" i="60"/>
  <c r="XU167" i="60"/>
  <c r="YG167" i="60"/>
  <c r="YS167" i="60"/>
  <c r="ZE167" i="60"/>
  <c r="ZQ167" i="60"/>
  <c r="AAC167" i="60"/>
  <c r="AAO167" i="60"/>
  <c r="ABA167" i="60"/>
  <c r="ABM167" i="60"/>
  <c r="ABY167" i="60"/>
  <c r="JT165" i="60"/>
  <c r="AHB165" i="60"/>
  <c r="HP166" i="60"/>
  <c r="MR166" i="60"/>
  <c r="QX166" i="60"/>
  <c r="VB166" i="60"/>
  <c r="ZP166" i="60"/>
  <c r="ABN166" i="60"/>
  <c r="ADE166" i="60"/>
  <c r="AEJ166" i="60"/>
  <c r="AFK166" i="60"/>
  <c r="AGQ166" i="60"/>
  <c r="AHQ166" i="60"/>
  <c r="AE167" i="60"/>
  <c r="BG167" i="60"/>
  <c r="CH167" i="60"/>
  <c r="DN167" i="60"/>
  <c r="EN167" i="60"/>
  <c r="FS167" i="60"/>
  <c r="GU167" i="60"/>
  <c r="HV167" i="60"/>
  <c r="JB167" i="60"/>
  <c r="KB167" i="60"/>
  <c r="LG167" i="60"/>
  <c r="MI167" i="60"/>
  <c r="NJ167" i="60"/>
  <c r="OP167" i="60"/>
  <c r="PP167" i="60"/>
  <c r="QU167" i="60"/>
  <c r="RN167" i="60"/>
  <c r="SI167" i="60"/>
  <c r="SZ167" i="60"/>
  <c r="TO167" i="60"/>
  <c r="UD167" i="60"/>
  <c r="UR167" i="60"/>
  <c r="VF167" i="60"/>
  <c r="VU167" i="60"/>
  <c r="WI167" i="60"/>
  <c r="WW167" i="60"/>
  <c r="XJ167" i="60"/>
  <c r="XV167" i="60"/>
  <c r="YH167" i="60"/>
  <c r="YT167" i="60"/>
  <c r="ZF167" i="60"/>
  <c r="ZR167" i="60"/>
  <c r="AAD167" i="60"/>
  <c r="AAP167" i="60"/>
  <c r="ABB167" i="60"/>
  <c r="ABN167" i="60"/>
  <c r="ABZ167" i="60"/>
  <c r="KE165" i="60"/>
  <c r="AHF165" i="60"/>
  <c r="HR166" i="60"/>
  <c r="ND166" i="60"/>
  <c r="QY166" i="60"/>
  <c r="VX166" i="60"/>
  <c r="ZR166" i="60"/>
  <c r="ABT166" i="60"/>
  <c r="ADI166" i="60"/>
  <c r="AEK166" i="60"/>
  <c r="AFP166" i="60"/>
  <c r="AGR166" i="60"/>
  <c r="AHS166" i="60"/>
  <c r="AH167" i="60"/>
  <c r="BH167" i="60"/>
  <c r="CM167" i="60"/>
  <c r="DO167" i="60"/>
  <c r="EP167" i="60"/>
  <c r="FV167" i="60"/>
  <c r="GV167" i="60"/>
  <c r="IA167" i="60"/>
  <c r="JC167" i="60"/>
  <c r="KD167" i="60"/>
  <c r="LJ167" i="60"/>
  <c r="MJ167" i="60"/>
  <c r="NO167" i="60"/>
  <c r="OQ167" i="60"/>
  <c r="PR167" i="60"/>
  <c r="QX167" i="60"/>
  <c r="RP167" i="60"/>
  <c r="SJ167" i="60"/>
  <c r="TA167" i="60"/>
  <c r="TP167" i="60"/>
  <c r="UE167" i="60"/>
  <c r="US167" i="60"/>
  <c r="VH167" i="60"/>
  <c r="VV167" i="60"/>
  <c r="WJ167" i="60"/>
  <c r="WX167" i="60"/>
  <c r="XK167" i="60"/>
  <c r="XW167" i="60"/>
  <c r="YI167" i="60"/>
  <c r="YU167" i="60"/>
  <c r="ZG167" i="60"/>
  <c r="KF165" i="60"/>
  <c r="AHG165" i="60"/>
  <c r="HS166" i="60"/>
  <c r="NF166" i="60"/>
  <c r="RJ166" i="60"/>
  <c r="WJ166" i="60"/>
  <c r="ZS166" i="60"/>
  <c r="ABZ166" i="60"/>
  <c r="ADJ166" i="60"/>
  <c r="AEM166" i="60"/>
  <c r="AFS166" i="60"/>
  <c r="AGS166" i="60"/>
  <c r="G167" i="60"/>
  <c r="AI167" i="60"/>
  <c r="BJ167" i="60"/>
  <c r="CP167" i="60"/>
  <c r="DP167" i="60"/>
  <c r="EU167" i="60"/>
  <c r="FW167" i="60"/>
  <c r="GX167" i="60"/>
  <c r="ID167" i="60"/>
  <c r="JD167" i="60"/>
  <c r="KI167" i="60"/>
  <c r="KI168" i="60" s="1"/>
  <c r="KI169" i="60" s="1"/>
  <c r="LK167" i="60"/>
  <c r="ML167" i="60"/>
  <c r="NR167" i="60"/>
  <c r="OR167" i="60"/>
  <c r="PW167" i="60"/>
  <c r="PW168" i="60" s="1"/>
  <c r="PW169" i="60" s="1"/>
  <c r="QY167" i="60"/>
  <c r="RS167" i="60"/>
  <c r="SK167" i="60"/>
  <c r="TB167" i="60"/>
  <c r="TR167" i="60"/>
  <c r="UF167" i="60"/>
  <c r="UT167" i="60"/>
  <c r="VI167" i="60"/>
  <c r="VW167" i="60"/>
  <c r="VW168" i="60" s="1"/>
  <c r="VW169" i="60" s="1"/>
  <c r="WL167" i="60"/>
  <c r="WY167" i="60"/>
  <c r="XL167" i="60"/>
  <c r="XX167" i="60"/>
  <c r="YJ167" i="60"/>
  <c r="YV167" i="60"/>
  <c r="ZH167" i="60"/>
  <c r="ZT167" i="60"/>
  <c r="AAF167" i="60"/>
  <c r="AAR167" i="60"/>
  <c r="ABD167" i="60"/>
  <c r="ABP167" i="60"/>
  <c r="ACB167" i="60"/>
  <c r="ACN167" i="60"/>
  <c r="ACZ167" i="60"/>
  <c r="ADL167" i="60"/>
  <c r="ADX167" i="60"/>
  <c r="AEJ167" i="60"/>
  <c r="AEV167" i="60"/>
  <c r="AFH167" i="60"/>
  <c r="AFT167" i="60"/>
  <c r="AGF167" i="60"/>
  <c r="AGR167" i="60"/>
  <c r="AHD167" i="60"/>
  <c r="AHP167" i="60"/>
  <c r="RD165" i="60"/>
  <c r="BD166" i="60"/>
  <c r="ID166" i="60"/>
  <c r="NG166" i="60"/>
  <c r="SF166" i="60"/>
  <c r="WL166" i="60"/>
  <c r="ZZ166" i="60"/>
  <c r="ACF166" i="60"/>
  <c r="ADK166" i="60"/>
  <c r="AER166" i="60"/>
  <c r="AFT166" i="60"/>
  <c r="AGU166" i="60"/>
  <c r="J167" i="60"/>
  <c r="AJ167" i="60"/>
  <c r="BO167" i="60"/>
  <c r="CQ167" i="60"/>
  <c r="DR167" i="60"/>
  <c r="EX167" i="60"/>
  <c r="FX167" i="60"/>
  <c r="HC167" i="60"/>
  <c r="IE167" i="60"/>
  <c r="JF167" i="60"/>
  <c r="KL167" i="60"/>
  <c r="LL167" i="60"/>
  <c r="MQ167" i="60"/>
  <c r="NS167" i="60"/>
  <c r="OT167" i="60"/>
  <c r="PZ167" i="60"/>
  <c r="QZ167" i="60"/>
  <c r="RV167" i="60"/>
  <c r="SL167" i="60"/>
  <c r="TC167" i="60"/>
  <c r="TS167" i="60"/>
  <c r="UG167" i="60"/>
  <c r="UV167" i="60"/>
  <c r="VJ167" i="60"/>
  <c r="VX167" i="60"/>
  <c r="WM167" i="60"/>
  <c r="WZ167" i="60"/>
  <c r="XM167" i="60"/>
  <c r="XM168" i="60" s="1"/>
  <c r="XM169" i="60" s="1"/>
  <c r="XY167" i="60"/>
  <c r="YK167" i="60"/>
  <c r="YW167" i="60"/>
  <c r="ZI167" i="60"/>
  <c r="ZU167" i="60"/>
  <c r="AAG167" i="60"/>
  <c r="AAS167" i="60"/>
  <c r="AAS168" i="60" s="1"/>
  <c r="AAS169" i="60" s="1"/>
  <c r="ABE167" i="60"/>
  <c r="ABE168" i="60" s="1"/>
  <c r="ABE169" i="60" s="1"/>
  <c r="ABQ167" i="60"/>
  <c r="ABQ168" i="60" s="1"/>
  <c r="ABQ169" i="60" s="1"/>
  <c r="ACC167" i="60"/>
  <c r="ACC168" i="60" s="1"/>
  <c r="ACC169" i="60" s="1"/>
  <c r="ACO167" i="60"/>
  <c r="ADA167" i="60"/>
  <c r="ADA168" i="60" s="1"/>
  <c r="ADA169" i="60" s="1"/>
  <c r="ADM167" i="60"/>
  <c r="ADM168" i="60" s="1"/>
  <c r="ADM169" i="60" s="1"/>
  <c r="ADY167" i="60"/>
  <c r="AEK167" i="60"/>
  <c r="AEW167" i="60"/>
  <c r="AFI167" i="60"/>
  <c r="AFU167" i="60"/>
  <c r="AGG167" i="60"/>
  <c r="AGS167" i="60"/>
  <c r="AGS168" i="60" s="1"/>
  <c r="AGS169" i="60" s="1"/>
  <c r="AHE167" i="60"/>
  <c r="XO165" i="60"/>
  <c r="DJ166" i="60"/>
  <c r="JO166" i="60"/>
  <c r="OZ166" i="60"/>
  <c r="SU166" i="60"/>
  <c r="XT166" i="60"/>
  <c r="AAP166" i="60"/>
  <c r="ACK166" i="60"/>
  <c r="ADV166" i="60"/>
  <c r="AEW166" i="60"/>
  <c r="AGB166" i="60"/>
  <c r="AHD166" i="60"/>
  <c r="N167" i="60"/>
  <c r="AT167" i="60"/>
  <c r="BT167" i="60"/>
  <c r="CY167" i="60"/>
  <c r="EA167" i="60"/>
  <c r="FB167" i="60"/>
  <c r="GH167" i="60"/>
  <c r="HH167" i="60"/>
  <c r="IM167" i="60"/>
  <c r="JO167" i="60"/>
  <c r="KP167" i="60"/>
  <c r="LV167" i="60"/>
  <c r="MV167" i="60"/>
  <c r="OA167" i="60"/>
  <c r="PC167" i="60"/>
  <c r="QD167" i="60"/>
  <c r="RD167" i="60"/>
  <c r="RY167" i="60"/>
  <c r="SQ167" i="60"/>
  <c r="TH167" i="60"/>
  <c r="TV167" i="60"/>
  <c r="UK167" i="60"/>
  <c r="UY167" i="60"/>
  <c r="UY168" i="60" s="1"/>
  <c r="UY169" i="60" s="1"/>
  <c r="VN167" i="60"/>
  <c r="WB167" i="60"/>
  <c r="WP167" i="60"/>
  <c r="XD167" i="60"/>
  <c r="XP167" i="60"/>
  <c r="YB167" i="60"/>
  <c r="YN167" i="60"/>
  <c r="YZ167" i="60"/>
  <c r="ZL167" i="60"/>
  <c r="ZX167" i="60"/>
  <c r="AAJ167" i="60"/>
  <c r="RO165" i="60"/>
  <c r="NR166" i="60"/>
  <c r="AAK166" i="60"/>
  <c r="AEU166" i="60"/>
  <c r="K167" i="60"/>
  <c r="CR167" i="60"/>
  <c r="FZ167" i="60"/>
  <c r="JK167" i="60"/>
  <c r="MT167" i="60"/>
  <c r="QA167" i="60"/>
  <c r="SN167" i="60"/>
  <c r="UH167" i="60"/>
  <c r="VZ167" i="60"/>
  <c r="XN167" i="60"/>
  <c r="YX167" i="60"/>
  <c r="ZZ167" i="60"/>
  <c r="ABC167" i="60"/>
  <c r="ACA167" i="60"/>
  <c r="ACS167" i="60"/>
  <c r="ADI167" i="60"/>
  <c r="ADZ167" i="60"/>
  <c r="AEO167" i="60"/>
  <c r="AFE167" i="60"/>
  <c r="AFV167" i="60"/>
  <c r="AGK167" i="60"/>
  <c r="AGK168" i="60" s="1"/>
  <c r="AGK169" i="60" s="1"/>
  <c r="AHA167" i="60"/>
  <c r="AHQ167" i="60"/>
  <c r="AHQ168" i="60" s="1"/>
  <c r="AHQ169" i="60" s="1"/>
  <c r="RP165" i="60"/>
  <c r="ON166" i="60"/>
  <c r="AAO166" i="60"/>
  <c r="AEV166" i="60"/>
  <c r="L167" i="60"/>
  <c r="CT167" i="60"/>
  <c r="GE167" i="60"/>
  <c r="JN167" i="60"/>
  <c r="MU167" i="60"/>
  <c r="QB167" i="60"/>
  <c r="SO167" i="60"/>
  <c r="UJ167" i="60"/>
  <c r="WA167" i="60"/>
  <c r="XO167" i="60"/>
  <c r="YY167" i="60"/>
  <c r="AAE167" i="60"/>
  <c r="ABF167" i="60"/>
  <c r="ACD167" i="60"/>
  <c r="ACT167" i="60"/>
  <c r="ADJ167" i="60"/>
  <c r="AEA167" i="60"/>
  <c r="AEP167" i="60"/>
  <c r="AFF167" i="60"/>
  <c r="AFW167" i="60"/>
  <c r="AGL167" i="60"/>
  <c r="AGL168" i="60" s="1"/>
  <c r="AGL169" i="60" s="1"/>
  <c r="AHB167" i="60"/>
  <c r="AHR167" i="60"/>
  <c r="XW165" i="60"/>
  <c r="PB166" i="60"/>
  <c r="AAQ166" i="60"/>
  <c r="AEY166" i="60"/>
  <c r="S167" i="60"/>
  <c r="DB167" i="60"/>
  <c r="GI167" i="60"/>
  <c r="JP167" i="60"/>
  <c r="MX167" i="60"/>
  <c r="QI167" i="60"/>
  <c r="QI168" i="60" s="1"/>
  <c r="QI169" i="60" s="1"/>
  <c r="ST167" i="60"/>
  <c r="UL167" i="60"/>
  <c r="WC167" i="60"/>
  <c r="WC168" i="60" s="1"/>
  <c r="WC169" i="60" s="1"/>
  <c r="XQ167" i="60"/>
  <c r="ZA167" i="60"/>
  <c r="AAH167" i="60"/>
  <c r="ABG167" i="60"/>
  <c r="ACE167" i="60"/>
  <c r="ACV167" i="60"/>
  <c r="ADK167" i="60"/>
  <c r="AEB167" i="60"/>
  <c r="AER167" i="60"/>
  <c r="AFG167" i="60"/>
  <c r="AFX167" i="60"/>
  <c r="AFX168" i="60" s="1"/>
  <c r="AFX169" i="60" s="1"/>
  <c r="AGN167" i="60"/>
  <c r="AHC167" i="60"/>
  <c r="AHS167" i="60"/>
  <c r="XZ165" i="60"/>
  <c r="PC166" i="60"/>
  <c r="AAX166" i="60"/>
  <c r="AFD166" i="60"/>
  <c r="V167" i="60"/>
  <c r="DC167" i="60"/>
  <c r="GJ167" i="60"/>
  <c r="JR167" i="60"/>
  <c r="NC167" i="60"/>
  <c r="QL167" i="60"/>
  <c r="SU167" i="60"/>
  <c r="UM167" i="60"/>
  <c r="UM168" i="60" s="1"/>
  <c r="UM169" i="60" s="1"/>
  <c r="WD167" i="60"/>
  <c r="XR167" i="60"/>
  <c r="ZB167" i="60"/>
  <c r="AAI167" i="60"/>
  <c r="ABH167" i="60"/>
  <c r="ACF167" i="60"/>
  <c r="ACW167" i="60"/>
  <c r="ADN167" i="60"/>
  <c r="AEC167" i="60"/>
  <c r="AES167" i="60"/>
  <c r="AFJ167" i="60"/>
  <c r="AFY167" i="60"/>
  <c r="AGO167" i="60"/>
  <c r="AHF167" i="60"/>
  <c r="AHT167" i="60"/>
  <c r="BF166" i="60"/>
  <c r="SR166" i="60"/>
  <c r="ACG166" i="60"/>
  <c r="AFU166" i="60"/>
  <c r="AL167" i="60"/>
  <c r="DW167" i="60"/>
  <c r="HF167" i="60"/>
  <c r="KM167" i="60"/>
  <c r="NT167" i="60"/>
  <c r="RA167" i="60"/>
  <c r="RA168" i="60" s="1"/>
  <c r="RA169" i="60" s="1"/>
  <c r="TF167" i="60"/>
  <c r="UW167" i="60"/>
  <c r="WN167" i="60"/>
  <c r="XZ167" i="60"/>
  <c r="ZJ167" i="60"/>
  <c r="AAK167" i="60"/>
  <c r="ABI167" i="60"/>
  <c r="ACG167" i="60"/>
  <c r="ACX167" i="60"/>
  <c r="ADO167" i="60"/>
  <c r="AED167" i="60"/>
  <c r="AET167" i="60"/>
  <c r="AFK167" i="60"/>
  <c r="AFZ167" i="60"/>
  <c r="AGP167" i="60"/>
  <c r="AHG167" i="60"/>
  <c r="AHW167" i="60"/>
  <c r="BH166" i="60"/>
  <c r="ST166" i="60"/>
  <c r="ACH166" i="60"/>
  <c r="AFW166" i="60"/>
  <c r="AQ167" i="60"/>
  <c r="DZ167" i="60"/>
  <c r="HG167" i="60"/>
  <c r="KN167" i="60"/>
  <c r="NV167" i="60"/>
  <c r="RB167" i="60"/>
  <c r="TG167" i="60"/>
  <c r="UX167" i="60"/>
  <c r="WO167" i="60"/>
  <c r="WO168" i="60" s="1"/>
  <c r="WO169" i="60" s="1"/>
  <c r="YA167" i="60"/>
  <c r="ZK167" i="60"/>
  <c r="AAL167" i="60"/>
  <c r="ABJ167" i="60"/>
  <c r="ACH167" i="60"/>
  <c r="ACY167" i="60"/>
  <c r="ADP167" i="60"/>
  <c r="AEF167" i="60"/>
  <c r="AEU167" i="60"/>
  <c r="AFL167" i="60"/>
  <c r="AGB167" i="60"/>
  <c r="AGQ167" i="60"/>
  <c r="AHH167" i="60"/>
  <c r="AHH168" i="60" s="1"/>
  <c r="AHH169" i="60" s="1"/>
  <c r="DM166" i="60"/>
  <c r="UB166" i="60"/>
  <c r="ACT166" i="60"/>
  <c r="AGF166" i="60"/>
  <c r="AV167" i="60"/>
  <c r="ED167" i="60"/>
  <c r="HO167" i="60"/>
  <c r="KX167" i="60"/>
  <c r="OE167" i="60"/>
  <c r="RJ167" i="60"/>
  <c r="TJ167" i="60"/>
  <c r="VB167" i="60"/>
  <c r="WS167" i="60"/>
  <c r="YD167" i="60"/>
  <c r="ZN167" i="60"/>
  <c r="AAT167" i="60"/>
  <c r="ABR167" i="60"/>
  <c r="ACL167" i="60"/>
  <c r="ADC167" i="60"/>
  <c r="ADR167" i="60"/>
  <c r="AEH167" i="60"/>
  <c r="AEY167" i="60"/>
  <c r="AFN167" i="60"/>
  <c r="AGD167" i="60"/>
  <c r="AGU167" i="60"/>
  <c r="AHJ167" i="60"/>
  <c r="JN166" i="60"/>
  <c r="WX166" i="60"/>
  <c r="ADR166" i="60"/>
  <c r="AHC166" i="60"/>
  <c r="BS167" i="60"/>
  <c r="EZ167" i="60"/>
  <c r="IH167" i="60"/>
  <c r="LS167" i="60"/>
  <c r="PB167" i="60"/>
  <c r="RX167" i="60"/>
  <c r="TU167" i="60"/>
  <c r="VL167" i="60"/>
  <c r="XB167" i="60"/>
  <c r="YM167" i="60"/>
  <c r="ZV167" i="60"/>
  <c r="AAV167" i="60"/>
  <c r="ABT167" i="60"/>
  <c r="ACP167" i="60"/>
  <c r="ADE167" i="60"/>
  <c r="ADU167" i="60"/>
  <c r="AEL167" i="60"/>
  <c r="AFA167" i="60"/>
  <c r="AFQ167" i="60"/>
  <c r="AGH167" i="60"/>
  <c r="AGW167" i="60"/>
  <c r="AHM167" i="60"/>
  <c r="D166" i="60"/>
  <c r="AGZ167" i="60"/>
  <c r="AFD167" i="60"/>
  <c r="ADH167" i="60"/>
  <c r="AAX167" i="60"/>
  <c r="XF167" i="60"/>
  <c r="SB167" i="60"/>
  <c r="IQ167" i="60"/>
  <c r="AHG166" i="60"/>
  <c r="LH166" i="60"/>
  <c r="D165" i="60"/>
  <c r="AGX167" i="60"/>
  <c r="AFB167" i="60"/>
  <c r="ADF167" i="60"/>
  <c r="AAW167" i="60"/>
  <c r="XE167" i="60"/>
  <c r="RZ167" i="60"/>
  <c r="IP167" i="60"/>
  <c r="AHE166" i="60"/>
  <c r="JZ166" i="60"/>
  <c r="AGV167" i="60"/>
  <c r="AEZ167" i="60"/>
  <c r="ADD167" i="60"/>
  <c r="AAU167" i="60"/>
  <c r="XA167" i="60"/>
  <c r="XA168" i="60" s="1"/>
  <c r="XA169" i="60" s="1"/>
  <c r="RW167" i="60"/>
  <c r="IF167" i="60"/>
  <c r="AGZ166" i="60"/>
  <c r="JL166" i="60"/>
  <c r="AGT167" i="60"/>
  <c r="AEX167" i="60"/>
  <c r="ADB167" i="60"/>
  <c r="AAQ167" i="60"/>
  <c r="WR167" i="60"/>
  <c r="RG167" i="60"/>
  <c r="RG168" i="60" s="1"/>
  <c r="RG169" i="60" s="1"/>
  <c r="HJ167" i="60"/>
  <c r="AGE166" i="60"/>
  <c r="DL166" i="60"/>
  <c r="AHW63" i="60"/>
  <c r="D161" i="60"/>
  <c r="D162" i="60" s="1"/>
  <c r="AHW159" i="60"/>
  <c r="UA168" i="60" l="1"/>
  <c r="UA169" i="60" s="1"/>
  <c r="RS168" i="60"/>
  <c r="RS169" i="60" s="1"/>
  <c r="ZO168" i="60"/>
  <c r="ZO169" i="60" s="1"/>
  <c r="GK168" i="60"/>
  <c r="GK169" i="60" s="1"/>
  <c r="US168" i="60"/>
  <c r="US169" i="60" s="1"/>
  <c r="OM168" i="60"/>
  <c r="OM169" i="60" s="1"/>
  <c r="AEQ168" i="60"/>
  <c r="AEQ169" i="60" s="1"/>
  <c r="FY168" i="60"/>
  <c r="FY169" i="60" s="1"/>
  <c r="AAG168" i="60"/>
  <c r="AAG169" i="60" s="1"/>
  <c r="ACU168" i="60"/>
  <c r="ACU169" i="60" s="1"/>
  <c r="XG168" i="60"/>
  <c r="XG169" i="60" s="1"/>
  <c r="PE168" i="60"/>
  <c r="PE169" i="60" s="1"/>
  <c r="JQ168" i="60"/>
  <c r="JQ169" i="60" s="1"/>
  <c r="EC168" i="60"/>
  <c r="EC169" i="60" s="1"/>
  <c r="AHM168" i="60"/>
  <c r="AHM169" i="60" s="1"/>
  <c r="RY168" i="60"/>
  <c r="RY169" i="60" s="1"/>
  <c r="YW168" i="60"/>
  <c r="YW169" i="60" s="1"/>
  <c r="AGW168" i="60"/>
  <c r="AGW169" i="60" s="1"/>
  <c r="NO168" i="60"/>
  <c r="NO169" i="60" s="1"/>
  <c r="OA168" i="60"/>
  <c r="OA169" i="60" s="1"/>
  <c r="SL168" i="60"/>
  <c r="SL169" i="60" s="1"/>
  <c r="ADC168" i="60"/>
  <c r="ADC169" i="60" s="1"/>
  <c r="PR168" i="60"/>
  <c r="PR169" i="60" s="1"/>
  <c r="BV168" i="60"/>
  <c r="BV169" i="60" s="1"/>
  <c r="OH168" i="60"/>
  <c r="OH169" i="60" s="1"/>
  <c r="VS168" i="60"/>
  <c r="VS169" i="60" s="1"/>
  <c r="CG168" i="60"/>
  <c r="CG169" i="60" s="1"/>
  <c r="LS168" i="60"/>
  <c r="LS169" i="60" s="1"/>
  <c r="ZC168" i="60"/>
  <c r="ZC169" i="60" s="1"/>
  <c r="JS168" i="60"/>
  <c r="JS169" i="60" s="1"/>
  <c r="FM168" i="60"/>
  <c r="FM169" i="60" s="1"/>
  <c r="AGG168" i="60"/>
  <c r="AGG169" i="60" s="1"/>
  <c r="AHV168" i="60"/>
  <c r="AHV169" i="60" s="1"/>
  <c r="UG168" i="60"/>
  <c r="UG169" i="60" s="1"/>
  <c r="WU168" i="60"/>
  <c r="WU169" i="60" s="1"/>
  <c r="D168" i="60"/>
  <c r="D169" i="60" s="1"/>
  <c r="AFI168" i="60"/>
  <c r="AFI169" i="60" s="1"/>
  <c r="ZU168" i="60"/>
  <c r="ZU169" i="60" s="1"/>
  <c r="TO168" i="60"/>
  <c r="TO169" i="60" s="1"/>
  <c r="AHU168" i="60"/>
  <c r="AHU169" i="60" s="1"/>
  <c r="ACI168" i="60"/>
  <c r="ACI169" i="60" s="1"/>
  <c r="OS168" i="60"/>
  <c r="OS169" i="60" s="1"/>
  <c r="JE168" i="60"/>
  <c r="JE169" i="60" s="1"/>
  <c r="DQ168" i="60"/>
  <c r="DQ169" i="60" s="1"/>
  <c r="ADK168" i="60"/>
  <c r="ADK169" i="60" s="1"/>
  <c r="AHE168" i="60"/>
  <c r="AHE169" i="60" s="1"/>
  <c r="AEU168" i="60"/>
  <c r="AEU169" i="60" s="1"/>
  <c r="AHI168" i="60"/>
  <c r="AHI169" i="60" s="1"/>
  <c r="RM168" i="60"/>
  <c r="RM169" i="60" s="1"/>
  <c r="PG168" i="60"/>
  <c r="PG169" i="60" s="1"/>
  <c r="XZ168" i="60"/>
  <c r="XZ169" i="60" s="1"/>
  <c r="AHG168" i="60"/>
  <c r="AHG169" i="60" s="1"/>
  <c r="EQ168" i="60"/>
  <c r="EQ169" i="60" s="1"/>
  <c r="XB168" i="60"/>
  <c r="XB169" i="60" s="1"/>
  <c r="GA168" i="60"/>
  <c r="GA169" i="60" s="1"/>
  <c r="TV168" i="60"/>
  <c r="TV169" i="60" s="1"/>
  <c r="WE168" i="60"/>
  <c r="WE169" i="60" s="1"/>
  <c r="ABR168" i="60"/>
  <c r="ABR169" i="60" s="1"/>
  <c r="ABG168" i="60"/>
  <c r="ABG169" i="60" s="1"/>
  <c r="AHS168" i="60"/>
  <c r="AHS169" i="60" s="1"/>
  <c r="AHT168" i="60"/>
  <c r="AHT169" i="60" s="1"/>
  <c r="ACF168" i="60"/>
  <c r="ACF169" i="60" s="1"/>
  <c r="RD168" i="60"/>
  <c r="RD169" i="60" s="1"/>
  <c r="LP168" i="60"/>
  <c r="LP169" i="60" s="1"/>
  <c r="GB168" i="60"/>
  <c r="GB169" i="60" s="1"/>
  <c r="AN168" i="60"/>
  <c r="AN169" i="60" s="1"/>
  <c r="AFH168" i="60"/>
  <c r="AFH169" i="60" s="1"/>
  <c r="ZT168" i="60"/>
  <c r="ZT169" i="60" s="1"/>
  <c r="UF168" i="60"/>
  <c r="UF169" i="60" s="1"/>
  <c r="OR168" i="60"/>
  <c r="OR169" i="60" s="1"/>
  <c r="JD168" i="60"/>
  <c r="JD169" i="60" s="1"/>
  <c r="DP168" i="60"/>
  <c r="DP169" i="60" s="1"/>
  <c r="AFS168" i="60"/>
  <c r="AFS169" i="60" s="1"/>
  <c r="AAE168" i="60"/>
  <c r="AAE169" i="60" s="1"/>
  <c r="EA168" i="60"/>
  <c r="EA169" i="60" s="1"/>
  <c r="AET168" i="60"/>
  <c r="AET169" i="60" s="1"/>
  <c r="ZF168" i="60"/>
  <c r="ZF169" i="60" s="1"/>
  <c r="TR168" i="60"/>
  <c r="TR169" i="60" s="1"/>
  <c r="DB168" i="60"/>
  <c r="DB169" i="60" s="1"/>
  <c r="ACK168" i="60"/>
  <c r="ACK169" i="60" s="1"/>
  <c r="WW168" i="60"/>
  <c r="WW169" i="60" s="1"/>
  <c r="RI168" i="60"/>
  <c r="RI169" i="60" s="1"/>
  <c r="LU168" i="60"/>
  <c r="LU169" i="60" s="1"/>
  <c r="GG168" i="60"/>
  <c r="GG169" i="60" s="1"/>
  <c r="AS168" i="60"/>
  <c r="AS169" i="60" s="1"/>
  <c r="AAN168" i="60"/>
  <c r="AAN169" i="60" s="1"/>
  <c r="UZ168" i="60"/>
  <c r="UZ169" i="60" s="1"/>
  <c r="JX168" i="60"/>
  <c r="JX169" i="60" s="1"/>
  <c r="EJ168" i="60"/>
  <c r="EJ169" i="60" s="1"/>
  <c r="HO168" i="60"/>
  <c r="HO169" i="60" s="1"/>
  <c r="CA168" i="60"/>
  <c r="CA169" i="60" s="1"/>
  <c r="ABV168" i="60"/>
  <c r="ABV169" i="60" s="1"/>
  <c r="WH168" i="60"/>
  <c r="WH169" i="60" s="1"/>
  <c r="QT168" i="60"/>
  <c r="QT169" i="60" s="1"/>
  <c r="LF168" i="60"/>
  <c r="LF169" i="60" s="1"/>
  <c r="FR168" i="60"/>
  <c r="FR169" i="60" s="1"/>
  <c r="AD168" i="60"/>
  <c r="AD169" i="60" s="1"/>
  <c r="WS168" i="60"/>
  <c r="WS169" i="60" s="1"/>
  <c r="TU168" i="60"/>
  <c r="TU169" i="60" s="1"/>
  <c r="NC168" i="60"/>
  <c r="NC169" i="60" s="1"/>
  <c r="XY168" i="60"/>
  <c r="XY169" i="60" s="1"/>
  <c r="SK168" i="60"/>
  <c r="SK169" i="60" s="1"/>
  <c r="QU168" i="60"/>
  <c r="QU169" i="60" s="1"/>
  <c r="AGM168" i="60"/>
  <c r="AGM169" i="60" s="1"/>
  <c r="AAY168" i="60"/>
  <c r="AAY169" i="60" s="1"/>
  <c r="AFP168" i="60"/>
  <c r="AFP169" i="60" s="1"/>
  <c r="NI168" i="60"/>
  <c r="NI169" i="60" s="1"/>
  <c r="HU168" i="60"/>
  <c r="HU169" i="60" s="1"/>
  <c r="JR168" i="60"/>
  <c r="JR169" i="60" s="1"/>
  <c r="AAI168" i="60"/>
  <c r="AAI169" i="60" s="1"/>
  <c r="AAH168" i="60"/>
  <c r="AAH169" i="60" s="1"/>
  <c r="AHL168" i="60"/>
  <c r="AHL169" i="60" s="1"/>
  <c r="HK168" i="60"/>
  <c r="HK169" i="60" s="1"/>
  <c r="OU168" i="60"/>
  <c r="OU169" i="60" s="1"/>
  <c r="ZV168" i="60"/>
  <c r="ZV169" i="60" s="1"/>
  <c r="IU168" i="60"/>
  <c r="IU169" i="60" s="1"/>
  <c r="WP168" i="60"/>
  <c r="WP169" i="60" s="1"/>
  <c r="YY168" i="60"/>
  <c r="YY169" i="60" s="1"/>
  <c r="AEL168" i="60"/>
  <c r="AEL169" i="60" s="1"/>
  <c r="AEA168" i="60"/>
  <c r="AEA169" i="60" s="1"/>
  <c r="FB168" i="60"/>
  <c r="FB169" i="60" s="1"/>
  <c r="ACR168" i="60"/>
  <c r="ACR169" i="60" s="1"/>
  <c r="XD168" i="60"/>
  <c r="XD169" i="60" s="1"/>
  <c r="RP168" i="60"/>
  <c r="RP169" i="60" s="1"/>
  <c r="MB168" i="60"/>
  <c r="MB169" i="60" s="1"/>
  <c r="GN168" i="60"/>
  <c r="GN169" i="60" s="1"/>
  <c r="AZ168" i="60"/>
  <c r="AZ169" i="60" s="1"/>
  <c r="AFT168" i="60"/>
  <c r="AFT169" i="60" s="1"/>
  <c r="AAF168" i="60"/>
  <c r="AAF169" i="60" s="1"/>
  <c r="UR168" i="60"/>
  <c r="UR169" i="60" s="1"/>
  <c r="PD168" i="60"/>
  <c r="PD169" i="60" s="1"/>
  <c r="JP168" i="60"/>
  <c r="JP169" i="60" s="1"/>
  <c r="EB168" i="60"/>
  <c r="EB169" i="60" s="1"/>
  <c r="AAQ168" i="60"/>
  <c r="AAQ169" i="60" s="1"/>
  <c r="VC168" i="60"/>
  <c r="VC169" i="60" s="1"/>
  <c r="PO168" i="60"/>
  <c r="PO169" i="60" s="1"/>
  <c r="KA168" i="60"/>
  <c r="KA169" i="60" s="1"/>
  <c r="EM168" i="60"/>
  <c r="EM169" i="60" s="1"/>
  <c r="AFF168" i="60"/>
  <c r="AFF169" i="60" s="1"/>
  <c r="ZR168" i="60"/>
  <c r="ZR169" i="60" s="1"/>
  <c r="UD168" i="60"/>
  <c r="UD169" i="60" s="1"/>
  <c r="OP168" i="60"/>
  <c r="OP169" i="60" s="1"/>
  <c r="JB168" i="60"/>
  <c r="JB169" i="60" s="1"/>
  <c r="DN168" i="60"/>
  <c r="DN169" i="60" s="1"/>
  <c r="ACW168" i="60"/>
  <c r="ACW169" i="60" s="1"/>
  <c r="XI168" i="60"/>
  <c r="XI169" i="60" s="1"/>
  <c r="RU168" i="60"/>
  <c r="RU169" i="60" s="1"/>
  <c r="MG168" i="60"/>
  <c r="MG169" i="60" s="1"/>
  <c r="GS168" i="60"/>
  <c r="GS169" i="60" s="1"/>
  <c r="BE168" i="60"/>
  <c r="BE169" i="60" s="1"/>
  <c r="AAZ168" i="60"/>
  <c r="AAZ169" i="60" s="1"/>
  <c r="VL168" i="60"/>
  <c r="VL169" i="60" s="1"/>
  <c r="PX168" i="60"/>
  <c r="PX169" i="60" s="1"/>
  <c r="KJ168" i="60"/>
  <c r="KJ169" i="60" s="1"/>
  <c r="EV168" i="60"/>
  <c r="EV169" i="60" s="1"/>
  <c r="H168" i="60"/>
  <c r="H169" i="60" s="1"/>
  <c r="IA168" i="60"/>
  <c r="IA169" i="60" s="1"/>
  <c r="CM168" i="60"/>
  <c r="CM169" i="60" s="1"/>
  <c r="ACH168" i="60"/>
  <c r="ACH169" i="60" s="1"/>
  <c r="WT168" i="60"/>
  <c r="WT169" i="60" s="1"/>
  <c r="RF168" i="60"/>
  <c r="RF169" i="60" s="1"/>
  <c r="LR168" i="60"/>
  <c r="LR169" i="60" s="1"/>
  <c r="GD168" i="60"/>
  <c r="GD169" i="60" s="1"/>
  <c r="AP168" i="60"/>
  <c r="AP169" i="60" s="1"/>
  <c r="ACS168" i="60"/>
  <c r="ACS169" i="60" s="1"/>
  <c r="XE168" i="60"/>
  <c r="XE169" i="60" s="1"/>
  <c r="RQ168" i="60"/>
  <c r="RQ169" i="60" s="1"/>
  <c r="MC168" i="60"/>
  <c r="MC169" i="60" s="1"/>
  <c r="GO168" i="60"/>
  <c r="GO169" i="60" s="1"/>
  <c r="BA168" i="60"/>
  <c r="BA169" i="60" s="1"/>
  <c r="WR168" i="60"/>
  <c r="WR169" i="60" s="1"/>
  <c r="UQ168" i="60"/>
  <c r="UQ169" i="60" s="1"/>
  <c r="PC168" i="60"/>
  <c r="PC169" i="60" s="1"/>
  <c r="JO168" i="60"/>
  <c r="JO169" i="60" s="1"/>
  <c r="OD168" i="60"/>
  <c r="OD169" i="60" s="1"/>
  <c r="IP168" i="60"/>
  <c r="IP169" i="60" s="1"/>
  <c r="PL168" i="60"/>
  <c r="PL169" i="60" s="1"/>
  <c r="AHW168" i="60"/>
  <c r="AHW169" i="60" s="1"/>
  <c r="ACG168" i="60"/>
  <c r="ACG169" i="60" s="1"/>
  <c r="RE168" i="60"/>
  <c r="RE169" i="60" s="1"/>
  <c r="LQ168" i="60"/>
  <c r="LQ169" i="60" s="1"/>
  <c r="GC168" i="60"/>
  <c r="GC169" i="60" s="1"/>
  <c r="AO168" i="60"/>
  <c r="AO169" i="60" s="1"/>
  <c r="ACO168" i="60"/>
  <c r="ACO169" i="60" s="1"/>
  <c r="SW168" i="60"/>
  <c r="SW169" i="60" s="1"/>
  <c r="UU168" i="60"/>
  <c r="UU169" i="60" s="1"/>
  <c r="AAT168" i="60"/>
  <c r="AAT169" i="60" s="1"/>
  <c r="EE168" i="60"/>
  <c r="EE169" i="60" s="1"/>
  <c r="ED168" i="60"/>
  <c r="ED169" i="60" s="1"/>
  <c r="MX168" i="60"/>
  <c r="MX169" i="60" s="1"/>
  <c r="XO168" i="60"/>
  <c r="XO169" i="60" s="1"/>
  <c r="AHR168" i="60"/>
  <c r="AHR169" i="60" s="1"/>
  <c r="BW168" i="60"/>
  <c r="BW169" i="60" s="1"/>
  <c r="JG168" i="60"/>
  <c r="JG169" i="60" s="1"/>
  <c r="UH168" i="60"/>
  <c r="UH169" i="60" s="1"/>
  <c r="DG168" i="60"/>
  <c r="DG169" i="60" s="1"/>
  <c r="RB168" i="60"/>
  <c r="RB169" i="60" s="1"/>
  <c r="TK168" i="60"/>
  <c r="TK169" i="60" s="1"/>
  <c r="YX168" i="60"/>
  <c r="YX169" i="60" s="1"/>
  <c r="YM168" i="60"/>
  <c r="YM169" i="60" s="1"/>
  <c r="AFW168" i="60"/>
  <c r="AFW169" i="60" s="1"/>
  <c r="N168" i="60"/>
  <c r="N169" i="60" s="1"/>
  <c r="ABT168" i="60"/>
  <c r="ABT169" i="60" s="1"/>
  <c r="WF168" i="60"/>
  <c r="WF169" i="60" s="1"/>
  <c r="QR168" i="60"/>
  <c r="QR169" i="60" s="1"/>
  <c r="LD168" i="60"/>
  <c r="LD169" i="60" s="1"/>
  <c r="FP168" i="60"/>
  <c r="FP169" i="60" s="1"/>
  <c r="AB168" i="60"/>
  <c r="AB169" i="60" s="1"/>
  <c r="CS168" i="60"/>
  <c r="CS169" i="60" s="1"/>
  <c r="AEV168" i="60"/>
  <c r="AEV169" i="60" s="1"/>
  <c r="ZH168" i="60"/>
  <c r="ZH169" i="60" s="1"/>
  <c r="TT168" i="60"/>
  <c r="TT169" i="60" s="1"/>
  <c r="OF168" i="60"/>
  <c r="OF169" i="60" s="1"/>
  <c r="IR168" i="60"/>
  <c r="IR169" i="60" s="1"/>
  <c r="DD168" i="60"/>
  <c r="DD169" i="60" s="1"/>
  <c r="AFG168" i="60"/>
  <c r="AFG169" i="60" s="1"/>
  <c r="ZS168" i="60"/>
  <c r="ZS169" i="60" s="1"/>
  <c r="UE168" i="60"/>
  <c r="UE169" i="60" s="1"/>
  <c r="OQ168" i="60"/>
  <c r="OQ169" i="60" s="1"/>
  <c r="JC168" i="60"/>
  <c r="JC169" i="60" s="1"/>
  <c r="DO168" i="60"/>
  <c r="DO169" i="60" s="1"/>
  <c r="AEH168" i="60"/>
  <c r="AEH169" i="60" s="1"/>
  <c r="YT168" i="60"/>
  <c r="YT169" i="60" s="1"/>
  <c r="TF168" i="60"/>
  <c r="TF169" i="60" s="1"/>
  <c r="NR168" i="60"/>
  <c r="NR169" i="60" s="1"/>
  <c r="ID168" i="60"/>
  <c r="ID169" i="60" s="1"/>
  <c r="CP168" i="60"/>
  <c r="CP169" i="60" s="1"/>
  <c r="ABY168" i="60"/>
  <c r="ABY169" i="60" s="1"/>
  <c r="WK168" i="60"/>
  <c r="WK169" i="60" s="1"/>
  <c r="QW168" i="60"/>
  <c r="QW169" i="60" s="1"/>
  <c r="LI168" i="60"/>
  <c r="LI169" i="60" s="1"/>
  <c r="FU168" i="60"/>
  <c r="FU169" i="60" s="1"/>
  <c r="AG168" i="60"/>
  <c r="AG169" i="60" s="1"/>
  <c r="AAB168" i="60"/>
  <c r="AAB169" i="60" s="1"/>
  <c r="UN168" i="60"/>
  <c r="UN169" i="60" s="1"/>
  <c r="OZ168" i="60"/>
  <c r="OZ169" i="60" s="1"/>
  <c r="JL168" i="60"/>
  <c r="JL169" i="60" s="1"/>
  <c r="DX168" i="60"/>
  <c r="DX169" i="60" s="1"/>
  <c r="HC168" i="60"/>
  <c r="HC169" i="60" s="1"/>
  <c r="BO168" i="60"/>
  <c r="BO169" i="60" s="1"/>
  <c r="AGX168" i="60"/>
  <c r="AGX169" i="60" s="1"/>
  <c r="ABJ168" i="60"/>
  <c r="ABJ169" i="60" s="1"/>
  <c r="VV168" i="60"/>
  <c r="VV169" i="60" s="1"/>
  <c r="QH168" i="60"/>
  <c r="QH169" i="60" s="1"/>
  <c r="KT168" i="60"/>
  <c r="KT169" i="60" s="1"/>
  <c r="FF168" i="60"/>
  <c r="FF169" i="60" s="1"/>
  <c r="R168" i="60"/>
  <c r="R169" i="60" s="1"/>
  <c r="ABU168" i="60"/>
  <c r="ABU169" i="60" s="1"/>
  <c r="WG168" i="60"/>
  <c r="WG169" i="60" s="1"/>
  <c r="QS168" i="60"/>
  <c r="QS169" i="60" s="1"/>
  <c r="LE168" i="60"/>
  <c r="LE169" i="60" s="1"/>
  <c r="FQ168" i="60"/>
  <c r="FQ169" i="60" s="1"/>
  <c r="AC168" i="60"/>
  <c r="AC169" i="60" s="1"/>
  <c r="AGE168" i="60"/>
  <c r="AGE169" i="60" s="1"/>
  <c r="CH168" i="60"/>
  <c r="CH169" i="60" s="1"/>
  <c r="MM168" i="60"/>
  <c r="MM169" i="60" s="1"/>
  <c r="AFV168" i="60"/>
  <c r="AFV169" i="60" s="1"/>
  <c r="GM168" i="60"/>
  <c r="GM169" i="60" s="1"/>
  <c r="RN168" i="60"/>
  <c r="RN169" i="60" s="1"/>
  <c r="AGT168" i="60"/>
  <c r="AGT169" i="60" s="1"/>
  <c r="AM168" i="60"/>
  <c r="AM169" i="60" s="1"/>
  <c r="QQ168" i="60"/>
  <c r="QQ169" i="60" s="1"/>
  <c r="WD168" i="60"/>
  <c r="WD169" i="60" s="1"/>
  <c r="ADZ168" i="60"/>
  <c r="ADZ169" i="60" s="1"/>
  <c r="AGV168" i="60"/>
  <c r="AGV169" i="60" s="1"/>
  <c r="ABH168" i="60"/>
  <c r="ABH169" i="60" s="1"/>
  <c r="VT168" i="60"/>
  <c r="VT169" i="60" s="1"/>
  <c r="QF168" i="60"/>
  <c r="QF169" i="60" s="1"/>
  <c r="KR168" i="60"/>
  <c r="KR169" i="60" s="1"/>
  <c r="FD168" i="60"/>
  <c r="FD169" i="60" s="1"/>
  <c r="P168" i="60"/>
  <c r="P169" i="60" s="1"/>
  <c r="AEJ168" i="60"/>
  <c r="AEJ169" i="60" s="1"/>
  <c r="YV168" i="60"/>
  <c r="YV169" i="60" s="1"/>
  <c r="TH168" i="60"/>
  <c r="TH169" i="60" s="1"/>
  <c r="NT168" i="60"/>
  <c r="NT169" i="60" s="1"/>
  <c r="IF168" i="60"/>
  <c r="IF169" i="60" s="1"/>
  <c r="CR168" i="60"/>
  <c r="CR169" i="60" s="1"/>
  <c r="ZG168" i="60"/>
  <c r="ZG169" i="60" s="1"/>
  <c r="TS168" i="60"/>
  <c r="TS169" i="60" s="1"/>
  <c r="OE168" i="60"/>
  <c r="OE169" i="60" s="1"/>
  <c r="IQ168" i="60"/>
  <c r="IQ169" i="60" s="1"/>
  <c r="DC168" i="60"/>
  <c r="DC169" i="60" s="1"/>
  <c r="ADV168" i="60"/>
  <c r="ADV169" i="60" s="1"/>
  <c r="YH168" i="60"/>
  <c r="YH169" i="60" s="1"/>
  <c r="ST168" i="60"/>
  <c r="ST169" i="60" s="1"/>
  <c r="NF168" i="60"/>
  <c r="NF169" i="60" s="1"/>
  <c r="HR168" i="60"/>
  <c r="HR169" i="60" s="1"/>
  <c r="CD168" i="60"/>
  <c r="CD169" i="60" s="1"/>
  <c r="AHA168" i="60"/>
  <c r="AHA169" i="60" s="1"/>
  <c r="ABM168" i="60"/>
  <c r="ABM169" i="60" s="1"/>
  <c r="VY168" i="60"/>
  <c r="VY169" i="60" s="1"/>
  <c r="QK168" i="60"/>
  <c r="QK169" i="60" s="1"/>
  <c r="KW168" i="60"/>
  <c r="KW169" i="60" s="1"/>
  <c r="FI168" i="60"/>
  <c r="FI169" i="60" s="1"/>
  <c r="U168" i="60"/>
  <c r="U169" i="60" s="1"/>
  <c r="ZP168" i="60"/>
  <c r="ZP169" i="60" s="1"/>
  <c r="UB168" i="60"/>
  <c r="UB169" i="60" s="1"/>
  <c r="ON168" i="60"/>
  <c r="ON169" i="60" s="1"/>
  <c r="IZ168" i="60"/>
  <c r="IZ169" i="60" s="1"/>
  <c r="DL168" i="60"/>
  <c r="DL169" i="60" s="1"/>
  <c r="GQ168" i="60"/>
  <c r="GQ169" i="60" s="1"/>
  <c r="BC168" i="60"/>
  <c r="BC169" i="60" s="1"/>
  <c r="AAX168" i="60"/>
  <c r="AAX169" i="60" s="1"/>
  <c r="VJ168" i="60"/>
  <c r="VJ169" i="60" s="1"/>
  <c r="PV168" i="60"/>
  <c r="PV169" i="60" s="1"/>
  <c r="KH168" i="60"/>
  <c r="KH169" i="60" s="1"/>
  <c r="ET168" i="60"/>
  <c r="ET169" i="60" s="1"/>
  <c r="F168" i="60"/>
  <c r="F169" i="60" s="1"/>
  <c r="ABI168" i="60"/>
  <c r="ABI169" i="60" s="1"/>
  <c r="VU168" i="60"/>
  <c r="VU169" i="60" s="1"/>
  <c r="QG168" i="60"/>
  <c r="QG169" i="60" s="1"/>
  <c r="KS168" i="60"/>
  <c r="KS169" i="60" s="1"/>
  <c r="FE168" i="60"/>
  <c r="FE169" i="60" s="1"/>
  <c r="Q168" i="60"/>
  <c r="Q169" i="60" s="1"/>
  <c r="SA168" i="60"/>
  <c r="SA169" i="60" s="1"/>
  <c r="EP168" i="60"/>
  <c r="EP169" i="60" s="1"/>
  <c r="BK168" i="60"/>
  <c r="BK169" i="60" s="1"/>
  <c r="AHF168" i="60"/>
  <c r="AHF169" i="60" s="1"/>
  <c r="ADO168" i="60"/>
  <c r="ADO169" i="60" s="1"/>
  <c r="DS168" i="60"/>
  <c r="DS169" i="60" s="1"/>
  <c r="OT168" i="60"/>
  <c r="OT169" i="60" s="1"/>
  <c r="AEX168" i="60"/>
  <c r="AEX169" i="60" s="1"/>
  <c r="LN168" i="60"/>
  <c r="LN169" i="60" s="1"/>
  <c r="NW168" i="60"/>
  <c r="NW169" i="60" s="1"/>
  <c r="TJ168" i="60"/>
  <c r="TJ169" i="60" s="1"/>
  <c r="SY168" i="60"/>
  <c r="SY169" i="60" s="1"/>
  <c r="ABF168" i="60"/>
  <c r="ABF169" i="60" s="1"/>
  <c r="AGJ168" i="60"/>
  <c r="AGJ169" i="60" s="1"/>
  <c r="AAV168" i="60"/>
  <c r="AAV169" i="60" s="1"/>
  <c r="VH168" i="60"/>
  <c r="VH169" i="60" s="1"/>
  <c r="PT168" i="60"/>
  <c r="PT169" i="60" s="1"/>
  <c r="KF168" i="60"/>
  <c r="KF169" i="60" s="1"/>
  <c r="ER168" i="60"/>
  <c r="ER169" i="60" s="1"/>
  <c r="BU168" i="60"/>
  <c r="BU169" i="60" s="1"/>
  <c r="ADX168" i="60"/>
  <c r="ADX169" i="60" s="1"/>
  <c r="YJ168" i="60"/>
  <c r="YJ169" i="60" s="1"/>
  <c r="SV168" i="60"/>
  <c r="SV169" i="60" s="1"/>
  <c r="NH168" i="60"/>
  <c r="NH169" i="60" s="1"/>
  <c r="HT168" i="60"/>
  <c r="HT169" i="60" s="1"/>
  <c r="CF168" i="60"/>
  <c r="CF169" i="60" s="1"/>
  <c r="AEI168" i="60"/>
  <c r="AEI169" i="60" s="1"/>
  <c r="YU168" i="60"/>
  <c r="YU169" i="60" s="1"/>
  <c r="TG168" i="60"/>
  <c r="TG169" i="60" s="1"/>
  <c r="NS168" i="60"/>
  <c r="NS169" i="60" s="1"/>
  <c r="IE168" i="60"/>
  <c r="IE169" i="60" s="1"/>
  <c r="CQ168" i="60"/>
  <c r="CQ169" i="60" s="1"/>
  <c r="ADJ168" i="60"/>
  <c r="ADJ169" i="60" s="1"/>
  <c r="XV168" i="60"/>
  <c r="XV169" i="60" s="1"/>
  <c r="SH168" i="60"/>
  <c r="SH169" i="60" s="1"/>
  <c r="MT168" i="60"/>
  <c r="MT169" i="60" s="1"/>
  <c r="HF168" i="60"/>
  <c r="HF169" i="60" s="1"/>
  <c r="BR168" i="60"/>
  <c r="BR169" i="60" s="1"/>
  <c r="AGO168" i="60"/>
  <c r="AGO169" i="60" s="1"/>
  <c r="ABA168" i="60"/>
  <c r="ABA169" i="60" s="1"/>
  <c r="VM168" i="60"/>
  <c r="VM169" i="60" s="1"/>
  <c r="PY168" i="60"/>
  <c r="PY169" i="60" s="1"/>
  <c r="KK168" i="60"/>
  <c r="KK169" i="60" s="1"/>
  <c r="EW168" i="60"/>
  <c r="EW169" i="60" s="1"/>
  <c r="I168" i="60"/>
  <c r="I169" i="60" s="1"/>
  <c r="ZD168" i="60"/>
  <c r="ZD169" i="60" s="1"/>
  <c r="TP168" i="60"/>
  <c r="TP169" i="60" s="1"/>
  <c r="OB168" i="60"/>
  <c r="OB169" i="60" s="1"/>
  <c r="IN168" i="60"/>
  <c r="IN169" i="60" s="1"/>
  <c r="CZ168" i="60"/>
  <c r="CZ169" i="60" s="1"/>
  <c r="GE168" i="60"/>
  <c r="GE169" i="60" s="1"/>
  <c r="AQ168" i="60"/>
  <c r="AQ169" i="60" s="1"/>
  <c r="AFZ168" i="60"/>
  <c r="AFZ169" i="60" s="1"/>
  <c r="AAL168" i="60"/>
  <c r="AAL169" i="60" s="1"/>
  <c r="UX168" i="60"/>
  <c r="UX169" i="60" s="1"/>
  <c r="PJ168" i="60"/>
  <c r="PJ169" i="60" s="1"/>
  <c r="JV168" i="60"/>
  <c r="JV169" i="60" s="1"/>
  <c r="EH168" i="60"/>
  <c r="EH169" i="60" s="1"/>
  <c r="AAW168" i="60"/>
  <c r="AAW169" i="60" s="1"/>
  <c r="VI168" i="60"/>
  <c r="VI169" i="60" s="1"/>
  <c r="PU168" i="60"/>
  <c r="PU169" i="60" s="1"/>
  <c r="KG168" i="60"/>
  <c r="KG169" i="60" s="1"/>
  <c r="ES168" i="60"/>
  <c r="ES169" i="60" s="1"/>
  <c r="E168" i="60"/>
  <c r="E169" i="60" s="1"/>
  <c r="LG168" i="60"/>
  <c r="LG169" i="60" s="1"/>
  <c r="AEE168" i="60"/>
  <c r="AEE169" i="60" s="1"/>
  <c r="YQ168" i="60"/>
  <c r="YQ169" i="60" s="1"/>
  <c r="HJ168" i="60"/>
  <c r="HJ169" i="60" s="1"/>
  <c r="GY168" i="60"/>
  <c r="GY169" i="60" s="1"/>
  <c r="XN168" i="60"/>
  <c r="XN169" i="60" s="1"/>
  <c r="AAU168" i="60"/>
  <c r="AAU169" i="60" s="1"/>
  <c r="AGZ168" i="60"/>
  <c r="AGZ169" i="60" s="1"/>
  <c r="AY168" i="60"/>
  <c r="AY169" i="60" s="1"/>
  <c r="LZ168" i="60"/>
  <c r="LZ169" i="60" s="1"/>
  <c r="ACE168" i="60"/>
  <c r="ACE169" i="60" s="1"/>
  <c r="IT168" i="60"/>
  <c r="IT169" i="60" s="1"/>
  <c r="LC168" i="60"/>
  <c r="LC169" i="60" s="1"/>
  <c r="QP168" i="60"/>
  <c r="QP169" i="60" s="1"/>
  <c r="QE168" i="60"/>
  <c r="QE169" i="60" s="1"/>
  <c r="YL168" i="60"/>
  <c r="YL169" i="60" s="1"/>
  <c r="AAJ168" i="60"/>
  <c r="AAJ169" i="60" s="1"/>
  <c r="UV168" i="60"/>
  <c r="UV169" i="60" s="1"/>
  <c r="PH168" i="60"/>
  <c r="PH169" i="60" s="1"/>
  <c r="JT168" i="60"/>
  <c r="JT169" i="60" s="1"/>
  <c r="EF168" i="60"/>
  <c r="EF169" i="60" s="1"/>
  <c r="BI168" i="60"/>
  <c r="BI169" i="60" s="1"/>
  <c r="ADL168" i="60"/>
  <c r="ADL169" i="60" s="1"/>
  <c r="XX168" i="60"/>
  <c r="XX169" i="60" s="1"/>
  <c r="SJ168" i="60"/>
  <c r="SJ169" i="60" s="1"/>
  <c r="MV168" i="60"/>
  <c r="MV169" i="60" s="1"/>
  <c r="HH168" i="60"/>
  <c r="HH169" i="60" s="1"/>
  <c r="BT168" i="60"/>
  <c r="BT169" i="60" s="1"/>
  <c r="ADW168" i="60"/>
  <c r="ADW169" i="60" s="1"/>
  <c r="YI168" i="60"/>
  <c r="YI169" i="60" s="1"/>
  <c r="SU168" i="60"/>
  <c r="SU169" i="60" s="1"/>
  <c r="NG168" i="60"/>
  <c r="NG169" i="60" s="1"/>
  <c r="HS168" i="60"/>
  <c r="HS169" i="60" s="1"/>
  <c r="CE168" i="60"/>
  <c r="CE169" i="60" s="1"/>
  <c r="ACX168" i="60"/>
  <c r="ACX169" i="60" s="1"/>
  <c r="XJ168" i="60"/>
  <c r="XJ169" i="60" s="1"/>
  <c r="RV168" i="60"/>
  <c r="RV169" i="60" s="1"/>
  <c r="MH168" i="60"/>
  <c r="MH169" i="60" s="1"/>
  <c r="GT168" i="60"/>
  <c r="GT169" i="60" s="1"/>
  <c r="BF168" i="60"/>
  <c r="BF169" i="60" s="1"/>
  <c r="AGC168" i="60"/>
  <c r="AGC169" i="60" s="1"/>
  <c r="AAO168" i="60"/>
  <c r="AAO169" i="60" s="1"/>
  <c r="VA168" i="60"/>
  <c r="VA169" i="60" s="1"/>
  <c r="PM168" i="60"/>
  <c r="PM169" i="60" s="1"/>
  <c r="JY168" i="60"/>
  <c r="JY169" i="60" s="1"/>
  <c r="EK168" i="60"/>
  <c r="EK169" i="60" s="1"/>
  <c r="AEF168" i="60"/>
  <c r="AEF169" i="60" s="1"/>
  <c r="YR168" i="60"/>
  <c r="YR169" i="60" s="1"/>
  <c r="TD168" i="60"/>
  <c r="TD169" i="60" s="1"/>
  <c r="NP168" i="60"/>
  <c r="NP169" i="60" s="1"/>
  <c r="IB168" i="60"/>
  <c r="IB169" i="60" s="1"/>
  <c r="CN168" i="60"/>
  <c r="CN169" i="60" s="1"/>
  <c r="FS168" i="60"/>
  <c r="FS169" i="60" s="1"/>
  <c r="AE168" i="60"/>
  <c r="AE169" i="60" s="1"/>
  <c r="AFN168" i="60"/>
  <c r="AFN169" i="60" s="1"/>
  <c r="ZZ168" i="60"/>
  <c r="ZZ169" i="60" s="1"/>
  <c r="UL168" i="60"/>
  <c r="UL169" i="60" s="1"/>
  <c r="OX168" i="60"/>
  <c r="OX169" i="60" s="1"/>
  <c r="JJ168" i="60"/>
  <c r="JJ169" i="60" s="1"/>
  <c r="DV168" i="60"/>
  <c r="DV169" i="60" s="1"/>
  <c r="AFY168" i="60"/>
  <c r="AFY169" i="60" s="1"/>
  <c r="AAK168" i="60"/>
  <c r="AAK169" i="60" s="1"/>
  <c r="UW168" i="60"/>
  <c r="UW169" i="60" s="1"/>
  <c r="PI168" i="60"/>
  <c r="PI169" i="60" s="1"/>
  <c r="JU168" i="60"/>
  <c r="JU169" i="60" s="1"/>
  <c r="EG168" i="60"/>
  <c r="EG169" i="60" s="1"/>
  <c r="ADS168" i="60"/>
  <c r="ADS169" i="60" s="1"/>
  <c r="YE168" i="60"/>
  <c r="YE169" i="60" s="1"/>
  <c r="AFK168" i="60"/>
  <c r="AFK169" i="60" s="1"/>
  <c r="ADN168" i="60"/>
  <c r="ADN169" i="60" s="1"/>
  <c r="KD168" i="60"/>
  <c r="KD169" i="60" s="1"/>
  <c r="FA168" i="60"/>
  <c r="FA169" i="60" s="1"/>
  <c r="ML168" i="60"/>
  <c r="ML169" i="60" s="1"/>
  <c r="YA168" i="60"/>
  <c r="YA169" i="60" s="1"/>
  <c r="AFD168" i="60"/>
  <c r="AFD169" i="60" s="1"/>
  <c r="JF168" i="60"/>
  <c r="JF169" i="60" s="1"/>
  <c r="ZK168" i="60"/>
  <c r="ZK169" i="60" s="1"/>
  <c r="FZ168" i="60"/>
  <c r="FZ169" i="60" s="1"/>
  <c r="II168" i="60"/>
  <c r="II169" i="60" s="1"/>
  <c r="NV168" i="60"/>
  <c r="NV169" i="60" s="1"/>
  <c r="NK168" i="60"/>
  <c r="NK169" i="60" s="1"/>
  <c r="VR168" i="60"/>
  <c r="VR169" i="60" s="1"/>
  <c r="AFL168" i="60"/>
  <c r="AFL169" i="60" s="1"/>
  <c r="ZX168" i="60"/>
  <c r="ZX169" i="60" s="1"/>
  <c r="UJ168" i="60"/>
  <c r="UJ169" i="60" s="1"/>
  <c r="OV168" i="60"/>
  <c r="OV169" i="60" s="1"/>
  <c r="JH168" i="60"/>
  <c r="JH169" i="60" s="1"/>
  <c r="DT168" i="60"/>
  <c r="DT169" i="60" s="1"/>
  <c r="AW168" i="60"/>
  <c r="AW169" i="60" s="1"/>
  <c r="ACZ168" i="60"/>
  <c r="ACZ169" i="60" s="1"/>
  <c r="XL168" i="60"/>
  <c r="XL169" i="60" s="1"/>
  <c r="RX168" i="60"/>
  <c r="RX169" i="60" s="1"/>
  <c r="MJ168" i="60"/>
  <c r="MJ169" i="60" s="1"/>
  <c r="GV168" i="60"/>
  <c r="GV169" i="60" s="1"/>
  <c r="BH168" i="60"/>
  <c r="BH169" i="60" s="1"/>
  <c r="XW168" i="60"/>
  <c r="XW169" i="60" s="1"/>
  <c r="SI168" i="60"/>
  <c r="SI169" i="60" s="1"/>
  <c r="MU168" i="60"/>
  <c r="MU169" i="60" s="1"/>
  <c r="HG168" i="60"/>
  <c r="HG169" i="60" s="1"/>
  <c r="BS168" i="60"/>
  <c r="BS169" i="60" s="1"/>
  <c r="ACL168" i="60"/>
  <c r="ACL169" i="60" s="1"/>
  <c r="WX168" i="60"/>
  <c r="WX169" i="60" s="1"/>
  <c r="RJ168" i="60"/>
  <c r="RJ169" i="60" s="1"/>
  <c r="LV168" i="60"/>
  <c r="LV169" i="60" s="1"/>
  <c r="GH168" i="60"/>
  <c r="GH169" i="60" s="1"/>
  <c r="AT168" i="60"/>
  <c r="AT169" i="60" s="1"/>
  <c r="AFQ168" i="60"/>
  <c r="AFQ169" i="60" s="1"/>
  <c r="AAC168" i="60"/>
  <c r="AAC169" i="60" s="1"/>
  <c r="UO168" i="60"/>
  <c r="UO169" i="60" s="1"/>
  <c r="PA168" i="60"/>
  <c r="PA169" i="60" s="1"/>
  <c r="JM168" i="60"/>
  <c r="JM169" i="60" s="1"/>
  <c r="DY168" i="60"/>
  <c r="DY169" i="60" s="1"/>
  <c r="ADT168" i="60"/>
  <c r="ADT169" i="60" s="1"/>
  <c r="YF168" i="60"/>
  <c r="YF169" i="60" s="1"/>
  <c r="SR168" i="60"/>
  <c r="SR169" i="60" s="1"/>
  <c r="ND168" i="60"/>
  <c r="ND169" i="60" s="1"/>
  <c r="HP168" i="60"/>
  <c r="HP169" i="60" s="1"/>
  <c r="CB168" i="60"/>
  <c r="CB169" i="60" s="1"/>
  <c r="FG168" i="60"/>
  <c r="FG169" i="60" s="1"/>
  <c r="S168" i="60"/>
  <c r="S169" i="60" s="1"/>
  <c r="AFB168" i="60"/>
  <c r="AFB169" i="60" s="1"/>
  <c r="ZN168" i="60"/>
  <c r="ZN169" i="60" s="1"/>
  <c r="TZ168" i="60"/>
  <c r="TZ169" i="60" s="1"/>
  <c r="OL168" i="60"/>
  <c r="OL169" i="60" s="1"/>
  <c r="IX168" i="60"/>
  <c r="IX169" i="60" s="1"/>
  <c r="DJ168" i="60"/>
  <c r="DJ169" i="60" s="1"/>
  <c r="AFM168" i="60"/>
  <c r="AFM169" i="60" s="1"/>
  <c r="ZY168" i="60"/>
  <c r="ZY169" i="60" s="1"/>
  <c r="UK168" i="60"/>
  <c r="UK169" i="60" s="1"/>
  <c r="OW168" i="60"/>
  <c r="OW169" i="60" s="1"/>
  <c r="JI168" i="60"/>
  <c r="JI169" i="60" s="1"/>
  <c r="DU168" i="60"/>
  <c r="DU169" i="60" s="1"/>
  <c r="PF168" i="60"/>
  <c r="PF169" i="60" s="1"/>
  <c r="AFU168" i="60"/>
  <c r="AFU169" i="60" s="1"/>
  <c r="ADG168" i="60"/>
  <c r="ADG169" i="60" s="1"/>
  <c r="XS168" i="60"/>
  <c r="XS169" i="60" s="1"/>
  <c r="EO168" i="60"/>
  <c r="EO169" i="60" s="1"/>
  <c r="BJ168" i="60"/>
  <c r="BJ169" i="60" s="1"/>
  <c r="VG168" i="60"/>
  <c r="VG169" i="60" s="1"/>
  <c r="ACQ168" i="60"/>
  <c r="ACQ169" i="60" s="1"/>
  <c r="GL168" i="60"/>
  <c r="GL169" i="60" s="1"/>
  <c r="WQ168" i="60"/>
  <c r="WQ169" i="60" s="1"/>
  <c r="DF168" i="60"/>
  <c r="DF169" i="60" s="1"/>
  <c r="FO168" i="60"/>
  <c r="FO169" i="60" s="1"/>
  <c r="LB168" i="60"/>
  <c r="LB169" i="60" s="1"/>
  <c r="KQ168" i="60"/>
  <c r="KQ169" i="60" s="1"/>
  <c r="SX168" i="60"/>
  <c r="SX169" i="60" s="1"/>
  <c r="AEZ168" i="60"/>
  <c r="AEZ169" i="60" s="1"/>
  <c r="ZL168" i="60"/>
  <c r="ZL169" i="60" s="1"/>
  <c r="TX168" i="60"/>
  <c r="TX169" i="60" s="1"/>
  <c r="OJ168" i="60"/>
  <c r="OJ169" i="60" s="1"/>
  <c r="IV168" i="60"/>
  <c r="IV169" i="60" s="1"/>
  <c r="DH168" i="60"/>
  <c r="DH169" i="60" s="1"/>
  <c r="AK168" i="60"/>
  <c r="AK169" i="60" s="1"/>
  <c r="ACN168" i="60"/>
  <c r="ACN169" i="60" s="1"/>
  <c r="WZ168" i="60"/>
  <c r="WZ169" i="60" s="1"/>
  <c r="RL168" i="60"/>
  <c r="RL169" i="60" s="1"/>
  <c r="LX168" i="60"/>
  <c r="LX169" i="60" s="1"/>
  <c r="GJ168" i="60"/>
  <c r="GJ169" i="60" s="1"/>
  <c r="AV168" i="60"/>
  <c r="AV169" i="60" s="1"/>
  <c r="ACY168" i="60"/>
  <c r="ACY169" i="60" s="1"/>
  <c r="XK168" i="60"/>
  <c r="XK169" i="60" s="1"/>
  <c r="RW168" i="60"/>
  <c r="RW169" i="60" s="1"/>
  <c r="MI168" i="60"/>
  <c r="MI169" i="60" s="1"/>
  <c r="GU168" i="60"/>
  <c r="GU169" i="60" s="1"/>
  <c r="BG168" i="60"/>
  <c r="BG169" i="60" s="1"/>
  <c r="AHN168" i="60"/>
  <c r="AHN169" i="60" s="1"/>
  <c r="ABZ168" i="60"/>
  <c r="ABZ169" i="60" s="1"/>
  <c r="WL168" i="60"/>
  <c r="WL169" i="60" s="1"/>
  <c r="QX168" i="60"/>
  <c r="QX169" i="60" s="1"/>
  <c r="LJ168" i="60"/>
  <c r="LJ169" i="60" s="1"/>
  <c r="FV168" i="60"/>
  <c r="FV169" i="60" s="1"/>
  <c r="AH168" i="60"/>
  <c r="AH169" i="60" s="1"/>
  <c r="AFE168" i="60"/>
  <c r="AFE169" i="60" s="1"/>
  <c r="ZQ168" i="60"/>
  <c r="ZQ169" i="60" s="1"/>
  <c r="UC168" i="60"/>
  <c r="UC169" i="60" s="1"/>
  <c r="OO168" i="60"/>
  <c r="OO169" i="60" s="1"/>
  <c r="JA168" i="60"/>
  <c r="JA169" i="60" s="1"/>
  <c r="DM168" i="60"/>
  <c r="DM169" i="60" s="1"/>
  <c r="ADH168" i="60"/>
  <c r="ADH169" i="60" s="1"/>
  <c r="XT168" i="60"/>
  <c r="XT169" i="60" s="1"/>
  <c r="SF168" i="60"/>
  <c r="SF169" i="60" s="1"/>
  <c r="MR168" i="60"/>
  <c r="MR169" i="60" s="1"/>
  <c r="HD168" i="60"/>
  <c r="HD169" i="60" s="1"/>
  <c r="BP168" i="60"/>
  <c r="BP169" i="60" s="1"/>
  <c r="EU168" i="60"/>
  <c r="EU169" i="60" s="1"/>
  <c r="G168" i="60"/>
  <c r="G169" i="60" s="1"/>
  <c r="AEP168" i="60"/>
  <c r="AEP169" i="60" s="1"/>
  <c r="ZB168" i="60"/>
  <c r="ZB169" i="60" s="1"/>
  <c r="TN168" i="60"/>
  <c r="TN169" i="60" s="1"/>
  <c r="NZ168" i="60"/>
  <c r="NZ169" i="60" s="1"/>
  <c r="IL168" i="60"/>
  <c r="IL169" i="60" s="1"/>
  <c r="CX168" i="60"/>
  <c r="CX169" i="60" s="1"/>
  <c r="AFA168" i="60"/>
  <c r="AFA169" i="60" s="1"/>
  <c r="ZM168" i="60"/>
  <c r="ZM169" i="60" s="1"/>
  <c r="TY168" i="60"/>
  <c r="TY169" i="60" s="1"/>
  <c r="OK168" i="60"/>
  <c r="OK169" i="60" s="1"/>
  <c r="IW168" i="60"/>
  <c r="IW169" i="60" s="1"/>
  <c r="DI168" i="60"/>
  <c r="DI169" i="60" s="1"/>
  <c r="KU168" i="60"/>
  <c r="KU169" i="60" s="1"/>
  <c r="SM168" i="60"/>
  <c r="SM169" i="60" s="1"/>
  <c r="ZW168" i="60"/>
  <c r="ZW169" i="60" s="1"/>
  <c r="DR168" i="60"/>
  <c r="DR169" i="60" s="1"/>
  <c r="TW168" i="60"/>
  <c r="TW169" i="60" s="1"/>
  <c r="AGN168" i="60"/>
  <c r="AGN169" i="60" s="1"/>
  <c r="AL168" i="60"/>
  <c r="AL169" i="60" s="1"/>
  <c r="CU168" i="60"/>
  <c r="CU169" i="60" s="1"/>
  <c r="IH168" i="60"/>
  <c r="IH169" i="60" s="1"/>
  <c r="HW168" i="60"/>
  <c r="HW169" i="60" s="1"/>
  <c r="QD168" i="60"/>
  <c r="QD169" i="60" s="1"/>
  <c r="AEN168" i="60"/>
  <c r="AEN169" i="60" s="1"/>
  <c r="YZ168" i="60"/>
  <c r="YZ169" i="60" s="1"/>
  <c r="TL168" i="60"/>
  <c r="TL169" i="60" s="1"/>
  <c r="NX168" i="60"/>
  <c r="NX169" i="60" s="1"/>
  <c r="IJ168" i="60"/>
  <c r="IJ169" i="60" s="1"/>
  <c r="CV168" i="60"/>
  <c r="CV169" i="60" s="1"/>
  <c r="Y168" i="60"/>
  <c r="Y169" i="60" s="1"/>
  <c r="AHP168" i="60"/>
  <c r="AHP169" i="60" s="1"/>
  <c r="ACB168" i="60"/>
  <c r="ACB169" i="60" s="1"/>
  <c r="WN168" i="60"/>
  <c r="WN169" i="60" s="1"/>
  <c r="QZ168" i="60"/>
  <c r="QZ169" i="60" s="1"/>
  <c r="LL168" i="60"/>
  <c r="LL169" i="60" s="1"/>
  <c r="FX168" i="60"/>
  <c r="FX169" i="60" s="1"/>
  <c r="AJ168" i="60"/>
  <c r="AJ169" i="60" s="1"/>
  <c r="ACM168" i="60"/>
  <c r="ACM169" i="60" s="1"/>
  <c r="WY168" i="60"/>
  <c r="WY169" i="60" s="1"/>
  <c r="RK168" i="60"/>
  <c r="RK169" i="60" s="1"/>
  <c r="LW168" i="60"/>
  <c r="LW169" i="60" s="1"/>
  <c r="GI168" i="60"/>
  <c r="GI169" i="60" s="1"/>
  <c r="AU168" i="60"/>
  <c r="AU169" i="60" s="1"/>
  <c r="AHB168" i="60"/>
  <c r="AHB169" i="60" s="1"/>
  <c r="ABN168" i="60"/>
  <c r="ABN169" i="60" s="1"/>
  <c r="VZ168" i="60"/>
  <c r="VZ169" i="60" s="1"/>
  <c r="QL168" i="60"/>
  <c r="QL169" i="60" s="1"/>
  <c r="KX168" i="60"/>
  <c r="KX169" i="60" s="1"/>
  <c r="FJ168" i="60"/>
  <c r="FJ169" i="60" s="1"/>
  <c r="V168" i="60"/>
  <c r="V169" i="60" s="1"/>
  <c r="AES168" i="60"/>
  <c r="AES169" i="60" s="1"/>
  <c r="ZE168" i="60"/>
  <c r="ZE169" i="60" s="1"/>
  <c r="TQ168" i="60"/>
  <c r="TQ169" i="60" s="1"/>
  <c r="OC168" i="60"/>
  <c r="OC169" i="60" s="1"/>
  <c r="IO168" i="60"/>
  <c r="IO169" i="60" s="1"/>
  <c r="DA168" i="60"/>
  <c r="DA169" i="60" s="1"/>
  <c r="ACV168" i="60"/>
  <c r="ACV169" i="60" s="1"/>
  <c r="XH168" i="60"/>
  <c r="XH169" i="60" s="1"/>
  <c r="RT168" i="60"/>
  <c r="RT169" i="60" s="1"/>
  <c r="MF168" i="60"/>
  <c r="MF169" i="60" s="1"/>
  <c r="GR168" i="60"/>
  <c r="GR169" i="60" s="1"/>
  <c r="BD168" i="60"/>
  <c r="BD169" i="60" s="1"/>
  <c r="JW168" i="60"/>
  <c r="JW169" i="60" s="1"/>
  <c r="EI168" i="60"/>
  <c r="EI169" i="60" s="1"/>
  <c r="AED168" i="60"/>
  <c r="AED169" i="60" s="1"/>
  <c r="YP168" i="60"/>
  <c r="YP169" i="60" s="1"/>
  <c r="TB168" i="60"/>
  <c r="TB169" i="60" s="1"/>
  <c r="NN168" i="60"/>
  <c r="NN169" i="60" s="1"/>
  <c r="HZ168" i="60"/>
  <c r="HZ169" i="60" s="1"/>
  <c r="CL168" i="60"/>
  <c r="CL169" i="60" s="1"/>
  <c r="AEO168" i="60"/>
  <c r="AEO169" i="60" s="1"/>
  <c r="ZA168" i="60"/>
  <c r="ZA169" i="60" s="1"/>
  <c r="TM168" i="60"/>
  <c r="TM169" i="60" s="1"/>
  <c r="NY168" i="60"/>
  <c r="NY169" i="60" s="1"/>
  <c r="IK168" i="60"/>
  <c r="IK169" i="60" s="1"/>
  <c r="CW168" i="60"/>
  <c r="CW169" i="60" s="1"/>
  <c r="TI168" i="60"/>
  <c r="TI169" i="60" s="1"/>
  <c r="MQ168" i="60"/>
  <c r="MQ169" i="60" s="1"/>
  <c r="SQ168" i="60"/>
  <c r="SQ169" i="60" s="1"/>
  <c r="AEW168" i="60"/>
  <c r="AEW169" i="60" s="1"/>
  <c r="ZI168" i="60"/>
  <c r="ZI169" i="60" s="1"/>
  <c r="TC168" i="60"/>
  <c r="TC169" i="60" s="1"/>
  <c r="ME168" i="60"/>
  <c r="ME169" i="60" s="1"/>
  <c r="ADB168" i="60"/>
  <c r="ADB169" i="60" s="1"/>
  <c r="PS168" i="60"/>
  <c r="PS169" i="60" s="1"/>
  <c r="XC168" i="60"/>
  <c r="XC169" i="60" s="1"/>
  <c r="AGU168" i="60"/>
  <c r="AGU169" i="60" s="1"/>
  <c r="AX168" i="60"/>
  <c r="AX169" i="60" s="1"/>
  <c r="RC168" i="60"/>
  <c r="RC169" i="60" s="1"/>
  <c r="AER168" i="60"/>
  <c r="AER169" i="60" s="1"/>
  <c r="AGI168" i="60"/>
  <c r="AGI169" i="60" s="1"/>
  <c r="AA168" i="60"/>
  <c r="AA169" i="60" s="1"/>
  <c r="FN168" i="60"/>
  <c r="FN169" i="60" s="1"/>
  <c r="FC168" i="60"/>
  <c r="FC169" i="60" s="1"/>
  <c r="NJ168" i="60"/>
  <c r="NJ169" i="60" s="1"/>
  <c r="AEB168" i="60"/>
  <c r="AEB169" i="60" s="1"/>
  <c r="YN168" i="60"/>
  <c r="YN169" i="60" s="1"/>
  <c r="SZ168" i="60"/>
  <c r="SZ169" i="60" s="1"/>
  <c r="NL168" i="60"/>
  <c r="NL169" i="60" s="1"/>
  <c r="HX168" i="60"/>
  <c r="HX169" i="60" s="1"/>
  <c r="CJ168" i="60"/>
  <c r="CJ169" i="60" s="1"/>
  <c r="M168" i="60"/>
  <c r="M169" i="60" s="1"/>
  <c r="AHD168" i="60"/>
  <c r="AHD169" i="60" s="1"/>
  <c r="ABP168" i="60"/>
  <c r="ABP169" i="60" s="1"/>
  <c r="WB168" i="60"/>
  <c r="WB169" i="60" s="1"/>
  <c r="QN168" i="60"/>
  <c r="QN169" i="60" s="1"/>
  <c r="KZ168" i="60"/>
  <c r="KZ169" i="60" s="1"/>
  <c r="FL168" i="60"/>
  <c r="FL169" i="60" s="1"/>
  <c r="X168" i="60"/>
  <c r="X169" i="60" s="1"/>
  <c r="ACA168" i="60"/>
  <c r="ACA169" i="60" s="1"/>
  <c r="WM168" i="60"/>
  <c r="WM169" i="60" s="1"/>
  <c r="QY168" i="60"/>
  <c r="QY169" i="60" s="1"/>
  <c r="LK168" i="60"/>
  <c r="LK169" i="60" s="1"/>
  <c r="FW168" i="60"/>
  <c r="FW169" i="60" s="1"/>
  <c r="AI168" i="60"/>
  <c r="AI169" i="60" s="1"/>
  <c r="AGP168" i="60"/>
  <c r="AGP169" i="60" s="1"/>
  <c r="ABB168" i="60"/>
  <c r="ABB169" i="60" s="1"/>
  <c r="VN168" i="60"/>
  <c r="VN169" i="60" s="1"/>
  <c r="PZ168" i="60"/>
  <c r="PZ169" i="60" s="1"/>
  <c r="KL168" i="60"/>
  <c r="KL169" i="60" s="1"/>
  <c r="EX168" i="60"/>
  <c r="EX169" i="60" s="1"/>
  <c r="J168" i="60"/>
  <c r="J169" i="60" s="1"/>
  <c r="AEG168" i="60"/>
  <c r="AEG169" i="60" s="1"/>
  <c r="YS168" i="60"/>
  <c r="YS169" i="60" s="1"/>
  <c r="TE168" i="60"/>
  <c r="TE169" i="60" s="1"/>
  <c r="NQ168" i="60"/>
  <c r="NQ169" i="60" s="1"/>
  <c r="IC168" i="60"/>
  <c r="IC169" i="60" s="1"/>
  <c r="CO168" i="60"/>
  <c r="CO169" i="60" s="1"/>
  <c r="ACJ168" i="60"/>
  <c r="ACJ169" i="60" s="1"/>
  <c r="WV168" i="60"/>
  <c r="WV169" i="60" s="1"/>
  <c r="RH168" i="60"/>
  <c r="RH169" i="60" s="1"/>
  <c r="LT168" i="60"/>
  <c r="LT169" i="60" s="1"/>
  <c r="GF168" i="60"/>
  <c r="GF169" i="60" s="1"/>
  <c r="AR168" i="60"/>
  <c r="AR169" i="60" s="1"/>
  <c r="JK168" i="60"/>
  <c r="JK169" i="60" s="1"/>
  <c r="DW168" i="60"/>
  <c r="DW169" i="60" s="1"/>
  <c r="ADR168" i="60"/>
  <c r="ADR169" i="60" s="1"/>
  <c r="YD168" i="60"/>
  <c r="YD169" i="60" s="1"/>
  <c r="SP168" i="60"/>
  <c r="SP169" i="60" s="1"/>
  <c r="NB168" i="60"/>
  <c r="NB169" i="60" s="1"/>
  <c r="HN168" i="60"/>
  <c r="HN169" i="60" s="1"/>
  <c r="BZ168" i="60"/>
  <c r="BZ169" i="60" s="1"/>
  <c r="AEC168" i="60"/>
  <c r="AEC169" i="60" s="1"/>
  <c r="YO168" i="60"/>
  <c r="YO169" i="60" s="1"/>
  <c r="TA168" i="60"/>
  <c r="TA169" i="60" s="1"/>
  <c r="NM168" i="60"/>
  <c r="NM169" i="60" s="1"/>
  <c r="HY168" i="60"/>
  <c r="HY169" i="60" s="1"/>
  <c r="CK168" i="60"/>
  <c r="CK169" i="60" s="1"/>
  <c r="AHO168" i="60"/>
  <c r="AHO169" i="60" s="1"/>
  <c r="OY168" i="60"/>
  <c r="OY169" i="60" s="1"/>
  <c r="MA168" i="60"/>
  <c r="MA169" i="60" s="1"/>
  <c r="WI168" i="60"/>
  <c r="WI169" i="60" s="1"/>
  <c r="AHC168" i="60"/>
  <c r="AHC169" i="60" s="1"/>
  <c r="AEK168" i="60"/>
  <c r="AEK169" i="60" s="1"/>
  <c r="AHK168" i="60"/>
  <c r="AHK169" i="60" s="1"/>
  <c r="ABW168" i="60"/>
  <c r="ABW169" i="60" s="1"/>
  <c r="OG168" i="60"/>
  <c r="OG169" i="60" s="1"/>
  <c r="IS168" i="60"/>
  <c r="IS169" i="60" s="1"/>
  <c r="DE168" i="60"/>
  <c r="DE169" i="60" s="1"/>
  <c r="AFJ168" i="60"/>
  <c r="AFJ169" i="60" s="1"/>
  <c r="RZ168" i="60"/>
  <c r="RZ169" i="60" s="1"/>
  <c r="MY168" i="60"/>
  <c r="MY169" i="60" s="1"/>
  <c r="UI168" i="60"/>
  <c r="UI169" i="60" s="1"/>
  <c r="AEY168" i="60"/>
  <c r="AEY169" i="60" s="1"/>
  <c r="OI168" i="60"/>
  <c r="OI169" i="60" s="1"/>
  <c r="ACD168" i="60"/>
  <c r="ACD169" i="60" s="1"/>
  <c r="AEM168" i="60"/>
  <c r="AEM169" i="60" s="1"/>
  <c r="CT168" i="60"/>
  <c r="CT169" i="60" s="1"/>
  <c r="CI168" i="60"/>
  <c r="CI169" i="60" s="1"/>
  <c r="KP168" i="60"/>
  <c r="KP169" i="60" s="1"/>
  <c r="ADP168" i="60"/>
  <c r="ADP169" i="60" s="1"/>
  <c r="YB168" i="60"/>
  <c r="YB169" i="60" s="1"/>
  <c r="SN168" i="60"/>
  <c r="SN169" i="60" s="1"/>
  <c r="MZ168" i="60"/>
  <c r="MZ169" i="60" s="1"/>
  <c r="HL168" i="60"/>
  <c r="HL169" i="60" s="1"/>
  <c r="BX168" i="60"/>
  <c r="BX169" i="60" s="1"/>
  <c r="AGR168" i="60"/>
  <c r="AGR169" i="60" s="1"/>
  <c r="ABD168" i="60"/>
  <c r="ABD169" i="60" s="1"/>
  <c r="VP168" i="60"/>
  <c r="VP169" i="60" s="1"/>
  <c r="QB168" i="60"/>
  <c r="QB169" i="60" s="1"/>
  <c r="KN168" i="60"/>
  <c r="KN169" i="60" s="1"/>
  <c r="EZ168" i="60"/>
  <c r="EZ169" i="60" s="1"/>
  <c r="L168" i="60"/>
  <c r="L169" i="60" s="1"/>
  <c r="ABO168" i="60"/>
  <c r="ABO169" i="60" s="1"/>
  <c r="WA168" i="60"/>
  <c r="WA169" i="60" s="1"/>
  <c r="QM168" i="60"/>
  <c r="QM169" i="60" s="1"/>
  <c r="KY168" i="60"/>
  <c r="KY169" i="60" s="1"/>
  <c r="FK168" i="60"/>
  <c r="FK169" i="60" s="1"/>
  <c r="W168" i="60"/>
  <c r="W169" i="60" s="1"/>
  <c r="AGD168" i="60"/>
  <c r="AGD169" i="60" s="1"/>
  <c r="AAP168" i="60"/>
  <c r="AAP169" i="60" s="1"/>
  <c r="VB168" i="60"/>
  <c r="VB169" i="60" s="1"/>
  <c r="PN168" i="60"/>
  <c r="PN169" i="60" s="1"/>
  <c r="JZ168" i="60"/>
  <c r="JZ169" i="60" s="1"/>
  <c r="EL168" i="60"/>
  <c r="EL169" i="60" s="1"/>
  <c r="ADU168" i="60"/>
  <c r="ADU169" i="60" s="1"/>
  <c r="YG168" i="60"/>
  <c r="YG169" i="60" s="1"/>
  <c r="SS168" i="60"/>
  <c r="SS169" i="60" s="1"/>
  <c r="NE168" i="60"/>
  <c r="NE169" i="60" s="1"/>
  <c r="HQ168" i="60"/>
  <c r="HQ169" i="60" s="1"/>
  <c r="CC168" i="60"/>
  <c r="CC169" i="60" s="1"/>
  <c r="ABX168" i="60"/>
  <c r="ABX169" i="60" s="1"/>
  <c r="WJ168" i="60"/>
  <c r="WJ169" i="60" s="1"/>
  <c r="QV168" i="60"/>
  <c r="QV169" i="60" s="1"/>
  <c r="LH168" i="60"/>
  <c r="LH169" i="60" s="1"/>
  <c r="FT168" i="60"/>
  <c r="FT169" i="60" s="1"/>
  <c r="AF168" i="60"/>
  <c r="AF169" i="60" s="1"/>
  <c r="IY168" i="60"/>
  <c r="IY169" i="60" s="1"/>
  <c r="DK168" i="60"/>
  <c r="DK169" i="60" s="1"/>
  <c r="ADF168" i="60"/>
  <c r="ADF169" i="60" s="1"/>
  <c r="XR168" i="60"/>
  <c r="XR169" i="60" s="1"/>
  <c r="SD168" i="60"/>
  <c r="SD169" i="60" s="1"/>
  <c r="MP168" i="60"/>
  <c r="MP169" i="60" s="1"/>
  <c r="HB168" i="60"/>
  <c r="HB169" i="60" s="1"/>
  <c r="BN168" i="60"/>
  <c r="BN169" i="60" s="1"/>
  <c r="ADQ168" i="60"/>
  <c r="ADQ169" i="60" s="1"/>
  <c r="YC168" i="60"/>
  <c r="YC169" i="60" s="1"/>
  <c r="SO168" i="60"/>
  <c r="SO169" i="60" s="1"/>
  <c r="NA168" i="60"/>
  <c r="NA169" i="60" s="1"/>
  <c r="HM168" i="60"/>
  <c r="HM169" i="60" s="1"/>
  <c r="BY168" i="60"/>
  <c r="BY169" i="60" s="1"/>
  <c r="VK168" i="60"/>
  <c r="VK169" i="60" s="1"/>
  <c r="AHJ168" i="60"/>
  <c r="AHJ169" i="60" s="1"/>
  <c r="ADY168" i="60"/>
  <c r="ADY169" i="60" s="1"/>
  <c r="YK168" i="60"/>
  <c r="YK169" i="60" s="1"/>
  <c r="AGY168" i="60"/>
  <c r="AGY169" i="60" s="1"/>
  <c r="VF168" i="60"/>
  <c r="VF169" i="60" s="1"/>
  <c r="UT168" i="60"/>
  <c r="UT169" i="60" s="1"/>
  <c r="GX168" i="60"/>
  <c r="GX169" i="60" s="1"/>
  <c r="KE168" i="60"/>
  <c r="KE169" i="60" s="1"/>
  <c r="RO168" i="60"/>
  <c r="RO169" i="60" s="1"/>
  <c r="ACP168" i="60"/>
  <c r="ACP169" i="60" s="1"/>
  <c r="LO168" i="60"/>
  <c r="LO169" i="60" s="1"/>
  <c r="ZJ168" i="60"/>
  <c r="ZJ169" i="60" s="1"/>
  <c r="ABS168" i="60"/>
  <c r="ABS169" i="60" s="1"/>
  <c r="AGH168" i="60"/>
  <c r="AGH169" i="60" s="1"/>
  <c r="Z168" i="60"/>
  <c r="Z169" i="60" s="1"/>
  <c r="AGB168" i="60"/>
  <c r="AGB169" i="60" s="1"/>
  <c r="O168" i="60"/>
  <c r="O169" i="60" s="1"/>
  <c r="HV168" i="60"/>
  <c r="HV169" i="60" s="1"/>
  <c r="ADD168" i="60"/>
  <c r="ADD169" i="60" s="1"/>
  <c r="XP168" i="60"/>
  <c r="XP169" i="60" s="1"/>
  <c r="SB168" i="60"/>
  <c r="SB169" i="60" s="1"/>
  <c r="MN168" i="60"/>
  <c r="MN169" i="60" s="1"/>
  <c r="GZ168" i="60"/>
  <c r="GZ169" i="60" s="1"/>
  <c r="BL168" i="60"/>
  <c r="BL169" i="60" s="1"/>
  <c r="AGF168" i="60"/>
  <c r="AGF169" i="60" s="1"/>
  <c r="AAR168" i="60"/>
  <c r="AAR169" i="60" s="1"/>
  <c r="VD168" i="60"/>
  <c r="VD169" i="60" s="1"/>
  <c r="PP168" i="60"/>
  <c r="PP169" i="60" s="1"/>
  <c r="KB168" i="60"/>
  <c r="KB169" i="60" s="1"/>
  <c r="EN168" i="60"/>
  <c r="EN169" i="60" s="1"/>
  <c r="AGQ168" i="60"/>
  <c r="AGQ169" i="60" s="1"/>
  <c r="ABC168" i="60"/>
  <c r="ABC169" i="60" s="1"/>
  <c r="VO168" i="60"/>
  <c r="VO169" i="60" s="1"/>
  <c r="QA168" i="60"/>
  <c r="QA169" i="60" s="1"/>
  <c r="KM168" i="60"/>
  <c r="KM169" i="60" s="1"/>
  <c r="EY168" i="60"/>
  <c r="EY169" i="60" s="1"/>
  <c r="K168" i="60"/>
  <c r="K169" i="60" s="1"/>
  <c r="AFR168" i="60"/>
  <c r="AFR169" i="60" s="1"/>
  <c r="AAD168" i="60"/>
  <c r="AAD169" i="60" s="1"/>
  <c r="UP168" i="60"/>
  <c r="UP169" i="60" s="1"/>
  <c r="PB168" i="60"/>
  <c r="PB169" i="60" s="1"/>
  <c r="JN168" i="60"/>
  <c r="JN169" i="60" s="1"/>
  <c r="DZ168" i="60"/>
  <c r="DZ169" i="60" s="1"/>
  <c r="ADI168" i="60"/>
  <c r="ADI169" i="60" s="1"/>
  <c r="XU168" i="60"/>
  <c r="XU169" i="60" s="1"/>
  <c r="SG168" i="60"/>
  <c r="SG169" i="60" s="1"/>
  <c r="MS168" i="60"/>
  <c r="MS169" i="60" s="1"/>
  <c r="HE168" i="60"/>
  <c r="HE169" i="60" s="1"/>
  <c r="BQ168" i="60"/>
  <c r="BQ169" i="60" s="1"/>
  <c r="ABL168" i="60"/>
  <c r="ABL169" i="60" s="1"/>
  <c r="VX168" i="60"/>
  <c r="VX169" i="60" s="1"/>
  <c r="QJ168" i="60"/>
  <c r="QJ169" i="60" s="1"/>
  <c r="KV168" i="60"/>
  <c r="KV169" i="60" s="1"/>
  <c r="FH168" i="60"/>
  <c r="FH169" i="60" s="1"/>
  <c r="T168" i="60"/>
  <c r="T169" i="60" s="1"/>
  <c r="IM168" i="60"/>
  <c r="IM169" i="60" s="1"/>
  <c r="CY168" i="60"/>
  <c r="CY169" i="60" s="1"/>
  <c r="ACT168" i="60"/>
  <c r="ACT169" i="60" s="1"/>
  <c r="XF168" i="60"/>
  <c r="XF169" i="60" s="1"/>
  <c r="RR168" i="60"/>
  <c r="RR169" i="60" s="1"/>
  <c r="MD168" i="60"/>
  <c r="MD169" i="60" s="1"/>
  <c r="GP168" i="60"/>
  <c r="GP169" i="60" s="1"/>
  <c r="BB168" i="60"/>
  <c r="BB169" i="60" s="1"/>
  <c r="ADE168" i="60"/>
  <c r="ADE169" i="60" s="1"/>
  <c r="XQ168" i="60"/>
  <c r="XQ169" i="60" s="1"/>
  <c r="SC168" i="60"/>
  <c r="SC169" i="60" s="1"/>
  <c r="MO168" i="60"/>
  <c r="MO169" i="60" s="1"/>
  <c r="HA168" i="60"/>
  <c r="HA169" i="60" s="1"/>
  <c r="BM168" i="60"/>
  <c r="BM169" i="60" s="1"/>
  <c r="VS41" i="56"/>
  <c r="AHT168" i="56" l="1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BD163" i="56"/>
  <c r="BE163" i="56"/>
  <c r="BF163" i="56"/>
  <c r="BG163" i="56"/>
  <c r="BH163" i="56"/>
  <c r="BI163" i="56"/>
  <c r="BJ163" i="56"/>
  <c r="BK163" i="56"/>
  <c r="BL163" i="56"/>
  <c r="BM163" i="56"/>
  <c r="BN163" i="56"/>
  <c r="BO163" i="56"/>
  <c r="BP163" i="56"/>
  <c r="BQ163" i="56"/>
  <c r="BR163" i="56"/>
  <c r="BS163" i="56"/>
  <c r="BT163" i="56"/>
  <c r="BU163" i="56"/>
  <c r="BV163" i="56"/>
  <c r="BW163" i="56"/>
  <c r="BX163" i="56"/>
  <c r="BY163" i="56"/>
  <c r="BZ163" i="56"/>
  <c r="CA163" i="56"/>
  <c r="CB163" i="56"/>
  <c r="CC163" i="56"/>
  <c r="CD163" i="56"/>
  <c r="CE163" i="56"/>
  <c r="CF163" i="56"/>
  <c r="CG163" i="56"/>
  <c r="CH163" i="56"/>
  <c r="CI163" i="56"/>
  <c r="CJ163" i="56"/>
  <c r="CK163" i="56"/>
  <c r="CL163" i="56"/>
  <c r="CM163" i="56"/>
  <c r="CN163" i="56"/>
  <c r="CO163" i="56"/>
  <c r="CP163" i="56"/>
  <c r="CQ163" i="56"/>
  <c r="CR163" i="56"/>
  <c r="CS163" i="56"/>
  <c r="CT163" i="56"/>
  <c r="CU163" i="56"/>
  <c r="CV163" i="56"/>
  <c r="CW163" i="56"/>
  <c r="CX163" i="56"/>
  <c r="CY163" i="56"/>
  <c r="CZ163" i="56"/>
  <c r="DA163" i="56"/>
  <c r="DB163" i="56"/>
  <c r="DC163" i="56"/>
  <c r="DD163" i="56"/>
  <c r="DE163" i="56"/>
  <c r="DF163" i="56"/>
  <c r="DG163" i="56"/>
  <c r="DH163" i="56"/>
  <c r="DI163" i="56"/>
  <c r="DJ163" i="56"/>
  <c r="DK163" i="56"/>
  <c r="DL163" i="56"/>
  <c r="DM163" i="56"/>
  <c r="DN163" i="56"/>
  <c r="DO163" i="56"/>
  <c r="DP163" i="56"/>
  <c r="DQ163" i="56"/>
  <c r="DR163" i="56"/>
  <c r="DS163" i="56"/>
  <c r="DT163" i="56"/>
  <c r="DU163" i="56"/>
  <c r="DV163" i="56"/>
  <c r="DW163" i="56"/>
  <c r="DX163" i="56"/>
  <c r="DY163" i="56"/>
  <c r="DZ163" i="56"/>
  <c r="EA163" i="56"/>
  <c r="EB163" i="56"/>
  <c r="EC163" i="56"/>
  <c r="ED163" i="56"/>
  <c r="EE163" i="56"/>
  <c r="EF163" i="56"/>
  <c r="EG163" i="56"/>
  <c r="EH163" i="56"/>
  <c r="EI163" i="56"/>
  <c r="EJ163" i="56"/>
  <c r="EK163" i="56"/>
  <c r="EL163" i="56"/>
  <c r="EM163" i="56"/>
  <c r="EN163" i="56"/>
  <c r="EO163" i="56"/>
  <c r="EP163" i="56"/>
  <c r="EQ163" i="56"/>
  <c r="ER163" i="56"/>
  <c r="ES163" i="56"/>
  <c r="ET163" i="56"/>
  <c r="EU163" i="56"/>
  <c r="EV163" i="56"/>
  <c r="EW163" i="56"/>
  <c r="EX163" i="56"/>
  <c r="EY163" i="56"/>
  <c r="EZ163" i="56"/>
  <c r="FA163" i="56"/>
  <c r="FB163" i="56"/>
  <c r="FC163" i="56"/>
  <c r="FD163" i="56"/>
  <c r="FE163" i="56"/>
  <c r="FF163" i="56"/>
  <c r="FG163" i="56"/>
  <c r="FH163" i="56"/>
  <c r="FI163" i="56"/>
  <c r="FJ163" i="56"/>
  <c r="FK163" i="56"/>
  <c r="FL163" i="56"/>
  <c r="FM163" i="56"/>
  <c r="FN163" i="56"/>
  <c r="FO163" i="56"/>
  <c r="FP163" i="56"/>
  <c r="FQ163" i="56"/>
  <c r="FR163" i="56"/>
  <c r="FS163" i="56"/>
  <c r="FT163" i="56"/>
  <c r="FU163" i="56"/>
  <c r="FV163" i="56"/>
  <c r="FW163" i="56"/>
  <c r="FX163" i="56"/>
  <c r="FY163" i="56"/>
  <c r="FZ163" i="56"/>
  <c r="GA163" i="56"/>
  <c r="GB163" i="56"/>
  <c r="GC163" i="56"/>
  <c r="GD163" i="56"/>
  <c r="GE163" i="56"/>
  <c r="GF163" i="56"/>
  <c r="GG163" i="56"/>
  <c r="GH163" i="56"/>
  <c r="GI163" i="56"/>
  <c r="GJ163" i="56"/>
  <c r="GK163" i="56"/>
  <c r="GL163" i="56"/>
  <c r="GM163" i="56"/>
  <c r="GN163" i="56"/>
  <c r="GO163" i="56"/>
  <c r="GP163" i="56"/>
  <c r="GQ163" i="56"/>
  <c r="GR163" i="56"/>
  <c r="GS163" i="56"/>
  <c r="GT163" i="56"/>
  <c r="GU163" i="56"/>
  <c r="GV163" i="56"/>
  <c r="GW163" i="56"/>
  <c r="GX163" i="56"/>
  <c r="GY163" i="56"/>
  <c r="GZ163" i="56"/>
  <c r="HA163" i="56"/>
  <c r="HB163" i="56"/>
  <c r="HC163" i="56"/>
  <c r="HD163" i="56"/>
  <c r="HE163" i="56"/>
  <c r="HF163" i="56"/>
  <c r="HG163" i="56"/>
  <c r="HH163" i="56"/>
  <c r="HI163" i="56"/>
  <c r="HJ163" i="56"/>
  <c r="HK163" i="56"/>
  <c r="HL163" i="56"/>
  <c r="HM163" i="56"/>
  <c r="HN163" i="56"/>
  <c r="HO163" i="56"/>
  <c r="HP163" i="56"/>
  <c r="HQ163" i="56"/>
  <c r="HR163" i="56"/>
  <c r="HS163" i="56"/>
  <c r="HT163" i="56"/>
  <c r="HU163" i="56"/>
  <c r="HV163" i="56"/>
  <c r="HW163" i="56"/>
  <c r="HX163" i="56"/>
  <c r="HY163" i="56"/>
  <c r="HZ163" i="56"/>
  <c r="IA163" i="56"/>
  <c r="IB163" i="56"/>
  <c r="IC163" i="56"/>
  <c r="ID163" i="56"/>
  <c r="IE163" i="56"/>
  <c r="IF163" i="56"/>
  <c r="IG163" i="56"/>
  <c r="IH163" i="56"/>
  <c r="II163" i="56"/>
  <c r="IJ163" i="56"/>
  <c r="IK163" i="56"/>
  <c r="IL163" i="56"/>
  <c r="IM163" i="56"/>
  <c r="IN163" i="56"/>
  <c r="IO163" i="56"/>
  <c r="IP163" i="56"/>
  <c r="IQ163" i="56"/>
  <c r="IR163" i="56"/>
  <c r="IS163" i="56"/>
  <c r="IT163" i="56"/>
  <c r="IU163" i="56"/>
  <c r="IV163" i="56"/>
  <c r="IW163" i="56"/>
  <c r="IX163" i="56"/>
  <c r="IY163" i="56"/>
  <c r="IZ163" i="56"/>
  <c r="JA163" i="56"/>
  <c r="JB163" i="56"/>
  <c r="JC163" i="56"/>
  <c r="JD163" i="56"/>
  <c r="JE163" i="56"/>
  <c r="JF163" i="56"/>
  <c r="JG163" i="56"/>
  <c r="JH163" i="56"/>
  <c r="JI163" i="56"/>
  <c r="JJ163" i="56"/>
  <c r="JK163" i="56"/>
  <c r="JL163" i="56"/>
  <c r="JM163" i="56"/>
  <c r="JN163" i="56"/>
  <c r="JO163" i="56"/>
  <c r="JP163" i="56"/>
  <c r="JQ163" i="56"/>
  <c r="JR163" i="56"/>
  <c r="JS163" i="56"/>
  <c r="JT163" i="56"/>
  <c r="JU163" i="56"/>
  <c r="JV163" i="56"/>
  <c r="JW163" i="56"/>
  <c r="JX163" i="56"/>
  <c r="JY163" i="56"/>
  <c r="JZ163" i="56"/>
  <c r="KA163" i="56"/>
  <c r="KB163" i="56"/>
  <c r="KC163" i="56"/>
  <c r="KD163" i="56"/>
  <c r="KE163" i="56"/>
  <c r="KF163" i="56"/>
  <c r="KG163" i="56"/>
  <c r="KH163" i="56"/>
  <c r="KI163" i="56"/>
  <c r="KJ163" i="56"/>
  <c r="KK163" i="56"/>
  <c r="KL163" i="56"/>
  <c r="KM163" i="56"/>
  <c r="KN163" i="56"/>
  <c r="KO163" i="56"/>
  <c r="KP163" i="56"/>
  <c r="KQ163" i="56"/>
  <c r="KR163" i="56"/>
  <c r="KS163" i="56"/>
  <c r="KT163" i="56"/>
  <c r="KU163" i="56"/>
  <c r="KV163" i="56"/>
  <c r="KW163" i="56"/>
  <c r="KX163" i="56"/>
  <c r="KY163" i="56"/>
  <c r="KZ163" i="56"/>
  <c r="LA163" i="56"/>
  <c r="LB163" i="56"/>
  <c r="LC163" i="56"/>
  <c r="LD163" i="56"/>
  <c r="LE163" i="56"/>
  <c r="LF163" i="56"/>
  <c r="LG163" i="56"/>
  <c r="LH163" i="56"/>
  <c r="LI163" i="56"/>
  <c r="LJ163" i="56"/>
  <c r="LK163" i="56"/>
  <c r="LL163" i="56"/>
  <c r="LM163" i="56"/>
  <c r="LN163" i="56"/>
  <c r="LO163" i="56"/>
  <c r="LP163" i="56"/>
  <c r="LQ163" i="56"/>
  <c r="LR163" i="56"/>
  <c r="LS163" i="56"/>
  <c r="LT163" i="56"/>
  <c r="LU163" i="56"/>
  <c r="LV163" i="56"/>
  <c r="LW163" i="56"/>
  <c r="LX163" i="56"/>
  <c r="LY163" i="56"/>
  <c r="LZ163" i="56"/>
  <c r="MA163" i="56"/>
  <c r="MB163" i="56"/>
  <c r="MC163" i="56"/>
  <c r="MD163" i="56"/>
  <c r="ME163" i="56"/>
  <c r="MF163" i="56"/>
  <c r="MG163" i="56"/>
  <c r="MH163" i="56"/>
  <c r="MI163" i="56"/>
  <c r="MJ163" i="56"/>
  <c r="MK163" i="56"/>
  <c r="ML163" i="56"/>
  <c r="MM163" i="56"/>
  <c r="MN163" i="56"/>
  <c r="MO163" i="56"/>
  <c r="MP163" i="56"/>
  <c r="MQ163" i="56"/>
  <c r="MR163" i="56"/>
  <c r="MS163" i="56"/>
  <c r="MT163" i="56"/>
  <c r="MU163" i="56"/>
  <c r="MV163" i="56"/>
  <c r="MW163" i="56"/>
  <c r="MX163" i="56"/>
  <c r="MY163" i="56"/>
  <c r="MZ163" i="56"/>
  <c r="NA163" i="56"/>
  <c r="NB163" i="56"/>
  <c r="NC163" i="56"/>
  <c r="ND163" i="56"/>
  <c r="NE163" i="56"/>
  <c r="NF163" i="56"/>
  <c r="NG163" i="56"/>
  <c r="NH163" i="56"/>
  <c r="NI163" i="56"/>
  <c r="NJ163" i="56"/>
  <c r="NK163" i="56"/>
  <c r="NL163" i="56"/>
  <c r="NM163" i="56"/>
  <c r="NN163" i="56"/>
  <c r="NO163" i="56"/>
  <c r="NP163" i="56"/>
  <c r="NQ163" i="56"/>
  <c r="NR163" i="56"/>
  <c r="NS163" i="56"/>
  <c r="NT163" i="56"/>
  <c r="NU163" i="56"/>
  <c r="NV163" i="56"/>
  <c r="NW163" i="56"/>
  <c r="NX163" i="56"/>
  <c r="NY163" i="56"/>
  <c r="NZ163" i="56"/>
  <c r="OA163" i="56"/>
  <c r="OB163" i="56"/>
  <c r="OC163" i="56"/>
  <c r="OD163" i="56"/>
  <c r="OE163" i="56"/>
  <c r="OF163" i="56"/>
  <c r="OG163" i="56"/>
  <c r="OH163" i="56"/>
  <c r="OI163" i="56"/>
  <c r="OJ163" i="56"/>
  <c r="OK163" i="56"/>
  <c r="OL163" i="56"/>
  <c r="OM163" i="56"/>
  <c r="ON163" i="56"/>
  <c r="OO163" i="56"/>
  <c r="OP163" i="56"/>
  <c r="OQ163" i="56"/>
  <c r="OR163" i="56"/>
  <c r="OS163" i="56"/>
  <c r="OT163" i="56"/>
  <c r="OU163" i="56"/>
  <c r="OV163" i="56"/>
  <c r="OW163" i="56"/>
  <c r="OX163" i="56"/>
  <c r="OY163" i="56"/>
  <c r="OZ163" i="56"/>
  <c r="PA163" i="56"/>
  <c r="PB163" i="56"/>
  <c r="PC163" i="56"/>
  <c r="PD163" i="56"/>
  <c r="PE163" i="56"/>
  <c r="PF163" i="56"/>
  <c r="PG163" i="56"/>
  <c r="PH163" i="56"/>
  <c r="PI163" i="56"/>
  <c r="PJ163" i="56"/>
  <c r="PK163" i="56"/>
  <c r="PL163" i="56"/>
  <c r="PM163" i="56"/>
  <c r="PN163" i="56"/>
  <c r="PO163" i="56"/>
  <c r="PP163" i="56"/>
  <c r="PQ163" i="56"/>
  <c r="PR163" i="56"/>
  <c r="PS163" i="56"/>
  <c r="PT163" i="56"/>
  <c r="PU163" i="56"/>
  <c r="PV163" i="56"/>
  <c r="PW163" i="56"/>
  <c r="PX163" i="56"/>
  <c r="PY163" i="56"/>
  <c r="PZ163" i="56"/>
  <c r="QA163" i="56"/>
  <c r="QB163" i="56"/>
  <c r="QC163" i="56"/>
  <c r="QD163" i="56"/>
  <c r="QE163" i="56"/>
  <c r="QF163" i="56"/>
  <c r="QG163" i="56"/>
  <c r="QH163" i="56"/>
  <c r="QI163" i="56"/>
  <c r="QJ163" i="56"/>
  <c r="QK163" i="56"/>
  <c r="QL163" i="56"/>
  <c r="QM163" i="56"/>
  <c r="QN163" i="56"/>
  <c r="QO163" i="56"/>
  <c r="QP163" i="56"/>
  <c r="QQ163" i="56"/>
  <c r="QR163" i="56"/>
  <c r="QS163" i="56"/>
  <c r="QT163" i="56"/>
  <c r="QU163" i="56"/>
  <c r="QV163" i="56"/>
  <c r="QW163" i="56"/>
  <c r="QX163" i="56"/>
  <c r="QY163" i="56"/>
  <c r="QZ163" i="56"/>
  <c r="RA163" i="56"/>
  <c r="RB163" i="56"/>
  <c r="RC163" i="56"/>
  <c r="RD163" i="56"/>
  <c r="RE163" i="56"/>
  <c r="RF163" i="56"/>
  <c r="RG163" i="56"/>
  <c r="RH163" i="56"/>
  <c r="RI163" i="56"/>
  <c r="RJ163" i="56"/>
  <c r="RK163" i="56"/>
  <c r="RL163" i="56"/>
  <c r="RM163" i="56"/>
  <c r="RN163" i="56"/>
  <c r="RO163" i="56"/>
  <c r="RP163" i="56"/>
  <c r="RQ163" i="56"/>
  <c r="RR163" i="56"/>
  <c r="RS163" i="56"/>
  <c r="RT163" i="56"/>
  <c r="RU163" i="56"/>
  <c r="RV163" i="56"/>
  <c r="RW163" i="56"/>
  <c r="RX163" i="56"/>
  <c r="RY163" i="56"/>
  <c r="RZ163" i="56"/>
  <c r="SA163" i="56"/>
  <c r="SB163" i="56"/>
  <c r="SC163" i="56"/>
  <c r="SD163" i="56"/>
  <c r="SE163" i="56"/>
  <c r="SF163" i="56"/>
  <c r="SG163" i="56"/>
  <c r="SH163" i="56"/>
  <c r="SI163" i="56"/>
  <c r="SJ163" i="56"/>
  <c r="SK163" i="56"/>
  <c r="SL163" i="56"/>
  <c r="SM163" i="56"/>
  <c r="SN163" i="56"/>
  <c r="SO163" i="56"/>
  <c r="SP163" i="56"/>
  <c r="SQ163" i="56"/>
  <c r="SR163" i="56"/>
  <c r="SS163" i="56"/>
  <c r="ST163" i="56"/>
  <c r="SU163" i="56"/>
  <c r="SV163" i="56"/>
  <c r="SW163" i="56"/>
  <c r="SX163" i="56"/>
  <c r="SY163" i="56"/>
  <c r="SZ163" i="56"/>
  <c r="TA163" i="56"/>
  <c r="TB163" i="56"/>
  <c r="TC163" i="56"/>
  <c r="TD163" i="56"/>
  <c r="TE163" i="56"/>
  <c r="TF163" i="56"/>
  <c r="TG163" i="56"/>
  <c r="TH163" i="56"/>
  <c r="TI163" i="56"/>
  <c r="TJ163" i="56"/>
  <c r="TK163" i="56"/>
  <c r="TL163" i="56"/>
  <c r="TM163" i="56"/>
  <c r="TN163" i="56"/>
  <c r="TO163" i="56"/>
  <c r="TP163" i="56"/>
  <c r="TQ163" i="56"/>
  <c r="TR163" i="56"/>
  <c r="TS163" i="56"/>
  <c r="TT163" i="56"/>
  <c r="TU163" i="56"/>
  <c r="TV163" i="56"/>
  <c r="TW163" i="56"/>
  <c r="TX163" i="56"/>
  <c r="TY163" i="56"/>
  <c r="TZ163" i="56"/>
  <c r="UA163" i="56"/>
  <c r="UB163" i="56"/>
  <c r="UC163" i="56"/>
  <c r="UD163" i="56"/>
  <c r="UE163" i="56"/>
  <c r="UF163" i="56"/>
  <c r="UG163" i="56"/>
  <c r="UH163" i="56"/>
  <c r="UI163" i="56"/>
  <c r="UJ163" i="56"/>
  <c r="UK163" i="56"/>
  <c r="UL163" i="56"/>
  <c r="UM163" i="56"/>
  <c r="UN163" i="56"/>
  <c r="UO163" i="56"/>
  <c r="UP163" i="56"/>
  <c r="UQ163" i="56"/>
  <c r="UR163" i="56"/>
  <c r="US163" i="56"/>
  <c r="UT163" i="56"/>
  <c r="UU163" i="56"/>
  <c r="UV163" i="56"/>
  <c r="UW163" i="56"/>
  <c r="UX163" i="56"/>
  <c r="UY163" i="56"/>
  <c r="UZ163" i="56"/>
  <c r="VA163" i="56"/>
  <c r="VB163" i="56"/>
  <c r="VC163" i="56"/>
  <c r="VD163" i="56"/>
  <c r="VE163" i="56"/>
  <c r="VF163" i="56"/>
  <c r="VG163" i="56"/>
  <c r="VH163" i="56"/>
  <c r="VI163" i="56"/>
  <c r="VJ163" i="56"/>
  <c r="VK163" i="56"/>
  <c r="VL163" i="56"/>
  <c r="VM163" i="56"/>
  <c r="VN163" i="56"/>
  <c r="VO163" i="56"/>
  <c r="VP163" i="56"/>
  <c r="VQ163" i="56"/>
  <c r="VR163" i="56"/>
  <c r="VS163" i="56"/>
  <c r="VT163" i="56"/>
  <c r="VU163" i="56"/>
  <c r="VV163" i="56"/>
  <c r="VW163" i="56"/>
  <c r="VX163" i="56"/>
  <c r="VY163" i="56"/>
  <c r="VZ163" i="56"/>
  <c r="WA163" i="56"/>
  <c r="WB163" i="56"/>
  <c r="WC163" i="56"/>
  <c r="WD163" i="56"/>
  <c r="WE163" i="56"/>
  <c r="WF163" i="56"/>
  <c r="WG163" i="56"/>
  <c r="WH163" i="56"/>
  <c r="WI163" i="56"/>
  <c r="WJ163" i="56"/>
  <c r="WK163" i="56"/>
  <c r="WL163" i="56"/>
  <c r="WM163" i="56"/>
  <c r="WN163" i="56"/>
  <c r="WO163" i="56"/>
  <c r="WP163" i="56"/>
  <c r="WQ163" i="56"/>
  <c r="WR163" i="56"/>
  <c r="WS163" i="56"/>
  <c r="WT163" i="56"/>
  <c r="WU163" i="56"/>
  <c r="WV163" i="56"/>
  <c r="WW163" i="56"/>
  <c r="WX163" i="56"/>
  <c r="WY163" i="56"/>
  <c r="WZ163" i="56"/>
  <c r="XA163" i="56"/>
  <c r="XB163" i="56"/>
  <c r="XC163" i="56"/>
  <c r="XD163" i="56"/>
  <c r="XE163" i="56"/>
  <c r="XF163" i="56"/>
  <c r="XG163" i="56"/>
  <c r="XH163" i="56"/>
  <c r="XI163" i="56"/>
  <c r="XJ163" i="56"/>
  <c r="XK163" i="56"/>
  <c r="XL163" i="56"/>
  <c r="XM163" i="56"/>
  <c r="XN163" i="56"/>
  <c r="XO163" i="56"/>
  <c r="XP163" i="56"/>
  <c r="XQ163" i="56"/>
  <c r="XR163" i="56"/>
  <c r="XS163" i="56"/>
  <c r="XT163" i="56"/>
  <c r="XU163" i="56"/>
  <c r="XV163" i="56"/>
  <c r="XW163" i="56"/>
  <c r="XX163" i="56"/>
  <c r="XY163" i="56"/>
  <c r="XZ163" i="56"/>
  <c r="YA163" i="56"/>
  <c r="YB163" i="56"/>
  <c r="YC163" i="56"/>
  <c r="YD163" i="56"/>
  <c r="YE163" i="56"/>
  <c r="YF163" i="56"/>
  <c r="YG163" i="56"/>
  <c r="YH163" i="56"/>
  <c r="YI163" i="56"/>
  <c r="YJ163" i="56"/>
  <c r="YK163" i="56"/>
  <c r="YL163" i="56"/>
  <c r="YM163" i="56"/>
  <c r="YN163" i="56"/>
  <c r="YO163" i="56"/>
  <c r="YP163" i="56"/>
  <c r="YQ163" i="56"/>
  <c r="YR163" i="56"/>
  <c r="YS163" i="56"/>
  <c r="YT163" i="56"/>
  <c r="YU163" i="56"/>
  <c r="YV163" i="56"/>
  <c r="YW163" i="56"/>
  <c r="YX163" i="56"/>
  <c r="YY163" i="56"/>
  <c r="YZ163" i="56"/>
  <c r="ZA163" i="56"/>
  <c r="ZB163" i="56"/>
  <c r="ZC163" i="56"/>
  <c r="ZD163" i="56"/>
  <c r="ZE163" i="56"/>
  <c r="ZF163" i="56"/>
  <c r="ZG163" i="56"/>
  <c r="ZH163" i="56"/>
  <c r="ZI163" i="56"/>
  <c r="ZJ163" i="56"/>
  <c r="ZK163" i="56"/>
  <c r="ZL163" i="56"/>
  <c r="ZM163" i="56"/>
  <c r="ZN163" i="56"/>
  <c r="ZO163" i="56"/>
  <c r="ZP163" i="56"/>
  <c r="ZQ163" i="56"/>
  <c r="ZR163" i="56"/>
  <c r="ZS163" i="56"/>
  <c r="ZT163" i="56"/>
  <c r="ZU163" i="56"/>
  <c r="ZV163" i="56"/>
  <c r="ZW163" i="56"/>
  <c r="ZX163" i="56"/>
  <c r="ZY163" i="56"/>
  <c r="ZZ163" i="56"/>
  <c r="AAA163" i="56"/>
  <c r="AAB163" i="56"/>
  <c r="AAC163" i="56"/>
  <c r="AAD163" i="56"/>
  <c r="AAE163" i="56"/>
  <c r="AAF163" i="56"/>
  <c r="AAG163" i="56"/>
  <c r="AAH163" i="56"/>
  <c r="AAI163" i="56"/>
  <c r="AAJ163" i="56"/>
  <c r="AAK163" i="56"/>
  <c r="AAL163" i="56"/>
  <c r="AAM163" i="56"/>
  <c r="AAN163" i="56"/>
  <c r="AAO163" i="56"/>
  <c r="AAP163" i="56"/>
  <c r="AAQ163" i="56"/>
  <c r="AAR163" i="56"/>
  <c r="AAS163" i="56"/>
  <c r="AAT163" i="56"/>
  <c r="AAU163" i="56"/>
  <c r="AAV163" i="56"/>
  <c r="AAW163" i="56"/>
  <c r="AAX163" i="56"/>
  <c r="AAY163" i="56"/>
  <c r="AAZ163" i="56"/>
  <c r="ABA163" i="56"/>
  <c r="ABB163" i="56"/>
  <c r="ABC163" i="56"/>
  <c r="ABD163" i="56"/>
  <c r="ABE163" i="56"/>
  <c r="ABF163" i="56"/>
  <c r="ABG163" i="56"/>
  <c r="ABH163" i="56"/>
  <c r="ABI163" i="56"/>
  <c r="ABJ163" i="56"/>
  <c r="ABK163" i="56"/>
  <c r="ABL163" i="56"/>
  <c r="ABM163" i="56"/>
  <c r="ABN163" i="56"/>
  <c r="ABO163" i="56"/>
  <c r="ABP163" i="56"/>
  <c r="ABQ163" i="56"/>
  <c r="ABR163" i="56"/>
  <c r="ABS163" i="56"/>
  <c r="ABT163" i="56"/>
  <c r="ABU163" i="56"/>
  <c r="ABV163" i="56"/>
  <c r="ABW163" i="56"/>
  <c r="ABX163" i="56"/>
  <c r="ABY163" i="56"/>
  <c r="ABZ163" i="56"/>
  <c r="ACA163" i="56"/>
  <c r="ACB163" i="56"/>
  <c r="ACC163" i="56"/>
  <c r="ACD163" i="56"/>
  <c r="ACE163" i="56"/>
  <c r="ACF163" i="56"/>
  <c r="ACG163" i="56"/>
  <c r="ACH163" i="56"/>
  <c r="ACI163" i="56"/>
  <c r="ACJ163" i="56"/>
  <c r="ACK163" i="56"/>
  <c r="ACL163" i="56"/>
  <c r="ACM163" i="56"/>
  <c r="ACN163" i="56"/>
  <c r="ACO163" i="56"/>
  <c r="ACP163" i="56"/>
  <c r="ACQ163" i="56"/>
  <c r="ACR163" i="56"/>
  <c r="ACS163" i="56"/>
  <c r="ACT163" i="56"/>
  <c r="ACU163" i="56"/>
  <c r="ACV163" i="56"/>
  <c r="ACW163" i="56"/>
  <c r="ACX163" i="56"/>
  <c r="ACY163" i="56"/>
  <c r="ACZ163" i="56"/>
  <c r="ADA163" i="56"/>
  <c r="ADB163" i="56"/>
  <c r="ADC163" i="56"/>
  <c r="ADD163" i="56"/>
  <c r="ADE163" i="56"/>
  <c r="ADF163" i="56"/>
  <c r="ADG163" i="56"/>
  <c r="ADH163" i="56"/>
  <c r="ADI163" i="56"/>
  <c r="ADJ163" i="56"/>
  <c r="ADK163" i="56"/>
  <c r="ADL163" i="56"/>
  <c r="ADM163" i="56"/>
  <c r="ADN163" i="56"/>
  <c r="ADO163" i="56"/>
  <c r="ADP163" i="56"/>
  <c r="ADQ163" i="56"/>
  <c r="ADR163" i="56"/>
  <c r="ADS163" i="56"/>
  <c r="ADT163" i="56"/>
  <c r="ADU163" i="56"/>
  <c r="ADV163" i="56"/>
  <c r="ADW163" i="56"/>
  <c r="ADX163" i="56"/>
  <c r="ADY163" i="56"/>
  <c r="ADZ163" i="56"/>
  <c r="AEA163" i="56"/>
  <c r="AEB163" i="56"/>
  <c r="AEC163" i="56"/>
  <c r="AED163" i="56"/>
  <c r="AEE163" i="56"/>
  <c r="AEF163" i="56"/>
  <c r="AEG163" i="56"/>
  <c r="AEH163" i="56"/>
  <c r="AEI163" i="56"/>
  <c r="AEJ163" i="56"/>
  <c r="AEK163" i="56"/>
  <c r="AEL163" i="56"/>
  <c r="AEM163" i="56"/>
  <c r="AEN163" i="56"/>
  <c r="AEO163" i="56"/>
  <c r="AEP163" i="56"/>
  <c r="AEQ163" i="56"/>
  <c r="AER163" i="56"/>
  <c r="AES163" i="56"/>
  <c r="AET163" i="56"/>
  <c r="AEU163" i="56"/>
  <c r="AEV163" i="56"/>
  <c r="AEW163" i="56"/>
  <c r="AEX163" i="56"/>
  <c r="AEY163" i="56"/>
  <c r="AEZ163" i="56"/>
  <c r="AFA163" i="56"/>
  <c r="AFB163" i="56"/>
  <c r="AFC163" i="56"/>
  <c r="AFD163" i="56"/>
  <c r="AFE163" i="56"/>
  <c r="AFF163" i="56"/>
  <c r="AFG163" i="56"/>
  <c r="AFH163" i="56"/>
  <c r="AFI163" i="56"/>
  <c r="AFJ163" i="56"/>
  <c r="AFK163" i="56"/>
  <c r="AFL163" i="56"/>
  <c r="AFM163" i="56"/>
  <c r="AFN163" i="56"/>
  <c r="AFO163" i="56"/>
  <c r="AFP163" i="56"/>
  <c r="AFQ163" i="56"/>
  <c r="AFR163" i="56"/>
  <c r="AFS163" i="56"/>
  <c r="AFT163" i="56"/>
  <c r="AFU163" i="56"/>
  <c r="AFV163" i="56"/>
  <c r="AFW163" i="56"/>
  <c r="AFX163" i="56"/>
  <c r="AFY163" i="56"/>
  <c r="AFZ163" i="56"/>
  <c r="AGA163" i="56"/>
  <c r="AGB163" i="56"/>
  <c r="AGC163" i="56"/>
  <c r="AGD163" i="56"/>
  <c r="AGE163" i="56"/>
  <c r="AGF163" i="56"/>
  <c r="AGG163" i="56"/>
  <c r="AGH163" i="56"/>
  <c r="AGI163" i="56"/>
  <c r="AGJ163" i="56"/>
  <c r="AGK163" i="56"/>
  <c r="AGL163" i="56"/>
  <c r="AGM163" i="56"/>
  <c r="AGN163" i="56"/>
  <c r="AGO163" i="56"/>
  <c r="AGP163" i="56"/>
  <c r="AGQ163" i="56"/>
  <c r="AGR163" i="56"/>
  <c r="AGS163" i="56"/>
  <c r="AGT163" i="56"/>
  <c r="AGU163" i="56"/>
  <c r="AGV163" i="56"/>
  <c r="AGW163" i="56"/>
  <c r="AGX163" i="56"/>
  <c r="AGY163" i="56"/>
  <c r="AGZ163" i="56"/>
  <c r="AHA163" i="56"/>
  <c r="AHB163" i="56"/>
  <c r="AHC163" i="56"/>
  <c r="AHD163" i="56"/>
  <c r="AHE163" i="56"/>
  <c r="AHF163" i="56"/>
  <c r="AHG163" i="56"/>
  <c r="AHH163" i="56"/>
  <c r="AHI163" i="56"/>
  <c r="AHJ163" i="56"/>
  <c r="AHK163" i="56"/>
  <c r="AHL163" i="56"/>
  <c r="AHM163" i="56"/>
  <c r="AHN163" i="56"/>
  <c r="AHO163" i="56"/>
  <c r="AHP163" i="56"/>
  <c r="AHQ163" i="56"/>
  <c r="AHR163" i="56"/>
  <c r="AHS163" i="56"/>
  <c r="AHT163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BD164" i="56"/>
  <c r="BE164" i="56"/>
  <c r="BF164" i="56"/>
  <c r="BG164" i="56"/>
  <c r="BH164" i="56"/>
  <c r="BI164" i="56"/>
  <c r="BJ164" i="56"/>
  <c r="BK164" i="56"/>
  <c r="BL164" i="56"/>
  <c r="BM164" i="56"/>
  <c r="BN164" i="56"/>
  <c r="BO164" i="56"/>
  <c r="BP164" i="56"/>
  <c r="BQ164" i="56"/>
  <c r="BR164" i="56"/>
  <c r="BS164" i="56"/>
  <c r="BT164" i="56"/>
  <c r="BU164" i="56"/>
  <c r="BV164" i="56"/>
  <c r="BW164" i="56"/>
  <c r="BX164" i="56"/>
  <c r="BY164" i="56"/>
  <c r="BZ164" i="56"/>
  <c r="CA164" i="56"/>
  <c r="CB164" i="56"/>
  <c r="CC164" i="56"/>
  <c r="CD164" i="56"/>
  <c r="CE164" i="56"/>
  <c r="CF164" i="56"/>
  <c r="CG164" i="56"/>
  <c r="CH164" i="56"/>
  <c r="CI164" i="56"/>
  <c r="CJ164" i="56"/>
  <c r="CK164" i="56"/>
  <c r="CL164" i="56"/>
  <c r="CM164" i="56"/>
  <c r="CN164" i="56"/>
  <c r="CO164" i="56"/>
  <c r="CP164" i="56"/>
  <c r="CQ164" i="56"/>
  <c r="CR164" i="56"/>
  <c r="CS164" i="56"/>
  <c r="CT164" i="56"/>
  <c r="CU164" i="56"/>
  <c r="CV164" i="56"/>
  <c r="CW164" i="56"/>
  <c r="CX164" i="56"/>
  <c r="CY164" i="56"/>
  <c r="CZ164" i="56"/>
  <c r="DA164" i="56"/>
  <c r="DB164" i="56"/>
  <c r="DC164" i="56"/>
  <c r="DD164" i="56"/>
  <c r="DE164" i="56"/>
  <c r="DF164" i="56"/>
  <c r="DG164" i="56"/>
  <c r="DH164" i="56"/>
  <c r="DI164" i="56"/>
  <c r="DJ164" i="56"/>
  <c r="DK164" i="56"/>
  <c r="DL164" i="56"/>
  <c r="DM164" i="56"/>
  <c r="DN164" i="56"/>
  <c r="DO164" i="56"/>
  <c r="DP164" i="56"/>
  <c r="DQ164" i="56"/>
  <c r="DR164" i="56"/>
  <c r="DS164" i="56"/>
  <c r="DT164" i="56"/>
  <c r="DU164" i="56"/>
  <c r="DV164" i="56"/>
  <c r="DW164" i="56"/>
  <c r="DX164" i="56"/>
  <c r="DY164" i="56"/>
  <c r="DZ164" i="56"/>
  <c r="EA164" i="56"/>
  <c r="EB164" i="56"/>
  <c r="EC164" i="56"/>
  <c r="ED164" i="56"/>
  <c r="EE164" i="56"/>
  <c r="EF164" i="56"/>
  <c r="EG164" i="56"/>
  <c r="EH164" i="56"/>
  <c r="EI164" i="56"/>
  <c r="EJ164" i="56"/>
  <c r="EK164" i="56"/>
  <c r="EL164" i="56"/>
  <c r="EM164" i="56"/>
  <c r="EN164" i="56"/>
  <c r="EO164" i="56"/>
  <c r="EP164" i="56"/>
  <c r="EQ164" i="56"/>
  <c r="ER164" i="56"/>
  <c r="ES164" i="56"/>
  <c r="ET164" i="56"/>
  <c r="EU164" i="56"/>
  <c r="EV164" i="56"/>
  <c r="EW164" i="56"/>
  <c r="EX164" i="56"/>
  <c r="EY164" i="56"/>
  <c r="EZ164" i="56"/>
  <c r="FA164" i="56"/>
  <c r="FB164" i="56"/>
  <c r="FC164" i="56"/>
  <c r="FD164" i="56"/>
  <c r="FE164" i="56"/>
  <c r="FF164" i="56"/>
  <c r="FG164" i="56"/>
  <c r="FH164" i="56"/>
  <c r="FI164" i="56"/>
  <c r="FJ164" i="56"/>
  <c r="FK164" i="56"/>
  <c r="FL164" i="56"/>
  <c r="FM164" i="56"/>
  <c r="FN164" i="56"/>
  <c r="FO164" i="56"/>
  <c r="FP164" i="56"/>
  <c r="FQ164" i="56"/>
  <c r="FR164" i="56"/>
  <c r="FS164" i="56"/>
  <c r="FT164" i="56"/>
  <c r="FU164" i="56"/>
  <c r="FV164" i="56"/>
  <c r="FW164" i="56"/>
  <c r="FX164" i="56"/>
  <c r="FY164" i="56"/>
  <c r="FZ164" i="56"/>
  <c r="GA164" i="56"/>
  <c r="GB164" i="56"/>
  <c r="GC164" i="56"/>
  <c r="GD164" i="56"/>
  <c r="GE164" i="56"/>
  <c r="GF164" i="56"/>
  <c r="GG164" i="56"/>
  <c r="GH164" i="56"/>
  <c r="GI164" i="56"/>
  <c r="GJ164" i="56"/>
  <c r="GK164" i="56"/>
  <c r="GL164" i="56"/>
  <c r="GM164" i="56"/>
  <c r="GN164" i="56"/>
  <c r="GO164" i="56"/>
  <c r="GP164" i="56"/>
  <c r="GQ164" i="56"/>
  <c r="GR164" i="56"/>
  <c r="GS164" i="56"/>
  <c r="GT164" i="56"/>
  <c r="GU164" i="56"/>
  <c r="GV164" i="56"/>
  <c r="GW164" i="56"/>
  <c r="GX164" i="56"/>
  <c r="GY164" i="56"/>
  <c r="GZ164" i="56"/>
  <c r="HA164" i="56"/>
  <c r="HB164" i="56"/>
  <c r="HC164" i="56"/>
  <c r="HD164" i="56"/>
  <c r="HE164" i="56"/>
  <c r="HF164" i="56"/>
  <c r="HG164" i="56"/>
  <c r="HH164" i="56"/>
  <c r="HI164" i="56"/>
  <c r="HJ164" i="56"/>
  <c r="HK164" i="56"/>
  <c r="HL164" i="56"/>
  <c r="HM164" i="56"/>
  <c r="HN164" i="56"/>
  <c r="HO164" i="56"/>
  <c r="HP164" i="56"/>
  <c r="HQ164" i="56"/>
  <c r="HR164" i="56"/>
  <c r="HS164" i="56"/>
  <c r="HT164" i="56"/>
  <c r="HU164" i="56"/>
  <c r="HV164" i="56"/>
  <c r="HW164" i="56"/>
  <c r="HX164" i="56"/>
  <c r="HY164" i="56"/>
  <c r="HZ164" i="56"/>
  <c r="IA164" i="56"/>
  <c r="IB164" i="56"/>
  <c r="IC164" i="56"/>
  <c r="ID164" i="56"/>
  <c r="IE164" i="56"/>
  <c r="IF164" i="56"/>
  <c r="IG164" i="56"/>
  <c r="IH164" i="56"/>
  <c r="II164" i="56"/>
  <c r="IJ164" i="56"/>
  <c r="IK164" i="56"/>
  <c r="IL164" i="56"/>
  <c r="IM164" i="56"/>
  <c r="IN164" i="56"/>
  <c r="IO164" i="56"/>
  <c r="IP164" i="56"/>
  <c r="IQ164" i="56"/>
  <c r="IR164" i="56"/>
  <c r="IS164" i="56"/>
  <c r="IT164" i="56"/>
  <c r="IU164" i="56"/>
  <c r="IV164" i="56"/>
  <c r="IW164" i="56"/>
  <c r="IX164" i="56"/>
  <c r="IY164" i="56"/>
  <c r="IZ164" i="56"/>
  <c r="JA164" i="56"/>
  <c r="JB164" i="56"/>
  <c r="JC164" i="56"/>
  <c r="JD164" i="56"/>
  <c r="JE164" i="56"/>
  <c r="JF164" i="56"/>
  <c r="JG164" i="56"/>
  <c r="JH164" i="56"/>
  <c r="JI164" i="56"/>
  <c r="JJ164" i="56"/>
  <c r="JK164" i="56"/>
  <c r="JL164" i="56"/>
  <c r="JM164" i="56"/>
  <c r="JN164" i="56"/>
  <c r="JO164" i="56"/>
  <c r="JP164" i="56"/>
  <c r="JQ164" i="56"/>
  <c r="JR164" i="56"/>
  <c r="JS164" i="56"/>
  <c r="JT164" i="56"/>
  <c r="JU164" i="56"/>
  <c r="JV164" i="56"/>
  <c r="JW164" i="56"/>
  <c r="JX164" i="56"/>
  <c r="JY164" i="56"/>
  <c r="JZ164" i="56"/>
  <c r="KA164" i="56"/>
  <c r="KB164" i="56"/>
  <c r="KC164" i="56"/>
  <c r="KD164" i="56"/>
  <c r="KE164" i="56"/>
  <c r="KF164" i="56"/>
  <c r="KG164" i="56"/>
  <c r="KH164" i="56"/>
  <c r="KI164" i="56"/>
  <c r="KJ164" i="56"/>
  <c r="KK164" i="56"/>
  <c r="KL164" i="56"/>
  <c r="KM164" i="56"/>
  <c r="KN164" i="56"/>
  <c r="KO164" i="56"/>
  <c r="KP164" i="56"/>
  <c r="KQ164" i="56"/>
  <c r="KR164" i="56"/>
  <c r="KS164" i="56"/>
  <c r="KT164" i="56"/>
  <c r="KU164" i="56"/>
  <c r="KV164" i="56"/>
  <c r="KW164" i="56"/>
  <c r="KX164" i="56"/>
  <c r="KY164" i="56"/>
  <c r="KZ164" i="56"/>
  <c r="LA164" i="56"/>
  <c r="LB164" i="56"/>
  <c r="LC164" i="56"/>
  <c r="LD164" i="56"/>
  <c r="LE164" i="56"/>
  <c r="LF164" i="56"/>
  <c r="LG164" i="56"/>
  <c r="LH164" i="56"/>
  <c r="LI164" i="56"/>
  <c r="LJ164" i="56"/>
  <c r="LK164" i="56"/>
  <c r="LL164" i="56"/>
  <c r="LM164" i="56"/>
  <c r="LN164" i="56"/>
  <c r="LO164" i="56"/>
  <c r="LP164" i="56"/>
  <c r="LQ164" i="56"/>
  <c r="LR164" i="56"/>
  <c r="LS164" i="56"/>
  <c r="LT164" i="56"/>
  <c r="LU164" i="56"/>
  <c r="LV164" i="56"/>
  <c r="LW164" i="56"/>
  <c r="LX164" i="56"/>
  <c r="LY164" i="56"/>
  <c r="LZ164" i="56"/>
  <c r="MA164" i="56"/>
  <c r="MB164" i="56"/>
  <c r="MC164" i="56"/>
  <c r="MD164" i="56"/>
  <c r="ME164" i="56"/>
  <c r="MF164" i="56"/>
  <c r="MG164" i="56"/>
  <c r="MH164" i="56"/>
  <c r="MI164" i="56"/>
  <c r="MJ164" i="56"/>
  <c r="MK164" i="56"/>
  <c r="ML164" i="56"/>
  <c r="MM164" i="56"/>
  <c r="MN164" i="56"/>
  <c r="MO164" i="56"/>
  <c r="MP164" i="56"/>
  <c r="MQ164" i="56"/>
  <c r="MR164" i="56"/>
  <c r="MS164" i="56"/>
  <c r="MT164" i="56"/>
  <c r="MU164" i="56"/>
  <c r="MV164" i="56"/>
  <c r="MW164" i="56"/>
  <c r="MX164" i="56"/>
  <c r="MY164" i="56"/>
  <c r="MZ164" i="56"/>
  <c r="NA164" i="56"/>
  <c r="NB164" i="56"/>
  <c r="NC164" i="56"/>
  <c r="ND164" i="56"/>
  <c r="NE164" i="56"/>
  <c r="NF164" i="56"/>
  <c r="NG164" i="56"/>
  <c r="NH164" i="56"/>
  <c r="NI164" i="56"/>
  <c r="NJ164" i="56"/>
  <c r="NK164" i="56"/>
  <c r="NL164" i="56"/>
  <c r="NM164" i="56"/>
  <c r="NN164" i="56"/>
  <c r="NO164" i="56"/>
  <c r="NP164" i="56"/>
  <c r="NQ164" i="56"/>
  <c r="NR164" i="56"/>
  <c r="NS164" i="56"/>
  <c r="NT164" i="56"/>
  <c r="NU164" i="56"/>
  <c r="NV164" i="56"/>
  <c r="NW164" i="56"/>
  <c r="NX164" i="56"/>
  <c r="NY164" i="56"/>
  <c r="NZ164" i="56"/>
  <c r="OA164" i="56"/>
  <c r="OB164" i="56"/>
  <c r="OC164" i="56"/>
  <c r="OD164" i="56"/>
  <c r="OE164" i="56"/>
  <c r="OF164" i="56"/>
  <c r="OG164" i="56"/>
  <c r="OH164" i="56"/>
  <c r="OI164" i="56"/>
  <c r="OJ164" i="56"/>
  <c r="OK164" i="56"/>
  <c r="OL164" i="56"/>
  <c r="OM164" i="56"/>
  <c r="ON164" i="56"/>
  <c r="OO164" i="56"/>
  <c r="OP164" i="56"/>
  <c r="OQ164" i="56"/>
  <c r="OR164" i="56"/>
  <c r="OS164" i="56"/>
  <c r="OT164" i="56"/>
  <c r="OU164" i="56"/>
  <c r="OV164" i="56"/>
  <c r="OW164" i="56"/>
  <c r="OX164" i="56"/>
  <c r="OY164" i="56"/>
  <c r="OZ164" i="56"/>
  <c r="PA164" i="56"/>
  <c r="PB164" i="56"/>
  <c r="PC164" i="56"/>
  <c r="PD164" i="56"/>
  <c r="PE164" i="56"/>
  <c r="PF164" i="56"/>
  <c r="PG164" i="56"/>
  <c r="PH164" i="56"/>
  <c r="PI164" i="56"/>
  <c r="PJ164" i="56"/>
  <c r="PK164" i="56"/>
  <c r="PL164" i="56"/>
  <c r="PM164" i="56"/>
  <c r="PN164" i="56"/>
  <c r="PO164" i="56"/>
  <c r="PP164" i="56"/>
  <c r="PQ164" i="56"/>
  <c r="PR164" i="56"/>
  <c r="PS164" i="56"/>
  <c r="PT164" i="56"/>
  <c r="PU164" i="56"/>
  <c r="PV164" i="56"/>
  <c r="PW164" i="56"/>
  <c r="PX164" i="56"/>
  <c r="PY164" i="56"/>
  <c r="PZ164" i="56"/>
  <c r="QA164" i="56"/>
  <c r="QB164" i="56"/>
  <c r="QC164" i="56"/>
  <c r="QD164" i="56"/>
  <c r="QE164" i="56"/>
  <c r="QF164" i="56"/>
  <c r="QG164" i="56"/>
  <c r="QH164" i="56"/>
  <c r="QI164" i="56"/>
  <c r="QJ164" i="56"/>
  <c r="QK164" i="56"/>
  <c r="QL164" i="56"/>
  <c r="QM164" i="56"/>
  <c r="QN164" i="56"/>
  <c r="QO164" i="56"/>
  <c r="QP164" i="56"/>
  <c r="QQ164" i="56"/>
  <c r="QR164" i="56"/>
  <c r="QS164" i="56"/>
  <c r="QT164" i="56"/>
  <c r="QU164" i="56"/>
  <c r="QV164" i="56"/>
  <c r="QW164" i="56"/>
  <c r="QX164" i="56"/>
  <c r="QY164" i="56"/>
  <c r="QZ164" i="56"/>
  <c r="RA164" i="56"/>
  <c r="RB164" i="56"/>
  <c r="RC164" i="56"/>
  <c r="RD164" i="56"/>
  <c r="RE164" i="56"/>
  <c r="RF164" i="56"/>
  <c r="RG164" i="56"/>
  <c r="RH164" i="56"/>
  <c r="RI164" i="56"/>
  <c r="RJ164" i="56"/>
  <c r="RK164" i="56"/>
  <c r="RL164" i="56"/>
  <c r="RM164" i="56"/>
  <c r="RN164" i="56"/>
  <c r="RO164" i="56"/>
  <c r="RP164" i="56"/>
  <c r="RQ164" i="56"/>
  <c r="RR164" i="56"/>
  <c r="RS164" i="56"/>
  <c r="RT164" i="56"/>
  <c r="RU164" i="56"/>
  <c r="RV164" i="56"/>
  <c r="RW164" i="56"/>
  <c r="RX164" i="56"/>
  <c r="RY164" i="56"/>
  <c r="RZ164" i="56"/>
  <c r="SA164" i="56"/>
  <c r="SB164" i="56"/>
  <c r="SC164" i="56"/>
  <c r="SD164" i="56"/>
  <c r="SE164" i="56"/>
  <c r="SF164" i="56"/>
  <c r="SG164" i="56"/>
  <c r="SH164" i="56"/>
  <c r="SI164" i="56"/>
  <c r="SJ164" i="56"/>
  <c r="SK164" i="56"/>
  <c r="SL164" i="56"/>
  <c r="SM164" i="56"/>
  <c r="SN164" i="56"/>
  <c r="SO164" i="56"/>
  <c r="SP164" i="56"/>
  <c r="SQ164" i="56"/>
  <c r="SR164" i="56"/>
  <c r="SS164" i="56"/>
  <c r="ST164" i="56"/>
  <c r="SU164" i="56"/>
  <c r="SV164" i="56"/>
  <c r="SW164" i="56"/>
  <c r="SX164" i="56"/>
  <c r="SY164" i="56"/>
  <c r="SZ164" i="56"/>
  <c r="TA164" i="56"/>
  <c r="TB164" i="56"/>
  <c r="TC164" i="56"/>
  <c r="TD164" i="56"/>
  <c r="TE164" i="56"/>
  <c r="TF164" i="56"/>
  <c r="TG164" i="56"/>
  <c r="TH164" i="56"/>
  <c r="TI164" i="56"/>
  <c r="TJ164" i="56"/>
  <c r="TK164" i="56"/>
  <c r="TL164" i="56"/>
  <c r="TM164" i="56"/>
  <c r="TN164" i="56"/>
  <c r="TO164" i="56"/>
  <c r="TP164" i="56"/>
  <c r="TQ164" i="56"/>
  <c r="TR164" i="56"/>
  <c r="TS164" i="56"/>
  <c r="TT164" i="56"/>
  <c r="TU164" i="56"/>
  <c r="TV164" i="56"/>
  <c r="TW164" i="56"/>
  <c r="TX164" i="56"/>
  <c r="TY164" i="56"/>
  <c r="TZ164" i="56"/>
  <c r="UA164" i="56"/>
  <c r="UB164" i="56"/>
  <c r="UC164" i="56"/>
  <c r="UD164" i="56"/>
  <c r="UE164" i="56"/>
  <c r="UF164" i="56"/>
  <c r="UG164" i="56"/>
  <c r="UH164" i="56"/>
  <c r="UI164" i="56"/>
  <c r="UJ164" i="56"/>
  <c r="UK164" i="56"/>
  <c r="UL164" i="56"/>
  <c r="UM164" i="56"/>
  <c r="UN164" i="56"/>
  <c r="UO164" i="56"/>
  <c r="UP164" i="56"/>
  <c r="UQ164" i="56"/>
  <c r="UR164" i="56"/>
  <c r="US164" i="56"/>
  <c r="UT164" i="56"/>
  <c r="UU164" i="56"/>
  <c r="UV164" i="56"/>
  <c r="UW164" i="56"/>
  <c r="UX164" i="56"/>
  <c r="UY164" i="56"/>
  <c r="UZ164" i="56"/>
  <c r="VA164" i="56"/>
  <c r="VB164" i="56"/>
  <c r="VC164" i="56"/>
  <c r="VD164" i="56"/>
  <c r="VE164" i="56"/>
  <c r="VF164" i="56"/>
  <c r="VG164" i="56"/>
  <c r="VH164" i="56"/>
  <c r="VI164" i="56"/>
  <c r="VJ164" i="56"/>
  <c r="VK164" i="56"/>
  <c r="VL164" i="56"/>
  <c r="VM164" i="56"/>
  <c r="VN164" i="56"/>
  <c r="VO164" i="56"/>
  <c r="VP164" i="56"/>
  <c r="VQ164" i="56"/>
  <c r="VR164" i="56"/>
  <c r="VS164" i="56"/>
  <c r="VT164" i="56"/>
  <c r="VU164" i="56"/>
  <c r="VV164" i="56"/>
  <c r="VW164" i="56"/>
  <c r="VX164" i="56"/>
  <c r="VY164" i="56"/>
  <c r="VZ164" i="56"/>
  <c r="WA164" i="56"/>
  <c r="WB164" i="56"/>
  <c r="WC164" i="56"/>
  <c r="WD164" i="56"/>
  <c r="WE164" i="56"/>
  <c r="WF164" i="56"/>
  <c r="WG164" i="56"/>
  <c r="WH164" i="56"/>
  <c r="WI164" i="56"/>
  <c r="WJ164" i="56"/>
  <c r="WK164" i="56"/>
  <c r="WL164" i="56"/>
  <c r="WM164" i="56"/>
  <c r="WN164" i="56"/>
  <c r="WO164" i="56"/>
  <c r="WP164" i="56"/>
  <c r="WQ164" i="56"/>
  <c r="WR164" i="56"/>
  <c r="WS164" i="56"/>
  <c r="WT164" i="56"/>
  <c r="WU164" i="56"/>
  <c r="WV164" i="56"/>
  <c r="WW164" i="56"/>
  <c r="WX164" i="56"/>
  <c r="WY164" i="56"/>
  <c r="WZ164" i="56"/>
  <c r="XA164" i="56"/>
  <c r="XB164" i="56"/>
  <c r="XC164" i="56"/>
  <c r="XD164" i="56"/>
  <c r="XE164" i="56"/>
  <c r="XF164" i="56"/>
  <c r="XG164" i="56"/>
  <c r="XH164" i="56"/>
  <c r="XI164" i="56"/>
  <c r="XJ164" i="56"/>
  <c r="XK164" i="56"/>
  <c r="XL164" i="56"/>
  <c r="XM164" i="56"/>
  <c r="XN164" i="56"/>
  <c r="XO164" i="56"/>
  <c r="XP164" i="56"/>
  <c r="XQ164" i="56"/>
  <c r="XR164" i="56"/>
  <c r="XS164" i="56"/>
  <c r="XT164" i="56"/>
  <c r="XU164" i="56"/>
  <c r="XV164" i="56"/>
  <c r="XW164" i="56"/>
  <c r="XX164" i="56"/>
  <c r="XY164" i="56"/>
  <c r="XZ164" i="56"/>
  <c r="YA164" i="56"/>
  <c r="YB164" i="56"/>
  <c r="YC164" i="56"/>
  <c r="YD164" i="56"/>
  <c r="YE164" i="56"/>
  <c r="YF164" i="56"/>
  <c r="YG164" i="56"/>
  <c r="YH164" i="56"/>
  <c r="YI164" i="56"/>
  <c r="YJ164" i="56"/>
  <c r="YK164" i="56"/>
  <c r="YL164" i="56"/>
  <c r="YM164" i="56"/>
  <c r="YN164" i="56"/>
  <c r="YO164" i="56"/>
  <c r="YP164" i="56"/>
  <c r="YQ164" i="56"/>
  <c r="YR164" i="56"/>
  <c r="YS164" i="56"/>
  <c r="YT164" i="56"/>
  <c r="YU164" i="56"/>
  <c r="YV164" i="56"/>
  <c r="YW164" i="56"/>
  <c r="YX164" i="56"/>
  <c r="YY164" i="56"/>
  <c r="YZ164" i="56"/>
  <c r="ZA164" i="56"/>
  <c r="ZB164" i="56"/>
  <c r="ZC164" i="56"/>
  <c r="ZD164" i="56"/>
  <c r="ZE164" i="56"/>
  <c r="ZF164" i="56"/>
  <c r="ZG164" i="56"/>
  <c r="ZH164" i="56"/>
  <c r="ZI164" i="56"/>
  <c r="ZJ164" i="56"/>
  <c r="ZK164" i="56"/>
  <c r="ZL164" i="56"/>
  <c r="ZM164" i="56"/>
  <c r="ZN164" i="56"/>
  <c r="ZO164" i="56"/>
  <c r="ZP164" i="56"/>
  <c r="ZQ164" i="56"/>
  <c r="ZR164" i="56"/>
  <c r="ZS164" i="56"/>
  <c r="ZT164" i="56"/>
  <c r="ZU164" i="56"/>
  <c r="ZV164" i="56"/>
  <c r="ZW164" i="56"/>
  <c r="ZX164" i="56"/>
  <c r="ZY164" i="56"/>
  <c r="ZZ164" i="56"/>
  <c r="AAA164" i="56"/>
  <c r="AAB164" i="56"/>
  <c r="AAC164" i="56"/>
  <c r="AAD164" i="56"/>
  <c r="AAE164" i="56"/>
  <c r="AAF164" i="56"/>
  <c r="AAG164" i="56"/>
  <c r="AAH164" i="56"/>
  <c r="AAI164" i="56"/>
  <c r="AAJ164" i="56"/>
  <c r="AAK164" i="56"/>
  <c r="AAL164" i="56"/>
  <c r="AAM164" i="56"/>
  <c r="AAN164" i="56"/>
  <c r="AAO164" i="56"/>
  <c r="AAP164" i="56"/>
  <c r="AAQ164" i="56"/>
  <c r="AAR164" i="56"/>
  <c r="AAS164" i="56"/>
  <c r="AAT164" i="56"/>
  <c r="AAU164" i="56"/>
  <c r="AAV164" i="56"/>
  <c r="AAW164" i="56"/>
  <c r="AAX164" i="56"/>
  <c r="AAY164" i="56"/>
  <c r="AAZ164" i="56"/>
  <c r="ABA164" i="56"/>
  <c r="ABB164" i="56"/>
  <c r="ABC164" i="56"/>
  <c r="ABD164" i="56"/>
  <c r="ABE164" i="56"/>
  <c r="ABF164" i="56"/>
  <c r="ABG164" i="56"/>
  <c r="ABH164" i="56"/>
  <c r="ABI164" i="56"/>
  <c r="ABJ164" i="56"/>
  <c r="ABK164" i="56"/>
  <c r="ABL164" i="56"/>
  <c r="ABM164" i="56"/>
  <c r="ABN164" i="56"/>
  <c r="ABO164" i="56"/>
  <c r="ABP164" i="56"/>
  <c r="ABQ164" i="56"/>
  <c r="ABR164" i="56"/>
  <c r="ABS164" i="56"/>
  <c r="ABT164" i="56"/>
  <c r="ABU164" i="56"/>
  <c r="ABV164" i="56"/>
  <c r="ABW164" i="56"/>
  <c r="ABX164" i="56"/>
  <c r="ABY164" i="56"/>
  <c r="ABZ164" i="56"/>
  <c r="ACA164" i="56"/>
  <c r="ACB164" i="56"/>
  <c r="ACC164" i="56"/>
  <c r="ACD164" i="56"/>
  <c r="ACE164" i="56"/>
  <c r="ACF164" i="56"/>
  <c r="ACG164" i="56"/>
  <c r="ACH164" i="56"/>
  <c r="ACI164" i="56"/>
  <c r="ACJ164" i="56"/>
  <c r="ACK164" i="56"/>
  <c r="ACL164" i="56"/>
  <c r="ACM164" i="56"/>
  <c r="ACN164" i="56"/>
  <c r="ACO164" i="56"/>
  <c r="ACP164" i="56"/>
  <c r="ACQ164" i="56"/>
  <c r="ACR164" i="56"/>
  <c r="ACS164" i="56"/>
  <c r="ACT164" i="56"/>
  <c r="ACU164" i="56"/>
  <c r="ACV164" i="56"/>
  <c r="ACW164" i="56"/>
  <c r="ACX164" i="56"/>
  <c r="ACY164" i="56"/>
  <c r="ACZ164" i="56"/>
  <c r="ADA164" i="56"/>
  <c r="ADB164" i="56"/>
  <c r="ADC164" i="56"/>
  <c r="ADD164" i="56"/>
  <c r="ADE164" i="56"/>
  <c r="ADF164" i="56"/>
  <c r="ADG164" i="56"/>
  <c r="ADH164" i="56"/>
  <c r="ADI164" i="56"/>
  <c r="ADJ164" i="56"/>
  <c r="ADK164" i="56"/>
  <c r="ADL164" i="56"/>
  <c r="ADM164" i="56"/>
  <c r="ADN164" i="56"/>
  <c r="ADO164" i="56"/>
  <c r="ADP164" i="56"/>
  <c r="ADQ164" i="56"/>
  <c r="ADR164" i="56"/>
  <c r="ADS164" i="56"/>
  <c r="ADT164" i="56"/>
  <c r="ADU164" i="56"/>
  <c r="ADV164" i="56"/>
  <c r="ADW164" i="56"/>
  <c r="ADX164" i="56"/>
  <c r="ADY164" i="56"/>
  <c r="ADZ164" i="56"/>
  <c r="AEA164" i="56"/>
  <c r="AEB164" i="56"/>
  <c r="AEC164" i="56"/>
  <c r="AED164" i="56"/>
  <c r="AEE164" i="56"/>
  <c r="AEF164" i="56"/>
  <c r="AEG164" i="56"/>
  <c r="AEH164" i="56"/>
  <c r="AEI164" i="56"/>
  <c r="AEJ164" i="56"/>
  <c r="AEK164" i="56"/>
  <c r="AEL164" i="56"/>
  <c r="AEM164" i="56"/>
  <c r="AEN164" i="56"/>
  <c r="AEO164" i="56"/>
  <c r="AEP164" i="56"/>
  <c r="AEQ164" i="56"/>
  <c r="AER164" i="56"/>
  <c r="AES164" i="56"/>
  <c r="AET164" i="56"/>
  <c r="AEU164" i="56"/>
  <c r="AEV164" i="56"/>
  <c r="AEW164" i="56"/>
  <c r="AEX164" i="56"/>
  <c r="AEY164" i="56"/>
  <c r="AEZ164" i="56"/>
  <c r="AFA164" i="56"/>
  <c r="AFB164" i="56"/>
  <c r="AFC164" i="56"/>
  <c r="AFD164" i="56"/>
  <c r="AFE164" i="56"/>
  <c r="AFF164" i="56"/>
  <c r="AFG164" i="56"/>
  <c r="AFH164" i="56"/>
  <c r="AFI164" i="56"/>
  <c r="AFJ164" i="56"/>
  <c r="AFK164" i="56"/>
  <c r="AFL164" i="56"/>
  <c r="AFM164" i="56"/>
  <c r="AFN164" i="56"/>
  <c r="AFO164" i="56"/>
  <c r="AFP164" i="56"/>
  <c r="AFQ164" i="56"/>
  <c r="AFR164" i="56"/>
  <c r="AFS164" i="56"/>
  <c r="AFT164" i="56"/>
  <c r="AFU164" i="56"/>
  <c r="AFV164" i="56"/>
  <c r="AFW164" i="56"/>
  <c r="AFX164" i="56"/>
  <c r="AFY164" i="56"/>
  <c r="AFZ164" i="56"/>
  <c r="AGA164" i="56"/>
  <c r="AGB164" i="56"/>
  <c r="AGC164" i="56"/>
  <c r="AGD164" i="56"/>
  <c r="AGE164" i="56"/>
  <c r="AGF164" i="56"/>
  <c r="AGG164" i="56"/>
  <c r="AGH164" i="56"/>
  <c r="AGI164" i="56"/>
  <c r="AGJ164" i="56"/>
  <c r="AGK164" i="56"/>
  <c r="AGL164" i="56"/>
  <c r="AGM164" i="56"/>
  <c r="AGN164" i="56"/>
  <c r="AGO164" i="56"/>
  <c r="AGP164" i="56"/>
  <c r="AGQ164" i="56"/>
  <c r="AGR164" i="56"/>
  <c r="AGS164" i="56"/>
  <c r="AGT164" i="56"/>
  <c r="AGU164" i="56"/>
  <c r="AGV164" i="56"/>
  <c r="AGW164" i="56"/>
  <c r="AGX164" i="56"/>
  <c r="AGY164" i="56"/>
  <c r="AGZ164" i="56"/>
  <c r="AHA164" i="56"/>
  <c r="AHB164" i="56"/>
  <c r="AHC164" i="56"/>
  <c r="AHD164" i="56"/>
  <c r="AHE164" i="56"/>
  <c r="AHF164" i="56"/>
  <c r="AHG164" i="56"/>
  <c r="AHH164" i="56"/>
  <c r="AHI164" i="56"/>
  <c r="AHJ164" i="56"/>
  <c r="AHK164" i="56"/>
  <c r="AHL164" i="56"/>
  <c r="AHM164" i="56"/>
  <c r="AHN164" i="56"/>
  <c r="AHO164" i="56"/>
  <c r="AHP164" i="56"/>
  <c r="AHQ164" i="56"/>
  <c r="AHR164" i="56"/>
  <c r="AHS164" i="56"/>
  <c r="AHT164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BD165" i="56"/>
  <c r="BE165" i="56"/>
  <c r="BF165" i="56"/>
  <c r="BG165" i="56"/>
  <c r="BH165" i="56"/>
  <c r="BI165" i="56"/>
  <c r="BJ165" i="56"/>
  <c r="BK165" i="56"/>
  <c r="BL165" i="56"/>
  <c r="BM165" i="56"/>
  <c r="BN165" i="56"/>
  <c r="BO165" i="56"/>
  <c r="BP165" i="56"/>
  <c r="BQ165" i="56"/>
  <c r="BR165" i="56"/>
  <c r="BS165" i="56"/>
  <c r="BT165" i="56"/>
  <c r="BU165" i="56"/>
  <c r="BV165" i="56"/>
  <c r="BW165" i="56"/>
  <c r="BX165" i="56"/>
  <c r="BY165" i="56"/>
  <c r="BZ165" i="56"/>
  <c r="CA165" i="56"/>
  <c r="CB165" i="56"/>
  <c r="CC165" i="56"/>
  <c r="CD165" i="56"/>
  <c r="CE165" i="56"/>
  <c r="CF165" i="56"/>
  <c r="CG165" i="56"/>
  <c r="CH165" i="56"/>
  <c r="CI165" i="56"/>
  <c r="CJ165" i="56"/>
  <c r="CK165" i="56"/>
  <c r="CL165" i="56"/>
  <c r="CM165" i="56"/>
  <c r="CN165" i="56"/>
  <c r="CO165" i="56"/>
  <c r="CP165" i="56"/>
  <c r="CQ165" i="56"/>
  <c r="CR165" i="56"/>
  <c r="CS165" i="56"/>
  <c r="CT165" i="56"/>
  <c r="CU165" i="56"/>
  <c r="CV165" i="56"/>
  <c r="CW165" i="56"/>
  <c r="CX165" i="56"/>
  <c r="CY165" i="56"/>
  <c r="CZ165" i="56"/>
  <c r="DA165" i="56"/>
  <c r="DB165" i="56"/>
  <c r="DC165" i="56"/>
  <c r="DD165" i="56"/>
  <c r="DE165" i="56"/>
  <c r="DF165" i="56"/>
  <c r="DG165" i="56"/>
  <c r="DH165" i="56"/>
  <c r="DI165" i="56"/>
  <c r="DJ165" i="56"/>
  <c r="DK165" i="56"/>
  <c r="DL165" i="56"/>
  <c r="DM165" i="56"/>
  <c r="DN165" i="56"/>
  <c r="DO165" i="56"/>
  <c r="DP165" i="56"/>
  <c r="DQ165" i="56"/>
  <c r="DR165" i="56"/>
  <c r="DS165" i="56"/>
  <c r="DT165" i="56"/>
  <c r="DU165" i="56"/>
  <c r="DV165" i="56"/>
  <c r="DW165" i="56"/>
  <c r="DX165" i="56"/>
  <c r="DY165" i="56"/>
  <c r="DZ165" i="56"/>
  <c r="EA165" i="56"/>
  <c r="EB165" i="56"/>
  <c r="EC165" i="56"/>
  <c r="ED165" i="56"/>
  <c r="EE165" i="56"/>
  <c r="EF165" i="56"/>
  <c r="EG165" i="56"/>
  <c r="EH165" i="56"/>
  <c r="EI165" i="56"/>
  <c r="EJ165" i="56"/>
  <c r="EK165" i="56"/>
  <c r="EL165" i="56"/>
  <c r="EM165" i="56"/>
  <c r="EN165" i="56"/>
  <c r="EO165" i="56"/>
  <c r="EP165" i="56"/>
  <c r="EQ165" i="56"/>
  <c r="ER165" i="56"/>
  <c r="ES165" i="56"/>
  <c r="ET165" i="56"/>
  <c r="EU165" i="56"/>
  <c r="EV165" i="56"/>
  <c r="EW165" i="56"/>
  <c r="EX165" i="56"/>
  <c r="EY165" i="56"/>
  <c r="EZ165" i="56"/>
  <c r="FA165" i="56"/>
  <c r="FB165" i="56"/>
  <c r="FC165" i="56"/>
  <c r="FD165" i="56"/>
  <c r="FE165" i="56"/>
  <c r="FF165" i="56"/>
  <c r="FG165" i="56"/>
  <c r="FH165" i="56"/>
  <c r="FI165" i="56"/>
  <c r="FJ165" i="56"/>
  <c r="FK165" i="56"/>
  <c r="FL165" i="56"/>
  <c r="FM165" i="56"/>
  <c r="FN165" i="56"/>
  <c r="FO165" i="56"/>
  <c r="FP165" i="56"/>
  <c r="FQ165" i="56"/>
  <c r="FR165" i="56"/>
  <c r="FS165" i="56"/>
  <c r="FT165" i="56"/>
  <c r="FU165" i="56"/>
  <c r="FV165" i="56"/>
  <c r="FW165" i="56"/>
  <c r="FX165" i="56"/>
  <c r="FY165" i="56"/>
  <c r="FZ165" i="56"/>
  <c r="GA165" i="56"/>
  <c r="GB165" i="56"/>
  <c r="GC165" i="56"/>
  <c r="GD165" i="56"/>
  <c r="GE165" i="56"/>
  <c r="GF165" i="56"/>
  <c r="GG165" i="56"/>
  <c r="GH165" i="56"/>
  <c r="GI165" i="56"/>
  <c r="GJ165" i="56"/>
  <c r="GK165" i="56"/>
  <c r="GL165" i="56"/>
  <c r="GM165" i="56"/>
  <c r="GN165" i="56"/>
  <c r="GO165" i="56"/>
  <c r="GP165" i="56"/>
  <c r="GQ165" i="56"/>
  <c r="GR165" i="56"/>
  <c r="GS165" i="56"/>
  <c r="GT165" i="56"/>
  <c r="GU165" i="56"/>
  <c r="GV165" i="56"/>
  <c r="GW165" i="56"/>
  <c r="GX165" i="56"/>
  <c r="GY165" i="56"/>
  <c r="GZ165" i="56"/>
  <c r="HA165" i="56"/>
  <c r="HB165" i="56"/>
  <c r="HC165" i="56"/>
  <c r="HD165" i="56"/>
  <c r="HE165" i="56"/>
  <c r="HF165" i="56"/>
  <c r="HG165" i="56"/>
  <c r="HH165" i="56"/>
  <c r="HI165" i="56"/>
  <c r="HJ165" i="56"/>
  <c r="HK165" i="56"/>
  <c r="HL165" i="56"/>
  <c r="HM165" i="56"/>
  <c r="HN165" i="56"/>
  <c r="HO165" i="56"/>
  <c r="HP165" i="56"/>
  <c r="HQ165" i="56"/>
  <c r="HR165" i="56"/>
  <c r="HS165" i="56"/>
  <c r="HT165" i="56"/>
  <c r="HU165" i="56"/>
  <c r="HV165" i="56"/>
  <c r="HW165" i="56"/>
  <c r="HX165" i="56"/>
  <c r="HY165" i="56"/>
  <c r="HZ165" i="56"/>
  <c r="IA165" i="56"/>
  <c r="IB165" i="56"/>
  <c r="IC165" i="56"/>
  <c r="ID165" i="56"/>
  <c r="IE165" i="56"/>
  <c r="IF165" i="56"/>
  <c r="IG165" i="56"/>
  <c r="IH165" i="56"/>
  <c r="II165" i="56"/>
  <c r="IJ165" i="56"/>
  <c r="IK165" i="56"/>
  <c r="IL165" i="56"/>
  <c r="IM165" i="56"/>
  <c r="IN165" i="56"/>
  <c r="IO165" i="56"/>
  <c r="IP165" i="56"/>
  <c r="IQ165" i="56"/>
  <c r="IR165" i="56"/>
  <c r="IS165" i="56"/>
  <c r="IT165" i="56"/>
  <c r="IU165" i="56"/>
  <c r="IV165" i="56"/>
  <c r="IW165" i="56"/>
  <c r="IX165" i="56"/>
  <c r="IY165" i="56"/>
  <c r="IZ165" i="56"/>
  <c r="JA165" i="56"/>
  <c r="JB165" i="56"/>
  <c r="JC165" i="56"/>
  <c r="JD165" i="56"/>
  <c r="JE165" i="56"/>
  <c r="JF165" i="56"/>
  <c r="JG165" i="56"/>
  <c r="JH165" i="56"/>
  <c r="JI165" i="56"/>
  <c r="JJ165" i="56"/>
  <c r="JK165" i="56"/>
  <c r="JL165" i="56"/>
  <c r="JM165" i="56"/>
  <c r="JN165" i="56"/>
  <c r="JO165" i="56"/>
  <c r="JP165" i="56"/>
  <c r="JQ165" i="56"/>
  <c r="JR165" i="56"/>
  <c r="JS165" i="56"/>
  <c r="JT165" i="56"/>
  <c r="JU165" i="56"/>
  <c r="JV165" i="56"/>
  <c r="JW165" i="56"/>
  <c r="JX165" i="56"/>
  <c r="JY165" i="56"/>
  <c r="JZ165" i="56"/>
  <c r="KA165" i="56"/>
  <c r="KB165" i="56"/>
  <c r="KC165" i="56"/>
  <c r="KD165" i="56"/>
  <c r="KE165" i="56"/>
  <c r="KF165" i="56"/>
  <c r="KG165" i="56"/>
  <c r="KH165" i="56"/>
  <c r="KI165" i="56"/>
  <c r="KJ165" i="56"/>
  <c r="KK165" i="56"/>
  <c r="KL165" i="56"/>
  <c r="KM165" i="56"/>
  <c r="KN165" i="56"/>
  <c r="KO165" i="56"/>
  <c r="KP165" i="56"/>
  <c r="KQ165" i="56"/>
  <c r="KR165" i="56"/>
  <c r="KS165" i="56"/>
  <c r="KT165" i="56"/>
  <c r="KU165" i="56"/>
  <c r="KV165" i="56"/>
  <c r="KW165" i="56"/>
  <c r="KX165" i="56"/>
  <c r="KY165" i="56"/>
  <c r="KZ165" i="56"/>
  <c r="LA165" i="56"/>
  <c r="LB165" i="56"/>
  <c r="LC165" i="56"/>
  <c r="LD165" i="56"/>
  <c r="LE165" i="56"/>
  <c r="LF165" i="56"/>
  <c r="LG165" i="56"/>
  <c r="LH165" i="56"/>
  <c r="LI165" i="56"/>
  <c r="LJ165" i="56"/>
  <c r="LK165" i="56"/>
  <c r="LL165" i="56"/>
  <c r="LM165" i="56"/>
  <c r="LN165" i="56"/>
  <c r="LO165" i="56"/>
  <c r="LP165" i="56"/>
  <c r="LQ165" i="56"/>
  <c r="LR165" i="56"/>
  <c r="LS165" i="56"/>
  <c r="LT165" i="56"/>
  <c r="LU165" i="56"/>
  <c r="LV165" i="56"/>
  <c r="LW165" i="56"/>
  <c r="LX165" i="56"/>
  <c r="LY165" i="56"/>
  <c r="LZ165" i="56"/>
  <c r="MA165" i="56"/>
  <c r="MB165" i="56"/>
  <c r="MC165" i="56"/>
  <c r="MD165" i="56"/>
  <c r="ME165" i="56"/>
  <c r="MF165" i="56"/>
  <c r="MG165" i="56"/>
  <c r="MH165" i="56"/>
  <c r="MI165" i="56"/>
  <c r="MJ165" i="56"/>
  <c r="MK165" i="56"/>
  <c r="ML165" i="56"/>
  <c r="MM165" i="56"/>
  <c r="MN165" i="56"/>
  <c r="MO165" i="56"/>
  <c r="MP165" i="56"/>
  <c r="MQ165" i="56"/>
  <c r="MR165" i="56"/>
  <c r="MS165" i="56"/>
  <c r="MT165" i="56"/>
  <c r="MU165" i="56"/>
  <c r="MV165" i="56"/>
  <c r="MW165" i="56"/>
  <c r="MX165" i="56"/>
  <c r="MY165" i="56"/>
  <c r="MZ165" i="56"/>
  <c r="NA165" i="56"/>
  <c r="NB165" i="56"/>
  <c r="NC165" i="56"/>
  <c r="ND165" i="56"/>
  <c r="NE165" i="56"/>
  <c r="NF165" i="56"/>
  <c r="NG165" i="56"/>
  <c r="NH165" i="56"/>
  <c r="NI165" i="56"/>
  <c r="NJ165" i="56"/>
  <c r="NK165" i="56"/>
  <c r="NL165" i="56"/>
  <c r="NM165" i="56"/>
  <c r="NN165" i="56"/>
  <c r="NO165" i="56"/>
  <c r="NP165" i="56"/>
  <c r="NQ165" i="56"/>
  <c r="NR165" i="56"/>
  <c r="NS165" i="56"/>
  <c r="NT165" i="56"/>
  <c r="NU165" i="56"/>
  <c r="NV165" i="56"/>
  <c r="NW165" i="56"/>
  <c r="NX165" i="56"/>
  <c r="NY165" i="56"/>
  <c r="NZ165" i="56"/>
  <c r="OA165" i="56"/>
  <c r="OB165" i="56"/>
  <c r="OC165" i="56"/>
  <c r="OD165" i="56"/>
  <c r="OE165" i="56"/>
  <c r="OF165" i="56"/>
  <c r="OG165" i="56"/>
  <c r="OH165" i="56"/>
  <c r="OI165" i="56"/>
  <c r="OJ165" i="56"/>
  <c r="OK165" i="56"/>
  <c r="OL165" i="56"/>
  <c r="OM165" i="56"/>
  <c r="ON165" i="56"/>
  <c r="OO165" i="56"/>
  <c r="OP165" i="56"/>
  <c r="OQ165" i="56"/>
  <c r="OR165" i="56"/>
  <c r="OS165" i="56"/>
  <c r="OT165" i="56"/>
  <c r="OU165" i="56"/>
  <c r="OV165" i="56"/>
  <c r="OW165" i="56"/>
  <c r="OX165" i="56"/>
  <c r="OY165" i="56"/>
  <c r="OZ165" i="56"/>
  <c r="PA165" i="56"/>
  <c r="PB165" i="56"/>
  <c r="PC165" i="56"/>
  <c r="PD165" i="56"/>
  <c r="PE165" i="56"/>
  <c r="PF165" i="56"/>
  <c r="PG165" i="56"/>
  <c r="PH165" i="56"/>
  <c r="PI165" i="56"/>
  <c r="PJ165" i="56"/>
  <c r="PK165" i="56"/>
  <c r="PL165" i="56"/>
  <c r="PM165" i="56"/>
  <c r="PN165" i="56"/>
  <c r="PO165" i="56"/>
  <c r="PP165" i="56"/>
  <c r="PQ165" i="56"/>
  <c r="PR165" i="56"/>
  <c r="PS165" i="56"/>
  <c r="PT165" i="56"/>
  <c r="PU165" i="56"/>
  <c r="PV165" i="56"/>
  <c r="PW165" i="56"/>
  <c r="PX165" i="56"/>
  <c r="PY165" i="56"/>
  <c r="PZ165" i="56"/>
  <c r="QA165" i="56"/>
  <c r="QB165" i="56"/>
  <c r="QC165" i="56"/>
  <c r="QD165" i="56"/>
  <c r="QE165" i="56"/>
  <c r="QF165" i="56"/>
  <c r="QG165" i="56"/>
  <c r="QH165" i="56"/>
  <c r="QI165" i="56"/>
  <c r="QJ165" i="56"/>
  <c r="QK165" i="56"/>
  <c r="QL165" i="56"/>
  <c r="QM165" i="56"/>
  <c r="QN165" i="56"/>
  <c r="QO165" i="56"/>
  <c r="QP165" i="56"/>
  <c r="QQ165" i="56"/>
  <c r="QR165" i="56"/>
  <c r="QS165" i="56"/>
  <c r="QT165" i="56"/>
  <c r="QU165" i="56"/>
  <c r="QV165" i="56"/>
  <c r="QW165" i="56"/>
  <c r="QX165" i="56"/>
  <c r="QY165" i="56"/>
  <c r="QZ165" i="56"/>
  <c r="RA165" i="56"/>
  <c r="RB165" i="56"/>
  <c r="RC165" i="56"/>
  <c r="RD165" i="56"/>
  <c r="RE165" i="56"/>
  <c r="RF165" i="56"/>
  <c r="RG165" i="56"/>
  <c r="RH165" i="56"/>
  <c r="RI165" i="56"/>
  <c r="RJ165" i="56"/>
  <c r="RK165" i="56"/>
  <c r="RL165" i="56"/>
  <c r="RM165" i="56"/>
  <c r="RN165" i="56"/>
  <c r="RO165" i="56"/>
  <c r="RP165" i="56"/>
  <c r="RQ165" i="56"/>
  <c r="RR165" i="56"/>
  <c r="RS165" i="56"/>
  <c r="RT165" i="56"/>
  <c r="RU165" i="56"/>
  <c r="RV165" i="56"/>
  <c r="RW165" i="56"/>
  <c r="RX165" i="56"/>
  <c r="RY165" i="56"/>
  <c r="RZ165" i="56"/>
  <c r="SA165" i="56"/>
  <c r="SB165" i="56"/>
  <c r="SC165" i="56"/>
  <c r="SD165" i="56"/>
  <c r="SE165" i="56"/>
  <c r="SF165" i="56"/>
  <c r="SG165" i="56"/>
  <c r="SH165" i="56"/>
  <c r="SI165" i="56"/>
  <c r="SJ165" i="56"/>
  <c r="SK165" i="56"/>
  <c r="SL165" i="56"/>
  <c r="SM165" i="56"/>
  <c r="SN165" i="56"/>
  <c r="SO165" i="56"/>
  <c r="SP165" i="56"/>
  <c r="SQ165" i="56"/>
  <c r="SR165" i="56"/>
  <c r="SS165" i="56"/>
  <c r="ST165" i="56"/>
  <c r="SU165" i="56"/>
  <c r="SV165" i="56"/>
  <c r="SW165" i="56"/>
  <c r="SX165" i="56"/>
  <c r="SY165" i="56"/>
  <c r="SZ165" i="56"/>
  <c r="TA165" i="56"/>
  <c r="TB165" i="56"/>
  <c r="TC165" i="56"/>
  <c r="TD165" i="56"/>
  <c r="TE165" i="56"/>
  <c r="TF165" i="56"/>
  <c r="TG165" i="56"/>
  <c r="TH165" i="56"/>
  <c r="TI165" i="56"/>
  <c r="TJ165" i="56"/>
  <c r="TK165" i="56"/>
  <c r="TL165" i="56"/>
  <c r="TM165" i="56"/>
  <c r="TN165" i="56"/>
  <c r="TO165" i="56"/>
  <c r="TP165" i="56"/>
  <c r="TQ165" i="56"/>
  <c r="TR165" i="56"/>
  <c r="TS165" i="56"/>
  <c r="TT165" i="56"/>
  <c r="TU165" i="56"/>
  <c r="TV165" i="56"/>
  <c r="TW165" i="56"/>
  <c r="TX165" i="56"/>
  <c r="TY165" i="56"/>
  <c r="TZ165" i="56"/>
  <c r="UA165" i="56"/>
  <c r="UB165" i="56"/>
  <c r="UC165" i="56"/>
  <c r="UD165" i="56"/>
  <c r="UE165" i="56"/>
  <c r="UF165" i="56"/>
  <c r="UG165" i="56"/>
  <c r="UH165" i="56"/>
  <c r="UI165" i="56"/>
  <c r="UJ165" i="56"/>
  <c r="UK165" i="56"/>
  <c r="UL165" i="56"/>
  <c r="UM165" i="56"/>
  <c r="UN165" i="56"/>
  <c r="UO165" i="56"/>
  <c r="UP165" i="56"/>
  <c r="UQ165" i="56"/>
  <c r="UR165" i="56"/>
  <c r="US165" i="56"/>
  <c r="UT165" i="56"/>
  <c r="UU165" i="56"/>
  <c r="UV165" i="56"/>
  <c r="UW165" i="56"/>
  <c r="UX165" i="56"/>
  <c r="UY165" i="56"/>
  <c r="UZ165" i="56"/>
  <c r="VA165" i="56"/>
  <c r="VB165" i="56"/>
  <c r="VC165" i="56"/>
  <c r="VD165" i="56"/>
  <c r="VE165" i="56"/>
  <c r="VF165" i="56"/>
  <c r="VG165" i="56"/>
  <c r="VH165" i="56"/>
  <c r="VI165" i="56"/>
  <c r="VJ165" i="56"/>
  <c r="VK165" i="56"/>
  <c r="VL165" i="56"/>
  <c r="VM165" i="56"/>
  <c r="VN165" i="56"/>
  <c r="VO165" i="56"/>
  <c r="VP165" i="56"/>
  <c r="VQ165" i="56"/>
  <c r="VR165" i="56"/>
  <c r="VS165" i="56"/>
  <c r="VT165" i="56"/>
  <c r="VU165" i="56"/>
  <c r="VV165" i="56"/>
  <c r="VW165" i="56"/>
  <c r="VX165" i="56"/>
  <c r="VY165" i="56"/>
  <c r="VZ165" i="56"/>
  <c r="WA165" i="56"/>
  <c r="WB165" i="56"/>
  <c r="WC165" i="56"/>
  <c r="WD165" i="56"/>
  <c r="WE165" i="56"/>
  <c r="WF165" i="56"/>
  <c r="WG165" i="56"/>
  <c r="WH165" i="56"/>
  <c r="WI165" i="56"/>
  <c r="WJ165" i="56"/>
  <c r="WK165" i="56"/>
  <c r="WL165" i="56"/>
  <c r="WM165" i="56"/>
  <c r="WN165" i="56"/>
  <c r="WO165" i="56"/>
  <c r="WP165" i="56"/>
  <c r="WQ165" i="56"/>
  <c r="WR165" i="56"/>
  <c r="WS165" i="56"/>
  <c r="WT165" i="56"/>
  <c r="WU165" i="56"/>
  <c r="WV165" i="56"/>
  <c r="WW165" i="56"/>
  <c r="WX165" i="56"/>
  <c r="WY165" i="56"/>
  <c r="WZ165" i="56"/>
  <c r="XA165" i="56"/>
  <c r="XB165" i="56"/>
  <c r="XC165" i="56"/>
  <c r="XD165" i="56"/>
  <c r="XE165" i="56"/>
  <c r="XF165" i="56"/>
  <c r="XG165" i="56"/>
  <c r="XH165" i="56"/>
  <c r="XI165" i="56"/>
  <c r="XJ165" i="56"/>
  <c r="XK165" i="56"/>
  <c r="XL165" i="56"/>
  <c r="XM165" i="56"/>
  <c r="XN165" i="56"/>
  <c r="XO165" i="56"/>
  <c r="XP165" i="56"/>
  <c r="XQ165" i="56"/>
  <c r="XR165" i="56"/>
  <c r="XS165" i="56"/>
  <c r="XT165" i="56"/>
  <c r="XU165" i="56"/>
  <c r="XV165" i="56"/>
  <c r="XW165" i="56"/>
  <c r="XX165" i="56"/>
  <c r="XY165" i="56"/>
  <c r="XZ165" i="56"/>
  <c r="YA165" i="56"/>
  <c r="YB165" i="56"/>
  <c r="YC165" i="56"/>
  <c r="YD165" i="56"/>
  <c r="YE165" i="56"/>
  <c r="YF165" i="56"/>
  <c r="YG165" i="56"/>
  <c r="YH165" i="56"/>
  <c r="YI165" i="56"/>
  <c r="YJ165" i="56"/>
  <c r="YK165" i="56"/>
  <c r="YL165" i="56"/>
  <c r="YM165" i="56"/>
  <c r="YN165" i="56"/>
  <c r="YO165" i="56"/>
  <c r="YP165" i="56"/>
  <c r="YQ165" i="56"/>
  <c r="YR165" i="56"/>
  <c r="YS165" i="56"/>
  <c r="YT165" i="56"/>
  <c r="YU165" i="56"/>
  <c r="YV165" i="56"/>
  <c r="YW165" i="56"/>
  <c r="YX165" i="56"/>
  <c r="YY165" i="56"/>
  <c r="YZ165" i="56"/>
  <c r="ZA165" i="56"/>
  <c r="ZB165" i="56"/>
  <c r="ZC165" i="56"/>
  <c r="ZD165" i="56"/>
  <c r="ZE165" i="56"/>
  <c r="ZF165" i="56"/>
  <c r="ZG165" i="56"/>
  <c r="ZH165" i="56"/>
  <c r="ZI165" i="56"/>
  <c r="ZJ165" i="56"/>
  <c r="ZK165" i="56"/>
  <c r="ZL165" i="56"/>
  <c r="ZM165" i="56"/>
  <c r="ZN165" i="56"/>
  <c r="ZO165" i="56"/>
  <c r="ZP165" i="56"/>
  <c r="ZQ165" i="56"/>
  <c r="ZR165" i="56"/>
  <c r="ZS165" i="56"/>
  <c r="ZT165" i="56"/>
  <c r="ZU165" i="56"/>
  <c r="ZV165" i="56"/>
  <c r="ZW165" i="56"/>
  <c r="ZX165" i="56"/>
  <c r="ZY165" i="56"/>
  <c r="ZZ165" i="56"/>
  <c r="AAA165" i="56"/>
  <c r="AAB165" i="56"/>
  <c r="AAC165" i="56"/>
  <c r="AAD165" i="56"/>
  <c r="AAE165" i="56"/>
  <c r="AAF165" i="56"/>
  <c r="AAG165" i="56"/>
  <c r="AAH165" i="56"/>
  <c r="AAI165" i="56"/>
  <c r="AAJ165" i="56"/>
  <c r="AAK165" i="56"/>
  <c r="AAL165" i="56"/>
  <c r="AAM165" i="56"/>
  <c r="AAN165" i="56"/>
  <c r="AAO165" i="56"/>
  <c r="AAP165" i="56"/>
  <c r="AAQ165" i="56"/>
  <c r="AAR165" i="56"/>
  <c r="AAS165" i="56"/>
  <c r="AAT165" i="56"/>
  <c r="AAU165" i="56"/>
  <c r="AAV165" i="56"/>
  <c r="AAW165" i="56"/>
  <c r="AAX165" i="56"/>
  <c r="AAY165" i="56"/>
  <c r="AAZ165" i="56"/>
  <c r="ABA165" i="56"/>
  <c r="ABB165" i="56"/>
  <c r="ABC165" i="56"/>
  <c r="ABD165" i="56"/>
  <c r="ABE165" i="56"/>
  <c r="ABF165" i="56"/>
  <c r="ABG165" i="56"/>
  <c r="ABH165" i="56"/>
  <c r="ABI165" i="56"/>
  <c r="ABJ165" i="56"/>
  <c r="ABK165" i="56"/>
  <c r="ABL165" i="56"/>
  <c r="ABM165" i="56"/>
  <c r="ABN165" i="56"/>
  <c r="ABO165" i="56"/>
  <c r="ABP165" i="56"/>
  <c r="ABQ165" i="56"/>
  <c r="ABR165" i="56"/>
  <c r="ABS165" i="56"/>
  <c r="ABT165" i="56"/>
  <c r="ABU165" i="56"/>
  <c r="ABV165" i="56"/>
  <c r="ABW165" i="56"/>
  <c r="ABX165" i="56"/>
  <c r="ABY165" i="56"/>
  <c r="ABZ165" i="56"/>
  <c r="ACA165" i="56"/>
  <c r="ACB165" i="56"/>
  <c r="ACC165" i="56"/>
  <c r="ACD165" i="56"/>
  <c r="ACE165" i="56"/>
  <c r="ACF165" i="56"/>
  <c r="ACG165" i="56"/>
  <c r="ACH165" i="56"/>
  <c r="ACI165" i="56"/>
  <c r="ACJ165" i="56"/>
  <c r="ACK165" i="56"/>
  <c r="ACL165" i="56"/>
  <c r="ACM165" i="56"/>
  <c r="ACN165" i="56"/>
  <c r="ACO165" i="56"/>
  <c r="ACP165" i="56"/>
  <c r="ACQ165" i="56"/>
  <c r="ACR165" i="56"/>
  <c r="ACS165" i="56"/>
  <c r="ACT165" i="56"/>
  <c r="ACU165" i="56"/>
  <c r="ACV165" i="56"/>
  <c r="ACW165" i="56"/>
  <c r="ACX165" i="56"/>
  <c r="ACY165" i="56"/>
  <c r="ACZ165" i="56"/>
  <c r="ADA165" i="56"/>
  <c r="ADB165" i="56"/>
  <c r="ADC165" i="56"/>
  <c r="ADD165" i="56"/>
  <c r="ADE165" i="56"/>
  <c r="ADF165" i="56"/>
  <c r="ADG165" i="56"/>
  <c r="ADH165" i="56"/>
  <c r="ADI165" i="56"/>
  <c r="ADJ165" i="56"/>
  <c r="ADK165" i="56"/>
  <c r="ADL165" i="56"/>
  <c r="ADM165" i="56"/>
  <c r="ADN165" i="56"/>
  <c r="ADO165" i="56"/>
  <c r="ADP165" i="56"/>
  <c r="ADQ165" i="56"/>
  <c r="ADR165" i="56"/>
  <c r="ADS165" i="56"/>
  <c r="ADT165" i="56"/>
  <c r="ADU165" i="56"/>
  <c r="ADV165" i="56"/>
  <c r="ADW165" i="56"/>
  <c r="ADX165" i="56"/>
  <c r="ADY165" i="56"/>
  <c r="ADZ165" i="56"/>
  <c r="AEA165" i="56"/>
  <c r="AEB165" i="56"/>
  <c r="AEC165" i="56"/>
  <c r="AED165" i="56"/>
  <c r="AEE165" i="56"/>
  <c r="AEF165" i="56"/>
  <c r="AEG165" i="56"/>
  <c r="AEH165" i="56"/>
  <c r="AEI165" i="56"/>
  <c r="AEJ165" i="56"/>
  <c r="AEK165" i="56"/>
  <c r="AEL165" i="56"/>
  <c r="AEM165" i="56"/>
  <c r="AEN165" i="56"/>
  <c r="AEO165" i="56"/>
  <c r="AEP165" i="56"/>
  <c r="AEQ165" i="56"/>
  <c r="AER165" i="56"/>
  <c r="AES165" i="56"/>
  <c r="AET165" i="56"/>
  <c r="AEU165" i="56"/>
  <c r="AEV165" i="56"/>
  <c r="AEW165" i="56"/>
  <c r="AEX165" i="56"/>
  <c r="AEY165" i="56"/>
  <c r="AEZ165" i="56"/>
  <c r="AFA165" i="56"/>
  <c r="AFB165" i="56"/>
  <c r="AFC165" i="56"/>
  <c r="AFD165" i="56"/>
  <c r="AFE165" i="56"/>
  <c r="AFF165" i="56"/>
  <c r="AFG165" i="56"/>
  <c r="AFH165" i="56"/>
  <c r="AFI165" i="56"/>
  <c r="AFJ165" i="56"/>
  <c r="AFK165" i="56"/>
  <c r="AFL165" i="56"/>
  <c r="AFM165" i="56"/>
  <c r="AFN165" i="56"/>
  <c r="AFO165" i="56"/>
  <c r="AFP165" i="56"/>
  <c r="AFQ165" i="56"/>
  <c r="AFR165" i="56"/>
  <c r="AFS165" i="56"/>
  <c r="AFT165" i="56"/>
  <c r="AFU165" i="56"/>
  <c r="AFV165" i="56"/>
  <c r="AFW165" i="56"/>
  <c r="AFX165" i="56"/>
  <c r="AFY165" i="56"/>
  <c r="AFZ165" i="56"/>
  <c r="AGA165" i="56"/>
  <c r="AGB165" i="56"/>
  <c r="AGC165" i="56"/>
  <c r="AGD165" i="56"/>
  <c r="AGE165" i="56"/>
  <c r="AGF165" i="56"/>
  <c r="AGG165" i="56"/>
  <c r="AGH165" i="56"/>
  <c r="AGI165" i="56"/>
  <c r="AGJ165" i="56"/>
  <c r="AGK165" i="56"/>
  <c r="AGL165" i="56"/>
  <c r="AGM165" i="56"/>
  <c r="AGN165" i="56"/>
  <c r="AGO165" i="56"/>
  <c r="AGP165" i="56"/>
  <c r="AGQ165" i="56"/>
  <c r="AGR165" i="56"/>
  <c r="AGS165" i="56"/>
  <c r="AGT165" i="56"/>
  <c r="AGU165" i="56"/>
  <c r="AGV165" i="56"/>
  <c r="AGW165" i="56"/>
  <c r="AGX165" i="56"/>
  <c r="AGY165" i="56"/>
  <c r="AGZ165" i="56"/>
  <c r="AHA165" i="56"/>
  <c r="AHB165" i="56"/>
  <c r="AHC165" i="56"/>
  <c r="AHD165" i="56"/>
  <c r="AHE165" i="56"/>
  <c r="AHF165" i="56"/>
  <c r="AHG165" i="56"/>
  <c r="AHH165" i="56"/>
  <c r="AHI165" i="56"/>
  <c r="AHJ165" i="56"/>
  <c r="AHK165" i="56"/>
  <c r="AHL165" i="56"/>
  <c r="AHM165" i="56"/>
  <c r="AHN165" i="56"/>
  <c r="AHO165" i="56"/>
  <c r="AHP165" i="56"/>
  <c r="AHQ165" i="56"/>
  <c r="AHR165" i="56"/>
  <c r="AHS165" i="56"/>
  <c r="AHT165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BD166" i="56"/>
  <c r="BE166" i="56"/>
  <c r="BF166" i="56"/>
  <c r="BG166" i="56"/>
  <c r="BH166" i="56"/>
  <c r="BI166" i="56"/>
  <c r="BJ166" i="56"/>
  <c r="BK166" i="56"/>
  <c r="BL166" i="56"/>
  <c r="BM166" i="56"/>
  <c r="BN166" i="56"/>
  <c r="BO166" i="56"/>
  <c r="BP166" i="56"/>
  <c r="BQ166" i="56"/>
  <c r="BR166" i="56"/>
  <c r="BS166" i="56"/>
  <c r="BT166" i="56"/>
  <c r="BU166" i="56"/>
  <c r="BV166" i="56"/>
  <c r="BW166" i="56"/>
  <c r="BX166" i="56"/>
  <c r="BY166" i="56"/>
  <c r="BZ166" i="56"/>
  <c r="CA166" i="56"/>
  <c r="CB166" i="56"/>
  <c r="CC166" i="56"/>
  <c r="CD166" i="56"/>
  <c r="CE166" i="56"/>
  <c r="CF166" i="56"/>
  <c r="CG166" i="56"/>
  <c r="CH166" i="56"/>
  <c r="CI166" i="56"/>
  <c r="CJ166" i="56"/>
  <c r="CK166" i="56"/>
  <c r="CL166" i="56"/>
  <c r="CM166" i="56"/>
  <c r="CN166" i="56"/>
  <c r="CO166" i="56"/>
  <c r="CP166" i="56"/>
  <c r="CQ166" i="56"/>
  <c r="CR166" i="56"/>
  <c r="CS166" i="56"/>
  <c r="CT166" i="56"/>
  <c r="CU166" i="56"/>
  <c r="CV166" i="56"/>
  <c r="CW166" i="56"/>
  <c r="CX166" i="56"/>
  <c r="CY166" i="56"/>
  <c r="CZ166" i="56"/>
  <c r="DA166" i="56"/>
  <c r="DB166" i="56"/>
  <c r="DC166" i="56"/>
  <c r="DD166" i="56"/>
  <c r="DE166" i="56"/>
  <c r="DF166" i="56"/>
  <c r="DG166" i="56"/>
  <c r="DH166" i="56"/>
  <c r="DI166" i="56"/>
  <c r="DJ166" i="56"/>
  <c r="DK166" i="56"/>
  <c r="DL166" i="56"/>
  <c r="DM166" i="56"/>
  <c r="DN166" i="56"/>
  <c r="DO166" i="56"/>
  <c r="DP166" i="56"/>
  <c r="DQ166" i="56"/>
  <c r="DR166" i="56"/>
  <c r="DS166" i="56"/>
  <c r="DT166" i="56"/>
  <c r="DU166" i="56"/>
  <c r="DV166" i="56"/>
  <c r="DW166" i="56"/>
  <c r="DX166" i="56"/>
  <c r="DY166" i="56"/>
  <c r="DZ166" i="56"/>
  <c r="EA166" i="56"/>
  <c r="EB166" i="56"/>
  <c r="EC166" i="56"/>
  <c r="ED166" i="56"/>
  <c r="EE166" i="56"/>
  <c r="EF166" i="56"/>
  <c r="EG166" i="56"/>
  <c r="EH166" i="56"/>
  <c r="EI166" i="56"/>
  <c r="EJ166" i="56"/>
  <c r="EK166" i="56"/>
  <c r="EL166" i="56"/>
  <c r="EM166" i="56"/>
  <c r="EN166" i="56"/>
  <c r="EO166" i="56"/>
  <c r="EP166" i="56"/>
  <c r="EQ166" i="56"/>
  <c r="ER166" i="56"/>
  <c r="ES166" i="56"/>
  <c r="ET166" i="56"/>
  <c r="EU166" i="56"/>
  <c r="EV166" i="56"/>
  <c r="EW166" i="56"/>
  <c r="EX166" i="56"/>
  <c r="EY166" i="56"/>
  <c r="EZ166" i="56"/>
  <c r="FA166" i="56"/>
  <c r="FB166" i="56"/>
  <c r="FC166" i="56"/>
  <c r="FD166" i="56"/>
  <c r="FE166" i="56"/>
  <c r="FF166" i="56"/>
  <c r="FG166" i="56"/>
  <c r="FH166" i="56"/>
  <c r="FI166" i="56"/>
  <c r="FJ166" i="56"/>
  <c r="FK166" i="56"/>
  <c r="FL166" i="56"/>
  <c r="FM166" i="56"/>
  <c r="FN166" i="56"/>
  <c r="FO166" i="56"/>
  <c r="FP166" i="56"/>
  <c r="FQ166" i="56"/>
  <c r="FR166" i="56"/>
  <c r="FS166" i="56"/>
  <c r="FT166" i="56"/>
  <c r="FU166" i="56"/>
  <c r="FV166" i="56"/>
  <c r="FW166" i="56"/>
  <c r="FX166" i="56"/>
  <c r="FY166" i="56"/>
  <c r="FZ166" i="56"/>
  <c r="GA166" i="56"/>
  <c r="GB166" i="56"/>
  <c r="GC166" i="56"/>
  <c r="GD166" i="56"/>
  <c r="GE166" i="56"/>
  <c r="GF166" i="56"/>
  <c r="GG166" i="56"/>
  <c r="GH166" i="56"/>
  <c r="GI166" i="56"/>
  <c r="GJ166" i="56"/>
  <c r="GK166" i="56"/>
  <c r="GL166" i="56"/>
  <c r="GM166" i="56"/>
  <c r="GN166" i="56"/>
  <c r="GO166" i="56"/>
  <c r="GP166" i="56"/>
  <c r="GQ166" i="56"/>
  <c r="GR166" i="56"/>
  <c r="GS166" i="56"/>
  <c r="GT166" i="56"/>
  <c r="GU166" i="56"/>
  <c r="GV166" i="56"/>
  <c r="GW166" i="56"/>
  <c r="GX166" i="56"/>
  <c r="GY166" i="56"/>
  <c r="GZ166" i="56"/>
  <c r="HA166" i="56"/>
  <c r="HB166" i="56"/>
  <c r="HC166" i="56"/>
  <c r="HD166" i="56"/>
  <c r="HE166" i="56"/>
  <c r="HF166" i="56"/>
  <c r="HG166" i="56"/>
  <c r="HH166" i="56"/>
  <c r="HI166" i="56"/>
  <c r="HJ166" i="56"/>
  <c r="HK166" i="56"/>
  <c r="HL166" i="56"/>
  <c r="HM166" i="56"/>
  <c r="HN166" i="56"/>
  <c r="HO166" i="56"/>
  <c r="HP166" i="56"/>
  <c r="HQ166" i="56"/>
  <c r="HR166" i="56"/>
  <c r="HS166" i="56"/>
  <c r="HT166" i="56"/>
  <c r="HU166" i="56"/>
  <c r="HV166" i="56"/>
  <c r="HW166" i="56"/>
  <c r="HX166" i="56"/>
  <c r="HY166" i="56"/>
  <c r="HZ166" i="56"/>
  <c r="IA166" i="56"/>
  <c r="IB166" i="56"/>
  <c r="IC166" i="56"/>
  <c r="ID166" i="56"/>
  <c r="IE166" i="56"/>
  <c r="IF166" i="56"/>
  <c r="IG166" i="56"/>
  <c r="IH166" i="56"/>
  <c r="II166" i="56"/>
  <c r="IJ166" i="56"/>
  <c r="IK166" i="56"/>
  <c r="IL166" i="56"/>
  <c r="IM166" i="56"/>
  <c r="IN166" i="56"/>
  <c r="IO166" i="56"/>
  <c r="IP166" i="56"/>
  <c r="IQ166" i="56"/>
  <c r="IR166" i="56"/>
  <c r="IS166" i="56"/>
  <c r="IT166" i="56"/>
  <c r="IU166" i="56"/>
  <c r="IV166" i="56"/>
  <c r="IW166" i="56"/>
  <c r="IX166" i="56"/>
  <c r="IY166" i="56"/>
  <c r="IZ166" i="56"/>
  <c r="JA166" i="56"/>
  <c r="JB166" i="56"/>
  <c r="JC166" i="56"/>
  <c r="JD166" i="56"/>
  <c r="JE166" i="56"/>
  <c r="JF166" i="56"/>
  <c r="JG166" i="56"/>
  <c r="JH166" i="56"/>
  <c r="JI166" i="56"/>
  <c r="JJ166" i="56"/>
  <c r="JK166" i="56"/>
  <c r="JL166" i="56"/>
  <c r="JM166" i="56"/>
  <c r="JN166" i="56"/>
  <c r="JO166" i="56"/>
  <c r="JP166" i="56"/>
  <c r="JQ166" i="56"/>
  <c r="JR166" i="56"/>
  <c r="JS166" i="56"/>
  <c r="JT166" i="56"/>
  <c r="JU166" i="56"/>
  <c r="JV166" i="56"/>
  <c r="JW166" i="56"/>
  <c r="JX166" i="56"/>
  <c r="JY166" i="56"/>
  <c r="JZ166" i="56"/>
  <c r="KA166" i="56"/>
  <c r="KB166" i="56"/>
  <c r="KC166" i="56"/>
  <c r="KD166" i="56"/>
  <c r="KE166" i="56"/>
  <c r="KF166" i="56"/>
  <c r="KG166" i="56"/>
  <c r="KH166" i="56"/>
  <c r="KI166" i="56"/>
  <c r="KJ166" i="56"/>
  <c r="KK166" i="56"/>
  <c r="KL166" i="56"/>
  <c r="KM166" i="56"/>
  <c r="KN166" i="56"/>
  <c r="KO166" i="56"/>
  <c r="KP166" i="56"/>
  <c r="KQ166" i="56"/>
  <c r="KR166" i="56"/>
  <c r="KS166" i="56"/>
  <c r="KT166" i="56"/>
  <c r="KU166" i="56"/>
  <c r="KV166" i="56"/>
  <c r="KW166" i="56"/>
  <c r="KX166" i="56"/>
  <c r="KY166" i="56"/>
  <c r="KZ166" i="56"/>
  <c r="LA166" i="56"/>
  <c r="LB166" i="56"/>
  <c r="LC166" i="56"/>
  <c r="LD166" i="56"/>
  <c r="LE166" i="56"/>
  <c r="LF166" i="56"/>
  <c r="LG166" i="56"/>
  <c r="LH166" i="56"/>
  <c r="LI166" i="56"/>
  <c r="LJ166" i="56"/>
  <c r="LK166" i="56"/>
  <c r="LL166" i="56"/>
  <c r="LM166" i="56"/>
  <c r="LN166" i="56"/>
  <c r="LO166" i="56"/>
  <c r="LP166" i="56"/>
  <c r="LQ166" i="56"/>
  <c r="LR166" i="56"/>
  <c r="LS166" i="56"/>
  <c r="LT166" i="56"/>
  <c r="LU166" i="56"/>
  <c r="LV166" i="56"/>
  <c r="LW166" i="56"/>
  <c r="LX166" i="56"/>
  <c r="LY166" i="56"/>
  <c r="LZ166" i="56"/>
  <c r="MA166" i="56"/>
  <c r="MB166" i="56"/>
  <c r="MC166" i="56"/>
  <c r="MD166" i="56"/>
  <c r="ME166" i="56"/>
  <c r="MF166" i="56"/>
  <c r="MG166" i="56"/>
  <c r="MH166" i="56"/>
  <c r="MI166" i="56"/>
  <c r="MJ166" i="56"/>
  <c r="MK166" i="56"/>
  <c r="ML166" i="56"/>
  <c r="MM166" i="56"/>
  <c r="MN166" i="56"/>
  <c r="MO166" i="56"/>
  <c r="MP166" i="56"/>
  <c r="MQ166" i="56"/>
  <c r="MR166" i="56"/>
  <c r="MS166" i="56"/>
  <c r="MT166" i="56"/>
  <c r="MU166" i="56"/>
  <c r="MV166" i="56"/>
  <c r="MW166" i="56"/>
  <c r="MX166" i="56"/>
  <c r="MY166" i="56"/>
  <c r="MZ166" i="56"/>
  <c r="NA166" i="56"/>
  <c r="NB166" i="56"/>
  <c r="NC166" i="56"/>
  <c r="ND166" i="56"/>
  <c r="NE166" i="56"/>
  <c r="NF166" i="56"/>
  <c r="NG166" i="56"/>
  <c r="NH166" i="56"/>
  <c r="NI166" i="56"/>
  <c r="NJ166" i="56"/>
  <c r="NK166" i="56"/>
  <c r="NL166" i="56"/>
  <c r="NM166" i="56"/>
  <c r="NN166" i="56"/>
  <c r="NO166" i="56"/>
  <c r="NP166" i="56"/>
  <c r="NQ166" i="56"/>
  <c r="NR166" i="56"/>
  <c r="NS166" i="56"/>
  <c r="NT166" i="56"/>
  <c r="NU166" i="56"/>
  <c r="NV166" i="56"/>
  <c r="NW166" i="56"/>
  <c r="NX166" i="56"/>
  <c r="NY166" i="56"/>
  <c r="NZ166" i="56"/>
  <c r="OA166" i="56"/>
  <c r="OB166" i="56"/>
  <c r="OC166" i="56"/>
  <c r="OD166" i="56"/>
  <c r="OE166" i="56"/>
  <c r="OF166" i="56"/>
  <c r="OG166" i="56"/>
  <c r="OH166" i="56"/>
  <c r="OI166" i="56"/>
  <c r="OJ166" i="56"/>
  <c r="OK166" i="56"/>
  <c r="OL166" i="56"/>
  <c r="OM166" i="56"/>
  <c r="ON166" i="56"/>
  <c r="OO166" i="56"/>
  <c r="OP166" i="56"/>
  <c r="OQ166" i="56"/>
  <c r="OR166" i="56"/>
  <c r="OS166" i="56"/>
  <c r="OT166" i="56"/>
  <c r="OU166" i="56"/>
  <c r="OV166" i="56"/>
  <c r="OW166" i="56"/>
  <c r="OX166" i="56"/>
  <c r="OY166" i="56"/>
  <c r="OZ166" i="56"/>
  <c r="PA166" i="56"/>
  <c r="PB166" i="56"/>
  <c r="PC166" i="56"/>
  <c r="PD166" i="56"/>
  <c r="PE166" i="56"/>
  <c r="PF166" i="56"/>
  <c r="PG166" i="56"/>
  <c r="PH166" i="56"/>
  <c r="PI166" i="56"/>
  <c r="PJ166" i="56"/>
  <c r="PK166" i="56"/>
  <c r="PL166" i="56"/>
  <c r="PM166" i="56"/>
  <c r="PN166" i="56"/>
  <c r="PO166" i="56"/>
  <c r="PP166" i="56"/>
  <c r="PQ166" i="56"/>
  <c r="PR166" i="56"/>
  <c r="PS166" i="56"/>
  <c r="PT166" i="56"/>
  <c r="PU166" i="56"/>
  <c r="PV166" i="56"/>
  <c r="PW166" i="56"/>
  <c r="PX166" i="56"/>
  <c r="PY166" i="56"/>
  <c r="PZ166" i="56"/>
  <c r="QA166" i="56"/>
  <c r="QB166" i="56"/>
  <c r="QC166" i="56"/>
  <c r="QD166" i="56"/>
  <c r="QE166" i="56"/>
  <c r="QF166" i="56"/>
  <c r="QG166" i="56"/>
  <c r="QH166" i="56"/>
  <c r="QI166" i="56"/>
  <c r="QJ166" i="56"/>
  <c r="QK166" i="56"/>
  <c r="QL166" i="56"/>
  <c r="QM166" i="56"/>
  <c r="QN166" i="56"/>
  <c r="QO166" i="56"/>
  <c r="QP166" i="56"/>
  <c r="QQ166" i="56"/>
  <c r="QR166" i="56"/>
  <c r="QS166" i="56"/>
  <c r="QT166" i="56"/>
  <c r="QU166" i="56"/>
  <c r="QV166" i="56"/>
  <c r="QW166" i="56"/>
  <c r="QX166" i="56"/>
  <c r="QY166" i="56"/>
  <c r="QZ166" i="56"/>
  <c r="RA166" i="56"/>
  <c r="RB166" i="56"/>
  <c r="RC166" i="56"/>
  <c r="RD166" i="56"/>
  <c r="RE166" i="56"/>
  <c r="RF166" i="56"/>
  <c r="RG166" i="56"/>
  <c r="RH166" i="56"/>
  <c r="RI166" i="56"/>
  <c r="RJ166" i="56"/>
  <c r="RK166" i="56"/>
  <c r="RL166" i="56"/>
  <c r="RM166" i="56"/>
  <c r="RN166" i="56"/>
  <c r="RO166" i="56"/>
  <c r="RP166" i="56"/>
  <c r="RQ166" i="56"/>
  <c r="RR166" i="56"/>
  <c r="RS166" i="56"/>
  <c r="RT166" i="56"/>
  <c r="RU166" i="56"/>
  <c r="RV166" i="56"/>
  <c r="RW166" i="56"/>
  <c r="RX166" i="56"/>
  <c r="RY166" i="56"/>
  <c r="RZ166" i="56"/>
  <c r="SA166" i="56"/>
  <c r="SB166" i="56"/>
  <c r="SC166" i="56"/>
  <c r="SD166" i="56"/>
  <c r="SE166" i="56"/>
  <c r="SF166" i="56"/>
  <c r="SG166" i="56"/>
  <c r="SH166" i="56"/>
  <c r="SI166" i="56"/>
  <c r="SJ166" i="56"/>
  <c r="SK166" i="56"/>
  <c r="SL166" i="56"/>
  <c r="SM166" i="56"/>
  <c r="SN166" i="56"/>
  <c r="SO166" i="56"/>
  <c r="SP166" i="56"/>
  <c r="SQ166" i="56"/>
  <c r="SR166" i="56"/>
  <c r="SS166" i="56"/>
  <c r="ST166" i="56"/>
  <c r="SU166" i="56"/>
  <c r="SV166" i="56"/>
  <c r="SW166" i="56"/>
  <c r="SX166" i="56"/>
  <c r="SY166" i="56"/>
  <c r="SZ166" i="56"/>
  <c r="TA166" i="56"/>
  <c r="TB166" i="56"/>
  <c r="TC166" i="56"/>
  <c r="TD166" i="56"/>
  <c r="TE166" i="56"/>
  <c r="TF166" i="56"/>
  <c r="TG166" i="56"/>
  <c r="TH166" i="56"/>
  <c r="TI166" i="56"/>
  <c r="TJ166" i="56"/>
  <c r="TK166" i="56"/>
  <c r="TL166" i="56"/>
  <c r="TM166" i="56"/>
  <c r="TN166" i="56"/>
  <c r="TO166" i="56"/>
  <c r="TP166" i="56"/>
  <c r="TQ166" i="56"/>
  <c r="TR166" i="56"/>
  <c r="TS166" i="56"/>
  <c r="TT166" i="56"/>
  <c r="TU166" i="56"/>
  <c r="TV166" i="56"/>
  <c r="TW166" i="56"/>
  <c r="TX166" i="56"/>
  <c r="TY166" i="56"/>
  <c r="TZ166" i="56"/>
  <c r="UA166" i="56"/>
  <c r="UB166" i="56"/>
  <c r="UC166" i="56"/>
  <c r="UD166" i="56"/>
  <c r="UE166" i="56"/>
  <c r="UF166" i="56"/>
  <c r="UG166" i="56"/>
  <c r="UH166" i="56"/>
  <c r="UI166" i="56"/>
  <c r="UJ166" i="56"/>
  <c r="UK166" i="56"/>
  <c r="UL166" i="56"/>
  <c r="UM166" i="56"/>
  <c r="UN166" i="56"/>
  <c r="UO166" i="56"/>
  <c r="UP166" i="56"/>
  <c r="UQ166" i="56"/>
  <c r="UR166" i="56"/>
  <c r="US166" i="56"/>
  <c r="UT166" i="56"/>
  <c r="UU166" i="56"/>
  <c r="UV166" i="56"/>
  <c r="UW166" i="56"/>
  <c r="UX166" i="56"/>
  <c r="UY166" i="56"/>
  <c r="UZ166" i="56"/>
  <c r="VA166" i="56"/>
  <c r="VB166" i="56"/>
  <c r="VC166" i="56"/>
  <c r="VD166" i="56"/>
  <c r="VE166" i="56"/>
  <c r="VF166" i="56"/>
  <c r="VG166" i="56"/>
  <c r="VH166" i="56"/>
  <c r="VI166" i="56"/>
  <c r="VJ166" i="56"/>
  <c r="VK166" i="56"/>
  <c r="VL166" i="56"/>
  <c r="VM166" i="56"/>
  <c r="VN166" i="56"/>
  <c r="VO166" i="56"/>
  <c r="VP166" i="56"/>
  <c r="VQ166" i="56"/>
  <c r="VR166" i="56"/>
  <c r="VS166" i="56"/>
  <c r="VT166" i="56"/>
  <c r="VU166" i="56"/>
  <c r="VV166" i="56"/>
  <c r="VW166" i="56"/>
  <c r="VX166" i="56"/>
  <c r="VY166" i="56"/>
  <c r="VZ166" i="56"/>
  <c r="WA166" i="56"/>
  <c r="WB166" i="56"/>
  <c r="WC166" i="56"/>
  <c r="WD166" i="56"/>
  <c r="WE166" i="56"/>
  <c r="WF166" i="56"/>
  <c r="WG166" i="56"/>
  <c r="WH166" i="56"/>
  <c r="WI166" i="56"/>
  <c r="WJ166" i="56"/>
  <c r="WK166" i="56"/>
  <c r="WL166" i="56"/>
  <c r="WM166" i="56"/>
  <c r="WN166" i="56"/>
  <c r="WO166" i="56"/>
  <c r="WP166" i="56"/>
  <c r="WQ166" i="56"/>
  <c r="WR166" i="56"/>
  <c r="WS166" i="56"/>
  <c r="WT166" i="56"/>
  <c r="WU166" i="56"/>
  <c r="WV166" i="56"/>
  <c r="WW166" i="56"/>
  <c r="WX166" i="56"/>
  <c r="WY166" i="56"/>
  <c r="WZ166" i="56"/>
  <c r="XA166" i="56"/>
  <c r="XB166" i="56"/>
  <c r="XC166" i="56"/>
  <c r="XD166" i="56"/>
  <c r="XE166" i="56"/>
  <c r="XF166" i="56"/>
  <c r="XG166" i="56"/>
  <c r="XH166" i="56"/>
  <c r="XI166" i="56"/>
  <c r="XJ166" i="56"/>
  <c r="XK166" i="56"/>
  <c r="XL166" i="56"/>
  <c r="XM166" i="56"/>
  <c r="XN166" i="56"/>
  <c r="XO166" i="56"/>
  <c r="XP166" i="56"/>
  <c r="XQ166" i="56"/>
  <c r="XR166" i="56"/>
  <c r="XS166" i="56"/>
  <c r="XT166" i="56"/>
  <c r="XU166" i="56"/>
  <c r="XV166" i="56"/>
  <c r="XW166" i="56"/>
  <c r="XX166" i="56"/>
  <c r="XY166" i="56"/>
  <c r="XZ166" i="56"/>
  <c r="YA166" i="56"/>
  <c r="YB166" i="56"/>
  <c r="YC166" i="56"/>
  <c r="YD166" i="56"/>
  <c r="YE166" i="56"/>
  <c r="YF166" i="56"/>
  <c r="YG166" i="56"/>
  <c r="YH166" i="56"/>
  <c r="YI166" i="56"/>
  <c r="YJ166" i="56"/>
  <c r="YK166" i="56"/>
  <c r="YL166" i="56"/>
  <c r="YM166" i="56"/>
  <c r="YN166" i="56"/>
  <c r="YO166" i="56"/>
  <c r="YP166" i="56"/>
  <c r="YQ166" i="56"/>
  <c r="YR166" i="56"/>
  <c r="YS166" i="56"/>
  <c r="YT166" i="56"/>
  <c r="YU166" i="56"/>
  <c r="YV166" i="56"/>
  <c r="YW166" i="56"/>
  <c r="YX166" i="56"/>
  <c r="YY166" i="56"/>
  <c r="YZ166" i="56"/>
  <c r="ZA166" i="56"/>
  <c r="ZB166" i="56"/>
  <c r="ZC166" i="56"/>
  <c r="ZD166" i="56"/>
  <c r="ZE166" i="56"/>
  <c r="ZF166" i="56"/>
  <c r="ZG166" i="56"/>
  <c r="ZH166" i="56"/>
  <c r="ZI166" i="56"/>
  <c r="ZJ166" i="56"/>
  <c r="ZK166" i="56"/>
  <c r="ZL166" i="56"/>
  <c r="ZM166" i="56"/>
  <c r="ZN166" i="56"/>
  <c r="ZO166" i="56"/>
  <c r="ZP166" i="56"/>
  <c r="ZQ166" i="56"/>
  <c r="ZR166" i="56"/>
  <c r="ZS166" i="56"/>
  <c r="ZT166" i="56"/>
  <c r="ZU166" i="56"/>
  <c r="ZV166" i="56"/>
  <c r="ZW166" i="56"/>
  <c r="ZX166" i="56"/>
  <c r="ZY166" i="56"/>
  <c r="ZZ166" i="56"/>
  <c r="AAA166" i="56"/>
  <c r="AAB166" i="56"/>
  <c r="AAC166" i="56"/>
  <c r="AAD166" i="56"/>
  <c r="AAE166" i="56"/>
  <c r="AAF166" i="56"/>
  <c r="AAG166" i="56"/>
  <c r="AAH166" i="56"/>
  <c r="AAI166" i="56"/>
  <c r="AAJ166" i="56"/>
  <c r="AAK166" i="56"/>
  <c r="AAL166" i="56"/>
  <c r="AAM166" i="56"/>
  <c r="AAN166" i="56"/>
  <c r="AAO166" i="56"/>
  <c r="AAP166" i="56"/>
  <c r="AAQ166" i="56"/>
  <c r="AAR166" i="56"/>
  <c r="AAS166" i="56"/>
  <c r="AAT166" i="56"/>
  <c r="AAU166" i="56"/>
  <c r="AAV166" i="56"/>
  <c r="AAW166" i="56"/>
  <c r="AAX166" i="56"/>
  <c r="AAY166" i="56"/>
  <c r="AAZ166" i="56"/>
  <c r="ABA166" i="56"/>
  <c r="ABB166" i="56"/>
  <c r="ABC166" i="56"/>
  <c r="ABD166" i="56"/>
  <c r="ABE166" i="56"/>
  <c r="ABF166" i="56"/>
  <c r="ABG166" i="56"/>
  <c r="ABH166" i="56"/>
  <c r="ABI166" i="56"/>
  <c r="ABJ166" i="56"/>
  <c r="ABK166" i="56"/>
  <c r="ABL166" i="56"/>
  <c r="ABM166" i="56"/>
  <c r="ABN166" i="56"/>
  <c r="ABO166" i="56"/>
  <c r="ABP166" i="56"/>
  <c r="ABQ166" i="56"/>
  <c r="ABR166" i="56"/>
  <c r="ABS166" i="56"/>
  <c r="ABT166" i="56"/>
  <c r="ABU166" i="56"/>
  <c r="ABV166" i="56"/>
  <c r="ABW166" i="56"/>
  <c r="ABX166" i="56"/>
  <c r="ABY166" i="56"/>
  <c r="ABZ166" i="56"/>
  <c r="ACA166" i="56"/>
  <c r="ACB166" i="56"/>
  <c r="ACC166" i="56"/>
  <c r="ACD166" i="56"/>
  <c r="ACE166" i="56"/>
  <c r="ACF166" i="56"/>
  <c r="ACG166" i="56"/>
  <c r="ACH166" i="56"/>
  <c r="ACI166" i="56"/>
  <c r="ACJ166" i="56"/>
  <c r="ACK166" i="56"/>
  <c r="ACL166" i="56"/>
  <c r="ACM166" i="56"/>
  <c r="ACN166" i="56"/>
  <c r="ACO166" i="56"/>
  <c r="ACP166" i="56"/>
  <c r="ACQ166" i="56"/>
  <c r="ACR166" i="56"/>
  <c r="ACS166" i="56"/>
  <c r="ACT166" i="56"/>
  <c r="ACU166" i="56"/>
  <c r="ACV166" i="56"/>
  <c r="ACW166" i="56"/>
  <c r="ACX166" i="56"/>
  <c r="ACY166" i="56"/>
  <c r="ACZ166" i="56"/>
  <c r="ADA166" i="56"/>
  <c r="ADB166" i="56"/>
  <c r="ADC166" i="56"/>
  <c r="ADD166" i="56"/>
  <c r="ADE166" i="56"/>
  <c r="ADF166" i="56"/>
  <c r="ADG166" i="56"/>
  <c r="ADH166" i="56"/>
  <c r="ADI166" i="56"/>
  <c r="ADJ166" i="56"/>
  <c r="ADK166" i="56"/>
  <c r="ADL166" i="56"/>
  <c r="ADM166" i="56"/>
  <c r="ADN166" i="56"/>
  <c r="ADO166" i="56"/>
  <c r="ADP166" i="56"/>
  <c r="ADP167" i="56" s="1"/>
  <c r="ADP168" i="56" s="1"/>
  <c r="ADQ166" i="56"/>
  <c r="ADR166" i="56"/>
  <c r="ADS166" i="56"/>
  <c r="ADT166" i="56"/>
  <c r="ADU166" i="56"/>
  <c r="ADV166" i="56"/>
  <c r="ADW166" i="56"/>
  <c r="ADX166" i="56"/>
  <c r="ADY166" i="56"/>
  <c r="ADZ166" i="56"/>
  <c r="AEA166" i="56"/>
  <c r="AEB166" i="56"/>
  <c r="AEB167" i="56" s="1"/>
  <c r="AEB168" i="56" s="1"/>
  <c r="AEC166" i="56"/>
  <c r="AED166" i="56"/>
  <c r="AEE166" i="56"/>
  <c r="AEF166" i="56"/>
  <c r="AEG166" i="56"/>
  <c r="AEH166" i="56"/>
  <c r="AEI166" i="56"/>
  <c r="AEJ166" i="56"/>
  <c r="AEK166" i="56"/>
  <c r="AEL166" i="56"/>
  <c r="AEM166" i="56"/>
  <c r="AEN166" i="56"/>
  <c r="AEN167" i="56" s="1"/>
  <c r="AEN168" i="56" s="1"/>
  <c r="AEO166" i="56"/>
  <c r="AEP166" i="56"/>
  <c r="AEQ166" i="56"/>
  <c r="AER166" i="56"/>
  <c r="AES166" i="56"/>
  <c r="AET166" i="56"/>
  <c r="AEU166" i="56"/>
  <c r="AEV166" i="56"/>
  <c r="AEW166" i="56"/>
  <c r="AEX166" i="56"/>
  <c r="AEY166" i="56"/>
  <c r="AEZ166" i="56"/>
  <c r="AEZ167" i="56" s="1"/>
  <c r="AEZ168" i="56" s="1"/>
  <c r="AFA166" i="56"/>
  <c r="AFB166" i="56"/>
  <c r="AFC166" i="56"/>
  <c r="AFD166" i="56"/>
  <c r="AFE166" i="56"/>
  <c r="AFF166" i="56"/>
  <c r="AFG166" i="56"/>
  <c r="AFH166" i="56"/>
  <c r="AFI166" i="56"/>
  <c r="AFJ166" i="56"/>
  <c r="AFK166" i="56"/>
  <c r="AFL166" i="56"/>
  <c r="AFL167" i="56" s="1"/>
  <c r="AFL168" i="56" s="1"/>
  <c r="AFM166" i="56"/>
  <c r="AFN166" i="56"/>
  <c r="AFO166" i="56"/>
  <c r="AFP166" i="56"/>
  <c r="AFQ166" i="56"/>
  <c r="AFR166" i="56"/>
  <c r="AFS166" i="56"/>
  <c r="AFT166" i="56"/>
  <c r="AFU166" i="56"/>
  <c r="AFV166" i="56"/>
  <c r="AFW166" i="56"/>
  <c r="AFX166" i="56"/>
  <c r="AFX167" i="56" s="1"/>
  <c r="AFX168" i="56" s="1"/>
  <c r="AFY166" i="56"/>
  <c r="AFZ166" i="56"/>
  <c r="AGA166" i="56"/>
  <c r="AGB166" i="56"/>
  <c r="AGC166" i="56"/>
  <c r="AGD166" i="56"/>
  <c r="AGD167" i="56" s="1"/>
  <c r="AGD168" i="56" s="1"/>
  <c r="AGE166" i="56"/>
  <c r="AGF166" i="56"/>
  <c r="AGG166" i="56"/>
  <c r="AGH166" i="56"/>
  <c r="AGI166" i="56"/>
  <c r="AGJ166" i="56"/>
  <c r="AGJ167" i="56" s="1"/>
  <c r="AGJ168" i="56" s="1"/>
  <c r="AGK166" i="56"/>
  <c r="AGL166" i="56"/>
  <c r="AGM166" i="56"/>
  <c r="AGN166" i="56"/>
  <c r="AGO166" i="56"/>
  <c r="AGP166" i="56"/>
  <c r="AGP167" i="56" s="1"/>
  <c r="AGP168" i="56" s="1"/>
  <c r="AGQ166" i="56"/>
  <c r="AGR166" i="56"/>
  <c r="AGS166" i="56"/>
  <c r="AGT166" i="56"/>
  <c r="AGU166" i="56"/>
  <c r="AGV166" i="56"/>
  <c r="AGV167" i="56" s="1"/>
  <c r="AGV168" i="56" s="1"/>
  <c r="AGW166" i="56"/>
  <c r="AGX166" i="56"/>
  <c r="AGY166" i="56"/>
  <c r="AGZ166" i="56"/>
  <c r="AHA166" i="56"/>
  <c r="AHB166" i="56"/>
  <c r="AHB167" i="56" s="1"/>
  <c r="AHB168" i="56" s="1"/>
  <c r="AHC166" i="56"/>
  <c r="AHD166" i="56"/>
  <c r="AHE166" i="56"/>
  <c r="AHF166" i="56"/>
  <c r="AHG166" i="56"/>
  <c r="AHH166" i="56"/>
  <c r="AHH167" i="56" s="1"/>
  <c r="AHH168" i="56" s="1"/>
  <c r="AHI166" i="56"/>
  <c r="AHJ166" i="56"/>
  <c r="AHK166" i="56"/>
  <c r="AHL166" i="56"/>
  <c r="AHM166" i="56"/>
  <c r="AHN166" i="56"/>
  <c r="AHN167" i="56" s="1"/>
  <c r="AHN168" i="56" s="1"/>
  <c r="AHO166" i="56"/>
  <c r="AHP166" i="56"/>
  <c r="AHP167" i="56" s="1"/>
  <c r="AHP168" i="56" s="1"/>
  <c r="AHQ166" i="56"/>
  <c r="AHR166" i="56"/>
  <c r="AHS166" i="56"/>
  <c r="AHT166" i="56"/>
  <c r="AHT167" i="56" s="1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R168" i="56" s="1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BD167" i="56"/>
  <c r="BE167" i="56"/>
  <c r="BF167" i="56"/>
  <c r="BG167" i="56"/>
  <c r="BH167" i="56"/>
  <c r="BI167" i="56"/>
  <c r="BJ167" i="56"/>
  <c r="BK167" i="56"/>
  <c r="BL167" i="56"/>
  <c r="BM167" i="56"/>
  <c r="BN167" i="56"/>
  <c r="BO167" i="56"/>
  <c r="BP167" i="56"/>
  <c r="BQ167" i="56"/>
  <c r="BR167" i="56"/>
  <c r="BS167" i="56"/>
  <c r="BT167" i="56"/>
  <c r="BU167" i="56"/>
  <c r="BV167" i="56"/>
  <c r="BW167" i="56"/>
  <c r="BX167" i="56"/>
  <c r="BY167" i="56"/>
  <c r="BZ167" i="56"/>
  <c r="CA167" i="56"/>
  <c r="CB167" i="56"/>
  <c r="CC167" i="56"/>
  <c r="CD167" i="56"/>
  <c r="CE167" i="56"/>
  <c r="CF167" i="56"/>
  <c r="CG167" i="56"/>
  <c r="CH167" i="56"/>
  <c r="CI167" i="56"/>
  <c r="CJ167" i="56"/>
  <c r="CK167" i="56"/>
  <c r="CL167" i="56"/>
  <c r="CM167" i="56"/>
  <c r="CN167" i="56"/>
  <c r="CO167" i="56"/>
  <c r="CP167" i="56"/>
  <c r="CQ167" i="56"/>
  <c r="CR167" i="56"/>
  <c r="CS167" i="56"/>
  <c r="CT167" i="56"/>
  <c r="CU167" i="56"/>
  <c r="CV167" i="56"/>
  <c r="CW167" i="56"/>
  <c r="CX167" i="56"/>
  <c r="CY167" i="56"/>
  <c r="CZ167" i="56"/>
  <c r="DA167" i="56"/>
  <c r="DB167" i="56"/>
  <c r="DC167" i="56"/>
  <c r="DD167" i="56"/>
  <c r="DE167" i="56"/>
  <c r="DF167" i="56"/>
  <c r="DG167" i="56"/>
  <c r="DH167" i="56"/>
  <c r="DI167" i="56"/>
  <c r="DJ167" i="56"/>
  <c r="DK167" i="56"/>
  <c r="DL167" i="56"/>
  <c r="DM167" i="56"/>
  <c r="DN167" i="56"/>
  <c r="DO167" i="56"/>
  <c r="DP167" i="56"/>
  <c r="DQ167" i="56"/>
  <c r="DR167" i="56"/>
  <c r="DS167" i="56"/>
  <c r="DT167" i="56"/>
  <c r="DU167" i="56"/>
  <c r="DV167" i="56"/>
  <c r="DW167" i="56"/>
  <c r="DX167" i="56"/>
  <c r="DY167" i="56"/>
  <c r="DZ167" i="56"/>
  <c r="EA167" i="56"/>
  <c r="EB167" i="56"/>
  <c r="EC167" i="56"/>
  <c r="ED167" i="56"/>
  <c r="EE167" i="56"/>
  <c r="EF167" i="56"/>
  <c r="EG167" i="56"/>
  <c r="EH167" i="56"/>
  <c r="EI167" i="56"/>
  <c r="EJ167" i="56"/>
  <c r="EK167" i="56"/>
  <c r="EL167" i="56"/>
  <c r="EM167" i="56"/>
  <c r="EN167" i="56"/>
  <c r="EO167" i="56"/>
  <c r="EP167" i="56"/>
  <c r="EQ167" i="56"/>
  <c r="ER167" i="56"/>
  <c r="ES167" i="56"/>
  <c r="ET167" i="56"/>
  <c r="EU167" i="56"/>
  <c r="EV167" i="56"/>
  <c r="EW167" i="56"/>
  <c r="EX167" i="56"/>
  <c r="EY167" i="56"/>
  <c r="EZ167" i="56"/>
  <c r="FA167" i="56"/>
  <c r="FB167" i="56"/>
  <c r="FC167" i="56"/>
  <c r="FD167" i="56"/>
  <c r="FE167" i="56"/>
  <c r="FF167" i="56"/>
  <c r="FG167" i="56"/>
  <c r="FH167" i="56"/>
  <c r="FI167" i="56"/>
  <c r="FJ167" i="56"/>
  <c r="FK167" i="56"/>
  <c r="FL167" i="56"/>
  <c r="FM167" i="56"/>
  <c r="FN167" i="56"/>
  <c r="FO167" i="56"/>
  <c r="FP167" i="56"/>
  <c r="FQ167" i="56"/>
  <c r="FR167" i="56"/>
  <c r="FS167" i="56"/>
  <c r="FT167" i="56"/>
  <c r="FU167" i="56"/>
  <c r="FV167" i="56"/>
  <c r="FW167" i="56"/>
  <c r="FX167" i="56"/>
  <c r="FY167" i="56"/>
  <c r="FZ167" i="56"/>
  <c r="GA167" i="56"/>
  <c r="GB167" i="56"/>
  <c r="GC167" i="56"/>
  <c r="GD167" i="56"/>
  <c r="GE167" i="56"/>
  <c r="GF167" i="56"/>
  <c r="GG167" i="56"/>
  <c r="GH167" i="56"/>
  <c r="GI167" i="56"/>
  <c r="GJ167" i="56"/>
  <c r="GK167" i="56"/>
  <c r="GL167" i="56"/>
  <c r="GM167" i="56"/>
  <c r="GN167" i="56"/>
  <c r="GO167" i="56"/>
  <c r="GP167" i="56"/>
  <c r="GQ167" i="56"/>
  <c r="GR167" i="56"/>
  <c r="GS167" i="56"/>
  <c r="GT167" i="56"/>
  <c r="GU167" i="56"/>
  <c r="GV167" i="56"/>
  <c r="GW167" i="56"/>
  <c r="GX167" i="56"/>
  <c r="GY167" i="56"/>
  <c r="GZ167" i="56"/>
  <c r="HA167" i="56"/>
  <c r="HB167" i="56"/>
  <c r="HC167" i="56"/>
  <c r="HD167" i="56"/>
  <c r="HE167" i="56"/>
  <c r="HF167" i="56"/>
  <c r="HG167" i="56"/>
  <c r="HH167" i="56"/>
  <c r="HI167" i="56"/>
  <c r="HJ167" i="56"/>
  <c r="HK167" i="56"/>
  <c r="HL167" i="56"/>
  <c r="HM167" i="56"/>
  <c r="HN167" i="56"/>
  <c r="HO167" i="56"/>
  <c r="HP167" i="56"/>
  <c r="HQ167" i="56"/>
  <c r="HR167" i="56"/>
  <c r="HS167" i="56"/>
  <c r="HT167" i="56"/>
  <c r="HU167" i="56"/>
  <c r="HV167" i="56"/>
  <c r="HW167" i="56"/>
  <c r="HX167" i="56"/>
  <c r="HY167" i="56"/>
  <c r="HZ167" i="56"/>
  <c r="IA167" i="56"/>
  <c r="IB167" i="56"/>
  <c r="IC167" i="56"/>
  <c r="ID167" i="56"/>
  <c r="IE167" i="56"/>
  <c r="IF167" i="56"/>
  <c r="IG167" i="56"/>
  <c r="IH167" i="56"/>
  <c r="II167" i="56"/>
  <c r="IJ167" i="56"/>
  <c r="IK167" i="56"/>
  <c r="IL167" i="56"/>
  <c r="IM167" i="56"/>
  <c r="IN167" i="56"/>
  <c r="IO167" i="56"/>
  <c r="IP167" i="56"/>
  <c r="IQ167" i="56"/>
  <c r="IR167" i="56"/>
  <c r="IS167" i="56"/>
  <c r="IT167" i="56"/>
  <c r="IU167" i="56"/>
  <c r="IV167" i="56"/>
  <c r="IW167" i="56"/>
  <c r="IX167" i="56"/>
  <c r="IY167" i="56"/>
  <c r="IZ167" i="56"/>
  <c r="JA167" i="56"/>
  <c r="JB167" i="56"/>
  <c r="JC167" i="56"/>
  <c r="JD167" i="56"/>
  <c r="JE167" i="56"/>
  <c r="JF167" i="56"/>
  <c r="JG167" i="56"/>
  <c r="JH167" i="56"/>
  <c r="JI167" i="56"/>
  <c r="JJ167" i="56"/>
  <c r="JK167" i="56"/>
  <c r="JL167" i="56"/>
  <c r="JM167" i="56"/>
  <c r="JN167" i="56"/>
  <c r="JO167" i="56"/>
  <c r="JP167" i="56"/>
  <c r="JQ167" i="56"/>
  <c r="JR167" i="56"/>
  <c r="JS167" i="56"/>
  <c r="JT167" i="56"/>
  <c r="JU167" i="56"/>
  <c r="JV167" i="56"/>
  <c r="JW167" i="56"/>
  <c r="JX167" i="56"/>
  <c r="JY167" i="56"/>
  <c r="JZ167" i="56"/>
  <c r="KA167" i="56"/>
  <c r="KB167" i="56"/>
  <c r="KC167" i="56"/>
  <c r="KD167" i="56"/>
  <c r="KE167" i="56"/>
  <c r="KF167" i="56"/>
  <c r="KG167" i="56"/>
  <c r="KH167" i="56"/>
  <c r="KI167" i="56"/>
  <c r="KJ167" i="56"/>
  <c r="KK167" i="56"/>
  <c r="KL167" i="56"/>
  <c r="KM167" i="56"/>
  <c r="KN167" i="56"/>
  <c r="KO167" i="56"/>
  <c r="KP167" i="56"/>
  <c r="KQ167" i="56"/>
  <c r="KR167" i="56"/>
  <c r="KS167" i="56"/>
  <c r="KT167" i="56"/>
  <c r="KU167" i="56"/>
  <c r="KV167" i="56"/>
  <c r="KW167" i="56"/>
  <c r="KX167" i="56"/>
  <c r="KY167" i="56"/>
  <c r="KZ167" i="56"/>
  <c r="LA167" i="56"/>
  <c r="LB167" i="56"/>
  <c r="LC167" i="56"/>
  <c r="LD167" i="56"/>
  <c r="LE167" i="56"/>
  <c r="LF167" i="56"/>
  <c r="LG167" i="56"/>
  <c r="LH167" i="56"/>
  <c r="LI167" i="56"/>
  <c r="LJ167" i="56"/>
  <c r="LK167" i="56"/>
  <c r="LL167" i="56"/>
  <c r="LM167" i="56"/>
  <c r="LN167" i="56"/>
  <c r="LO167" i="56"/>
  <c r="LP167" i="56"/>
  <c r="LQ167" i="56"/>
  <c r="LR167" i="56"/>
  <c r="LS167" i="56"/>
  <c r="LT167" i="56"/>
  <c r="LU167" i="56"/>
  <c r="LV167" i="56"/>
  <c r="LW167" i="56"/>
  <c r="LX167" i="56"/>
  <c r="LY167" i="56"/>
  <c r="LZ167" i="56"/>
  <c r="MA167" i="56"/>
  <c r="MB167" i="56"/>
  <c r="MC167" i="56"/>
  <c r="MD167" i="56"/>
  <c r="ME167" i="56"/>
  <c r="MF167" i="56"/>
  <c r="MG167" i="56"/>
  <c r="MH167" i="56"/>
  <c r="MI167" i="56"/>
  <c r="MJ167" i="56"/>
  <c r="MK167" i="56"/>
  <c r="ML167" i="56"/>
  <c r="MM167" i="56"/>
  <c r="MN167" i="56"/>
  <c r="MO167" i="56"/>
  <c r="MP167" i="56"/>
  <c r="MQ167" i="56"/>
  <c r="MR167" i="56"/>
  <c r="MS167" i="56"/>
  <c r="MT167" i="56"/>
  <c r="MU167" i="56"/>
  <c r="MV167" i="56"/>
  <c r="MW167" i="56"/>
  <c r="MX167" i="56"/>
  <c r="MY167" i="56"/>
  <c r="MZ167" i="56"/>
  <c r="NA167" i="56"/>
  <c r="NB167" i="56"/>
  <c r="NC167" i="56"/>
  <c r="ND167" i="56"/>
  <c r="NE167" i="56"/>
  <c r="NF167" i="56"/>
  <c r="NG167" i="56"/>
  <c r="NH167" i="56"/>
  <c r="NI167" i="56"/>
  <c r="NJ167" i="56"/>
  <c r="NK167" i="56"/>
  <c r="NL167" i="56"/>
  <c r="NM167" i="56"/>
  <c r="NN167" i="56"/>
  <c r="NO167" i="56"/>
  <c r="NP167" i="56"/>
  <c r="NQ167" i="56"/>
  <c r="NR167" i="56"/>
  <c r="NS167" i="56"/>
  <c r="NT167" i="56"/>
  <c r="NU167" i="56"/>
  <c r="NV167" i="56"/>
  <c r="NW167" i="56"/>
  <c r="NX167" i="56"/>
  <c r="NY167" i="56"/>
  <c r="NZ167" i="56"/>
  <c r="OA167" i="56"/>
  <c r="OB167" i="56"/>
  <c r="OC167" i="56"/>
  <c r="OD167" i="56"/>
  <c r="OE167" i="56"/>
  <c r="OF167" i="56"/>
  <c r="OG167" i="56"/>
  <c r="OH167" i="56"/>
  <c r="OI167" i="56"/>
  <c r="OJ167" i="56"/>
  <c r="OK167" i="56"/>
  <c r="OL167" i="56"/>
  <c r="OM167" i="56"/>
  <c r="ON167" i="56"/>
  <c r="OO167" i="56"/>
  <c r="OP167" i="56"/>
  <c r="OQ167" i="56"/>
  <c r="OR167" i="56"/>
  <c r="OS167" i="56"/>
  <c r="OT167" i="56"/>
  <c r="OU167" i="56"/>
  <c r="OV167" i="56"/>
  <c r="OW167" i="56"/>
  <c r="OX167" i="56"/>
  <c r="OY167" i="56"/>
  <c r="OZ167" i="56"/>
  <c r="PA167" i="56"/>
  <c r="PB167" i="56"/>
  <c r="PC167" i="56"/>
  <c r="PD167" i="56"/>
  <c r="PE167" i="56"/>
  <c r="PF167" i="56"/>
  <c r="PG167" i="56"/>
  <c r="PH167" i="56"/>
  <c r="PI167" i="56"/>
  <c r="PJ167" i="56"/>
  <c r="PK167" i="56"/>
  <c r="PL167" i="56"/>
  <c r="PM167" i="56"/>
  <c r="PN167" i="56"/>
  <c r="PO167" i="56"/>
  <c r="PP167" i="56"/>
  <c r="PQ167" i="56"/>
  <c r="PR167" i="56"/>
  <c r="PS167" i="56"/>
  <c r="PT167" i="56"/>
  <c r="PU167" i="56"/>
  <c r="PV167" i="56"/>
  <c r="PW167" i="56"/>
  <c r="PX167" i="56"/>
  <c r="PY167" i="56"/>
  <c r="PZ167" i="56"/>
  <c r="QA167" i="56"/>
  <c r="QB167" i="56"/>
  <c r="QC167" i="56"/>
  <c r="QD167" i="56"/>
  <c r="QE167" i="56"/>
  <c r="QF167" i="56"/>
  <c r="QG167" i="56"/>
  <c r="QH167" i="56"/>
  <c r="QI167" i="56"/>
  <c r="QJ167" i="56"/>
  <c r="QK167" i="56"/>
  <c r="QL167" i="56"/>
  <c r="QM167" i="56"/>
  <c r="QN167" i="56"/>
  <c r="QO167" i="56"/>
  <c r="QP167" i="56"/>
  <c r="QQ167" i="56"/>
  <c r="QR167" i="56"/>
  <c r="QS167" i="56"/>
  <c r="QT167" i="56"/>
  <c r="QU167" i="56"/>
  <c r="QV167" i="56"/>
  <c r="QW167" i="56"/>
  <c r="QX167" i="56"/>
  <c r="QY167" i="56"/>
  <c r="QZ167" i="56"/>
  <c r="RA167" i="56"/>
  <c r="RB167" i="56"/>
  <c r="RC167" i="56"/>
  <c r="RD167" i="56"/>
  <c r="RE167" i="56"/>
  <c r="RF167" i="56"/>
  <c r="RG167" i="56"/>
  <c r="RH167" i="56"/>
  <c r="RI167" i="56"/>
  <c r="RJ167" i="56"/>
  <c r="RK167" i="56"/>
  <c r="RL167" i="56"/>
  <c r="RM167" i="56"/>
  <c r="RN167" i="56"/>
  <c r="RO167" i="56"/>
  <c r="RP167" i="56"/>
  <c r="RQ167" i="56"/>
  <c r="RR167" i="56"/>
  <c r="RS167" i="56"/>
  <c r="RT167" i="56"/>
  <c r="RU167" i="56"/>
  <c r="RV167" i="56"/>
  <c r="RW167" i="56"/>
  <c r="RX167" i="56"/>
  <c r="RY167" i="56"/>
  <c r="RZ167" i="56"/>
  <c r="SA167" i="56"/>
  <c r="SB167" i="56"/>
  <c r="SC167" i="56"/>
  <c r="SD167" i="56"/>
  <c r="SE167" i="56"/>
  <c r="SF167" i="56"/>
  <c r="SG167" i="56"/>
  <c r="SH167" i="56"/>
  <c r="SI167" i="56"/>
  <c r="SJ167" i="56"/>
  <c r="SK167" i="56"/>
  <c r="SL167" i="56"/>
  <c r="SM167" i="56"/>
  <c r="SN167" i="56"/>
  <c r="SO167" i="56"/>
  <c r="SP167" i="56"/>
  <c r="SQ167" i="56"/>
  <c r="SR167" i="56"/>
  <c r="SS167" i="56"/>
  <c r="ST167" i="56"/>
  <c r="SU167" i="56"/>
  <c r="SV167" i="56"/>
  <c r="SW167" i="56"/>
  <c r="SX167" i="56"/>
  <c r="SY167" i="56"/>
  <c r="SZ167" i="56"/>
  <c r="TA167" i="56"/>
  <c r="TB167" i="56"/>
  <c r="TC167" i="56"/>
  <c r="TD167" i="56"/>
  <c r="TE167" i="56"/>
  <c r="TF167" i="56"/>
  <c r="TG167" i="56"/>
  <c r="TH167" i="56"/>
  <c r="TI167" i="56"/>
  <c r="TJ167" i="56"/>
  <c r="TK167" i="56"/>
  <c r="TL167" i="56"/>
  <c r="TM167" i="56"/>
  <c r="TN167" i="56"/>
  <c r="TO167" i="56"/>
  <c r="TP167" i="56"/>
  <c r="TQ167" i="56"/>
  <c r="TR167" i="56"/>
  <c r="TS167" i="56"/>
  <c r="TT167" i="56"/>
  <c r="TU167" i="56"/>
  <c r="TV167" i="56"/>
  <c r="TW167" i="56"/>
  <c r="TX167" i="56"/>
  <c r="TY167" i="56"/>
  <c r="TZ167" i="56"/>
  <c r="UA167" i="56"/>
  <c r="UB167" i="56"/>
  <c r="UC167" i="56"/>
  <c r="UD167" i="56"/>
  <c r="UE167" i="56"/>
  <c r="UF167" i="56"/>
  <c r="UG167" i="56"/>
  <c r="UH167" i="56"/>
  <c r="UI167" i="56"/>
  <c r="UJ167" i="56"/>
  <c r="UK167" i="56"/>
  <c r="UL167" i="56"/>
  <c r="UM167" i="56"/>
  <c r="UN167" i="56"/>
  <c r="UO167" i="56"/>
  <c r="UP167" i="56"/>
  <c r="UQ167" i="56"/>
  <c r="UR167" i="56"/>
  <c r="US167" i="56"/>
  <c r="UT167" i="56"/>
  <c r="UU167" i="56"/>
  <c r="UV167" i="56"/>
  <c r="UW167" i="56"/>
  <c r="UX167" i="56"/>
  <c r="UY167" i="56"/>
  <c r="UZ167" i="56"/>
  <c r="VA167" i="56"/>
  <c r="VB167" i="56"/>
  <c r="VC167" i="56"/>
  <c r="VD167" i="56"/>
  <c r="VE167" i="56"/>
  <c r="VF167" i="56"/>
  <c r="VG167" i="56"/>
  <c r="VH167" i="56"/>
  <c r="VI167" i="56"/>
  <c r="VJ167" i="56"/>
  <c r="VK167" i="56"/>
  <c r="VL167" i="56"/>
  <c r="VM167" i="56"/>
  <c r="VN167" i="56"/>
  <c r="VO167" i="56"/>
  <c r="VP167" i="56"/>
  <c r="VQ167" i="56"/>
  <c r="VR167" i="56"/>
  <c r="VS167" i="56"/>
  <c r="VT167" i="56"/>
  <c r="VU167" i="56"/>
  <c r="VV167" i="56"/>
  <c r="VW167" i="56"/>
  <c r="VX167" i="56"/>
  <c r="VY167" i="56"/>
  <c r="VZ167" i="56"/>
  <c r="WA167" i="56"/>
  <c r="WB167" i="56"/>
  <c r="WC167" i="56"/>
  <c r="WD167" i="56"/>
  <c r="WE167" i="56"/>
  <c r="WF167" i="56"/>
  <c r="WG167" i="56"/>
  <c r="WH167" i="56"/>
  <c r="WI167" i="56"/>
  <c r="WJ167" i="56"/>
  <c r="WK167" i="56"/>
  <c r="WL167" i="56"/>
  <c r="WM167" i="56"/>
  <c r="WN167" i="56"/>
  <c r="WO167" i="56"/>
  <c r="WP167" i="56"/>
  <c r="WQ167" i="56"/>
  <c r="WR167" i="56"/>
  <c r="WS167" i="56"/>
  <c r="WT167" i="56"/>
  <c r="WU167" i="56"/>
  <c r="WV167" i="56"/>
  <c r="WW167" i="56"/>
  <c r="WX167" i="56"/>
  <c r="WY167" i="56"/>
  <c r="WZ167" i="56"/>
  <c r="XA167" i="56"/>
  <c r="XB167" i="56"/>
  <c r="XC167" i="56"/>
  <c r="XD167" i="56"/>
  <c r="XE167" i="56"/>
  <c r="XF167" i="56"/>
  <c r="XG167" i="56"/>
  <c r="XH167" i="56"/>
  <c r="XI167" i="56"/>
  <c r="XJ167" i="56"/>
  <c r="XK167" i="56"/>
  <c r="XL167" i="56"/>
  <c r="XM167" i="56"/>
  <c r="XN167" i="56"/>
  <c r="XO167" i="56"/>
  <c r="XP167" i="56"/>
  <c r="XQ167" i="56"/>
  <c r="XR167" i="56"/>
  <c r="XS167" i="56"/>
  <c r="XT167" i="56"/>
  <c r="XU167" i="56"/>
  <c r="XV167" i="56"/>
  <c r="XW167" i="56"/>
  <c r="XX167" i="56"/>
  <c r="XY167" i="56"/>
  <c r="XZ167" i="56"/>
  <c r="YA167" i="56"/>
  <c r="YB167" i="56"/>
  <c r="YC167" i="56"/>
  <c r="YD167" i="56"/>
  <c r="YE167" i="56"/>
  <c r="YF167" i="56"/>
  <c r="YG167" i="56"/>
  <c r="YH167" i="56"/>
  <c r="YI167" i="56"/>
  <c r="YJ167" i="56"/>
  <c r="YK167" i="56"/>
  <c r="YL167" i="56"/>
  <c r="YM167" i="56"/>
  <c r="YN167" i="56"/>
  <c r="YO167" i="56"/>
  <c r="YP167" i="56"/>
  <c r="YQ167" i="56"/>
  <c r="YR167" i="56"/>
  <c r="YS167" i="56"/>
  <c r="YT167" i="56"/>
  <c r="YU167" i="56"/>
  <c r="YV167" i="56"/>
  <c r="YW167" i="56"/>
  <c r="YX167" i="56"/>
  <c r="YX168" i="56" s="1"/>
  <c r="YY167" i="56"/>
  <c r="YZ167" i="56"/>
  <c r="ZA167" i="56"/>
  <c r="ZB167" i="56"/>
  <c r="ZC167" i="56"/>
  <c r="ZD167" i="56"/>
  <c r="ZE167" i="56"/>
  <c r="ZF167" i="56"/>
  <c r="ZG167" i="56"/>
  <c r="ZH167" i="56"/>
  <c r="ZI167" i="56"/>
  <c r="ZJ167" i="56"/>
  <c r="ZK167" i="56"/>
  <c r="ZL167" i="56"/>
  <c r="ZM167" i="56"/>
  <c r="ZN167" i="56"/>
  <c r="ZO167" i="56"/>
  <c r="ZP167" i="56"/>
  <c r="ZQ167" i="56"/>
  <c r="ZR167" i="56"/>
  <c r="ZS167" i="56"/>
  <c r="ZT167" i="56"/>
  <c r="ZU167" i="56"/>
  <c r="ZV167" i="56"/>
  <c r="ZW167" i="56"/>
  <c r="ZX167" i="56"/>
  <c r="ZY167" i="56"/>
  <c r="ZZ167" i="56"/>
  <c r="AAA167" i="56"/>
  <c r="AAB167" i="56"/>
  <c r="AAC167" i="56"/>
  <c r="AAD167" i="56"/>
  <c r="AAE167" i="56"/>
  <c r="AAF167" i="56"/>
  <c r="AAG167" i="56"/>
  <c r="AAH167" i="56"/>
  <c r="AAI167" i="56"/>
  <c r="AAJ167" i="56"/>
  <c r="AAK167" i="56"/>
  <c r="AAL167" i="56"/>
  <c r="AAM167" i="56"/>
  <c r="AAN167" i="56"/>
  <c r="AAO167" i="56"/>
  <c r="AAP167" i="56"/>
  <c r="AAQ167" i="56"/>
  <c r="AAR167" i="56"/>
  <c r="AAS167" i="56"/>
  <c r="AAT167" i="56"/>
  <c r="AAU167" i="56"/>
  <c r="AAV167" i="56"/>
  <c r="AAW167" i="56"/>
  <c r="AAX167" i="56"/>
  <c r="AAY167" i="56"/>
  <c r="AAZ167" i="56"/>
  <c r="ABA167" i="56"/>
  <c r="ABB167" i="56"/>
  <c r="ABC167" i="56"/>
  <c r="ABD167" i="56"/>
  <c r="ABE167" i="56"/>
  <c r="ABF167" i="56"/>
  <c r="ABG167" i="56"/>
  <c r="ABH167" i="56"/>
  <c r="ABI167" i="56"/>
  <c r="ABJ167" i="56"/>
  <c r="ABK167" i="56"/>
  <c r="ABL167" i="56"/>
  <c r="ABM167" i="56"/>
  <c r="ABN167" i="56"/>
  <c r="ABO167" i="56"/>
  <c r="ABP167" i="56"/>
  <c r="ABQ167" i="56"/>
  <c r="ABR167" i="56"/>
  <c r="ABS167" i="56"/>
  <c r="ABT167" i="56"/>
  <c r="ABU167" i="56"/>
  <c r="ABV167" i="56"/>
  <c r="ABW167" i="56"/>
  <c r="ABX167" i="56"/>
  <c r="ABY167" i="56"/>
  <c r="ABZ167" i="56"/>
  <c r="ACA167" i="56"/>
  <c r="ACB167" i="56"/>
  <c r="ACC167" i="56"/>
  <c r="ACD167" i="56"/>
  <c r="ACE167" i="56"/>
  <c r="ACF167" i="56"/>
  <c r="ACG167" i="56"/>
  <c r="ACH167" i="56"/>
  <c r="ACI167" i="56"/>
  <c r="ACJ167" i="56"/>
  <c r="ACK167" i="56"/>
  <c r="ACL167" i="56"/>
  <c r="ACM167" i="56"/>
  <c r="ACN167" i="56"/>
  <c r="ACO167" i="56"/>
  <c r="ACP167" i="56"/>
  <c r="ACQ167" i="56"/>
  <c r="ACR167" i="56"/>
  <c r="ACS167" i="56"/>
  <c r="ACT167" i="56"/>
  <c r="ACU167" i="56"/>
  <c r="ACV167" i="56"/>
  <c r="ACW167" i="56"/>
  <c r="ACX167" i="56"/>
  <c r="ACY167" i="56"/>
  <c r="ACZ167" i="56"/>
  <c r="ADA167" i="56"/>
  <c r="ADB167" i="56"/>
  <c r="ADC167" i="56"/>
  <c r="ADD167" i="56"/>
  <c r="ADE167" i="56"/>
  <c r="ADF167" i="56"/>
  <c r="ADG167" i="56"/>
  <c r="ADH167" i="56"/>
  <c r="ADI167" i="56"/>
  <c r="ADJ167" i="56"/>
  <c r="ADK167" i="56"/>
  <c r="ADL167" i="56"/>
  <c r="ADM167" i="56"/>
  <c r="ADN167" i="56"/>
  <c r="ADO167" i="56"/>
  <c r="ADQ167" i="56"/>
  <c r="ADR167" i="56"/>
  <c r="ADS167" i="56"/>
  <c r="ADT167" i="56"/>
  <c r="ADU167" i="56"/>
  <c r="ADV167" i="56"/>
  <c r="ADW167" i="56"/>
  <c r="ADX167" i="56"/>
  <c r="ADY167" i="56"/>
  <c r="ADZ167" i="56"/>
  <c r="AEA167" i="56"/>
  <c r="AEC167" i="56"/>
  <c r="AED167" i="56"/>
  <c r="AEE167" i="56"/>
  <c r="AEF167" i="56"/>
  <c r="AEG167" i="56"/>
  <c r="AEH167" i="56"/>
  <c r="AEI167" i="56"/>
  <c r="AEJ167" i="56"/>
  <c r="AEK167" i="56"/>
  <c r="AEL167" i="56"/>
  <c r="AEM167" i="56"/>
  <c r="AEO167" i="56"/>
  <c r="AEP167" i="56"/>
  <c r="AEQ167" i="56"/>
  <c r="AER167" i="56"/>
  <c r="AES167" i="56"/>
  <c r="AET167" i="56"/>
  <c r="AEU167" i="56"/>
  <c r="AEV167" i="56"/>
  <c r="AEW167" i="56"/>
  <c r="AEX167" i="56"/>
  <c r="AEY167" i="56"/>
  <c r="AFA167" i="56"/>
  <c r="AFB167" i="56"/>
  <c r="AFC167" i="56"/>
  <c r="AFD167" i="56"/>
  <c r="AFE167" i="56"/>
  <c r="AFF167" i="56"/>
  <c r="AFG167" i="56"/>
  <c r="AFH167" i="56"/>
  <c r="AFI167" i="56"/>
  <c r="AFJ167" i="56"/>
  <c r="AFK167" i="56"/>
  <c r="AFM167" i="56"/>
  <c r="AFN167" i="56"/>
  <c r="AFO167" i="56"/>
  <c r="AFP167" i="56"/>
  <c r="AFQ167" i="56"/>
  <c r="AFR167" i="56"/>
  <c r="AFS167" i="56"/>
  <c r="AFT167" i="56"/>
  <c r="AFU167" i="56"/>
  <c r="AFV167" i="56"/>
  <c r="AFW167" i="56"/>
  <c r="AFY167" i="56"/>
  <c r="AFZ167" i="56"/>
  <c r="AGA167" i="56"/>
  <c r="AGB167" i="56"/>
  <c r="AGC167" i="56"/>
  <c r="AGE167" i="56"/>
  <c r="AGF167" i="56"/>
  <c r="AGG167" i="56"/>
  <c r="AGH167" i="56"/>
  <c r="AGI167" i="56"/>
  <c r="AGK167" i="56"/>
  <c r="AGL167" i="56"/>
  <c r="AGM167" i="56"/>
  <c r="AGN167" i="56"/>
  <c r="AGO167" i="56"/>
  <c r="AGQ167" i="56"/>
  <c r="AGR167" i="56"/>
  <c r="AGS167" i="56"/>
  <c r="AGT167" i="56"/>
  <c r="AGU167" i="56"/>
  <c r="AGW167" i="56"/>
  <c r="AGX167" i="56"/>
  <c r="AGY167" i="56"/>
  <c r="AGZ167" i="56"/>
  <c r="AHA167" i="56"/>
  <c r="AHC167" i="56"/>
  <c r="AHD167" i="56"/>
  <c r="AHE167" i="56"/>
  <c r="AHF167" i="56"/>
  <c r="AHG167" i="56"/>
  <c r="AHI167" i="56"/>
  <c r="AHJ167" i="56"/>
  <c r="AHK167" i="56"/>
  <c r="AHL167" i="56"/>
  <c r="AHM167" i="56"/>
  <c r="AHO167" i="56"/>
  <c r="AHQ167" i="56"/>
  <c r="AHR167" i="56"/>
  <c r="AHS167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BD168" i="56"/>
  <c r="BE168" i="56"/>
  <c r="BF168" i="56"/>
  <c r="BG168" i="56"/>
  <c r="BH168" i="56"/>
  <c r="BI168" i="56"/>
  <c r="BJ168" i="56"/>
  <c r="BK168" i="56"/>
  <c r="BL168" i="56"/>
  <c r="BM168" i="56"/>
  <c r="BN168" i="56"/>
  <c r="BO168" i="56"/>
  <c r="BP168" i="56"/>
  <c r="BQ168" i="56"/>
  <c r="BR168" i="56"/>
  <c r="BS168" i="56"/>
  <c r="BT168" i="56"/>
  <c r="BU168" i="56"/>
  <c r="BV168" i="56"/>
  <c r="BW168" i="56"/>
  <c r="BX168" i="56"/>
  <c r="BY168" i="56"/>
  <c r="BZ168" i="56"/>
  <c r="CA168" i="56"/>
  <c r="CB168" i="56"/>
  <c r="CC168" i="56"/>
  <c r="CD168" i="56"/>
  <c r="CE168" i="56"/>
  <c r="CF168" i="56"/>
  <c r="CG168" i="56"/>
  <c r="CH168" i="56"/>
  <c r="CI168" i="56"/>
  <c r="CJ168" i="56"/>
  <c r="CK168" i="56"/>
  <c r="CL168" i="56"/>
  <c r="CM168" i="56"/>
  <c r="CN168" i="56"/>
  <c r="CO168" i="56"/>
  <c r="CP168" i="56"/>
  <c r="CQ168" i="56"/>
  <c r="CR168" i="56"/>
  <c r="CS168" i="56"/>
  <c r="CT168" i="56"/>
  <c r="CU168" i="56"/>
  <c r="CV168" i="56"/>
  <c r="CW168" i="56"/>
  <c r="CX168" i="56"/>
  <c r="CY168" i="56"/>
  <c r="CZ168" i="56"/>
  <c r="DA168" i="56"/>
  <c r="DB168" i="56"/>
  <c r="DC168" i="56"/>
  <c r="DD168" i="56"/>
  <c r="DE168" i="56"/>
  <c r="DF168" i="56"/>
  <c r="DG168" i="56"/>
  <c r="DH168" i="56"/>
  <c r="DI168" i="56"/>
  <c r="DJ168" i="56"/>
  <c r="DK168" i="56"/>
  <c r="DL168" i="56"/>
  <c r="DM168" i="56"/>
  <c r="DN168" i="56"/>
  <c r="DO168" i="56"/>
  <c r="DP168" i="56"/>
  <c r="DQ168" i="56"/>
  <c r="DR168" i="56"/>
  <c r="DS168" i="56"/>
  <c r="DT168" i="56"/>
  <c r="DU168" i="56"/>
  <c r="DV168" i="56"/>
  <c r="DW168" i="56"/>
  <c r="DX168" i="56"/>
  <c r="DY168" i="56"/>
  <c r="DZ168" i="56"/>
  <c r="EA168" i="56"/>
  <c r="EB168" i="56"/>
  <c r="EC168" i="56"/>
  <c r="ED168" i="56"/>
  <c r="EE168" i="56"/>
  <c r="EF168" i="56"/>
  <c r="EG168" i="56"/>
  <c r="EH168" i="56"/>
  <c r="EI168" i="56"/>
  <c r="EJ168" i="56"/>
  <c r="EK168" i="56"/>
  <c r="EL168" i="56"/>
  <c r="EM168" i="56"/>
  <c r="EN168" i="56"/>
  <c r="EO168" i="56"/>
  <c r="EP168" i="56"/>
  <c r="EQ168" i="56"/>
  <c r="ER168" i="56"/>
  <c r="ES168" i="56"/>
  <c r="ET168" i="56"/>
  <c r="EU168" i="56"/>
  <c r="EV168" i="56"/>
  <c r="EW168" i="56"/>
  <c r="EX168" i="56"/>
  <c r="EY168" i="56"/>
  <c r="EZ168" i="56"/>
  <c r="FA168" i="56"/>
  <c r="FB168" i="56"/>
  <c r="FC168" i="56"/>
  <c r="FD168" i="56"/>
  <c r="FE168" i="56"/>
  <c r="FF168" i="56"/>
  <c r="FG168" i="56"/>
  <c r="FH168" i="56"/>
  <c r="FI168" i="56"/>
  <c r="FJ168" i="56"/>
  <c r="FK168" i="56"/>
  <c r="FL168" i="56"/>
  <c r="FM168" i="56"/>
  <c r="FN168" i="56"/>
  <c r="FO168" i="56"/>
  <c r="FP168" i="56"/>
  <c r="FQ168" i="56"/>
  <c r="FR168" i="56"/>
  <c r="FS168" i="56"/>
  <c r="FT168" i="56"/>
  <c r="FU168" i="56"/>
  <c r="FV168" i="56"/>
  <c r="FW168" i="56"/>
  <c r="FX168" i="56"/>
  <c r="FY168" i="56"/>
  <c r="FZ168" i="56"/>
  <c r="GA168" i="56"/>
  <c r="GB168" i="56"/>
  <c r="GC168" i="56"/>
  <c r="GD168" i="56"/>
  <c r="GE168" i="56"/>
  <c r="GF168" i="56"/>
  <c r="GG168" i="56"/>
  <c r="GH168" i="56"/>
  <c r="GI168" i="56"/>
  <c r="GJ168" i="56"/>
  <c r="GK168" i="56"/>
  <c r="GL168" i="56"/>
  <c r="GM168" i="56"/>
  <c r="GN168" i="56"/>
  <c r="GO168" i="56"/>
  <c r="GP168" i="56"/>
  <c r="GQ168" i="56"/>
  <c r="GR168" i="56"/>
  <c r="GS168" i="56"/>
  <c r="GT168" i="56"/>
  <c r="GU168" i="56"/>
  <c r="GV168" i="56"/>
  <c r="GW168" i="56"/>
  <c r="GX168" i="56"/>
  <c r="GY168" i="56"/>
  <c r="GZ168" i="56"/>
  <c r="HA168" i="56"/>
  <c r="HB168" i="56"/>
  <c r="HC168" i="56"/>
  <c r="HD168" i="56"/>
  <c r="HE168" i="56"/>
  <c r="HF168" i="56"/>
  <c r="HG168" i="56"/>
  <c r="HH168" i="56"/>
  <c r="HI168" i="56"/>
  <c r="HJ168" i="56"/>
  <c r="HK168" i="56"/>
  <c r="HL168" i="56"/>
  <c r="HM168" i="56"/>
  <c r="HN168" i="56"/>
  <c r="HO168" i="56"/>
  <c r="HP168" i="56"/>
  <c r="HQ168" i="56"/>
  <c r="HR168" i="56"/>
  <c r="HS168" i="56"/>
  <c r="HT168" i="56"/>
  <c r="HU168" i="56"/>
  <c r="HV168" i="56"/>
  <c r="HW168" i="56"/>
  <c r="HX168" i="56"/>
  <c r="HY168" i="56"/>
  <c r="HZ168" i="56"/>
  <c r="IA168" i="56"/>
  <c r="IB168" i="56"/>
  <c r="IC168" i="56"/>
  <c r="ID168" i="56"/>
  <c r="IE168" i="56"/>
  <c r="IF168" i="56"/>
  <c r="IG168" i="56"/>
  <c r="IH168" i="56"/>
  <c r="II168" i="56"/>
  <c r="IJ168" i="56"/>
  <c r="IK168" i="56"/>
  <c r="IL168" i="56"/>
  <c r="IM168" i="56"/>
  <c r="IN168" i="56"/>
  <c r="IO168" i="56"/>
  <c r="IP168" i="56"/>
  <c r="IQ168" i="56"/>
  <c r="IR168" i="56"/>
  <c r="IS168" i="56"/>
  <c r="IT168" i="56"/>
  <c r="IU168" i="56"/>
  <c r="IV168" i="56"/>
  <c r="IW168" i="56"/>
  <c r="IX168" i="56"/>
  <c r="IY168" i="56"/>
  <c r="IZ168" i="56"/>
  <c r="JA168" i="56"/>
  <c r="JB168" i="56"/>
  <c r="JC168" i="56"/>
  <c r="JD168" i="56"/>
  <c r="JE168" i="56"/>
  <c r="JF168" i="56"/>
  <c r="JG168" i="56"/>
  <c r="JH168" i="56"/>
  <c r="JI168" i="56"/>
  <c r="JJ168" i="56"/>
  <c r="JK168" i="56"/>
  <c r="JL168" i="56"/>
  <c r="JM168" i="56"/>
  <c r="JN168" i="56"/>
  <c r="JO168" i="56"/>
  <c r="JP168" i="56"/>
  <c r="JQ168" i="56"/>
  <c r="JR168" i="56"/>
  <c r="JS168" i="56"/>
  <c r="JT168" i="56"/>
  <c r="JU168" i="56"/>
  <c r="JV168" i="56"/>
  <c r="JW168" i="56"/>
  <c r="JX168" i="56"/>
  <c r="JY168" i="56"/>
  <c r="JZ168" i="56"/>
  <c r="KA168" i="56"/>
  <c r="KB168" i="56"/>
  <c r="KC168" i="56"/>
  <c r="KD168" i="56"/>
  <c r="KE168" i="56"/>
  <c r="KF168" i="56"/>
  <c r="KG168" i="56"/>
  <c r="KH168" i="56"/>
  <c r="KI168" i="56"/>
  <c r="KJ168" i="56"/>
  <c r="KK168" i="56"/>
  <c r="KL168" i="56"/>
  <c r="KM168" i="56"/>
  <c r="KN168" i="56"/>
  <c r="KO168" i="56"/>
  <c r="KP168" i="56"/>
  <c r="KQ168" i="56"/>
  <c r="KR168" i="56"/>
  <c r="KS168" i="56"/>
  <c r="KT168" i="56"/>
  <c r="KU168" i="56"/>
  <c r="KV168" i="56"/>
  <c r="KW168" i="56"/>
  <c r="KX168" i="56"/>
  <c r="KY168" i="56"/>
  <c r="KZ168" i="56"/>
  <c r="LA168" i="56"/>
  <c r="LB168" i="56"/>
  <c r="LC168" i="56"/>
  <c r="LD168" i="56"/>
  <c r="LE168" i="56"/>
  <c r="LF168" i="56"/>
  <c r="LG168" i="56"/>
  <c r="LH168" i="56"/>
  <c r="LI168" i="56"/>
  <c r="LJ168" i="56"/>
  <c r="LK168" i="56"/>
  <c r="LL168" i="56"/>
  <c r="LM168" i="56"/>
  <c r="LN168" i="56"/>
  <c r="LO168" i="56"/>
  <c r="LP168" i="56"/>
  <c r="LQ168" i="56"/>
  <c r="LR168" i="56"/>
  <c r="LS168" i="56"/>
  <c r="LT168" i="56"/>
  <c r="LU168" i="56"/>
  <c r="LV168" i="56"/>
  <c r="LW168" i="56"/>
  <c r="LX168" i="56"/>
  <c r="LY168" i="56"/>
  <c r="LZ168" i="56"/>
  <c r="MA168" i="56"/>
  <c r="MB168" i="56"/>
  <c r="MC168" i="56"/>
  <c r="MD168" i="56"/>
  <c r="ME168" i="56"/>
  <c r="MF168" i="56"/>
  <c r="MG168" i="56"/>
  <c r="MH168" i="56"/>
  <c r="MI168" i="56"/>
  <c r="MJ168" i="56"/>
  <c r="MK168" i="56"/>
  <c r="ML168" i="56"/>
  <c r="MM168" i="56"/>
  <c r="MN168" i="56"/>
  <c r="MO168" i="56"/>
  <c r="MP168" i="56"/>
  <c r="MQ168" i="56"/>
  <c r="MR168" i="56"/>
  <c r="MS168" i="56"/>
  <c r="MT168" i="56"/>
  <c r="MU168" i="56"/>
  <c r="MV168" i="56"/>
  <c r="MW168" i="56"/>
  <c r="MX168" i="56"/>
  <c r="MY168" i="56"/>
  <c r="MZ168" i="56"/>
  <c r="NA168" i="56"/>
  <c r="NB168" i="56"/>
  <c r="NC168" i="56"/>
  <c r="ND168" i="56"/>
  <c r="NE168" i="56"/>
  <c r="NF168" i="56"/>
  <c r="NG168" i="56"/>
  <c r="NH168" i="56"/>
  <c r="NI168" i="56"/>
  <c r="NJ168" i="56"/>
  <c r="NK168" i="56"/>
  <c r="NL168" i="56"/>
  <c r="NM168" i="56"/>
  <c r="NN168" i="56"/>
  <c r="NO168" i="56"/>
  <c r="NP168" i="56"/>
  <c r="NQ168" i="56"/>
  <c r="NR168" i="56"/>
  <c r="NS168" i="56"/>
  <c r="NT168" i="56"/>
  <c r="NU168" i="56"/>
  <c r="NV168" i="56"/>
  <c r="NW168" i="56"/>
  <c r="NX168" i="56"/>
  <c r="NY168" i="56"/>
  <c r="NZ168" i="56"/>
  <c r="OA168" i="56"/>
  <c r="OB168" i="56"/>
  <c r="OC168" i="56"/>
  <c r="OD168" i="56"/>
  <c r="OE168" i="56"/>
  <c r="OF168" i="56"/>
  <c r="OG168" i="56"/>
  <c r="OH168" i="56"/>
  <c r="OI168" i="56"/>
  <c r="OJ168" i="56"/>
  <c r="OK168" i="56"/>
  <c r="OL168" i="56"/>
  <c r="OM168" i="56"/>
  <c r="ON168" i="56"/>
  <c r="OO168" i="56"/>
  <c r="OP168" i="56"/>
  <c r="OQ168" i="56"/>
  <c r="OR168" i="56"/>
  <c r="OS168" i="56"/>
  <c r="OT168" i="56"/>
  <c r="OU168" i="56"/>
  <c r="OV168" i="56"/>
  <c r="OW168" i="56"/>
  <c r="OX168" i="56"/>
  <c r="OY168" i="56"/>
  <c r="OZ168" i="56"/>
  <c r="PA168" i="56"/>
  <c r="PB168" i="56"/>
  <c r="PC168" i="56"/>
  <c r="PD168" i="56"/>
  <c r="PE168" i="56"/>
  <c r="PF168" i="56"/>
  <c r="PG168" i="56"/>
  <c r="PH168" i="56"/>
  <c r="PI168" i="56"/>
  <c r="PJ168" i="56"/>
  <c r="PK168" i="56"/>
  <c r="PL168" i="56"/>
  <c r="PM168" i="56"/>
  <c r="PN168" i="56"/>
  <c r="PO168" i="56"/>
  <c r="PP168" i="56"/>
  <c r="PQ168" i="56"/>
  <c r="PR168" i="56"/>
  <c r="PS168" i="56"/>
  <c r="PT168" i="56"/>
  <c r="PU168" i="56"/>
  <c r="PV168" i="56"/>
  <c r="PW168" i="56"/>
  <c r="PX168" i="56"/>
  <c r="PY168" i="56"/>
  <c r="PZ168" i="56"/>
  <c r="QA168" i="56"/>
  <c r="QB168" i="56"/>
  <c r="QC168" i="56"/>
  <c r="QD168" i="56"/>
  <c r="QE168" i="56"/>
  <c r="QF168" i="56"/>
  <c r="QG168" i="56"/>
  <c r="QH168" i="56"/>
  <c r="QI168" i="56"/>
  <c r="QJ168" i="56"/>
  <c r="QK168" i="56"/>
  <c r="QL168" i="56"/>
  <c r="QM168" i="56"/>
  <c r="QN168" i="56"/>
  <c r="QO168" i="56"/>
  <c r="QP168" i="56"/>
  <c r="QQ168" i="56"/>
  <c r="QR168" i="56"/>
  <c r="QS168" i="56"/>
  <c r="QT168" i="56"/>
  <c r="QU168" i="56"/>
  <c r="QV168" i="56"/>
  <c r="QW168" i="56"/>
  <c r="QX168" i="56"/>
  <c r="QY168" i="56"/>
  <c r="QZ168" i="56"/>
  <c r="RA168" i="56"/>
  <c r="RB168" i="56"/>
  <c r="RC168" i="56"/>
  <c r="RD168" i="56"/>
  <c r="RE168" i="56"/>
  <c r="RF168" i="56"/>
  <c r="RG168" i="56"/>
  <c r="RH168" i="56"/>
  <c r="RI168" i="56"/>
  <c r="RJ168" i="56"/>
  <c r="RK168" i="56"/>
  <c r="RL168" i="56"/>
  <c r="RM168" i="56"/>
  <c r="RN168" i="56"/>
  <c r="RO168" i="56"/>
  <c r="RP168" i="56"/>
  <c r="RQ168" i="56"/>
  <c r="RR168" i="56"/>
  <c r="RS168" i="56"/>
  <c r="RT168" i="56"/>
  <c r="RU168" i="56"/>
  <c r="RV168" i="56"/>
  <c r="RW168" i="56"/>
  <c r="RX168" i="56"/>
  <c r="RY168" i="56"/>
  <c r="RZ168" i="56"/>
  <c r="SA168" i="56"/>
  <c r="SB168" i="56"/>
  <c r="SC168" i="56"/>
  <c r="SD168" i="56"/>
  <c r="SE168" i="56"/>
  <c r="SF168" i="56"/>
  <c r="SG168" i="56"/>
  <c r="SH168" i="56"/>
  <c r="SI168" i="56"/>
  <c r="SJ168" i="56"/>
  <c r="SK168" i="56"/>
  <c r="SL168" i="56"/>
  <c r="SM168" i="56"/>
  <c r="SN168" i="56"/>
  <c r="SO168" i="56"/>
  <c r="SP168" i="56"/>
  <c r="SQ168" i="56"/>
  <c r="SR168" i="56"/>
  <c r="SS168" i="56"/>
  <c r="ST168" i="56"/>
  <c r="SU168" i="56"/>
  <c r="SV168" i="56"/>
  <c r="SW168" i="56"/>
  <c r="SX168" i="56"/>
  <c r="SY168" i="56"/>
  <c r="SZ168" i="56"/>
  <c r="TA168" i="56"/>
  <c r="TB168" i="56"/>
  <c r="TC168" i="56"/>
  <c r="TD168" i="56"/>
  <c r="TE168" i="56"/>
  <c r="TF168" i="56"/>
  <c r="TG168" i="56"/>
  <c r="TH168" i="56"/>
  <c r="TI168" i="56"/>
  <c r="TJ168" i="56"/>
  <c r="TK168" i="56"/>
  <c r="TL168" i="56"/>
  <c r="TM168" i="56"/>
  <c r="TN168" i="56"/>
  <c r="TO168" i="56"/>
  <c r="TP168" i="56"/>
  <c r="TQ168" i="56"/>
  <c r="TR168" i="56"/>
  <c r="TS168" i="56"/>
  <c r="TT168" i="56"/>
  <c r="TU168" i="56"/>
  <c r="TV168" i="56"/>
  <c r="TW168" i="56"/>
  <c r="TX168" i="56"/>
  <c r="TY168" i="56"/>
  <c r="TZ168" i="56"/>
  <c r="UA168" i="56"/>
  <c r="UB168" i="56"/>
  <c r="UC168" i="56"/>
  <c r="UD168" i="56"/>
  <c r="UE168" i="56"/>
  <c r="UF168" i="56"/>
  <c r="UG168" i="56"/>
  <c r="UH168" i="56"/>
  <c r="UI168" i="56"/>
  <c r="UJ168" i="56"/>
  <c r="UK168" i="56"/>
  <c r="UL168" i="56"/>
  <c r="UM168" i="56"/>
  <c r="UN168" i="56"/>
  <c r="UO168" i="56"/>
  <c r="UP168" i="56"/>
  <c r="UQ168" i="56"/>
  <c r="UR168" i="56"/>
  <c r="US168" i="56"/>
  <c r="UT168" i="56"/>
  <c r="UU168" i="56"/>
  <c r="UV168" i="56"/>
  <c r="UW168" i="56"/>
  <c r="UX168" i="56"/>
  <c r="UY168" i="56"/>
  <c r="UZ168" i="56"/>
  <c r="VA168" i="56"/>
  <c r="VB168" i="56"/>
  <c r="VC168" i="56"/>
  <c r="VD168" i="56"/>
  <c r="VE168" i="56"/>
  <c r="VF168" i="56"/>
  <c r="VG168" i="56"/>
  <c r="VH168" i="56"/>
  <c r="VI168" i="56"/>
  <c r="VJ168" i="56"/>
  <c r="VK168" i="56"/>
  <c r="VL168" i="56"/>
  <c r="VM168" i="56"/>
  <c r="VN168" i="56"/>
  <c r="VO168" i="56"/>
  <c r="VP168" i="56"/>
  <c r="VQ168" i="56"/>
  <c r="VR168" i="56"/>
  <c r="VS168" i="56"/>
  <c r="VT168" i="56"/>
  <c r="VU168" i="56"/>
  <c r="VV168" i="56"/>
  <c r="VW168" i="56"/>
  <c r="VX168" i="56"/>
  <c r="VY168" i="56"/>
  <c r="VZ168" i="56"/>
  <c r="WA168" i="56"/>
  <c r="WB168" i="56"/>
  <c r="WC168" i="56"/>
  <c r="WD168" i="56"/>
  <c r="WE168" i="56"/>
  <c r="WF168" i="56"/>
  <c r="WG168" i="56"/>
  <c r="WH168" i="56"/>
  <c r="WI168" i="56"/>
  <c r="WJ168" i="56"/>
  <c r="WK168" i="56"/>
  <c r="WL168" i="56"/>
  <c r="WM168" i="56"/>
  <c r="WN168" i="56"/>
  <c r="WO168" i="56"/>
  <c r="WP168" i="56"/>
  <c r="WQ168" i="56"/>
  <c r="WR168" i="56"/>
  <c r="WS168" i="56"/>
  <c r="WT168" i="56"/>
  <c r="WU168" i="56"/>
  <c r="WV168" i="56"/>
  <c r="WW168" i="56"/>
  <c r="WX168" i="56"/>
  <c r="WY168" i="56"/>
  <c r="WZ168" i="56"/>
  <c r="XA168" i="56"/>
  <c r="XB168" i="56"/>
  <c r="XC168" i="56"/>
  <c r="XD168" i="56"/>
  <c r="XE168" i="56"/>
  <c r="XF168" i="56"/>
  <c r="XG168" i="56"/>
  <c r="XH168" i="56"/>
  <c r="XI168" i="56"/>
  <c r="XJ168" i="56"/>
  <c r="XK168" i="56"/>
  <c r="XL168" i="56"/>
  <c r="XM168" i="56"/>
  <c r="XN168" i="56"/>
  <c r="XO168" i="56"/>
  <c r="XP168" i="56"/>
  <c r="XQ168" i="56"/>
  <c r="XR168" i="56"/>
  <c r="XS168" i="56"/>
  <c r="XT168" i="56"/>
  <c r="XU168" i="56"/>
  <c r="XV168" i="56"/>
  <c r="XW168" i="56"/>
  <c r="XX168" i="56"/>
  <c r="XY168" i="56"/>
  <c r="XZ168" i="56"/>
  <c r="YA168" i="56"/>
  <c r="YB168" i="56"/>
  <c r="YC168" i="56"/>
  <c r="YD168" i="56"/>
  <c r="YE168" i="56"/>
  <c r="YF168" i="56"/>
  <c r="YG168" i="56"/>
  <c r="YH168" i="56"/>
  <c r="YI168" i="56"/>
  <c r="YJ168" i="56"/>
  <c r="YK168" i="56"/>
  <c r="YL168" i="56"/>
  <c r="YM168" i="56"/>
  <c r="YN168" i="56"/>
  <c r="YO168" i="56"/>
  <c r="YP168" i="56"/>
  <c r="YQ168" i="56"/>
  <c r="YR168" i="56"/>
  <c r="YS168" i="56"/>
  <c r="YT168" i="56"/>
  <c r="YU168" i="56"/>
  <c r="YV168" i="56"/>
  <c r="YW168" i="56"/>
  <c r="YY168" i="56"/>
  <c r="YZ168" i="56"/>
  <c r="ZA168" i="56"/>
  <c r="ZB168" i="56"/>
  <c r="ZC168" i="56"/>
  <c r="ZD168" i="56"/>
  <c r="ZE168" i="56"/>
  <c r="ZF168" i="56"/>
  <c r="ZG168" i="56"/>
  <c r="ZH168" i="56"/>
  <c r="ZI168" i="56"/>
  <c r="ZJ168" i="56"/>
  <c r="ZK168" i="56"/>
  <c r="ZL168" i="56"/>
  <c r="ZM168" i="56"/>
  <c r="ZN168" i="56"/>
  <c r="ZO168" i="56"/>
  <c r="ZP168" i="56"/>
  <c r="ZQ168" i="56"/>
  <c r="ZR168" i="56"/>
  <c r="ZS168" i="56"/>
  <c r="ZT168" i="56"/>
  <c r="ZU168" i="56"/>
  <c r="ZV168" i="56"/>
  <c r="ZW168" i="56"/>
  <c r="ZX168" i="56"/>
  <c r="ZY168" i="56"/>
  <c r="ZZ168" i="56"/>
  <c r="AAA168" i="56"/>
  <c r="AAB168" i="56"/>
  <c r="AAC168" i="56"/>
  <c r="AAD168" i="56"/>
  <c r="AAE168" i="56"/>
  <c r="AAF168" i="56"/>
  <c r="AAG168" i="56"/>
  <c r="AAH168" i="56"/>
  <c r="AAI168" i="56"/>
  <c r="AAJ168" i="56"/>
  <c r="AAK168" i="56"/>
  <c r="AAL168" i="56"/>
  <c r="AAM168" i="56"/>
  <c r="AAN168" i="56"/>
  <c r="AAO168" i="56"/>
  <c r="AAP168" i="56"/>
  <c r="AAQ168" i="56"/>
  <c r="AAR168" i="56"/>
  <c r="AAS168" i="56"/>
  <c r="AAT168" i="56"/>
  <c r="AAU168" i="56"/>
  <c r="AAV168" i="56"/>
  <c r="AAW168" i="56"/>
  <c r="AAX168" i="56"/>
  <c r="AAY168" i="56"/>
  <c r="AAZ168" i="56"/>
  <c r="ABA168" i="56"/>
  <c r="ABB168" i="56"/>
  <c r="ABC168" i="56"/>
  <c r="ABD168" i="56"/>
  <c r="ABE168" i="56"/>
  <c r="ABF168" i="56"/>
  <c r="ABG168" i="56"/>
  <c r="ABH168" i="56"/>
  <c r="ABI168" i="56"/>
  <c r="ABJ168" i="56"/>
  <c r="ABK168" i="56"/>
  <c r="ABL168" i="56"/>
  <c r="ABM168" i="56"/>
  <c r="ABN168" i="56"/>
  <c r="ABO168" i="56"/>
  <c r="ABP168" i="56"/>
  <c r="ABQ168" i="56"/>
  <c r="ABR168" i="56"/>
  <c r="ABS168" i="56"/>
  <c r="ABT168" i="56"/>
  <c r="ABU168" i="56"/>
  <c r="ABV168" i="56"/>
  <c r="ABW168" i="56"/>
  <c r="ABX168" i="56"/>
  <c r="ABY168" i="56"/>
  <c r="ABZ168" i="56"/>
  <c r="ACA168" i="56"/>
  <c r="ACB168" i="56"/>
  <c r="ACC168" i="56"/>
  <c r="ACD168" i="56"/>
  <c r="ACE168" i="56"/>
  <c r="ACF168" i="56"/>
  <c r="ACG168" i="56"/>
  <c r="ACH168" i="56"/>
  <c r="ACI168" i="56"/>
  <c r="ACJ168" i="56"/>
  <c r="ACK168" i="56"/>
  <c r="ACL168" i="56"/>
  <c r="ACM168" i="56"/>
  <c r="ACN168" i="56"/>
  <c r="ACO168" i="56"/>
  <c r="ACP168" i="56"/>
  <c r="ACQ168" i="56"/>
  <c r="ACR168" i="56"/>
  <c r="ACS168" i="56"/>
  <c r="ACT168" i="56"/>
  <c r="ACU168" i="56"/>
  <c r="ACV168" i="56"/>
  <c r="ACW168" i="56"/>
  <c r="ACX168" i="56"/>
  <c r="ACY168" i="56"/>
  <c r="ACZ168" i="56"/>
  <c r="ADA168" i="56"/>
  <c r="ADB168" i="56"/>
  <c r="ADC168" i="56"/>
  <c r="ADD168" i="56"/>
  <c r="ADE168" i="56"/>
  <c r="ADF168" i="56"/>
  <c r="ADG168" i="56"/>
  <c r="ADH168" i="56"/>
  <c r="ADI168" i="56"/>
  <c r="ADJ168" i="56"/>
  <c r="ADK168" i="56"/>
  <c r="ADL168" i="56"/>
  <c r="ADM168" i="56"/>
  <c r="ADN168" i="56"/>
  <c r="ADO168" i="56"/>
  <c r="ADQ168" i="56"/>
  <c r="ADR168" i="56"/>
  <c r="ADS168" i="56"/>
  <c r="ADT168" i="56"/>
  <c r="ADU168" i="56"/>
  <c r="ADV168" i="56"/>
  <c r="ADW168" i="56"/>
  <c r="ADX168" i="56"/>
  <c r="ADY168" i="56"/>
  <c r="ADZ168" i="56"/>
  <c r="AEA168" i="56"/>
  <c r="AEC168" i="56"/>
  <c r="AED168" i="56"/>
  <c r="AEE168" i="56"/>
  <c r="AEF168" i="56"/>
  <c r="AEG168" i="56"/>
  <c r="AEH168" i="56"/>
  <c r="AEI168" i="56"/>
  <c r="AEJ168" i="56"/>
  <c r="AEK168" i="56"/>
  <c r="AEL168" i="56"/>
  <c r="AEM168" i="56"/>
  <c r="AEO168" i="56"/>
  <c r="AEP168" i="56"/>
  <c r="AEQ168" i="56"/>
  <c r="AER168" i="56"/>
  <c r="AES168" i="56"/>
  <c r="AET168" i="56"/>
  <c r="AEU168" i="56"/>
  <c r="AEV168" i="56"/>
  <c r="AEW168" i="56"/>
  <c r="AEX168" i="56"/>
  <c r="AEY168" i="56"/>
  <c r="AFA168" i="56"/>
  <c r="AFB168" i="56"/>
  <c r="AFC168" i="56"/>
  <c r="AFD168" i="56"/>
  <c r="AFE168" i="56"/>
  <c r="AFF168" i="56"/>
  <c r="AFG168" i="56"/>
  <c r="AFH168" i="56"/>
  <c r="AFI168" i="56"/>
  <c r="AFJ168" i="56"/>
  <c r="AFK168" i="56"/>
  <c r="AFM168" i="56"/>
  <c r="AFN168" i="56"/>
  <c r="AFO168" i="56"/>
  <c r="AFP168" i="56"/>
  <c r="AFQ168" i="56"/>
  <c r="AFR168" i="56"/>
  <c r="AFS168" i="56"/>
  <c r="AFT168" i="56"/>
  <c r="AFU168" i="56"/>
  <c r="AFV168" i="56"/>
  <c r="AFW168" i="56"/>
  <c r="AFY168" i="56"/>
  <c r="AFZ168" i="56"/>
  <c r="AGA168" i="56"/>
  <c r="AGB168" i="56"/>
  <c r="AGC168" i="56"/>
  <c r="AGE168" i="56"/>
  <c r="AGF168" i="56"/>
  <c r="AGG168" i="56"/>
  <c r="AGH168" i="56"/>
  <c r="AGI168" i="56"/>
  <c r="AGK168" i="56"/>
  <c r="AGL168" i="56"/>
  <c r="AGM168" i="56"/>
  <c r="AGN168" i="56"/>
  <c r="AGO168" i="56"/>
  <c r="AGQ168" i="56"/>
  <c r="AGR168" i="56"/>
  <c r="AGS168" i="56"/>
  <c r="AGT168" i="56"/>
  <c r="AGU168" i="56"/>
  <c r="AGW168" i="56"/>
  <c r="AGX168" i="56"/>
  <c r="AGY168" i="56"/>
  <c r="AGZ168" i="56"/>
  <c r="AHA168" i="56"/>
  <c r="AHC168" i="56"/>
  <c r="AHD168" i="56"/>
  <c r="AHE168" i="56"/>
  <c r="AHF168" i="56"/>
  <c r="AHG168" i="56"/>
  <c r="AHI168" i="56"/>
  <c r="AHJ168" i="56"/>
  <c r="AHK168" i="56"/>
  <c r="AHL168" i="56"/>
  <c r="AHM168" i="56"/>
  <c r="AHO168" i="56"/>
  <c r="AHQ168" i="56"/>
  <c r="AHR168" i="56"/>
  <c r="AHS168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D166" i="56" s="1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V160" i="56" s="1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K160" i="56" s="1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W160" i="56" s="1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I160" i="56" s="1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U160" i="56" s="1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G160" i="56" s="1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S160" i="56" s="1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E160" i="56" s="1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Q160" i="56" s="1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C160" i="56" s="1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O160" i="56" s="1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A160" i="56" s="1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M160" i="56" s="1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Y160" i="56" s="1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K160" i="56" s="1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W160" i="56" s="1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I160" i="56" s="1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U160" i="56" s="1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G160" i="56" s="1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S160" i="56" s="1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E160" i="56" s="1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Q160" i="56" s="1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C160" i="56" s="1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O160" i="56" s="1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A160" i="56" s="1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M160" i="56" s="1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Y160" i="56" s="1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K160" i="56" s="1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W160" i="56" s="1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I160" i="56" s="1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U160" i="56" s="1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G160" i="56" s="1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S160" i="56" s="1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E160" i="56" s="1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Q160" i="56" s="1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C160" i="56" s="1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O160" i="56" s="1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A160" i="56" s="1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M160" i="56" s="1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Y160" i="56" s="1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K160" i="56" s="1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W160" i="56" s="1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I160" i="56" s="1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U160" i="56" s="1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G160" i="56" s="1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S160" i="56" s="1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E160" i="56" s="1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Q160" i="56" s="1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C160" i="56" s="1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O160" i="56" s="1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A160" i="56" s="1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M160" i="56" s="1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Y160" i="56" s="1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K160" i="56" s="1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W160" i="56" s="1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I160" i="56" s="1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U160" i="56" s="1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G160" i="56" s="1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S160" i="56" s="1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E160" i="56" s="1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Q160" i="56" s="1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C160" i="56" s="1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O160" i="56" s="1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A160" i="56" s="1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M160" i="56" s="1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Y160" i="56" s="1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K160" i="56" s="1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W160" i="56" s="1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I160" i="56" s="1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U160" i="56" s="1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G160" i="56" s="1"/>
  <c r="AFH59" i="56"/>
  <c r="AFH160" i="56" s="1"/>
  <c r="AFI59" i="56"/>
  <c r="AFJ59" i="56"/>
  <c r="AFK59" i="56"/>
  <c r="AFL59" i="56"/>
  <c r="AFL160" i="56" s="1"/>
  <c r="AFM59" i="56"/>
  <c r="AFN59" i="56"/>
  <c r="AFN160" i="56" s="1"/>
  <c r="AFO59" i="56"/>
  <c r="AFP59" i="56"/>
  <c r="AFQ59" i="56"/>
  <c r="AFR59" i="56"/>
  <c r="AFR160" i="56" s="1"/>
  <c r="AFS59" i="56"/>
  <c r="AFS160" i="56" s="1"/>
  <c r="AFT59" i="56"/>
  <c r="AFT160" i="56" s="1"/>
  <c r="AFU59" i="56"/>
  <c r="AFV59" i="56"/>
  <c r="AFW59" i="56"/>
  <c r="AFX59" i="56"/>
  <c r="AFX160" i="56" s="1"/>
  <c r="AFY59" i="56"/>
  <c r="AFZ59" i="56"/>
  <c r="AFZ160" i="56" s="1"/>
  <c r="AGA59" i="56"/>
  <c r="AGB59" i="56"/>
  <c r="AGC59" i="56"/>
  <c r="AGD59" i="56"/>
  <c r="AGD160" i="56" s="1"/>
  <c r="AGE59" i="56"/>
  <c r="AGE160" i="56" s="1"/>
  <c r="AGF59" i="56"/>
  <c r="AGF160" i="56" s="1"/>
  <c r="AGG59" i="56"/>
  <c r="AGH59" i="56"/>
  <c r="AGI59" i="56"/>
  <c r="AGJ59" i="56"/>
  <c r="AGJ160" i="56" s="1"/>
  <c r="AGK59" i="56"/>
  <c r="AGL59" i="56"/>
  <c r="AGL160" i="56" s="1"/>
  <c r="AGM59" i="56"/>
  <c r="AGN59" i="56"/>
  <c r="AGO59" i="56"/>
  <c r="AGP59" i="56"/>
  <c r="AGP160" i="56" s="1"/>
  <c r="AGQ59" i="56"/>
  <c r="AGQ160" i="56" s="1"/>
  <c r="AGR59" i="56"/>
  <c r="AGR160" i="56" s="1"/>
  <c r="AGS59" i="56"/>
  <c r="AGT59" i="56"/>
  <c r="AGU59" i="56"/>
  <c r="AGV59" i="56"/>
  <c r="AGV160" i="56" s="1"/>
  <c r="AGW59" i="56"/>
  <c r="AGX59" i="56"/>
  <c r="AGX160" i="56" s="1"/>
  <c r="AGY59" i="56"/>
  <c r="AGZ59" i="56"/>
  <c r="AHA59" i="56"/>
  <c r="AHB59" i="56"/>
  <c r="AHB160" i="56" s="1"/>
  <c r="AHC59" i="56"/>
  <c r="AHC160" i="56" s="1"/>
  <c r="AHD59" i="56"/>
  <c r="AHD160" i="56" s="1"/>
  <c r="AHE59" i="56"/>
  <c r="AHF59" i="56"/>
  <c r="AHG59" i="56"/>
  <c r="AHH59" i="56"/>
  <c r="AHH160" i="56" s="1"/>
  <c r="AHI59" i="56"/>
  <c r="AHJ59" i="56"/>
  <c r="AHJ160" i="56" s="1"/>
  <c r="AHK59" i="56"/>
  <c r="AHL59" i="56"/>
  <c r="AHM59" i="56"/>
  <c r="AHN59" i="56"/>
  <c r="AHN160" i="56" s="1"/>
  <c r="AHO59" i="56"/>
  <c r="AHO160" i="56" s="1"/>
  <c r="AHP59" i="56"/>
  <c r="AHP160" i="56" s="1"/>
  <c r="AHQ59" i="56"/>
  <c r="AHR59" i="56"/>
  <c r="AHS59" i="56"/>
  <c r="D59" i="56"/>
  <c r="D160" i="56" s="1"/>
  <c r="D163" i="56" l="1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D167" i="56" l="1"/>
  <c r="D168" i="56" s="1"/>
  <c r="AHT160" i="56"/>
  <c r="D41" i="56" l="1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AHT37" i="56"/>
  <c r="AHT41" i="56" s="1"/>
  <c r="AHT36" i="56"/>
  <c r="AHT38" i="56" s="1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F21" i="1"/>
  <c r="E12" i="1"/>
  <c r="F12" i="1" s="1"/>
  <c r="AHT161" i="56" l="1"/>
  <c r="AHT18" i="56"/>
  <c r="AHT34" i="56"/>
  <c r="AHT39" i="56"/>
  <c r="AHT40" i="56" s="1"/>
  <c r="G5" i="24"/>
  <c r="D40" i="53"/>
  <c r="D39" i="53"/>
  <c r="D38" i="53"/>
  <c r="D37" i="53"/>
  <c r="C3" i="16" l="1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C451" i="28" l="1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17" i="16"/>
  <c r="E216" i="16"/>
  <c r="F216" i="16"/>
  <c r="G216" i="16"/>
  <c r="C216" i="16"/>
  <c r="E79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7" i="16"/>
  <c r="F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F3" i="16"/>
  <c r="E3" i="16"/>
  <c r="F12" i="19" l="1"/>
  <c r="C211" i="16" l="1"/>
  <c r="C212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3" i="16"/>
  <c r="C214" i="16"/>
  <c r="C215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J7" i="20" s="1"/>
  <c r="N7" i="20" s="1"/>
  <c r="C243" i="16"/>
  <c r="J8" i="20" s="1"/>
  <c r="N8" i="20" s="1"/>
  <c r="C244" i="16"/>
  <c r="J10" i="20" s="1"/>
  <c r="N10" i="20" s="1"/>
  <c r="C245" i="16"/>
  <c r="J11" i="20" s="1"/>
  <c r="N11" i="20" s="1"/>
  <c r="C246" i="16"/>
  <c r="J12" i="20" s="1"/>
  <c r="N12" i="20" s="1"/>
  <c r="C247" i="16"/>
  <c r="J13" i="20" s="1"/>
  <c r="N13" i="20" s="1"/>
  <c r="C248" i="16"/>
  <c r="J16" i="20" s="1"/>
  <c r="N16" i="20" s="1"/>
  <c r="C249" i="16"/>
  <c r="J17" i="20" s="1"/>
  <c r="N17" i="20" s="1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J9" i="20" s="1"/>
  <c r="N9" i="20" s="1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J6" i="19" s="1"/>
  <c r="C285" i="16"/>
  <c r="C286" i="16"/>
  <c r="C287" i="16"/>
  <c r="C288" i="16"/>
  <c r="J14" i="20" s="1"/>
  <c r="N14" i="20" s="1"/>
  <c r="C289" i="16"/>
  <c r="J15" i="20" s="1"/>
  <c r="N15" i="20" s="1"/>
  <c r="C290" i="16"/>
  <c r="C291" i="16"/>
  <c r="C292" i="16"/>
  <c r="J18" i="20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F9" i="8" l="1"/>
  <c r="H445" i="16"/>
  <c r="C445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69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D33" i="53" l="1"/>
  <c r="E75" i="8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E23" i="5" l="1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I13" i="19" l="1"/>
  <c r="I12" i="19"/>
  <c r="E19" i="22"/>
  <c r="F19" i="22" l="1"/>
  <c r="G19" i="22" s="1"/>
  <c r="K19" i="22" s="1"/>
  <c r="F10" i="24"/>
  <c r="E10" i="24"/>
  <c r="D10" i="24"/>
  <c r="C10" i="24"/>
  <c r="D18" i="22"/>
  <c r="F18" i="22" l="1"/>
  <c r="G18" i="22" s="1"/>
  <c r="K18" i="22" s="1"/>
  <c r="G9" i="24" l="1"/>
  <c r="C108" i="8" s="1"/>
  <c r="F5" i="1" l="1"/>
  <c r="F14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5" i="1"/>
  <c r="F16" i="1"/>
  <c r="F17" i="1"/>
  <c r="F18" i="1"/>
  <c r="F19" i="1"/>
  <c r="F20" i="1"/>
  <c r="N25" i="8" l="1"/>
  <c r="M25" i="8"/>
  <c r="N23" i="8"/>
  <c r="M23" i="8"/>
  <c r="N11" i="8"/>
  <c r="M11" i="8"/>
  <c r="N13" i="8"/>
  <c r="M13" i="8"/>
  <c r="M10" i="8"/>
  <c r="N10" i="8"/>
  <c r="N24" i="8"/>
  <c r="M24" i="8"/>
  <c r="N27" i="8"/>
  <c r="M27" i="8"/>
  <c r="N15" i="8"/>
  <c r="M15" i="8"/>
  <c r="N8" i="8"/>
  <c r="M8" i="8"/>
  <c r="N9" i="8"/>
  <c r="M9" i="8"/>
  <c r="N5" i="8"/>
  <c r="M5" i="8"/>
  <c r="N12" i="8"/>
  <c r="M12" i="8"/>
  <c r="N29" i="8"/>
  <c r="M29" i="8"/>
  <c r="N7" i="8"/>
  <c r="M7" i="8"/>
  <c r="N22" i="8"/>
  <c r="M22" i="8"/>
  <c r="N26" i="8"/>
  <c r="M26" i="8"/>
  <c r="N16" i="8"/>
  <c r="M16" i="8"/>
  <c r="N30" i="8"/>
  <c r="M30" i="8"/>
  <c r="N31" i="8"/>
  <c r="M31" i="8"/>
  <c r="N32" i="8"/>
  <c r="M32" i="8"/>
  <c r="N20" i="8"/>
  <c r="M20" i="8"/>
  <c r="M6" i="8"/>
  <c r="N6" i="8"/>
  <c r="G21" i="8"/>
  <c r="G18" i="8"/>
  <c r="G19" i="8"/>
  <c r="G28" i="8"/>
  <c r="E29" i="5"/>
  <c r="F7" i="1"/>
  <c r="F8" i="1"/>
  <c r="F9" i="1"/>
  <c r="F10" i="1"/>
  <c r="F11" i="1"/>
  <c r="N21" i="8" l="1"/>
  <c r="M21" i="8"/>
  <c r="N28" i="8"/>
  <c r="M28" i="8"/>
  <c r="N18" i="8"/>
  <c r="M18" i="8"/>
  <c r="N19" i="8"/>
  <c r="M19" i="8"/>
  <c r="E1" i="1"/>
  <c r="E17" i="8" l="1"/>
  <c r="E33" i="8"/>
  <c r="E35" i="8" l="1"/>
  <c r="E34" i="8"/>
  <c r="E36" i="8"/>
  <c r="E37" i="8" l="1"/>
  <c r="E38" i="8" s="1"/>
  <c r="E42" i="8" l="1"/>
  <c r="E21" i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8" i="24" l="1"/>
  <c r="C107" i="8" s="1"/>
  <c r="C7" i="29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N14" i="8" l="1"/>
  <c r="M14" i="8"/>
  <c r="E20" i="22"/>
  <c r="F11" i="22"/>
  <c r="D20" i="22"/>
  <c r="E53" i="8"/>
  <c r="E56" i="8" s="1"/>
  <c r="N19" i="20"/>
  <c r="G42" i="1"/>
  <c r="H8" i="23"/>
  <c r="D11" i="53" s="1"/>
  <c r="G12" i="1"/>
  <c r="G39" i="1"/>
  <c r="G45" i="1"/>
  <c r="C11" i="23"/>
  <c r="D11" i="23" s="1"/>
  <c r="H11" i="23" s="1"/>
  <c r="D14" i="53" s="1"/>
  <c r="G40" i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N33" i="8" l="1"/>
  <c r="M33" i="8"/>
  <c r="K11" i="22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6" i="1"/>
  <c r="E38" i="5" s="1"/>
  <c r="N17" i="8" l="1"/>
  <c r="M17" i="8"/>
  <c r="F42" i="8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sz val="14"/>
            <color indexed="81"/>
            <rFont val="TH SarabunPSK"/>
            <family val="2"/>
          </rPr>
          <t>ใส่รหัส รพ 5 หลัก ของตัวเองเพื่อแสดงข้อมูลย้อนหลัง 3 ปีและข้อมูล</t>
        </r>
      </text>
    </comment>
    <comment ref="F4" authorId="1" shapeId="0" xr:uid="{00000000-0006-0000-0300-000002000000}">
      <text>
        <r>
          <rPr>
            <sz val="14"/>
            <color indexed="81"/>
            <rFont val="TH SarabunPSK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8E78E020-41D9-4FB3-B817-E10FFD5321E6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AHU2" authorId="0" shapeId="0" xr:uid="{D2BF33AB-E8D3-421D-83FD-BCD7FCED8304}">
      <text>
        <r>
          <rPr>
            <sz val="14"/>
            <color indexed="81"/>
            <rFont val="TH SarabunPSK"/>
            <family val="2"/>
          </rPr>
          <t>รพ ใหม่ ปี 67</t>
        </r>
      </text>
    </comment>
    <comment ref="C12" authorId="0" shapeId="0" xr:uid="{E26B9CDA-730B-46BD-8459-DBBA82A87A9B}">
      <text>
        <r>
          <rPr>
            <b/>
            <sz val="14"/>
            <color indexed="81"/>
            <rFont val="TH SarabunPSK"/>
            <family val="2"/>
          </rPr>
          <t>ไม่รวม รายได้ covid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4"/>
            <color indexed="81"/>
            <rFont val="TH SarabunPSK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<sst xmlns="http://schemas.openxmlformats.org/spreadsheetml/2006/main" count="26449" uniqueCount="6597">
  <si>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</si>
  <si>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</si>
  <si>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</si>
  <si>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</si>
  <si>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</si>
  <si>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</si>
  <si>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</si>
  <si>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</si>
  <si>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</si>
  <si>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</si>
  <si>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</si>
  <si>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</si>
  <si>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</si>
  <si>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</si>
  <si>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</si>
  <si>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</si>
  <si>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</si>
  <si>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</si>
  <si>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</si>
  <si>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</si>
  <si>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</si>
  <si>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</si>
  <si>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</si>
  <si>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</si>
  <si>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</si>
  <si>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</si>
  <si>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</si>
  <si>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</si>
  <si>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</si>
  <si>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</si>
  <si>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</si>
  <si>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</si>
  <si>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</si>
  <si>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</si>
  <si>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</si>
  <si>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</si>
  <si>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</si>
  <si>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</si>
  <si>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</si>
  <si>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</si>
  <si>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</si>
  <si>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</si>
  <si>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</si>
  <si>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</si>
  <si>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</si>
  <si>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</si>
  <si>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</si>
  <si>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</si>
  <si>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</si>
  <si>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</si>
  <si>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</si>
  <si>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</si>
  <si>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</si>
  <si>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</si>
  <si>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</si>
  <si>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</si>
  <si>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</si>
  <si>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</si>
  <si>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</si>
  <si>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</si>
  <si>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</si>
  <si>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</si>
  <si>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</si>
  <si>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</si>
  <si>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</si>
  <si>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</si>
  <si>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</si>
  <si>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</si>
  <si>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</si>
  <si>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</si>
  <si>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</si>
  <si>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</si>
  <si>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</si>
  <si>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</si>
  <si>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</si>
  <si>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</si>
  <si>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</si>
  <si>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</si>
  <si>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</si>
  <si>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</si>
  <si>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</si>
  <si>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</si>
  <si>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</si>
  <si>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</si>
  <si>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</si>
  <si>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</si>
  <si>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</si>
  <si>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</si>
  <si>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</si>
  <si>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</si>
  <si>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</si>
  <si>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</si>
  <si>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</si>
  <si>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</si>
  <si>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</si>
  <si>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</si>
  <si>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</si>
  <si>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</si>
  <si>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</si>
  <si>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</si>
  <si>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</si>
  <si>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</si>
  <si>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</si>
  <si>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</si>
  <si>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</si>
  <si>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</si>
  <si>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</si>
  <si>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</si>
  <si>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</si>
  <si>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</si>
  <si>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</si>
  <si>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</si>
  <si>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</si>
  <si>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</si>
  <si>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</si>
  <si>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</si>
  <si>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</si>
  <si>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</si>
  <si>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</si>
  <si>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</si>
  <si>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</si>
  <si>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</si>
  <si>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</si>
  <si>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</si>
  <si>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</si>
  <si>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</si>
  <si>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</si>
  <si>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</si>
  <si>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</si>
  <si>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</si>
  <si>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</si>
  <si>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</si>
  <si>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</si>
  <si>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</si>
  <si>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</si>
  <si>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</si>
  <si>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</si>
  <si>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</si>
  <si>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</si>
  <si>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</si>
  <si>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</si>
  <si>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</si>
  <si>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</si>
  <si>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</si>
  <si>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</si>
  <si>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</si>
  <si>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</si>
  <si>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</si>
  <si>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</si>
  <si>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</si>
  <si>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</si>
  <si>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</si>
  <si>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</si>
  <si>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</si>
  <si>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</si>
  <si>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</si>
  <si>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</si>
  <si>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</si>
  <si>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</si>
  <si>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</si>
  <si>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</si>
  <si>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</si>
  <si>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</si>
  <si>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</si>
  <si>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</si>
  <si>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</si>
  <si>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</si>
  <si>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</si>
  <si>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</si>
  <si>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</si>
  <si>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</si>
  <si>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</si>
  <si>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</si>
  <si>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</si>
  <si>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</si>
  <si>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</si>
  <si>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</si>
  <si>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</si>
  <si>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</si>
  <si>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</si>
  <si>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</si>
  <si>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</si>
  <si>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</si>
  <si>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</si>
  <si>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</si>
  <si>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</si>
  <si>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</si>
  <si>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</si>
  <si>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</si>
  <si>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</si>
  <si>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</si>
  <si>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</si>
  <si>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</si>
  <si>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</si>
  <si>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</si>
  <si>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</si>
  <si>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</si>
  <si>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</si>
  <si>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</si>
  <si>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</si>
  <si>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</si>
  <si>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</si>
  <si>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</si>
  <si>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</si>
  <si>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</si>
  <si>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</si>
  <si>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</si>
  <si>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</si>
  <si>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</si>
  <si>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</si>
  <si>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</si>
  <si>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</si>
  <si>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</si>
  <si>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</si>
  <si>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</si>
  <si>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</si>
  <si>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</si>
  <si>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</si>
  <si>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</si>
  <si>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</si>
  <si>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</si>
  <si>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</si>
  <si>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</si>
  <si>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</si>
  <si>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</si>
  <si>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</si>
  <si>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</si>
  <si>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</si>
  <si>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</si>
  <si>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</si>
  <si>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</si>
  <si>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</si>
  <si>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</si>
  <si>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</si>
  <si>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</si>
  <si>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</si>
  <si>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</si>
  <si>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</si>
  <si>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</si>
  <si>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</si>
  <si>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</si>
  <si>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</si>
  <si>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</si>
  <si>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</si>
  <si>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</si>
  <si>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</si>
  <si>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</si>
  <si>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</si>
  <si>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</si>
  <si>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</si>
  <si>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</si>
  <si>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</si>
  <si>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</si>
  <si>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</si>
  <si>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</si>
  <si>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</si>
  <si>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</si>
  <si>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</si>
  <si>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</si>
  <si>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</si>
  <si>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</si>
  <si>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</si>
  <si>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</si>
  <si>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</si>
  <si>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</si>
  <si>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</si>
  <si>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</si>
  <si>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</si>
  <si>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</si>
  <si>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</si>
  <si>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</si>
  <si>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</si>
  <si>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</si>
  <si>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</si>
  <si>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</si>
  <si>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</si>
  <si>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</si>
  <si>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</si>
  <si>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</si>
  <si>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</si>
  <si>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</si>
  <si>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</si>
  <si>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</si>
  <si>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</si>
  <si>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</si>
  <si>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</si>
  <si>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</si>
  <si>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</si>
  <si>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</si>
  <si>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</si>
  <si>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</si>
  <si>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</si>
  <si>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</si>
  <si>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</si>
  <si>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</si>
  <si>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</si>
  <si>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</si>
  <si>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</si>
  <si>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</si>
  <si>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</si>
  <si>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</si>
  <si>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</si>
  <si>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</si>
  <si>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</si>
  <si>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</si>
  <si>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</si>
  <si>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</si>
  <si>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</si>
  <si>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</si>
  <si>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</si>
  <si>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</si>
  <si>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</si>
  <si>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</si>
  <si>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</si>
  <si>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</si>
  <si>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</si>
  <si>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</si>
  <si>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</si>
  <si>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</si>
  <si>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</si>
  <si>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</si>
  <si>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</si>
  <si>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</si>
  <si>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</si>
  <si>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</si>
  <si>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</si>
  <si>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</si>
  <si>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</si>
  <si>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</si>
  <si>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</si>
  <si>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</si>
  <si>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</si>
  <si>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</si>
  <si>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</si>
  <si>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</si>
  <si>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</si>
  <si>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</si>
  <si>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</si>
  <si>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</si>
  <si>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</si>
  <si>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</si>
  <si>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</si>
  <si>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</si>
  <si>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</si>
  <si>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</si>
  <si>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</si>
  <si>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</si>
  <si>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</si>
  <si>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</si>
  <si>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</si>
  <si>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</si>
  <si>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</si>
  <si>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</si>
  <si>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</si>
  <si>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</si>
  <si>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</si>
  <si>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</si>
  <si>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</si>
  <si>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</si>
  <si>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</si>
  <si>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</si>
  <si>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</si>
  <si>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</si>
  <si>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</si>
  <si>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</si>
  <si>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</si>
  <si>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</si>
  <si>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</si>
  <si>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</si>
  <si>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</si>
  <si>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</si>
  <si>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</si>
  <si>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</si>
  <si>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</si>
  <si>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</si>
  <si>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</si>
  <si>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</si>
  <si>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</si>
  <si>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</si>
  <si>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</si>
  <si>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</si>
  <si>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</si>
  <si>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</si>
  <si>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</si>
  <si>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</si>
  <si>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</si>
  <si>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</si>
  <si>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</si>
  <si>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</si>
  <si>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</si>
  <si>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</si>
  <si>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</si>
  <si>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</si>
  <si>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</si>
  <si>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</si>
  <si>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</si>
  <si>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</si>
  <si>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</si>
  <si>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</si>
  <si>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</si>
  <si>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</si>
  <si>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</si>
  <si>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</si>
  <si>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</si>
  <si>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</si>
  <si>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</si>
  <si>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</si>
  <si>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</si>
  <si>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</si>
  <si>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</si>
  <si>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</si>
  <si>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</si>
  <si>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</si>
  <si>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</si>
  <si>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</si>
  <si>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</si>
  <si>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</si>
  <si>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</si>
  <si>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</si>
  <si>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</si>
  <si>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</si>
  <si>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</si>
  <si>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</si>
  <si>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</si>
  <si>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</si>
  <si>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</si>
  <si>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</si>
  <si>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</si>
  <si>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</si>
  <si>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</si>
  <si>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</si>
  <si>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</si>
  <si>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</si>
  <si>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</si>
  <si>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</si>
  <si>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</si>
  <si>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</si>
  <si>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</si>
  <si>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</si>
  <si>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</si>
  <si>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</si>
  <si>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</si>
  <si>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</si>
  <si>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</si>
  <si>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</si>
  <si>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</si>
  <si>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</si>
  <si>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</si>
  <si>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</si>
  <si>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</si>
  <si>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</si>
  <si>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</si>
  <si>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</si>
  <si>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</si>
  <si>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</si>
  <si>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</si>
  <si>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</si>
  <si>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</si>
  <si>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</si>
  <si>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</si>
  <si>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</si>
  <si>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</si>
  <si>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</si>
  <si>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</si>
  <si>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</si>
  <si>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</si>
  <si>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</si>
  <si>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</si>
  <si>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</si>
  <si>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</si>
  <si>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</si>
  <si>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</si>
  <si>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</si>
  <si>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</si>
  <si>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</si>
  <si>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</si>
  <si>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</si>
  <si>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</si>
  <si>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</si>
  <si>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</si>
  <si>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</si>
  <si>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</si>
  <si>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</si>
  <si>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</si>
  <si>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</si>
  <si>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</si>
  <si>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</si>
  <si>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</si>
  <si>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</si>
  <si>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</si>
  <si>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</si>
  <si>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</si>
  <si>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</si>
  <si>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</si>
  <si>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</si>
  <si>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</si>
  <si>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</si>
  <si>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</si>
  <si>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</si>
  <si>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</si>
  <si>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</si>
  <si>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</si>
  <si>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</si>
  <si>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</si>
  <si>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</si>
  <si>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</si>
  <si>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</si>
  <si>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</si>
  <si>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</si>
  <si>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</si>
  <si>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</si>
  <si>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</si>
  <si>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</si>
  <si>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</si>
  <si>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</si>
  <si>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</si>
  <si>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</si>
  <si>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</si>
  <si>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</si>
  <si>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</si>
  <si>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</si>
  <si>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</si>
  <si>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</si>
  <si>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</si>
  <si>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</si>
  <si>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</si>
  <si>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</si>
  <si>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</si>
  <si>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</si>
  <si>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</si>
  <si>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</si>
  <si>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</si>
  <si>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</si>
  <si>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</si>
  <si>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</si>
  <si>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</si>
  <si>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</si>
  <si>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</si>
  <si>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</si>
  <si>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</si>
  <si>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</si>
  <si>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</si>
  <si>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</si>
  <si>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</si>
  <si>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</si>
  <si>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</si>
  <si>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</si>
  <si>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</si>
  <si>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</si>
  <si>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</si>
  <si>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</si>
  <si>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</si>
  <si>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</si>
  <si>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</si>
  <si>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</si>
  <si>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</si>
  <si>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</si>
  <si>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</si>
  <si>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</si>
  <si>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</si>
  <si>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</si>
  <si>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</si>
  <si>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</si>
  <si>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</si>
  <si>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</si>
  <si>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</si>
  <si>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</si>
  <si>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</si>
  <si>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</si>
  <si>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</si>
  <si>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</si>
  <si>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</si>
  <si>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</si>
  <si>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</si>
  <si>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</si>
  <si>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</si>
  <si>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</si>
  <si>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</si>
  <si>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</si>
  <si>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</si>
  <si>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</si>
  <si>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</si>
  <si>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</si>
  <si>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</si>
  <si>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</si>
  <si>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</si>
  <si>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</si>
  <si>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</si>
  <si>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</si>
  <si>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</si>
  <si>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</si>
  <si>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</si>
  <si>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</si>
  <si>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</si>
  <si>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</si>
  <si>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</si>
  <si>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</si>
  <si>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</si>
  <si>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</si>
  <si>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</si>
  <si>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</si>
  <si>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</si>
  <si>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</si>
  <si>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</si>
  <si>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</si>
  <si>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</si>
  <si>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</si>
  <si>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</si>
  <si>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</si>
  <si>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</si>
  <si>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</si>
  <si>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</si>
  <si>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</si>
  <si>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</si>
  <si>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</si>
  <si>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</si>
  <si>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</si>
  <si>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</si>
  <si>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</si>
  <si>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</si>
  <si>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</si>
  <si>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</si>
  <si>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</si>
  <si>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</si>
  <si>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</si>
  <si>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</si>
  <si>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</si>
  <si>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</si>
  <si>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</si>
  <si>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</si>
  <si>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</si>
  <si>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</si>
  <si>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</si>
  <si>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</si>
  <si>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</si>
  <si>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</si>
  <si>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</si>
  <si>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</si>
  <si>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</si>
  <si>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</si>
  <si>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</si>
  <si>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</si>
  <si>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</si>
  <si>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</si>
  <si>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</si>
  <si>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</si>
  <si>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</si>
  <si>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</si>
  <si>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</si>
  <si>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</si>
  <si>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</si>
  <si>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</si>
  <si>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</si>
  <si>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</si>
  <si>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</si>
  <si>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</si>
  <si>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</si>
  <si>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</si>
  <si>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</si>
  <si>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</si>
  <si>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</si>
  <si>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</si>
  <si>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</si>
  <si>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</si>
  <si>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</si>
  <si>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</si>
  <si>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</si>
  <si>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</si>
  <si>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</si>
  <si>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</si>
  <si>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</si>
  <si>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</si>
  <si>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</si>
  <si>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</si>
  <si>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</si>
  <si>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</si>
  <si>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</si>
  <si>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</si>
  <si>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</si>
  <si>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</si>
  <si>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</si>
  <si>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</si>
  <si>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</si>
  <si>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</si>
  <si>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</si>
  <si>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</si>
  <si>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</si>
  <si>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</si>
  <si>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</si>
  <si>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</si>
  <si>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</si>
  <si>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</si>
  <si>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</si>
  <si>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</si>
  <si>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</si>
  <si>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</si>
  <si>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</si>
  <si>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</si>
  <si>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</si>
  <si>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</si>
  <si>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</si>
  <si>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</si>
  <si>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</si>
  <si>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</si>
  <si>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</si>
  <si>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</si>
  <si>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</si>
  <si>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</si>
  <si>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</si>
  <si>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</si>
  <si>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</si>
  <si>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</si>
  <si>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</si>
  <si>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</si>
  <si>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</si>
  <si>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</si>
  <si>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</si>
  <si>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</si>
  <si>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</si>
  <si>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</si>
  <si>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</si>
  <si>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</si>
  <si>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</si>
  <si>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</si>
  <si>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</si>
  <si>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</si>
  <si>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</si>
  <si>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</si>
  <si>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</si>
  <si>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</si>
  <si>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</si>
  <si>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</si>
  <si>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</si>
  <si>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</si>
  <si>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</si>
  <si>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</si>
  <si>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</si>
  <si>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</si>
  <si>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</si>
  <si>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</si>
  <si>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</si>
  <si>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</si>
  <si>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</si>
  <si>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</si>
  <si>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</si>
  <si>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</si>
  <si>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</si>
  <si>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</si>
  <si>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</si>
  <si>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</si>
  <si>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</si>
  <si>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</si>
  <si>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</si>
  <si>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</si>
  <si>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</si>
  <si>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</si>
  <si>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</si>
  <si>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</si>
  <si>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</si>
  <si>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</si>
  <si>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</si>
  <si>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</si>
  <si>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</si>
  <si>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</si>
  <si>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</si>
  <si>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</si>
  <si>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</si>
  <si>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</si>
  <si>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</si>
  <si>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</si>
  <si>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</si>
  <si>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</si>
  <si>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</si>
  <si>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</si>
  <si>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</si>
  <si>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</si>
  <si>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</si>
  <si>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</si>
  <si>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</si>
  <si>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</si>
  <si>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</si>
  <si>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</si>
  <si>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</si>
  <si>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</si>
  <si>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</si>
  <si>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</si>
  <si>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</si>
  <si>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</si>
  <si>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</si>
  <si>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</si>
  <si>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</si>
  <si>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</si>
  <si>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</si>
  <si>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</si>
  <si>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</si>
  <si>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</si>
  <si>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</si>
  <si>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</si>
  <si>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</si>
  <si>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</si>
  <si>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</si>
  <si>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</si>
  <si>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</si>
  <si>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</si>
  <si>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</si>
  <si>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</si>
  <si>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</si>
  <si>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</si>
  <si>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</si>
  <si>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</si>
  <si>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</si>
  <si>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</si>
  <si>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</si>
  <si>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</si>
  <si>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</si>
  <si>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</si>
  <si>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</si>
  <si>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</si>
  <si>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</si>
  <si>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</si>
  <si>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</si>
  <si>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</si>
  <si>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</si>
  <si>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</si>
  <si>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</si>
  <si>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</si>
  <si>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</si>
  <si>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</si>
  <si>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</si>
  <si>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</si>
  <si>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</si>
  <si>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</si>
  <si>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</si>
  <si>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</si>
  <si>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</si>
  <si>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</si>
  <si>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</si>
  <si>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</si>
  <si>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</si>
  <si>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</si>
  <si>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</si>
  <si>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</si>
  <si>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</si>
  <si>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</si>
  <si>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</si>
  <si>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</si>
  <si>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</si>
  <si>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</si>
  <si>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</si>
  <si>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</si>
  <si>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</si>
  <si>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</si>
  <si>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</si>
  <si>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</si>
  <si>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</si>
  <si>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</si>
  <si>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</si>
  <si>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</si>
  <si>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</si>
  <si>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</si>
  <si>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</si>
  <si>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</si>
  <si>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</si>
  <si>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</si>
  <si>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</si>
  <si>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</si>
  <si>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</si>
  <si>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</si>
  <si>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</si>
  <si>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</si>
  <si>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</si>
  <si>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</si>
  <si>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</si>
  <si>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</si>
  <si>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</si>
  <si>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</si>
  <si>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</si>
  <si>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</si>
  <si>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</si>
  <si>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</si>
  <si>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</si>
  <si>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</si>
  <si>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</si>
  <si>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</si>
  <si>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</si>
  <si>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</si>
  <si>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</si>
  <si>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</si>
  <si>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</si>
  <si>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</si>
  <si>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</si>
  <si>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</si>
  <si>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</si>
  <si>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</si>
  <si>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</si>
  <si>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</si>
  <si>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</si>
  <si>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</si>
  <si>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</si>
  <si>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</si>
  <si>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</si>
  <si>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</si>
  <si>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</si>
  <si>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</si>
  <si>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</si>
  <si>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</si>
  <si>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</si>
  <si>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</si>
  <si>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</si>
  <si>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</si>
  <si>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</si>
  <si>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</si>
  <si>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</si>
  <si>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</si>
  <si>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</si>
  <si>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</si>
  <si>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</si>
  <si>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</si>
  <si>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</si>
  <si>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</si>
  <si>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</si>
  <si>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</si>
  <si>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</si>
  <si>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</si>
  <si>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</si>
  <si>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</si>
  <si>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</si>
  <si>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</si>
  <si>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</si>
  <si>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</si>
  <si>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</si>
  <si>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</si>
  <si>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</si>
  <si>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</si>
  <si>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</si>
  <si>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</si>
  <si>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</si>
  <si>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</si>
  <si>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</si>
  <si>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</si>
  <si>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</si>
  <si>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</si>
  <si>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</si>
  <si>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</si>
  <si>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</si>
  <si>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</si>
  <si>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</si>
  <si>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</si>
  <si>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</si>
  <si>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</si>
  <si>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</si>
  <si>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</si>
  <si>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</si>
  <si>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</si>
  <si>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</si>
  <si>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</si>
  <si>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</si>
  <si>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</si>
  <si>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</si>
  <si>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</si>
  <si>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</si>
  <si>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</si>
  <si>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</si>
  <si>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</si>
  <si>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</si>
  <si>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</si>
  <si>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</si>
  <si>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</si>
  <si>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</si>
  <si>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</si>
  <si>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</si>
  <si>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</si>
  <si>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</si>
  <si>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</si>
  <si>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</si>
  <si>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</si>
  <si>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</si>
  <si>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</si>
  <si>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</si>
  <si>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</si>
  <si>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</si>
  <si>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</si>
  <si>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</si>
  <si>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</si>
  <si>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</si>
  <si>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</si>
  <si>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</si>
  <si>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</si>
  <si>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</si>
  <si>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</si>
  <si>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</si>
  <si>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</si>
  <si>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</si>
  <si>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</si>
  <si>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</si>
  <si>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</si>
  <si>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</si>
  <si>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</si>
  <si>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</si>
  <si>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</si>
  <si>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</si>
  <si>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</si>
  <si>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</si>
  <si>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</si>
  <si>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</si>
  <si>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</si>
  <si>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</si>
  <si>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</si>
  <si>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</si>
  <si>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</si>
  <si>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</si>
  <si>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</si>
  <si>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</si>
  <si>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</si>
  <si>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</si>
  <si>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</si>
  <si>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</si>
  <si>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</si>
  <si>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</si>
  <si>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</si>
  <si>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</si>
  <si>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</si>
  <si>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</si>
  <si>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</si>
  <si>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</si>
  <si>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</si>
  <si>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</si>
  <si>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</si>
  <si>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</si>
  <si>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</si>
  <si>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</si>
  <si>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</si>
  <si>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</si>
  <si>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</si>
  <si>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</si>
  <si>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</si>
  <si>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</si>
  <si>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</si>
  <si>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</si>
  <si>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</si>
  <si>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</si>
  <si>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</si>
  <si>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</si>
  <si>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</si>
  <si>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</si>
  <si>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</si>
  <si>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</si>
  <si>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</si>
  <si>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</si>
  <si>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</si>
  <si>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</si>
  <si>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</si>
  <si>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</si>
  <si>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</si>
  <si>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</si>
  <si>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</si>
  <si>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</si>
  <si>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</si>
  <si>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</si>
  <si>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</si>
  <si>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</si>
  <si>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</si>
  <si>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</si>
  <si>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</si>
  <si>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</si>
  <si>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</si>
  <si>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</si>
  <si>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</si>
  <si>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</si>
  <si>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</si>
  <si>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</si>
  <si>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</si>
  <si>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</si>
  <si>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</si>
  <si>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</si>
  <si>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</si>
  <si>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</si>
  <si>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</si>
  <si>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</si>
  <si>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</si>
  <si>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</si>
  <si>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</si>
  <si>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</si>
  <si>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</si>
  <si>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</si>
  <si>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</si>
  <si>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</si>
  <si>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</si>
  <si>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</si>
  <si>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</si>
  <si>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</si>
  <si>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</si>
  <si>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</si>
  <si>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</si>
  <si>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</si>
  <si>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</si>
  <si>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</si>
  <si>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</si>
  <si>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</si>
  <si>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</si>
  <si>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</si>
  <si>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</si>
  <si>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</si>
  <si>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</si>
  <si>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</si>
  <si>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</si>
  <si>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</si>
  <si>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</si>
  <si>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</si>
  <si>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</si>
  <si>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</si>
  <si>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</si>
  <si>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</si>
  <si>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</si>
  <si>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</si>
  <si>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</si>
  <si>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</si>
  <si>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</si>
  <si>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</si>
  <si>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</si>
  <si>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</si>
  <si>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</si>
  <si>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</si>
  <si>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</si>
  <si>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</si>
  <si>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</si>
  <si>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</si>
  <si>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</si>
  <si>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</si>
  <si>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</si>
  <si>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</si>
  <si>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</si>
  <si>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</si>
  <si>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</si>
  <si>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</si>
  <si>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</si>
  <si>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</si>
  <si>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</si>
  <si>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</si>
  <si>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</si>
  <si>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</si>
  <si>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</si>
  <si>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</si>
  <si>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</si>
  <si>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</si>
  <si>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</si>
  <si>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</si>
  <si>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</si>
  <si>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</si>
  <si>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</si>
  <si>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</si>
  <si>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</si>
  <si>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</si>
  <si>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</si>
  <si>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</si>
  <si>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</si>
  <si>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</si>
  <si>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</si>
  <si>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</si>
  <si>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</si>
  <si>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</si>
  <si>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</si>
  <si>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</si>
  <si>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</si>
  <si>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</si>
  <si>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</si>
  <si>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</si>
  <si>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</si>
  <si>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</si>
  <si>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</si>
  <si>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</si>
  <si>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</si>
  <si>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</si>
  <si>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</si>
  <si>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</si>
  <si>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</si>
  <si>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</si>
  <si>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</si>
  <si>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</si>
  <si>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</si>
  <si>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</si>
  <si>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</si>
  <si>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</si>
  <si>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</si>
  <si>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</si>
  <si>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</si>
  <si>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</si>
  <si>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</si>
  <si>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</si>
  <si>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</si>
  <si>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</si>
  <si>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</si>
  <si>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</si>
  <si>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</si>
  <si>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</si>
  <si>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</si>
  <si>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</si>
  <si>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</si>
  <si>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</si>
  <si>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</si>
  <si>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</si>
  <si>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</si>
  <si>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</si>
  <si>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</si>
  <si>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</si>
  <si>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</si>
  <si>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</si>
  <si>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</si>
  <si>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</si>
  <si>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</si>
  <si>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</si>
  <si>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</si>
  <si>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</si>
  <si>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</si>
  <si>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</si>
  <si>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</si>
  <si>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</si>
  <si>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</si>
  <si>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</si>
  <si>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</si>
  <si>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</si>
  <si>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</si>
  <si>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</si>
  <si>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</si>
  <si>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</si>
  <si>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</si>
  <si>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</si>
  <si>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</si>
  <si>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</si>
  <si>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</si>
  <si>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</si>
  <si>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</si>
  <si>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</si>
  <si>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</si>
  <si>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</si>
  <si>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</si>
  <si>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</si>
  <si>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</si>
  <si>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</si>
  <si>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</si>
  <si>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</si>
  <si>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</si>
  <si>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</si>
  <si>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</si>
  <si>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</si>
  <si>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</si>
  <si>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</si>
  <si>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</si>
  <si>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</si>
  <si>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</si>
  <si>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</si>
  <si>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</si>
  <si>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</si>
  <si>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</si>
  <si>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</si>
  <si>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</si>
  <si>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</si>
  <si>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</si>
  <si>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</si>
  <si>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</si>
  <si>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</si>
  <si>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</si>
  <si>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</si>
  <si>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</si>
  <si>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</si>
  <si>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</si>
  <si>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</si>
  <si>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</si>
  <si>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</si>
  <si>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</si>
  <si>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</si>
  <si>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</si>
  <si>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</si>
  <si>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</si>
  <si>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</si>
  <si>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</si>
  <si>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</si>
  <si>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</si>
  <si>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</si>
  <si>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</si>
  <si>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</si>
  <si>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</si>
  <si>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</si>
  <si>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</si>
  <si>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</si>
  <si>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</si>
  <si>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</si>
  <si>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</si>
  <si>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</si>
  <si>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</si>
  <si>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</si>
  <si>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</si>
  <si>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</si>
  <si>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</si>
  <si>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</si>
  <si>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</si>
  <si>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</si>
  <si>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</si>
  <si>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</si>
  <si>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</si>
  <si>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</si>
  <si>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</si>
  <si>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</si>
  <si>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</si>
  <si>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</si>
  <si>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</si>
  <si>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</si>
  <si>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</si>
  <si>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</si>
  <si>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</si>
  <si>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</si>
  <si>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</si>
  <si>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</si>
  <si>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</si>
  <si>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</si>
  <si>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</si>
  <si>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</si>
  <si>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</si>
  <si>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</si>
  <si>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</si>
  <si>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</si>
  <si>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</si>
  <si>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</si>
  <si>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</si>
  <si>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</si>
  <si>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</si>
  <si>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</si>
  <si>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</si>
  <si>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</si>
  <si>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</si>
  <si>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</si>
  <si>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</si>
  <si>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</si>
  <si>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</si>
  <si>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</si>
  <si>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</si>
  <si>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</si>
  <si>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</si>
  <si>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</si>
  <si>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</si>
  <si>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</si>
  <si>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</si>
  <si>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</si>
  <si>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</si>
  <si>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</si>
  <si>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</si>
  <si>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</si>
  <si>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</si>
  <si>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</si>
  <si>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</si>
  <si>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</si>
  <si>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</si>
  <si>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</si>
  <si>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</si>
  <si>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</si>
  <si>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</si>
  <si>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</si>
  <si>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</si>
  <si>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</si>
  <si>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</si>
  <si>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</si>
  <si>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</si>
  <si>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</si>
  <si>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</si>
  <si>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</si>
  <si>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</si>
  <si>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</si>
  <si>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</si>
  <si>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</si>
  <si>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</si>
  <si>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</si>
  <si>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</si>
  <si>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</si>
  <si>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</si>
  <si>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</si>
  <si>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</si>
  <si>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</si>
  <si>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</si>
  <si>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</si>
  <si>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</si>
  <si>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</si>
  <si>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</si>
  <si>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</si>
  <si>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</si>
  <si>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</si>
  <si>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</si>
  <si>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</si>
  <si>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</si>
  <si>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</si>
  <si>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</si>
  <si>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</si>
  <si>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</si>
  <si>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</si>
  <si>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</si>
  <si>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</si>
  <si>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</si>
  <si>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</si>
  <si>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</si>
  <si>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</si>
  <si>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</si>
  <si>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</si>
  <si>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</si>
  <si>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</si>
  <si>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</si>
  <si>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</si>
  <si>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</si>
  <si>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</si>
  <si>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</si>
  <si>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</si>
  <si>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</si>
  <si>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</si>
  <si>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</si>
  <si>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</si>
  <si>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</si>
  <si>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</si>
  <si>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</si>
  <si>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</si>
  <si>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</si>
  <si>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</si>
  <si>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</si>
  <si>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</si>
  <si>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</si>
  <si>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</si>
  <si>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</si>
  <si>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</si>
  <si>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</si>
  <si>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</si>
  <si>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</si>
  <si>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</si>
  <si>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</si>
  <si>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</si>
  <si>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</si>
  <si>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</si>
  <si>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</si>
  <si>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</si>
  <si>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</si>
  <si>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</si>
  <si>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</si>
  <si>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</si>
  <si>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</si>
  <si>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</si>
  <si>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</si>
  <si>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</si>
  <si>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</si>
  <si>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</si>
  <si>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</si>
  <si>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</si>
  <si>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</si>
  <si>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</si>
  <si>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</si>
  <si>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</si>
  <si>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</si>
  <si>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</si>
  <si>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</si>
  <si>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</si>
  <si>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</si>
  <si>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</si>
  <si>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</si>
  <si>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</si>
  <si>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</si>
  <si>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</si>
  <si>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</si>
  <si>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</si>
  <si>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</si>
  <si>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</si>
  <si>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</si>
  <si>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</si>
  <si>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</si>
  <si>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</si>
  <si>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</si>
  <si>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</si>
  <si>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</si>
  <si>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</si>
  <si>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</si>
  <si>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</si>
  <si>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</si>
  <si>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</si>
  <si>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</si>
  <si>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</si>
  <si>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</si>
  <si>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</si>
  <si>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</si>
  <si>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</si>
  <si>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</si>
  <si>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</si>
  <si>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</si>
  <si>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</si>
  <si>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</si>
  <si>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</si>
  <si>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</si>
  <si>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</si>
  <si>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</si>
  <si>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</si>
  <si>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</si>
  <si>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</si>
  <si>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</si>
  <si>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</si>
  <si>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</si>
  <si>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</si>
  <si>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</si>
  <si>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</si>
  <si>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</si>
  <si>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</si>
  <si>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</si>
  <si>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</si>
  <si>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</si>
  <si>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</si>
  <si>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</si>
  <si>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</si>
  <si>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</si>
  <si>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</si>
  <si>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</si>
  <si>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</si>
  <si>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</si>
  <si>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</si>
  <si>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</si>
  <si>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</si>
  <si>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</si>
  <si>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</si>
  <si>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</si>
  <si>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</si>
  <si>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</si>
  <si>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</si>
  <si>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</si>
  <si>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</si>
  <si>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</si>
  <si>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</si>
  <si>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</si>
  <si>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</si>
  <si>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</si>
  <si>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</si>
  <si>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</si>
  <si>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</si>
  <si>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</si>
  <si>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</si>
  <si>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</si>
  <si>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</si>
  <si>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</si>
  <si>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</si>
  <si>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</si>
  <si>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</si>
  <si>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</si>
  <si>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</si>
  <si>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</si>
  <si>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</si>
  <si>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</si>
  <si>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</si>
  <si>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</si>
  <si>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</si>
  <si>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</si>
  <si>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</si>
  <si>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</si>
  <si>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</si>
  <si>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</si>
  <si>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</si>
  <si>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</si>
  <si>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</si>
  <si>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</si>
  <si>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</si>
  <si>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</si>
  <si>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</si>
  <si>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</si>
  <si>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</si>
  <si>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</si>
  <si>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</si>
  <si>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</si>
  <si>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</si>
  <si>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</si>
  <si>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</si>
  <si>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</si>
  <si>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</si>
  <si>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</si>
  <si>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</si>
  <si>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</si>
  <si>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</si>
  <si>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</si>
  <si>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</si>
  <si>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</si>
  <si>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</si>
  <si>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</si>
  <si>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</si>
  <si>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</si>
  <si>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</si>
  <si>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</si>
  <si>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</si>
  <si>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</si>
  <si>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</si>
  <si>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</si>
  <si>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</si>
  <si>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</si>
  <si>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</si>
  <si>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</si>
  <si>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</si>
  <si>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</si>
  <si>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</si>
  <si>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</si>
  <si>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</si>
  <si>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</si>
  <si>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</si>
  <si>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</si>
  <si>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</si>
  <si>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</si>
  <si>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</si>
  <si>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</si>
  <si>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</si>
  <si>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</si>
  <si>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</si>
  <si>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</si>
  <si>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</si>
  <si>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</si>
  <si>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</si>
  <si>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</si>
  <si>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</si>
  <si>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</si>
  <si>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</si>
  <si>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</si>
  <si>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</si>
  <si>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</si>
  <si>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</si>
  <si>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</si>
  <si>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</si>
  <si>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</si>
  <si>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</si>
  <si>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</si>
  <si>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</si>
  <si>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</si>
  <si>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</si>
  <si>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</si>
  <si>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</si>
  <si>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</si>
  <si>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</si>
  <si>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</si>
  <si>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</si>
  <si>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</si>
  <si>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</si>
  <si>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</si>
  <si>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</si>
  <si>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</si>
  <si>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</si>
  <si>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</si>
  <si>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</si>
  <si>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</si>
  <si>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</si>
  <si>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</si>
  <si>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</si>
  <si>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</si>
  <si>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</si>
  <si>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</si>
  <si>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</si>
  <si>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</si>
  <si>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</si>
  <si>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</si>
  <si>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</si>
  <si>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</si>
  <si>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</si>
  <si>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</si>
  <si>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</si>
  <si>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</si>
  <si>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</si>
  <si>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</si>
  <si>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</si>
  <si>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</si>
  <si>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</si>
  <si>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</si>
  <si>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</si>
  <si>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</si>
  <si>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</si>
  <si>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</si>
  <si>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</si>
  <si>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</si>
  <si>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</si>
  <si>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</si>
  <si>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</si>
  <si>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</si>
  <si>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</si>
  <si>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</si>
  <si>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</si>
  <si>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</si>
  <si>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</si>
  <si>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</si>
  <si>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</si>
  <si>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</si>
  <si>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</si>
  <si>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</si>
  <si>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</si>
  <si>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</si>
  <si>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</si>
  <si>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</si>
  <si>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</si>
  <si>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</si>
  <si>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</si>
  <si>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</si>
  <si>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</si>
  <si>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</si>
  <si>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</si>
  <si>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</si>
  <si>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</si>
  <si>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</si>
  <si>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</si>
  <si>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</si>
  <si>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</si>
  <si>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</si>
  <si>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</si>
  <si>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</si>
  <si>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</si>
  <si>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</si>
  <si>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</si>
  <si>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</si>
  <si>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</si>
  <si>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</si>
  <si>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</si>
  <si>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</si>
  <si>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</si>
  <si>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</si>
  <si>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</si>
  <si>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</si>
  <si>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</si>
  <si>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</si>
  <si>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</si>
  <si>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</si>
  <si>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</si>
  <si>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</si>
  <si>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</si>
  <si>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</si>
  <si>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</si>
  <si>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</si>
  <si>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</si>
  <si>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</si>
  <si>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</si>
  <si>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</si>
  <si>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</si>
  <si>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</si>
  <si>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</si>
  <si>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</si>
  <si>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</si>
  <si>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</si>
  <si>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</si>
  <si>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</si>
  <si>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</si>
  <si>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</si>
  <si>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</si>
  <si>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</si>
  <si>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</si>
  <si>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</si>
  <si>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</si>
  <si>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</si>
  <si>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</si>
  <si>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</si>
  <si>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</si>
  <si>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</si>
  <si>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</si>
  <si>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</si>
  <si>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</si>
  <si>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</si>
  <si>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</si>
  <si>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</si>
  <si>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</si>
  <si>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</si>
  <si>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</si>
  <si>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</si>
  <si>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</si>
  <si>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</si>
  <si>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</si>
  <si>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</si>
  <si>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</si>
  <si>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</si>
  <si>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</si>
  <si>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</si>
  <si>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</si>
  <si>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</si>
  <si>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</si>
  <si>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</si>
  <si>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</si>
  <si>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</si>
  <si>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</si>
  <si>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</si>
  <si>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</si>
  <si>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</si>
  <si>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</si>
  <si>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</si>
  <si>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</si>
  <si>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</si>
  <si>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</si>
  <si>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</si>
  <si>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</si>
  <si>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</si>
  <si>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</si>
  <si>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</si>
  <si>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</si>
  <si>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</si>
  <si>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</si>
  <si>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</si>
  <si>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</si>
  <si>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</si>
  <si>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</si>
  <si>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</si>
  <si>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</si>
  <si>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</si>
  <si>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</si>
  <si>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</si>
  <si>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</si>
  <si>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</si>
  <si>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</si>
  <si>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</si>
  <si>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</si>
  <si>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</si>
  <si>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</si>
  <si>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</si>
  <si>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</si>
  <si>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</si>
  <si>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</si>
  <si>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</si>
  <si>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</si>
  <si>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</si>
  <si>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</si>
  <si>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</si>
  <si>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</si>
  <si>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</si>
  <si>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</si>
  <si>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</si>
  <si>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</si>
  <si>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</si>
  <si>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</si>
  <si>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</si>
  <si>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</si>
  <si>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</si>
  <si>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</si>
  <si>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</si>
  <si>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</si>
  <si>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</si>
  <si>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</si>
  <si>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</si>
  <si>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</si>
  <si>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</si>
  <si>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</si>
  <si>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</si>
  <si>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</si>
  <si>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</si>
  <si>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</si>
  <si>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</si>
  <si>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</si>
  <si>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</si>
  <si>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</si>
  <si>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</si>
  <si>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</si>
  <si>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</si>
  <si>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</si>
  <si>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</si>
  <si>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</si>
  <si>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</si>
  <si>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</si>
  <si>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</si>
  <si>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</si>
  <si>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</si>
  <si>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</si>
  <si>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</si>
  <si>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</si>
  <si>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</si>
  <si>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</si>
  <si>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</si>
  <si>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</si>
  <si>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</si>
  <si>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</si>
  <si>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</si>
  <si>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</si>
  <si>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</si>
  <si>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</si>
  <si>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</si>
  <si>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</si>
  <si>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</si>
  <si>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</si>
  <si>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</si>
  <si>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</si>
  <si>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</si>
  <si>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</si>
  <si>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</si>
  <si>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</si>
  <si>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</si>
  <si>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</si>
  <si>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</si>
  <si>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</si>
  <si>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</si>
  <si>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</si>
  <si>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</si>
  <si>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</si>
  <si>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</si>
  <si>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</si>
  <si>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</si>
  <si>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</si>
  <si>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</si>
  <si>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</si>
  <si>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</si>
  <si>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</si>
  <si>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</si>
  <si>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</si>
  <si>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</si>
  <si>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</si>
  <si>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</si>
  <si>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</si>
  <si>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</si>
  <si>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</si>
  <si>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</si>
  <si>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</si>
  <si>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</si>
  <si>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</si>
  <si>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</si>
  <si>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</si>
  <si>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</si>
  <si>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</si>
  <si>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</si>
  <si>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</si>
  <si>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</si>
  <si>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</si>
  <si>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</si>
  <si>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</si>
  <si>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</si>
  <si>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</si>
  <si>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</si>
  <si>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</si>
  <si>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</si>
  <si>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</si>
  <si>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</si>
  <si>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</si>
  <si>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</si>
  <si>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</si>
  <si>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</si>
  <si>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</si>
  <si>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</si>
  <si>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</si>
  <si>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</si>
  <si>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</si>
  <si>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</si>
  <si>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</si>
  <si>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</si>
  <si>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</si>
  <si>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</si>
  <si>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</si>
  <si>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</si>
  <si>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</si>
  <si>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</si>
  <si>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</si>
  <si>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</si>
  <si>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</si>
  <si>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</si>
  <si>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</si>
  <si>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</si>
  <si>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</si>
  <si>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</si>
  <si>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</si>
  <si>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</si>
  <si>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</si>
  <si>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</si>
  <si>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</si>
  <si>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</si>
  <si>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</si>
  <si>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</si>
  <si>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</si>
  <si>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</si>
  <si>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</si>
  <si>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</si>
  <si>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</si>
  <si>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</si>
  <si>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</si>
  <si>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</si>
  <si>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</si>
  <si>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</si>
  <si>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</si>
  <si>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</si>
  <si>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</si>
  <si>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</si>
  <si>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</si>
  <si>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</si>
  <si>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</si>
  <si>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</si>
  <si>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</si>
  <si>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</si>
  <si>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</si>
  <si>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</si>
  <si>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</si>
  <si>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</si>
  <si>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</si>
  <si>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</si>
  <si>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</si>
  <si>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</si>
  <si>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</si>
  <si>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</si>
  <si>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</si>
  <si>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</si>
  <si>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</si>
  <si>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</si>
  <si>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</si>
  <si>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</si>
  <si>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</si>
  <si>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</si>
  <si>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</si>
  <si>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</si>
  <si>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</si>
  <si>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</si>
  <si>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</si>
  <si>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</si>
  <si>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</si>
  <si>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</si>
  <si>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</si>
  <si>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</si>
  <si>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</si>
  <si>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</si>
  <si>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</si>
  <si>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</si>
  <si>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</si>
  <si>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</si>
  <si>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</si>
  <si>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</si>
  <si>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</si>
  <si>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</si>
  <si>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</si>
  <si>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</si>
  <si>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</si>
  <si>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</si>
  <si>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</si>
  <si>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</si>
  <si>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</si>
  <si>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</si>
  <si>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</si>
  <si>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</si>
  <si>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</si>
  <si>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</si>
  <si>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</si>
  <si>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</si>
  <si>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</si>
  <si>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</si>
  <si>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</si>
  <si>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</si>
  <si>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</si>
  <si>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</si>
  <si>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</si>
  <si>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</si>
  <si>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</si>
  <si>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</si>
  <si>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</si>
  <si>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</si>
  <si>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</si>
  <si>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</si>
  <si>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</si>
  <si>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</si>
  <si>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</si>
  <si>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</si>
  <si>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</si>
  <si>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</si>
  <si>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</si>
  <si>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</si>
  <si>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</si>
  <si>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</si>
  <si>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</si>
  <si>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</si>
  <si>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</si>
  <si>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</si>
  <si>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</si>
  <si>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</si>
  <si>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</si>
  <si>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</si>
  <si>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</si>
  <si>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</si>
  <si>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</si>
  <si>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</si>
  <si>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</si>
  <si>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</si>
  <si>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</si>
  <si>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</si>
  <si>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</si>
  <si>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</si>
  <si>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</si>
  <si>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</si>
  <si>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</si>
  <si>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</si>
  <si>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</si>
  <si>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</si>
  <si>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</si>
  <si>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</si>
  <si>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</si>
  <si>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</si>
  <si>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</si>
  <si>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</si>
  <si>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</si>
  <si>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</si>
  <si>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</si>
  <si>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</si>
  <si>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</si>
  <si>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</si>
  <si>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</si>
  <si>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</si>
  <si>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</si>
  <si>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</si>
  <si>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</si>
  <si>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</si>
  <si>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</si>
  <si>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</si>
  <si>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</si>
  <si>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</si>
  <si>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</si>
  <si>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</si>
  <si>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</si>
  <si>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</si>
  <si>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</si>
  <si>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</si>
  <si>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</si>
  <si>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</si>
  <si>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</si>
  <si>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</si>
  <si>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</si>
  <si>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</si>
  <si>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</si>
  <si>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</si>
  <si>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</si>
  <si>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</si>
  <si>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</si>
  <si>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</si>
  <si>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</si>
  <si>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</si>
  <si>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</si>
  <si>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</si>
  <si>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</si>
  <si>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</si>
  <si>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</si>
  <si>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</si>
  <si>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</si>
  <si>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</si>
  <si>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</si>
  <si>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</si>
  <si>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</si>
  <si>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</si>
  <si>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</si>
  <si>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</si>
  <si>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</si>
  <si>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</si>
  <si>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</si>
  <si>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</si>
  <si>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</si>
  <si>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</si>
  <si>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</si>
  <si>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</si>
  <si>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</si>
  <si>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</si>
  <si>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</si>
  <si>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</si>
  <si>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</si>
  <si>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</si>
  <si>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</si>
  <si>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</si>
  <si>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</si>
  <si>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</si>
  <si>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</si>
  <si>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</si>
  <si>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</si>
  <si>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</si>
  <si>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</si>
  <si>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</si>
  <si>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</si>
  <si>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</si>
  <si>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</si>
  <si>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</si>
  <si>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</si>
  <si>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</si>
  <si>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</si>
  <si>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</si>
  <si>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</si>
  <si>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</si>
  <si>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</si>
  <si>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</si>
  <si>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</si>
  <si>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</si>
  <si>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</si>
  <si>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</si>
  <si>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</si>
  <si>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</si>
  <si>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</si>
  <si>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</si>
  <si>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</si>
  <si>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</si>
  <si>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</si>
  <si>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</si>
  <si>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</si>
  <si>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</si>
  <si>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</si>
  <si>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</si>
  <si>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</si>
  <si>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</si>
  <si>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</si>
  <si>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</si>
  <si>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</si>
  <si>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</si>
  <si>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</si>
  <si>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</si>
  <si>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</si>
  <si>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</si>
  <si>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</si>
  <si>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</si>
  <si>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</si>
  <si>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</si>
  <si>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</si>
  <si>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</si>
  <si>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</si>
  <si>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</si>
  <si>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</si>
  <si>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</si>
  <si>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</si>
  <si>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</si>
  <si>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</si>
  <si>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</si>
  <si>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</si>
  <si>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</si>
  <si>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</si>
  <si>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</si>
  <si>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</si>
  <si>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</si>
  <si>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</si>
  <si>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</si>
  <si>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</si>
  <si>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</si>
  <si>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</si>
  <si>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</si>
  <si>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</si>
  <si>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</si>
  <si>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</si>
  <si>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</si>
  <si>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</si>
  <si>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</si>
  <si>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</si>
  <si>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</si>
  <si>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</si>
  <si>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</si>
  <si>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</si>
  <si>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</si>
  <si>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</si>
  <si>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</si>
  <si>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</si>
  <si>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</si>
  <si>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</si>
  <si>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</si>
  <si>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</si>
  <si>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</si>
  <si>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</si>
  <si>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</si>
  <si>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</si>
  <si>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</si>
  <si>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</si>
  <si>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</si>
  <si>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</si>
  <si>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</si>
  <si>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</si>
  <si>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</si>
  <si>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</si>
  <si>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</si>
  <si>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</si>
  <si>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</si>
  <si>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</si>
  <si>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</si>
  <si>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</si>
  <si>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</si>
  <si>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</si>
  <si>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</si>
  <si>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</si>
  <si>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</si>
  <si>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</si>
  <si>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</si>
  <si>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</si>
  <si>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</si>
  <si>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</si>
  <si>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</si>
  <si>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</si>
  <si>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</si>
  <si>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</si>
  <si>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</si>
  <si>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</si>
  <si>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</si>
  <si>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</si>
  <si>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</si>
  <si>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</si>
  <si>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</si>
  <si>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</si>
  <si>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</si>
  <si>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</si>
  <si>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</si>
  <si>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</si>
  <si>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</si>
  <si>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</si>
  <si>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</si>
  <si>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</si>
  <si>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</si>
  <si>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</si>
  <si>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</si>
  <si>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</si>
  <si>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</si>
  <si>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</si>
  <si>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</si>
  <si>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</si>
  <si>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</si>
  <si>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</si>
  <si>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</si>
  <si>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</si>
  <si>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</si>
  <si>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</si>
  <si>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</si>
  <si>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</si>
  <si>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</si>
  <si>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</si>
  <si>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</si>
  <si>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</si>
  <si>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</si>
  <si>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</si>
  <si>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</si>
  <si>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</si>
  <si>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</si>
  <si>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</si>
  <si>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</si>
  <si>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</si>
  <si>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</si>
  <si>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</si>
  <si>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</si>
  <si>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</si>
  <si>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</si>
  <si>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</si>
  <si>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</si>
  <si>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</si>
  <si>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</si>
  <si>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</si>
  <si>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</si>
  <si>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</si>
  <si>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</si>
  <si>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</si>
  <si>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</si>
  <si>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</si>
  <si>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</si>
  <si>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</si>
  <si>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</si>
  <si>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</si>
  <si>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</si>
  <si>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</si>
  <si>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</si>
  <si>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</si>
  <si>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</si>
  <si>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</si>
  <si>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</si>
  <si>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</si>
  <si>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</si>
  <si>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</si>
  <si>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</si>
  <si>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</si>
  <si>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</si>
  <si>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</si>
  <si>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</si>
  <si>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</si>
  <si>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</si>
  <si>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</si>
  <si>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</si>
  <si>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</si>
  <si>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</si>
  <si>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</si>
  <si>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</si>
  <si>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</si>
  <si>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</si>
  <si>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</si>
  <si>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</si>
  <si>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</si>
  <si>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</si>
  <si>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</si>
  <si>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</si>
  <si>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</si>
  <si>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</si>
  <si>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</si>
  <si>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</si>
  <si>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</si>
  <si>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</si>
  <si>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</si>
  <si>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</si>
  <si>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</si>
  <si>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</si>
  <si>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</si>
  <si>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</si>
  <si>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</si>
  <si>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</si>
  <si>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</si>
  <si>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</si>
  <si>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</si>
  <si>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</si>
  <si>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</si>
  <si>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</si>
  <si>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</si>
  <si>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</si>
  <si>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</si>
  <si>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</si>
  <si>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</si>
  <si>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</si>
  <si>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</si>
  <si>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</si>
  <si>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</si>
  <si>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</si>
  <si>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</si>
  <si>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</si>
  <si>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</si>
  <si>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</si>
  <si>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</si>
  <si>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</si>
  <si>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</si>
  <si>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</si>
  <si>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</si>
  <si>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</si>
  <si>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</si>
  <si>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</si>
  <si>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</si>
  <si>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</si>
  <si>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</si>
  <si>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</si>
  <si>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</si>
  <si>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</si>
  <si>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</si>
  <si>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</si>
  <si>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</si>
  <si>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</si>
  <si>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</si>
  <si>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</si>
  <si>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</si>
  <si>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</si>
  <si>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</si>
  <si>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</si>
  <si>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</si>
  <si>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</si>
  <si>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</si>
  <si>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</si>
  <si>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</si>
  <si>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</si>
  <si>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</si>
  <si>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</si>
  <si>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</si>
  <si>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</si>
  <si>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</si>
  <si>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</si>
  <si>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</si>
  <si>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</si>
  <si>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</si>
  <si>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</si>
  <si>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</si>
  <si>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</si>
  <si>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</si>
  <si>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</si>
  <si>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</si>
  <si>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</si>
  <si>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</si>
  <si>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</si>
  <si>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</si>
  <si>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</si>
  <si>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</si>
  <si>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</si>
  <si>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</si>
  <si>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</si>
  <si>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</si>
  <si>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</si>
  <si>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</si>
  <si>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</si>
  <si>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</si>
  <si>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</si>
  <si>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</si>
  <si>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</si>
  <si>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</si>
  <si>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</si>
  <si>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</si>
  <si>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</si>
  <si>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</si>
  <si>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</si>
  <si>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</si>
  <si>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</si>
  <si>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</si>
  <si>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</si>
  <si>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</si>
  <si>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</si>
  <si>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</si>
  <si>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</si>
  <si>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</si>
  <si>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</si>
  <si>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</si>
  <si>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</si>
  <si>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</si>
  <si>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</si>
  <si>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</si>
  <si>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</si>
  <si>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</si>
  <si>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</si>
  <si>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</si>
  <si>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</si>
  <si>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</si>
  <si>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</si>
  <si>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</si>
  <si>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</si>
  <si>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</si>
  <si>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</si>
  <si>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</si>
  <si>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</si>
  <si>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</si>
  <si>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</si>
  <si>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</si>
  <si>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</si>
  <si>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</si>
  <si>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</si>
  <si>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</si>
  <si>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</si>
  <si>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</si>
  <si>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</si>
  <si>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</si>
  <si>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</si>
  <si>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</si>
  <si>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</si>
  <si>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</si>
  <si>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</si>
  <si>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</si>
  <si>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</si>
  <si>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</si>
  <si>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</si>
  <si>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</si>
  <si>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</si>
  <si>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</si>
  <si>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</si>
  <si>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</si>
  <si>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</si>
  <si>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</si>
  <si>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</si>
  <si>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</si>
  <si>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</si>
  <si>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</si>
  <si>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</si>
  <si>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</si>
  <si>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</si>
  <si>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</si>
  <si>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</si>
  <si>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</si>
  <si>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</si>
  <si>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</si>
  <si>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</si>
  <si>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</si>
  <si>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</si>
  <si>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</si>
  <si>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</si>
  <si>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</si>
  <si>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</si>
  <si>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</si>
  <si>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</si>
  <si>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</si>
  <si>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</si>
  <si>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</si>
  <si>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</si>
  <si>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</si>
  <si>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</si>
  <si>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</si>
  <si>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</si>
  <si>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</si>
  <si>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</si>
  <si>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</si>
  <si>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</si>
  <si>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</si>
  <si>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</si>
  <si>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</si>
  <si>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</si>
  <si>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</si>
  <si>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</si>
  <si>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</si>
  <si>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</si>
  <si>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</si>
  <si>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</si>
  <si>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</si>
  <si>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</si>
  <si>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</si>
  <si>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</si>
  <si>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</si>
  <si>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</si>
  <si>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</si>
  <si>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</si>
  <si>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</si>
  <si>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</si>
  <si>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</si>
  <si>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</si>
  <si>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</si>
  <si>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</si>
  <si>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</si>
  <si>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</si>
  <si>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</si>
  <si>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</si>
  <si>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</si>
  <si>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</si>
  <si>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</si>
  <si>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</si>
  <si>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</si>
  <si>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</si>
  <si>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</si>
  <si>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</si>
  <si>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</si>
  <si>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</si>
  <si>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</si>
  <si>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</si>
  <si>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</si>
  <si>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</si>
  <si>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</si>
  <si>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</si>
  <si>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</si>
  <si>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</si>
  <si>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</si>
  <si>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</si>
  <si>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</si>
  <si>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</si>
  <si>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</si>
  <si>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</si>
  <si>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</si>
  <si>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</si>
  <si>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</si>
  <si>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</si>
  <si>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</si>
  <si>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</si>
  <si>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</si>
  <si>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</si>
  <si>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</si>
  <si>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</si>
  <si>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</si>
  <si>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</si>
  <si>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</si>
  <si>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</si>
  <si>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</si>
  <si>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</si>
  <si>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</si>
  <si>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</si>
  <si>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</si>
  <si>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</si>
  <si>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</si>
  <si>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</si>
  <si>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</si>
  <si>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</si>
  <si>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</si>
  <si>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</si>
  <si>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</si>
  <si>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</si>
  <si>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</si>
  <si>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</si>
  <si>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</si>
  <si>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</si>
  <si>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</si>
  <si>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</si>
  <si>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</si>
  <si>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</si>
  <si>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</si>
  <si>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</si>
  <si>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</si>
  <si>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</si>
  <si>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</si>
  <si>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</si>
  <si>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</si>
  <si>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</si>
  <si>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</si>
  <si>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</si>
  <si>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</si>
  <si>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</si>
  <si>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</si>
  <si>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</si>
  <si>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</si>
  <si>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</si>
  <si>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</si>
  <si>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</si>
  <si>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</si>
  <si>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</si>
  <si>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</si>
  <si>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</si>
  <si>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</si>
  <si>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</si>
  <si>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</si>
  <si>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</si>
  <si>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</si>
  <si>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</si>
  <si>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</si>
  <si>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</si>
  <si>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</si>
  <si>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</si>
  <si>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</si>
  <si>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</si>
  <si>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</si>
  <si>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</si>
  <si>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</si>
  <si>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</si>
  <si>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</si>
  <si>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</si>
  <si>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</si>
  <si>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</si>
  <si>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</si>
  <si>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</si>
  <si>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</si>
  <si>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</si>
  <si>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</si>
  <si>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</si>
  <si>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</si>
  <si>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</si>
  <si>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</si>
  <si>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</si>
  <si>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</si>
  <si>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</si>
  <si>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</si>
  <si>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</si>
  <si>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</si>
  <si>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</si>
  <si>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</si>
  <si>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</si>
  <si>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</si>
  <si>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</si>
  <si>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</si>
  <si>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</si>
  <si>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</si>
  <si>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</si>
  <si>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</si>
  <si>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</si>
  <si>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</si>
  <si>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</si>
  <si>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</si>
  <si>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</si>
  <si>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</si>
  <si>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</si>
  <si>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</si>
  <si>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</si>
  <si>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</si>
  <si>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</si>
  <si>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</si>
  <si>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</si>
  <si>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</si>
  <si>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</si>
  <si>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</si>
  <si>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</si>
  <si>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</si>
  <si>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</si>
  <si>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</si>
  <si>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</si>
  <si>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</si>
  <si>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</si>
  <si>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</si>
  <si>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</si>
  <si>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</si>
  <si>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</si>
  <si>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</si>
  <si>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</si>
  <si>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</si>
  <si>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</si>
  <si>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</si>
  <si>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</si>
  <si>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</si>
  <si>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</si>
  <si>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</si>
  <si>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</si>
  <si>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</si>
  <si>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</si>
  <si>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</si>
  <si>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</si>
  <si>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</si>
  <si>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</si>
  <si>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</si>
  <si>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</si>
  <si>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</si>
  <si>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</si>
  <si>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</si>
  <si>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</si>
  <si>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</si>
  <si>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</si>
  <si>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</si>
  <si>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</si>
  <si>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</si>
  <si>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</si>
  <si>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</si>
  <si>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</si>
  <si>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</si>
  <si>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</si>
  <si>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</si>
  <si>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</si>
  <si>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</si>
  <si>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</si>
  <si>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</si>
  <si>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</si>
  <si>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</si>
  <si>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</si>
  <si>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</si>
  <si>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</si>
  <si>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</si>
  <si>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</si>
  <si>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</si>
  <si>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</si>
  <si>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</si>
  <si>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</si>
  <si>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</si>
  <si>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</si>
  <si>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</si>
  <si>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</si>
  <si>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</si>
  <si>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</si>
  <si>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</si>
  <si>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</si>
  <si>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</si>
  <si>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</si>
  <si>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</si>
  <si>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</si>
  <si>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</si>
  <si>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</si>
  <si>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</si>
  <si>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</si>
  <si>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</si>
  <si>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</si>
  <si>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</si>
  <si>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</si>
  <si>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</si>
  <si>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</si>
  <si>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</si>
  <si>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</si>
  <si>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</si>
  <si>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</si>
  <si>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</si>
  <si>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</si>
  <si>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</si>
  <si>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</si>
  <si>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</si>
  <si>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</si>
  <si>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</si>
  <si>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</si>
  <si>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</si>
  <si>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</si>
  <si>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</si>
  <si>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</si>
  <si>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</si>
  <si>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</si>
  <si>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</si>
  <si>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</si>
  <si>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</si>
  <si>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</si>
  <si>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</si>
  <si>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</si>
  <si>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</si>
  <si>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</si>
  <si>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</si>
  <si>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</si>
  <si>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</si>
  <si>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</si>
  <si>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</si>
  <si>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</si>
  <si>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</si>
  <si>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</si>
  <si>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</si>
  <si>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</si>
  <si>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</si>
  <si>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</si>
  <si>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</si>
  <si>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</si>
  <si>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</si>
  <si>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</si>
  <si>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</si>
  <si>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</si>
  <si>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</si>
  <si>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</si>
  <si>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</si>
  <si>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</si>
  <si>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</si>
  <si>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</si>
  <si>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</si>
  <si>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</si>
  <si>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</si>
  <si>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</si>
  <si>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</si>
  <si>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</si>
  <si>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</si>
  <si>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</si>
  <si>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</si>
  <si>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</si>
  <si>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</si>
  <si>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</si>
  <si>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</si>
  <si>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</si>
  <si>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</si>
  <si>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</si>
  <si>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</si>
  <si>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</si>
  <si>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</si>
  <si>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</si>
  <si>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</si>
  <si>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</si>
  <si>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</si>
  <si>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</si>
  <si>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</si>
  <si>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</si>
  <si>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</si>
  <si>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</si>
  <si>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</si>
  <si>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</si>
  <si>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</si>
  <si>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</si>
  <si>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</si>
  <si>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</si>
  <si>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</si>
  <si>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</si>
  <si>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</si>
  <si>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</si>
  <si>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</si>
  <si>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</si>
  <si>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</si>
  <si>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</si>
  <si>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</si>
  <si>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</si>
  <si>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</si>
  <si>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</si>
  <si>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</si>
  <si>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</si>
  <si>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</si>
  <si>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</si>
  <si>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</si>
  <si>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</si>
  <si>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</si>
  <si>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</si>
  <si>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</si>
  <si>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</si>
  <si>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</si>
  <si>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</si>
  <si>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</si>
  <si>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</si>
  <si>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</si>
  <si>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</si>
  <si>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</si>
  <si>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</si>
  <si>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</si>
  <si>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</si>
  <si>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</si>
  <si>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</si>
  <si>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</si>
  <si>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</si>
  <si>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</si>
  <si>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</si>
  <si>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</si>
  <si>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</si>
  <si>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</si>
  <si>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</si>
  <si>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</si>
  <si>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</si>
  <si>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</si>
  <si>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</si>
  <si>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</si>
  <si>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</si>
  <si>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</si>
  <si>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</si>
  <si>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</si>
  <si>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</si>
  <si>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</si>
  <si>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</si>
  <si>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</si>
  <si>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</si>
  <si>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</si>
  <si>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</si>
  <si>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</si>
  <si>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</si>
  <si>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</si>
  <si>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</si>
  <si>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</si>
  <si>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</si>
  <si>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</si>
  <si>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</si>
  <si>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</si>
  <si>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</si>
  <si>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</si>
  <si>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</si>
  <si>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</si>
  <si>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</si>
  <si>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</si>
  <si>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</si>
  <si>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</si>
  <si>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</si>
  <si>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</si>
  <si>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</si>
  <si>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</si>
  <si>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</si>
  <si>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</si>
  <si>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</si>
  <si>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</si>
  <si>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</si>
  <si>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</si>
  <si>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</si>
  <si>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</si>
  <si>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</si>
  <si>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</si>
  <si>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</si>
  <si>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</si>
  <si>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</si>
  <si>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</si>
  <si>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</si>
  <si>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</si>
  <si>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</si>
  <si>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</si>
  <si>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</si>
  <si>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</si>
  <si>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</si>
  <si>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</si>
  <si>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</si>
  <si>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</si>
  <si>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</si>
  <si>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</si>
  <si>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</si>
  <si>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</si>
  <si>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</si>
  <si>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</si>
  <si>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</si>
  <si>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</si>
  <si>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</si>
  <si>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</si>
  <si>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</si>
  <si>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</si>
  <si>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</si>
  <si>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</si>
  <si>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</si>
  <si>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</si>
  <si>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</si>
  <si>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</si>
  <si>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</si>
  <si>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</si>
  <si>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</si>
  <si>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</si>
  <si>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</si>
  <si>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</si>
  <si>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</si>
  <si>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</si>
  <si>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</si>
  <si>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</si>
  <si>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</si>
  <si>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</si>
  <si>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</si>
  <si>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</si>
  <si>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</si>
  <si>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</si>
  <si>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</si>
  <si>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</si>
  <si>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</si>
  <si>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</si>
  <si>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</si>
  <si>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</si>
  <si>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</si>
  <si>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</si>
  <si>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</si>
  <si>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</si>
  <si>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</si>
  <si>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</si>
  <si>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</si>
  <si>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</si>
  <si>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</si>
  <si>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</si>
  <si>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</si>
  <si>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</si>
  <si>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</si>
  <si>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</si>
  <si>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</si>
  <si>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</si>
  <si>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</si>
  <si>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</si>
  <si>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</si>
  <si>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</si>
  <si>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</si>
  <si>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</si>
  <si>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</si>
  <si>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</si>
  <si>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</si>
  <si>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</si>
  <si>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</si>
  <si>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</si>
  <si>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</si>
  <si>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</si>
  <si>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</si>
  <si>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</si>
  <si>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</si>
  <si>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</si>
  <si>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</si>
  <si>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</si>
  <si>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</si>
  <si>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</si>
  <si>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</si>
  <si>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</si>
  <si>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</si>
  <si>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</si>
  <si>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</si>
  <si>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</si>
  <si>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</si>
  <si>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</si>
  <si>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</si>
  <si>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</si>
  <si>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</si>
  <si>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</si>
  <si>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</si>
  <si>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</si>
  <si>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</si>
  <si>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</si>
  <si>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</si>
  <si>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</si>
  <si>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</si>
  <si>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</si>
  <si>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</si>
  <si>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</si>
  <si>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</si>
  <si>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</si>
  <si>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</si>
  <si>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</si>
  <si>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</si>
  <si>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</si>
  <si>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</si>
  <si>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</si>
  <si>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</si>
  <si>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</si>
  <si>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</si>
  <si>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</si>
  <si>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</si>
  <si>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</si>
  <si>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</si>
  <si>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</si>
  <si>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</si>
  <si>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</si>
  <si>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</si>
  <si>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</si>
  <si>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</si>
  <si>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</si>
  <si>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</si>
  <si>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</si>
  <si>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</si>
  <si>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</si>
  <si>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</si>
  <si>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</si>
  <si>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</si>
  <si>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</si>
  <si>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</si>
  <si>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</si>
  <si>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</si>
  <si>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</si>
  <si>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</si>
  <si>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</si>
  <si>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</si>
  <si>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</si>
  <si>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</si>
  <si>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</si>
  <si>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</si>
  <si>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</si>
  <si>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</si>
  <si>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</si>
  <si>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</si>
  <si>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</si>
  <si>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</si>
  <si>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</si>
  <si>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</si>
  <si>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</si>
  <si>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</si>
  <si>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</si>
  <si>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</si>
  <si>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</si>
  <si>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</si>
  <si>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</si>
  <si>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</si>
  <si>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</si>
  <si>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</si>
  <si>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</si>
  <si>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</si>
  <si>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</si>
  <si>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</si>
  <si>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</si>
  <si>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</si>
  <si>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</si>
  <si>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</si>
  <si>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</si>
  <si>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</si>
  <si>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</si>
  <si>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</si>
  <si>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</si>
  <si>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</si>
  <si>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</si>
  <si>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</si>
  <si>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</si>
  <si>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</si>
  <si>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</si>
  <si>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</si>
  <si>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</si>
  <si>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</si>
  <si>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</si>
  <si>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</si>
  <si>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</si>
  <si>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</si>
  <si>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</si>
  <si>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</si>
  <si>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</si>
  <si>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</si>
  <si>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</si>
  <si>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</si>
  <si>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</si>
  <si>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</si>
  <si>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</si>
  <si>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</si>
  <si>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</si>
  <si>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</si>
  <si>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</si>
  <si>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</si>
  <si>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</si>
  <si>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</si>
  <si>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</si>
  <si>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</si>
  <si>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</si>
  <si>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</si>
  <si>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</si>
  <si>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</si>
  <si>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</si>
  <si>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</si>
  <si>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</si>
  <si>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</si>
  <si>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</si>
  <si>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</si>
  <si>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</si>
  <si>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</si>
  <si>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</si>
  <si>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</si>
  <si>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</si>
  <si>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</si>
  <si>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</si>
  <si>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</si>
  <si>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</si>
  <si>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</si>
  <si>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</si>
  <si>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</si>
  <si>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</si>
  <si>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</si>
  <si>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</si>
  <si>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</si>
  <si>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</si>
  <si>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</si>
  <si>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</si>
  <si>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</si>
  <si>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</si>
  <si>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</si>
  <si>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</si>
  <si>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</si>
  <si>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</si>
  <si>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</si>
  <si>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</si>
  <si>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</si>
  <si>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</si>
  <si>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</si>
  <si>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</si>
  <si>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</si>
  <si>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</si>
  <si>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</si>
  <si>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</si>
  <si>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</si>
  <si>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</si>
  <si>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</si>
  <si>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</si>
  <si>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</si>
  <si>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</si>
  <si>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</si>
  <si>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</si>
  <si>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</si>
  <si>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</si>
  <si>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</si>
  <si>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</si>
  <si>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</si>
  <si>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</si>
  <si>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</si>
  <si>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</si>
  <si>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</si>
  <si>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</si>
  <si>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</si>
  <si>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</si>
  <si>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</si>
  <si>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</si>
  <si>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</si>
  <si>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</si>
  <si>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</si>
  <si>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</si>
  <si>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</si>
  <si>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</si>
  <si>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</si>
  <si>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</si>
  <si>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</si>
  <si>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</si>
  <si>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</si>
  <si>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</si>
  <si>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</si>
  <si>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</si>
  <si>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</si>
  <si>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</si>
  <si>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</si>
  <si>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</si>
  <si>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</si>
  <si>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</si>
  <si>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</si>
  <si>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</si>
  <si>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</si>
  <si>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</si>
  <si>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</si>
  <si>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</si>
  <si>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</si>
  <si>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</si>
  <si>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</si>
  <si>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</si>
  <si>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</si>
  <si>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</si>
  <si>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</si>
  <si>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</si>
  <si>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</si>
  <si>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</si>
  <si>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</si>
  <si>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</si>
  <si>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</si>
  <si>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</si>
  <si>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</si>
  <si>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</si>
  <si>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</si>
  <si>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</si>
  <si>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</si>
  <si>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</si>
  <si>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</si>
  <si>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</si>
  <si>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</si>
  <si>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</si>
  <si>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</si>
  <si>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</si>
  <si>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</si>
  <si>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</si>
  <si>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</si>
  <si>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</si>
  <si>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</si>
  <si>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</si>
  <si>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</si>
  <si>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</si>
  <si>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</si>
  <si>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</si>
  <si>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</si>
  <si>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</si>
  <si>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</si>
  <si>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</si>
  <si>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</si>
  <si>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</si>
  <si>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</si>
  <si>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</si>
  <si>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</si>
  <si>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</si>
  <si>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</si>
  <si>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</si>
  <si>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</si>
  <si>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</si>
  <si>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</si>
  <si>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</si>
  <si>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</si>
  <si>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</si>
  <si>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</si>
  <si>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</si>
  <si>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</si>
  <si>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</si>
  <si>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</si>
  <si>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</si>
  <si>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</si>
  <si>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</si>
  <si>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</si>
  <si>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</si>
  <si>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</si>
  <si>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</si>
  <si>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</si>
  <si>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</si>
  <si>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</si>
  <si>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</si>
  <si>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</si>
  <si>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</si>
  <si>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</si>
  <si>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</si>
  <si>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</si>
  <si>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</si>
  <si>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</si>
  <si>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</si>
  <si>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</si>
  <si>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</si>
  <si>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</si>
  <si>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</si>
  <si>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</si>
  <si>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</si>
  <si>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</si>
  <si>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</si>
  <si>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</si>
  <si>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</si>
  <si>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</si>
  <si>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</si>
  <si>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</si>
  <si>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</si>
  <si>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</si>
  <si>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</si>
  <si>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</si>
  <si>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</si>
  <si>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</si>
  <si>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</si>
  <si>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</si>
  <si>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</si>
  <si>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</si>
  <si>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</si>
  <si>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</si>
  <si>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</si>
  <si>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</si>
  <si>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</si>
  <si>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</si>
  <si>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</si>
  <si>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</si>
  <si>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</si>
  <si>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</si>
  <si>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</si>
  <si>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</si>
  <si>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</si>
  <si>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</si>
  <si>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</si>
  <si>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</si>
  <si>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</si>
  <si>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</si>
  <si>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</si>
  <si>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</si>
  <si>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</si>
  <si>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</si>
  <si>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</si>
  <si>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</si>
  <si>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</si>
  <si>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</si>
  <si>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</si>
  <si>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</si>
  <si>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</si>
  <si>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</si>
  <si>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</si>
  <si>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</si>
  <si>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</si>
  <si>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</si>
  <si>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</si>
  <si>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</si>
  <si>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</si>
  <si>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</si>
  <si>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</si>
  <si>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</si>
  <si>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</si>
  <si>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</si>
  <si>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</si>
  <si>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</si>
  <si>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</si>
  <si>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</si>
  <si>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</si>
  <si>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</si>
  <si>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</si>
  <si>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</si>
  <si>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</si>
  <si>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</si>
  <si>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</si>
  <si>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</si>
  <si>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</si>
  <si>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</si>
  <si>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</si>
  <si>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</si>
  <si>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</si>
  <si>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</si>
  <si>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</si>
  <si>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</si>
  <si>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</si>
  <si>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</si>
  <si>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</si>
  <si>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</si>
  <si>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</si>
  <si>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</si>
  <si>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</si>
  <si>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</si>
  <si>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</si>
  <si>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</si>
  <si>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</si>
  <si>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</si>
  <si>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</si>
  <si>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</si>
  <si>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</si>
  <si>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</si>
  <si>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</si>
  <si>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</si>
  <si>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</si>
  <si>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</si>
  <si>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</si>
  <si>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</si>
  <si>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</si>
  <si>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</si>
  <si>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</si>
  <si>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</si>
  <si>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</si>
  <si>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</si>
  <si>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</si>
  <si>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</si>
  <si>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</si>
  <si>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</si>
  <si>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</si>
  <si>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</si>
  <si>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</si>
  <si>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</si>
  <si>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</si>
  <si>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</si>
  <si>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</si>
  <si>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</si>
  <si>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</si>
  <si>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</si>
  <si>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</si>
  <si>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</si>
  <si>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</si>
  <si>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</si>
  <si>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</si>
  <si>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</si>
  <si>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</si>
  <si>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</si>
  <si>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</si>
  <si>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</si>
  <si>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</si>
  <si>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</si>
  <si>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</si>
  <si>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</si>
  <si>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</si>
  <si>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</si>
  <si>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</si>
  <si>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</si>
  <si>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</si>
  <si>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</si>
  <si>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</si>
  <si>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</si>
  <si>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</si>
  <si>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</si>
  <si>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</si>
  <si>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</si>
  <si>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</si>
  <si>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</si>
  <si>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</si>
  <si>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</si>
  <si>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</si>
  <si>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</si>
  <si>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</si>
  <si>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</si>
  <si>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</si>
  <si>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</si>
  <si>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</si>
  <si>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</si>
  <si>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</si>
  <si>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</si>
  <si>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</si>
  <si>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</si>
  <si>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</si>
  <si>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</si>
  <si>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</si>
  <si>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</si>
  <si>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</si>
  <si>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</si>
  <si>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</si>
  <si>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</si>
  <si>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</si>
  <si>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</si>
  <si>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</si>
  <si>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</si>
  <si>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</si>
  <si>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</si>
  <si>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</si>
  <si>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</si>
  <si>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</si>
  <si>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</si>
  <si>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</si>
  <si>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</si>
  <si>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</si>
  <si>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</si>
  <si>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</si>
  <si>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</si>
  <si>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</si>
  <si>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</si>
  <si>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</si>
  <si>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</si>
  <si>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</si>
  <si>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</si>
  <si>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</si>
  <si>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</si>
  <si>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</si>
  <si>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</si>
  <si>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</si>
  <si>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</si>
  <si>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</si>
  <si>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</si>
  <si>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</si>
  <si>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</si>
  <si>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</si>
  <si>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</si>
  <si>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</si>
  <si>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</si>
  <si>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</si>
  <si>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</si>
  <si>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</si>
  <si>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</si>
  <si>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</si>
  <si>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</si>
  <si>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</si>
  <si>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</si>
  <si>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</si>
  <si>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</si>
  <si>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</si>
  <si>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</si>
  <si>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</si>
  <si>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</si>
  <si>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</si>
  <si>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</si>
  <si>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</si>
  <si>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</si>
  <si>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</si>
  <si>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</si>
  <si>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</si>
  <si>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</si>
  <si>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</si>
  <si>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</si>
  <si>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</si>
  <si>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</si>
  <si>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</si>
  <si>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</si>
  <si>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</si>
  <si>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</si>
  <si>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</si>
  <si>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</si>
  <si>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</si>
  <si>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</si>
  <si>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</si>
  <si>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</si>
  <si>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</si>
  <si>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</si>
  <si>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</si>
  <si>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</si>
  <si>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</si>
  <si>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</si>
  <si>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</si>
  <si>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</si>
  <si>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</si>
  <si>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</si>
  <si>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</si>
  <si>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</si>
  <si>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</si>
  <si>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</si>
  <si>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</si>
  <si>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</si>
  <si>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</si>
  <si>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</si>
  <si>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</si>
  <si>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</si>
  <si>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</si>
  <si>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</si>
  <si>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</si>
  <si>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</si>
  <si>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</si>
  <si>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</si>
  <si>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</si>
  <si>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</si>
  <si>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</si>
  <si>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</si>
  <si>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</si>
  <si>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</si>
  <si>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</si>
  <si>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</si>
  <si>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</si>
  <si>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</si>
  <si>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</si>
  <si>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</si>
  <si>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</si>
  <si>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</si>
  <si>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</si>
  <si>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</si>
  <si>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</si>
  <si>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</si>
  <si>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</si>
  <si>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</si>
  <si>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</si>
  <si>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</si>
  <si>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</si>
  <si>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</si>
  <si>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</si>
  <si>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</si>
  <si>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</si>
  <si>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</si>
  <si>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</si>
  <si>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</si>
  <si>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</si>
  <si>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</si>
  <si>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</si>
  <si>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</si>
  <si>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</si>
  <si>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</si>
  <si>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</si>
  <si>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</si>
  <si>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</si>
  <si>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</si>
  <si>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</si>
  <si>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</si>
  <si>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</si>
  <si>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</si>
  <si>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</si>
  <si>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</si>
  <si>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</si>
  <si>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</si>
  <si>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</si>
  <si>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</si>
  <si>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</si>
  <si>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</si>
  <si>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</si>
  <si>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</si>
  <si>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</si>
  <si>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</si>
  <si>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</si>
  <si>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</si>
  <si>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</si>
  <si>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</si>
  <si>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</si>
  <si>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</si>
  <si>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</si>
  <si>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</si>
  <si>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</si>
  <si>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</si>
  <si>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</si>
  <si>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</si>
  <si>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</si>
  <si>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</si>
  <si>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</si>
  <si>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</si>
  <si>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</si>
  <si>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</si>
  <si>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</si>
  <si>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</si>
  <si>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</si>
  <si>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</si>
  <si>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</si>
  <si>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</si>
  <si>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</si>
  <si>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</si>
  <si>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</si>
  <si>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</si>
  <si>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</si>
  <si>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</si>
  <si>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</si>
  <si>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</si>
  <si>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</si>
  <si>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</si>
  <si>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</si>
  <si>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</si>
  <si>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</si>
  <si>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</si>
  <si>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</si>
  <si>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</si>
  <si>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</si>
  <si>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</si>
  <si>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</si>
  <si>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</si>
  <si>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</si>
  <si>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</si>
  <si>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</si>
  <si>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</si>
  <si>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</si>
  <si>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</si>
  <si>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</si>
  <si>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</si>
  <si>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</si>
  <si>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</si>
  <si>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</si>
  <si>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</si>
  <si>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</si>
  <si>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</si>
  <si>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</si>
  <si>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</si>
  <si>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</si>
  <si>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</si>
  <si>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</si>
  <si>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</si>
  <si>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</si>
  <si>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</si>
  <si>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</si>
  <si>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</si>
  <si>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</si>
  <si>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</si>
  <si>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</si>
  <si>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</si>
  <si>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</si>
  <si>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</si>
  <si>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</si>
  <si>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</si>
  <si>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</si>
  <si>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</si>
  <si>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</si>
  <si>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</si>
  <si>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</si>
  <si>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</si>
  <si>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</si>
  <si>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</si>
  <si>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</si>
  <si>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</si>
  <si>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</si>
  <si>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</si>
  <si>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</si>
  <si>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</si>
  <si>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</si>
  <si>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</si>
  <si>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</si>
  <si>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</si>
  <si>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</si>
  <si>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</si>
  <si>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</si>
  <si>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</si>
  <si>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</si>
  <si>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</si>
  <si>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</si>
  <si>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</si>
  <si>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</si>
  <si>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</si>
  <si>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</si>
  <si>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</si>
  <si>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</si>
  <si>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</si>
  <si>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</si>
  <si>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</si>
  <si>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</si>
  <si>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</si>
  <si>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</si>
  <si>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</si>
  <si>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</si>
  <si>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</si>
  <si>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</si>
  <si>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</si>
  <si>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</si>
  <si>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</si>
  <si>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</si>
  <si>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</si>
  <si>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</si>
  <si>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</si>
  <si>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</si>
  <si>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</si>
  <si>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</si>
  <si>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</si>
  <si>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</si>
  <si>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</si>
  <si>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</si>
  <si>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</si>
  <si>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</si>
  <si>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</si>
  <si>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</si>
  <si>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</si>
  <si>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</si>
  <si>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</si>
  <si>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</si>
  <si>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</si>
  <si>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</si>
  <si>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</si>
  <si>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</si>
  <si>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</si>
  <si>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</si>
  <si>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</si>
  <si>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</si>
  <si>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</si>
  <si>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</si>
  <si>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</si>
  <si>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</si>
  <si>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</si>
  <si>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</si>
  <si>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</si>
  <si>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</si>
  <si>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</si>
  <si>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</si>
  <si>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</si>
  <si>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</si>
  <si>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</si>
  <si>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</si>
  <si>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</si>
  <si>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</si>
  <si>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</si>
  <si>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</si>
  <si>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</si>
  <si>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</si>
  <si>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</si>
  <si>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</si>
  <si>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</si>
  <si>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</si>
  <si>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</si>
  <si>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</si>
  <si>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</si>
  <si>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</si>
  <si>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</si>
  <si>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</si>
  <si>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</si>
  <si>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</si>
  <si>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</si>
  <si>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</si>
  <si>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</si>
  <si>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</si>
  <si>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</si>
  <si>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</si>
  <si>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</si>
  <si>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</si>
  <si>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</si>
  <si>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</si>
  <si>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</si>
  <si>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</si>
  <si>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</si>
  <si>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</si>
  <si>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</si>
  <si>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</si>
  <si>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</si>
  <si>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</si>
  <si>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</si>
  <si>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</si>
  <si>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</si>
  <si>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</si>
  <si>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</si>
  <si>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</si>
  <si>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</si>
  <si>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</si>
  <si>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</si>
  <si>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</si>
  <si>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</si>
  <si>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</si>
  <si>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</si>
  <si>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</si>
  <si>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</si>
  <si>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</si>
  <si>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</si>
  <si>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</si>
  <si>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</si>
  <si>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</si>
  <si>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</si>
  <si>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</si>
  <si>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</si>
  <si>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</si>
  <si>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</si>
  <si>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</si>
  <si>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</si>
  <si>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</si>
  <si>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</si>
  <si>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</si>
  <si>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</si>
  <si>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</si>
  <si>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</si>
  <si>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</si>
  <si>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</si>
  <si>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</si>
  <si>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</si>
  <si>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</si>
  <si>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</si>
  <si>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</si>
  <si>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</si>
  <si>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</si>
  <si>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</si>
  <si>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</si>
  <si>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</si>
  <si>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</si>
  <si>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</si>
  <si>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</si>
  <si>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</si>
  <si>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</si>
  <si>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</si>
  <si>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</si>
  <si>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</si>
  <si>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</si>
  <si>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</si>
  <si>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</si>
  <si>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</si>
  <si>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</si>
  <si>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</si>
  <si>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</si>
  <si>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</si>
  <si>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</si>
  <si>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</si>
  <si>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</si>
  <si>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</si>
  <si>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</si>
  <si>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</si>
  <si>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</si>
  <si>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</si>
  <si>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</si>
  <si>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</si>
  <si>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</si>
  <si>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</si>
  <si>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</si>
  <si>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</si>
  <si>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</si>
  <si>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</si>
  <si>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</si>
  <si>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</si>
  <si>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</si>
  <si>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</si>
  <si>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</si>
  <si>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</si>
  <si>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</si>
  <si>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</si>
  <si>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</si>
  <si>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</si>
  <si>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</si>
  <si>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</si>
  <si>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</si>
  <si>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</si>
  <si>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</si>
  <si>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</si>
  <si>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</si>
  <si>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</si>
  <si>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</si>
  <si>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</si>
  <si>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</si>
  <si>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</si>
  <si>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</si>
  <si>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</si>
  <si>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</si>
  <si>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</si>
  <si>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</si>
  <si>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</si>
  <si>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</si>
  <si>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</si>
  <si>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</si>
  <si>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</si>
  <si>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</si>
  <si>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</si>
  <si>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</si>
  <si>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</si>
  <si>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</si>
  <si>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</si>
  <si>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</si>
  <si>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</si>
  <si>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</si>
  <si>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</si>
  <si>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</si>
  <si>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</si>
  <si>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</si>
  <si>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</si>
  <si>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</si>
  <si>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</si>
  <si>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</si>
  <si>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</si>
  <si>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</si>
  <si>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</si>
  <si>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</si>
  <si>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</si>
  <si>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</si>
  <si>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</si>
  <si>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</si>
  <si>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</si>
  <si>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</si>
  <si>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</si>
  <si>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</si>
  <si>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</si>
  <si>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</si>
  <si>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</si>
  <si>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</si>
  <si>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</si>
  <si>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</si>
  <si>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</si>
  <si>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</si>
  <si>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</si>
  <si>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</si>
  <si>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</si>
  <si>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</si>
  <si>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</si>
  <si>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</si>
  <si>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</si>
  <si>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</si>
  <si>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</si>
  <si>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</si>
  <si>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</si>
  <si>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</si>
  <si>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</si>
  <si>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</si>
  <si>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</si>
  <si>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</si>
  <si>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</si>
  <si>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</si>
  <si>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</si>
  <si>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</si>
  <si>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</si>
  <si>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</si>
  <si>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</si>
  <si>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</si>
  <si>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</si>
  <si>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</si>
  <si>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</si>
  <si>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</si>
  <si>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</si>
  <si>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</si>
  <si>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</si>
  <si>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</si>
  <si>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</si>
  <si>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</si>
  <si>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</si>
  <si>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</si>
  <si>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</si>
  <si>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</si>
  <si>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</si>
  <si>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</si>
  <si>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</si>
  <si>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</si>
  <si>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</si>
  <si>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</si>
  <si>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</si>
  <si>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</si>
  <si>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</si>
  <si>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</si>
  <si>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</si>
  <si>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</si>
  <si>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</si>
  <si>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</si>
  <si>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</si>
  <si>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</si>
  <si>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</si>
  <si>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</si>
  <si>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</si>
  <si>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</si>
  <si>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</si>
  <si>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</si>
  <si>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</si>
  <si>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</si>
  <si>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</si>
  <si>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</si>
  <si>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</si>
  <si>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</si>
  <si>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</si>
  <si>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</si>
  <si>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</si>
  <si>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</si>
  <si>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</si>
  <si>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</si>
  <si>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</si>
  <si>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</si>
  <si>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</si>
  <si>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</si>
  <si>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</si>
  <si>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</si>
  <si>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</si>
  <si>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</si>
  <si>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</si>
  <si>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</si>
  <si>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</si>
  <si>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</si>
  <si>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</si>
  <si>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</si>
  <si>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</si>
  <si>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</si>
  <si>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</si>
  <si>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</si>
  <si>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</si>
  <si>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</si>
  <si>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</si>
  <si>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</si>
  <si>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</si>
  <si>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</si>
  <si>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</si>
  <si>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</si>
  <si>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</si>
  <si>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</si>
  <si>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</si>
  <si>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</si>
  <si>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</si>
  <si>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</si>
  <si>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</si>
  <si>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</si>
  <si>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</si>
  <si>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</si>
  <si>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</si>
  <si>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</si>
  <si>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</si>
  <si>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</si>
  <si>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</si>
  <si>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</si>
  <si>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</si>
  <si>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</si>
  <si>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</si>
  <si>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</si>
  <si>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</si>
  <si>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</si>
  <si>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</si>
  <si>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</si>
  <si>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</si>
  <si>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</si>
  <si>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</si>
  <si>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</si>
  <si>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</si>
  <si>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</si>
  <si>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</si>
  <si>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</si>
  <si>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</si>
  <si>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</si>
  <si>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</si>
  <si>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</si>
  <si>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</si>
  <si>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</si>
  <si>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</si>
  <si>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</si>
  <si>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</si>
  <si>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</si>
  <si>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</si>
  <si>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</si>
  <si>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</si>
  <si>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</si>
  <si>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</si>
  <si>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</si>
  <si>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</si>
  <si>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</si>
  <si>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</si>
  <si>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</si>
  <si>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</si>
  <si>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</si>
  <si>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</si>
  <si>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</si>
  <si>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</si>
  <si>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</si>
  <si>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</si>
  <si>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</si>
  <si>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</si>
  <si>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</si>
  <si>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</si>
  <si>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</si>
  <si>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</si>
  <si>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</si>
  <si>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</si>
  <si>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</si>
  <si>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</si>
  <si>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</si>
  <si>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</si>
  <si>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</si>
  <si>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</si>
  <si>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</si>
  <si>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</si>
  <si>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</si>
  <si>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</si>
  <si>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</si>
  <si>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</si>
  <si>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</si>
  <si>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</si>
  <si>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</si>
  <si>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</si>
  <si>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</si>
  <si>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</si>
  <si>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</si>
  <si>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</si>
  <si>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</si>
  <si>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</si>
  <si>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</si>
  <si>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</si>
  <si>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</si>
  <si>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</si>
  <si>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</si>
  <si>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</si>
  <si>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</si>
  <si>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</si>
  <si>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</si>
  <si>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</si>
  <si>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</si>
  <si>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</si>
  <si>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</si>
  <si>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</si>
  <si>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</si>
  <si>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</si>
  <si>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</si>
  <si>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</si>
  <si>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</si>
  <si>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</si>
  <si>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</si>
  <si>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</si>
  <si>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</si>
  <si>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</si>
  <si>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</si>
  <si>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</si>
  <si>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</si>
  <si>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</si>
  <si>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</si>
  <si>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</si>
  <si>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</si>
  <si>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</si>
  <si>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</si>
  <si>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</si>
  <si>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</si>
  <si>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</si>
  <si>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</si>
  <si>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</si>
  <si>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</si>
  <si>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</si>
  <si>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</si>
  <si>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</si>
  <si>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</si>
  <si>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</si>
  <si>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</si>
  <si>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</si>
  <si>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</si>
  <si>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</si>
  <si>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</si>
  <si>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</si>
  <si>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</si>
  <si>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</si>
  <si>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</si>
  <si>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</si>
  <si>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</si>
  <si>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</si>
  <si>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</si>
  <si>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</si>
  <si>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</si>
  <si>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</si>
  <si>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</si>
  <si>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</si>
  <si>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</si>
  <si>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</si>
  <si>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</si>
  <si>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</si>
  <si>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</si>
  <si>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</si>
  <si>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</si>
  <si>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</si>
  <si>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</si>
  <si>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</si>
  <si>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</si>
  <si>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</si>
  <si>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</si>
  <si>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</si>
  <si>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</si>
  <si>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</si>
  <si>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</si>
  <si>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</si>
  <si>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</si>
  <si>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</si>
  <si>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</si>
  <si>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</si>
  <si>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</si>
  <si>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</si>
  <si>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</si>
  <si>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</si>
  <si>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</si>
  <si>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</si>
  <si>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</si>
  <si>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</si>
  <si>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</si>
  <si>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</si>
  <si>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</si>
  <si>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</si>
  <si>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</si>
  <si>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</si>
  <si>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</si>
  <si>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</si>
  <si>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</si>
  <si>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</si>
  <si>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</si>
  <si>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</si>
  <si>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</si>
  <si>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</si>
  <si>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</si>
  <si>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</si>
  <si>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</si>
  <si>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</si>
  <si>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</si>
  <si>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</si>
  <si>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</si>
  <si>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</si>
  <si>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</si>
  <si>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</si>
  <si>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</si>
  <si>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</si>
  <si>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</si>
  <si>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</si>
  <si>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</si>
  <si>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</si>
  <si>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</si>
  <si>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</si>
  <si>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</si>
  <si>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</si>
  <si>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</si>
  <si>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</si>
  <si>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</si>
  <si>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</si>
  <si>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</si>
  <si>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</si>
  <si>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</si>
  <si>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</si>
  <si>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</si>
  <si>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</si>
  <si>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</si>
  <si>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</si>
  <si>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</si>
  <si>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</si>
  <si>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</si>
  <si>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</si>
  <si>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</si>
  <si>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</si>
  <si>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</si>
  <si>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</si>
  <si>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</si>
  <si>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</si>
  <si>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</si>
  <si>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</si>
  <si>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</si>
  <si>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</si>
  <si>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</si>
  <si>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</si>
  <si>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</si>
  <si>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</si>
  <si>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</si>
  <si>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</si>
  <si>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</si>
  <si>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</si>
  <si>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</si>
  <si>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</si>
  <si>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</si>
  <si>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</si>
  <si>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</si>
  <si>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</si>
  <si>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</si>
  <si>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</si>
  <si>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</si>
  <si>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</si>
  <si>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</si>
  <si>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</si>
  <si>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</si>
  <si>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</si>
  <si>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</si>
  <si>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</si>
  <si>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</si>
  <si>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</si>
  <si>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</si>
  <si>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</si>
  <si>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</si>
  <si>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</si>
  <si>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</si>
  <si>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</si>
  <si>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</si>
  <si>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</si>
  <si>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</si>
  <si>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</si>
  <si>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</si>
  <si>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</si>
  <si>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</si>
  <si>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</si>
  <si>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</si>
  <si>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</si>
  <si>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</si>
  <si>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</si>
  <si>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</si>
  <si>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</si>
  <si>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</si>
  <si>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</si>
  <si>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</si>
  <si>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</si>
  <si>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</si>
  <si>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</si>
  <si>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</si>
  <si>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</si>
  <si>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</si>
  <si>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</si>
  <si>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</si>
  <si>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</si>
  <si>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</si>
  <si>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</si>
  <si>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</si>
  <si>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</si>
  <si>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</si>
  <si>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</si>
  <si>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</si>
  <si>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</si>
  <si>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</si>
  <si>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</si>
  <si>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</si>
  <si>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</si>
  <si>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</si>
  <si>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</si>
  <si>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</si>
  <si>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</si>
  <si>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</si>
  <si>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</si>
  <si>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</si>
  <si>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</si>
  <si>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</si>
  <si>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</si>
  <si>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</si>
  <si>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</si>
  <si>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</si>
  <si>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</si>
  <si>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</si>
  <si>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</si>
  <si>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</si>
  <si>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</si>
  <si>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</si>
  <si>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</si>
  <si>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</si>
  <si>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</si>
  <si>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</si>
  <si>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</si>
  <si>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</si>
  <si>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</si>
  <si>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</si>
  <si>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</si>
  <si>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</si>
  <si>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</si>
  <si>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</si>
  <si>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</si>
  <si>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</si>
  <si>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</si>
  <si>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</si>
  <si>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</si>
  <si>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</si>
  <si>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</si>
  <si>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</si>
  <si>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</si>
  <si>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</si>
  <si>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</si>
  <si>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</si>
  <si>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</si>
  <si>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</si>
  <si>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</si>
  <si>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</si>
  <si>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</si>
  <si>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</si>
  <si>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</si>
  <si>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</si>
  <si>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</si>
  <si>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</si>
  <si>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</si>
  <si>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</si>
  <si>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</si>
  <si>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</si>
  <si>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</si>
  <si>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</si>
  <si>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</si>
  <si>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</si>
  <si>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</si>
  <si>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</si>
  <si>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</si>
  <si>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</si>
  <si>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</si>
  <si>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</si>
  <si>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</si>
  <si>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</si>
  <si>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</si>
  <si>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</si>
  <si>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</si>
  <si>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</si>
  <si>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</si>
  <si>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</si>
  <si>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</si>
  <si>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</si>
  <si>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</si>
  <si>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</si>
  <si>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</si>
  <si>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</si>
  <si>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</si>
  <si>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</si>
  <si>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</si>
  <si>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</si>
  <si>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</si>
  <si>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</si>
  <si>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</si>
  <si>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</si>
  <si>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</si>
  <si>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</si>
  <si>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</si>
  <si>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</si>
  <si>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</si>
  <si>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</si>
  <si>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</si>
  <si>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</si>
  <si>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</si>
  <si>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</si>
  <si>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</si>
  <si>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</si>
  <si>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</si>
  <si>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</si>
  <si>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</si>
  <si>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</si>
  <si>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</si>
  <si>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</si>
  <si>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</si>
  <si>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</si>
  <si>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</si>
  <si>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</si>
  <si>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</si>
  <si>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</si>
  <si>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</si>
  <si>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</si>
  <si>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</si>
  <si>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</si>
  <si>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</si>
  <si>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</si>
  <si>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</si>
  <si>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</si>
  <si>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</si>
  <si>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</si>
  <si>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</si>
  <si>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</si>
  <si>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</si>
  <si>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</si>
  <si>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</si>
  <si>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</si>
  <si>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</si>
  <si>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</si>
  <si>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</si>
  <si>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</si>
  <si>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</si>
  <si>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</si>
  <si>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</si>
  <si>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</si>
  <si>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</si>
  <si>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</si>
  <si>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</si>
  <si>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</si>
  <si>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</si>
  <si>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</si>
  <si>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</si>
  <si>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</si>
  <si>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</si>
  <si>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</si>
  <si>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</si>
  <si>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</si>
  <si>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</si>
  <si>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</si>
  <si>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</si>
  <si>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</si>
  <si>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</si>
  <si>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</si>
  <si>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</si>
  <si>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</si>
  <si>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</si>
  <si>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</si>
  <si>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</si>
  <si>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</si>
  <si>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</si>
  <si>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</si>
  <si>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</si>
  <si>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</si>
  <si>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</si>
  <si>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</si>
  <si>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</si>
  <si>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</si>
  <si>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</si>
  <si>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</si>
  <si>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</si>
  <si>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</si>
  <si>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</si>
  <si>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</si>
  <si>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</si>
  <si>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</si>
  <si>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</si>
  <si>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</si>
  <si>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</si>
  <si>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</si>
  <si>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</si>
  <si>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</si>
  <si>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</si>
  <si>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</si>
  <si>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</si>
  <si>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</si>
  <si>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</si>
  <si>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</si>
  <si>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</si>
  <si>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</si>
  <si>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</si>
  <si>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</si>
  <si>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</si>
  <si>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</si>
  <si>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</si>
  <si>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</si>
  <si>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</si>
  <si>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</si>
  <si>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</si>
  <si>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</si>
  <si>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</si>
  <si>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</si>
  <si>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</si>
  <si>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</si>
  <si>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</si>
  <si>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</si>
  <si>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</si>
  <si>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</si>
  <si>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</si>
  <si>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</si>
  <si>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</si>
  <si>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</si>
  <si>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</si>
  <si>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</si>
  <si>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</si>
  <si>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</si>
  <si>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</si>
  <si>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</si>
  <si>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</si>
  <si>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</si>
  <si>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</si>
  <si>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</si>
  <si>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</si>
  <si>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</si>
  <si>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</si>
  <si>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</si>
  <si>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</si>
  <si>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</si>
  <si>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</si>
  <si>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</si>
  <si>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</si>
  <si>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</si>
  <si>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</si>
  <si>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</si>
  <si>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</si>
  <si>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</si>
  <si>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</si>
  <si>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</si>
  <si>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</si>
  <si>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</si>
  <si>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</si>
  <si>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</si>
  <si>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</si>
  <si>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</si>
  <si>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</si>
  <si>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</si>
  <si>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</si>
  <si>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</si>
  <si>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</si>
  <si>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</si>
  <si>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</si>
  <si>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</si>
  <si>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</si>
  <si>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</si>
  <si>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</si>
  <si>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</si>
  <si>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</si>
  <si>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</si>
  <si>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</si>
  <si>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</si>
  <si>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</si>
  <si>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</si>
  <si>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</si>
  <si>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</si>
  <si>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</si>
  <si>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</si>
  <si>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</si>
  <si>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</si>
  <si>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</si>
  <si>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</si>
  <si>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</si>
  <si>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</si>
  <si>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</si>
  <si>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</si>
  <si>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</si>
  <si>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</si>
  <si>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</si>
  <si>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</si>
  <si>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</si>
  <si>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</si>
  <si>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</si>
  <si>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</si>
  <si>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</si>
  <si>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</si>
  <si>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</si>
  <si>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</si>
  <si>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</si>
  <si>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</si>
  <si>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</si>
  <si>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</si>
  <si>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</si>
  <si>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</si>
  <si>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</si>
  <si>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</si>
  <si>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</si>
  <si>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</si>
  <si>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</si>
  <si>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</si>
  <si>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</si>
  <si>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</si>
  <si>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</si>
  <si>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</si>
  <si>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</si>
  <si>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</si>
  <si>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</si>
  <si>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</si>
  <si>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</si>
  <si>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</si>
  <si>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</si>
  <si>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</si>
  <si>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</si>
  <si>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</si>
  <si>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</si>
  <si>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</si>
  <si>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</si>
  <si>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</si>
  <si>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</si>
  <si>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</si>
  <si>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</si>
  <si>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</si>
  <si>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</si>
  <si>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</si>
  <si>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</si>
  <si>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</si>
  <si>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</si>
  <si>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</si>
  <si>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</si>
  <si>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</si>
  <si>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</si>
  <si>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</si>
  <si>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</si>
  <si>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</si>
  <si>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</si>
  <si>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</si>
  <si>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</si>
  <si>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</si>
  <si>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</si>
  <si>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</si>
  <si>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</si>
  <si>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</si>
  <si>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</si>
  <si>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</si>
  <si>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</si>
  <si>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</si>
  <si>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</si>
  <si>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</si>
  <si>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</si>
  <si>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</si>
  <si>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</si>
  <si>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</si>
  <si>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</si>
  <si>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</si>
  <si>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</si>
  <si>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</si>
  <si>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</si>
  <si>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</si>
  <si>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</si>
  <si>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</si>
  <si>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</si>
  <si>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</si>
  <si>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</si>
  <si>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</si>
  <si>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</si>
  <si>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</si>
  <si>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</si>
  <si>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</si>
  <si>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</si>
  <si>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</si>
  <si>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</si>
  <si>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</si>
  <si>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</si>
  <si>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</si>
  <si>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</si>
  <si>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</si>
  <si>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</si>
  <si>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</si>
  <si>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</si>
  <si>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</si>
  <si>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</si>
  <si>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</si>
  <si>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</si>
  <si>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</si>
  <si>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</si>
  <si>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</si>
  <si>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</si>
  <si>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</si>
  <si>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</si>
  <si>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</si>
  <si>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</si>
  <si>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</si>
  <si>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</si>
  <si>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</si>
  <si>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</si>
  <si>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</si>
  <si>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</si>
  <si>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</si>
  <si>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</si>
  <si>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</si>
  <si>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</si>
  <si>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</si>
  <si>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</si>
  <si>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</si>
  <si>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</si>
  <si>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</si>
  <si>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</si>
  <si>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</si>
  <si>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</si>
  <si>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</si>
  <si>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</si>
  <si>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</si>
  <si>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</si>
  <si>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</si>
  <si>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</si>
  <si>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</si>
  <si>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</si>
  <si>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</si>
  <si>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</si>
  <si>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</si>
  <si>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</si>
  <si>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</si>
  <si>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</si>
  <si>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</si>
  <si>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</si>
  <si>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</si>
  <si>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</si>
  <si>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</si>
  <si>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</si>
  <si>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</si>
  <si>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</si>
  <si>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</si>
  <si>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</si>
  <si>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</si>
  <si>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</si>
  <si>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</si>
  <si>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</si>
  <si>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</si>
  <si>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</si>
  <si>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</si>
  <si>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</si>
  <si>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</si>
  <si>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</si>
  <si>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</si>
  <si>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</si>
  <si>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</si>
  <si>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</si>
  <si>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</si>
  <si>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</si>
  <si>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</si>
  <si>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</si>
  <si>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</si>
  <si>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</si>
  <si>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</si>
  <si>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</si>
  <si>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</si>
  <si>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</si>
  <si>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</si>
  <si>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</si>
  <si>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</si>
  <si>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</si>
  <si>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</si>
  <si>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</si>
  <si>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</si>
  <si>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</si>
  <si>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</si>
  <si>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</si>
  <si>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</si>
  <si>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</si>
  <si>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</si>
  <si>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</si>
  <si>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</si>
  <si>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</si>
  <si>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</si>
  <si>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</si>
  <si>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</si>
  <si>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</si>
  <si>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</si>
  <si>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</si>
  <si>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</si>
  <si>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</si>
  <si>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</si>
  <si>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</si>
  <si>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</si>
  <si>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</si>
  <si>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</si>
  <si>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</si>
  <si>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</si>
  <si>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</si>
  <si>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</si>
  <si>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</si>
  <si>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</si>
  <si>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</si>
  <si>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</si>
  <si>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</si>
  <si>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</si>
  <si>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</si>
  <si>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</si>
  <si>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</si>
  <si>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</si>
  <si>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</si>
  <si>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</si>
  <si>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</si>
  <si>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</si>
  <si>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</si>
  <si>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</si>
  <si>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</si>
  <si>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</si>
  <si>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</si>
  <si>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</si>
  <si>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</si>
  <si>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</si>
  <si>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</si>
  <si>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</si>
  <si>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</si>
  <si>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</si>
  <si>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</si>
  <si>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</si>
  <si>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</si>
  <si>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</si>
  <si>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</si>
  <si>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</si>
  <si>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</si>
  <si>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</si>
  <si>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</si>
  <si>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</si>
  <si>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</si>
  <si>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</si>
  <si>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</si>
  <si>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</si>
  <si>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</si>
  <si>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</si>
  <si>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</si>
  <si>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</si>
  <si>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</si>
  <si>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</si>
  <si>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</si>
  <si>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</si>
  <si>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</si>
  <si>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</si>
  <si>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</si>
  <si>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</si>
  <si>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</si>
  <si>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</si>
  <si>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</si>
  <si>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</si>
  <si>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</si>
  <si>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</si>
  <si>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</si>
  <si>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</si>
  <si>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</si>
  <si>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</si>
  <si>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</si>
  <si>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</si>
  <si>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</si>
  <si>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</si>
  <si>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</si>
  <si>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</si>
  <si>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</si>
  <si>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</si>
  <si>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</si>
  <si>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</si>
  <si>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</si>
  <si>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</si>
  <si>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</si>
  <si>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</si>
  <si>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</si>
  <si>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</si>
  <si>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</si>
  <si>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</si>
  <si>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</si>
  <si>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</si>
  <si>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</si>
  <si>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</si>
  <si>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</si>
  <si>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</si>
  <si>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</si>
  <si>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</si>
  <si>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</si>
  <si>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</si>
  <si>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</si>
  <si>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</si>
  <si>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</si>
  <si>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</si>
  <si>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</si>
  <si>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</si>
  <si>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</si>
  <si>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</si>
  <si>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</si>
  <si>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</si>
  <si>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</si>
  <si>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</si>
  <si>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</si>
  <si>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</si>
  <si>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</si>
  <si>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</si>
  <si>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</si>
  <si>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</si>
  <si>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</si>
  <si>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</si>
  <si>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</si>
  <si>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</si>
  <si>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</si>
  <si>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</si>
  <si>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</si>
  <si>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</si>
  <si>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</si>
  <si>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</si>
  <si>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</si>
  <si>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</si>
  <si>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</si>
  <si>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</si>
  <si>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</si>
  <si>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</si>
  <si>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</si>
  <si>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</si>
  <si>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</si>
  <si>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</si>
  <si>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</si>
  <si>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</si>
  <si>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</si>
  <si>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</si>
  <si>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</si>
  <si>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</si>
  <si>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</si>
  <si>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</si>
  <si>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</si>
  <si>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</si>
  <si>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</si>
  <si>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</si>
  <si>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</si>
  <si>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</si>
  <si>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</si>
  <si>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</si>
  <si>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</si>
  <si>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</si>
  <si>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</si>
  <si>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</si>
  <si>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</si>
  <si>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</si>
  <si>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</si>
  <si>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</si>
  <si>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</si>
  <si>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</si>
  <si>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</si>
  <si>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</si>
  <si>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</si>
  <si>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</si>
  <si>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</si>
  <si>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</si>
  <si>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</si>
  <si>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</si>
  <si>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</si>
  <si>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</si>
  <si>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</si>
  <si>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</si>
  <si>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</si>
  <si>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</si>
  <si>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</si>
  <si>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</si>
  <si>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</si>
  <si>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</si>
  <si>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</si>
  <si>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</si>
  <si>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</si>
  <si>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</si>
  <si>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</si>
  <si>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</si>
  <si>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</si>
  <si>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</si>
  <si>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</si>
  <si>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</si>
  <si>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</si>
  <si>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</si>
  <si>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</si>
  <si>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</si>
  <si>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</si>
  <si>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</si>
  <si>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</si>
  <si>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</si>
  <si>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</si>
  <si>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</si>
  <si>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</si>
  <si>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</si>
  <si>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</si>
  <si>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</si>
  <si>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</si>
  <si>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</si>
  <si>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</si>
  <si>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</si>
  <si>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</si>
  <si>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</si>
  <si>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</si>
  <si>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</si>
  <si>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</si>
  <si>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</si>
  <si>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</si>
  <si>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</si>
  <si>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</si>
  <si>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</si>
  <si>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</si>
  <si>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</si>
  <si>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</si>
  <si>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</si>
  <si>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</si>
  <si>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</si>
  <si>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</si>
  <si>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</si>
  <si>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</si>
  <si>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</si>
  <si>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</si>
  <si>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</si>
  <si>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</si>
  <si>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</si>
  <si>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</si>
  <si>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</si>
  <si>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</si>
  <si>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</si>
  <si>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</si>
  <si>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</si>
  <si>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</si>
  <si>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</si>
  <si>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</si>
  <si>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</si>
  <si>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</si>
  <si>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</si>
  <si>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</si>
  <si>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</si>
  <si>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</si>
  <si>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</si>
  <si>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</si>
  <si>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</si>
  <si>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</si>
  <si>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</si>
  <si>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</si>
  <si>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</si>
  <si>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</si>
  <si>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</si>
  <si>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</si>
  <si>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</si>
  <si>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</si>
  <si>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</si>
  <si>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</si>
  <si>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</si>
  <si>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</si>
  <si>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</si>
  <si>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</si>
  <si>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</si>
  <si>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</si>
  <si>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</si>
  <si>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</si>
  <si>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</si>
  <si>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</si>
  <si>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</si>
  <si>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</si>
  <si>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</si>
  <si>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</si>
  <si>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</si>
  <si>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</si>
  <si>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</si>
  <si>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</si>
  <si>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</si>
  <si>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</si>
  <si>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</si>
  <si>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</si>
  <si>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</si>
  <si>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</si>
  <si>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</si>
  <si>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</si>
  <si>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</si>
  <si>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</si>
  <si>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</si>
  <si>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</si>
  <si>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</si>
  <si>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</si>
  <si>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</si>
  <si>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</si>
  <si>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</si>
  <si>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</si>
  <si>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</si>
  <si>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</si>
  <si>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</si>
  <si>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</si>
  <si>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</si>
  <si>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</si>
  <si>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</si>
  <si>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</si>
  <si>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</si>
  <si>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</si>
  <si>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</si>
  <si>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</si>
  <si>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</si>
  <si>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</si>
  <si>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</si>
  <si>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</si>
  <si>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</si>
  <si>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</si>
  <si>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</si>
  <si>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</si>
  <si>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</si>
  <si>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</si>
  <si>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</si>
  <si>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</si>
  <si>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</si>
  <si>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</si>
  <si>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</si>
  <si>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</si>
  <si>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</si>
  <si>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</si>
  <si>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</si>
  <si>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</si>
  <si>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</si>
  <si>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</si>
  <si>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</si>
  <si>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</si>
  <si>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</si>
  <si>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</si>
  <si>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</si>
  <si>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</si>
  <si>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</si>
  <si>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</si>
  <si>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</si>
  <si>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</si>
  <si>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</si>
  <si>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</si>
  <si>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</si>
  <si>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</si>
  <si>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</si>
  <si>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</si>
  <si>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</si>
  <si>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</si>
  <si>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</si>
  <si>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</si>
  <si>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</si>
  <si>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</si>
  <si>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</si>
  <si>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</si>
  <si>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</si>
  <si>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</si>
  <si>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</si>
  <si>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</si>
  <si>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</si>
  <si>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</si>
  <si>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</si>
  <si>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</si>
  <si>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</si>
  <si>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</si>
  <si>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</si>
  <si>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</si>
  <si>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</si>
  <si>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</si>
  <si>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</si>
  <si>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</si>
  <si>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</si>
  <si>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</si>
  <si>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</si>
  <si>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</si>
  <si>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</si>
  <si>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</si>
  <si>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</si>
  <si>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</si>
  <si>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</si>
  <si>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</si>
  <si>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</si>
  <si>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</si>
  <si>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</si>
  <si>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</si>
  <si>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</si>
  <si>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</si>
  <si>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</si>
  <si>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</si>
  <si>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</si>
  <si>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</si>
  <si>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</si>
  <si>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</si>
  <si>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</si>
  <si>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</si>
  <si>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</si>
  <si>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</si>
  <si>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</si>
  <si>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</si>
  <si>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</si>
  <si>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</si>
  <si>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</si>
  <si>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</si>
  <si>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</si>
  <si>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</si>
  <si>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</si>
  <si>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</si>
  <si>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</si>
  <si>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</si>
  <si>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</si>
  <si>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</si>
  <si>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</si>
  <si>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</si>
  <si>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</si>
  <si>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</si>
  <si>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</si>
  <si>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</si>
  <si>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</si>
  <si>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</si>
  <si>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</si>
  <si>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</si>
  <si>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</si>
  <si>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</si>
  <si>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</si>
  <si>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</si>
  <si>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</si>
  <si>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</si>
  <si>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</si>
  <si>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</si>
  <si>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</si>
  <si>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</si>
  <si>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</si>
  <si>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</si>
  <si>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</si>
  <si>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</si>
  <si>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</si>
  <si>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</si>
  <si>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</si>
  <si>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</si>
  <si>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</si>
  <si>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</si>
  <si>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</si>
  <si>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</si>
  <si>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</si>
  <si>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</si>
  <si>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</si>
  <si>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</si>
  <si>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</si>
  <si>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</si>
  <si>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</si>
  <si>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</si>
  <si>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</si>
  <si>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</si>
  <si>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</si>
  <si>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</si>
  <si>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</si>
  <si>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</si>
  <si>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</si>
  <si>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</si>
  <si>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</si>
  <si>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</si>
  <si>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</si>
  <si>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</si>
  <si>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</si>
  <si>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</si>
  <si>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</si>
  <si>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</si>
  <si>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</si>
  <si>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</si>
  <si>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</si>
  <si>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</si>
  <si>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</si>
  <si>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</si>
  <si>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</si>
  <si>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</si>
  <si>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</si>
  <si>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</si>
  <si>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</si>
  <si>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</si>
  <si>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</si>
  <si>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</si>
  <si>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</si>
  <si>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</si>
  <si>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</si>
  <si>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</si>
  <si>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</si>
  <si>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</si>
  <si>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</si>
  <si>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</si>
  <si>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</si>
  <si>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</si>
  <si>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</si>
  <si>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</si>
  <si>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</si>
  <si>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</si>
  <si>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</si>
  <si>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</si>
  <si>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</si>
  <si>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</si>
  <si>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</si>
  <si>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</si>
  <si>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</si>
  <si>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</si>
  <si>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</si>
  <si>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</si>
  <si>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</si>
  <si>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</si>
  <si>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</si>
  <si>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</si>
  <si>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</si>
  <si>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</si>
  <si>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</si>
  <si>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</si>
  <si>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</si>
  <si>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</si>
  <si>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</si>
  <si>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</si>
  <si>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</si>
  <si>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</si>
  <si>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</si>
  <si>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</si>
  <si>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</si>
  <si>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</si>
  <si>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</si>
  <si>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</si>
  <si>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</si>
  <si>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</si>
  <si>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</si>
  <si>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</si>
  <si>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</si>
  <si>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</si>
  <si>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</si>
  <si>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</si>
  <si>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</si>
  <si>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</si>
  <si>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</si>
  <si>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</si>
  <si>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</si>
  <si>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</si>
  <si>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</si>
  <si>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</si>
  <si>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</si>
  <si>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</si>
  <si>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</si>
  <si>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</si>
  <si>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</si>
  <si>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</si>
  <si>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</si>
  <si>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</si>
  <si>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</si>
  <si>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</si>
  <si>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</si>
  <si>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</si>
  <si>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</si>
  <si>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</si>
  <si>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</si>
  <si>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</si>
  <si>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</si>
  <si>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</si>
  <si>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</si>
  <si>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</si>
  <si>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</si>
  <si>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</si>
  <si>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</si>
  <si>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</si>
  <si>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</si>
  <si>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</si>
  <si>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</si>
  <si>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</si>
  <si>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</si>
  <si>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</si>
  <si>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</si>
  <si>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</si>
  <si>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</si>
  <si>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</si>
  <si>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</si>
  <si>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</si>
  <si>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</si>
  <si>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</si>
  <si>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</si>
  <si>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</si>
  <si>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</si>
  <si>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</si>
  <si>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</si>
  <si>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</si>
  <si>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</si>
  <si>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</si>
  <si>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</si>
  <si>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</si>
  <si>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</si>
  <si>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</si>
  <si>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</si>
  <si>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</si>
  <si>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</si>
  <si>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</si>
  <si>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</si>
  <si>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</si>
  <si>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</si>
  <si>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</si>
  <si>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</si>
  <si>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</si>
  <si>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</si>
  <si>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</si>
  <si>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</si>
  <si>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</si>
  <si>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</si>
  <si>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</si>
  <si>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</si>
  <si>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</si>
  <si>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</si>
  <si>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</si>
  <si>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</si>
  <si>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</si>
  <si>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</si>
  <si>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</si>
  <si>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</si>
  <si>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</si>
  <si>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</si>
  <si>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</si>
  <si>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</si>
  <si>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</si>
  <si>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</si>
  <si>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</si>
  <si>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</si>
  <si>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</si>
  <si>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</si>
  <si>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</si>
  <si>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</si>
  <si>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</si>
  <si>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</si>
  <si>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</si>
  <si>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</si>
  <si>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</si>
  <si>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</si>
  <si>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</si>
  <si>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</si>
  <si>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</si>
  <si>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</si>
  <si>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</si>
  <si>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</si>
  <si>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</si>
  <si>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</si>
  <si>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</si>
  <si>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</si>
  <si>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</si>
  <si>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</si>
  <si>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</si>
  <si>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</si>
  <si>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</si>
  <si>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</si>
  <si>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</si>
  <si>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</si>
  <si>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</si>
  <si>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</si>
  <si>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</si>
  <si>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</si>
  <si>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</si>
  <si>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</si>
  <si>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</si>
  <si>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</si>
  <si>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</si>
  <si>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</si>
  <si>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</si>
  <si>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</si>
  <si>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</si>
  <si>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</si>
  <si>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</si>
  <si>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</si>
  <si>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</si>
  <si>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</si>
  <si>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</si>
  <si>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</si>
  <si>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</si>
  <si>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</si>
  <si>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</si>
  <si>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</si>
  <si>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</si>
  <si>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</si>
  <si>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</si>
  <si>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</si>
  <si>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</si>
  <si>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</si>
  <si>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</si>
  <si>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</si>
  <si>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</si>
  <si>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</si>
  <si>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</si>
  <si>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</si>
  <si>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</si>
  <si>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</si>
  <si>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</si>
  <si>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</si>
  <si>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</si>
  <si>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</si>
  <si>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</si>
  <si>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</si>
  <si>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</si>
  <si>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</si>
  <si>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</si>
  <si>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</si>
  <si>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</si>
  <si>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</si>
  <si>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</si>
  <si>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</si>
  <si>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</si>
  <si>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</si>
  <si>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</si>
  <si>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</si>
  <si>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</si>
  <si>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</si>
  <si>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</si>
  <si>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</si>
  <si>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</si>
  <si>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</si>
  <si>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</si>
  <si>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</si>
  <si>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</si>
  <si>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</si>
  <si>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</si>
  <si>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</si>
  <si>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</si>
  <si>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</si>
  <si>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</si>
  <si>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</si>
  <si>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</si>
  <si>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</si>
  <si>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</si>
  <si>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</si>
  <si>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</si>
  <si>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</si>
  <si>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</si>
  <si>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</si>
  <si>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</si>
  <si>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</si>
  <si>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</si>
  <si>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</si>
  <si>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</si>
  <si>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</si>
  <si>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</si>
  <si>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</si>
  <si>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</si>
  <si>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</si>
  <si>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</si>
  <si>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</si>
  <si>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</si>
  <si>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</si>
  <si>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</si>
  <si>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</si>
  <si>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</si>
  <si>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</si>
  <si>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</si>
  <si>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</si>
  <si>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</si>
  <si>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</si>
  <si>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</si>
  <si>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</si>
  <si>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</si>
  <si>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</si>
  <si>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</si>
  <si>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</si>
  <si>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</si>
  <si>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</si>
  <si>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</si>
  <si>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</si>
  <si>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</si>
  <si>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</si>
  <si>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</si>
  <si>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</si>
  <si>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</si>
  <si>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</si>
  <si>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</si>
  <si>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</si>
  <si>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</si>
  <si>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</si>
  <si>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</si>
  <si>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</si>
  <si>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</si>
  <si>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</si>
  <si>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</si>
  <si>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</si>
  <si>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</si>
  <si>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</si>
  <si>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</si>
  <si>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</si>
  <si>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</si>
  <si>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</si>
  <si>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</si>
  <si>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</si>
  <si>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</si>
  <si>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</si>
  <si>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</si>
  <si>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</si>
  <si>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</si>
  <si>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</si>
  <si>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</si>
  <si>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</si>
  <si>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</si>
  <si>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</si>
  <si>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</si>
  <si>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</si>
  <si>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</si>
  <si>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</si>
  <si>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</si>
  <si>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</si>
  <si>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</si>
  <si>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</si>
  <si>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</si>
  <si>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</si>
  <si>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</si>
  <si>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</si>
  <si>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</si>
  <si>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</si>
  <si>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</si>
  <si>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</si>
  <si>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</si>
  <si>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</si>
  <si>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</si>
  <si>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</si>
  <si>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</si>
  <si>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</si>
  <si>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</si>
  <si>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</si>
  <si>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</si>
  <si>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</si>
  <si>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</si>
  <si>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</si>
  <si>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</si>
  <si>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</si>
  <si>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</si>
  <si>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</si>
  <si>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</si>
  <si>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</si>
  <si>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</si>
  <si>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</si>
  <si>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</si>
  <si>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</si>
  <si>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</si>
  <si>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</si>
  <si>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</si>
  <si>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</si>
  <si>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</si>
  <si>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</si>
  <si>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</si>
  <si>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</si>
  <si>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</si>
  <si>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</si>
  <si>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</si>
  <si>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</si>
  <si>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</si>
  <si>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</si>
  <si>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</si>
  <si>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</si>
  <si>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</si>
  <si>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</si>
  <si>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</si>
  <si>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</si>
  <si>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</si>
  <si>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</si>
  <si>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</si>
  <si>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</si>
  <si>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</si>
  <si>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</si>
  <si>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</si>
  <si>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</si>
  <si>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</si>
  <si>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</si>
  <si>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</si>
  <si>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</si>
  <si>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</si>
  <si>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</si>
  <si>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</si>
  <si>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</si>
  <si>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</si>
  <si>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</si>
  <si>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</si>
  <si>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</si>
  <si>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</si>
  <si>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</si>
  <si>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</si>
  <si>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</si>
  <si>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</si>
  <si>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</si>
  <si>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</si>
  <si>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</si>
  <si>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</si>
  <si>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</si>
  <si>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</si>
  <si>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</si>
  <si>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</si>
  <si>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</si>
  <si>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</si>
  <si>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</si>
  <si>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</si>
  <si>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</si>
  <si>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</si>
  <si>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</si>
  <si>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</si>
  <si>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</si>
  <si>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</si>
  <si>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</si>
  <si>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</si>
  <si>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</si>
  <si>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</si>
  <si>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</si>
  <si>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</si>
  <si>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</si>
  <si>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</si>
  <si>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</si>
  <si>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</si>
  <si>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</si>
  <si>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</si>
  <si>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</si>
  <si>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</si>
  <si>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</si>
  <si>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</si>
  <si>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</si>
  <si>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</si>
  <si>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</si>
  <si>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</si>
  <si>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</si>
  <si>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</si>
  <si>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</si>
  <si>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</si>
  <si>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</si>
  <si>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</si>
  <si>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</si>
  <si>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</si>
  <si>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</si>
  <si>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</si>
  <si>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</si>
  <si>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</si>
  <si>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</si>
  <si>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</si>
  <si>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</si>
  <si>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</si>
  <si>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</si>
  <si>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</si>
  <si>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</si>
  <si>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</si>
  <si>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</si>
  <si>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</si>
  <si>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</si>
  <si>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</si>
  <si>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</si>
  <si>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</si>
  <si>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</si>
  <si>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</si>
  <si>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</si>
  <si>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</si>
  <si>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</si>
  <si>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</si>
  <si>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</si>
  <si>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</si>
  <si>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</si>
  <si>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</si>
  <si>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</si>
  <si>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</si>
  <si>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</si>
  <si>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</si>
  <si>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</si>
  <si>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</si>
  <si>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</si>
  <si>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</si>
  <si>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</si>
  <si>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</si>
  <si>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</si>
  <si>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</si>
  <si>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</si>
  <si>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</si>
  <si>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</si>
  <si>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</si>
  <si>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</si>
  <si>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</si>
  <si>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</si>
  <si>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</si>
  <si>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</si>
  <si>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</si>
  <si>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</si>
  <si>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</si>
  <si>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</si>
  <si>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</si>
  <si>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</si>
  <si>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</si>
  <si>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</si>
  <si>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>ตรวจสอบยอด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</si>
  <si>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</si>
  <si>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</si>
  <si>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</si>
  <si>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</si>
  <si>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</si>
  <si>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</si>
  <si>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</si>
  <si>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</si>
  <si>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</si>
  <si>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</si>
  <si>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</si>
  <si>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</si>
  <si>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</si>
  <si>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</si>
  <si>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</si>
  <si>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</si>
  <si>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</si>
  <si>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</si>
  <si>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</si>
  <si>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</si>
  <si>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</si>
  <si>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</si>
  <si>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</si>
  <si>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</si>
  <si>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</si>
  <si>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</si>
  <si>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</si>
  <si>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</si>
  <si>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</si>
  <si>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</si>
  <si>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</si>
  <si>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</si>
  <si>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</si>
  <si>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</si>
  <si>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</si>
  <si>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</si>
  <si>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</si>
  <si>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</si>
  <si>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</si>
  <si>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</si>
  <si>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</si>
  <si>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</si>
  <si>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</si>
  <si>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</si>
  <si>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</si>
  <si>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</si>
  <si>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</si>
  <si>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</si>
  <si>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</si>
  <si>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</si>
  <si>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</si>
  <si>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</si>
  <si>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</si>
  <si>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</si>
  <si>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</si>
  <si>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</si>
  <si>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</si>
  <si>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</si>
  <si>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</si>
  <si>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</si>
  <si>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</si>
  <si>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</si>
  <si>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</si>
  <si>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</si>
  <si>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</si>
  <si>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</si>
  <si>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</si>
  <si>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</si>
  <si>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</si>
  <si>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</si>
  <si>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</si>
  <si>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</si>
  <si>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</si>
  <si>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</si>
  <si>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</si>
  <si>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</si>
  <si>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</si>
  <si>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</si>
  <si>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</si>
  <si>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</si>
  <si>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</si>
  <si>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</si>
  <si>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</si>
  <si>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</si>
  <si>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</si>
  <si>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</si>
  <si>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</si>
  <si>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</si>
  <si>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</si>
  <si>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</si>
  <si>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</si>
  <si>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</si>
  <si>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</si>
  <si>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</si>
  <si>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</si>
  <si>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</si>
  <si>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</si>
  <si>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</si>
  <si>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</si>
  <si>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</si>
  <si>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</si>
  <si>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1101020501.102</t>
  </si>
  <si>
    <t>1101020501.103</t>
  </si>
  <si>
    <t>เงินฝากคลัง - ที่มีวัตถุประสงค์เฉพาะ</t>
  </si>
  <si>
    <t>1101020604.101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</si>
  <si>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</si>
  <si>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</si>
  <si>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</si>
  <si>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</si>
  <si>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</si>
  <si>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1101030102.101</t>
  </si>
  <si>
    <t>1101030102.102</t>
  </si>
  <si>
    <t>1101030102.103</t>
  </si>
  <si>
    <t>1104010101.101</t>
  </si>
  <si>
    <t>เงินฝากประจำ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</si>
  <si>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</si>
  <si>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</si>
  <si>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</si>
  <si>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</si>
  <si>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</si>
  <si>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</si>
  <si>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</si>
  <si>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</si>
  <si>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</si>
  <si>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</si>
  <si>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</si>
  <si>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</si>
  <si>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</si>
  <si>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</si>
  <si>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</si>
  <si>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</si>
  <si>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</si>
  <si>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</si>
  <si>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</si>
  <si>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</si>
  <si>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</si>
  <si>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</si>
  <si>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</si>
  <si>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</si>
  <si>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</si>
  <si>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</si>
  <si>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</si>
  <si>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</si>
  <si>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</si>
  <si>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</si>
  <si>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</si>
  <si>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</si>
  <si>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</si>
  <si>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</si>
  <si>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</si>
  <si>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</si>
  <si>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</si>
  <si>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</si>
  <si>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</si>
  <si>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</si>
  <si>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</si>
  <si>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</si>
  <si>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</si>
  <si>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</si>
  <si>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</si>
  <si>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</si>
  <si>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</si>
  <si>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</si>
  <si>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</si>
  <si>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</si>
  <si>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</si>
  <si>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</si>
  <si>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</si>
  <si>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</si>
  <si>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</si>
  <si>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</si>
  <si>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</si>
  <si>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</si>
  <si>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</si>
  <si>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</si>
  <si>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</si>
  <si>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</si>
  <si>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</si>
  <si>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</si>
  <si>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</si>
  <si>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</si>
  <si>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</si>
  <si>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</si>
  <si>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</si>
  <si>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</si>
  <si>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</si>
  <si>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</si>
  <si>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</si>
  <si>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</si>
  <si>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</si>
  <si>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</si>
  <si>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</si>
  <si>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</si>
  <si>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</si>
  <si>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</si>
  <si>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</si>
  <si>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</si>
  <si>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</si>
  <si>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</si>
  <si>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</si>
  <si>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</si>
  <si>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</si>
  <si>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</si>
  <si>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</si>
  <si>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</si>
  <si>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</si>
  <si>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</si>
  <si>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</si>
  <si>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</si>
  <si>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</si>
  <si>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</si>
  <si>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</si>
  <si>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</si>
  <si>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</si>
  <si>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</si>
  <si>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</si>
  <si>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</si>
  <si>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</si>
  <si>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</si>
  <si>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</si>
  <si>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</si>
  <si>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</si>
  <si>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</si>
  <si>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</si>
  <si>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</si>
  <si>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</si>
  <si>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</si>
  <si>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</si>
  <si>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</si>
  <si>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</si>
  <si>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</si>
  <si>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</si>
  <si>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</si>
  <si>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</si>
  <si>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</si>
  <si>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</si>
  <si>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</si>
  <si>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</si>
  <si>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</si>
  <si>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</si>
  <si>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</si>
  <si>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</si>
  <si>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</si>
  <si>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</si>
  <si>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</si>
  <si>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</si>
  <si>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</si>
  <si>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</si>
  <si>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</si>
  <si>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</si>
  <si>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</si>
  <si>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</si>
  <si>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</si>
  <si>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</si>
  <si>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</si>
  <si>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</si>
  <si>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</si>
  <si>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</si>
  <si>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</si>
  <si>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</si>
  <si>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</si>
  <si>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</si>
  <si>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</si>
  <si>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</si>
  <si>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</si>
  <si>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</si>
  <si>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</si>
  <si>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</si>
  <si>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</si>
  <si>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</si>
  <si>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</si>
  <si>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</si>
  <si>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</si>
  <si>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</si>
  <si>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</si>
  <si>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</si>
  <si>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</si>
  <si>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</si>
  <si>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</si>
  <si>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</si>
  <si>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</si>
  <si>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</si>
  <si>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</si>
  <si>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</si>
  <si>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</si>
  <si>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</si>
  <si>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</si>
  <si>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</si>
  <si>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</si>
  <si>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</si>
  <si>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</si>
  <si>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</si>
  <si>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</si>
  <si>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</si>
  <si>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</si>
  <si>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</si>
  <si>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</si>
  <si>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</si>
  <si>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</si>
  <si>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</si>
  <si>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</si>
  <si>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</si>
  <si>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</si>
  <si>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</si>
  <si>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</si>
  <si>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</si>
  <si>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</si>
  <si>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</si>
  <si>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</si>
  <si>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</si>
  <si>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</si>
  <si>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</si>
  <si>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</si>
  <si>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</si>
  <si>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</si>
  <si>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</si>
  <si>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</si>
  <si>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</si>
  <si>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</si>
  <si>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</si>
  <si>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</si>
  <si>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</si>
  <si>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</si>
  <si>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</si>
  <si>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</si>
  <si>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</si>
  <si>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</si>
  <si>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</si>
  <si>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</si>
  <si>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</si>
  <si>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</si>
  <si>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</si>
  <si>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</si>
  <si>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</si>
  <si>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</si>
  <si>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</si>
  <si>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</si>
  <si>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</si>
  <si>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</si>
  <si>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</si>
  <si>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</si>
  <si>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</si>
  <si>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</si>
  <si>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</si>
  <si>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</si>
  <si>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</si>
  <si>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</si>
  <si>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</si>
  <si>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</si>
  <si>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</si>
  <si>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</si>
  <si>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</si>
  <si>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</si>
  <si>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</si>
  <si>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</si>
  <si>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</si>
  <si>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</si>
  <si>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</si>
  <si>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</si>
  <si>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</si>
  <si>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</si>
  <si>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</si>
  <si>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</si>
  <si>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</si>
  <si>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</si>
  <si>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</si>
  <si>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</si>
  <si>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</si>
  <si>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</si>
  <si>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เงินบำรุงคงเหลือสุทธิ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</si>
  <si>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</si>
  <si>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</si>
  <si>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</si>
  <si>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</si>
  <si>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</si>
  <si>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</si>
  <si>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</si>
  <si>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</si>
  <si>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</si>
  <si>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</si>
  <si>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</si>
  <si>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</si>
  <si>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</si>
  <si>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</si>
  <si>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</si>
  <si>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</si>
  <si>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</si>
  <si>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</si>
  <si>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</si>
  <si>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</si>
  <si>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</si>
  <si>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</si>
  <si>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</si>
  <si>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</si>
  <si>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</si>
  <si>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</si>
  <si>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</si>
  <si>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</si>
  <si>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</si>
  <si>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</si>
  <si>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</si>
  <si>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</si>
  <si>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</si>
  <si>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</si>
  <si>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</si>
  <si>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</si>
  <si>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</si>
  <si>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</si>
  <si>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</si>
  <si>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</si>
  <si>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</si>
  <si>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</si>
  <si>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</si>
  <si>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</si>
  <si>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</si>
  <si>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</si>
  <si>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</si>
  <si>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</si>
  <si>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</si>
  <si>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</si>
  <si>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</si>
  <si>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</si>
  <si>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</si>
  <si>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</si>
  <si>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</si>
  <si>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</si>
  <si>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มูลค่าการใช้ใน รพ. ปี 2566</t>
  </si>
  <si>
    <t>ปี 2570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</si>
  <si>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</si>
  <si>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</si>
  <si>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</si>
  <si>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</si>
  <si>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</si>
  <si>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</si>
  <si>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</si>
  <si>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</si>
  <si>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</si>
  <si>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</si>
  <si>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</si>
  <si>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</si>
  <si>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</si>
  <si>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</si>
  <si>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</si>
  <si>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</si>
  <si>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</si>
  <si>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</si>
  <si>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</si>
  <si>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</si>
  <si>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</si>
  <si>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</si>
  <si>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</si>
  <si>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</si>
  <si>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</si>
  <si>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</si>
  <si>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</si>
  <si>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</si>
  <si>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</si>
  <si>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</si>
  <si>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</si>
  <si>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</si>
  <si>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</si>
  <si>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</si>
  <si>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</si>
  <si>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</si>
  <si>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</si>
  <si>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</si>
  <si>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</si>
  <si>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</si>
  <si>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</si>
  <si>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</si>
  <si>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</si>
  <si>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</si>
  <si>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</si>
  <si>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</si>
  <si>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</si>
  <si>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</si>
  <si>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</si>
  <si>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</si>
  <si>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</si>
  <si>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</si>
  <si>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</si>
  <si>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</si>
  <si>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</si>
  <si>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</si>
  <si>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</si>
  <si>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</si>
  <si>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</si>
  <si>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</si>
  <si>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</si>
  <si>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</si>
  <si>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</si>
  <si>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</si>
  <si>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</si>
  <si>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</si>
  <si>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</si>
  <si>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</si>
  <si>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</si>
  <si>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</si>
  <si>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</si>
  <si>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</si>
  <si>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</si>
  <si>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</si>
  <si>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</si>
  <si>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</si>
  <si>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</si>
  <si>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</si>
  <si>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</si>
  <si>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</si>
  <si>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</si>
  <si>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</si>
  <si>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</si>
  <si>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</si>
  <si>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</si>
  <si>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</si>
  <si>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</si>
  <si>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</si>
  <si>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</si>
  <si>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</si>
  <si>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</si>
  <si>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</si>
  <si>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</si>
  <si>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</si>
  <si>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</si>
  <si>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</si>
  <si>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</si>
  <si>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</si>
  <si>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</si>
  <si>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</si>
  <si>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</si>
  <si>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ค่าวัสดุ</t>
  </si>
  <si>
    <t>ประมณการ</t>
  </si>
  <si>
    <t xml:space="preserve">OP Visit </t>
  </si>
  <si>
    <t>Charge Per Visit</t>
  </si>
  <si>
    <t>Total Charge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</si>
  <si>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</si>
  <si>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</si>
  <si>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</si>
  <si>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</si>
  <si>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</si>
  <si>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</si>
  <si>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</si>
  <si>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  กันยายน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</si>
  <si>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</si>
  <si>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</si>
  <si>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</si>
  <si>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</si>
  <si>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</si>
  <si>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</si>
  <si>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</si>
  <si>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</si>
  <si>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</si>
  <si>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</si>
  <si>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</si>
  <si>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หนี้สินและภาระผูกพัน    กันยายน</t>
  </si>
  <si>
    <t>ผลการดำเนินงานปี 2565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</si>
  <si>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</si>
  <si>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</si>
  <si>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</si>
  <si>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</si>
  <si>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</si>
  <si>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r>
      <t xml:space="preserve">6 ws-re-exp   </t>
    </r>
    <r>
      <rPr>
        <b/>
        <u/>
        <sz val="16"/>
        <color rgb="FFFF0000"/>
        <rFont val="TH SarabunPSK"/>
        <family val="2"/>
      </rPr>
      <t xml:space="preserve">ใช้ข้อมูลชีทนี้ (เฉพาะที่ไฮไลท์สีเชียว) ส่งขึ้นเวปเท่านั้น </t>
    </r>
  </si>
  <si>
    <t>บางสะพาน,รพท.</t>
  </si>
  <si>
    <t>ชัยภูมิ,รพศ.</t>
  </si>
  <si>
    <t>1. แผนประมาณการรายได้-ควบคุมค่าใช้จ่าย ปีงบประมาณ 2567</t>
  </si>
  <si>
    <t>คาดการณ์ปี 2567</t>
  </si>
  <si>
    <t>ประมาณการปี 2567</t>
  </si>
  <si>
    <t>[3] =  ([2]/10)*12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</si>
  <si>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2567 </t>
    </r>
  </si>
  <si>
    <t>ประมาณการจ่ายชำระหนี้ปี 2567</t>
  </si>
  <si>
    <t>ประมาณการลูกหนี้ที่เรียกเก็บได้ปี 2567</t>
  </si>
  <si>
    <t>จัดซื้อ ด้วยงบค่าบริการฯเบิกจ่ายลักษณะงบลงทุน ปี 2567</t>
  </si>
  <si>
    <t>จัดซื้อ จัดหาด้วยเงินงบประมาณ ของ รพ. ปี 2567</t>
  </si>
  <si>
    <t>plan_ordering</t>
  </si>
  <si>
    <t>ส่วนต่างรายได้หักค่าใช้จ่าย(NI)</t>
  </si>
  <si>
    <t>ทุนสำรองสุทธิ (Net working Capital)</t>
  </si>
  <si>
    <t>เงินบำรุงคงเหลือ</t>
  </si>
  <si>
    <t>P70</t>
  </si>
  <si>
    <t>เงินบำรุงคงเหลือสุทธิ</t>
  </si>
  <si>
    <t>Name1</t>
  </si>
  <si>
    <t>2111020199.207</t>
  </si>
  <si>
    <t>เงินกองทุน UC (วัสดุ) สอน. และ
รพ.สต. (อบจ.)</t>
  </si>
  <si>
    <t>เงินบำรุงคงเหลือ  ก.ค.66</t>
  </si>
  <si>
    <t>77498</t>
  </si>
  <si>
    <t>รพ.มกุฏคีรีวัน</t>
  </si>
  <si>
    <t>43735</t>
  </si>
  <si>
    <t>รพ.แม่เปิน</t>
  </si>
  <si>
    <t>โรงพยาบาลแม่เปิน</t>
  </si>
  <si>
    <t>แม่เปิน</t>
  </si>
  <si>
    <t>โรงพยาบาลมกุฏคีรีวัน</t>
  </si>
  <si>
    <t>แม่เปิน,รพช.</t>
  </si>
  <si>
    <t>มกุฏคีรีวัน</t>
  </si>
  <si>
    <t>มกุฏคีรีวัน,รพช.</t>
  </si>
  <si>
    <t>จัดซื้อ จัดหาด้วยเงินบำรุงของ รพ. ปี 2567</t>
  </si>
  <si>
    <t>ณ  ก.ค. 66</t>
  </si>
  <si>
    <t>1 planfin_1st  ผลการดำเนินงานปี 2566 (ต.ค.65-ก.ค.66)  ณ  29/8/2566</t>
  </si>
  <si>
    <t>1 planfin_1st  คาดการณ์ปี67  เฉลี่ยต่อเดือนจากผลดำเนินงาน (ต.ค.65-ก.ค.66)  คูณ 12 เป็นคาดการณ์ปี 67</t>
  </si>
  <si>
    <t>แผนปี 2567</t>
  </si>
  <si>
    <t>WORKSHEET PLANFIN67_1st</t>
  </si>
  <si>
    <t>มูลค่าการได้รับสนับสนุน ปี 2567</t>
  </si>
  <si>
    <t>แผนจัดซื้อปี 2567นำไปกรอกใน planfin</t>
  </si>
  <si>
    <t>สินค้าคงคลัง ณ 30  กันยายน 2567</t>
  </si>
  <si>
    <t>สินค้าคงคลัง ปี 2566 (30 กันยายน 2566)</t>
  </si>
  <si>
    <t>มูลค่าการโอนให้หน่วยงานอื่น ปี 2567</t>
  </si>
  <si>
    <t>มูลค่าการสนับสนุน รพ.สต.ปี 2567</t>
  </si>
  <si>
    <t>มูลค่าการใช้ใน รพ. ปี 2567</t>
  </si>
  <si>
    <t>ปี 2566</t>
  </si>
  <si>
    <t>มูลค่าการได้รับสนับสนุนปี 2566</t>
  </si>
  <si>
    <t>แผนจัดซื้อปี 2567 นำไปกรอกใน planfin</t>
  </si>
  <si>
    <t>สินค้าคงคลัง ณ 30  กันยายน  2567</t>
  </si>
  <si>
    <t>มูลค่าการให้หน่วยงานอื่น ปี 2567</t>
  </si>
  <si>
    <t xml:space="preserve"> รวมมูลค่าการใช้ทั้งปี 2567</t>
  </si>
  <si>
    <t>แผนการจ่ายชำระปี 2567 (นำไปกรอกใน Planfin2567)</t>
  </si>
  <si>
    <t>ภาระหนี้สินคงเหลือสิ้นปี 2567</t>
  </si>
  <si>
    <t>รวมภาระหนี้สินปี 2567</t>
  </si>
  <si>
    <t>ประมาณการหนี้สินปี 2567</t>
  </si>
  <si>
    <t>หนี้สินค้างชำระ ณ 30  กันยายน  2566</t>
  </si>
  <si>
    <t>ปี 2571</t>
  </si>
  <si>
    <t xml:space="preserve">  ประมาณการลูกหนี้ค่ารักษาพยาบาลที่เรียกเก็บได้ในปี 2567   นำไปกรอกใน planfin  </t>
  </si>
  <si>
    <t>ลูกหนี้คงเหลือยกไปปี 2567</t>
  </si>
  <si>
    <t xml:space="preserve">   รวมลูกหนี้ค่ารักษาพยาบาลปี 2567</t>
  </si>
  <si>
    <t>ประมาณการลูกหนี้ค่ารักษาพยาบาล ปี 2567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</si>
  <si>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2566</t>
    </r>
  </si>
  <si>
    <t>รวมเงินลงทุนนำไปกรอกใน Planfin2567</t>
  </si>
  <si>
    <t>ประจำปีงบประมาณ พ.ศ. 2567</t>
  </si>
  <si>
    <t>รายละเอียดแผนการก่อหนี้ภาระผูกพันที่มีอายุมากกว่า 1 ปีประจำปีงบประมาณ 2567</t>
  </si>
  <si>
    <t>สิ้นสุด ณ วันที่ 30 กันยายน 2567</t>
  </si>
  <si>
    <t>รายได้ค่ารักษาและบริการอื่น ๆ ผลรวม</t>
  </si>
  <si>
    <t>รายได้ค่าบริการสาธารณสุขสำหรับโรคติดเชื้อไวรัสโคโรนา - IP จาก สปสช.</t>
  </si>
  <si>
    <t>หน่วยงาน</t>
  </si>
  <si>
    <t>No.</t>
  </si>
  <si>
    <t>รายได้ค่ารักษาและบริการอื่น ๆ (ยอด covid)</t>
  </si>
  <si>
    <t>รายได้ค่ารักษาและบริการอื่น ๆ  หักยอด covid</t>
  </si>
  <si>
    <t>1 planfin_1st  ผลการดำเนินงานปี 2566 (ต.ค.65-ก.ค.66)  รายการ  P10 รายได้ค่ารักษาและบริการอื่น ๆ  หักยอด รายได้ covid ออก</t>
  </si>
  <si>
    <t>Planfin67_1st</t>
  </si>
  <si>
    <t>หน่วยงานใส่ยอดเอง ณ  ก.ย.66</t>
  </si>
  <si>
    <t xml:space="preserve">เงินบำรุงคงเหลือสุทธิ (หักหนี้สินและภาระผูกพัน) ณ 30 กันยายน </t>
  </si>
  <si>
    <t>ใส่ตัวเลขปกติไม่ต้องติดเครื่องหมาย ลบ</t>
  </si>
  <si>
    <t>ผลการดำเนินงานปี 2566 (ต.ค.65-ก.ย.66)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</si>
  <si>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</si>
  <si>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</si>
  <si>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</si>
  <si>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</si>
  <si>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</si>
  <si>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</si>
  <si>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</si>
  <si>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</si>
  <si>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</si>
  <si>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</si>
  <si>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</si>
  <si>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</si>
  <si>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</si>
  <si>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</si>
  <si>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</si>
  <si>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Fixed Cost ตามประกาศ (สธ0204/22819 ลว.15 กค.59)</t>
  </si>
  <si>
    <t>ยา เวชภัณฑ์ และวัสดุทุกประเภท</t>
  </si>
  <si>
    <t>มูลค่ารวมทั้งปี 65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</si>
  <si>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</si>
  <si>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</si>
  <si>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</si>
  <si>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</si>
  <si>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</si>
  <si>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</si>
  <si>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</si>
  <si>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</si>
  <si>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</si>
  <si>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</si>
  <si>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</si>
  <si>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</si>
  <si>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</si>
  <si>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copy วางค่า เท่านั้น ช่อง "M - N"</t>
  </si>
  <si>
    <t xml:space="preserve">หมายเหตุ  สาเหตุของการเพิ่มลดของแผน </t>
  </si>
  <si>
    <t>HGR Mean</t>
  </si>
  <si>
    <t>HGR Mean+1SD</t>
  </si>
  <si>
    <t>ผลต่างจาก HGR Mean</t>
  </si>
  <si>
    <t>ผลต่างจาก HGR Mean+1SD</t>
  </si>
  <si>
    <t>ช่อง L ใช้แผนประมาณมาณปี2565 เทียบกับค่ากลางปี 2563 ช่อง M กับ N</t>
  </si>
  <si>
    <t>สูงกว่าค่า HGR Mean/HGR Mean=1SD</t>
  </si>
  <si>
    <t>ต่ำกว่าค่า HGR Mean/HGR Mean=1SD</t>
  </si>
  <si>
    <t>การเปรียบเทียบ HGR ปี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</si>
</sst>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9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8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1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sz val="16"/>
      <color rgb="FF000000"/>
      <name val="TH SarabunPSK"/>
      <family val="2"/>
    </font>
    <font>
      <i/>
      <u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indexed="81"/>
      <name val="TH SarabunPSK"/>
      <family val="2"/>
    </font>
    <font>
      <b/>
      <i/>
      <sz val="14"/>
      <color theme="1"/>
      <name val="TH SarabunPSK"/>
      <family val="2"/>
    </font>
    <font>
      <sz val="14"/>
      <color theme="0" tint="-4.9989318521683403E-2"/>
      <name val="TH SarabunPSK"/>
      <family val="2"/>
    </font>
    <font>
      <b/>
      <sz val="16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b/>
      <sz val="14"/>
      <color indexed="81"/>
      <name val="TH SarabunPSK"/>
      <family val="2"/>
    </font>
    <font>
      <sz val="18"/>
      <name val="TH SarabunPSK"/>
      <family val="2"/>
    </font>
    <font>
      <sz val="11"/>
      <name val="TH SarabunPSK"/>
      <family val="2"/>
    </font>
    <font>
      <sz val="10"/>
      <name val="Arial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5"/>
      <color rgb="FFFF0000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66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66FF66"/>
        <bgColor indexed="64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87" fillId="0" borderId="0"/>
  </cellStyleXfs>
  <cellXfs count="81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0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5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5" borderId="0" xfId="0" applyFont="1" applyFill="1"/>
    <xf numFmtId="188" fontId="7" fillId="5" borderId="16" xfId="0" applyNumberFormat="1" applyFont="1" applyFill="1" applyBorder="1"/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/>
    <xf numFmtId="0" fontId="7" fillId="0" borderId="2" xfId="0" applyFont="1" applyBorder="1"/>
    <xf numFmtId="0" fontId="7" fillId="3" borderId="12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/>
    </xf>
    <xf numFmtId="188" fontId="6" fillId="7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7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5" borderId="2" xfId="3" applyNumberFormat="1" applyFont="1" applyFill="1" applyBorder="1"/>
    <xf numFmtId="43" fontId="24" fillId="0" borderId="0" xfId="3" applyFont="1" applyAlignment="1">
      <alignment wrapText="1"/>
    </xf>
    <xf numFmtId="43" fontId="24" fillId="5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5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left" vertical="center" wrapText="1" readingOrder="1"/>
    </xf>
    <xf numFmtId="0" fontId="12" fillId="18" borderId="31" xfId="0" applyFont="1" applyFill="1" applyBorder="1" applyAlignment="1">
      <alignment horizontal="center" vertical="top" wrapText="1"/>
    </xf>
    <xf numFmtId="0" fontId="34" fillId="18" borderId="31" xfId="0" applyFont="1" applyFill="1" applyBorder="1" applyAlignment="1">
      <alignment horizontal="left" vertical="center" wrapText="1" readingOrder="1"/>
    </xf>
    <xf numFmtId="0" fontId="12" fillId="18" borderId="32" xfId="0" applyFont="1" applyFill="1" applyBorder="1" applyAlignment="1">
      <alignment horizontal="center" vertical="top" wrapText="1"/>
    </xf>
    <xf numFmtId="0" fontId="33" fillId="18" borderId="32" xfId="0" applyFont="1" applyFill="1" applyBorder="1" applyAlignment="1">
      <alignment horizontal="left" vertical="center" wrapText="1" readingOrder="1"/>
    </xf>
    <xf numFmtId="0" fontId="35" fillId="19" borderId="33" xfId="0" applyFont="1" applyFill="1" applyBorder="1" applyAlignment="1">
      <alignment horizontal="center" vertical="center" wrapText="1" readingOrder="1"/>
    </xf>
    <xf numFmtId="0" fontId="35" fillId="19" borderId="33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5" fillId="19" borderId="30" xfId="0" applyFont="1" applyFill="1" applyBorder="1" applyAlignment="1">
      <alignment horizontal="center" vertical="center" wrapText="1" readingOrder="1"/>
    </xf>
    <xf numFmtId="0" fontId="35" fillId="19" borderId="30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19" borderId="34" xfId="0" applyFont="1" applyFill="1" applyBorder="1" applyAlignment="1">
      <alignment horizontal="center" vertical="center" wrapText="1" readingOrder="1"/>
    </xf>
    <xf numFmtId="0" fontId="36" fillId="19" borderId="34" xfId="0" applyFont="1" applyFill="1" applyBorder="1" applyAlignment="1">
      <alignment horizontal="center" vertical="center" wrapText="1" readingOrder="1"/>
    </xf>
    <xf numFmtId="0" fontId="35" fillId="19" borderId="34" xfId="0" applyFont="1" applyFill="1" applyBorder="1" applyAlignment="1">
      <alignment horizontal="left" vertical="center" readingOrder="1"/>
    </xf>
    <xf numFmtId="0" fontId="36" fillId="19" borderId="30" xfId="0" applyFont="1" applyFill="1" applyBorder="1" applyAlignment="1">
      <alignment horizontal="center" vertical="center" wrapText="1" readingOrder="1"/>
    </xf>
    <xf numFmtId="0" fontId="6" fillId="3" borderId="0" xfId="0" applyFont="1" applyFill="1"/>
    <xf numFmtId="0" fontId="6" fillId="13" borderId="0" xfId="0" applyFont="1" applyFill="1"/>
    <xf numFmtId="0" fontId="6" fillId="21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18" fillId="12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5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9" borderId="0" xfId="0" applyFont="1" applyFill="1" applyAlignment="1">
      <alignment horizontal="center" vertical="top"/>
    </xf>
    <xf numFmtId="0" fontId="7" fillId="10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5" borderId="0" xfId="0" applyFont="1" applyFill="1"/>
    <xf numFmtId="188" fontId="6" fillId="5" borderId="16" xfId="0" applyNumberFormat="1" applyFont="1" applyFill="1" applyBorder="1"/>
    <xf numFmtId="0" fontId="6" fillId="10" borderId="15" xfId="0" applyFont="1" applyFill="1" applyBorder="1" applyAlignment="1">
      <alignment horizontal="center"/>
    </xf>
    <xf numFmtId="0" fontId="6" fillId="10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43" fontId="6" fillId="23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5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43" fontId="7" fillId="14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43" fontId="7" fillId="15" borderId="6" xfId="3" applyFont="1" applyFill="1" applyBorder="1" applyAlignment="1">
      <alignment horizontal="center" vertical="center"/>
    </xf>
    <xf numFmtId="188" fontId="10" fillId="15" borderId="36" xfId="0" applyNumberFormat="1" applyFont="1" applyFill="1" applyBorder="1"/>
    <xf numFmtId="0" fontId="7" fillId="15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5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left" vertical="center" wrapText="1"/>
    </xf>
    <xf numFmtId="0" fontId="6" fillId="4" borderId="11" xfId="0" applyFont="1" applyFill="1" applyBorder="1" applyAlignment="1">
      <alignment horizontal="center"/>
    </xf>
    <xf numFmtId="188" fontId="6" fillId="7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1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Alignment="1">
      <alignment horizontal="center"/>
    </xf>
    <xf numFmtId="188" fontId="7" fillId="0" borderId="0" xfId="3" applyNumberFormat="1" applyFont="1" applyFill="1" applyBorder="1"/>
    <xf numFmtId="0" fontId="7" fillId="14" borderId="0" xfId="0" applyFont="1" applyFill="1" applyAlignment="1">
      <alignment horizontal="center" vertical="center"/>
    </xf>
    <xf numFmtId="188" fontId="7" fillId="0" borderId="35" xfId="3" applyNumberFormat="1" applyFont="1" applyFill="1" applyBorder="1"/>
    <xf numFmtId="188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3" borderId="0" xfId="0" applyFont="1" applyFill="1" applyAlignment="1">
      <alignment horizontal="center"/>
    </xf>
    <xf numFmtId="188" fontId="20" fillId="0" borderId="0" xfId="0" applyNumberFormat="1" applyFont="1"/>
    <xf numFmtId="188" fontId="20" fillId="5" borderId="0" xfId="0" applyNumberFormat="1" applyFont="1" applyFill="1"/>
    <xf numFmtId="0" fontId="13" fillId="0" borderId="0" xfId="0" applyFont="1" applyAlignment="1">
      <alignment vertical="top"/>
    </xf>
    <xf numFmtId="188" fontId="6" fillId="0" borderId="0" xfId="0" applyNumberFormat="1" applyFont="1" applyAlignment="1">
      <alignment vertical="top" wrapText="1"/>
    </xf>
    <xf numFmtId="188" fontId="7" fillId="15" borderId="0" xfId="0" applyNumberFormat="1" applyFont="1" applyFill="1"/>
    <xf numFmtId="0" fontId="4" fillId="0" borderId="0" xfId="0" applyFont="1" applyAlignment="1">
      <alignment vertical="top"/>
    </xf>
    <xf numFmtId="0" fontId="32" fillId="19" borderId="33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32" fillId="19" borderId="30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19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88" fontId="25" fillId="27" borderId="0" xfId="0" applyNumberFormat="1" applyFont="1" applyFill="1" applyAlignment="1">
      <alignment horizontal="center" vertical="top"/>
    </xf>
    <xf numFmtId="0" fontId="11" fillId="0" borderId="0" xfId="0" applyFo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5" borderId="0" xfId="0" applyNumberFormat="1" applyFont="1" applyFill="1" applyAlignment="1">
      <alignment horizontal="right"/>
    </xf>
    <xf numFmtId="188" fontId="25" fillId="15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5" borderId="0" xfId="0" applyFont="1" applyFill="1" applyAlignment="1">
      <alignment horizontal="center" vertical="center"/>
    </xf>
    <xf numFmtId="40" fontId="7" fillId="15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5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5" borderId="0" xfId="0" applyFont="1" applyFill="1" applyAlignment="1">
      <alignment horizontal="center" vertical="top"/>
    </xf>
    <xf numFmtId="40" fontId="6" fillId="16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3" borderId="25" xfId="0" applyFont="1" applyFill="1" applyBorder="1" applyAlignment="1">
      <alignment horizontal="centerContinuous"/>
    </xf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7" borderId="0" xfId="0" applyFont="1" applyFill="1" applyAlignment="1">
      <alignment vertical="top" wrapText="1"/>
    </xf>
    <xf numFmtId="0" fontId="7" fillId="17" borderId="0" xfId="0" applyFont="1" applyFill="1" applyAlignment="1">
      <alignment horizontal="center"/>
    </xf>
    <xf numFmtId="0" fontId="6" fillId="7" borderId="0" xfId="0" applyFont="1" applyFill="1"/>
    <xf numFmtId="0" fontId="18" fillId="0" borderId="0" xfId="6" applyFont="1" applyAlignment="1">
      <alignment vertical="top"/>
    </xf>
    <xf numFmtId="188" fontId="6" fillId="0" borderId="0" xfId="3" applyNumberFormat="1" applyFont="1" applyBorder="1"/>
    <xf numFmtId="188" fontId="7" fillId="27" borderId="0" xfId="0" applyNumberFormat="1" applyFont="1" applyFill="1" applyAlignment="1">
      <alignment horizontal="right" vertical="top"/>
    </xf>
    <xf numFmtId="188" fontId="10" fillId="14" borderId="35" xfId="0" applyNumberFormat="1" applyFont="1" applyFill="1" applyBorder="1"/>
    <xf numFmtId="188" fontId="6" fillId="15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4" borderId="2" xfId="0" applyNumberFormat="1" applyFont="1" applyFill="1" applyBorder="1"/>
    <xf numFmtId="188" fontId="7" fillId="25" borderId="2" xfId="0" applyNumberFormat="1" applyFont="1" applyFill="1" applyBorder="1"/>
    <xf numFmtId="188" fontId="7" fillId="15" borderId="2" xfId="0" applyNumberFormat="1" applyFont="1" applyFill="1" applyBorder="1"/>
    <xf numFmtId="188" fontId="7" fillId="11" borderId="2" xfId="0" applyNumberFormat="1" applyFont="1" applyFill="1" applyBorder="1"/>
    <xf numFmtId="188" fontId="7" fillId="0" borderId="2" xfId="0" applyNumberFormat="1" applyFont="1" applyBorder="1"/>
    <xf numFmtId="188" fontId="15" fillId="22" borderId="2" xfId="3" applyNumberFormat="1" applyFont="1" applyFill="1" applyBorder="1" applyAlignment="1">
      <alignment vertical="center"/>
    </xf>
    <xf numFmtId="188" fontId="15" fillId="24" borderId="2" xfId="0" applyNumberFormat="1" applyFont="1" applyFill="1" applyBorder="1"/>
    <xf numFmtId="188" fontId="15" fillId="25" borderId="2" xfId="0" applyNumberFormat="1" applyFont="1" applyFill="1" applyBorder="1"/>
    <xf numFmtId="188" fontId="15" fillId="25" borderId="2" xfId="3" applyNumberFormat="1" applyFont="1" applyFill="1" applyBorder="1" applyAlignment="1"/>
    <xf numFmtId="188" fontId="15" fillId="11" borderId="2" xfId="3" applyNumberFormat="1" applyFont="1" applyFill="1" applyBorder="1" applyAlignment="1"/>
    <xf numFmtId="188" fontId="15" fillId="0" borderId="2" xfId="0" applyNumberFormat="1" applyFont="1" applyBorder="1"/>
    <xf numFmtId="188" fontId="6" fillId="26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/>
    <xf numFmtId="188" fontId="18" fillId="0" borderId="2" xfId="3" applyNumberFormat="1" applyFont="1" applyFill="1" applyBorder="1" applyAlignment="1"/>
    <xf numFmtId="188" fontId="18" fillId="15" borderId="2" xfId="3" applyNumberFormat="1" applyFont="1" applyFill="1" applyBorder="1" applyAlignment="1"/>
    <xf numFmtId="188" fontId="17" fillId="15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5" borderId="2" xfId="0" applyNumberFormat="1" applyFont="1" applyFill="1" applyBorder="1"/>
    <xf numFmtId="188" fontId="7" fillId="14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5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5" borderId="2" xfId="3" applyNumberFormat="1" applyFont="1" applyFill="1" applyBorder="1" applyAlignment="1"/>
    <xf numFmtId="0" fontId="18" fillId="12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88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7" borderId="15" xfId="0" applyFont="1" applyFill="1" applyBorder="1" applyAlignment="1">
      <alignment horizontal="center"/>
    </xf>
    <xf numFmtId="188" fontId="6" fillId="7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Alignment="1">
      <alignment vertical="center" wrapText="1"/>
    </xf>
    <xf numFmtId="43" fontId="6" fillId="0" borderId="0" xfId="3" applyFont="1" applyFill="1"/>
    <xf numFmtId="0" fontId="4" fillId="0" borderId="0" xfId="0" applyFont="1"/>
    <xf numFmtId="0" fontId="5" fillId="0" borderId="0" xfId="0" applyFont="1"/>
    <xf numFmtId="193" fontId="6" fillId="0" borderId="0" xfId="0" applyNumberFormat="1" applyFont="1"/>
    <xf numFmtId="191" fontId="6" fillId="0" borderId="0" xfId="0" applyNumberFormat="1" applyFont="1"/>
    <xf numFmtId="194" fontId="6" fillId="0" borderId="0" xfId="3" applyNumberFormat="1" applyFont="1" applyFill="1"/>
    <xf numFmtId="188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4" borderId="0" xfId="0" applyNumberFormat="1" applyFont="1" applyFill="1" applyAlignment="1">
      <alignment horizontal="center"/>
    </xf>
    <xf numFmtId="0" fontId="10" fillId="24" borderId="0" xfId="0" applyFont="1" applyFill="1" applyAlignment="1">
      <alignment horizontal="center"/>
    </xf>
    <xf numFmtId="40" fontId="10" fillId="24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7" fillId="0" borderId="14" xfId="0" applyFont="1" applyBorder="1" applyAlignment="1">
      <alignment horizontal="center"/>
    </xf>
    <xf numFmtId="0" fontId="14" fillId="17" borderId="0" xfId="0" applyFont="1" applyFill="1" applyAlignment="1">
      <alignment horizontal="center" vertical="center"/>
    </xf>
    <xf numFmtId="189" fontId="6" fillId="29" borderId="0" xfId="0" applyNumberFormat="1" applyFont="1" applyFill="1"/>
    <xf numFmtId="189" fontId="6" fillId="29" borderId="0" xfId="3" applyNumberFormat="1" applyFont="1" applyFill="1" applyBorder="1" applyAlignment="1"/>
    <xf numFmtId="195" fontId="6" fillId="29" borderId="0" xfId="0" applyNumberFormat="1" applyFont="1" applyFill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Alignment="1">
      <alignment horizontal="center"/>
    </xf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5" borderId="45" xfId="3" applyNumberFormat="1" applyFont="1" applyFill="1" applyBorder="1" applyAlignment="1"/>
    <xf numFmtId="188" fontId="6" fillId="0" borderId="45" xfId="0" applyNumberFormat="1" applyFont="1" applyBorder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8" borderId="48" xfId="8" applyFont="1" applyFill="1" applyBorder="1"/>
    <xf numFmtId="0" fontId="24" fillId="28" borderId="48" xfId="8" applyFont="1" applyFill="1" applyBorder="1" applyAlignment="1">
      <alignment horizontal="right"/>
    </xf>
    <xf numFmtId="1" fontId="24" fillId="28" borderId="48" xfId="8" applyNumberFormat="1" applyFont="1" applyFill="1" applyBorder="1" applyAlignment="1">
      <alignment horizontal="right"/>
    </xf>
    <xf numFmtId="0" fontId="12" fillId="28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49" fontId="42" fillId="17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Alignment="1">
      <alignment horizontal="center"/>
    </xf>
    <xf numFmtId="0" fontId="50" fillId="0" borderId="0" xfId="3" applyNumberFormat="1" applyFont="1" applyFill="1" applyBorder="1" applyAlignment="1">
      <alignment horizontal="center" vertical="center"/>
    </xf>
    <xf numFmtId="0" fontId="11" fillId="30" borderId="0" xfId="0" applyFont="1" applyFill="1" applyAlignment="1">
      <alignment horizontal="center" vertical="center" wrapText="1"/>
    </xf>
    <xf numFmtId="43" fontId="11" fillId="3" borderId="0" xfId="3" applyFont="1" applyFill="1" applyBorder="1" applyAlignment="1">
      <alignment horizontal="center" vertical="center" wrapText="1"/>
    </xf>
    <xf numFmtId="49" fontId="51" fillId="0" borderId="0" xfId="3" applyNumberFormat="1" applyFont="1" applyBorder="1" applyAlignment="1">
      <alignment horizontal="center" vertical="center" wrapText="1"/>
    </xf>
    <xf numFmtId="188" fontId="7" fillId="17" borderId="0" xfId="0" applyNumberFormat="1" applyFont="1" applyFill="1" applyAlignment="1">
      <alignment vertical="center"/>
    </xf>
    <xf numFmtId="188" fontId="5" fillId="17" borderId="0" xfId="0" applyNumberFormat="1" applyFont="1" applyFill="1" applyAlignment="1">
      <alignment vertical="top" wrapText="1"/>
    </xf>
    <xf numFmtId="188" fontId="5" fillId="17" borderId="0" xfId="0" applyNumberFormat="1" applyFont="1" applyFill="1" applyAlignment="1">
      <alignment vertical="center" wrapText="1"/>
    </xf>
    <xf numFmtId="188" fontId="7" fillId="17" borderId="0" xfId="3" applyNumberFormat="1" applyFont="1" applyFill="1" applyBorder="1" applyAlignment="1">
      <alignment vertical="center" wrapText="1"/>
    </xf>
    <xf numFmtId="188" fontId="6" fillId="3" borderId="0" xfId="3" applyNumberFormat="1" applyFont="1" applyFill="1"/>
    <xf numFmtId="0" fontId="7" fillId="31" borderId="2" xfId="0" applyFont="1" applyFill="1" applyBorder="1" applyAlignment="1">
      <alignment horizontal="center" vertical="center" wrapText="1"/>
    </xf>
    <xf numFmtId="188" fontId="6" fillId="31" borderId="2" xfId="3" applyNumberFormat="1" applyFont="1" applyFill="1" applyBorder="1"/>
    <xf numFmtId="188" fontId="7" fillId="31" borderId="2" xfId="3" applyNumberFormat="1" applyFont="1" applyFill="1" applyBorder="1" applyAlignment="1">
      <alignment vertical="top"/>
    </xf>
    <xf numFmtId="188" fontId="7" fillId="31" borderId="2" xfId="3" applyNumberFormat="1" applyFont="1" applyFill="1" applyBorder="1" applyAlignment="1"/>
    <xf numFmtId="0" fontId="42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/>
    <xf numFmtId="0" fontId="55" fillId="0" borderId="0" xfId="0" applyFont="1" applyAlignment="1">
      <alignment horizontal="centerContinuous"/>
    </xf>
    <xf numFmtId="0" fontId="56" fillId="0" borderId="0" xfId="0" applyFont="1"/>
    <xf numFmtId="0" fontId="57" fillId="0" borderId="0" xfId="0" applyFont="1" applyAlignment="1">
      <alignment horizontal="center"/>
    </xf>
    <xf numFmtId="0" fontId="57" fillId="0" borderId="0" xfId="0" applyFont="1"/>
    <xf numFmtId="0" fontId="58" fillId="0" borderId="0" xfId="17" applyFont="1" applyBorder="1"/>
    <xf numFmtId="0" fontId="59" fillId="0" borderId="0" xfId="0" applyFont="1"/>
    <xf numFmtId="49" fontId="11" fillId="0" borderId="0" xfId="0" applyNumberFormat="1" applyFont="1" applyAlignment="1">
      <alignment horizontal="left"/>
    </xf>
    <xf numFmtId="0" fontId="60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7" fillId="32" borderId="0" xfId="0" applyFont="1" applyFill="1"/>
    <xf numFmtId="0" fontId="57" fillId="32" borderId="0" xfId="0" applyFont="1" applyFill="1" applyAlignment="1">
      <alignment horizontal="center"/>
    </xf>
    <xf numFmtId="0" fontId="58" fillId="32" borderId="0" xfId="17" applyFont="1" applyFill="1" applyBorder="1"/>
    <xf numFmtId="0" fontId="61" fillId="32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7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5" borderId="54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/>
    </xf>
    <xf numFmtId="0" fontId="7" fillId="17" borderId="51" xfId="0" applyFont="1" applyFill="1" applyBorder="1" applyAlignment="1">
      <alignment horizontal="center" vertical="center" wrapText="1"/>
    </xf>
    <xf numFmtId="43" fontId="7" fillId="17" borderId="45" xfId="3" applyFont="1" applyFill="1" applyBorder="1" applyAlignment="1">
      <alignment horizontal="center" vertical="center" wrapText="1"/>
    </xf>
    <xf numFmtId="0" fontId="7" fillId="17" borderId="45" xfId="0" applyFont="1" applyFill="1" applyBorder="1" applyAlignment="1">
      <alignment horizontal="center" vertical="center"/>
    </xf>
    <xf numFmtId="43" fontId="7" fillId="14" borderId="45" xfId="3" applyFont="1" applyFill="1" applyBorder="1" applyAlignment="1">
      <alignment horizontal="center" vertical="center" wrapText="1"/>
    </xf>
    <xf numFmtId="0" fontId="7" fillId="14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/>
    <xf numFmtId="188" fontId="18" fillId="0" borderId="45" xfId="3" applyNumberFormat="1" applyFont="1" applyFill="1" applyBorder="1" applyAlignment="1"/>
    <xf numFmtId="188" fontId="6" fillId="17" borderId="2" xfId="0" applyNumberFormat="1" applyFont="1" applyFill="1" applyBorder="1"/>
    <xf numFmtId="188" fontId="6" fillId="17" borderId="45" xfId="0" applyNumberFormat="1" applyFont="1" applyFill="1" applyBorder="1"/>
    <xf numFmtId="188" fontId="17" fillId="17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4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88" fontId="18" fillId="0" borderId="45" xfId="1" applyNumberFormat="1" applyFont="1" applyBorder="1"/>
    <xf numFmtId="2" fontId="6" fillId="15" borderId="36" xfId="3" applyNumberFormat="1" applyFont="1" applyFill="1" applyBorder="1"/>
    <xf numFmtId="0" fontId="6" fillId="29" borderId="0" xfId="0" applyFont="1" applyFill="1" applyAlignment="1">
      <alignment vertical="top"/>
    </xf>
    <xf numFmtId="0" fontId="7" fillId="7" borderId="2" xfId="0" applyFont="1" applyFill="1" applyBorder="1" applyAlignment="1">
      <alignment horizontal="center" vertical="center" wrapText="1"/>
    </xf>
    <xf numFmtId="188" fontId="6" fillId="7" borderId="2" xfId="0" applyNumberFormat="1" applyFont="1" applyFill="1" applyBorder="1"/>
    <xf numFmtId="188" fontId="7" fillId="7" borderId="2" xfId="3" applyNumberFormat="1" applyFont="1" applyFill="1" applyBorder="1"/>
    <xf numFmtId="0" fontId="6" fillId="34" borderId="0" xfId="0" applyFont="1" applyFill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7" fillId="17" borderId="45" xfId="0" applyFont="1" applyFill="1" applyBorder="1" applyAlignment="1">
      <alignment horizontal="center" vertical="center" wrapText="1"/>
    </xf>
    <xf numFmtId="188" fontId="6" fillId="14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3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4" borderId="45" xfId="0" applyNumberFormat="1" applyFont="1" applyFill="1" applyBorder="1" applyAlignment="1">
      <alignment vertical="center"/>
    </xf>
    <xf numFmtId="0" fontId="6" fillId="0" borderId="55" xfId="0" applyFont="1" applyBorder="1" applyAlignment="1">
      <alignment vertical="center"/>
    </xf>
    <xf numFmtId="0" fontId="11" fillId="14" borderId="55" xfId="0" applyFont="1" applyFill="1" applyBorder="1"/>
    <xf numFmtId="0" fontId="7" fillId="14" borderId="45" xfId="0" applyFont="1" applyFill="1" applyBorder="1" applyAlignment="1">
      <alignment vertical="center"/>
    </xf>
    <xf numFmtId="0" fontId="18" fillId="0" borderId="45" xfId="1" applyFont="1" applyBorder="1"/>
    <xf numFmtId="0" fontId="10" fillId="15" borderId="36" xfId="0" applyFont="1" applyFill="1" applyBorder="1" applyAlignment="1">
      <alignment horizontal="center"/>
    </xf>
    <xf numFmtId="0" fontId="10" fillId="14" borderId="57" xfId="0" applyFont="1" applyFill="1" applyBorder="1" applyAlignment="1">
      <alignment horizontal="center"/>
    </xf>
    <xf numFmtId="43" fontId="7" fillId="14" borderId="2" xfId="3" applyFont="1" applyFill="1" applyBorder="1" applyAlignment="1">
      <alignment horizontal="center"/>
    </xf>
    <xf numFmtId="0" fontId="7" fillId="14" borderId="0" xfId="0" applyFont="1" applyFill="1"/>
    <xf numFmtId="0" fontId="6" fillId="0" borderId="2" xfId="0" applyFont="1" applyBorder="1" applyAlignment="1">
      <alignment horizontal="left"/>
    </xf>
    <xf numFmtId="0" fontId="7" fillId="15" borderId="0" xfId="0" applyFont="1" applyFill="1"/>
    <xf numFmtId="0" fontId="15" fillId="0" borderId="45" xfId="0" applyFont="1" applyBorder="1" applyAlignment="1">
      <alignment vertical="top"/>
    </xf>
    <xf numFmtId="188" fontId="15" fillId="14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4" borderId="35" xfId="0" applyFont="1" applyFill="1" applyBorder="1" applyAlignment="1">
      <alignment horizontal="center"/>
    </xf>
    <xf numFmtId="188" fontId="15" fillId="25" borderId="55" xfId="3" applyNumberFormat="1" applyFont="1" applyFill="1" applyBorder="1" applyAlignment="1"/>
    <xf numFmtId="188" fontId="7" fillId="25" borderId="55" xfId="0" applyNumberFormat="1" applyFont="1" applyFill="1" applyBorder="1"/>
    <xf numFmtId="188" fontId="7" fillId="17" borderId="45" xfId="0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5" borderId="45" xfId="0" applyFont="1" applyFill="1" applyBorder="1" applyAlignment="1">
      <alignment horizontal="center" vertical="center" wrapText="1"/>
    </xf>
    <xf numFmtId="0" fontId="6" fillId="15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5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1" borderId="2" xfId="3" applyNumberFormat="1" applyFont="1" applyFill="1" applyBorder="1" applyAlignment="1">
      <alignment horizontal="center" vertical="center"/>
    </xf>
    <xf numFmtId="2" fontId="6" fillId="14" borderId="45" xfId="3" applyNumberFormat="1" applyFont="1" applyFill="1" applyBorder="1" applyAlignment="1">
      <alignment horizontal="right" vertical="center"/>
    </xf>
    <xf numFmtId="40" fontId="7" fillId="14" borderId="2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7" borderId="0" xfId="0" applyFont="1" applyFill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4" borderId="45" xfId="0" applyFont="1" applyFill="1" applyBorder="1" applyAlignment="1">
      <alignment horizontal="center" vertical="center" wrapText="1"/>
    </xf>
    <xf numFmtId="0" fontId="7" fillId="25" borderId="45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22" borderId="45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3" applyNumberFormat="1" applyFont="1" applyFill="1" applyBorder="1"/>
    <xf numFmtId="188" fontId="15" fillId="0" borderId="2" xfId="3" applyNumberFormat="1" applyFont="1" applyBorder="1"/>
    <xf numFmtId="188" fontId="15" fillId="11" borderId="2" xfId="3" applyNumberFormat="1" applyFont="1" applyFill="1" applyBorder="1"/>
    <xf numFmtId="188" fontId="15" fillId="22" borderId="2" xfId="3" applyNumberFormat="1" applyFont="1" applyFill="1" applyBorder="1"/>
    <xf numFmtId="188" fontId="15" fillId="17" borderId="2" xfId="3" applyNumberFormat="1" applyFont="1" applyFill="1" applyBorder="1"/>
    <xf numFmtId="188" fontId="15" fillId="17" borderId="45" xfId="3" applyNumberFormat="1" applyFont="1" applyFill="1" applyBorder="1"/>
    <xf numFmtId="188" fontId="6" fillId="25" borderId="2" xfId="0" applyNumberFormat="1" applyFont="1" applyFill="1" applyBorder="1"/>
    <xf numFmtId="0" fontId="18" fillId="0" borderId="9" xfId="1" applyFont="1" applyBorder="1"/>
    <xf numFmtId="188" fontId="15" fillId="24" borderId="9" xfId="0" applyNumberFormat="1" applyFont="1" applyFill="1" applyBorder="1"/>
    <xf numFmtId="188" fontId="15" fillId="25" borderId="9" xfId="0" applyNumberFormat="1" applyFont="1" applyFill="1" applyBorder="1"/>
    <xf numFmtId="188" fontId="15" fillId="25" borderId="9" xfId="3" applyNumberFormat="1" applyFont="1" applyFill="1" applyBorder="1"/>
    <xf numFmtId="188" fontId="15" fillId="0" borderId="9" xfId="3" applyNumberFormat="1" applyFont="1" applyBorder="1"/>
    <xf numFmtId="188" fontId="15" fillId="11" borderId="9" xfId="3" applyNumberFormat="1" applyFont="1" applyFill="1" applyBorder="1"/>
    <xf numFmtId="188" fontId="15" fillId="0" borderId="9" xfId="0" applyNumberFormat="1" applyFont="1" applyBorder="1"/>
    <xf numFmtId="188" fontId="15" fillId="17" borderId="9" xfId="3" applyNumberFormat="1" applyFont="1" applyFill="1" applyBorder="1"/>
    <xf numFmtId="188" fontId="15" fillId="17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5" borderId="35" xfId="1" applyFont="1" applyFill="1" applyBorder="1" applyAlignment="1">
      <alignment horizontal="center"/>
    </xf>
    <xf numFmtId="188" fontId="10" fillId="24" borderId="36" xfId="0" applyNumberFormat="1" applyFont="1" applyFill="1" applyBorder="1"/>
    <xf numFmtId="188" fontId="10" fillId="25" borderId="36" xfId="0" applyNumberFormat="1" applyFont="1" applyFill="1" applyBorder="1"/>
    <xf numFmtId="188" fontId="10" fillId="0" borderId="36" xfId="3" applyNumberFormat="1" applyFont="1" applyBorder="1"/>
    <xf numFmtId="188" fontId="10" fillId="11" borderId="36" xfId="3" applyNumberFormat="1" applyFont="1" applyFill="1" applyBorder="1"/>
    <xf numFmtId="188" fontId="10" fillId="0" borderId="36" xfId="0" applyNumberFormat="1" applyFont="1" applyBorder="1"/>
    <xf numFmtId="188" fontId="10" fillId="22" borderId="36" xfId="3" applyNumberFormat="1" applyFont="1" applyFill="1" applyBorder="1"/>
    <xf numFmtId="188" fontId="10" fillId="17" borderId="36" xfId="3" applyNumberFormat="1" applyFont="1" applyFill="1" applyBorder="1"/>
    <xf numFmtId="188" fontId="15" fillId="17" borderId="45" xfId="3" applyNumberFormat="1" applyFont="1" applyFill="1" applyBorder="1" applyAlignment="1"/>
    <xf numFmtId="188" fontId="7" fillId="24" borderId="10" xfId="0" applyNumberFormat="1" applyFont="1" applyFill="1" applyBorder="1" applyAlignment="1">
      <alignment vertical="center"/>
    </xf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1" borderId="10" xfId="0" applyNumberFormat="1" applyFont="1" applyFill="1" applyBorder="1" applyAlignment="1">
      <alignment vertical="center"/>
    </xf>
    <xf numFmtId="188" fontId="7" fillId="11" borderId="10" xfId="3" applyNumberFormat="1" applyFont="1" applyFill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188" fontId="7" fillId="22" borderId="10" xfId="0" applyNumberFormat="1" applyFont="1" applyFill="1" applyBorder="1" applyAlignment="1">
      <alignment vertical="center"/>
    </xf>
    <xf numFmtId="188" fontId="7" fillId="17" borderId="45" xfId="3" applyNumberFormat="1" applyFont="1" applyFill="1" applyBorder="1" applyAlignment="1">
      <alignment vertical="center"/>
    </xf>
    <xf numFmtId="188" fontId="7" fillId="25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0" fontId="18" fillId="0" borderId="48" xfId="6" applyFont="1" applyBorder="1" applyAlignment="1">
      <alignment vertical="top"/>
    </xf>
    <xf numFmtId="43" fontId="47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5" borderId="3" xfId="0" applyFont="1" applyFill="1" applyBorder="1"/>
    <xf numFmtId="0" fontId="11" fillId="0" borderId="22" xfId="0" applyFont="1" applyBorder="1" applyAlignment="1">
      <alignment horizontal="center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29" borderId="48" xfId="0" applyFont="1" applyFill="1" applyBorder="1" applyAlignment="1">
      <alignment vertical="top"/>
    </xf>
    <xf numFmtId="0" fontId="18" fillId="33" borderId="0" xfId="18" applyFont="1" applyFill="1"/>
    <xf numFmtId="0" fontId="18" fillId="13" borderId="0" xfId="18" applyFont="1" applyFill="1"/>
    <xf numFmtId="0" fontId="6" fillId="13" borderId="0" xfId="0" applyFont="1" applyFill="1" applyAlignment="1">
      <alignment vertical="top"/>
    </xf>
    <xf numFmtId="0" fontId="47" fillId="0" borderId="0" xfId="0" applyFont="1" applyAlignment="1">
      <alignment horizontal="center"/>
    </xf>
    <xf numFmtId="0" fontId="25" fillId="0" borderId="0" xfId="0" applyFont="1"/>
    <xf numFmtId="0" fontId="60" fillId="0" borderId="0" xfId="0" applyFont="1" applyAlignment="1">
      <alignment horizontal="center" vertical="center"/>
    </xf>
    <xf numFmtId="188" fontId="12" fillId="0" borderId="0" xfId="3" applyNumberFormat="1" applyFont="1" applyFill="1" applyBorder="1" applyAlignment="1">
      <alignment horizontal="right"/>
    </xf>
    <xf numFmtId="0" fontId="65" fillId="0" borderId="0" xfId="0" applyFont="1" applyAlignment="1">
      <alignment horizontal="center"/>
    </xf>
    <xf numFmtId="0" fontId="66" fillId="0" borderId="0" xfId="0" applyFont="1"/>
    <xf numFmtId="0" fontId="7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43" fontId="7" fillId="14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14" borderId="0" xfId="0" applyNumberFormat="1" applyFont="1" applyFill="1" applyAlignment="1">
      <alignment horizontal="right"/>
    </xf>
    <xf numFmtId="188" fontId="6" fillId="14" borderId="0" xfId="3" applyNumberFormat="1" applyFont="1" applyFill="1" applyBorder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1" fillId="0" borderId="0" xfId="0" applyFont="1"/>
    <xf numFmtId="0" fontId="6" fillId="0" borderId="45" xfId="0" applyFont="1" applyBorder="1" applyAlignment="1">
      <alignment horizontal="left" vertical="top" wrapText="1" indent="1"/>
    </xf>
    <xf numFmtId="43" fontId="7" fillId="17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0" fontId="15" fillId="0" borderId="1" xfId="18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4" fillId="0" borderId="0" xfId="0" applyFont="1" applyAlignment="1">
      <alignment horizontal="center"/>
    </xf>
    <xf numFmtId="49" fontId="18" fillId="0" borderId="0" xfId="6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18" borderId="31" xfId="0" applyFont="1" applyFill="1" applyBorder="1" applyAlignment="1">
      <alignment horizontal="center" vertical="top"/>
    </xf>
    <xf numFmtId="0" fontId="30" fillId="18" borderId="31" xfId="0" applyFont="1" applyFill="1" applyBorder="1" applyAlignment="1">
      <alignment horizontal="left" vertical="top" readingOrder="1"/>
    </xf>
    <xf numFmtId="0" fontId="31" fillId="18" borderId="31" xfId="0" applyFont="1" applyFill="1" applyBorder="1" applyAlignment="1">
      <alignment horizontal="left" vertical="top" readingOrder="1"/>
    </xf>
    <xf numFmtId="0" fontId="4" fillId="18" borderId="32" xfId="0" applyFont="1" applyFill="1" applyBorder="1" applyAlignment="1">
      <alignment horizontal="center" vertical="top"/>
    </xf>
    <xf numFmtId="0" fontId="30" fillId="18" borderId="32" xfId="0" applyFont="1" applyFill="1" applyBorder="1" applyAlignment="1">
      <alignment horizontal="left" vertical="top" readingOrder="1"/>
    </xf>
    <xf numFmtId="0" fontId="32" fillId="19" borderId="33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32" fillId="19" borderId="30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32" fillId="19" borderId="34" xfId="0" applyFont="1" applyFill="1" applyBorder="1" applyAlignment="1">
      <alignment horizontal="center" vertical="top" readingOrder="1"/>
    </xf>
    <xf numFmtId="0" fontId="28" fillId="19" borderId="34" xfId="0" applyFont="1" applyFill="1" applyBorder="1" applyAlignment="1">
      <alignment horizontal="center" vertical="top" readingOrder="1"/>
    </xf>
    <xf numFmtId="0" fontId="28" fillId="19" borderId="30" xfId="0" applyFont="1" applyFill="1" applyBorder="1" applyAlignment="1">
      <alignment horizontal="center" vertical="top" readingOrder="1"/>
    </xf>
    <xf numFmtId="0" fontId="15" fillId="16" borderId="0" xfId="0" applyFont="1" applyFill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68" fillId="0" borderId="0" xfId="0" applyFont="1"/>
    <xf numFmtId="0" fontId="38" fillId="0" borderId="0" xfId="0" applyFont="1" applyAlignment="1">
      <alignment horizontal="center" wrapText="1"/>
    </xf>
    <xf numFmtId="0" fontId="7" fillId="31" borderId="0" xfId="0" applyFont="1" applyFill="1" applyAlignment="1">
      <alignment horizontal="center" vertical="center" wrapText="1"/>
    </xf>
    <xf numFmtId="0" fontId="7" fillId="31" borderId="47" xfId="0" applyFont="1" applyFill="1" applyBorder="1" applyAlignment="1">
      <alignment horizontal="center" vertical="center" wrapText="1"/>
    </xf>
    <xf numFmtId="189" fontId="10" fillId="31" borderId="0" xfId="0" applyNumberFormat="1" applyFont="1" applyFill="1" applyAlignment="1">
      <alignment horizontal="center" vertical="center"/>
    </xf>
    <xf numFmtId="0" fontId="10" fillId="31" borderId="0" xfId="0" applyFont="1" applyFill="1" applyAlignment="1">
      <alignment horizontal="center" vertical="center"/>
    </xf>
    <xf numFmtId="0" fontId="11" fillId="31" borderId="0" xfId="0" applyFont="1" applyFill="1" applyAlignment="1">
      <alignment horizontal="centerContinuous"/>
    </xf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6" fillId="0" borderId="0" xfId="19" applyFont="1"/>
    <xf numFmtId="0" fontId="6" fillId="0" borderId="0" xfId="19" applyFont="1" applyAlignment="1">
      <alignment horizontal="center"/>
    </xf>
    <xf numFmtId="0" fontId="7" fillId="28" borderId="58" xfId="0" applyFont="1" applyFill="1" applyBorder="1" applyAlignment="1">
      <alignment horizontal="center" vertical="center" wrapText="1"/>
    </xf>
    <xf numFmtId="0" fontId="7" fillId="28" borderId="0" xfId="0" applyFont="1" applyFill="1" applyAlignment="1">
      <alignment horizontal="center" vertical="center" wrapText="1"/>
    </xf>
    <xf numFmtId="0" fontId="6" fillId="0" borderId="0" xfId="19" applyFont="1" applyAlignment="1">
      <alignment horizontal="center" vertical="center" wrapText="1"/>
    </xf>
    <xf numFmtId="40" fontId="6" fillId="0" borderId="0" xfId="19" applyNumberFormat="1" applyFont="1" applyAlignment="1">
      <alignment horizontal="center"/>
    </xf>
    <xf numFmtId="40" fontId="6" fillId="0" borderId="0" xfId="19" applyNumberFormat="1" applyFont="1"/>
    <xf numFmtId="188" fontId="6" fillId="0" borderId="0" xfId="19" applyNumberFormat="1" applyFont="1"/>
    <xf numFmtId="0" fontId="68" fillId="0" borderId="0" xfId="0" applyFont="1" applyAlignment="1">
      <alignment horizontal="center"/>
    </xf>
    <xf numFmtId="49" fontId="17" fillId="30" borderId="0" xfId="2" applyNumberFormat="1" applyFont="1" applyFill="1" applyAlignment="1">
      <alignment horizontal="center"/>
    </xf>
    <xf numFmtId="0" fontId="17" fillId="30" borderId="0" xfId="2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49" fontId="18" fillId="30" borderId="0" xfId="6" applyNumberFormat="1" applyFont="1" applyFill="1" applyAlignment="1">
      <alignment horizontal="center" vertical="top"/>
    </xf>
    <xf numFmtId="0" fontId="18" fillId="30" borderId="0" xfId="6" applyFont="1" applyFill="1" applyAlignment="1">
      <alignment vertical="top"/>
    </xf>
    <xf numFmtId="188" fontId="6" fillId="30" borderId="0" xfId="0" applyNumberFormat="1" applyFont="1" applyFill="1"/>
    <xf numFmtId="0" fontId="15" fillId="30" borderId="1" xfId="18" applyFont="1" applyFill="1" applyBorder="1"/>
    <xf numFmtId="0" fontId="18" fillId="30" borderId="1" xfId="6" applyFont="1" applyFill="1" applyBorder="1" applyAlignment="1">
      <alignment vertical="top"/>
    </xf>
    <xf numFmtId="49" fontId="6" fillId="30" borderId="0" xfId="0" applyNumberFormat="1" applyFont="1" applyFill="1" applyAlignment="1">
      <alignment horizontal="center" vertical="top"/>
    </xf>
    <xf numFmtId="0" fontId="6" fillId="30" borderId="0" xfId="0" applyFont="1" applyFill="1" applyAlignment="1">
      <alignment vertical="top"/>
    </xf>
    <xf numFmtId="49" fontId="15" fillId="30" borderId="0" xfId="0" applyNumberFormat="1" applyFont="1" applyFill="1" applyAlignment="1">
      <alignment horizontal="center" vertical="top" wrapText="1"/>
    </xf>
    <xf numFmtId="0" fontId="15" fillId="30" borderId="0" xfId="6" applyFont="1" applyFill="1" applyAlignment="1">
      <alignment vertical="top" wrapText="1"/>
    </xf>
    <xf numFmtId="0" fontId="6" fillId="30" borderId="0" xfId="0" applyFont="1" applyFill="1"/>
    <xf numFmtId="0" fontId="72" fillId="30" borderId="0" xfId="0" applyFont="1" applyFill="1" applyAlignment="1">
      <alignment horizontal="center" vertical="center" wrapText="1"/>
    </xf>
    <xf numFmtId="0" fontId="5" fillId="28" borderId="0" xfId="0" applyFont="1" applyFill="1"/>
    <xf numFmtId="0" fontId="5" fillId="28" borderId="58" xfId="0" applyFont="1" applyFill="1" applyBorder="1"/>
    <xf numFmtId="0" fontId="5" fillId="0" borderId="58" xfId="0" applyFont="1" applyBorder="1"/>
    <xf numFmtId="188" fontId="5" fillId="0" borderId="0" xfId="0" applyNumberFormat="1" applyFont="1"/>
    <xf numFmtId="188" fontId="4" fillId="0" borderId="0" xfId="0" applyNumberFormat="1" applyFont="1"/>
    <xf numFmtId="0" fontId="4" fillId="0" borderId="0" xfId="11" applyFont="1"/>
    <xf numFmtId="0" fontId="5" fillId="3" borderId="0" xfId="0" applyFont="1" applyFill="1"/>
    <xf numFmtId="0" fontId="15" fillId="0" borderId="0" xfId="19" applyFont="1"/>
    <xf numFmtId="0" fontId="15" fillId="0" borderId="0" xfId="19" applyFont="1" applyAlignment="1">
      <alignment horizontal="center"/>
    </xf>
    <xf numFmtId="0" fontId="15" fillId="0" borderId="0" xfId="19" applyFont="1" applyAlignment="1">
      <alignment horizontal="center" vertical="center" wrapText="1"/>
    </xf>
    <xf numFmtId="0" fontId="74" fillId="0" borderId="0" xfId="0" applyFont="1"/>
    <xf numFmtId="0" fontId="75" fillId="0" borderId="0" xfId="0" applyFont="1"/>
    <xf numFmtId="0" fontId="15" fillId="0" borderId="0" xfId="11" applyFont="1"/>
    <xf numFmtId="0" fontId="5" fillId="35" borderId="0" xfId="0" applyFont="1" applyFill="1"/>
    <xf numFmtId="0" fontId="5" fillId="35" borderId="58" xfId="0" applyFont="1" applyFill="1" applyBorder="1"/>
    <xf numFmtId="49" fontId="32" fillId="0" borderId="45" xfId="13" applyNumberFormat="1" applyFont="1" applyBorder="1" applyAlignment="1">
      <alignment vertical="center"/>
    </xf>
    <xf numFmtId="0" fontId="32" fillId="0" borderId="45" xfId="13" applyFont="1" applyBorder="1" applyAlignment="1">
      <alignment vertical="center"/>
    </xf>
    <xf numFmtId="0" fontId="76" fillId="0" borderId="45" xfId="20" applyFont="1" applyBorder="1" applyAlignment="1">
      <alignment vertical="center"/>
    </xf>
    <xf numFmtId="0" fontId="32" fillId="0" borderId="45" xfId="13" applyFont="1" applyBorder="1" applyAlignment="1">
      <alignment horizontal="center" vertical="center"/>
    </xf>
    <xf numFmtId="3" fontId="32" fillId="0" borderId="45" xfId="13" applyNumberFormat="1" applyFont="1" applyBorder="1" applyAlignment="1">
      <alignment horizontal="right" vertical="center"/>
    </xf>
    <xf numFmtId="0" fontId="10" fillId="30" borderId="0" xfId="0" applyFont="1" applyFill="1" applyAlignment="1">
      <alignment horizontal="center" vertical="center" wrapText="1"/>
    </xf>
    <xf numFmtId="188" fontId="6" fillId="34" borderId="0" xfId="3" applyNumberFormat="1" applyFont="1" applyFill="1" applyBorder="1" applyAlignment="1">
      <alignment horizontal="right"/>
    </xf>
    <xf numFmtId="0" fontId="77" fillId="34" borderId="0" xfId="0" applyFont="1" applyFill="1" applyAlignment="1">
      <alignment horizontal="center" vertical="center"/>
    </xf>
    <xf numFmtId="0" fontId="7" fillId="0" borderId="58" xfId="0" applyFont="1" applyBorder="1"/>
    <xf numFmtId="188" fontId="6" fillId="7" borderId="0" xfId="3" applyNumberFormat="1" applyFont="1" applyFill="1" applyBorder="1" applyAlignment="1">
      <alignment horizontal="right"/>
    </xf>
    <xf numFmtId="188" fontId="6" fillId="7" borderId="0" xfId="3" applyNumberFormat="1" applyFont="1" applyFill="1" applyBorder="1"/>
    <xf numFmtId="188" fontId="13" fillId="0" borderId="0" xfId="16" applyNumberFormat="1" applyFont="1"/>
    <xf numFmtId="0" fontId="5" fillId="17" borderId="0" xfId="0" applyFont="1" applyFill="1"/>
    <xf numFmtId="0" fontId="4" fillId="17" borderId="0" xfId="0" applyFont="1" applyFill="1"/>
    <xf numFmtId="0" fontId="5" fillId="30" borderId="0" xfId="0" applyFont="1" applyFill="1"/>
    <xf numFmtId="0" fontId="4" fillId="30" borderId="0" xfId="0" applyFont="1" applyFill="1"/>
    <xf numFmtId="0" fontId="78" fillId="13" borderId="0" xfId="0" applyFont="1" applyFill="1"/>
    <xf numFmtId="0" fontId="28" fillId="13" borderId="0" xfId="0" applyFont="1" applyFill="1"/>
    <xf numFmtId="0" fontId="4" fillId="37" borderId="0" xfId="0" applyFont="1" applyFill="1"/>
    <xf numFmtId="0" fontId="5" fillId="28" borderId="0" xfId="0" applyFont="1" applyFill="1" applyAlignment="1">
      <alignment horizontal="centerContinuous"/>
    </xf>
    <xf numFmtId="0" fontId="5" fillId="36" borderId="0" xfId="0" applyFont="1" applyFill="1" applyAlignment="1">
      <alignment horizontal="centerContinuous"/>
    </xf>
    <xf numFmtId="0" fontId="5" fillId="36" borderId="0" xfId="0" applyFont="1" applyFill="1"/>
    <xf numFmtId="0" fontId="5" fillId="28" borderId="59" xfId="0" applyFont="1" applyFill="1" applyBorder="1"/>
    <xf numFmtId="188" fontId="5" fillId="28" borderId="59" xfId="0" applyNumberFormat="1" applyFont="1" applyFill="1" applyBorder="1"/>
    <xf numFmtId="0" fontId="5" fillId="37" borderId="0" xfId="0" applyFont="1" applyFill="1"/>
    <xf numFmtId="0" fontId="5" fillId="28" borderId="58" xfId="0" applyFont="1" applyFill="1" applyBorder="1" applyAlignment="1">
      <alignment horizontal="left" vertical="center" wrapText="1"/>
    </xf>
    <xf numFmtId="0" fontId="80" fillId="36" borderId="0" xfId="0" applyFont="1" applyFill="1" applyAlignment="1">
      <alignment horizontal="left" wrapText="1"/>
    </xf>
    <xf numFmtId="188" fontId="4" fillId="15" borderId="0" xfId="0" applyNumberFormat="1" applyFont="1" applyFill="1"/>
    <xf numFmtId="188" fontId="4" fillId="8" borderId="0" xfId="0" applyNumberFormat="1" applyFont="1" applyFill="1"/>
    <xf numFmtId="0" fontId="78" fillId="0" borderId="0" xfId="0" applyFont="1"/>
    <xf numFmtId="0" fontId="28" fillId="0" borderId="0" xfId="0" applyFont="1"/>
    <xf numFmtId="0" fontId="81" fillId="0" borderId="0" xfId="0" applyFont="1"/>
    <xf numFmtId="0" fontId="82" fillId="0" borderId="0" xfId="0" applyFont="1"/>
    <xf numFmtId="0" fontId="83" fillId="0" borderId="0" xfId="19" applyFont="1"/>
    <xf numFmtId="0" fontId="83" fillId="0" borderId="0" xfId="11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" fillId="8" borderId="0" xfId="0" applyFont="1" applyFill="1"/>
    <xf numFmtId="188" fontId="6" fillId="33" borderId="0" xfId="0" applyNumberFormat="1" applyFont="1" applyFill="1"/>
    <xf numFmtId="188" fontId="7" fillId="33" borderId="0" xfId="0" applyNumberFormat="1" applyFont="1" applyFill="1"/>
    <xf numFmtId="188" fontId="28" fillId="0" borderId="0" xfId="3" applyNumberFormat="1" applyFont="1" applyAlignment="1">
      <alignment horizontal="left"/>
    </xf>
    <xf numFmtId="188" fontId="36" fillId="0" borderId="0" xfId="3" applyNumberFormat="1" applyFont="1" applyAlignment="1">
      <alignment horizontal="left"/>
    </xf>
    <xf numFmtId="0" fontId="86" fillId="0" borderId="0" xfId="0" applyFont="1" applyAlignment="1">
      <alignment horizontal="center" vertical="center"/>
    </xf>
    <xf numFmtId="0" fontId="85" fillId="0" borderId="0" xfId="0" applyFont="1" applyAlignment="1">
      <alignment horizontal="center"/>
    </xf>
    <xf numFmtId="0" fontId="86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42" fillId="0" borderId="0" xfId="0" applyFont="1" applyAlignment="1">
      <alignment vertical="center"/>
    </xf>
    <xf numFmtId="0" fontId="85" fillId="14" borderId="53" xfId="0" applyFont="1" applyFill="1" applyBorder="1" applyAlignment="1">
      <alignment horizontal="center"/>
    </xf>
    <xf numFmtId="0" fontId="85" fillId="0" borderId="53" xfId="0" applyFont="1" applyBorder="1" applyAlignment="1">
      <alignment horizontal="center"/>
    </xf>
    <xf numFmtId="0" fontId="86" fillId="0" borderId="0" xfId="0" applyFont="1" applyAlignment="1">
      <alignment horizontal="center"/>
    </xf>
    <xf numFmtId="0" fontId="6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vertical="center"/>
    </xf>
    <xf numFmtId="0" fontId="6" fillId="0" borderId="45" xfId="0" applyFont="1" applyBorder="1" applyAlignment="1">
      <alignment horizontal="center"/>
    </xf>
    <xf numFmtId="0" fontId="15" fillId="0" borderId="45" xfId="0" applyFont="1" applyBorder="1" applyAlignment="1">
      <alignment vertical="center" wrapText="1"/>
    </xf>
    <xf numFmtId="0" fontId="15" fillId="0" borderId="45" xfId="21" applyFont="1" applyBorder="1"/>
    <xf numFmtId="43" fontId="6" fillId="0" borderId="45" xfId="3" applyFont="1" applyBorder="1" applyAlignment="1">
      <alignment horizontal="left"/>
    </xf>
    <xf numFmtId="0" fontId="7" fillId="0" borderId="60" xfId="0" applyFont="1" applyBorder="1"/>
    <xf numFmtId="43" fontId="7" fillId="0" borderId="61" xfId="0" applyNumberFormat="1" applyFont="1" applyBorder="1"/>
    <xf numFmtId="0" fontId="7" fillId="0" borderId="61" xfId="0" applyFont="1" applyBorder="1" applyAlignment="1">
      <alignment horizontal="center"/>
    </xf>
    <xf numFmtId="43" fontId="7" fillId="0" borderId="62" xfId="3" applyFont="1" applyBorder="1"/>
    <xf numFmtId="0" fontId="7" fillId="34" borderId="45" xfId="0" applyFont="1" applyFill="1" applyBorder="1" applyAlignment="1">
      <alignment horizontal="center" vertical="center"/>
    </xf>
    <xf numFmtId="0" fontId="7" fillId="34" borderId="4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3" fontId="7" fillId="34" borderId="45" xfId="3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45" xfId="3" applyFont="1" applyBorder="1" applyAlignment="1">
      <alignment horizontal="center"/>
    </xf>
    <xf numFmtId="43" fontId="6" fillId="0" borderId="45" xfId="3" applyFont="1" applyFill="1" applyBorder="1"/>
    <xf numFmtId="43" fontId="7" fillId="0" borderId="55" xfId="0" applyNumberFormat="1" applyFont="1" applyBorder="1" applyAlignment="1">
      <alignment horizontal="center" vertical="center"/>
    </xf>
    <xf numFmtId="43" fontId="7" fillId="0" borderId="55" xfId="3" applyFont="1" applyBorder="1" applyAlignment="1">
      <alignment horizontal="center" vertical="center"/>
    </xf>
    <xf numFmtId="43" fontId="7" fillId="0" borderId="45" xfId="3" applyFont="1" applyBorder="1" applyAlignment="1">
      <alignment horizontal="center"/>
    </xf>
    <xf numFmtId="43" fontId="7" fillId="0" borderId="45" xfId="0" applyNumberFormat="1" applyFont="1" applyBorder="1"/>
    <xf numFmtId="43" fontId="7" fillId="0" borderId="45" xfId="3" applyFont="1" applyBorder="1"/>
    <xf numFmtId="43" fontId="0" fillId="0" borderId="0" xfId="3" applyFont="1"/>
    <xf numFmtId="0" fontId="88" fillId="0" borderId="0" xfId="0" applyFont="1"/>
    <xf numFmtId="0" fontId="89" fillId="0" borderId="0" xfId="0" applyFont="1" applyAlignment="1">
      <alignment horizontal="left"/>
    </xf>
    <xf numFmtId="0" fontId="89" fillId="0" borderId="0" xfId="0" applyFont="1"/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left" vertical="center"/>
      <protection hidden="1"/>
    </xf>
    <xf numFmtId="0" fontId="89" fillId="0" borderId="45" xfId="0" applyFont="1" applyBorder="1" applyAlignment="1">
      <alignment horizontal="center" vertical="center" wrapText="1"/>
    </xf>
    <xf numFmtId="49" fontId="90" fillId="4" borderId="45" xfId="3" applyNumberFormat="1" applyFont="1" applyFill="1" applyBorder="1" applyAlignment="1">
      <alignment horizontal="center" vertical="center" wrapText="1"/>
    </xf>
    <xf numFmtId="0" fontId="89" fillId="4" borderId="45" xfId="0" applyFont="1" applyFill="1" applyBorder="1" applyAlignment="1">
      <alignment horizontal="center" vertical="center" wrapText="1"/>
    </xf>
    <xf numFmtId="0" fontId="88" fillId="0" borderId="45" xfId="0" applyFont="1" applyBorder="1"/>
    <xf numFmtId="188" fontId="88" fillId="0" borderId="45" xfId="3" applyNumberFormat="1" applyFont="1" applyFill="1" applyBorder="1" applyAlignment="1">
      <alignment vertical="center"/>
    </xf>
    <xf numFmtId="188" fontId="88" fillId="23" borderId="45" xfId="3" applyNumberFormat="1" applyFont="1" applyFill="1" applyBorder="1"/>
    <xf numFmtId="188" fontId="88" fillId="0" borderId="45" xfId="3" applyNumberFormat="1" applyFont="1" applyFill="1" applyBorder="1"/>
    <xf numFmtId="188" fontId="89" fillId="0" borderId="36" xfId="3" applyNumberFormat="1" applyFont="1" applyFill="1" applyBorder="1" applyAlignment="1">
      <alignment vertical="center"/>
    </xf>
    <xf numFmtId="188" fontId="89" fillId="23" borderId="36" xfId="3" applyNumberFormat="1" applyFont="1" applyFill="1" applyBorder="1"/>
    <xf numFmtId="188" fontId="89" fillId="0" borderId="36" xfId="3" applyNumberFormat="1" applyFont="1" applyFill="1" applyBorder="1"/>
    <xf numFmtId="0" fontId="88" fillId="0" borderId="10" xfId="0" applyFont="1" applyBorder="1"/>
    <xf numFmtId="188" fontId="88" fillId="0" borderId="10" xfId="3" applyNumberFormat="1" applyFont="1" applyFill="1" applyBorder="1" applyAlignment="1">
      <alignment vertical="center"/>
    </xf>
    <xf numFmtId="188" fontId="88" fillId="23" borderId="10" xfId="3" applyNumberFormat="1" applyFont="1" applyFill="1" applyBorder="1"/>
    <xf numFmtId="188" fontId="88" fillId="0" borderId="10" xfId="3" applyNumberFormat="1" applyFont="1" applyFill="1" applyBorder="1"/>
    <xf numFmtId="0" fontId="89" fillId="0" borderId="0" xfId="0" applyFont="1" applyAlignment="1">
      <alignment vertical="top" wrapText="1"/>
    </xf>
    <xf numFmtId="0" fontId="89" fillId="32" borderId="0" xfId="0" applyFont="1" applyFill="1" applyAlignment="1">
      <alignment vertical="top" wrapText="1"/>
    </xf>
    <xf numFmtId="0" fontId="89" fillId="0" borderId="0" xfId="0" applyFont="1" applyAlignment="1">
      <alignment vertical="top"/>
    </xf>
    <xf numFmtId="0" fontId="89" fillId="27" borderId="0" xfId="0" applyFont="1" applyFill="1" applyAlignment="1">
      <alignment vertical="top"/>
    </xf>
    <xf numFmtId="0" fontId="89" fillId="0" borderId="0" xfId="0" applyFont="1" applyAlignment="1">
      <alignment horizontal="left" vertical="top"/>
    </xf>
    <xf numFmtId="0" fontId="88" fillId="0" borderId="0" xfId="0" applyFont="1" applyAlignment="1">
      <alignment vertical="top"/>
    </xf>
    <xf numFmtId="188" fontId="88" fillId="0" borderId="0" xfId="3" applyNumberFormat="1" applyFont="1"/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89" fillId="4" borderId="0" xfId="0" applyFont="1" applyFill="1" applyAlignment="1">
      <alignment horizontal="center"/>
    </xf>
    <xf numFmtId="0" fontId="89" fillId="4" borderId="39" xfId="0" applyFont="1" applyFill="1" applyBorder="1" applyAlignment="1">
      <alignment horizontal="center"/>
    </xf>
    <xf numFmtId="188" fontId="91" fillId="0" borderId="0" xfId="3" applyNumberFormat="1" applyFont="1" applyFill="1" applyBorder="1" applyAlignment="1">
      <alignment horizontal="center" vertical="top" wrapText="1"/>
    </xf>
    <xf numFmtId="0" fontId="11" fillId="15" borderId="13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center"/>
    </xf>
    <xf numFmtId="0" fontId="11" fillId="15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8" borderId="31" xfId="0" applyFont="1" applyFill="1" applyBorder="1" applyAlignment="1">
      <alignment horizontal="center" vertical="top" readingOrder="1"/>
    </xf>
    <xf numFmtId="0" fontId="30" fillId="18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12" fillId="13" borderId="0" xfId="0" applyFont="1" applyFill="1" applyAlignment="1">
      <alignment horizontal="center" vertical="center" wrapText="1"/>
    </xf>
    <xf numFmtId="0" fontId="11" fillId="15" borderId="0" xfId="0" applyFont="1" applyFill="1" applyAlignment="1">
      <alignment horizontal="left" vertical="center"/>
    </xf>
    <xf numFmtId="0" fontId="39" fillId="6" borderId="8" xfId="0" applyFont="1" applyFill="1" applyBorder="1" applyAlignment="1">
      <alignment horizontal="center" vertical="center" wrapText="1"/>
    </xf>
    <xf numFmtId="0" fontId="39" fillId="25" borderId="22" xfId="0" applyFont="1" applyFill="1" applyBorder="1" applyAlignment="1">
      <alignment horizontal="center" vertical="center" wrapText="1"/>
    </xf>
    <xf numFmtId="0" fontId="12" fillId="27" borderId="0" xfId="0" applyFont="1" applyFill="1" applyAlignment="1">
      <alignment horizontal="center" vertical="top" wrapText="1"/>
    </xf>
    <xf numFmtId="0" fontId="7" fillId="15" borderId="46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1" borderId="46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22" borderId="46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center" vertical="center" wrapText="1"/>
    </xf>
    <xf numFmtId="0" fontId="7" fillId="17" borderId="56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/>
    </xf>
    <xf numFmtId="0" fontId="7" fillId="25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7" borderId="50" xfId="0" applyFont="1" applyFill="1" applyBorder="1" applyAlignment="1">
      <alignment horizontal="center" vertical="center" wrapText="1"/>
    </xf>
    <xf numFmtId="0" fontId="7" fillId="17" borderId="51" xfId="0" applyFont="1" applyFill="1" applyBorder="1" applyAlignment="1">
      <alignment horizontal="center" vertical="center" wrapText="1"/>
    </xf>
    <xf numFmtId="0" fontId="7" fillId="17" borderId="52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0" fontId="7" fillId="17" borderId="39" xfId="0" applyFont="1" applyFill="1" applyBorder="1" applyAlignment="1">
      <alignment horizontal="center" vertical="center" wrapText="1"/>
    </xf>
    <xf numFmtId="43" fontId="7" fillId="15" borderId="2" xfId="3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54" xfId="0" applyFont="1" applyFill="1" applyBorder="1" applyAlignment="1">
      <alignment horizontal="center" vertical="center" wrapText="1"/>
    </xf>
    <xf numFmtId="0" fontId="7" fillId="17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1" borderId="9" xfId="0" applyFont="1" applyFill="1" applyBorder="1" applyAlignment="1">
      <alignment horizontal="center" vertical="center" wrapText="1"/>
    </xf>
    <xf numFmtId="0" fontId="7" fillId="31" borderId="38" xfId="0" applyFont="1" applyFill="1" applyBorder="1" applyAlignment="1">
      <alignment horizontal="center" vertical="center" wrapText="1"/>
    </xf>
    <xf numFmtId="0" fontId="7" fillId="31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4" borderId="2" xfId="0" applyFont="1" applyFill="1" applyBorder="1" applyAlignment="1">
      <alignment horizontal="center"/>
    </xf>
    <xf numFmtId="43" fontId="7" fillId="34" borderId="46" xfId="3" applyFont="1" applyFill="1" applyBorder="1" applyAlignment="1">
      <alignment horizontal="center" vertical="center"/>
    </xf>
    <xf numFmtId="43" fontId="7" fillId="34" borderId="10" xfId="3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43" fontId="7" fillId="0" borderId="54" xfId="0" applyNumberFormat="1" applyFont="1" applyBorder="1" applyAlignment="1">
      <alignment horizontal="center"/>
    </xf>
    <xf numFmtId="43" fontId="7" fillId="0" borderId="55" xfId="0" applyNumberFormat="1" applyFont="1" applyBorder="1" applyAlignment="1">
      <alignment horizontal="center"/>
    </xf>
    <xf numFmtId="43" fontId="7" fillId="0" borderId="53" xfId="3" applyFont="1" applyBorder="1" applyAlignment="1">
      <alignment horizontal="center"/>
    </xf>
    <xf numFmtId="43" fontId="7" fillId="0" borderId="54" xfId="3" applyFont="1" applyBorder="1" applyAlignment="1">
      <alignment horizontal="center"/>
    </xf>
    <xf numFmtId="43" fontId="7" fillId="0" borderId="55" xfId="3" applyFont="1" applyBorder="1" applyAlignment="1">
      <alignment horizontal="center"/>
    </xf>
    <xf numFmtId="0" fontId="7" fillId="34" borderId="45" xfId="0" applyFont="1" applyFill="1" applyBorder="1" applyAlignment="1">
      <alignment horizontal="center" vertical="center"/>
    </xf>
    <xf numFmtId="0" fontId="7" fillId="34" borderId="45" xfId="0" applyFont="1" applyFill="1" applyBorder="1" applyAlignment="1">
      <alignment horizontal="center" vertical="center" wrapText="1"/>
    </xf>
    <xf numFmtId="0" fontId="7" fillId="34" borderId="46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22">
    <cellStyle name="Hyperlink" xfId="17" builtinId="8"/>
    <cellStyle name="Normal 2" xfId="4" xr:uid="{00000000-0005-0000-0000-000001000000}"/>
    <cellStyle name="Normal 2 2" xfId="19" xr:uid="{54B765A8-393F-4962-A869-0405A44FCDEF}"/>
    <cellStyle name="Normal 4" xfId="20" xr:uid="{DE6B4156-936A-491C-84DB-C33DF59E66A1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2 2 2" xfId="21" xr:uid="{E0670F3E-B64F-4505-A903-DDACE199C81C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31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C000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99FF99"/>
      <color rgb="FF66FF66"/>
      <color rgb="FF00FF00"/>
      <color rgb="FFFFFF99"/>
      <color rgb="FFFF00FF"/>
      <color rgb="FFFF0066"/>
      <color rgb="FFCCFFCC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750636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972676</xdr:colOff>
      <xdr:row>1</xdr:row>
      <xdr:rowOff>21589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5c9b4cb3f84e8dd9/Data%20MaMa%2028042565/&#3591;&#3634;&#3609;&#3585;&#3634;&#3619;&#3648;&#3591;&#3636;&#3609;&#3585;&#3634;&#3619;&#3588;&#3621;&#3633;&#3591;/&#3586;&#3657;&#3629;&#3617;&#3641;&#3621;%20MOC%20%5e0%20Planfin/&#3586;&#3657;&#3629;&#3617;&#3641;&#3621;MOC%20&#3611;&#3637;%202566/&#3649;&#3610;&#3610;&#3615;&#3629;&#3619;&#3660;&#3617;%20Planfin%20&#3614;&#3639;&#3657;&#3609;&#3607;&#3637;&#3656;%202566%20&#3619;&#3629;&#3610;%201/&#3591;&#3634;&#3609;&#3585;&#3634;&#3619;&#3648;&#3591;&#3636;&#3609;&#3585;&#3634;&#3619;&#3588;&#3621;&#3633;&#3591;/&#3586;&#3657;&#3629;&#3617;&#3641;&#3621;%20MOC%20%5e0%20Planfin/&#3586;&#3657;&#3629;&#3617;&#3641;&#3621;MOC%20&#3611;&#3637;%202565/&#3615;&#3629;&#3619;&#3660;&#3617;&#3585;&#3619;&#3632;&#3604;&#3634;&#3625;&#3607;&#3635;&#3585;&#3634;&#3619;&#3649;&#3592;&#3657;&#3591;&#3627;&#3609;&#3656;&#3623;&#3618;&#3610;&#3619;&#3636;&#3585;&#3634;&#3619;%202565/&#3588;&#3656;&#3634;%20HGR%20Planfin2563V2_22042564.xlsx?27A2301F" TargetMode="External"/><Relationship Id="rId1" Type="http://schemas.openxmlformats.org/officeDocument/2006/relationships/externalLinkPath" Target="file:///\\27A2301F\&#3588;&#3656;&#3634;%20HGR%20Planfin2563V2_2204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 refreshError="1">
        <row r="1">
          <cell r="E1" t="str">
            <v>28850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topLeftCell="A16" zoomScale="110" zoomScaleNormal="110" workbookViewId="0">
      <selection activeCell="D6" sqref="D6"/>
    </sheetView>
  </sheetViews>
  <sheetFormatPr defaultColWidth="9" defaultRowHeight="16.8" x14ac:dyDescent="0.5"/>
  <cols>
    <col min="1" max="1" width="3.296875" style="5" customWidth="1"/>
    <col min="2" max="2" width="101.19921875" style="188" customWidth="1"/>
    <col min="3" max="16384" width="9" style="5"/>
  </cols>
  <sheetData>
    <row r="2" spans="2:2" ht="24" customHeight="1" x14ac:dyDescent="0.75">
      <c r="B2" s="358" t="s">
        <v>702</v>
      </c>
    </row>
    <row r="3" spans="2:2" ht="24.6" x14ac:dyDescent="0.5">
      <c r="B3" s="278" t="s">
        <v>5838</v>
      </c>
    </row>
    <row r="4" spans="2:2" ht="24.6" x14ac:dyDescent="0.5">
      <c r="B4" s="184" t="s">
        <v>5897</v>
      </c>
    </row>
    <row r="5" spans="2:2" ht="24.6" x14ac:dyDescent="0.5">
      <c r="B5" s="184" t="s">
        <v>5880</v>
      </c>
    </row>
    <row r="6" spans="2:2" ht="24.6" x14ac:dyDescent="0.5">
      <c r="B6" s="184" t="s">
        <v>5881</v>
      </c>
    </row>
    <row r="7" spans="2:2" ht="24.6" x14ac:dyDescent="0.5">
      <c r="B7" s="184" t="s">
        <v>5896</v>
      </c>
    </row>
    <row r="8" spans="2:2" ht="24.6" x14ac:dyDescent="0.5">
      <c r="B8" s="184" t="s">
        <v>5882</v>
      </c>
    </row>
    <row r="9" spans="2:2" ht="24.6" x14ac:dyDescent="0.5">
      <c r="B9" s="184" t="s">
        <v>5883</v>
      </c>
    </row>
    <row r="10" spans="2:2" ht="24.6" x14ac:dyDescent="0.5">
      <c r="B10" s="184" t="s">
        <v>5884</v>
      </c>
    </row>
    <row r="11" spans="2:2" ht="24.6" x14ac:dyDescent="0.5">
      <c r="B11" s="184" t="s">
        <v>5885</v>
      </c>
    </row>
    <row r="12" spans="2:2" ht="24.6" x14ac:dyDescent="0.5">
      <c r="B12" s="184" t="s">
        <v>5886</v>
      </c>
    </row>
    <row r="13" spans="2:2" ht="24.6" x14ac:dyDescent="0.5">
      <c r="B13" s="184" t="s">
        <v>5887</v>
      </c>
    </row>
    <row r="14" spans="2:2" ht="24.6" x14ac:dyDescent="0.5">
      <c r="B14" s="184" t="s">
        <v>5888</v>
      </c>
    </row>
    <row r="15" spans="2:2" ht="24.6" x14ac:dyDescent="0.5">
      <c r="B15" s="184" t="s">
        <v>5889</v>
      </c>
    </row>
    <row r="16" spans="2:2" ht="24.6" x14ac:dyDescent="0.5">
      <c r="B16" s="184" t="s">
        <v>5893</v>
      </c>
    </row>
    <row r="17" spans="2:2" ht="24.6" x14ac:dyDescent="0.5">
      <c r="B17" s="184" t="s">
        <v>5890</v>
      </c>
    </row>
    <row r="18" spans="2:2" ht="24.6" x14ac:dyDescent="0.7">
      <c r="B18" s="190" t="s">
        <v>2178</v>
      </c>
    </row>
    <row r="19" spans="2:2" ht="24.6" x14ac:dyDescent="0.7">
      <c r="B19" s="189" t="s">
        <v>2179</v>
      </c>
    </row>
    <row r="20" spans="2:2" ht="24.6" x14ac:dyDescent="0.7">
      <c r="B20" s="189" t="s">
        <v>2183</v>
      </c>
    </row>
    <row r="21" spans="2:2" ht="21.6" customHeight="1" x14ac:dyDescent="0.7">
      <c r="B21" s="189" t="s">
        <v>2181</v>
      </c>
    </row>
    <row r="22" spans="2:2" ht="21" customHeight="1" x14ac:dyDescent="0.7">
      <c r="B22" s="189" t="s">
        <v>2180</v>
      </c>
    </row>
    <row r="23" spans="2:2" ht="21.6" customHeight="1" x14ac:dyDescent="0.7">
      <c r="B23" s="189" t="s">
        <v>2182</v>
      </c>
    </row>
    <row r="24" spans="2:2" ht="21" customHeight="1" x14ac:dyDescent="0.7">
      <c r="B24" s="189" t="s">
        <v>5844</v>
      </c>
    </row>
    <row r="25" spans="2:2" ht="24.6" x14ac:dyDescent="0.7">
      <c r="B25" s="189" t="s">
        <v>5794</v>
      </c>
    </row>
    <row r="26" spans="2:2" ht="24.6" x14ac:dyDescent="0.7">
      <c r="B26" s="189" t="s">
        <v>5891</v>
      </c>
    </row>
    <row r="27" spans="2:2" ht="24.6" x14ac:dyDescent="0.7">
      <c r="B27" s="189" t="s">
        <v>5795</v>
      </c>
    </row>
    <row r="28" spans="2:2" ht="24.6" x14ac:dyDescent="0.7">
      <c r="B28" s="189" t="s">
        <v>5869</v>
      </c>
    </row>
    <row r="29" spans="2:2" ht="24.6" x14ac:dyDescent="0.7">
      <c r="B29" s="189" t="s">
        <v>2184</v>
      </c>
    </row>
    <row r="30" spans="2:2" ht="21" x14ac:dyDescent="0.6">
      <c r="B30" s="185"/>
    </row>
    <row r="31" spans="2:2" ht="24.6" x14ac:dyDescent="0.7">
      <c r="B31" s="189" t="s">
        <v>5796</v>
      </c>
    </row>
    <row r="32" spans="2:2" ht="24.6" x14ac:dyDescent="0.7">
      <c r="B32" s="189" t="s">
        <v>2257</v>
      </c>
    </row>
    <row r="33" spans="2:2" ht="24.6" x14ac:dyDescent="0.7">
      <c r="B33" s="189" t="s">
        <v>2185</v>
      </c>
    </row>
    <row r="34" spans="2:2" ht="24.6" x14ac:dyDescent="0.7">
      <c r="B34" s="189" t="s">
        <v>2260</v>
      </c>
    </row>
    <row r="35" spans="2:2" ht="24.6" x14ac:dyDescent="0.7">
      <c r="B35" s="189" t="s">
        <v>5845</v>
      </c>
    </row>
    <row r="36" spans="2:2" ht="24.6" x14ac:dyDescent="0.7">
      <c r="B36" s="189" t="s">
        <v>5892</v>
      </c>
    </row>
    <row r="37" spans="2:2" ht="24.6" x14ac:dyDescent="0.7">
      <c r="B37" s="189" t="s">
        <v>5846</v>
      </c>
    </row>
    <row r="38" spans="2:2" ht="24.6" x14ac:dyDescent="0.7">
      <c r="B38" s="189" t="s">
        <v>2186</v>
      </c>
    </row>
    <row r="39" spans="2:2" ht="24.6" x14ac:dyDescent="0.7">
      <c r="B39" s="189" t="s">
        <v>2187</v>
      </c>
    </row>
    <row r="40" spans="2:2" ht="24.6" x14ac:dyDescent="0.7">
      <c r="B40" s="189" t="s">
        <v>2261</v>
      </c>
    </row>
    <row r="41" spans="2:2" ht="24.6" x14ac:dyDescent="0.7">
      <c r="B41" s="189" t="s">
        <v>2188</v>
      </c>
    </row>
    <row r="42" spans="2:2" ht="24.6" x14ac:dyDescent="0.7">
      <c r="B42" s="189" t="s">
        <v>2190</v>
      </c>
    </row>
    <row r="43" spans="2:2" ht="24.6" x14ac:dyDescent="0.7">
      <c r="B43" s="189" t="s">
        <v>2191</v>
      </c>
    </row>
    <row r="44" spans="2:2" ht="24.6" x14ac:dyDescent="0.7">
      <c r="B44" s="189" t="s">
        <v>5847</v>
      </c>
    </row>
    <row r="45" spans="2:2" ht="24.6" x14ac:dyDescent="0.7">
      <c r="B45" s="190" t="s">
        <v>5848</v>
      </c>
    </row>
    <row r="46" spans="2:2" s="6" customFormat="1" ht="24.6" x14ac:dyDescent="0.7">
      <c r="B46" s="192" t="s">
        <v>5870</v>
      </c>
    </row>
    <row r="47" spans="2:2" s="6" customFormat="1" ht="24.6" x14ac:dyDescent="0.7">
      <c r="B47" s="192" t="s">
        <v>5849</v>
      </c>
    </row>
    <row r="48" spans="2:2" s="6" customFormat="1" ht="24.6" x14ac:dyDescent="0.7">
      <c r="B48" s="192" t="s">
        <v>2192</v>
      </c>
    </row>
    <row r="49" spans="2:2" s="6" customFormat="1" ht="24.6" x14ac:dyDescent="0.7">
      <c r="B49" s="192" t="s">
        <v>5850</v>
      </c>
    </row>
    <row r="50" spans="2:2" s="6" customFormat="1" ht="24.6" x14ac:dyDescent="0.7">
      <c r="B50" s="192" t="s">
        <v>5871</v>
      </c>
    </row>
    <row r="51" spans="2:2" s="6" customFormat="1" ht="24.6" x14ac:dyDescent="0.7">
      <c r="B51" s="192" t="s">
        <v>2198</v>
      </c>
    </row>
    <row r="52" spans="2:2" s="6" customFormat="1" ht="24.6" x14ac:dyDescent="0.7">
      <c r="B52" s="192" t="s">
        <v>2199</v>
      </c>
    </row>
    <row r="53" spans="2:2" s="6" customFormat="1" ht="24.6" x14ac:dyDescent="0.7">
      <c r="B53" s="192" t="s">
        <v>5851</v>
      </c>
    </row>
    <row r="54" spans="2:2" s="6" customFormat="1" ht="24.6" x14ac:dyDescent="0.7">
      <c r="B54" s="192" t="s">
        <v>2194</v>
      </c>
    </row>
    <row r="55" spans="2:2" s="6" customFormat="1" ht="24.6" x14ac:dyDescent="0.7">
      <c r="B55" s="192" t="s">
        <v>2195</v>
      </c>
    </row>
    <row r="56" spans="2:2" s="6" customFormat="1" ht="24.6" x14ac:dyDescent="0.7">
      <c r="B56" s="192" t="s">
        <v>5852</v>
      </c>
    </row>
    <row r="57" spans="2:2" s="6" customFormat="1" ht="24.6" x14ac:dyDescent="0.7">
      <c r="B57" s="192" t="s">
        <v>2196</v>
      </c>
    </row>
    <row r="58" spans="2:2" s="6" customFormat="1" ht="24.6" x14ac:dyDescent="0.7">
      <c r="B58" s="192" t="s">
        <v>5872</v>
      </c>
    </row>
    <row r="59" spans="2:2" s="6" customFormat="1" ht="24.6" x14ac:dyDescent="0.7">
      <c r="B59" s="192" t="s">
        <v>5873</v>
      </c>
    </row>
    <row r="60" spans="2:2" s="6" customFormat="1" ht="24.6" x14ac:dyDescent="0.7">
      <c r="B60" s="192" t="s">
        <v>5874</v>
      </c>
    </row>
    <row r="61" spans="2:2" s="6" customFormat="1" ht="24.6" x14ac:dyDescent="0.7">
      <c r="B61" s="192" t="s">
        <v>5853</v>
      </c>
    </row>
    <row r="62" spans="2:2" s="6" customFormat="1" ht="24.6" x14ac:dyDescent="0.7">
      <c r="B62" s="192" t="s">
        <v>5854</v>
      </c>
    </row>
    <row r="63" spans="2:2" s="6" customFormat="1" ht="24.6" x14ac:dyDescent="0.7">
      <c r="B63" s="192" t="s">
        <v>2200</v>
      </c>
    </row>
    <row r="64" spans="2:2" s="6" customFormat="1" ht="24.6" x14ac:dyDescent="0.7">
      <c r="B64" s="192" t="s">
        <v>2201</v>
      </c>
    </row>
    <row r="65" spans="2:2" s="6" customFormat="1" ht="24.6" x14ac:dyDescent="0.7">
      <c r="B65" s="192" t="s">
        <v>5855</v>
      </c>
    </row>
    <row r="66" spans="2:2" s="6" customFormat="1" ht="24.6" x14ac:dyDescent="0.7">
      <c r="B66" s="192" t="s">
        <v>2202</v>
      </c>
    </row>
    <row r="67" spans="2:2" s="6" customFormat="1" ht="24.6" x14ac:dyDescent="0.7">
      <c r="B67" s="192" t="s">
        <v>2204</v>
      </c>
    </row>
    <row r="68" spans="2:2" s="6" customFormat="1" ht="24.6" x14ac:dyDescent="0.7">
      <c r="B68" s="186" t="s">
        <v>2205</v>
      </c>
    </row>
    <row r="69" spans="2:2" s="6" customFormat="1" ht="24.6" x14ac:dyDescent="0.7">
      <c r="B69" s="186" t="s">
        <v>5875</v>
      </c>
    </row>
    <row r="70" spans="2:2" s="6" customFormat="1" ht="24.6" x14ac:dyDescent="0.7">
      <c r="B70" s="186" t="s">
        <v>2206</v>
      </c>
    </row>
    <row r="71" spans="2:2" s="6" customFormat="1" ht="24.6" x14ac:dyDescent="0.7">
      <c r="B71" s="186" t="s">
        <v>5856</v>
      </c>
    </row>
    <row r="72" spans="2:2" s="6" customFormat="1" ht="24.6" x14ac:dyDescent="0.7">
      <c r="B72" s="187" t="s">
        <v>2207</v>
      </c>
    </row>
    <row r="73" spans="2:2" s="6" customFormat="1" ht="24.6" x14ac:dyDescent="0.7">
      <c r="B73" s="186" t="s">
        <v>2210</v>
      </c>
    </row>
    <row r="74" spans="2:2" s="6" customFormat="1" ht="24.6" x14ac:dyDescent="0.7">
      <c r="B74" s="186" t="s">
        <v>5876</v>
      </c>
    </row>
    <row r="75" spans="2:2" ht="24.6" x14ac:dyDescent="0.7">
      <c r="B75" s="186" t="s">
        <v>5857</v>
      </c>
    </row>
    <row r="76" spans="2:2" s="6" customFormat="1" ht="22.8" customHeight="1" x14ac:dyDescent="0.7">
      <c r="B76" s="187" t="s">
        <v>2209</v>
      </c>
    </row>
    <row r="77" spans="2:2" ht="24.6" x14ac:dyDescent="0.7">
      <c r="B77" s="186" t="s">
        <v>5877</v>
      </c>
    </row>
    <row r="78" spans="2:2" s="6" customFormat="1" ht="24.6" x14ac:dyDescent="0.7">
      <c r="B78" s="186" t="s">
        <v>5858</v>
      </c>
    </row>
    <row r="79" spans="2:2" s="6" customFormat="1" ht="24.6" x14ac:dyDescent="0.7">
      <c r="B79" s="186" t="s">
        <v>5859</v>
      </c>
    </row>
    <row r="80" spans="2:2" s="6" customFormat="1" ht="24.6" x14ac:dyDescent="0.7">
      <c r="B80" s="186" t="s">
        <v>5878</v>
      </c>
    </row>
    <row r="81" spans="2:2" s="6" customFormat="1" ht="24.6" x14ac:dyDescent="0.7">
      <c r="B81" s="186" t="s">
        <v>5860</v>
      </c>
    </row>
    <row r="82" spans="2:2" s="6" customFormat="1" ht="24.6" x14ac:dyDescent="0.7">
      <c r="B82" s="195" t="s">
        <v>5861</v>
      </c>
    </row>
    <row r="83" spans="2:2" s="6" customFormat="1" ht="24.6" x14ac:dyDescent="0.7">
      <c r="B83" s="186" t="s">
        <v>2218</v>
      </c>
    </row>
    <row r="84" spans="2:2" s="6" customFormat="1" ht="24.6" x14ac:dyDescent="0.7">
      <c r="B84" s="186" t="s">
        <v>5879</v>
      </c>
    </row>
    <row r="85" spans="2:2" s="6" customFormat="1" ht="24.6" x14ac:dyDescent="0.7">
      <c r="B85" s="186" t="s">
        <v>5862</v>
      </c>
    </row>
    <row r="86" spans="2:2" s="6" customFormat="1" ht="24.6" x14ac:dyDescent="0.7">
      <c r="B86" s="186" t="s">
        <v>2214</v>
      </c>
    </row>
    <row r="87" spans="2:2" s="6" customFormat="1" ht="24.6" x14ac:dyDescent="0.7">
      <c r="B87" s="186" t="s">
        <v>5863</v>
      </c>
    </row>
    <row r="88" spans="2:2" s="6" customFormat="1" ht="24.6" x14ac:dyDescent="0.7">
      <c r="B88" s="186" t="s">
        <v>5864</v>
      </c>
    </row>
    <row r="89" spans="2:2" ht="24.6" x14ac:dyDescent="0.7">
      <c r="B89" s="186" t="s">
        <v>5865</v>
      </c>
    </row>
    <row r="90" spans="2:2" ht="24.6" x14ac:dyDescent="0.7">
      <c r="B90" s="186" t="s">
        <v>2212</v>
      </c>
    </row>
    <row r="91" spans="2:2" ht="24.6" x14ac:dyDescent="0.7">
      <c r="B91" s="186" t="s">
        <v>2213</v>
      </c>
    </row>
    <row r="92" spans="2:2" ht="24.6" x14ac:dyDescent="0.7">
      <c r="B92" s="186" t="s">
        <v>2215</v>
      </c>
    </row>
    <row r="93" spans="2:2" ht="24.6" x14ac:dyDescent="0.7">
      <c r="B93" s="186" t="s">
        <v>5866</v>
      </c>
    </row>
    <row r="94" spans="2:2" ht="24.6" x14ac:dyDescent="0.7">
      <c r="B94" s="195" t="s">
        <v>5867</v>
      </c>
    </row>
    <row r="95" spans="2:2" ht="24.6" x14ac:dyDescent="0.7">
      <c r="B95" s="195" t="s">
        <v>2217</v>
      </c>
    </row>
    <row r="96" spans="2:2" ht="24.6" x14ac:dyDescent="0.7">
      <c r="B96" s="186" t="s">
        <v>2222</v>
      </c>
    </row>
    <row r="97" spans="2:2" ht="24.6" x14ac:dyDescent="0.7">
      <c r="B97" s="186" t="s">
        <v>5894</v>
      </c>
    </row>
    <row r="98" spans="2:2" ht="24.6" x14ac:dyDescent="0.7">
      <c r="B98" s="186" t="s">
        <v>5895</v>
      </c>
    </row>
    <row r="99" spans="2:2" ht="24.6" x14ac:dyDescent="0.7">
      <c r="B99" s="186" t="s">
        <v>2219</v>
      </c>
    </row>
    <row r="100" spans="2:2" ht="24.6" x14ac:dyDescent="0.7">
      <c r="B100" s="186" t="s">
        <v>2239</v>
      </c>
    </row>
    <row r="101" spans="2:2" ht="24.6" x14ac:dyDescent="0.7">
      <c r="B101" s="186" t="s">
        <v>5868</v>
      </c>
    </row>
    <row r="102" spans="2:2" ht="24.6" x14ac:dyDescent="0.7">
      <c r="B102" s="186" t="s">
        <v>2220</v>
      </c>
    </row>
    <row r="103" spans="2:2" ht="24.6" x14ac:dyDescent="0.7">
      <c r="B103" s="186" t="s">
        <v>2240</v>
      </c>
    </row>
    <row r="104" spans="2:2" ht="24.6" x14ac:dyDescent="0.7">
      <c r="B104" s="186" t="s">
        <v>2243</v>
      </c>
    </row>
    <row r="105" spans="2:2" ht="24.6" x14ac:dyDescent="0.7">
      <c r="B105" s="186" t="s">
        <v>2241</v>
      </c>
    </row>
    <row r="106" spans="2:2" ht="24.6" x14ac:dyDescent="0.7">
      <c r="B106" s="186" t="s">
        <v>2244</v>
      </c>
    </row>
    <row r="107" spans="2:2" ht="24.6" x14ac:dyDescent="0.7">
      <c r="B107" s="186" t="s">
        <v>2242</v>
      </c>
    </row>
    <row r="108" spans="2:2" ht="24.6" x14ac:dyDescent="0.7">
      <c r="B108" s="186" t="s">
        <v>2224</v>
      </c>
    </row>
    <row r="109" spans="2:2" ht="24.6" x14ac:dyDescent="0.7">
      <c r="B109" s="186" t="s">
        <v>2226</v>
      </c>
    </row>
    <row r="110" spans="2:2" ht="24.6" x14ac:dyDescent="0.7">
      <c r="B110" s="186" t="s">
        <v>2225</v>
      </c>
    </row>
    <row r="111" spans="2:2" ht="24.6" x14ac:dyDescent="0.7">
      <c r="B111" s="186" t="s">
        <v>2227</v>
      </c>
    </row>
    <row r="112" spans="2:2" ht="24.6" x14ac:dyDescent="0.7">
      <c r="B112" s="186" t="s">
        <v>2229</v>
      </c>
    </row>
    <row r="113" spans="2:2" ht="24.6" x14ac:dyDescent="0.7">
      <c r="B113" s="186" t="s">
        <v>2230</v>
      </c>
    </row>
    <row r="114" spans="2:2" ht="24.6" x14ac:dyDescent="0.7">
      <c r="B114" s="186" t="s">
        <v>2231</v>
      </c>
    </row>
    <row r="115" spans="2:2" ht="24.6" x14ac:dyDescent="0.7">
      <c r="B115" s="186" t="s">
        <v>2232</v>
      </c>
    </row>
    <row r="116" spans="2:2" ht="24.6" x14ac:dyDescent="0.7">
      <c r="B116" s="186" t="s">
        <v>2233</v>
      </c>
    </row>
    <row r="117" spans="2:2" ht="24.6" x14ac:dyDescent="0.7">
      <c r="B117" s="186" t="s">
        <v>2234</v>
      </c>
    </row>
    <row r="118" spans="2:2" ht="24.6" x14ac:dyDescent="0.7">
      <c r="B118" s="186" t="s">
        <v>2235</v>
      </c>
    </row>
    <row r="119" spans="2:2" ht="24.6" x14ac:dyDescent="0.7">
      <c r="B119" s="186" t="s">
        <v>2236</v>
      </c>
    </row>
    <row r="120" spans="2:2" ht="24.6" x14ac:dyDescent="0.7">
      <c r="B120" s="186" t="s">
        <v>2237</v>
      </c>
    </row>
    <row r="121" spans="2:2" ht="24.6" x14ac:dyDescent="0.7">
      <c r="B121" s="186" t="s">
        <v>2238</v>
      </c>
    </row>
    <row r="122" spans="2:2" ht="27" x14ac:dyDescent="0.75">
      <c r="B122" s="183" t="s">
        <v>5836</v>
      </c>
    </row>
    <row r="123" spans="2:2" ht="24.6" x14ac:dyDescent="0.7">
      <c r="B123" s="186"/>
    </row>
    <row r="124" spans="2:2" ht="24.6" x14ac:dyDescent="0.7">
      <c r="B124" s="186"/>
    </row>
    <row r="125" spans="2:2" ht="24.6" x14ac:dyDescent="0.7">
      <c r="B125" s="186"/>
    </row>
    <row r="126" spans="2:2" ht="24.6" x14ac:dyDescent="0.7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ColWidth="9.09765625" defaultRowHeight="24.6" x14ac:dyDescent="0.25"/>
  <cols>
    <col min="1" max="1" width="33.09765625" style="200" bestFit="1" customWidth="1"/>
    <col min="2" max="2" width="83.09765625" style="79" bestFit="1" customWidth="1"/>
    <col min="3" max="3" width="21.69921875" style="151" customWidth="1"/>
    <col min="4" max="4" width="23.3984375" style="76" customWidth="1"/>
    <col min="5" max="5" width="18" style="76" bestFit="1" customWidth="1"/>
    <col min="6" max="6" width="16.69921875" style="76" bestFit="1" customWidth="1"/>
    <col min="7" max="7" width="18" style="76" customWidth="1"/>
    <col min="8" max="8" width="17.69921875" style="76" bestFit="1" customWidth="1"/>
    <col min="9" max="9" width="19.3984375" style="76" customWidth="1"/>
    <col min="10" max="10" width="25.59765625" style="76" customWidth="1"/>
    <col min="11" max="11" width="15.69921875" style="76" bestFit="1" customWidth="1"/>
    <col min="12" max="12" width="14.8984375" style="76" customWidth="1"/>
    <col min="13" max="13" width="17.69921875" style="76" bestFit="1" customWidth="1"/>
    <col min="14" max="14" width="22.69921875" style="76" customWidth="1"/>
    <col min="15" max="15" width="20.296875" style="76" customWidth="1"/>
    <col min="16" max="16" width="19.8984375" style="76" customWidth="1"/>
    <col min="17" max="17" width="23" style="76" customWidth="1"/>
    <col min="18" max="18" width="13.59765625" style="76" customWidth="1"/>
    <col min="19" max="19" width="52" style="76" customWidth="1"/>
    <col min="20" max="23" width="9.09765625" style="76"/>
    <col min="24" max="24" width="6.3984375" style="145" hidden="1" customWidth="1"/>
    <col min="25" max="25" width="11.8984375" style="145" hidden="1" customWidth="1"/>
    <col min="26" max="26" width="12.3984375" style="145" hidden="1" customWidth="1"/>
    <col min="27" max="27" width="14" style="145" hidden="1" customWidth="1"/>
    <col min="28" max="28" width="72.3984375" style="145" hidden="1" customWidth="1"/>
    <col min="29" max="29" width="9.09765625" style="76" hidden="1" customWidth="1"/>
    <col min="30" max="16384" width="9.09765625" style="76"/>
  </cols>
  <sheetData>
    <row r="1" spans="1:28" x14ac:dyDescent="0.25">
      <c r="A1" s="198" t="s">
        <v>2173</v>
      </c>
      <c r="B1" s="180" t="s">
        <v>2174</v>
      </c>
      <c r="C1" s="181" t="s">
        <v>2175</v>
      </c>
    </row>
    <row r="2" spans="1:28" x14ac:dyDescent="0.25">
      <c r="A2" s="200" t="s">
        <v>1029</v>
      </c>
      <c r="B2" s="79" t="s">
        <v>5797</v>
      </c>
      <c r="C2" s="152">
        <f>SUM('1.Planfin67_1st'!F35)</f>
        <v>0</v>
      </c>
      <c r="X2" s="538"/>
      <c r="Y2" s="539" t="s">
        <v>1058</v>
      </c>
      <c r="Z2" s="540" t="s">
        <v>1066</v>
      </c>
      <c r="AA2" s="540" t="s">
        <v>1067</v>
      </c>
      <c r="AB2" s="725"/>
    </row>
    <row r="3" spans="1:28" ht="25.2" thickBot="1" x14ac:dyDescent="0.3">
      <c r="A3" s="200" t="s">
        <v>1039</v>
      </c>
      <c r="B3" s="79" t="s">
        <v>5798</v>
      </c>
      <c r="C3" s="152">
        <f>SUM('1.Planfin67_1st'!F36)</f>
        <v>0</v>
      </c>
      <c r="X3" s="541"/>
      <c r="Y3" s="541"/>
      <c r="Z3" s="542" t="s">
        <v>1059</v>
      </c>
      <c r="AA3" s="541"/>
      <c r="AB3" s="726"/>
    </row>
    <row r="4" spans="1:28" ht="25.8" thickTop="1" thickBot="1" x14ac:dyDescent="0.3">
      <c r="A4" s="200" t="s">
        <v>1031</v>
      </c>
      <c r="B4" s="79" t="s">
        <v>1167</v>
      </c>
      <c r="C4" s="151">
        <f>SUM(C2-C3)</f>
        <v>0</v>
      </c>
      <c r="X4" s="543">
        <v>1</v>
      </c>
      <c r="Y4" s="543" t="s">
        <v>1060</v>
      </c>
      <c r="Z4" s="543" t="s">
        <v>1061</v>
      </c>
      <c r="AA4" s="543" t="s">
        <v>1037</v>
      </c>
      <c r="AB4" s="146" t="s">
        <v>1062</v>
      </c>
    </row>
    <row r="5" spans="1:28" ht="25.2" thickBot="1" x14ac:dyDescent="0.3">
      <c r="A5" s="200" t="s">
        <v>1032</v>
      </c>
      <c r="B5" s="79" t="s">
        <v>659</v>
      </c>
      <c r="C5" s="153" t="str">
        <f>IF(C4&gt;0,"เกินดุล",IF(C4=0,"สมดุล","ขาดดุล"))</f>
        <v>สมดุล</v>
      </c>
      <c r="X5" s="544">
        <v>2</v>
      </c>
      <c r="Y5" s="544" t="s">
        <v>1060</v>
      </c>
      <c r="Z5" s="544" t="s">
        <v>1061</v>
      </c>
      <c r="AA5" s="545" t="s">
        <v>1038</v>
      </c>
      <c r="AB5" s="147" t="s">
        <v>1063</v>
      </c>
    </row>
    <row r="6" spans="1:28" ht="25.2" thickBot="1" x14ac:dyDescent="0.3">
      <c r="A6" s="200" t="s">
        <v>1040</v>
      </c>
      <c r="B6" s="79" t="s">
        <v>1034</v>
      </c>
      <c r="C6" s="151">
        <f>IF(C4&lt;=0,0,ROUNDUP((C4*20%),2))</f>
        <v>0</v>
      </c>
      <c r="X6" s="546">
        <v>3</v>
      </c>
      <c r="Y6" s="546" t="s">
        <v>1060</v>
      </c>
      <c r="Z6" s="546" t="s">
        <v>1068</v>
      </c>
      <c r="AA6" s="546" t="s">
        <v>1037</v>
      </c>
      <c r="AB6" s="148" t="s">
        <v>1070</v>
      </c>
    </row>
    <row r="7" spans="1:28" ht="25.2" thickBot="1" x14ac:dyDescent="0.3">
      <c r="A7" s="200" t="s">
        <v>1028</v>
      </c>
      <c r="B7" s="79" t="s">
        <v>6342</v>
      </c>
      <c r="C7" s="151">
        <f>SUM('1.Planfin67_1st'!C104,'1.Planfin67_1st'!C107)</f>
        <v>0</v>
      </c>
      <c r="X7" s="547">
        <v>4</v>
      </c>
      <c r="Y7" s="547" t="s">
        <v>1060</v>
      </c>
      <c r="Z7" s="547" t="s">
        <v>1068</v>
      </c>
      <c r="AA7" s="548" t="s">
        <v>1038</v>
      </c>
      <c r="AB7" s="149" t="s">
        <v>1074</v>
      </c>
    </row>
    <row r="8" spans="1:28" ht="25.2" thickBot="1" x14ac:dyDescent="0.3">
      <c r="A8" s="200" t="s">
        <v>1170</v>
      </c>
      <c r="B8" s="79" t="s">
        <v>2248</v>
      </c>
      <c r="C8" s="151">
        <f>IF(C4=0,0,(C7/C4)*100)</f>
        <v>0</v>
      </c>
      <c r="X8" s="549">
        <v>5</v>
      </c>
      <c r="Y8" s="550" t="s">
        <v>1038</v>
      </c>
      <c r="Z8" s="550" t="s">
        <v>1069</v>
      </c>
      <c r="AA8" s="549" t="s">
        <v>1037</v>
      </c>
      <c r="AB8" s="150" t="s">
        <v>1064</v>
      </c>
    </row>
    <row r="9" spans="1:28" ht="25.2" thickBot="1" x14ac:dyDescent="0.3">
      <c r="A9" s="727" t="s">
        <v>1171</v>
      </c>
      <c r="B9" s="79" t="s">
        <v>1174</v>
      </c>
      <c r="C9" s="151">
        <f>C6-C7</f>
        <v>0</v>
      </c>
      <c r="X9" s="547">
        <v>6</v>
      </c>
      <c r="Y9" s="548" t="s">
        <v>1038</v>
      </c>
      <c r="Z9" s="548" t="s">
        <v>1069</v>
      </c>
      <c r="AA9" s="548" t="s">
        <v>1065</v>
      </c>
      <c r="AB9" s="149" t="s">
        <v>1073</v>
      </c>
    </row>
    <row r="10" spans="1:28" ht="25.2" thickBot="1" x14ac:dyDescent="0.3">
      <c r="A10" s="727"/>
      <c r="B10" s="79" t="s">
        <v>1175</v>
      </c>
      <c r="C10" s="154" t="str">
        <f>IF(C9&gt;=0,"ไม่เกิน","เกิน")</f>
        <v>ไม่เกิน</v>
      </c>
      <c r="X10" s="547"/>
      <c r="Y10" s="548"/>
      <c r="Z10" s="548"/>
      <c r="AA10" s="548"/>
      <c r="AB10" s="149"/>
    </row>
    <row r="11" spans="1:28" ht="25.2" thickBot="1" x14ac:dyDescent="0.3">
      <c r="A11" s="200" t="s">
        <v>1041</v>
      </c>
      <c r="B11" s="79" t="s">
        <v>5916</v>
      </c>
      <c r="C11" s="151">
        <f>SUM('1.Planfin67_1st'!F44)</f>
        <v>0</v>
      </c>
      <c r="X11" s="546">
        <v>7</v>
      </c>
      <c r="Y11" s="551" t="s">
        <v>1038</v>
      </c>
      <c r="Z11" s="551" t="s">
        <v>1065</v>
      </c>
      <c r="AA11" s="546" t="s">
        <v>1037</v>
      </c>
      <c r="AB11" s="148" t="s">
        <v>1071</v>
      </c>
    </row>
    <row r="12" spans="1:28" x14ac:dyDescent="0.25">
      <c r="A12" s="200" t="s">
        <v>1042</v>
      </c>
      <c r="B12" s="79" t="s">
        <v>6553</v>
      </c>
      <c r="C12" s="151">
        <f>'1.Planfin67_1st'!F45-'1.Planfin67_1st'!F46</f>
        <v>0</v>
      </c>
      <c r="X12" s="547">
        <v>8</v>
      </c>
      <c r="Y12" s="548" t="s">
        <v>1038</v>
      </c>
      <c r="Z12" s="548" t="s">
        <v>1065</v>
      </c>
      <c r="AA12" s="548" t="s">
        <v>1038</v>
      </c>
      <c r="AB12" s="149" t="s">
        <v>1072</v>
      </c>
    </row>
    <row r="13" spans="1:28" x14ac:dyDescent="0.25">
      <c r="A13" s="200" t="s">
        <v>1043</v>
      </c>
      <c r="B13" s="79" t="s">
        <v>1035</v>
      </c>
      <c r="C13" s="151">
        <f>SUM(C3/12)</f>
        <v>0</v>
      </c>
      <c r="D13" s="252"/>
    </row>
    <row r="14" spans="1:28" x14ac:dyDescent="0.25">
      <c r="A14" s="200" t="s">
        <v>1044</v>
      </c>
      <c r="B14" s="79" t="s">
        <v>1172</v>
      </c>
      <c r="C14" s="151">
        <f>IFERROR(SUM(C11/C13),0)</f>
        <v>0</v>
      </c>
      <c r="D14" s="252"/>
    </row>
    <row r="15" spans="1:28" x14ac:dyDescent="0.25">
      <c r="A15" s="552" t="s">
        <v>2246</v>
      </c>
      <c r="B15" s="79" t="s">
        <v>1169</v>
      </c>
      <c r="C15" s="199">
        <f>IF(AND(C11&lt;0,C9&lt;0),(C9+C11),(C11-C9))</f>
        <v>0</v>
      </c>
      <c r="D15" s="151"/>
    </row>
    <row r="16" spans="1:28" x14ac:dyDescent="0.25">
      <c r="A16" s="200" t="s">
        <v>1084</v>
      </c>
      <c r="B16" s="79" t="s">
        <v>1173</v>
      </c>
      <c r="C16" s="151">
        <f>IFERROR(SUM(C15/C13),0)</f>
        <v>0</v>
      </c>
      <c r="D16" s="77" t="s">
        <v>1085</v>
      </c>
    </row>
    <row r="17" spans="1:3" x14ac:dyDescent="0.25">
      <c r="A17" s="200" t="s">
        <v>1180</v>
      </c>
      <c r="B17" s="79" t="s">
        <v>1176</v>
      </c>
      <c r="C17" s="155" t="str">
        <f>IF(C4&gt;=0, "Normal", "Risk")</f>
        <v>Normal</v>
      </c>
    </row>
    <row r="18" spans="1:3" x14ac:dyDescent="0.25">
      <c r="A18" s="200" t="s">
        <v>1045</v>
      </c>
      <c r="B18" s="79" t="s">
        <v>1177</v>
      </c>
      <c r="C18" s="155" t="str">
        <f>IF(C9&gt;=0, "Normal", "Risk")</f>
        <v>Normal</v>
      </c>
    </row>
    <row r="19" spans="1:3" x14ac:dyDescent="0.25">
      <c r="A19" s="200" t="s">
        <v>1181</v>
      </c>
      <c r="B19" s="79" t="s">
        <v>1179</v>
      </c>
      <c r="C19" s="155" t="str">
        <f>IF(C16&gt;1, "Normal", "Risk")</f>
        <v>Risk</v>
      </c>
    </row>
    <row r="20" spans="1:3" x14ac:dyDescent="0.25">
      <c r="A20" s="553"/>
      <c r="B20" s="200" t="s">
        <v>1036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</row>
    <row r="21" spans="1:3" x14ac:dyDescent="0.25">
      <c r="A21" s="554"/>
      <c r="B21" s="555" t="s">
        <v>1046</v>
      </c>
      <c r="C21" s="556" t="str">
        <f>VLOOKUP(C20,$X$4:$AB$12,5,0)</f>
        <v xml:space="preserve">ทบทวนการลงทุนอีกครั้ง </v>
      </c>
    </row>
  </sheetData>
  <mergeCells count="2">
    <mergeCell ref="AB2:AB3"/>
    <mergeCell ref="A9:A10"/>
  </mergeCells>
  <conditionalFormatting sqref="A5:D5">
    <cfRule type="containsText" dxfId="17" priority="11" operator="containsText" text="เกินดุล">
      <formula>NOT(ISERROR(SEARCH("เกินดุล",A5)))</formula>
    </cfRule>
    <cfRule type="containsText" dxfId="16" priority="12" operator="containsText" text="สมดุล">
      <formula>NOT(ISERROR(SEARCH("สมดุล",A5)))</formula>
    </cfRule>
    <cfRule type="containsText" dxfId="15" priority="13" operator="containsText" text="ขาดดุล">
      <formula>NOT(ISERROR(SEARCH("ขาดดุล",A5)))</formula>
    </cfRule>
    <cfRule type="containsText" dxfId="14" priority="14" operator="containsText" text="สมดุล">
      <formula>NOT(ISERROR(SEARCH("สมดุล",A5)))</formula>
    </cfRule>
  </conditionalFormatting>
  <conditionalFormatting sqref="C9">
    <cfRule type="cellIs" dxfId="13" priority="10" operator="lessThan">
      <formula>0</formula>
    </cfRule>
  </conditionalFormatting>
  <conditionalFormatting sqref="C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D1048576">
    <cfRule type="containsText" dxfId="4" priority="27" operator="containsText" text="เกินดุล">
      <formula>NOT(ISERROR(SEARCH("เกินดุล",D22)))</formula>
    </cfRule>
    <cfRule type="containsText" dxfId="3" priority="28" operator="containsText" text="สมดุล">
      <formula>NOT(ISERROR(SEARCH("สมดุล",D22)))</formula>
    </cfRule>
    <cfRule type="containsText" dxfId="2" priority="29" operator="containsText" text="ขาดดุล">
      <formula>NOT(ISERROR(SEARCH("ขาดดุล",D22)))</formula>
    </cfRule>
    <cfRule type="containsText" dxfId="1" priority="30" operator="containsText" text="สมดุล">
      <formula>NOT(ISERROR(SEARCH("สมดุล",D22)))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zoomScaleNormal="100" workbookViewId="0">
      <selection activeCell="D10" sqref="D10"/>
    </sheetView>
  </sheetViews>
  <sheetFormatPr defaultColWidth="8.796875" defaultRowHeight="24.6" x14ac:dyDescent="0.7"/>
  <cols>
    <col min="1" max="1" width="17.3984375" style="266" customWidth="1"/>
    <col min="2" max="2" width="78.296875" style="87" customWidth="1"/>
    <col min="3" max="3" width="18.796875" style="197" bestFit="1" customWidth="1"/>
    <col min="4" max="4" width="18.59765625" style="197" bestFit="1" customWidth="1"/>
    <col min="5" max="5" width="17.69921875" style="197" customWidth="1"/>
    <col min="6" max="6" width="2.09765625" style="87" hidden="1" customWidth="1"/>
    <col min="7" max="16384" width="8.796875" style="87"/>
  </cols>
  <sheetData>
    <row r="1" spans="1:6" x14ac:dyDescent="0.7">
      <c r="A1" s="267" t="s">
        <v>1146</v>
      </c>
      <c r="B1" s="268" t="s">
        <v>666</v>
      </c>
      <c r="C1" s="269" t="s">
        <v>651</v>
      </c>
      <c r="F1" s="87" t="s">
        <v>6373</v>
      </c>
    </row>
    <row r="2" spans="1:6" x14ac:dyDescent="0.7">
      <c r="A2" s="536"/>
      <c r="B2" s="196"/>
      <c r="C2" s="265"/>
      <c r="F2" s="87" t="str">
        <f>LEFT(A2,1)</f>
        <v/>
      </c>
    </row>
    <row r="3" spans="1:6" x14ac:dyDescent="0.7">
      <c r="A3" s="536"/>
      <c r="B3" s="196"/>
      <c r="C3" s="265"/>
      <c r="F3" s="87" t="str">
        <f t="shared" ref="F3:F66" si="0">LEFT(A3,1)</f>
        <v/>
      </c>
    </row>
    <row r="4" spans="1:6" x14ac:dyDescent="0.7">
      <c r="A4" s="536"/>
      <c r="B4" s="196"/>
      <c r="C4" s="265"/>
      <c r="F4" s="87" t="str">
        <f t="shared" si="0"/>
        <v/>
      </c>
    </row>
    <row r="5" spans="1:6" x14ac:dyDescent="0.7">
      <c r="A5" s="536"/>
      <c r="B5" s="196"/>
      <c r="C5" s="265"/>
      <c r="F5" s="87" t="str">
        <f t="shared" si="0"/>
        <v/>
      </c>
    </row>
    <row r="6" spans="1:6" x14ac:dyDescent="0.7">
      <c r="A6" s="536"/>
      <c r="B6" s="196"/>
      <c r="C6" s="265"/>
      <c r="F6" s="87" t="str">
        <f t="shared" si="0"/>
        <v/>
      </c>
    </row>
    <row r="7" spans="1:6" x14ac:dyDescent="0.7">
      <c r="A7" s="536"/>
      <c r="B7" s="196"/>
      <c r="C7" s="265"/>
      <c r="F7" s="87" t="str">
        <f t="shared" si="0"/>
        <v/>
      </c>
    </row>
    <row r="8" spans="1:6" x14ac:dyDescent="0.7">
      <c r="A8" s="536"/>
      <c r="B8" s="196"/>
      <c r="C8" s="265"/>
      <c r="F8" s="87" t="str">
        <f t="shared" si="0"/>
        <v/>
      </c>
    </row>
    <row r="9" spans="1:6" x14ac:dyDescent="0.7">
      <c r="A9" s="536"/>
      <c r="B9" s="196"/>
      <c r="C9" s="265"/>
      <c r="F9" s="87" t="str">
        <f t="shared" si="0"/>
        <v/>
      </c>
    </row>
    <row r="10" spans="1:6" x14ac:dyDescent="0.7">
      <c r="A10" s="536"/>
      <c r="B10" s="196"/>
      <c r="C10" s="265"/>
      <c r="F10" s="87" t="str">
        <f t="shared" si="0"/>
        <v/>
      </c>
    </row>
    <row r="11" spans="1:6" x14ac:dyDescent="0.7">
      <c r="A11" s="536"/>
      <c r="B11" s="196"/>
      <c r="C11" s="265"/>
      <c r="F11" s="87" t="str">
        <f t="shared" si="0"/>
        <v/>
      </c>
    </row>
    <row r="12" spans="1:6" x14ac:dyDescent="0.7">
      <c r="A12" s="536"/>
      <c r="B12" s="196"/>
      <c r="C12" s="265"/>
      <c r="F12" s="87" t="str">
        <f t="shared" si="0"/>
        <v/>
      </c>
    </row>
    <row r="13" spans="1:6" x14ac:dyDescent="0.7">
      <c r="A13" s="536"/>
      <c r="B13" s="196"/>
      <c r="C13" s="265"/>
      <c r="F13" s="87" t="str">
        <f t="shared" si="0"/>
        <v/>
      </c>
    </row>
    <row r="14" spans="1:6" x14ac:dyDescent="0.7">
      <c r="A14" s="536"/>
      <c r="B14" s="196"/>
      <c r="C14" s="265"/>
      <c r="F14" s="87" t="str">
        <f t="shared" si="0"/>
        <v/>
      </c>
    </row>
    <row r="15" spans="1:6" x14ac:dyDescent="0.7">
      <c r="A15" s="536"/>
      <c r="B15" s="196"/>
      <c r="C15" s="265"/>
      <c r="F15" s="87" t="str">
        <f t="shared" si="0"/>
        <v/>
      </c>
    </row>
    <row r="16" spans="1:6" x14ac:dyDescent="0.7">
      <c r="A16" s="536"/>
      <c r="B16" s="196"/>
      <c r="C16" s="265"/>
      <c r="F16" s="87" t="str">
        <f t="shared" si="0"/>
        <v/>
      </c>
    </row>
    <row r="17" spans="1:6" x14ac:dyDescent="0.7">
      <c r="A17" s="536"/>
      <c r="B17" s="196"/>
      <c r="C17" s="265"/>
      <c r="F17" s="87" t="str">
        <f t="shared" si="0"/>
        <v/>
      </c>
    </row>
    <row r="18" spans="1:6" x14ac:dyDescent="0.7">
      <c r="A18" s="536"/>
      <c r="B18" s="196"/>
      <c r="C18" s="265"/>
      <c r="F18" s="87" t="str">
        <f t="shared" si="0"/>
        <v/>
      </c>
    </row>
    <row r="19" spans="1:6" x14ac:dyDescent="0.7">
      <c r="A19" s="536"/>
      <c r="B19" s="196"/>
      <c r="C19" s="265"/>
      <c r="F19" s="87" t="str">
        <f t="shared" si="0"/>
        <v/>
      </c>
    </row>
    <row r="20" spans="1:6" x14ac:dyDescent="0.7">
      <c r="A20" s="536"/>
      <c r="B20" s="196"/>
      <c r="C20" s="265"/>
      <c r="F20" s="87" t="str">
        <f t="shared" si="0"/>
        <v/>
      </c>
    </row>
    <row r="21" spans="1:6" x14ac:dyDescent="0.7">
      <c r="A21" s="536"/>
      <c r="B21" s="196"/>
      <c r="C21" s="265"/>
      <c r="F21" s="87" t="str">
        <f t="shared" si="0"/>
        <v/>
      </c>
    </row>
    <row r="22" spans="1:6" x14ac:dyDescent="0.7">
      <c r="A22" s="536"/>
      <c r="B22" s="196"/>
      <c r="C22" s="265"/>
      <c r="F22" s="87" t="str">
        <f t="shared" si="0"/>
        <v/>
      </c>
    </row>
    <row r="23" spans="1:6" x14ac:dyDescent="0.7">
      <c r="A23" s="536"/>
      <c r="B23" s="196"/>
      <c r="C23" s="265"/>
      <c r="F23" s="87" t="str">
        <f t="shared" si="0"/>
        <v/>
      </c>
    </row>
    <row r="24" spans="1:6" x14ac:dyDescent="0.7">
      <c r="A24" s="536"/>
      <c r="B24" s="196"/>
      <c r="C24" s="265"/>
      <c r="F24" s="87" t="str">
        <f t="shared" si="0"/>
        <v/>
      </c>
    </row>
    <row r="25" spans="1:6" x14ac:dyDescent="0.7">
      <c r="A25" s="536"/>
      <c r="B25" s="196"/>
      <c r="C25" s="265"/>
      <c r="F25" s="87" t="str">
        <f t="shared" si="0"/>
        <v/>
      </c>
    </row>
    <row r="26" spans="1:6" x14ac:dyDescent="0.7">
      <c r="A26" s="536"/>
      <c r="B26" s="196"/>
      <c r="C26" s="265"/>
      <c r="F26" s="87" t="str">
        <f t="shared" si="0"/>
        <v/>
      </c>
    </row>
    <row r="27" spans="1:6" x14ac:dyDescent="0.7">
      <c r="A27" s="536"/>
      <c r="B27" s="196"/>
      <c r="C27" s="265"/>
      <c r="F27" s="87" t="str">
        <f t="shared" si="0"/>
        <v/>
      </c>
    </row>
    <row r="28" spans="1:6" x14ac:dyDescent="0.7">
      <c r="A28" s="536"/>
      <c r="B28" s="196"/>
      <c r="C28" s="265"/>
      <c r="F28" s="87" t="str">
        <f t="shared" si="0"/>
        <v/>
      </c>
    </row>
    <row r="29" spans="1:6" x14ac:dyDescent="0.7">
      <c r="A29" s="536"/>
      <c r="B29" s="196"/>
      <c r="C29" s="265"/>
      <c r="F29" s="87" t="str">
        <f t="shared" si="0"/>
        <v/>
      </c>
    </row>
    <row r="30" spans="1:6" x14ac:dyDescent="0.7">
      <c r="A30" s="536"/>
      <c r="B30" s="196"/>
      <c r="C30" s="265"/>
      <c r="F30" s="87" t="str">
        <f t="shared" si="0"/>
        <v/>
      </c>
    </row>
    <row r="31" spans="1:6" x14ac:dyDescent="0.7">
      <c r="A31" s="536"/>
      <c r="B31" s="196"/>
      <c r="C31" s="265"/>
      <c r="F31" s="87" t="str">
        <f t="shared" si="0"/>
        <v/>
      </c>
    </row>
    <row r="32" spans="1:6" x14ac:dyDescent="0.7">
      <c r="A32" s="536"/>
      <c r="B32" s="196"/>
      <c r="C32" s="265"/>
      <c r="F32" s="87" t="str">
        <f t="shared" si="0"/>
        <v/>
      </c>
    </row>
    <row r="33" spans="1:6" x14ac:dyDescent="0.7">
      <c r="A33" s="536"/>
      <c r="B33" s="196"/>
      <c r="C33" s="265"/>
      <c r="F33" s="87" t="str">
        <f t="shared" si="0"/>
        <v/>
      </c>
    </row>
    <row r="34" spans="1:6" x14ac:dyDescent="0.7">
      <c r="A34" s="536"/>
      <c r="B34" s="196"/>
      <c r="C34" s="265"/>
      <c r="F34" s="87" t="str">
        <f t="shared" si="0"/>
        <v/>
      </c>
    </row>
    <row r="35" spans="1:6" x14ac:dyDescent="0.7">
      <c r="A35" s="536"/>
      <c r="B35" s="196"/>
      <c r="C35" s="265"/>
      <c r="F35" s="87" t="str">
        <f t="shared" si="0"/>
        <v/>
      </c>
    </row>
    <row r="36" spans="1:6" x14ac:dyDescent="0.7">
      <c r="A36" s="536"/>
      <c r="B36" s="196"/>
      <c r="C36" s="265"/>
      <c r="F36" s="87" t="str">
        <f t="shared" si="0"/>
        <v/>
      </c>
    </row>
    <row r="37" spans="1:6" x14ac:dyDescent="0.7">
      <c r="A37" s="536"/>
      <c r="B37" s="196"/>
      <c r="C37" s="265"/>
      <c r="F37" s="87" t="str">
        <f t="shared" si="0"/>
        <v/>
      </c>
    </row>
    <row r="38" spans="1:6" x14ac:dyDescent="0.7">
      <c r="A38" s="536"/>
      <c r="B38" s="196"/>
      <c r="C38" s="265"/>
      <c r="F38" s="87" t="str">
        <f t="shared" si="0"/>
        <v/>
      </c>
    </row>
    <row r="39" spans="1:6" x14ac:dyDescent="0.7">
      <c r="A39" s="536"/>
      <c r="B39" s="196"/>
      <c r="C39" s="265"/>
      <c r="F39" s="87" t="str">
        <f t="shared" si="0"/>
        <v/>
      </c>
    </row>
    <row r="40" spans="1:6" x14ac:dyDescent="0.7">
      <c r="A40" s="536"/>
      <c r="B40" s="196"/>
      <c r="C40" s="265"/>
      <c r="F40" s="87" t="str">
        <f t="shared" si="0"/>
        <v/>
      </c>
    </row>
    <row r="41" spans="1:6" x14ac:dyDescent="0.7">
      <c r="A41" s="536"/>
      <c r="B41" s="196"/>
      <c r="C41" s="265"/>
      <c r="F41" s="87" t="str">
        <f t="shared" si="0"/>
        <v/>
      </c>
    </row>
    <row r="42" spans="1:6" x14ac:dyDescent="0.7">
      <c r="A42" s="536"/>
      <c r="B42" s="196"/>
      <c r="C42" s="265"/>
      <c r="F42" s="87" t="str">
        <f t="shared" si="0"/>
        <v/>
      </c>
    </row>
    <row r="43" spans="1:6" x14ac:dyDescent="0.7">
      <c r="A43" s="536"/>
      <c r="B43" s="196"/>
      <c r="C43" s="265"/>
      <c r="F43" s="87" t="str">
        <f t="shared" si="0"/>
        <v/>
      </c>
    </row>
    <row r="44" spans="1:6" x14ac:dyDescent="0.7">
      <c r="A44" s="536"/>
      <c r="B44" s="196"/>
      <c r="C44" s="265"/>
      <c r="F44" s="87" t="str">
        <f t="shared" si="0"/>
        <v/>
      </c>
    </row>
    <row r="45" spans="1:6" x14ac:dyDescent="0.7">
      <c r="A45" s="536"/>
      <c r="B45" s="196"/>
      <c r="C45" s="265"/>
      <c r="F45" s="87" t="str">
        <f t="shared" si="0"/>
        <v/>
      </c>
    </row>
    <row r="46" spans="1:6" x14ac:dyDescent="0.7">
      <c r="A46" s="536"/>
      <c r="B46" s="196"/>
      <c r="C46" s="265"/>
      <c r="F46" s="87" t="str">
        <f t="shared" si="0"/>
        <v/>
      </c>
    </row>
    <row r="47" spans="1:6" x14ac:dyDescent="0.7">
      <c r="A47" s="536"/>
      <c r="B47" s="196"/>
      <c r="C47" s="265"/>
      <c r="F47" s="87" t="str">
        <f t="shared" si="0"/>
        <v/>
      </c>
    </row>
    <row r="48" spans="1:6" x14ac:dyDescent="0.7">
      <c r="A48" s="536"/>
      <c r="B48" s="196"/>
      <c r="C48" s="265"/>
      <c r="F48" s="87" t="str">
        <f t="shared" si="0"/>
        <v/>
      </c>
    </row>
    <row r="49" spans="1:6" x14ac:dyDescent="0.7">
      <c r="A49" s="536"/>
      <c r="B49" s="196"/>
      <c r="C49" s="265"/>
      <c r="F49" s="87" t="str">
        <f t="shared" si="0"/>
        <v/>
      </c>
    </row>
    <row r="50" spans="1:6" x14ac:dyDescent="0.7">
      <c r="A50" s="536"/>
      <c r="B50" s="196"/>
      <c r="C50" s="265"/>
      <c r="F50" s="87" t="str">
        <f t="shared" si="0"/>
        <v/>
      </c>
    </row>
    <row r="51" spans="1:6" x14ac:dyDescent="0.7">
      <c r="A51" s="536"/>
      <c r="B51" s="196"/>
      <c r="C51" s="265"/>
      <c r="F51" s="87" t="str">
        <f t="shared" si="0"/>
        <v/>
      </c>
    </row>
    <row r="52" spans="1:6" x14ac:dyDescent="0.7">
      <c r="A52" s="536"/>
      <c r="B52" s="196"/>
      <c r="C52" s="265"/>
      <c r="F52" s="87" t="str">
        <f t="shared" si="0"/>
        <v/>
      </c>
    </row>
    <row r="53" spans="1:6" x14ac:dyDescent="0.7">
      <c r="A53" s="536"/>
      <c r="B53" s="196"/>
      <c r="C53" s="265"/>
      <c r="F53" s="87" t="str">
        <f t="shared" si="0"/>
        <v/>
      </c>
    </row>
    <row r="54" spans="1:6" x14ac:dyDescent="0.7">
      <c r="A54" s="536"/>
      <c r="B54" s="196"/>
      <c r="C54" s="265"/>
      <c r="F54" s="87" t="str">
        <f t="shared" si="0"/>
        <v/>
      </c>
    </row>
    <row r="55" spans="1:6" x14ac:dyDescent="0.7">
      <c r="A55" s="536"/>
      <c r="B55" s="196"/>
      <c r="C55" s="265"/>
      <c r="F55" s="87" t="str">
        <f t="shared" si="0"/>
        <v/>
      </c>
    </row>
    <row r="56" spans="1:6" x14ac:dyDescent="0.7">
      <c r="A56" s="536"/>
      <c r="B56" s="196"/>
      <c r="C56" s="265"/>
      <c r="F56" s="87" t="str">
        <f t="shared" si="0"/>
        <v/>
      </c>
    </row>
    <row r="57" spans="1:6" x14ac:dyDescent="0.7">
      <c r="A57" s="536"/>
      <c r="B57" s="196"/>
      <c r="C57" s="265"/>
      <c r="F57" s="87" t="str">
        <f t="shared" si="0"/>
        <v/>
      </c>
    </row>
    <row r="58" spans="1:6" x14ac:dyDescent="0.7">
      <c r="A58" s="536"/>
      <c r="B58" s="196"/>
      <c r="C58" s="265"/>
      <c r="F58" s="87" t="str">
        <f t="shared" si="0"/>
        <v/>
      </c>
    </row>
    <row r="59" spans="1:6" x14ac:dyDescent="0.7">
      <c r="A59" s="536"/>
      <c r="B59" s="196"/>
      <c r="C59" s="265"/>
      <c r="F59" s="87" t="str">
        <f t="shared" si="0"/>
        <v/>
      </c>
    </row>
    <row r="60" spans="1:6" x14ac:dyDescent="0.7">
      <c r="A60" s="536"/>
      <c r="B60" s="196"/>
      <c r="C60" s="265"/>
      <c r="F60" s="87" t="str">
        <f t="shared" si="0"/>
        <v/>
      </c>
    </row>
    <row r="61" spans="1:6" x14ac:dyDescent="0.7">
      <c r="A61" s="536"/>
      <c r="B61" s="196"/>
      <c r="C61" s="265"/>
      <c r="F61" s="87" t="str">
        <f t="shared" si="0"/>
        <v/>
      </c>
    </row>
    <row r="62" spans="1:6" x14ac:dyDescent="0.7">
      <c r="A62" s="536"/>
      <c r="B62" s="196"/>
      <c r="C62" s="265"/>
      <c r="F62" s="87" t="str">
        <f t="shared" si="0"/>
        <v/>
      </c>
    </row>
    <row r="63" spans="1:6" x14ac:dyDescent="0.7">
      <c r="A63" s="536"/>
      <c r="B63" s="196"/>
      <c r="C63" s="265"/>
      <c r="F63" s="87" t="str">
        <f t="shared" si="0"/>
        <v/>
      </c>
    </row>
    <row r="64" spans="1:6" x14ac:dyDescent="0.7">
      <c r="A64" s="536"/>
      <c r="B64" s="196"/>
      <c r="C64" s="265"/>
      <c r="F64" s="87" t="str">
        <f t="shared" si="0"/>
        <v/>
      </c>
    </row>
    <row r="65" spans="1:6" x14ac:dyDescent="0.7">
      <c r="A65" s="536"/>
      <c r="B65" s="196"/>
      <c r="C65" s="265"/>
      <c r="F65" s="87" t="str">
        <f t="shared" si="0"/>
        <v/>
      </c>
    </row>
    <row r="66" spans="1:6" x14ac:dyDescent="0.7">
      <c r="A66" s="536"/>
      <c r="B66" s="196"/>
      <c r="C66" s="265"/>
      <c r="F66" s="87" t="str">
        <f t="shared" si="0"/>
        <v/>
      </c>
    </row>
    <row r="67" spans="1:6" x14ac:dyDescent="0.7">
      <c r="A67" s="536"/>
      <c r="B67" s="196"/>
      <c r="C67" s="265"/>
      <c r="F67" s="87" t="str">
        <f t="shared" ref="F67:F130" si="1">LEFT(A67,1)</f>
        <v/>
      </c>
    </row>
    <row r="68" spans="1:6" x14ac:dyDescent="0.7">
      <c r="A68" s="536"/>
      <c r="B68" s="196"/>
      <c r="C68" s="265"/>
      <c r="F68" s="87" t="str">
        <f t="shared" si="1"/>
        <v/>
      </c>
    </row>
    <row r="69" spans="1:6" x14ac:dyDescent="0.7">
      <c r="A69" s="536"/>
      <c r="B69" s="196"/>
      <c r="C69" s="265"/>
      <c r="F69" s="87" t="str">
        <f t="shared" si="1"/>
        <v/>
      </c>
    </row>
    <row r="70" spans="1:6" x14ac:dyDescent="0.7">
      <c r="A70" s="536"/>
      <c r="B70" s="196"/>
      <c r="C70" s="265"/>
      <c r="F70" s="87" t="str">
        <f t="shared" si="1"/>
        <v/>
      </c>
    </row>
    <row r="71" spans="1:6" x14ac:dyDescent="0.7">
      <c r="A71" s="536"/>
      <c r="B71" s="196"/>
      <c r="C71" s="265"/>
      <c r="F71" s="87" t="str">
        <f t="shared" si="1"/>
        <v/>
      </c>
    </row>
    <row r="72" spans="1:6" x14ac:dyDescent="0.7">
      <c r="A72" s="536"/>
      <c r="B72" s="196"/>
      <c r="C72" s="265"/>
      <c r="F72" s="87" t="str">
        <f t="shared" si="1"/>
        <v/>
      </c>
    </row>
    <row r="73" spans="1:6" x14ac:dyDescent="0.7">
      <c r="A73" s="536"/>
      <c r="B73" s="196"/>
      <c r="C73" s="265"/>
      <c r="F73" s="87" t="str">
        <f t="shared" si="1"/>
        <v/>
      </c>
    </row>
    <row r="74" spans="1:6" x14ac:dyDescent="0.7">
      <c r="A74" s="536"/>
      <c r="B74" s="196"/>
      <c r="C74" s="265"/>
      <c r="F74" s="87" t="str">
        <f t="shared" si="1"/>
        <v/>
      </c>
    </row>
    <row r="75" spans="1:6" x14ac:dyDescent="0.7">
      <c r="A75" s="536"/>
      <c r="B75" s="196"/>
      <c r="C75" s="265"/>
      <c r="F75" s="87" t="str">
        <f t="shared" si="1"/>
        <v/>
      </c>
    </row>
    <row r="76" spans="1:6" x14ac:dyDescent="0.7">
      <c r="A76" s="536"/>
      <c r="B76" s="196"/>
      <c r="C76" s="265"/>
      <c r="F76" s="87" t="str">
        <f t="shared" si="1"/>
        <v/>
      </c>
    </row>
    <row r="77" spans="1:6" x14ac:dyDescent="0.7">
      <c r="A77" s="536"/>
      <c r="B77" s="196"/>
      <c r="C77" s="265"/>
      <c r="F77" s="87" t="str">
        <f t="shared" si="1"/>
        <v/>
      </c>
    </row>
    <row r="78" spans="1:6" x14ac:dyDescent="0.7">
      <c r="A78" s="536"/>
      <c r="B78" s="196"/>
      <c r="C78" s="265"/>
      <c r="F78" s="87" t="str">
        <f t="shared" si="1"/>
        <v/>
      </c>
    </row>
    <row r="79" spans="1:6" x14ac:dyDescent="0.7">
      <c r="A79" s="536"/>
      <c r="B79" s="196"/>
      <c r="C79" s="265"/>
      <c r="F79" s="87" t="str">
        <f t="shared" si="1"/>
        <v/>
      </c>
    </row>
    <row r="80" spans="1:6" x14ac:dyDescent="0.7">
      <c r="A80" s="528"/>
      <c r="B80" s="196"/>
      <c r="C80" s="265"/>
      <c r="F80" s="87" t="str">
        <f t="shared" si="1"/>
        <v/>
      </c>
    </row>
    <row r="81" spans="1:6" x14ac:dyDescent="0.7">
      <c r="A81" s="528"/>
      <c r="B81" s="196"/>
      <c r="C81" s="265"/>
      <c r="F81" s="87" t="str">
        <f t="shared" si="1"/>
        <v/>
      </c>
    </row>
    <row r="82" spans="1:6" x14ac:dyDescent="0.7">
      <c r="A82" s="536"/>
      <c r="B82" s="196"/>
      <c r="C82" s="265"/>
      <c r="F82" s="87" t="str">
        <f t="shared" si="1"/>
        <v/>
      </c>
    </row>
    <row r="83" spans="1:6" x14ac:dyDescent="0.7">
      <c r="A83" s="536"/>
      <c r="B83" s="196"/>
      <c r="C83" s="265"/>
      <c r="F83" s="87" t="str">
        <f t="shared" si="1"/>
        <v/>
      </c>
    </row>
    <row r="84" spans="1:6" x14ac:dyDescent="0.7">
      <c r="A84" s="536"/>
      <c r="B84" s="196"/>
      <c r="C84" s="265"/>
      <c r="F84" s="87" t="str">
        <f t="shared" si="1"/>
        <v/>
      </c>
    </row>
    <row r="85" spans="1:6" x14ac:dyDescent="0.7">
      <c r="A85" s="536"/>
      <c r="B85" s="366"/>
      <c r="C85" s="265"/>
      <c r="F85" s="87" t="str">
        <f t="shared" si="1"/>
        <v/>
      </c>
    </row>
    <row r="86" spans="1:6" x14ac:dyDescent="0.7">
      <c r="A86" s="536"/>
      <c r="B86" s="366"/>
      <c r="C86" s="265"/>
      <c r="F86" s="87" t="str">
        <f t="shared" si="1"/>
        <v/>
      </c>
    </row>
    <row r="87" spans="1:6" x14ac:dyDescent="0.7">
      <c r="A87" s="537"/>
      <c r="B87" s="196"/>
      <c r="C87" s="265"/>
      <c r="F87" s="87" t="str">
        <f t="shared" si="1"/>
        <v/>
      </c>
    </row>
    <row r="88" spans="1:6" x14ac:dyDescent="0.7">
      <c r="A88" s="537"/>
      <c r="B88" s="196"/>
      <c r="C88" s="265"/>
      <c r="F88" s="87" t="str">
        <f t="shared" si="1"/>
        <v/>
      </c>
    </row>
    <row r="89" spans="1:6" x14ac:dyDescent="0.7">
      <c r="A89" s="536"/>
      <c r="B89" s="196"/>
      <c r="C89" s="265"/>
      <c r="F89" s="87" t="str">
        <f t="shared" si="1"/>
        <v/>
      </c>
    </row>
    <row r="90" spans="1:6" x14ac:dyDescent="0.7">
      <c r="A90" s="536"/>
      <c r="B90" s="196"/>
      <c r="C90" s="265"/>
      <c r="F90" s="87" t="str">
        <f t="shared" si="1"/>
        <v/>
      </c>
    </row>
    <row r="91" spans="1:6" x14ac:dyDescent="0.7">
      <c r="A91" s="536"/>
      <c r="B91" s="196"/>
      <c r="C91" s="265"/>
      <c r="F91" s="87" t="str">
        <f t="shared" si="1"/>
        <v/>
      </c>
    </row>
    <row r="92" spans="1:6" x14ac:dyDescent="0.7">
      <c r="A92" s="536"/>
      <c r="B92" s="196"/>
      <c r="C92" s="265"/>
      <c r="F92" s="87" t="str">
        <f t="shared" si="1"/>
        <v/>
      </c>
    </row>
    <row r="93" spans="1:6" x14ac:dyDescent="0.7">
      <c r="A93" s="536"/>
      <c r="B93" s="196"/>
      <c r="C93" s="265"/>
      <c r="F93" s="87" t="str">
        <f t="shared" si="1"/>
        <v/>
      </c>
    </row>
    <row r="94" spans="1:6" x14ac:dyDescent="0.7">
      <c r="A94" s="536"/>
      <c r="B94" s="196"/>
      <c r="C94" s="265"/>
      <c r="F94" s="87" t="str">
        <f t="shared" si="1"/>
        <v/>
      </c>
    </row>
    <row r="95" spans="1:6" x14ac:dyDescent="0.7">
      <c r="A95" s="536"/>
      <c r="B95" s="196"/>
      <c r="C95" s="265"/>
      <c r="F95" s="87" t="str">
        <f t="shared" si="1"/>
        <v/>
      </c>
    </row>
    <row r="96" spans="1:6" x14ac:dyDescent="0.7">
      <c r="A96" s="536"/>
      <c r="B96" s="196"/>
      <c r="C96" s="265"/>
      <c r="F96" s="87" t="str">
        <f t="shared" si="1"/>
        <v/>
      </c>
    </row>
    <row r="97" spans="1:6" x14ac:dyDescent="0.7">
      <c r="A97" s="536"/>
      <c r="B97" s="196"/>
      <c r="C97" s="265"/>
      <c r="F97" s="87" t="str">
        <f t="shared" si="1"/>
        <v/>
      </c>
    </row>
    <row r="98" spans="1:6" x14ac:dyDescent="0.7">
      <c r="A98" s="536"/>
      <c r="B98" s="196"/>
      <c r="C98" s="265"/>
      <c r="F98" s="87" t="str">
        <f t="shared" si="1"/>
        <v/>
      </c>
    </row>
    <row r="99" spans="1:6" x14ac:dyDescent="0.7">
      <c r="A99" s="536"/>
      <c r="B99" s="196"/>
      <c r="C99" s="265"/>
      <c r="F99" s="87" t="str">
        <f t="shared" si="1"/>
        <v/>
      </c>
    </row>
    <row r="100" spans="1:6" x14ac:dyDescent="0.7">
      <c r="A100" s="536"/>
      <c r="B100" s="196"/>
      <c r="C100" s="265"/>
      <c r="F100" s="87" t="str">
        <f t="shared" si="1"/>
        <v/>
      </c>
    </row>
    <row r="101" spans="1:6" x14ac:dyDescent="0.7">
      <c r="A101" s="536"/>
      <c r="B101" s="196"/>
      <c r="C101" s="265"/>
      <c r="F101" s="87" t="str">
        <f t="shared" si="1"/>
        <v/>
      </c>
    </row>
    <row r="102" spans="1:6" x14ac:dyDescent="0.7">
      <c r="A102" s="536"/>
      <c r="B102" s="196"/>
      <c r="C102" s="265"/>
      <c r="F102" s="87" t="str">
        <f t="shared" si="1"/>
        <v/>
      </c>
    </row>
    <row r="103" spans="1:6" x14ac:dyDescent="0.7">
      <c r="A103" s="536"/>
      <c r="B103" s="196"/>
      <c r="C103" s="265"/>
      <c r="F103" s="87" t="str">
        <f t="shared" si="1"/>
        <v/>
      </c>
    </row>
    <row r="104" spans="1:6" x14ac:dyDescent="0.7">
      <c r="A104" s="536"/>
      <c r="B104" s="196"/>
      <c r="C104" s="265"/>
      <c r="F104" s="87" t="str">
        <f t="shared" si="1"/>
        <v/>
      </c>
    </row>
    <row r="105" spans="1:6" x14ac:dyDescent="0.7">
      <c r="A105" s="536"/>
      <c r="B105" s="196"/>
      <c r="C105" s="265"/>
      <c r="F105" s="87" t="str">
        <f t="shared" si="1"/>
        <v/>
      </c>
    </row>
    <row r="106" spans="1:6" x14ac:dyDescent="0.7">
      <c r="A106" s="536"/>
      <c r="B106" s="196"/>
      <c r="C106" s="265"/>
      <c r="F106" s="87" t="str">
        <f t="shared" si="1"/>
        <v/>
      </c>
    </row>
    <row r="107" spans="1:6" x14ac:dyDescent="0.7">
      <c r="A107" s="536"/>
      <c r="B107" s="196"/>
      <c r="C107" s="265"/>
      <c r="F107" s="87" t="str">
        <f t="shared" si="1"/>
        <v/>
      </c>
    </row>
    <row r="108" spans="1:6" x14ac:dyDescent="0.7">
      <c r="A108" s="536"/>
      <c r="B108" s="196"/>
      <c r="C108" s="265"/>
      <c r="F108" s="87" t="str">
        <f t="shared" si="1"/>
        <v/>
      </c>
    </row>
    <row r="109" spans="1:6" x14ac:dyDescent="0.7">
      <c r="A109" s="536"/>
      <c r="B109" s="196"/>
      <c r="C109" s="265"/>
      <c r="F109" s="87" t="str">
        <f t="shared" si="1"/>
        <v/>
      </c>
    </row>
    <row r="110" spans="1:6" x14ac:dyDescent="0.7">
      <c r="A110" s="536"/>
      <c r="B110" s="196"/>
      <c r="C110" s="265"/>
      <c r="F110" s="87" t="str">
        <f t="shared" si="1"/>
        <v/>
      </c>
    </row>
    <row r="111" spans="1:6" x14ac:dyDescent="0.7">
      <c r="A111" s="536"/>
      <c r="B111" s="196"/>
      <c r="C111" s="265"/>
      <c r="F111" s="87" t="str">
        <f t="shared" si="1"/>
        <v/>
      </c>
    </row>
    <row r="112" spans="1:6" x14ac:dyDescent="0.7">
      <c r="A112" s="536"/>
      <c r="B112" s="196"/>
      <c r="C112" s="265"/>
      <c r="F112" s="87" t="str">
        <f t="shared" si="1"/>
        <v/>
      </c>
    </row>
    <row r="113" spans="1:6" x14ac:dyDescent="0.7">
      <c r="A113" s="536"/>
      <c r="B113" s="196"/>
      <c r="C113" s="265"/>
      <c r="F113" s="87" t="str">
        <f t="shared" si="1"/>
        <v/>
      </c>
    </row>
    <row r="114" spans="1:6" x14ac:dyDescent="0.7">
      <c r="A114" s="536"/>
      <c r="B114" s="196"/>
      <c r="C114" s="265"/>
      <c r="F114" s="87" t="str">
        <f t="shared" si="1"/>
        <v/>
      </c>
    </row>
    <row r="115" spans="1:6" x14ac:dyDescent="0.7">
      <c r="A115" s="536"/>
      <c r="B115" s="196"/>
      <c r="C115" s="265"/>
      <c r="F115" s="87" t="str">
        <f t="shared" si="1"/>
        <v/>
      </c>
    </row>
    <row r="116" spans="1:6" x14ac:dyDescent="0.7">
      <c r="A116" s="536"/>
      <c r="B116" s="196"/>
      <c r="C116" s="265"/>
      <c r="F116" s="87" t="str">
        <f t="shared" si="1"/>
        <v/>
      </c>
    </row>
    <row r="117" spans="1:6" x14ac:dyDescent="0.7">
      <c r="A117" s="536"/>
      <c r="B117" s="196"/>
      <c r="C117" s="265"/>
      <c r="F117" s="87" t="str">
        <f t="shared" si="1"/>
        <v/>
      </c>
    </row>
    <row r="118" spans="1:6" x14ac:dyDescent="0.7">
      <c r="A118" s="536"/>
      <c r="B118" s="196"/>
      <c r="C118" s="265"/>
      <c r="F118" s="87" t="str">
        <f t="shared" si="1"/>
        <v/>
      </c>
    </row>
    <row r="119" spans="1:6" x14ac:dyDescent="0.7">
      <c r="A119" s="536"/>
      <c r="B119" s="196"/>
      <c r="C119" s="265"/>
      <c r="F119" s="87" t="str">
        <f t="shared" si="1"/>
        <v/>
      </c>
    </row>
    <row r="120" spans="1:6" x14ac:dyDescent="0.7">
      <c r="A120" s="536"/>
      <c r="B120" s="196"/>
      <c r="C120" s="265"/>
      <c r="F120" s="87" t="str">
        <f t="shared" si="1"/>
        <v/>
      </c>
    </row>
    <row r="121" spans="1:6" x14ac:dyDescent="0.7">
      <c r="A121" s="536"/>
      <c r="B121" s="196"/>
      <c r="C121" s="265"/>
      <c r="F121" s="87" t="str">
        <f t="shared" si="1"/>
        <v/>
      </c>
    </row>
    <row r="122" spans="1:6" x14ac:dyDescent="0.7">
      <c r="A122" s="536"/>
      <c r="B122" s="196"/>
      <c r="C122" s="265"/>
      <c r="F122" s="87" t="str">
        <f t="shared" si="1"/>
        <v/>
      </c>
    </row>
    <row r="123" spans="1:6" x14ac:dyDescent="0.7">
      <c r="A123" s="536"/>
      <c r="B123" s="196"/>
      <c r="C123" s="265"/>
      <c r="F123" s="87" t="str">
        <f t="shared" si="1"/>
        <v/>
      </c>
    </row>
    <row r="124" spans="1:6" x14ac:dyDescent="0.7">
      <c r="A124" s="536"/>
      <c r="B124" s="196"/>
      <c r="C124" s="265"/>
      <c r="F124" s="87" t="str">
        <f t="shared" si="1"/>
        <v/>
      </c>
    </row>
    <row r="125" spans="1:6" x14ac:dyDescent="0.7">
      <c r="A125" s="536"/>
      <c r="B125" s="196"/>
      <c r="C125" s="265"/>
      <c r="F125" s="87" t="str">
        <f t="shared" si="1"/>
        <v/>
      </c>
    </row>
    <row r="126" spans="1:6" x14ac:dyDescent="0.7">
      <c r="A126" s="536"/>
      <c r="B126" s="196"/>
      <c r="C126" s="265"/>
      <c r="F126" s="87" t="str">
        <f t="shared" si="1"/>
        <v/>
      </c>
    </row>
    <row r="127" spans="1:6" x14ac:dyDescent="0.7">
      <c r="A127" s="536"/>
      <c r="B127" s="196"/>
      <c r="C127" s="265"/>
      <c r="F127" s="87" t="str">
        <f t="shared" si="1"/>
        <v/>
      </c>
    </row>
    <row r="128" spans="1:6" x14ac:dyDescent="0.7">
      <c r="A128" s="536"/>
      <c r="B128" s="196"/>
      <c r="C128" s="265"/>
      <c r="F128" s="87" t="str">
        <f t="shared" si="1"/>
        <v/>
      </c>
    </row>
    <row r="129" spans="1:6" x14ac:dyDescent="0.7">
      <c r="A129" s="536"/>
      <c r="B129" s="196"/>
      <c r="C129" s="265"/>
      <c r="F129" s="87" t="str">
        <f t="shared" si="1"/>
        <v/>
      </c>
    </row>
    <row r="130" spans="1:6" x14ac:dyDescent="0.7">
      <c r="A130" s="536"/>
      <c r="B130" s="196"/>
      <c r="C130" s="265"/>
      <c r="F130" s="87" t="str">
        <f t="shared" si="1"/>
        <v/>
      </c>
    </row>
    <row r="131" spans="1:6" x14ac:dyDescent="0.7">
      <c r="A131" s="536"/>
      <c r="B131" s="196"/>
      <c r="C131" s="265"/>
      <c r="F131" s="87" t="str">
        <f t="shared" ref="F131:F194" si="2">LEFT(A131,1)</f>
        <v/>
      </c>
    </row>
    <row r="132" spans="1:6" x14ac:dyDescent="0.7">
      <c r="A132" s="536"/>
      <c r="B132" s="196"/>
      <c r="C132" s="265"/>
      <c r="F132" s="87" t="str">
        <f t="shared" si="2"/>
        <v/>
      </c>
    </row>
    <row r="133" spans="1:6" x14ac:dyDescent="0.7">
      <c r="A133" s="536"/>
      <c r="B133" s="196"/>
      <c r="C133" s="265"/>
      <c r="F133" s="87" t="str">
        <f t="shared" si="2"/>
        <v/>
      </c>
    </row>
    <row r="134" spans="1:6" x14ac:dyDescent="0.7">
      <c r="A134" s="536"/>
      <c r="B134" s="196"/>
      <c r="C134" s="265"/>
      <c r="F134" s="87" t="str">
        <f t="shared" si="2"/>
        <v/>
      </c>
    </row>
    <row r="135" spans="1:6" x14ac:dyDescent="0.7">
      <c r="A135" s="536"/>
      <c r="B135" s="196"/>
      <c r="C135" s="265"/>
      <c r="F135" s="87" t="str">
        <f t="shared" si="2"/>
        <v/>
      </c>
    </row>
    <row r="136" spans="1:6" x14ac:dyDescent="0.7">
      <c r="A136" s="536"/>
      <c r="B136" s="196"/>
      <c r="C136" s="265"/>
      <c r="F136" s="87" t="str">
        <f t="shared" si="2"/>
        <v/>
      </c>
    </row>
    <row r="137" spans="1:6" x14ac:dyDescent="0.7">
      <c r="A137" s="536"/>
      <c r="B137" s="196"/>
      <c r="C137" s="265"/>
      <c r="F137" s="87" t="str">
        <f t="shared" si="2"/>
        <v/>
      </c>
    </row>
    <row r="138" spans="1:6" x14ac:dyDescent="0.7">
      <c r="A138" s="536"/>
      <c r="B138" s="196"/>
      <c r="C138" s="265"/>
      <c r="F138" s="87" t="str">
        <f t="shared" si="2"/>
        <v/>
      </c>
    </row>
    <row r="139" spans="1:6" x14ac:dyDescent="0.7">
      <c r="A139" s="536"/>
      <c r="B139" s="196"/>
      <c r="C139" s="265"/>
      <c r="F139" s="87" t="str">
        <f t="shared" si="2"/>
        <v/>
      </c>
    </row>
    <row r="140" spans="1:6" x14ac:dyDescent="0.7">
      <c r="A140" s="536"/>
      <c r="B140" s="196"/>
      <c r="C140" s="265"/>
      <c r="F140" s="87" t="str">
        <f t="shared" si="2"/>
        <v/>
      </c>
    </row>
    <row r="141" spans="1:6" x14ac:dyDescent="0.7">
      <c r="A141" s="536"/>
      <c r="B141" s="196"/>
      <c r="C141" s="265"/>
      <c r="F141" s="87" t="str">
        <f t="shared" si="2"/>
        <v/>
      </c>
    </row>
    <row r="142" spans="1:6" x14ac:dyDescent="0.7">
      <c r="A142" s="536"/>
      <c r="B142" s="196"/>
      <c r="C142" s="265"/>
      <c r="F142" s="87" t="str">
        <f t="shared" si="2"/>
        <v/>
      </c>
    </row>
    <row r="143" spans="1:6" x14ac:dyDescent="0.7">
      <c r="A143" s="536"/>
      <c r="B143" s="196"/>
      <c r="C143" s="265"/>
      <c r="F143" s="87" t="str">
        <f t="shared" si="2"/>
        <v/>
      </c>
    </row>
    <row r="144" spans="1:6" x14ac:dyDescent="0.7">
      <c r="A144" s="536"/>
      <c r="B144" s="196"/>
      <c r="C144" s="265"/>
      <c r="F144" s="87" t="str">
        <f t="shared" si="2"/>
        <v/>
      </c>
    </row>
    <row r="145" spans="1:6" x14ac:dyDescent="0.7">
      <c r="A145" s="536"/>
      <c r="B145" s="196"/>
      <c r="C145" s="265"/>
      <c r="F145" s="87" t="str">
        <f t="shared" si="2"/>
        <v/>
      </c>
    </row>
    <row r="146" spans="1:6" x14ac:dyDescent="0.7">
      <c r="A146" s="536"/>
      <c r="B146" s="196"/>
      <c r="C146" s="265"/>
      <c r="F146" s="87" t="str">
        <f t="shared" si="2"/>
        <v/>
      </c>
    </row>
    <row r="147" spans="1:6" x14ac:dyDescent="0.7">
      <c r="A147" s="536"/>
      <c r="B147" s="196"/>
      <c r="C147" s="265"/>
      <c r="F147" s="87" t="str">
        <f t="shared" si="2"/>
        <v/>
      </c>
    </row>
    <row r="148" spans="1:6" x14ac:dyDescent="0.7">
      <c r="A148" s="536"/>
      <c r="B148" s="196"/>
      <c r="C148" s="265"/>
      <c r="F148" s="87" t="str">
        <f t="shared" si="2"/>
        <v/>
      </c>
    </row>
    <row r="149" spans="1:6" x14ac:dyDescent="0.7">
      <c r="A149" s="536"/>
      <c r="B149" s="196"/>
      <c r="C149" s="265"/>
      <c r="F149" s="87" t="str">
        <f t="shared" si="2"/>
        <v/>
      </c>
    </row>
    <row r="150" spans="1:6" x14ac:dyDescent="0.7">
      <c r="A150" s="536"/>
      <c r="B150" s="483"/>
      <c r="C150" s="265"/>
      <c r="F150" s="87" t="str">
        <f t="shared" si="2"/>
        <v/>
      </c>
    </row>
    <row r="151" spans="1:6" x14ac:dyDescent="0.7">
      <c r="A151" s="536"/>
      <c r="B151" s="196"/>
      <c r="C151" s="265"/>
      <c r="F151" s="87" t="str">
        <f t="shared" si="2"/>
        <v/>
      </c>
    </row>
    <row r="152" spans="1:6" x14ac:dyDescent="0.7">
      <c r="A152" s="536"/>
      <c r="B152" s="196"/>
      <c r="C152" s="265"/>
      <c r="F152" s="87" t="str">
        <f t="shared" si="2"/>
        <v/>
      </c>
    </row>
    <row r="153" spans="1:6" x14ac:dyDescent="0.7">
      <c r="A153" s="536"/>
      <c r="B153" s="196"/>
      <c r="C153" s="265"/>
      <c r="F153" s="87" t="str">
        <f t="shared" si="2"/>
        <v/>
      </c>
    </row>
    <row r="154" spans="1:6" x14ac:dyDescent="0.7">
      <c r="A154" s="536"/>
      <c r="B154" s="196"/>
      <c r="C154" s="265"/>
      <c r="F154" s="87" t="str">
        <f t="shared" si="2"/>
        <v/>
      </c>
    </row>
    <row r="155" spans="1:6" x14ac:dyDescent="0.7">
      <c r="A155" s="536"/>
      <c r="B155" s="196"/>
      <c r="C155" s="265"/>
      <c r="F155" s="87" t="str">
        <f t="shared" si="2"/>
        <v/>
      </c>
    </row>
    <row r="156" spans="1:6" x14ac:dyDescent="0.7">
      <c r="A156" s="536"/>
      <c r="B156" s="196"/>
      <c r="C156" s="265"/>
      <c r="F156" s="87" t="str">
        <f t="shared" si="2"/>
        <v/>
      </c>
    </row>
    <row r="157" spans="1:6" x14ac:dyDescent="0.7">
      <c r="A157" s="536"/>
      <c r="B157" s="196"/>
      <c r="C157" s="265"/>
      <c r="F157" s="87" t="str">
        <f t="shared" si="2"/>
        <v/>
      </c>
    </row>
    <row r="158" spans="1:6" x14ac:dyDescent="0.7">
      <c r="A158" s="536"/>
      <c r="B158" s="196"/>
      <c r="C158" s="265"/>
      <c r="F158" s="87" t="str">
        <f t="shared" si="2"/>
        <v/>
      </c>
    </row>
    <row r="159" spans="1:6" x14ac:dyDescent="0.7">
      <c r="A159" s="536"/>
      <c r="B159" s="196"/>
      <c r="C159" s="265"/>
      <c r="F159" s="87" t="str">
        <f t="shared" si="2"/>
        <v/>
      </c>
    </row>
    <row r="160" spans="1:6" x14ac:dyDescent="0.7">
      <c r="A160" s="536"/>
      <c r="B160" s="196"/>
      <c r="C160" s="265"/>
      <c r="F160" s="87" t="str">
        <f t="shared" si="2"/>
        <v/>
      </c>
    </row>
    <row r="161" spans="1:6" x14ac:dyDescent="0.7">
      <c r="A161" s="536"/>
      <c r="B161" s="196"/>
      <c r="C161" s="265"/>
      <c r="F161" s="87" t="str">
        <f t="shared" si="2"/>
        <v/>
      </c>
    </row>
    <row r="162" spans="1:6" x14ac:dyDescent="0.7">
      <c r="A162" s="536"/>
      <c r="B162" s="196"/>
      <c r="C162" s="265"/>
      <c r="F162" s="87" t="str">
        <f t="shared" si="2"/>
        <v/>
      </c>
    </row>
    <row r="163" spans="1:6" x14ac:dyDescent="0.7">
      <c r="A163" s="536"/>
      <c r="B163" s="196"/>
      <c r="C163" s="265"/>
      <c r="F163" s="87" t="str">
        <f t="shared" si="2"/>
        <v/>
      </c>
    </row>
    <row r="164" spans="1:6" x14ac:dyDescent="0.7">
      <c r="A164" s="536"/>
      <c r="B164" s="196"/>
      <c r="C164" s="265"/>
      <c r="F164" s="87" t="str">
        <f t="shared" si="2"/>
        <v/>
      </c>
    </row>
    <row r="165" spans="1:6" x14ac:dyDescent="0.7">
      <c r="A165" s="536"/>
      <c r="B165" s="196"/>
      <c r="C165" s="265"/>
      <c r="F165" s="87" t="str">
        <f t="shared" si="2"/>
        <v/>
      </c>
    </row>
    <row r="166" spans="1:6" x14ac:dyDescent="0.7">
      <c r="A166" s="536"/>
      <c r="B166" s="196"/>
      <c r="C166" s="265"/>
      <c r="F166" s="87" t="str">
        <f t="shared" si="2"/>
        <v/>
      </c>
    </row>
    <row r="167" spans="1:6" x14ac:dyDescent="0.7">
      <c r="A167" s="536"/>
      <c r="B167" s="196"/>
      <c r="C167" s="265"/>
      <c r="F167" s="87" t="str">
        <f t="shared" si="2"/>
        <v/>
      </c>
    </row>
    <row r="168" spans="1:6" x14ac:dyDescent="0.7">
      <c r="A168" s="536"/>
      <c r="B168" s="196"/>
      <c r="C168" s="265"/>
      <c r="F168" s="87" t="str">
        <f t="shared" si="2"/>
        <v/>
      </c>
    </row>
    <row r="169" spans="1:6" x14ac:dyDescent="0.7">
      <c r="A169" s="536"/>
      <c r="B169" s="483"/>
      <c r="C169" s="265"/>
      <c r="F169" s="87" t="str">
        <f t="shared" si="2"/>
        <v/>
      </c>
    </row>
    <row r="170" spans="1:6" x14ac:dyDescent="0.7">
      <c r="A170" s="536"/>
      <c r="B170" s="196"/>
      <c r="C170" s="265"/>
      <c r="F170" s="87" t="str">
        <f t="shared" si="2"/>
        <v/>
      </c>
    </row>
    <row r="171" spans="1:6" x14ac:dyDescent="0.7">
      <c r="A171" s="536"/>
      <c r="B171" s="196"/>
      <c r="C171" s="265"/>
      <c r="F171" s="87" t="str">
        <f t="shared" si="2"/>
        <v/>
      </c>
    </row>
    <row r="172" spans="1:6" x14ac:dyDescent="0.7">
      <c r="A172" s="536"/>
      <c r="B172" s="196"/>
      <c r="C172" s="265"/>
      <c r="F172" s="87" t="str">
        <f t="shared" si="2"/>
        <v/>
      </c>
    </row>
    <row r="173" spans="1:6" x14ac:dyDescent="0.7">
      <c r="A173" s="536"/>
      <c r="B173" s="196"/>
      <c r="C173" s="265"/>
      <c r="F173" s="87" t="str">
        <f t="shared" si="2"/>
        <v/>
      </c>
    </row>
    <row r="174" spans="1:6" x14ac:dyDescent="0.7">
      <c r="A174" s="536"/>
      <c r="B174" s="196"/>
      <c r="C174" s="265"/>
      <c r="F174" s="87" t="str">
        <f t="shared" si="2"/>
        <v/>
      </c>
    </row>
    <row r="175" spans="1:6" x14ac:dyDescent="0.7">
      <c r="A175" s="536"/>
      <c r="B175" s="196"/>
      <c r="C175" s="265"/>
      <c r="F175" s="87" t="str">
        <f t="shared" si="2"/>
        <v/>
      </c>
    </row>
    <row r="176" spans="1:6" x14ac:dyDescent="0.7">
      <c r="A176" s="536"/>
      <c r="B176" s="196"/>
      <c r="C176" s="265"/>
      <c r="F176" s="87" t="str">
        <f t="shared" si="2"/>
        <v/>
      </c>
    </row>
    <row r="177" spans="1:6" x14ac:dyDescent="0.7">
      <c r="A177" s="536"/>
      <c r="B177" s="196"/>
      <c r="C177" s="265"/>
      <c r="F177" s="87" t="str">
        <f t="shared" si="2"/>
        <v/>
      </c>
    </row>
    <row r="178" spans="1:6" x14ac:dyDescent="0.7">
      <c r="A178" s="536"/>
      <c r="B178" s="196"/>
      <c r="C178" s="265"/>
      <c r="F178" s="87" t="str">
        <f t="shared" si="2"/>
        <v/>
      </c>
    </row>
    <row r="179" spans="1:6" x14ac:dyDescent="0.7">
      <c r="A179" s="536"/>
      <c r="B179" s="196"/>
      <c r="C179" s="265"/>
      <c r="F179" s="87" t="str">
        <f t="shared" si="2"/>
        <v/>
      </c>
    </row>
    <row r="180" spans="1:6" x14ac:dyDescent="0.7">
      <c r="A180" s="536"/>
      <c r="B180" s="196"/>
      <c r="C180" s="265"/>
      <c r="F180" s="87" t="str">
        <f t="shared" si="2"/>
        <v/>
      </c>
    </row>
    <row r="181" spans="1:6" x14ac:dyDescent="0.7">
      <c r="A181" s="536"/>
      <c r="B181" s="196"/>
      <c r="C181" s="265"/>
      <c r="F181" s="87" t="str">
        <f t="shared" si="2"/>
        <v/>
      </c>
    </row>
    <row r="182" spans="1:6" x14ac:dyDescent="0.7">
      <c r="A182" s="536"/>
      <c r="B182" s="196"/>
      <c r="C182" s="265"/>
      <c r="F182" s="87" t="str">
        <f t="shared" si="2"/>
        <v/>
      </c>
    </row>
    <row r="183" spans="1:6" x14ac:dyDescent="0.7">
      <c r="A183" s="536"/>
      <c r="B183" s="196"/>
      <c r="C183" s="265"/>
      <c r="F183" s="87" t="str">
        <f t="shared" si="2"/>
        <v/>
      </c>
    </row>
    <row r="184" spans="1:6" x14ac:dyDescent="0.7">
      <c r="A184" s="536"/>
      <c r="B184" s="196"/>
      <c r="C184" s="265"/>
      <c r="F184" s="87" t="str">
        <f t="shared" si="2"/>
        <v/>
      </c>
    </row>
    <row r="185" spans="1:6" x14ac:dyDescent="0.7">
      <c r="A185" s="536"/>
      <c r="B185" s="196"/>
      <c r="C185" s="265"/>
      <c r="F185" s="87" t="str">
        <f t="shared" si="2"/>
        <v/>
      </c>
    </row>
    <row r="186" spans="1:6" x14ac:dyDescent="0.7">
      <c r="A186" s="536"/>
      <c r="B186" s="196"/>
      <c r="C186" s="265"/>
      <c r="F186" s="87" t="str">
        <f t="shared" si="2"/>
        <v/>
      </c>
    </row>
    <row r="187" spans="1:6" x14ac:dyDescent="0.7">
      <c r="A187" s="536"/>
      <c r="B187" s="196"/>
      <c r="C187" s="265"/>
      <c r="F187" s="87" t="str">
        <f t="shared" si="2"/>
        <v/>
      </c>
    </row>
    <row r="188" spans="1:6" x14ac:dyDescent="0.7">
      <c r="A188" s="536"/>
      <c r="B188" s="196"/>
      <c r="C188" s="265"/>
      <c r="F188" s="87" t="str">
        <f t="shared" si="2"/>
        <v/>
      </c>
    </row>
    <row r="189" spans="1:6" x14ac:dyDescent="0.7">
      <c r="A189" s="536"/>
      <c r="B189" s="196"/>
      <c r="C189" s="265"/>
      <c r="F189" s="87" t="str">
        <f t="shared" si="2"/>
        <v/>
      </c>
    </row>
    <row r="190" spans="1:6" x14ac:dyDescent="0.7">
      <c r="A190" s="536"/>
      <c r="B190" s="196"/>
      <c r="C190" s="265"/>
      <c r="F190" s="87" t="str">
        <f t="shared" si="2"/>
        <v/>
      </c>
    </row>
    <row r="191" spans="1:6" x14ac:dyDescent="0.7">
      <c r="A191" s="536"/>
      <c r="B191" s="196"/>
      <c r="C191" s="265"/>
      <c r="F191" s="87" t="str">
        <f t="shared" si="2"/>
        <v/>
      </c>
    </row>
    <row r="192" spans="1:6" x14ac:dyDescent="0.7">
      <c r="A192" s="536"/>
      <c r="B192" s="196"/>
      <c r="C192" s="265"/>
      <c r="F192" s="87" t="str">
        <f t="shared" si="2"/>
        <v/>
      </c>
    </row>
    <row r="193" spans="1:6" x14ac:dyDescent="0.7">
      <c r="A193" s="536"/>
      <c r="B193" s="196"/>
      <c r="C193" s="265"/>
      <c r="F193" s="87" t="str">
        <f t="shared" si="2"/>
        <v/>
      </c>
    </row>
    <row r="194" spans="1:6" x14ac:dyDescent="0.7">
      <c r="A194" s="536"/>
      <c r="B194" s="196"/>
      <c r="C194" s="265"/>
      <c r="F194" s="87" t="str">
        <f t="shared" si="2"/>
        <v/>
      </c>
    </row>
    <row r="195" spans="1:6" x14ac:dyDescent="0.7">
      <c r="A195" s="536"/>
      <c r="B195" s="196"/>
      <c r="C195" s="265"/>
      <c r="F195" s="87" t="str">
        <f t="shared" ref="F195:F258" si="3">LEFT(A195,1)</f>
        <v/>
      </c>
    </row>
    <row r="196" spans="1:6" x14ac:dyDescent="0.7">
      <c r="A196" s="536"/>
      <c r="B196" s="196"/>
      <c r="C196" s="265"/>
      <c r="F196" s="87" t="str">
        <f t="shared" si="3"/>
        <v/>
      </c>
    </row>
    <row r="197" spans="1:6" x14ac:dyDescent="0.7">
      <c r="A197" s="536"/>
      <c r="B197" s="196"/>
      <c r="C197" s="265"/>
      <c r="F197" s="87" t="str">
        <f t="shared" si="3"/>
        <v/>
      </c>
    </row>
    <row r="198" spans="1:6" x14ac:dyDescent="0.7">
      <c r="A198" s="536"/>
      <c r="B198" s="196"/>
      <c r="C198" s="265"/>
      <c r="F198" s="87" t="str">
        <f t="shared" si="3"/>
        <v/>
      </c>
    </row>
    <row r="199" spans="1:6" x14ac:dyDescent="0.7">
      <c r="A199" s="536"/>
      <c r="B199" s="196"/>
      <c r="C199" s="265"/>
      <c r="F199" s="87" t="str">
        <f t="shared" si="3"/>
        <v/>
      </c>
    </row>
    <row r="200" spans="1:6" x14ac:dyDescent="0.7">
      <c r="A200" s="536"/>
      <c r="B200" s="196"/>
      <c r="C200" s="265"/>
      <c r="F200" s="87" t="str">
        <f t="shared" si="3"/>
        <v/>
      </c>
    </row>
    <row r="201" spans="1:6" x14ac:dyDescent="0.7">
      <c r="A201" s="536"/>
      <c r="B201" s="196"/>
      <c r="C201" s="265"/>
      <c r="F201" s="87" t="str">
        <f t="shared" si="3"/>
        <v/>
      </c>
    </row>
    <row r="202" spans="1:6" x14ac:dyDescent="0.7">
      <c r="A202" s="536"/>
      <c r="B202" s="196"/>
      <c r="C202" s="265"/>
      <c r="F202" s="87" t="str">
        <f t="shared" si="3"/>
        <v/>
      </c>
    </row>
    <row r="203" spans="1:6" x14ac:dyDescent="0.7">
      <c r="A203" s="536"/>
      <c r="B203" s="196"/>
      <c r="C203" s="265"/>
      <c r="F203" s="87" t="str">
        <f t="shared" si="3"/>
        <v/>
      </c>
    </row>
    <row r="204" spans="1:6" x14ac:dyDescent="0.7">
      <c r="A204" s="536"/>
      <c r="B204" s="196"/>
      <c r="C204" s="265"/>
      <c r="F204" s="87" t="str">
        <f t="shared" si="3"/>
        <v/>
      </c>
    </row>
    <row r="205" spans="1:6" x14ac:dyDescent="0.7">
      <c r="A205" s="536"/>
      <c r="B205" s="196"/>
      <c r="C205" s="265"/>
      <c r="F205" s="87" t="str">
        <f t="shared" si="3"/>
        <v/>
      </c>
    </row>
    <row r="206" spans="1:6" x14ac:dyDescent="0.7">
      <c r="A206" s="536"/>
      <c r="B206" s="196"/>
      <c r="C206" s="265"/>
      <c r="F206" s="87" t="str">
        <f t="shared" si="3"/>
        <v/>
      </c>
    </row>
    <row r="207" spans="1:6" x14ac:dyDescent="0.7">
      <c r="A207" s="536"/>
      <c r="B207" s="196"/>
      <c r="C207" s="265"/>
      <c r="F207" s="87" t="str">
        <f t="shared" si="3"/>
        <v/>
      </c>
    </row>
    <row r="208" spans="1:6" x14ac:dyDescent="0.7">
      <c r="A208" s="536"/>
      <c r="B208" s="196"/>
      <c r="C208" s="265"/>
      <c r="F208" s="87" t="str">
        <f t="shared" si="3"/>
        <v/>
      </c>
    </row>
    <row r="209" spans="1:6" x14ac:dyDescent="0.7">
      <c r="A209" s="536"/>
      <c r="B209" s="196"/>
      <c r="C209" s="265"/>
      <c r="F209" s="87" t="str">
        <f t="shared" si="3"/>
        <v/>
      </c>
    </row>
    <row r="210" spans="1:6" x14ac:dyDescent="0.7">
      <c r="A210" s="536"/>
      <c r="B210" s="196"/>
      <c r="C210" s="265"/>
      <c r="F210" s="87" t="str">
        <f t="shared" si="3"/>
        <v/>
      </c>
    </row>
    <row r="211" spans="1:6" x14ac:dyDescent="0.7">
      <c r="A211" s="536"/>
      <c r="B211" s="196"/>
      <c r="C211" s="265"/>
      <c r="F211" s="87" t="str">
        <f t="shared" si="3"/>
        <v/>
      </c>
    </row>
    <row r="212" spans="1:6" x14ac:dyDescent="0.7">
      <c r="A212" s="536"/>
      <c r="B212" s="483"/>
      <c r="C212" s="265"/>
      <c r="F212" s="87" t="str">
        <f t="shared" si="3"/>
        <v/>
      </c>
    </row>
    <row r="213" spans="1:6" x14ac:dyDescent="0.7">
      <c r="A213" s="536"/>
      <c r="B213" s="483"/>
      <c r="C213" s="265"/>
      <c r="F213" s="87" t="str">
        <f t="shared" si="3"/>
        <v/>
      </c>
    </row>
    <row r="214" spans="1:6" x14ac:dyDescent="0.7">
      <c r="A214" s="536"/>
      <c r="B214" s="196"/>
      <c r="C214" s="265"/>
      <c r="F214" s="87" t="str">
        <f t="shared" si="3"/>
        <v/>
      </c>
    </row>
    <row r="215" spans="1:6" x14ac:dyDescent="0.7">
      <c r="A215" s="536"/>
      <c r="B215" s="196"/>
      <c r="C215" s="265"/>
      <c r="F215" s="87" t="str">
        <f t="shared" si="3"/>
        <v/>
      </c>
    </row>
    <row r="216" spans="1:6" x14ac:dyDescent="0.7">
      <c r="A216" s="536"/>
      <c r="B216" s="196"/>
      <c r="C216" s="265"/>
      <c r="F216" s="87" t="str">
        <f t="shared" si="3"/>
        <v/>
      </c>
    </row>
    <row r="217" spans="1:6" x14ac:dyDescent="0.7">
      <c r="A217" s="536"/>
      <c r="B217" s="196"/>
      <c r="C217" s="265"/>
      <c r="F217" s="87" t="str">
        <f t="shared" si="3"/>
        <v/>
      </c>
    </row>
    <row r="218" spans="1:6" x14ac:dyDescent="0.7">
      <c r="A218" s="536"/>
      <c r="B218" s="196"/>
      <c r="C218" s="265"/>
      <c r="F218" s="87" t="str">
        <f t="shared" si="3"/>
        <v/>
      </c>
    </row>
    <row r="219" spans="1:6" x14ac:dyDescent="0.7">
      <c r="A219" s="528"/>
      <c r="B219" s="196"/>
      <c r="C219" s="265"/>
      <c r="F219" s="87" t="str">
        <f t="shared" si="3"/>
        <v/>
      </c>
    </row>
    <row r="220" spans="1:6" x14ac:dyDescent="0.7">
      <c r="A220" s="536"/>
      <c r="B220" s="196"/>
      <c r="C220" s="265"/>
      <c r="F220" s="87" t="str">
        <f t="shared" si="3"/>
        <v/>
      </c>
    </row>
    <row r="221" spans="1:6" x14ac:dyDescent="0.7">
      <c r="A221" s="536"/>
      <c r="B221" s="196"/>
      <c r="C221" s="265"/>
      <c r="F221" s="87" t="str">
        <f t="shared" si="3"/>
        <v/>
      </c>
    </row>
    <row r="222" spans="1:6" x14ac:dyDescent="0.7">
      <c r="A222" s="536"/>
      <c r="B222" s="196"/>
      <c r="C222" s="265"/>
      <c r="F222" s="87" t="str">
        <f t="shared" si="3"/>
        <v/>
      </c>
    </row>
    <row r="223" spans="1:6" x14ac:dyDescent="0.7">
      <c r="A223" s="536"/>
      <c r="B223" s="196"/>
      <c r="C223" s="265"/>
      <c r="F223" s="87" t="str">
        <f t="shared" si="3"/>
        <v/>
      </c>
    </row>
    <row r="224" spans="1:6" x14ac:dyDescent="0.7">
      <c r="A224" s="536"/>
      <c r="B224" s="196"/>
      <c r="C224" s="265"/>
      <c r="F224" s="87" t="str">
        <f t="shared" si="3"/>
        <v/>
      </c>
    </row>
    <row r="225" spans="1:6" x14ac:dyDescent="0.7">
      <c r="A225" s="536"/>
      <c r="B225" s="196"/>
      <c r="C225" s="265"/>
      <c r="F225" s="87" t="str">
        <f t="shared" si="3"/>
        <v/>
      </c>
    </row>
    <row r="226" spans="1:6" x14ac:dyDescent="0.7">
      <c r="A226" s="536"/>
      <c r="B226" s="196"/>
      <c r="C226" s="265"/>
      <c r="F226" s="87" t="str">
        <f t="shared" si="3"/>
        <v/>
      </c>
    </row>
    <row r="227" spans="1:6" x14ac:dyDescent="0.7">
      <c r="A227" s="536"/>
      <c r="B227" s="196"/>
      <c r="C227" s="265"/>
      <c r="F227" s="87" t="str">
        <f t="shared" si="3"/>
        <v/>
      </c>
    </row>
    <row r="228" spans="1:6" x14ac:dyDescent="0.7">
      <c r="A228" s="536"/>
      <c r="B228" s="196"/>
      <c r="C228" s="265"/>
      <c r="F228" s="87" t="str">
        <f t="shared" si="3"/>
        <v/>
      </c>
    </row>
    <row r="229" spans="1:6" x14ac:dyDescent="0.7">
      <c r="A229" s="536"/>
      <c r="B229" s="196"/>
      <c r="C229" s="265"/>
      <c r="F229" s="87" t="str">
        <f t="shared" si="3"/>
        <v/>
      </c>
    </row>
    <row r="230" spans="1:6" x14ac:dyDescent="0.7">
      <c r="A230" s="536"/>
      <c r="B230" s="196"/>
      <c r="C230" s="265"/>
      <c r="F230" s="87" t="str">
        <f t="shared" si="3"/>
        <v/>
      </c>
    </row>
    <row r="231" spans="1:6" x14ac:dyDescent="0.7">
      <c r="A231" s="536"/>
      <c r="B231" s="196"/>
      <c r="C231" s="265"/>
      <c r="F231" s="87" t="str">
        <f t="shared" si="3"/>
        <v/>
      </c>
    </row>
    <row r="232" spans="1:6" x14ac:dyDescent="0.7">
      <c r="A232" s="536"/>
      <c r="B232" s="196"/>
      <c r="C232" s="265"/>
      <c r="F232" s="87" t="str">
        <f t="shared" si="3"/>
        <v/>
      </c>
    </row>
    <row r="233" spans="1:6" x14ac:dyDescent="0.7">
      <c r="A233" s="536"/>
      <c r="B233" s="196"/>
      <c r="C233" s="265"/>
      <c r="F233" s="87" t="str">
        <f t="shared" si="3"/>
        <v/>
      </c>
    </row>
    <row r="234" spans="1:6" x14ac:dyDescent="0.7">
      <c r="A234" s="536"/>
      <c r="B234" s="196"/>
      <c r="C234" s="265"/>
      <c r="F234" s="87" t="str">
        <f t="shared" si="3"/>
        <v/>
      </c>
    </row>
    <row r="235" spans="1:6" x14ac:dyDescent="0.7">
      <c r="A235" s="536"/>
      <c r="B235" s="196"/>
      <c r="C235" s="265"/>
      <c r="F235" s="87" t="str">
        <f t="shared" si="3"/>
        <v/>
      </c>
    </row>
    <row r="236" spans="1:6" x14ac:dyDescent="0.7">
      <c r="A236" s="536"/>
      <c r="B236" s="196"/>
      <c r="C236" s="265"/>
      <c r="F236" s="87" t="str">
        <f t="shared" si="3"/>
        <v/>
      </c>
    </row>
    <row r="237" spans="1:6" x14ac:dyDescent="0.7">
      <c r="A237" s="536"/>
      <c r="B237" s="196"/>
      <c r="C237" s="265"/>
      <c r="F237" s="87" t="str">
        <f t="shared" si="3"/>
        <v/>
      </c>
    </row>
    <row r="238" spans="1:6" x14ac:dyDescent="0.7">
      <c r="A238" s="536"/>
      <c r="B238" s="196"/>
      <c r="C238" s="265"/>
      <c r="F238" s="87" t="str">
        <f t="shared" si="3"/>
        <v/>
      </c>
    </row>
    <row r="239" spans="1:6" x14ac:dyDescent="0.7">
      <c r="A239" s="536"/>
      <c r="B239" s="196"/>
      <c r="C239" s="265"/>
      <c r="F239" s="87" t="str">
        <f t="shared" si="3"/>
        <v/>
      </c>
    </row>
    <row r="240" spans="1:6" x14ac:dyDescent="0.7">
      <c r="A240" s="536"/>
      <c r="B240" s="196"/>
      <c r="C240" s="265"/>
      <c r="F240" s="87" t="str">
        <f t="shared" si="3"/>
        <v/>
      </c>
    </row>
    <row r="241" spans="1:6" x14ac:dyDescent="0.7">
      <c r="A241" s="536"/>
      <c r="B241" s="196"/>
      <c r="C241" s="265"/>
      <c r="F241" s="87" t="str">
        <f t="shared" si="3"/>
        <v/>
      </c>
    </row>
    <row r="242" spans="1:6" x14ac:dyDescent="0.7">
      <c r="A242" s="536"/>
      <c r="B242" s="196"/>
      <c r="C242" s="265"/>
      <c r="F242" s="87" t="str">
        <f t="shared" si="3"/>
        <v/>
      </c>
    </row>
    <row r="243" spans="1:6" x14ac:dyDescent="0.7">
      <c r="A243" s="536"/>
      <c r="B243" s="196"/>
      <c r="C243" s="265"/>
      <c r="F243" s="87" t="str">
        <f t="shared" si="3"/>
        <v/>
      </c>
    </row>
    <row r="244" spans="1:6" x14ac:dyDescent="0.7">
      <c r="A244" s="536"/>
      <c r="B244" s="196"/>
      <c r="C244" s="265"/>
      <c r="F244" s="87" t="str">
        <f t="shared" si="3"/>
        <v/>
      </c>
    </row>
    <row r="245" spans="1:6" x14ac:dyDescent="0.7">
      <c r="A245" s="536"/>
      <c r="B245" s="196"/>
      <c r="C245" s="265"/>
      <c r="F245" s="87" t="str">
        <f t="shared" si="3"/>
        <v/>
      </c>
    </row>
    <row r="246" spans="1:6" x14ac:dyDescent="0.7">
      <c r="A246" s="536"/>
      <c r="B246" s="196"/>
      <c r="C246" s="265"/>
      <c r="F246" s="87" t="str">
        <f t="shared" si="3"/>
        <v/>
      </c>
    </row>
    <row r="247" spans="1:6" x14ac:dyDescent="0.7">
      <c r="A247" s="536"/>
      <c r="B247" s="196"/>
      <c r="C247" s="265"/>
      <c r="F247" s="87" t="str">
        <f t="shared" si="3"/>
        <v/>
      </c>
    </row>
    <row r="248" spans="1:6" x14ac:dyDescent="0.7">
      <c r="A248" s="536"/>
      <c r="B248" s="196"/>
      <c r="C248" s="265"/>
      <c r="F248" s="87" t="str">
        <f t="shared" si="3"/>
        <v/>
      </c>
    </row>
    <row r="249" spans="1:6" x14ac:dyDescent="0.7">
      <c r="A249" s="536"/>
      <c r="B249" s="196"/>
      <c r="C249" s="265"/>
      <c r="F249" s="87" t="str">
        <f t="shared" si="3"/>
        <v/>
      </c>
    </row>
    <row r="250" spans="1:6" x14ac:dyDescent="0.7">
      <c r="A250" s="536"/>
      <c r="B250" s="196"/>
      <c r="C250" s="265"/>
      <c r="F250" s="87" t="str">
        <f t="shared" si="3"/>
        <v/>
      </c>
    </row>
    <row r="251" spans="1:6" x14ac:dyDescent="0.7">
      <c r="A251" s="536"/>
      <c r="B251" s="196"/>
      <c r="C251" s="265"/>
      <c r="F251" s="87" t="str">
        <f t="shared" si="3"/>
        <v/>
      </c>
    </row>
    <row r="252" spans="1:6" x14ac:dyDescent="0.7">
      <c r="A252" s="536"/>
      <c r="B252" s="196"/>
      <c r="C252" s="265"/>
      <c r="F252" s="87" t="str">
        <f t="shared" si="3"/>
        <v/>
      </c>
    </row>
    <row r="253" spans="1:6" x14ac:dyDescent="0.7">
      <c r="A253" s="536"/>
      <c r="B253" s="196"/>
      <c r="C253" s="265"/>
      <c r="F253" s="87" t="str">
        <f t="shared" si="3"/>
        <v/>
      </c>
    </row>
    <row r="254" spans="1:6" x14ac:dyDescent="0.7">
      <c r="A254" s="536"/>
      <c r="B254" s="196"/>
      <c r="C254" s="265"/>
      <c r="F254" s="87" t="str">
        <f t="shared" si="3"/>
        <v/>
      </c>
    </row>
    <row r="255" spans="1:6" x14ac:dyDescent="0.7">
      <c r="A255" s="536"/>
      <c r="B255" s="196"/>
      <c r="C255" s="265"/>
      <c r="F255" s="87" t="str">
        <f t="shared" si="3"/>
        <v/>
      </c>
    </row>
    <row r="256" spans="1:6" x14ac:dyDescent="0.7">
      <c r="A256" s="536"/>
      <c r="B256" s="196"/>
      <c r="C256" s="265"/>
      <c r="F256" s="87" t="str">
        <f t="shared" si="3"/>
        <v/>
      </c>
    </row>
    <row r="257" spans="1:6" x14ac:dyDescent="0.7">
      <c r="A257" s="536"/>
      <c r="B257" s="196"/>
      <c r="C257" s="265"/>
      <c r="F257" s="87" t="str">
        <f t="shared" si="3"/>
        <v/>
      </c>
    </row>
    <row r="258" spans="1:6" x14ac:dyDescent="0.7">
      <c r="A258" s="536"/>
      <c r="B258" s="196"/>
      <c r="C258" s="265"/>
      <c r="F258" s="87" t="str">
        <f t="shared" si="3"/>
        <v/>
      </c>
    </row>
    <row r="259" spans="1:6" x14ac:dyDescent="0.7">
      <c r="A259" s="536"/>
      <c r="B259" s="196"/>
      <c r="C259" s="265"/>
      <c r="F259" s="87" t="str">
        <f t="shared" ref="F259:F322" si="4">LEFT(A259,1)</f>
        <v/>
      </c>
    </row>
    <row r="260" spans="1:6" x14ac:dyDescent="0.7">
      <c r="A260" s="536"/>
      <c r="B260" s="196"/>
      <c r="C260" s="265"/>
      <c r="F260" s="87" t="str">
        <f t="shared" si="4"/>
        <v/>
      </c>
    </row>
    <row r="261" spans="1:6" x14ac:dyDescent="0.7">
      <c r="A261" s="536"/>
      <c r="B261" s="196"/>
      <c r="C261" s="265"/>
      <c r="F261" s="87" t="str">
        <f t="shared" si="4"/>
        <v/>
      </c>
    </row>
    <row r="262" spans="1:6" x14ac:dyDescent="0.7">
      <c r="A262" s="536"/>
      <c r="B262" s="196"/>
      <c r="C262" s="265"/>
      <c r="F262" s="87" t="str">
        <f t="shared" si="4"/>
        <v/>
      </c>
    </row>
    <row r="263" spans="1:6" x14ac:dyDescent="0.7">
      <c r="A263" s="253"/>
      <c r="B263" s="196"/>
      <c r="C263" s="265"/>
      <c r="F263" s="87" t="str">
        <f t="shared" si="4"/>
        <v/>
      </c>
    </row>
    <row r="264" spans="1:6" x14ac:dyDescent="0.7">
      <c r="A264" s="253"/>
      <c r="B264" s="196"/>
      <c r="C264" s="265"/>
      <c r="F264" s="87" t="str">
        <f t="shared" si="4"/>
        <v/>
      </c>
    </row>
    <row r="265" spans="1:6" x14ac:dyDescent="0.7">
      <c r="A265" s="253"/>
      <c r="B265" s="196"/>
      <c r="C265" s="265"/>
      <c r="F265" s="87" t="str">
        <f t="shared" si="4"/>
        <v/>
      </c>
    </row>
    <row r="266" spans="1:6" x14ac:dyDescent="0.7">
      <c r="A266" s="253"/>
      <c r="B266" s="196"/>
      <c r="C266" s="265"/>
      <c r="F266" s="87" t="str">
        <f t="shared" si="4"/>
        <v/>
      </c>
    </row>
    <row r="267" spans="1:6" x14ac:dyDescent="0.7">
      <c r="A267" s="253"/>
      <c r="B267" s="196"/>
      <c r="C267" s="265"/>
      <c r="F267" s="87" t="str">
        <f t="shared" si="4"/>
        <v/>
      </c>
    </row>
    <row r="268" spans="1:6" x14ac:dyDescent="0.7">
      <c r="A268" s="253"/>
      <c r="B268" s="196"/>
      <c r="C268" s="265"/>
      <c r="F268" s="87" t="str">
        <f t="shared" si="4"/>
        <v/>
      </c>
    </row>
    <row r="269" spans="1:6" x14ac:dyDescent="0.7">
      <c r="A269" s="253"/>
      <c r="B269" s="196"/>
      <c r="C269" s="265"/>
      <c r="F269" s="87" t="str">
        <f t="shared" si="4"/>
        <v/>
      </c>
    </row>
    <row r="270" spans="1:6" x14ac:dyDescent="0.7">
      <c r="A270" s="253"/>
      <c r="B270" s="196"/>
      <c r="C270" s="265"/>
      <c r="F270" s="87" t="str">
        <f t="shared" si="4"/>
        <v/>
      </c>
    </row>
    <row r="271" spans="1:6" x14ac:dyDescent="0.7">
      <c r="A271" s="253"/>
      <c r="B271" s="196"/>
      <c r="C271" s="265"/>
      <c r="F271" s="87" t="str">
        <f t="shared" si="4"/>
        <v/>
      </c>
    </row>
    <row r="272" spans="1:6" x14ac:dyDescent="0.7">
      <c r="A272" s="253"/>
      <c r="B272" s="196"/>
      <c r="C272" s="265"/>
      <c r="F272" s="87" t="str">
        <f t="shared" si="4"/>
        <v/>
      </c>
    </row>
    <row r="273" spans="1:6" x14ac:dyDescent="0.7">
      <c r="A273" s="253"/>
      <c r="B273" s="196"/>
      <c r="C273" s="265"/>
      <c r="F273" s="87" t="str">
        <f t="shared" si="4"/>
        <v/>
      </c>
    </row>
    <row r="274" spans="1:6" x14ac:dyDescent="0.7">
      <c r="A274" s="253"/>
      <c r="B274" s="196"/>
      <c r="C274" s="265"/>
      <c r="F274" s="87" t="str">
        <f t="shared" si="4"/>
        <v/>
      </c>
    </row>
    <row r="275" spans="1:6" x14ac:dyDescent="0.7">
      <c r="A275" s="253"/>
      <c r="B275" s="196"/>
      <c r="C275" s="265"/>
      <c r="F275" s="87" t="str">
        <f t="shared" si="4"/>
        <v/>
      </c>
    </row>
    <row r="276" spans="1:6" x14ac:dyDescent="0.7">
      <c r="A276" s="253"/>
      <c r="B276" s="196"/>
      <c r="C276" s="265"/>
      <c r="F276" s="87" t="str">
        <f t="shared" si="4"/>
        <v/>
      </c>
    </row>
    <row r="277" spans="1:6" x14ac:dyDescent="0.7">
      <c r="A277" s="253"/>
      <c r="B277" s="196"/>
      <c r="C277" s="265"/>
      <c r="F277" s="87" t="str">
        <f t="shared" si="4"/>
        <v/>
      </c>
    </row>
    <row r="278" spans="1:6" x14ac:dyDescent="0.7">
      <c r="A278" s="253"/>
      <c r="B278" s="196"/>
      <c r="C278" s="265"/>
      <c r="F278" s="87" t="str">
        <f t="shared" si="4"/>
        <v/>
      </c>
    </row>
    <row r="279" spans="1:6" x14ac:dyDescent="0.7">
      <c r="A279" s="253"/>
      <c r="B279" s="196"/>
      <c r="C279" s="265"/>
      <c r="F279" s="87" t="str">
        <f t="shared" si="4"/>
        <v/>
      </c>
    </row>
    <row r="280" spans="1:6" x14ac:dyDescent="0.7">
      <c r="A280" s="253"/>
      <c r="B280" s="196"/>
      <c r="C280" s="265"/>
      <c r="F280" s="87" t="str">
        <f t="shared" si="4"/>
        <v/>
      </c>
    </row>
    <row r="281" spans="1:6" x14ac:dyDescent="0.7">
      <c r="A281" s="253"/>
      <c r="B281" s="196"/>
      <c r="C281" s="265"/>
      <c r="F281" s="87" t="str">
        <f t="shared" si="4"/>
        <v/>
      </c>
    </row>
    <row r="282" spans="1:6" x14ac:dyDescent="0.7">
      <c r="A282" s="253"/>
      <c r="B282" s="196"/>
      <c r="C282" s="265"/>
      <c r="F282" s="87" t="str">
        <f t="shared" si="4"/>
        <v/>
      </c>
    </row>
    <row r="283" spans="1:6" x14ac:dyDescent="0.7">
      <c r="A283" s="253"/>
      <c r="B283" s="196"/>
      <c r="C283" s="265"/>
      <c r="F283" s="87" t="str">
        <f t="shared" si="4"/>
        <v/>
      </c>
    </row>
    <row r="284" spans="1:6" x14ac:dyDescent="0.7">
      <c r="A284" s="253"/>
      <c r="B284" s="196"/>
      <c r="C284" s="265"/>
      <c r="F284" s="87" t="str">
        <f t="shared" si="4"/>
        <v/>
      </c>
    </row>
    <row r="285" spans="1:6" x14ac:dyDescent="0.7">
      <c r="A285" s="253"/>
      <c r="B285" s="196"/>
      <c r="C285" s="265"/>
      <c r="F285" s="87" t="str">
        <f t="shared" si="4"/>
        <v/>
      </c>
    </row>
    <row r="286" spans="1:6" x14ac:dyDescent="0.7">
      <c r="A286" s="253"/>
      <c r="B286" s="196"/>
      <c r="C286" s="265"/>
      <c r="F286" s="87" t="str">
        <f t="shared" si="4"/>
        <v/>
      </c>
    </row>
    <row r="287" spans="1:6" x14ac:dyDescent="0.7">
      <c r="A287" s="253"/>
      <c r="B287" s="196"/>
      <c r="C287" s="265"/>
      <c r="F287" s="87" t="str">
        <f t="shared" si="4"/>
        <v/>
      </c>
    </row>
    <row r="288" spans="1:6" x14ac:dyDescent="0.7">
      <c r="A288" s="253"/>
      <c r="B288" s="196"/>
      <c r="C288" s="265"/>
      <c r="F288" s="87" t="str">
        <f t="shared" si="4"/>
        <v/>
      </c>
    </row>
    <row r="289" spans="1:6" x14ac:dyDescent="0.7">
      <c r="A289" s="253"/>
      <c r="B289" s="196"/>
      <c r="C289" s="265"/>
      <c r="F289" s="87" t="str">
        <f t="shared" si="4"/>
        <v/>
      </c>
    </row>
    <row r="290" spans="1:6" x14ac:dyDescent="0.7">
      <c r="A290" s="253"/>
      <c r="B290" s="196"/>
      <c r="C290" s="265"/>
      <c r="F290" s="87" t="str">
        <f t="shared" si="4"/>
        <v/>
      </c>
    </row>
    <row r="291" spans="1:6" x14ac:dyDescent="0.7">
      <c r="A291" s="253"/>
      <c r="B291" s="196"/>
      <c r="C291" s="265"/>
      <c r="F291" s="87" t="str">
        <f t="shared" si="4"/>
        <v/>
      </c>
    </row>
    <row r="292" spans="1:6" x14ac:dyDescent="0.7">
      <c r="A292" s="253"/>
      <c r="B292" s="196"/>
      <c r="C292" s="265"/>
      <c r="F292" s="87" t="str">
        <f t="shared" si="4"/>
        <v/>
      </c>
    </row>
    <row r="293" spans="1:6" x14ac:dyDescent="0.7">
      <c r="A293" s="253"/>
      <c r="B293" s="196"/>
      <c r="C293" s="265"/>
      <c r="F293" s="87" t="str">
        <f t="shared" si="4"/>
        <v/>
      </c>
    </row>
    <row r="294" spans="1:6" x14ac:dyDescent="0.7">
      <c r="A294" s="253"/>
      <c r="B294" s="196"/>
      <c r="C294" s="265"/>
      <c r="F294" s="87" t="str">
        <f t="shared" si="4"/>
        <v/>
      </c>
    </row>
    <row r="295" spans="1:6" x14ac:dyDescent="0.7">
      <c r="A295" s="253"/>
      <c r="B295" s="196"/>
      <c r="C295" s="265"/>
      <c r="F295" s="87" t="str">
        <f t="shared" si="4"/>
        <v/>
      </c>
    </row>
    <row r="296" spans="1:6" x14ac:dyDescent="0.7">
      <c r="A296" s="253"/>
      <c r="B296" s="196"/>
      <c r="C296" s="265"/>
      <c r="F296" s="87" t="str">
        <f t="shared" si="4"/>
        <v/>
      </c>
    </row>
    <row r="297" spans="1:6" x14ac:dyDescent="0.7">
      <c r="A297" s="253"/>
      <c r="B297" s="196"/>
      <c r="C297" s="265"/>
      <c r="F297" s="87" t="str">
        <f t="shared" si="4"/>
        <v/>
      </c>
    </row>
    <row r="298" spans="1:6" x14ac:dyDescent="0.7">
      <c r="A298" s="253"/>
      <c r="B298" s="196"/>
      <c r="C298" s="265"/>
      <c r="F298" s="87" t="str">
        <f t="shared" si="4"/>
        <v/>
      </c>
    </row>
    <row r="299" spans="1:6" x14ac:dyDescent="0.7">
      <c r="A299" s="253"/>
      <c r="B299" s="196"/>
      <c r="C299" s="265"/>
      <c r="F299" s="87" t="str">
        <f t="shared" si="4"/>
        <v/>
      </c>
    </row>
    <row r="300" spans="1:6" x14ac:dyDescent="0.7">
      <c r="A300" s="253"/>
      <c r="B300" s="196"/>
      <c r="C300" s="265"/>
      <c r="F300" s="87" t="str">
        <f t="shared" si="4"/>
        <v/>
      </c>
    </row>
    <row r="301" spans="1:6" x14ac:dyDescent="0.7">
      <c r="A301" s="253"/>
      <c r="B301" s="196"/>
      <c r="C301" s="265"/>
      <c r="F301" s="87" t="str">
        <f t="shared" si="4"/>
        <v/>
      </c>
    </row>
    <row r="302" spans="1:6" x14ac:dyDescent="0.7">
      <c r="A302" s="253"/>
      <c r="B302" s="196"/>
      <c r="C302" s="265"/>
      <c r="F302" s="87" t="str">
        <f t="shared" si="4"/>
        <v/>
      </c>
    </row>
    <row r="303" spans="1:6" x14ac:dyDescent="0.7">
      <c r="A303" s="253"/>
      <c r="B303" s="196"/>
      <c r="C303" s="265"/>
      <c r="F303" s="87" t="str">
        <f t="shared" si="4"/>
        <v/>
      </c>
    </row>
    <row r="304" spans="1:6" x14ac:dyDescent="0.7">
      <c r="A304" s="253"/>
      <c r="B304" s="196"/>
      <c r="C304" s="265"/>
      <c r="F304" s="87" t="str">
        <f t="shared" si="4"/>
        <v/>
      </c>
    </row>
    <row r="305" spans="1:6" x14ac:dyDescent="0.7">
      <c r="A305" s="253"/>
      <c r="B305" s="196"/>
      <c r="C305" s="265"/>
      <c r="F305" s="87" t="str">
        <f t="shared" si="4"/>
        <v/>
      </c>
    </row>
    <row r="306" spans="1:6" x14ac:dyDescent="0.7">
      <c r="A306" s="253"/>
      <c r="B306" s="367"/>
      <c r="C306" s="265"/>
      <c r="F306" s="87" t="str">
        <f t="shared" si="4"/>
        <v/>
      </c>
    </row>
    <row r="307" spans="1:6" x14ac:dyDescent="0.7">
      <c r="A307" s="253"/>
      <c r="B307" s="196"/>
      <c r="C307" s="265"/>
      <c r="F307" s="87" t="str">
        <f t="shared" si="4"/>
        <v/>
      </c>
    </row>
    <row r="308" spans="1:6" x14ac:dyDescent="0.7">
      <c r="A308" s="253"/>
      <c r="B308" s="368"/>
      <c r="C308" s="265"/>
      <c r="F308" s="87" t="str">
        <f t="shared" si="4"/>
        <v/>
      </c>
    </row>
    <row r="309" spans="1:6" x14ac:dyDescent="0.7">
      <c r="A309" s="253"/>
      <c r="B309" s="196"/>
      <c r="C309" s="265"/>
      <c r="F309" s="87" t="str">
        <f t="shared" si="4"/>
        <v/>
      </c>
    </row>
    <row r="310" spans="1:6" x14ac:dyDescent="0.7">
      <c r="A310" s="253"/>
      <c r="B310" s="196"/>
      <c r="C310" s="265"/>
      <c r="F310" s="87" t="str">
        <f t="shared" si="4"/>
        <v/>
      </c>
    </row>
    <row r="311" spans="1:6" x14ac:dyDescent="0.7">
      <c r="A311" s="253"/>
      <c r="B311" s="196"/>
      <c r="C311" s="265"/>
      <c r="F311" s="87" t="str">
        <f t="shared" si="4"/>
        <v/>
      </c>
    </row>
    <row r="312" spans="1:6" x14ac:dyDescent="0.7">
      <c r="A312" s="253"/>
      <c r="B312" s="483"/>
      <c r="C312" s="265"/>
      <c r="F312" s="87" t="str">
        <f t="shared" si="4"/>
        <v/>
      </c>
    </row>
    <row r="313" spans="1:6" x14ac:dyDescent="0.7">
      <c r="A313" s="253"/>
      <c r="B313" s="483"/>
      <c r="C313" s="265"/>
      <c r="F313" s="87" t="str">
        <f t="shared" si="4"/>
        <v/>
      </c>
    </row>
    <row r="314" spans="1:6" x14ac:dyDescent="0.7">
      <c r="A314" s="253"/>
      <c r="B314" s="483"/>
      <c r="C314" s="265"/>
      <c r="F314" s="87" t="str">
        <f t="shared" si="4"/>
        <v/>
      </c>
    </row>
    <row r="315" spans="1:6" x14ac:dyDescent="0.7">
      <c r="A315" s="253"/>
      <c r="B315" s="483"/>
      <c r="C315" s="265"/>
      <c r="F315" s="87" t="str">
        <f t="shared" si="4"/>
        <v/>
      </c>
    </row>
    <row r="316" spans="1:6" x14ac:dyDescent="0.7">
      <c r="A316" s="253"/>
      <c r="B316" s="483"/>
      <c r="C316" s="265"/>
      <c r="F316" s="87" t="str">
        <f t="shared" si="4"/>
        <v/>
      </c>
    </row>
    <row r="317" spans="1:6" x14ac:dyDescent="0.7">
      <c r="A317" s="298"/>
      <c r="B317" s="483"/>
      <c r="C317" s="265"/>
      <c r="F317" s="87" t="str">
        <f t="shared" si="4"/>
        <v/>
      </c>
    </row>
    <row r="318" spans="1:6" x14ac:dyDescent="0.7">
      <c r="A318" s="253"/>
      <c r="B318" s="483"/>
      <c r="C318" s="265"/>
      <c r="F318" s="87" t="str">
        <f t="shared" si="4"/>
        <v/>
      </c>
    </row>
    <row r="319" spans="1:6" x14ac:dyDescent="0.7">
      <c r="A319" s="253"/>
      <c r="B319" s="483"/>
      <c r="C319" s="265"/>
      <c r="F319" s="87" t="str">
        <f t="shared" si="4"/>
        <v/>
      </c>
    </row>
    <row r="320" spans="1:6" x14ac:dyDescent="0.7">
      <c r="A320" s="253"/>
      <c r="B320" s="483"/>
      <c r="C320" s="265"/>
      <c r="F320" s="87" t="str">
        <f t="shared" si="4"/>
        <v/>
      </c>
    </row>
    <row r="321" spans="1:6" x14ac:dyDescent="0.7">
      <c r="A321" s="253"/>
      <c r="B321" s="483"/>
      <c r="C321" s="265"/>
      <c r="F321" s="87" t="str">
        <f t="shared" si="4"/>
        <v/>
      </c>
    </row>
    <row r="322" spans="1:6" x14ac:dyDescent="0.7">
      <c r="A322" s="253"/>
      <c r="B322" s="76"/>
      <c r="C322" s="265"/>
      <c r="F322" s="87" t="str">
        <f t="shared" si="4"/>
        <v/>
      </c>
    </row>
    <row r="323" spans="1:6" x14ac:dyDescent="0.7">
      <c r="A323" s="253"/>
      <c r="B323" s="76"/>
      <c r="C323" s="265"/>
      <c r="F323" s="87" t="str">
        <f t="shared" ref="F323:F386" si="5">LEFT(A323,1)</f>
        <v/>
      </c>
    </row>
    <row r="324" spans="1:6" x14ac:dyDescent="0.7">
      <c r="A324" s="253"/>
      <c r="B324" s="483"/>
      <c r="C324" s="265"/>
      <c r="F324" s="87" t="str">
        <f t="shared" si="5"/>
        <v/>
      </c>
    </row>
    <row r="325" spans="1:6" x14ac:dyDescent="0.7">
      <c r="A325" s="253"/>
      <c r="B325" s="483"/>
      <c r="C325" s="265"/>
      <c r="F325" s="87" t="str">
        <f t="shared" si="5"/>
        <v/>
      </c>
    </row>
    <row r="326" spans="1:6" x14ac:dyDescent="0.7">
      <c r="A326" s="253"/>
      <c r="B326" s="483"/>
      <c r="C326" s="265"/>
      <c r="F326" s="87" t="str">
        <f t="shared" si="5"/>
        <v/>
      </c>
    </row>
    <row r="327" spans="1:6" x14ac:dyDescent="0.7">
      <c r="A327" s="253"/>
      <c r="B327" s="483"/>
      <c r="C327" s="265"/>
      <c r="F327" s="87" t="str">
        <f t="shared" si="5"/>
        <v/>
      </c>
    </row>
    <row r="328" spans="1:6" x14ac:dyDescent="0.7">
      <c r="A328" s="253"/>
      <c r="B328" s="483"/>
      <c r="C328" s="265"/>
      <c r="F328" s="87" t="str">
        <f t="shared" si="5"/>
        <v/>
      </c>
    </row>
    <row r="329" spans="1:6" x14ac:dyDescent="0.7">
      <c r="A329" s="253"/>
      <c r="B329" s="483"/>
      <c r="C329" s="265"/>
      <c r="F329" s="87" t="str">
        <f t="shared" si="5"/>
        <v/>
      </c>
    </row>
    <row r="330" spans="1:6" x14ac:dyDescent="0.7">
      <c r="A330" s="253"/>
      <c r="B330" s="483"/>
      <c r="C330" s="265"/>
      <c r="F330" s="87" t="str">
        <f t="shared" si="5"/>
        <v/>
      </c>
    </row>
    <row r="331" spans="1:6" x14ac:dyDescent="0.7">
      <c r="A331" s="253"/>
      <c r="B331" s="483"/>
      <c r="C331" s="265"/>
      <c r="F331" s="87" t="str">
        <f t="shared" si="5"/>
        <v/>
      </c>
    </row>
    <row r="332" spans="1:6" x14ac:dyDescent="0.7">
      <c r="A332" s="253"/>
      <c r="B332" s="196"/>
      <c r="C332" s="265"/>
      <c r="F332" s="87" t="str">
        <f t="shared" si="5"/>
        <v/>
      </c>
    </row>
    <row r="333" spans="1:6" x14ac:dyDescent="0.7">
      <c r="A333" s="253"/>
      <c r="B333" s="196"/>
      <c r="C333" s="265"/>
      <c r="F333" s="87" t="str">
        <f t="shared" si="5"/>
        <v/>
      </c>
    </row>
    <row r="334" spans="1:6" x14ac:dyDescent="0.7">
      <c r="A334" s="253"/>
      <c r="B334" s="196"/>
      <c r="C334" s="265"/>
      <c r="F334" s="87" t="str">
        <f t="shared" si="5"/>
        <v/>
      </c>
    </row>
    <row r="335" spans="1:6" x14ac:dyDescent="0.7">
      <c r="A335" s="253"/>
      <c r="B335" s="196"/>
      <c r="C335" s="265"/>
      <c r="F335" s="87" t="str">
        <f t="shared" si="5"/>
        <v/>
      </c>
    </row>
    <row r="336" spans="1:6" x14ac:dyDescent="0.7">
      <c r="A336" s="253"/>
      <c r="B336" s="196"/>
      <c r="C336" s="265"/>
      <c r="F336" s="87" t="str">
        <f t="shared" si="5"/>
        <v/>
      </c>
    </row>
    <row r="337" spans="1:6" x14ac:dyDescent="0.7">
      <c r="A337" s="253"/>
      <c r="B337" s="196"/>
      <c r="C337" s="265"/>
      <c r="F337" s="87" t="str">
        <f t="shared" si="5"/>
        <v/>
      </c>
    </row>
    <row r="338" spans="1:6" x14ac:dyDescent="0.7">
      <c r="A338" s="253"/>
      <c r="B338" s="196"/>
      <c r="C338" s="265"/>
      <c r="F338" s="87" t="str">
        <f t="shared" si="5"/>
        <v/>
      </c>
    </row>
    <row r="339" spans="1:6" x14ac:dyDescent="0.7">
      <c r="A339" s="253"/>
      <c r="B339" s="196"/>
      <c r="C339" s="265"/>
      <c r="F339" s="87" t="str">
        <f t="shared" si="5"/>
        <v/>
      </c>
    </row>
    <row r="340" spans="1:6" x14ac:dyDescent="0.7">
      <c r="A340" s="253"/>
      <c r="B340" s="196"/>
      <c r="C340" s="265"/>
      <c r="F340" s="87" t="str">
        <f t="shared" si="5"/>
        <v/>
      </c>
    </row>
    <row r="341" spans="1:6" x14ac:dyDescent="0.7">
      <c r="A341" s="253"/>
      <c r="B341" s="196"/>
      <c r="C341" s="265"/>
      <c r="F341" s="87" t="str">
        <f t="shared" si="5"/>
        <v/>
      </c>
    </row>
    <row r="342" spans="1:6" x14ac:dyDescent="0.7">
      <c r="A342" s="253"/>
      <c r="B342" s="196"/>
      <c r="C342" s="265"/>
      <c r="F342" s="87" t="str">
        <f t="shared" si="5"/>
        <v/>
      </c>
    </row>
    <row r="343" spans="1:6" x14ac:dyDescent="0.7">
      <c r="A343" s="253"/>
      <c r="B343" s="196"/>
      <c r="C343" s="265"/>
      <c r="F343" s="87" t="str">
        <f t="shared" si="5"/>
        <v/>
      </c>
    </row>
    <row r="344" spans="1:6" x14ac:dyDescent="0.7">
      <c r="A344" s="253"/>
      <c r="B344" s="196"/>
      <c r="C344" s="265"/>
      <c r="F344" s="87" t="str">
        <f t="shared" si="5"/>
        <v/>
      </c>
    </row>
    <row r="345" spans="1:6" x14ac:dyDescent="0.7">
      <c r="A345" s="253"/>
      <c r="B345" s="196"/>
      <c r="C345" s="265"/>
      <c r="F345" s="87" t="str">
        <f t="shared" si="5"/>
        <v/>
      </c>
    </row>
    <row r="346" spans="1:6" x14ac:dyDescent="0.7">
      <c r="A346" s="253"/>
      <c r="B346" s="483"/>
      <c r="C346" s="265"/>
      <c r="F346" s="87" t="str">
        <f t="shared" si="5"/>
        <v/>
      </c>
    </row>
    <row r="347" spans="1:6" x14ac:dyDescent="0.7">
      <c r="A347" s="253"/>
      <c r="B347" s="196"/>
      <c r="C347" s="265"/>
      <c r="F347" s="87" t="str">
        <f t="shared" si="5"/>
        <v/>
      </c>
    </row>
    <row r="348" spans="1:6" x14ac:dyDescent="0.7">
      <c r="A348" s="253"/>
      <c r="B348" s="196"/>
      <c r="C348" s="265"/>
      <c r="F348" s="87" t="str">
        <f t="shared" si="5"/>
        <v/>
      </c>
    </row>
    <row r="349" spans="1:6" x14ac:dyDescent="0.7">
      <c r="A349" s="253"/>
      <c r="B349" s="196"/>
      <c r="C349" s="265"/>
      <c r="F349" s="87" t="str">
        <f t="shared" si="5"/>
        <v/>
      </c>
    </row>
    <row r="350" spans="1:6" x14ac:dyDescent="0.7">
      <c r="A350" s="253"/>
      <c r="B350" s="196"/>
      <c r="C350" s="265"/>
      <c r="F350" s="87" t="str">
        <f t="shared" si="5"/>
        <v/>
      </c>
    </row>
    <row r="351" spans="1:6" x14ac:dyDescent="0.7">
      <c r="A351" s="253"/>
      <c r="B351" s="196"/>
      <c r="C351" s="265"/>
      <c r="F351" s="87" t="str">
        <f t="shared" si="5"/>
        <v/>
      </c>
    </row>
    <row r="352" spans="1:6" x14ac:dyDescent="0.7">
      <c r="A352" s="253"/>
      <c r="B352" s="196"/>
      <c r="C352" s="265"/>
      <c r="F352" s="87" t="str">
        <f t="shared" si="5"/>
        <v/>
      </c>
    </row>
    <row r="353" spans="1:6" x14ac:dyDescent="0.7">
      <c r="A353" s="253"/>
      <c r="B353" s="196"/>
      <c r="C353" s="265"/>
      <c r="F353" s="87" t="str">
        <f t="shared" si="5"/>
        <v/>
      </c>
    </row>
    <row r="354" spans="1:6" x14ac:dyDescent="0.7">
      <c r="A354" s="253"/>
      <c r="B354" s="196"/>
      <c r="C354" s="265"/>
      <c r="F354" s="87" t="str">
        <f t="shared" si="5"/>
        <v/>
      </c>
    </row>
    <row r="355" spans="1:6" x14ac:dyDescent="0.7">
      <c r="A355" s="253"/>
      <c r="B355" s="196"/>
      <c r="C355" s="265"/>
      <c r="F355" s="87" t="str">
        <f t="shared" si="5"/>
        <v/>
      </c>
    </row>
    <row r="356" spans="1:6" x14ac:dyDescent="0.7">
      <c r="A356" s="253"/>
      <c r="B356" s="196"/>
      <c r="C356" s="265"/>
      <c r="F356" s="87" t="str">
        <f t="shared" si="5"/>
        <v/>
      </c>
    </row>
    <row r="357" spans="1:6" x14ac:dyDescent="0.7">
      <c r="A357" s="253"/>
      <c r="B357" s="196"/>
      <c r="C357" s="265"/>
      <c r="F357" s="87" t="str">
        <f t="shared" si="5"/>
        <v/>
      </c>
    </row>
    <row r="358" spans="1:6" x14ac:dyDescent="0.7">
      <c r="A358" s="253"/>
      <c r="B358" s="196"/>
      <c r="C358" s="265"/>
      <c r="F358" s="87" t="str">
        <f t="shared" si="5"/>
        <v/>
      </c>
    </row>
    <row r="359" spans="1:6" x14ac:dyDescent="0.7">
      <c r="A359" s="253"/>
      <c r="B359" s="196"/>
      <c r="C359" s="265"/>
      <c r="F359" s="87" t="str">
        <f t="shared" si="5"/>
        <v/>
      </c>
    </row>
    <row r="360" spans="1:6" x14ac:dyDescent="0.7">
      <c r="A360" s="253"/>
      <c r="B360" s="196"/>
      <c r="C360" s="265"/>
      <c r="F360" s="87" t="str">
        <f t="shared" si="5"/>
        <v/>
      </c>
    </row>
    <row r="361" spans="1:6" x14ac:dyDescent="0.7">
      <c r="A361" s="253"/>
      <c r="B361" s="196"/>
      <c r="C361" s="265"/>
      <c r="F361" s="87" t="str">
        <f t="shared" si="5"/>
        <v/>
      </c>
    </row>
    <row r="362" spans="1:6" x14ac:dyDescent="0.7">
      <c r="A362" s="253"/>
      <c r="B362" s="196"/>
      <c r="C362" s="265"/>
      <c r="F362" s="87" t="str">
        <f t="shared" si="5"/>
        <v/>
      </c>
    </row>
    <row r="363" spans="1:6" x14ac:dyDescent="0.7">
      <c r="A363" s="253"/>
      <c r="B363" s="196"/>
      <c r="C363" s="265"/>
      <c r="F363" s="87" t="str">
        <f t="shared" si="5"/>
        <v/>
      </c>
    </row>
    <row r="364" spans="1:6" x14ac:dyDescent="0.7">
      <c r="A364" s="253"/>
      <c r="B364" s="196"/>
      <c r="C364" s="265"/>
      <c r="F364" s="87" t="str">
        <f t="shared" si="5"/>
        <v/>
      </c>
    </row>
    <row r="365" spans="1:6" x14ac:dyDescent="0.7">
      <c r="A365" s="253"/>
      <c r="B365" s="196"/>
      <c r="C365" s="265"/>
      <c r="F365" s="87" t="str">
        <f t="shared" si="5"/>
        <v/>
      </c>
    </row>
    <row r="366" spans="1:6" x14ac:dyDescent="0.7">
      <c r="A366" s="253"/>
      <c r="B366" s="196"/>
      <c r="C366" s="265"/>
      <c r="F366" s="87" t="str">
        <f t="shared" si="5"/>
        <v/>
      </c>
    </row>
    <row r="367" spans="1:6" x14ac:dyDescent="0.7">
      <c r="A367" s="253"/>
      <c r="B367" s="196"/>
      <c r="C367" s="265"/>
      <c r="F367" s="87" t="str">
        <f t="shared" si="5"/>
        <v/>
      </c>
    </row>
    <row r="368" spans="1:6" x14ac:dyDescent="0.7">
      <c r="A368" s="253"/>
      <c r="B368" s="196"/>
      <c r="C368" s="265"/>
      <c r="F368" s="87" t="str">
        <f t="shared" si="5"/>
        <v/>
      </c>
    </row>
    <row r="369" spans="1:6" x14ac:dyDescent="0.7">
      <c r="A369" s="253"/>
      <c r="B369" s="196"/>
      <c r="C369" s="265"/>
      <c r="F369" s="87" t="str">
        <f t="shared" si="5"/>
        <v/>
      </c>
    </row>
    <row r="370" spans="1:6" x14ac:dyDescent="0.7">
      <c r="A370" s="253"/>
      <c r="B370" s="196"/>
      <c r="C370" s="265"/>
      <c r="F370" s="87" t="str">
        <f t="shared" si="5"/>
        <v/>
      </c>
    </row>
    <row r="371" spans="1:6" x14ac:dyDescent="0.7">
      <c r="A371" s="253"/>
      <c r="B371" s="196"/>
      <c r="C371" s="265"/>
      <c r="F371" s="87" t="str">
        <f t="shared" si="5"/>
        <v/>
      </c>
    </row>
    <row r="372" spans="1:6" x14ac:dyDescent="0.7">
      <c r="A372" s="253"/>
      <c r="B372" s="196"/>
      <c r="C372" s="265"/>
      <c r="F372" s="87" t="str">
        <f t="shared" si="5"/>
        <v/>
      </c>
    </row>
    <row r="373" spans="1:6" x14ac:dyDescent="0.7">
      <c r="A373" s="253"/>
      <c r="B373" s="196"/>
      <c r="C373" s="265"/>
      <c r="F373" s="87" t="str">
        <f t="shared" si="5"/>
        <v/>
      </c>
    </row>
    <row r="374" spans="1:6" x14ac:dyDescent="0.7">
      <c r="A374" s="253"/>
      <c r="B374" s="196"/>
      <c r="C374" s="265"/>
      <c r="F374" s="87" t="str">
        <f t="shared" si="5"/>
        <v/>
      </c>
    </row>
    <row r="375" spans="1:6" x14ac:dyDescent="0.7">
      <c r="A375" s="253"/>
      <c r="B375" s="196"/>
      <c r="C375" s="265"/>
      <c r="F375" s="87" t="str">
        <f t="shared" si="5"/>
        <v/>
      </c>
    </row>
    <row r="376" spans="1:6" x14ac:dyDescent="0.7">
      <c r="A376" s="253"/>
      <c r="B376" s="196"/>
      <c r="C376" s="265"/>
      <c r="F376" s="87" t="str">
        <f t="shared" si="5"/>
        <v/>
      </c>
    </row>
    <row r="377" spans="1:6" x14ac:dyDescent="0.7">
      <c r="A377" s="253"/>
      <c r="B377" s="196"/>
      <c r="C377" s="265"/>
      <c r="F377" s="87" t="str">
        <f t="shared" si="5"/>
        <v/>
      </c>
    </row>
    <row r="378" spans="1:6" x14ac:dyDescent="0.7">
      <c r="A378" s="253"/>
      <c r="B378" s="196"/>
      <c r="C378" s="265"/>
      <c r="F378" s="87" t="str">
        <f t="shared" si="5"/>
        <v/>
      </c>
    </row>
    <row r="379" spans="1:6" x14ac:dyDescent="0.7">
      <c r="A379" s="253"/>
      <c r="B379" s="196"/>
      <c r="C379" s="265"/>
      <c r="F379" s="87" t="str">
        <f t="shared" si="5"/>
        <v/>
      </c>
    </row>
    <row r="380" spans="1:6" x14ac:dyDescent="0.7">
      <c r="A380" s="253"/>
      <c r="B380" s="196"/>
      <c r="C380" s="265"/>
      <c r="F380" s="87" t="str">
        <f t="shared" si="5"/>
        <v/>
      </c>
    </row>
    <row r="381" spans="1:6" x14ac:dyDescent="0.7">
      <c r="A381" s="253"/>
      <c r="B381" s="196"/>
      <c r="C381" s="265"/>
      <c r="F381" s="87" t="str">
        <f t="shared" si="5"/>
        <v/>
      </c>
    </row>
    <row r="382" spans="1:6" x14ac:dyDescent="0.7">
      <c r="A382" s="253"/>
      <c r="B382" s="196"/>
      <c r="C382" s="265"/>
      <c r="F382" s="87" t="str">
        <f t="shared" si="5"/>
        <v/>
      </c>
    </row>
    <row r="383" spans="1:6" x14ac:dyDescent="0.7">
      <c r="A383" s="253"/>
      <c r="B383" s="196"/>
      <c r="C383" s="265"/>
      <c r="F383" s="87" t="str">
        <f t="shared" si="5"/>
        <v/>
      </c>
    </row>
    <row r="384" spans="1:6" x14ac:dyDescent="0.7">
      <c r="A384" s="253"/>
      <c r="B384" s="196"/>
      <c r="C384" s="265"/>
      <c r="F384" s="87" t="str">
        <f t="shared" si="5"/>
        <v/>
      </c>
    </row>
    <row r="385" spans="1:6" x14ac:dyDescent="0.7">
      <c r="A385" s="253"/>
      <c r="B385" s="196"/>
      <c r="C385" s="265"/>
      <c r="F385" s="87" t="str">
        <f t="shared" si="5"/>
        <v/>
      </c>
    </row>
    <row r="386" spans="1:6" x14ac:dyDescent="0.7">
      <c r="A386" s="253"/>
      <c r="B386" s="196"/>
      <c r="C386" s="265"/>
      <c r="F386" s="87" t="str">
        <f t="shared" si="5"/>
        <v/>
      </c>
    </row>
    <row r="387" spans="1:6" x14ac:dyDescent="0.7">
      <c r="A387" s="253"/>
      <c r="B387" s="196"/>
      <c r="C387" s="265"/>
      <c r="F387" s="87" t="str">
        <f t="shared" ref="F387:F447" si="6">LEFT(A387,1)</f>
        <v/>
      </c>
    </row>
    <row r="388" spans="1:6" x14ac:dyDescent="0.7">
      <c r="A388" s="253"/>
      <c r="B388" s="196"/>
      <c r="C388" s="265"/>
      <c r="F388" s="87" t="str">
        <f t="shared" si="6"/>
        <v/>
      </c>
    </row>
    <row r="389" spans="1:6" x14ac:dyDescent="0.7">
      <c r="A389" s="253"/>
      <c r="B389" s="196"/>
      <c r="C389" s="265"/>
      <c r="F389" s="87" t="str">
        <f t="shared" si="6"/>
        <v/>
      </c>
    </row>
    <row r="390" spans="1:6" x14ac:dyDescent="0.7">
      <c r="A390" s="253"/>
      <c r="B390" s="196"/>
      <c r="C390" s="265"/>
      <c r="F390" s="87" t="str">
        <f t="shared" si="6"/>
        <v/>
      </c>
    </row>
    <row r="391" spans="1:6" x14ac:dyDescent="0.7">
      <c r="A391" s="253"/>
      <c r="B391" s="196"/>
      <c r="C391" s="265"/>
      <c r="F391" s="87" t="str">
        <f t="shared" si="6"/>
        <v/>
      </c>
    </row>
    <row r="392" spans="1:6" x14ac:dyDescent="0.7">
      <c r="A392" s="253"/>
      <c r="B392" s="196"/>
      <c r="C392" s="265"/>
      <c r="F392" s="87" t="str">
        <f t="shared" si="6"/>
        <v/>
      </c>
    </row>
    <row r="393" spans="1:6" x14ac:dyDescent="0.7">
      <c r="A393" s="253"/>
      <c r="B393" s="196"/>
      <c r="C393" s="265"/>
      <c r="F393" s="87" t="str">
        <f t="shared" si="6"/>
        <v/>
      </c>
    </row>
    <row r="394" spans="1:6" x14ac:dyDescent="0.7">
      <c r="A394" s="253"/>
      <c r="B394" s="196"/>
      <c r="C394" s="265"/>
      <c r="F394" s="87" t="str">
        <f t="shared" si="6"/>
        <v/>
      </c>
    </row>
    <row r="395" spans="1:6" x14ac:dyDescent="0.7">
      <c r="A395" s="253"/>
      <c r="B395" s="196"/>
      <c r="C395" s="265"/>
      <c r="F395" s="87" t="str">
        <f t="shared" si="6"/>
        <v/>
      </c>
    </row>
    <row r="396" spans="1:6" x14ac:dyDescent="0.7">
      <c r="A396" s="253"/>
      <c r="B396" s="196"/>
      <c r="C396" s="265"/>
      <c r="F396" s="87" t="str">
        <f t="shared" si="6"/>
        <v/>
      </c>
    </row>
    <row r="397" spans="1:6" x14ac:dyDescent="0.7">
      <c r="A397" s="253"/>
      <c r="B397" s="196"/>
      <c r="C397" s="265"/>
      <c r="F397" s="87" t="str">
        <f t="shared" si="6"/>
        <v/>
      </c>
    </row>
    <row r="398" spans="1:6" x14ac:dyDescent="0.7">
      <c r="A398" s="253"/>
      <c r="B398" s="196"/>
      <c r="C398" s="265"/>
      <c r="F398" s="87" t="str">
        <f t="shared" si="6"/>
        <v/>
      </c>
    </row>
    <row r="399" spans="1:6" x14ac:dyDescent="0.7">
      <c r="A399" s="253"/>
      <c r="B399" s="196"/>
      <c r="C399" s="265"/>
      <c r="F399" s="87" t="str">
        <f t="shared" si="6"/>
        <v/>
      </c>
    </row>
    <row r="400" spans="1:6" x14ac:dyDescent="0.7">
      <c r="A400" s="253"/>
      <c r="B400" s="196"/>
      <c r="C400" s="265"/>
      <c r="F400" s="87" t="str">
        <f t="shared" si="6"/>
        <v/>
      </c>
    </row>
    <row r="401" spans="1:6" x14ac:dyDescent="0.7">
      <c r="A401" s="253"/>
      <c r="B401" s="196"/>
      <c r="C401" s="265"/>
      <c r="F401" s="87" t="str">
        <f t="shared" si="6"/>
        <v/>
      </c>
    </row>
    <row r="402" spans="1:6" x14ac:dyDescent="0.7">
      <c r="A402" s="253"/>
      <c r="B402" s="196"/>
      <c r="C402" s="265"/>
      <c r="F402" s="87" t="str">
        <f t="shared" si="6"/>
        <v/>
      </c>
    </row>
    <row r="403" spans="1:6" x14ac:dyDescent="0.7">
      <c r="A403" s="253"/>
      <c r="B403" s="196"/>
      <c r="C403" s="265"/>
      <c r="F403" s="87" t="str">
        <f t="shared" si="6"/>
        <v/>
      </c>
    </row>
    <row r="404" spans="1:6" x14ac:dyDescent="0.7">
      <c r="A404" s="253"/>
      <c r="B404" s="196"/>
      <c r="C404" s="265"/>
      <c r="F404" s="87" t="str">
        <f t="shared" si="6"/>
        <v/>
      </c>
    </row>
    <row r="405" spans="1:6" x14ac:dyDescent="0.7">
      <c r="A405" s="253"/>
      <c r="B405" s="196"/>
      <c r="C405" s="265"/>
      <c r="F405" s="87" t="str">
        <f t="shared" si="6"/>
        <v/>
      </c>
    </row>
    <row r="406" spans="1:6" x14ac:dyDescent="0.7">
      <c r="A406" s="253"/>
      <c r="B406" s="196"/>
      <c r="C406" s="265"/>
      <c r="F406" s="87" t="str">
        <f t="shared" si="6"/>
        <v/>
      </c>
    </row>
    <row r="407" spans="1:6" x14ac:dyDescent="0.7">
      <c r="A407" s="253"/>
      <c r="B407" s="196"/>
      <c r="C407" s="265"/>
      <c r="F407" s="87" t="str">
        <f t="shared" si="6"/>
        <v/>
      </c>
    </row>
    <row r="408" spans="1:6" x14ac:dyDescent="0.7">
      <c r="A408" s="253"/>
      <c r="B408" s="196"/>
      <c r="C408" s="265"/>
      <c r="F408" s="87" t="str">
        <f t="shared" si="6"/>
        <v/>
      </c>
    </row>
    <row r="409" spans="1:6" x14ac:dyDescent="0.7">
      <c r="A409" s="253"/>
      <c r="B409" s="196"/>
      <c r="C409" s="265"/>
      <c r="F409" s="87" t="str">
        <f t="shared" si="6"/>
        <v/>
      </c>
    </row>
    <row r="410" spans="1:6" x14ac:dyDescent="0.7">
      <c r="A410" s="253"/>
      <c r="B410" s="196"/>
      <c r="C410" s="265"/>
      <c r="F410" s="87" t="str">
        <f t="shared" si="6"/>
        <v/>
      </c>
    </row>
    <row r="411" spans="1:6" x14ac:dyDescent="0.7">
      <c r="A411" s="253"/>
      <c r="B411" s="196"/>
      <c r="C411" s="265"/>
      <c r="F411" s="87" t="str">
        <f t="shared" si="6"/>
        <v/>
      </c>
    </row>
    <row r="412" spans="1:6" x14ac:dyDescent="0.7">
      <c r="A412" s="253"/>
      <c r="B412" s="196"/>
      <c r="C412" s="265"/>
      <c r="F412" s="87" t="str">
        <f t="shared" si="6"/>
        <v/>
      </c>
    </row>
    <row r="413" spans="1:6" x14ac:dyDescent="0.7">
      <c r="A413" s="253"/>
      <c r="B413" s="196"/>
      <c r="C413" s="265"/>
      <c r="F413" s="87" t="str">
        <f t="shared" si="6"/>
        <v/>
      </c>
    </row>
    <row r="414" spans="1:6" x14ac:dyDescent="0.7">
      <c r="A414" s="253"/>
      <c r="B414" s="196"/>
      <c r="C414" s="265"/>
      <c r="F414" s="87" t="str">
        <f t="shared" si="6"/>
        <v/>
      </c>
    </row>
    <row r="415" spans="1:6" x14ac:dyDescent="0.7">
      <c r="A415" s="253"/>
      <c r="B415" s="196"/>
      <c r="C415" s="265"/>
      <c r="F415" s="87" t="str">
        <f t="shared" si="6"/>
        <v/>
      </c>
    </row>
    <row r="416" spans="1:6" x14ac:dyDescent="0.7">
      <c r="A416" s="253"/>
      <c r="B416" s="196"/>
      <c r="C416" s="265"/>
      <c r="F416" s="87" t="str">
        <f t="shared" si="6"/>
        <v/>
      </c>
    </row>
    <row r="417" spans="1:6" x14ac:dyDescent="0.7">
      <c r="A417" s="253"/>
      <c r="B417" s="196"/>
      <c r="C417" s="265"/>
      <c r="F417" s="87" t="str">
        <f t="shared" si="6"/>
        <v/>
      </c>
    </row>
    <row r="418" spans="1:6" x14ac:dyDescent="0.7">
      <c r="A418" s="253"/>
      <c r="B418" s="196"/>
      <c r="C418" s="265"/>
      <c r="F418" s="87" t="str">
        <f t="shared" si="6"/>
        <v/>
      </c>
    </row>
    <row r="419" spans="1:6" x14ac:dyDescent="0.7">
      <c r="A419" s="253"/>
      <c r="B419" s="196"/>
      <c r="C419" s="265"/>
      <c r="F419" s="87" t="str">
        <f t="shared" si="6"/>
        <v/>
      </c>
    </row>
    <row r="420" spans="1:6" x14ac:dyDescent="0.7">
      <c r="A420" s="253"/>
      <c r="B420" s="196"/>
      <c r="C420" s="265"/>
      <c r="F420" s="87" t="str">
        <f t="shared" si="6"/>
        <v/>
      </c>
    </row>
    <row r="421" spans="1:6" x14ac:dyDescent="0.7">
      <c r="A421" s="253"/>
      <c r="B421" s="196"/>
      <c r="C421" s="265"/>
      <c r="F421" s="87" t="str">
        <f t="shared" si="6"/>
        <v/>
      </c>
    </row>
    <row r="422" spans="1:6" x14ac:dyDescent="0.7">
      <c r="A422" s="253"/>
      <c r="B422" s="196"/>
      <c r="C422" s="265"/>
      <c r="F422" s="87" t="str">
        <f t="shared" si="6"/>
        <v/>
      </c>
    </row>
    <row r="423" spans="1:6" x14ac:dyDescent="0.7">
      <c r="A423" s="253"/>
      <c r="B423" s="196"/>
      <c r="C423" s="265"/>
      <c r="F423" s="87" t="str">
        <f t="shared" si="6"/>
        <v/>
      </c>
    </row>
    <row r="424" spans="1:6" x14ac:dyDescent="0.7">
      <c r="A424" s="253"/>
      <c r="B424" s="196"/>
      <c r="C424" s="265"/>
      <c r="F424" s="87" t="str">
        <f t="shared" si="6"/>
        <v/>
      </c>
    </row>
    <row r="425" spans="1:6" x14ac:dyDescent="0.7">
      <c r="A425" s="253"/>
      <c r="B425" s="196"/>
      <c r="C425" s="265"/>
      <c r="F425" s="87" t="str">
        <f t="shared" si="6"/>
        <v/>
      </c>
    </row>
    <row r="426" spans="1:6" x14ac:dyDescent="0.7">
      <c r="A426" s="253"/>
      <c r="B426" s="196"/>
      <c r="C426" s="265"/>
      <c r="F426" s="87" t="str">
        <f t="shared" si="6"/>
        <v/>
      </c>
    </row>
    <row r="427" spans="1:6" x14ac:dyDescent="0.7">
      <c r="A427" s="253"/>
      <c r="B427" s="196"/>
      <c r="C427" s="265"/>
      <c r="F427" s="87" t="str">
        <f t="shared" si="6"/>
        <v/>
      </c>
    </row>
    <row r="428" spans="1:6" x14ac:dyDescent="0.7">
      <c r="A428" s="253"/>
      <c r="B428" s="483"/>
      <c r="C428" s="265"/>
      <c r="F428" s="87" t="str">
        <f t="shared" si="6"/>
        <v/>
      </c>
    </row>
    <row r="429" spans="1:6" x14ac:dyDescent="0.7">
      <c r="A429" s="253"/>
      <c r="B429" s="483"/>
      <c r="C429" s="265"/>
      <c r="F429" s="87" t="str">
        <f t="shared" si="6"/>
        <v/>
      </c>
    </row>
    <row r="430" spans="1:6" x14ac:dyDescent="0.7">
      <c r="A430" s="253"/>
      <c r="B430" s="196"/>
      <c r="C430" s="265"/>
      <c r="F430" s="87" t="str">
        <f t="shared" si="6"/>
        <v/>
      </c>
    </row>
    <row r="431" spans="1:6" x14ac:dyDescent="0.7">
      <c r="A431" s="253"/>
      <c r="B431" s="196"/>
      <c r="C431" s="265"/>
      <c r="F431" s="87" t="str">
        <f t="shared" si="6"/>
        <v/>
      </c>
    </row>
    <row r="432" spans="1:6" x14ac:dyDescent="0.7">
      <c r="A432" s="253"/>
      <c r="B432" s="196"/>
      <c r="C432" s="265"/>
      <c r="F432" s="87" t="str">
        <f t="shared" si="6"/>
        <v/>
      </c>
    </row>
    <row r="433" spans="1:6" x14ac:dyDescent="0.7">
      <c r="A433" s="253"/>
      <c r="B433" s="196"/>
      <c r="C433" s="265"/>
      <c r="F433" s="87" t="str">
        <f t="shared" si="6"/>
        <v/>
      </c>
    </row>
    <row r="434" spans="1:6" x14ac:dyDescent="0.7">
      <c r="A434" s="253"/>
      <c r="B434" s="196"/>
      <c r="C434" s="265"/>
      <c r="F434" s="87" t="str">
        <f t="shared" si="6"/>
        <v/>
      </c>
    </row>
    <row r="435" spans="1:6" x14ac:dyDescent="0.7">
      <c r="A435" s="253"/>
      <c r="B435" s="196"/>
      <c r="C435" s="265"/>
      <c r="F435" s="87" t="str">
        <f t="shared" si="6"/>
        <v/>
      </c>
    </row>
    <row r="436" spans="1:6" x14ac:dyDescent="0.7">
      <c r="A436" s="253"/>
      <c r="B436" s="196"/>
      <c r="C436" s="265"/>
      <c r="F436" s="87" t="str">
        <f t="shared" si="6"/>
        <v/>
      </c>
    </row>
    <row r="437" spans="1:6" x14ac:dyDescent="0.7">
      <c r="A437" s="253"/>
      <c r="B437" s="196"/>
      <c r="C437" s="265"/>
      <c r="F437" s="87" t="str">
        <f t="shared" si="6"/>
        <v/>
      </c>
    </row>
    <row r="438" spans="1:6" x14ac:dyDescent="0.7">
      <c r="A438" s="253"/>
      <c r="B438" s="196"/>
      <c r="C438" s="265"/>
      <c r="F438" s="87" t="str">
        <f t="shared" si="6"/>
        <v/>
      </c>
    </row>
    <row r="439" spans="1:6" x14ac:dyDescent="0.7">
      <c r="A439" s="253"/>
      <c r="B439" s="196"/>
      <c r="C439" s="265"/>
      <c r="F439" s="87" t="str">
        <f t="shared" si="6"/>
        <v/>
      </c>
    </row>
    <row r="440" spans="1:6" x14ac:dyDescent="0.7">
      <c r="A440" s="253"/>
      <c r="B440" s="196"/>
      <c r="C440" s="265"/>
      <c r="F440" s="87" t="str">
        <f t="shared" si="6"/>
        <v/>
      </c>
    </row>
    <row r="441" spans="1:6" x14ac:dyDescent="0.7">
      <c r="A441" s="253"/>
      <c r="B441" s="196"/>
      <c r="C441" s="265"/>
      <c r="F441" s="87" t="str">
        <f t="shared" si="6"/>
        <v/>
      </c>
    </row>
    <row r="442" spans="1:6" x14ac:dyDescent="0.7">
      <c r="A442" s="6"/>
      <c r="B442" s="196"/>
      <c r="C442" s="265"/>
      <c r="F442" s="87" t="str">
        <f t="shared" si="6"/>
        <v/>
      </c>
    </row>
    <row r="443" spans="1:6" x14ac:dyDescent="0.7">
      <c r="A443" s="6"/>
      <c r="B443" s="212"/>
      <c r="C443" s="265"/>
      <c r="F443" s="87" t="str">
        <f t="shared" si="6"/>
        <v/>
      </c>
    </row>
    <row r="444" spans="1:6" x14ac:dyDescent="0.7">
      <c r="A444" s="6"/>
      <c r="B444" s="212"/>
      <c r="C444" s="265"/>
      <c r="F444" s="87" t="str">
        <f t="shared" si="6"/>
        <v/>
      </c>
    </row>
    <row r="445" spans="1:6" x14ac:dyDescent="0.7">
      <c r="A445" s="6"/>
      <c r="B445" s="212"/>
      <c r="C445" s="265"/>
      <c r="F445" s="87" t="str">
        <f t="shared" si="6"/>
        <v/>
      </c>
    </row>
    <row r="446" spans="1:6" x14ac:dyDescent="0.7">
      <c r="A446" s="6"/>
      <c r="B446" s="212"/>
      <c r="C446" s="265"/>
      <c r="F446" s="87" t="str">
        <f t="shared" si="6"/>
        <v/>
      </c>
    </row>
    <row r="447" spans="1:6" x14ac:dyDescent="0.7">
      <c r="A447" s="6"/>
      <c r="B447" s="212"/>
      <c r="C447" s="265"/>
      <c r="F447" s="87" t="str">
        <f t="shared" si="6"/>
        <v/>
      </c>
    </row>
    <row r="448" spans="1:6" x14ac:dyDescent="0.7">
      <c r="C448" s="400">
        <f>SUM(C2:C447)</f>
        <v>0</v>
      </c>
      <c r="D448" s="69" t="s">
        <v>5917</v>
      </c>
    </row>
    <row r="449" spans="2:5" x14ac:dyDescent="0.7">
      <c r="B449" s="87" t="s">
        <v>628</v>
      </c>
      <c r="C449" s="197">
        <f>SUMIF($F$2:$F$447,4,$C$2:$C$447)</f>
        <v>0</v>
      </c>
      <c r="D449" s="197">
        <f>SUM('1.Planfin67_1st'!F17)</f>
        <v>0</v>
      </c>
      <c r="E449" s="197">
        <f>SUM(C449-D449)</f>
        <v>0</v>
      </c>
    </row>
    <row r="450" spans="2:5" x14ac:dyDescent="0.7">
      <c r="B450" s="87" t="s">
        <v>646</v>
      </c>
      <c r="C450" s="197">
        <f>SUMIF($F$2:$F$447,5,$C$2:$C$447)</f>
        <v>0</v>
      </c>
      <c r="D450" s="197">
        <f>SUM('1.Planfin67_1st'!F33)</f>
        <v>0</v>
      </c>
      <c r="E450" s="197">
        <f>SUM(C450-D450)</f>
        <v>0</v>
      </c>
    </row>
    <row r="451" spans="2:5" x14ac:dyDescent="0.7">
      <c r="C451" s="197">
        <f>SUM(C449-C450)</f>
        <v>0</v>
      </c>
    </row>
    <row r="511" spans="2:2" x14ac:dyDescent="0.7">
      <c r="B511" s="87" t="s">
        <v>5837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7"/>
  <sheetViews>
    <sheetView topLeftCell="A437" zoomScaleNormal="100" workbookViewId="0">
      <selection activeCell="B448" sqref="B448"/>
    </sheetView>
  </sheetViews>
  <sheetFormatPr defaultColWidth="8.796875" defaultRowHeight="24.6" x14ac:dyDescent="0.7"/>
  <cols>
    <col min="1" max="1" width="16.3984375" style="6" customWidth="1"/>
    <col min="2" max="2" width="65.3984375" style="6" customWidth="1"/>
    <col min="3" max="3" width="19.19921875" style="6" bestFit="1" customWidth="1"/>
    <col min="4" max="4" width="8.3984375" style="6" customWidth="1"/>
    <col min="5" max="5" width="14.59765625" style="96" bestFit="1" customWidth="1"/>
    <col min="6" max="6" width="18.09765625" style="96" customWidth="1"/>
    <col min="7" max="7" width="15.3984375" style="96" customWidth="1"/>
    <col min="8" max="8" width="19.8984375" style="333" bestFit="1" customWidth="1"/>
    <col min="9" max="9" width="5.796875" style="6" bestFit="1" customWidth="1"/>
    <col min="10" max="16384" width="8.796875" style="6"/>
  </cols>
  <sheetData>
    <row r="1" spans="1:9" ht="28.8" customHeight="1" x14ac:dyDescent="1">
      <c r="A1" s="99"/>
      <c r="B1" s="182" t="s">
        <v>6515</v>
      </c>
      <c r="C1" s="99"/>
      <c r="D1" s="99"/>
      <c r="E1" s="99"/>
      <c r="F1" s="99"/>
      <c r="G1" s="99"/>
    </row>
    <row r="2" spans="1:9" x14ac:dyDescent="0.7">
      <c r="A2" s="585" t="s">
        <v>665</v>
      </c>
      <c r="B2" s="586" t="s">
        <v>666</v>
      </c>
      <c r="C2" s="587" t="s">
        <v>651</v>
      </c>
      <c r="E2" s="395" t="s">
        <v>700</v>
      </c>
      <c r="F2" s="395" t="s">
        <v>6343</v>
      </c>
      <c r="G2" s="395" t="s">
        <v>5967</v>
      </c>
      <c r="I2" s="6" t="s">
        <v>6282</v>
      </c>
    </row>
    <row r="3" spans="1:9" ht="24" customHeight="1" x14ac:dyDescent="0.7">
      <c r="A3" s="588" t="s">
        <v>139</v>
      </c>
      <c r="B3" s="589" t="s">
        <v>140</v>
      </c>
      <c r="C3" s="590">
        <f>IFERROR(INDEX('5.งบทดลอง รพ.'!$C:$C,MATCH('6.WS-Re-Exp'!A3,'5.งบทดลอง รพ.'!$A:$A,0)),)</f>
        <v>0</v>
      </c>
      <c r="E3" s="201" t="str">
        <f>INDEX('13.Mapping'!$E:$E,MATCH('6.WS-Re-Exp'!$A3,'13.Mapping'!$A:$A,0))</f>
        <v>45110</v>
      </c>
      <c r="F3" s="201" t="str">
        <f>INDEX('13.Mapping'!$C:$C,MATCH('6.WS-Re-Exp'!$A3,'13.Mapping'!$A:$A,0))</f>
        <v>P12</v>
      </c>
      <c r="G3" s="201">
        <f>INDEX('13.Mapping'!$J:$J,MATCH('6.WS-Re-Exp'!$A3,'13.Mapping'!$A:$A,0))</f>
        <v>0</v>
      </c>
      <c r="H3" s="334"/>
      <c r="I3" s="507">
        <v>1</v>
      </c>
    </row>
    <row r="4" spans="1:9" x14ac:dyDescent="0.7">
      <c r="A4" s="588" t="s">
        <v>141</v>
      </c>
      <c r="B4" s="589" t="s">
        <v>142</v>
      </c>
      <c r="C4" s="590">
        <f>IFERROR(INDEX('5.งบทดลอง รพ.'!$C:$C,MATCH('6.WS-Re-Exp'!A4,'5.งบทดลอง รพ.'!$A:$A,0)),)</f>
        <v>0</v>
      </c>
      <c r="E4" s="201" t="str">
        <f>INDEX('13.Mapping'!$E:$E,MATCH('6.WS-Re-Exp'!$A4,'13.Mapping'!$A:$A,0))</f>
        <v>45110</v>
      </c>
      <c r="F4" s="201" t="str">
        <f>INDEX('13.Mapping'!$C:$C,MATCH('6.WS-Re-Exp'!$A4,'13.Mapping'!$A:$A,0))</f>
        <v>P12</v>
      </c>
      <c r="G4" s="201">
        <f>INDEX('13.Mapping'!$J:$J,MATCH('6.WS-Re-Exp'!$A4,'13.Mapping'!$A:$A,0))</f>
        <v>0</v>
      </c>
      <c r="H4" s="334"/>
      <c r="I4" s="507">
        <v>2</v>
      </c>
    </row>
    <row r="5" spans="1:9" x14ac:dyDescent="0.7">
      <c r="A5" s="588" t="s">
        <v>143</v>
      </c>
      <c r="B5" s="589" t="s">
        <v>144</v>
      </c>
      <c r="C5" s="590">
        <f>IFERROR(INDEX('5.งบทดลอง รพ.'!$C:$C,MATCH('6.WS-Re-Exp'!A5,'5.งบทดลอง รพ.'!$A:$A,0)),)</f>
        <v>0</v>
      </c>
      <c r="E5" s="201" t="str">
        <f>INDEX('13.Mapping'!$E:$E,MATCH('6.WS-Re-Exp'!$A5,'13.Mapping'!$A:$A,0))</f>
        <v>45110</v>
      </c>
      <c r="F5" s="201" t="str">
        <f>INDEX('13.Mapping'!$C:$C,MATCH('6.WS-Re-Exp'!$A5,'13.Mapping'!$A:$A,0))</f>
        <v>P12</v>
      </c>
      <c r="G5" s="201">
        <f>INDEX('13.Mapping'!$J:$J,MATCH('6.WS-Re-Exp'!$A5,'13.Mapping'!$A:$A,0))</f>
        <v>0</v>
      </c>
      <c r="H5" s="334"/>
      <c r="I5" s="507">
        <v>3</v>
      </c>
    </row>
    <row r="6" spans="1:9" x14ac:dyDescent="0.7">
      <c r="A6" s="588" t="s">
        <v>145</v>
      </c>
      <c r="B6" s="589" t="s">
        <v>146</v>
      </c>
      <c r="C6" s="590">
        <f>IFERROR(INDEX('5.งบทดลอง รพ.'!$C:$C,MATCH('6.WS-Re-Exp'!A6,'5.งบทดลอง รพ.'!$A:$A,0)),)</f>
        <v>0</v>
      </c>
      <c r="E6" s="201" t="str">
        <f>INDEX('13.Mapping'!$E:$E,MATCH('6.WS-Re-Exp'!$A6,'13.Mapping'!$A:$A,0))</f>
        <v>45110</v>
      </c>
      <c r="F6" s="201" t="str">
        <f>INDEX('13.Mapping'!$C:$C,MATCH('6.WS-Re-Exp'!$A6,'13.Mapping'!$A:$A,0))</f>
        <v>P12</v>
      </c>
      <c r="G6" s="201">
        <f>INDEX('13.Mapping'!$J:$J,MATCH('6.WS-Re-Exp'!$A6,'13.Mapping'!$A:$A,0))</f>
        <v>0</v>
      </c>
      <c r="H6" s="334"/>
      <c r="I6" s="507">
        <v>4</v>
      </c>
    </row>
    <row r="7" spans="1:9" x14ac:dyDescent="0.7">
      <c r="A7" s="588" t="s">
        <v>147</v>
      </c>
      <c r="B7" s="589" t="s">
        <v>933</v>
      </c>
      <c r="C7" s="590">
        <f>IFERROR(INDEX('5.งบทดลอง รพ.'!$C:$C,MATCH('6.WS-Re-Exp'!A7,'5.งบทดลอง รพ.'!$A:$A,0)),)</f>
        <v>0</v>
      </c>
      <c r="E7" s="201" t="str">
        <f>INDEX('13.Mapping'!$E:$E,MATCH('6.WS-Re-Exp'!$A7,'13.Mapping'!$A:$A,0))</f>
        <v>45110</v>
      </c>
      <c r="F7" s="201" t="str">
        <f>INDEX('13.Mapping'!$C:$C,MATCH('6.WS-Re-Exp'!$A7,'13.Mapping'!$A:$A,0))</f>
        <v>P12</v>
      </c>
      <c r="G7" s="201">
        <f>INDEX('13.Mapping'!$J:$J,MATCH('6.WS-Re-Exp'!$A7,'13.Mapping'!$A:$A,0))</f>
        <v>0</v>
      </c>
      <c r="H7" s="334"/>
      <c r="I7" s="507">
        <v>5</v>
      </c>
    </row>
    <row r="8" spans="1:9" x14ac:dyDescent="0.7">
      <c r="A8" s="588" t="s">
        <v>148</v>
      </c>
      <c r="B8" s="589" t="s">
        <v>149</v>
      </c>
      <c r="C8" s="590">
        <f>IFERROR(INDEX('5.งบทดลอง รพ.'!$C:$C,MATCH('6.WS-Re-Exp'!A8,'5.งบทดลอง รพ.'!$A:$A,0)),)</f>
        <v>0</v>
      </c>
      <c r="E8" s="201" t="str">
        <f>INDEX('13.Mapping'!$E:$E,MATCH('6.WS-Re-Exp'!$A8,'13.Mapping'!$A:$A,0))</f>
        <v>45110</v>
      </c>
      <c r="F8" s="201" t="str">
        <f>INDEX('13.Mapping'!$C:$C,MATCH('6.WS-Re-Exp'!$A8,'13.Mapping'!$A:$A,0))</f>
        <v>P12</v>
      </c>
      <c r="G8" s="201">
        <f>INDEX('13.Mapping'!$J:$J,MATCH('6.WS-Re-Exp'!$A8,'13.Mapping'!$A:$A,0))</f>
        <v>0</v>
      </c>
      <c r="H8" s="334"/>
      <c r="I8" s="507">
        <v>6</v>
      </c>
    </row>
    <row r="9" spans="1:9" x14ac:dyDescent="0.7">
      <c r="A9" s="588" t="s">
        <v>150</v>
      </c>
      <c r="B9" s="589" t="s">
        <v>171</v>
      </c>
      <c r="C9" s="590">
        <f>IFERROR(INDEX('5.งบทดลอง รพ.'!$C:$C,MATCH('6.WS-Re-Exp'!A9,'5.งบทดลอง รพ.'!$A:$A,0)),)</f>
        <v>0</v>
      </c>
      <c r="E9" s="201" t="str">
        <f>INDEX('13.Mapping'!$E:$E,MATCH('6.WS-Re-Exp'!$A9,'13.Mapping'!$A:$A,0))</f>
        <v>45110</v>
      </c>
      <c r="F9" s="201" t="str">
        <f>INDEX('13.Mapping'!$C:$C,MATCH('6.WS-Re-Exp'!$A9,'13.Mapping'!$A:$A,0))</f>
        <v>P12</v>
      </c>
      <c r="G9" s="201">
        <f>INDEX('13.Mapping'!$J:$J,MATCH('6.WS-Re-Exp'!$A9,'13.Mapping'!$A:$A,0))</f>
        <v>0</v>
      </c>
      <c r="H9" s="334"/>
      <c r="I9" s="507">
        <v>7</v>
      </c>
    </row>
    <row r="10" spans="1:9" x14ac:dyDescent="0.7">
      <c r="A10" s="588" t="s">
        <v>151</v>
      </c>
      <c r="B10" s="589" t="s">
        <v>173</v>
      </c>
      <c r="C10" s="590">
        <f>IFERROR(INDEX('5.งบทดลอง รพ.'!$C:$C,MATCH('6.WS-Re-Exp'!A10,'5.งบทดลอง รพ.'!$A:$A,0)),)</f>
        <v>0</v>
      </c>
      <c r="E10" s="201" t="str">
        <f>INDEX('13.Mapping'!$E:$E,MATCH('6.WS-Re-Exp'!$A10,'13.Mapping'!$A:$A,0))</f>
        <v>45110</v>
      </c>
      <c r="F10" s="201" t="str">
        <f>INDEX('13.Mapping'!$C:$C,MATCH('6.WS-Re-Exp'!$A10,'13.Mapping'!$A:$A,0))</f>
        <v>P12</v>
      </c>
      <c r="G10" s="201">
        <f>INDEX('13.Mapping'!$J:$J,MATCH('6.WS-Re-Exp'!$A10,'13.Mapping'!$A:$A,0))</f>
        <v>0</v>
      </c>
      <c r="H10" s="334"/>
      <c r="I10" s="507">
        <v>8</v>
      </c>
    </row>
    <row r="11" spans="1:9" x14ac:dyDescent="0.7">
      <c r="A11" s="588" t="s">
        <v>152</v>
      </c>
      <c r="B11" s="589" t="s">
        <v>153</v>
      </c>
      <c r="C11" s="590">
        <f>IFERROR(INDEX('5.งบทดลอง รพ.'!$C:$C,MATCH('6.WS-Re-Exp'!A11,'5.งบทดลอง รพ.'!$A:$A,0)),)</f>
        <v>0</v>
      </c>
      <c r="E11" s="201" t="str">
        <f>INDEX('13.Mapping'!$E:$E,MATCH('6.WS-Re-Exp'!$A11,'13.Mapping'!$A:$A,0))</f>
        <v>45110</v>
      </c>
      <c r="F11" s="201" t="str">
        <f>INDEX('13.Mapping'!$C:$C,MATCH('6.WS-Re-Exp'!$A11,'13.Mapping'!$A:$A,0))</f>
        <v>P12</v>
      </c>
      <c r="G11" s="201">
        <f>INDEX('13.Mapping'!$J:$J,MATCH('6.WS-Re-Exp'!$A11,'13.Mapping'!$A:$A,0))</f>
        <v>0</v>
      </c>
      <c r="H11" s="334"/>
      <c r="I11" s="507">
        <v>9</v>
      </c>
    </row>
    <row r="12" spans="1:9" x14ac:dyDescent="0.7">
      <c r="A12" s="588" t="s">
        <v>5801</v>
      </c>
      <c r="B12" s="589" t="s">
        <v>5802</v>
      </c>
      <c r="C12" s="590">
        <f>IFERROR(INDEX('5.งบทดลอง รพ.'!$C:$C,MATCH('6.WS-Re-Exp'!A12,'5.งบทดลอง รพ.'!$A:$A,0)),)</f>
        <v>0</v>
      </c>
      <c r="E12" s="201" t="str">
        <f>INDEX('13.Mapping'!$E:$E,MATCH('6.WS-Re-Exp'!$A12,'13.Mapping'!$A:$A,0))</f>
        <v>45110</v>
      </c>
      <c r="F12" s="201" t="str">
        <f>INDEX('13.Mapping'!$C:$C,MATCH('6.WS-Re-Exp'!$A12,'13.Mapping'!$A:$A,0))</f>
        <v>P12</v>
      </c>
      <c r="G12" s="201">
        <f>INDEX('13.Mapping'!$J:$J,MATCH('6.WS-Re-Exp'!$A12,'13.Mapping'!$A:$A,0))</f>
        <v>0</v>
      </c>
      <c r="H12" s="334"/>
      <c r="I12" s="507">
        <v>10</v>
      </c>
    </row>
    <row r="13" spans="1:9" x14ac:dyDescent="0.7">
      <c r="A13" s="588" t="s">
        <v>154</v>
      </c>
      <c r="B13" s="589" t="s">
        <v>155</v>
      </c>
      <c r="C13" s="590">
        <f>IFERROR(INDEX('5.งบทดลอง รพ.'!$C:$C,MATCH('6.WS-Re-Exp'!A13,'5.งบทดลอง รพ.'!$A:$A,0)),)</f>
        <v>0</v>
      </c>
      <c r="E13" s="201" t="str">
        <f>INDEX('13.Mapping'!$E:$E,MATCH('6.WS-Re-Exp'!$A13,'13.Mapping'!$A:$A,0))</f>
        <v>45110</v>
      </c>
      <c r="F13" s="201" t="str">
        <f>INDEX('13.Mapping'!$C:$C,MATCH('6.WS-Re-Exp'!$A13,'13.Mapping'!$A:$A,0))</f>
        <v>P12</v>
      </c>
      <c r="G13" s="201">
        <f>INDEX('13.Mapping'!$J:$J,MATCH('6.WS-Re-Exp'!$A13,'13.Mapping'!$A:$A,0))</f>
        <v>0</v>
      </c>
      <c r="H13" s="334"/>
      <c r="I13" s="507">
        <v>11</v>
      </c>
    </row>
    <row r="14" spans="1:9" s="33" customFormat="1" x14ac:dyDescent="0.7">
      <c r="A14" s="588" t="s">
        <v>112</v>
      </c>
      <c r="B14" s="589" t="s">
        <v>113</v>
      </c>
      <c r="C14" s="590">
        <f>IFERROR(INDEX('5.งบทดลอง รพ.'!$C:$C,MATCH('6.WS-Re-Exp'!A14,'5.งบทดลอง รพ.'!$A:$A,0)),)</f>
        <v>0</v>
      </c>
      <c r="D14" s="6"/>
      <c r="E14" s="201" t="str">
        <f>INDEX('13.Mapping'!$E:$E,MATCH('6.WS-Re-Exp'!$A14,'13.Mapping'!$A:$A,0))</f>
        <v>43050</v>
      </c>
      <c r="F14" s="201" t="str">
        <f>INDEX('13.Mapping'!$C:$C,MATCH('6.WS-Re-Exp'!$A14,'13.Mapping'!$A:$A,0))</f>
        <v>P10</v>
      </c>
      <c r="G14" s="201" t="str">
        <f>INDEX('13.Mapping'!$J:$J,MATCH('6.WS-Re-Exp'!$A14,'13.Mapping'!$A:$A,0))</f>
        <v>PC08</v>
      </c>
      <c r="H14" s="283"/>
      <c r="I14" s="507">
        <v>12</v>
      </c>
    </row>
    <row r="15" spans="1:9" s="33" customFormat="1" x14ac:dyDescent="0.7">
      <c r="A15" s="588" t="s">
        <v>114</v>
      </c>
      <c r="B15" s="589" t="s">
        <v>115</v>
      </c>
      <c r="C15" s="590">
        <f>IFERROR(INDEX('5.งบทดลอง รพ.'!$C:$C,MATCH('6.WS-Re-Exp'!A15,'5.งบทดลอง รพ.'!$A:$A,0)),)</f>
        <v>0</v>
      </c>
      <c r="D15" s="6"/>
      <c r="E15" s="201" t="str">
        <f>INDEX('13.Mapping'!$E:$E,MATCH('6.WS-Re-Exp'!$A15,'13.Mapping'!$A:$A,0))</f>
        <v>43050</v>
      </c>
      <c r="F15" s="201" t="str">
        <f>INDEX('13.Mapping'!$C:$C,MATCH('6.WS-Re-Exp'!$A15,'13.Mapping'!$A:$A,0))</f>
        <v>P10</v>
      </c>
      <c r="G15" s="201" t="str">
        <f>INDEX('13.Mapping'!$J:$J,MATCH('6.WS-Re-Exp'!$A15,'13.Mapping'!$A:$A,0))</f>
        <v>PC08</v>
      </c>
      <c r="H15" s="283"/>
      <c r="I15" s="507">
        <v>13</v>
      </c>
    </row>
    <row r="16" spans="1:9" s="33" customFormat="1" x14ac:dyDescent="0.7">
      <c r="A16" s="588" t="s">
        <v>712</v>
      </c>
      <c r="B16" s="589" t="s">
        <v>117</v>
      </c>
      <c r="C16" s="590">
        <f>IFERROR(INDEX('5.งบทดลอง รพ.'!$C:$C,MATCH('6.WS-Re-Exp'!A16,'5.งบทดลอง รพ.'!$A:$A,0)),)</f>
        <v>0</v>
      </c>
      <c r="D16" s="6"/>
      <c r="E16" s="201" t="str">
        <f>INDEX('13.Mapping'!$E:$E,MATCH('6.WS-Re-Exp'!$A16,'13.Mapping'!$A:$A,0))</f>
        <v>43050</v>
      </c>
      <c r="F16" s="201" t="str">
        <f>INDEX('13.Mapping'!$C:$C,MATCH('6.WS-Re-Exp'!$A16,'13.Mapping'!$A:$A,0))</f>
        <v>P10</v>
      </c>
      <c r="G16" s="201" t="str">
        <f>INDEX('13.Mapping'!$J:$J,MATCH('6.WS-Re-Exp'!$A16,'13.Mapping'!$A:$A,0))</f>
        <v>PC08</v>
      </c>
      <c r="H16" s="283"/>
      <c r="I16" s="507">
        <v>14</v>
      </c>
    </row>
    <row r="17" spans="1:9" s="33" customFormat="1" x14ac:dyDescent="0.7">
      <c r="A17" s="588" t="s">
        <v>713</v>
      </c>
      <c r="B17" s="589" t="s">
        <v>118</v>
      </c>
      <c r="C17" s="590">
        <f>IFERROR(INDEX('5.งบทดลอง รพ.'!$C:$C,MATCH('6.WS-Re-Exp'!A17,'5.งบทดลอง รพ.'!$A:$A,0)),)</f>
        <v>0</v>
      </c>
      <c r="D17" s="6"/>
      <c r="E17" s="201" t="str">
        <f>INDEX('13.Mapping'!$E:$E,MATCH('6.WS-Re-Exp'!$A17,'13.Mapping'!$A:$A,0))</f>
        <v>43050</v>
      </c>
      <c r="F17" s="201" t="str">
        <f>INDEX('13.Mapping'!$C:$C,MATCH('6.WS-Re-Exp'!$A17,'13.Mapping'!$A:$A,0))</f>
        <v>P10</v>
      </c>
      <c r="G17" s="201" t="str">
        <f>INDEX('13.Mapping'!$J:$J,MATCH('6.WS-Re-Exp'!$A17,'13.Mapping'!$A:$A,0))</f>
        <v>PC08</v>
      </c>
      <c r="H17" s="283"/>
      <c r="I17" s="507">
        <v>15</v>
      </c>
    </row>
    <row r="18" spans="1:9" s="33" customFormat="1" x14ac:dyDescent="0.7">
      <c r="A18" s="588" t="s">
        <v>119</v>
      </c>
      <c r="B18" s="589" t="s">
        <v>120</v>
      </c>
      <c r="C18" s="590">
        <f>IFERROR(INDEX('5.งบทดลอง รพ.'!$C:$C,MATCH('6.WS-Re-Exp'!A18,'5.งบทดลอง รพ.'!$A:$A,0)),)</f>
        <v>0</v>
      </c>
      <c r="D18" s="6"/>
      <c r="E18" s="201" t="str">
        <f>INDEX('13.Mapping'!$E:$E,MATCH('6.WS-Re-Exp'!$A18,'13.Mapping'!$A:$A,0))</f>
        <v>43050</v>
      </c>
      <c r="F18" s="201" t="str">
        <f>INDEX('13.Mapping'!$C:$C,MATCH('6.WS-Re-Exp'!$A18,'13.Mapping'!$A:$A,0))</f>
        <v>P10</v>
      </c>
      <c r="G18" s="201" t="str">
        <f>INDEX('13.Mapping'!$J:$J,MATCH('6.WS-Re-Exp'!$A18,'13.Mapping'!$A:$A,0))</f>
        <v>PC08</v>
      </c>
      <c r="H18" s="283"/>
      <c r="I18" s="507">
        <v>16</v>
      </c>
    </row>
    <row r="19" spans="1:9" s="33" customFormat="1" x14ac:dyDescent="0.7">
      <c r="A19" s="588" t="s">
        <v>121</v>
      </c>
      <c r="B19" s="589" t="s">
        <v>122</v>
      </c>
      <c r="C19" s="590">
        <f>IFERROR(INDEX('5.งบทดลอง รพ.'!$C:$C,MATCH('6.WS-Re-Exp'!A19,'5.งบทดลอง รพ.'!$A:$A,0)),)</f>
        <v>0</v>
      </c>
      <c r="D19" s="6"/>
      <c r="E19" s="201" t="str">
        <f>INDEX('13.Mapping'!$E:$E,MATCH('6.WS-Re-Exp'!$A19,'13.Mapping'!$A:$A,0))</f>
        <v>41070</v>
      </c>
      <c r="F19" s="201" t="str">
        <f>INDEX('13.Mapping'!$C:$C,MATCH('6.WS-Re-Exp'!$A19,'13.Mapping'!$A:$A,0))</f>
        <v>P10</v>
      </c>
      <c r="G19" s="201" t="str">
        <f>INDEX('13.Mapping'!$J:$J,MATCH('6.WS-Re-Exp'!$A19,'13.Mapping'!$A:$A,0))</f>
        <v>PC08</v>
      </c>
      <c r="H19" s="283"/>
      <c r="I19" s="507">
        <v>17</v>
      </c>
    </row>
    <row r="20" spans="1:9" s="33" customFormat="1" x14ac:dyDescent="0.7">
      <c r="A20" s="588" t="s">
        <v>714</v>
      </c>
      <c r="B20" s="589" t="s">
        <v>116</v>
      </c>
      <c r="C20" s="590">
        <f>IFERROR(INDEX('5.งบทดลอง รพ.'!$C:$C,MATCH('6.WS-Re-Exp'!A20,'5.งบทดลอง รพ.'!$A:$A,0)),)</f>
        <v>0</v>
      </c>
      <c r="D20" s="6"/>
      <c r="E20" s="201" t="str">
        <f>INDEX('13.Mapping'!$E:$E,MATCH('6.WS-Re-Exp'!$A20,'13.Mapping'!$A:$A,0))</f>
        <v>43050</v>
      </c>
      <c r="F20" s="201" t="str">
        <f>INDEX('13.Mapping'!$C:$C,MATCH('6.WS-Re-Exp'!$A20,'13.Mapping'!$A:$A,0))</f>
        <v>P10</v>
      </c>
      <c r="G20" s="201" t="str">
        <f>INDEX('13.Mapping'!$J:$J,MATCH('6.WS-Re-Exp'!$A20,'13.Mapping'!$A:$A,0))</f>
        <v>PC08</v>
      </c>
      <c r="H20" s="283"/>
      <c r="I20" s="507">
        <v>18</v>
      </c>
    </row>
    <row r="21" spans="1:9" s="33" customFormat="1" x14ac:dyDescent="0.7">
      <c r="A21" s="588" t="s">
        <v>715</v>
      </c>
      <c r="B21" s="589" t="s">
        <v>79</v>
      </c>
      <c r="C21" s="590">
        <f>IFERROR(INDEX('5.งบทดลอง รพ.'!$C:$C,MATCH('6.WS-Re-Exp'!A21,'5.งบทดลอง รพ.'!$A:$A,0)),)</f>
        <v>0</v>
      </c>
      <c r="D21" s="6"/>
      <c r="E21" s="201" t="str">
        <f>INDEX('13.Mapping'!$E:$E,MATCH('6.WS-Re-Exp'!$A21,'13.Mapping'!$A:$A,0))</f>
        <v>43020</v>
      </c>
      <c r="F21" s="201" t="str">
        <f>INDEX('13.Mapping'!$C:$C,MATCH('6.WS-Re-Exp'!$A21,'13.Mapping'!$A:$A,0))</f>
        <v>P07</v>
      </c>
      <c r="G21" s="201" t="str">
        <f>INDEX('13.Mapping'!$J:$J,MATCH('6.WS-Re-Exp'!$A21,'13.Mapping'!$A:$A,0))</f>
        <v>PC05</v>
      </c>
      <c r="H21" s="283"/>
      <c r="I21" s="507">
        <v>19</v>
      </c>
    </row>
    <row r="22" spans="1:9" s="33" customFormat="1" x14ac:dyDescent="0.7">
      <c r="A22" s="588" t="s">
        <v>716</v>
      </c>
      <c r="B22" s="589" t="s">
        <v>717</v>
      </c>
      <c r="C22" s="590">
        <f>IFERROR(INDEX('5.งบทดลอง รพ.'!$C:$C,MATCH('6.WS-Re-Exp'!A22,'5.งบทดลอง รพ.'!$A:$A,0)),)</f>
        <v>0</v>
      </c>
      <c r="D22" s="6"/>
      <c r="E22" s="201" t="str">
        <f>INDEX('13.Mapping'!$E:$E,MATCH('6.WS-Re-Exp'!$A22,'13.Mapping'!$A:$A,0))</f>
        <v>43060</v>
      </c>
      <c r="F22" s="201" t="str">
        <f>INDEX('13.Mapping'!$C:$C,MATCH('6.WS-Re-Exp'!$A22,'13.Mapping'!$A:$A,0))</f>
        <v>P05</v>
      </c>
      <c r="G22" s="201" t="str">
        <f>INDEX('13.Mapping'!$J:$J,MATCH('6.WS-Re-Exp'!$A22,'13.Mapping'!$A:$A,0))</f>
        <v>PC02</v>
      </c>
      <c r="H22" s="283"/>
      <c r="I22" s="507">
        <v>20</v>
      </c>
    </row>
    <row r="23" spans="1:9" s="33" customFormat="1" x14ac:dyDescent="0.7">
      <c r="A23" s="588" t="s">
        <v>718</v>
      </c>
      <c r="B23" s="589" t="s">
        <v>719</v>
      </c>
      <c r="C23" s="590">
        <f>IFERROR(INDEX('5.งบทดลอง รพ.'!$C:$C,MATCH('6.WS-Re-Exp'!A23,'5.งบทดลอง รพ.'!$A:$A,0)),)</f>
        <v>0</v>
      </c>
      <c r="D23" s="6"/>
      <c r="E23" s="201" t="str">
        <f>INDEX('13.Mapping'!$E:$E,MATCH('6.WS-Re-Exp'!$A23,'13.Mapping'!$A:$A,0))</f>
        <v>43050</v>
      </c>
      <c r="F23" s="201" t="str">
        <f>INDEX('13.Mapping'!$C:$C,MATCH('6.WS-Re-Exp'!$A23,'13.Mapping'!$A:$A,0))</f>
        <v>P10</v>
      </c>
      <c r="G23" s="201" t="str">
        <f>INDEX('13.Mapping'!$J:$J,MATCH('6.WS-Re-Exp'!$A23,'13.Mapping'!$A:$A,0))</f>
        <v>PC08</v>
      </c>
      <c r="H23" s="283"/>
      <c r="I23" s="507">
        <v>21</v>
      </c>
    </row>
    <row r="24" spans="1:9" s="33" customFormat="1" x14ac:dyDescent="0.7">
      <c r="A24" s="588" t="s">
        <v>71</v>
      </c>
      <c r="B24" s="589" t="s">
        <v>934</v>
      </c>
      <c r="C24" s="590">
        <f>IFERROR(INDEX('5.งบทดลอง รพ.'!$C:$C,MATCH('6.WS-Re-Exp'!A24,'5.งบทดลอง รพ.'!$A:$A,0)),)</f>
        <v>0</v>
      </c>
      <c r="D24" s="6"/>
      <c r="E24" s="201" t="str">
        <f>INDEX('13.Mapping'!$E:$E,MATCH('6.WS-Re-Exp'!$A24,'13.Mapping'!$A:$A,0))</f>
        <v>41020</v>
      </c>
      <c r="F24" s="201" t="str">
        <f>INDEX('13.Mapping'!$C:$C,MATCH('6.WS-Re-Exp'!$A24,'13.Mapping'!$A:$A,0))</f>
        <v>P06</v>
      </c>
      <c r="G24" s="201" t="str">
        <f>INDEX('13.Mapping'!$J:$J,MATCH('6.WS-Re-Exp'!$A24,'13.Mapping'!$A:$A,0))</f>
        <v>PC03</v>
      </c>
      <c r="H24" s="283"/>
      <c r="I24" s="507">
        <v>22</v>
      </c>
    </row>
    <row r="25" spans="1:9" s="33" customFormat="1" x14ac:dyDescent="0.7">
      <c r="A25" s="588" t="s">
        <v>72</v>
      </c>
      <c r="B25" s="589" t="s">
        <v>935</v>
      </c>
      <c r="C25" s="590">
        <f>IFERROR(INDEX('5.งบทดลอง รพ.'!$C:$C,MATCH('6.WS-Re-Exp'!A25,'5.งบทดลอง รพ.'!$A:$A,0)),)</f>
        <v>0</v>
      </c>
      <c r="D25" s="6"/>
      <c r="E25" s="201" t="str">
        <f>INDEX('13.Mapping'!$E:$E,MATCH('6.WS-Re-Exp'!$A25,'13.Mapping'!$A:$A,0))</f>
        <v>42020</v>
      </c>
      <c r="F25" s="201" t="str">
        <f>INDEX('13.Mapping'!$C:$C,MATCH('6.WS-Re-Exp'!$A25,'13.Mapping'!$A:$A,0))</f>
        <v>P06</v>
      </c>
      <c r="G25" s="201" t="str">
        <f>INDEX('13.Mapping'!$J:$J,MATCH('6.WS-Re-Exp'!$A25,'13.Mapping'!$A:$A,0))</f>
        <v>PC03</v>
      </c>
      <c r="H25" s="283"/>
      <c r="I25" s="507">
        <v>23</v>
      </c>
    </row>
    <row r="26" spans="1:9" s="33" customFormat="1" x14ac:dyDescent="0.7">
      <c r="A26" s="588" t="s">
        <v>123</v>
      </c>
      <c r="B26" s="589" t="s">
        <v>936</v>
      </c>
      <c r="C26" s="590">
        <f>IFERROR(INDEX('5.งบทดลอง รพ.'!$C:$C,MATCH('6.WS-Re-Exp'!A26,'5.งบทดลอง รพ.'!$A:$A,0)),)</f>
        <v>0</v>
      </c>
      <c r="D26" s="6"/>
      <c r="E26" s="201" t="str">
        <f>INDEX('13.Mapping'!$E:$E,MATCH('6.WS-Re-Exp'!$A26,'13.Mapping'!$A:$A,0))</f>
        <v>41070</v>
      </c>
      <c r="F26" s="201" t="str">
        <f>INDEX('13.Mapping'!$C:$C,MATCH('6.WS-Re-Exp'!$A26,'13.Mapping'!$A:$A,0))</f>
        <v>P10</v>
      </c>
      <c r="G26" s="201" t="str">
        <f>INDEX('13.Mapping'!$J:$J,MATCH('6.WS-Re-Exp'!$A26,'13.Mapping'!$A:$A,0))</f>
        <v>PC08</v>
      </c>
      <c r="H26" s="283"/>
      <c r="I26" s="507">
        <v>24</v>
      </c>
    </row>
    <row r="27" spans="1:9" s="33" customFormat="1" x14ac:dyDescent="0.7">
      <c r="A27" s="588" t="s">
        <v>124</v>
      </c>
      <c r="B27" s="589" t="s">
        <v>937</v>
      </c>
      <c r="C27" s="590">
        <f>IFERROR(INDEX('5.งบทดลอง รพ.'!$C:$C,MATCH('6.WS-Re-Exp'!A27,'5.งบทดลอง รพ.'!$A:$A,0)),)</f>
        <v>0</v>
      </c>
      <c r="D27" s="6"/>
      <c r="E27" s="201" t="str">
        <f>INDEX('13.Mapping'!$E:$E,MATCH('6.WS-Re-Exp'!$A27,'13.Mapping'!$A:$A,0))</f>
        <v>42070</v>
      </c>
      <c r="F27" s="201" t="str">
        <f>INDEX('13.Mapping'!$C:$C,MATCH('6.WS-Re-Exp'!$A27,'13.Mapping'!$A:$A,0))</f>
        <v>P10</v>
      </c>
      <c r="G27" s="201" t="str">
        <f>INDEX('13.Mapping'!$J:$J,MATCH('6.WS-Re-Exp'!$A27,'13.Mapping'!$A:$A,0))</f>
        <v>PC08</v>
      </c>
      <c r="H27" s="283"/>
      <c r="I27" s="507">
        <v>25</v>
      </c>
    </row>
    <row r="28" spans="1:9" s="33" customFormat="1" x14ac:dyDescent="0.7">
      <c r="A28" s="588" t="s">
        <v>1124</v>
      </c>
      <c r="B28" s="589" t="s">
        <v>1086</v>
      </c>
      <c r="C28" s="590">
        <f>IFERROR(INDEX('5.งบทดลอง รพ.'!$C:$C,MATCH('6.WS-Re-Exp'!A28,'5.งบทดลอง รพ.'!$A:$A,0)),)</f>
        <v>0</v>
      </c>
      <c r="D28" s="6"/>
      <c r="E28" s="201" t="str">
        <f>INDEX('13.Mapping'!$E:$E,MATCH('6.WS-Re-Exp'!$A28,'13.Mapping'!$A:$A,0))</f>
        <v>41020</v>
      </c>
      <c r="F28" s="201" t="str">
        <f>INDEX('13.Mapping'!$C:$C,MATCH('6.WS-Re-Exp'!$A28,'13.Mapping'!$A:$A,0))</f>
        <v>P06</v>
      </c>
      <c r="G28" s="201" t="str">
        <f>INDEX('13.Mapping'!$J:$J,MATCH('6.WS-Re-Exp'!$A28,'13.Mapping'!$A:$A,0))</f>
        <v>PC03</v>
      </c>
      <c r="H28" s="283"/>
      <c r="I28" s="507">
        <v>26</v>
      </c>
    </row>
    <row r="29" spans="1:9" s="33" customFormat="1" x14ac:dyDescent="0.7">
      <c r="A29" s="588" t="s">
        <v>1125</v>
      </c>
      <c r="B29" s="589" t="s">
        <v>1087</v>
      </c>
      <c r="C29" s="590">
        <f>IFERROR(INDEX('5.งบทดลอง รพ.'!$C:$C,MATCH('6.WS-Re-Exp'!A29,'5.งบทดลอง รพ.'!$A:$A,0)),)</f>
        <v>0</v>
      </c>
      <c r="D29" s="6"/>
      <c r="E29" s="201" t="str">
        <f>INDEX('13.Mapping'!$E:$E,MATCH('6.WS-Re-Exp'!$A29,'13.Mapping'!$A:$A,0))</f>
        <v>42020</v>
      </c>
      <c r="F29" s="201" t="str">
        <f>INDEX('13.Mapping'!$C:$C,MATCH('6.WS-Re-Exp'!$A29,'13.Mapping'!$A:$A,0))</f>
        <v>P06</v>
      </c>
      <c r="G29" s="201" t="str">
        <f>INDEX('13.Mapping'!$J:$J,MATCH('6.WS-Re-Exp'!$A29,'13.Mapping'!$A:$A,0))</f>
        <v>PC03</v>
      </c>
      <c r="H29" s="283"/>
      <c r="I29" s="507">
        <v>27</v>
      </c>
    </row>
    <row r="30" spans="1:9" s="33" customFormat="1" x14ac:dyDescent="0.7">
      <c r="A30" s="588" t="s">
        <v>1126</v>
      </c>
      <c r="B30" s="589" t="s">
        <v>1088</v>
      </c>
      <c r="C30" s="590">
        <f>IFERROR(INDEX('5.งบทดลอง รพ.'!$C:$C,MATCH('6.WS-Re-Exp'!A30,'5.งบทดลอง รพ.'!$A:$A,0)),)</f>
        <v>0</v>
      </c>
      <c r="D30" s="6"/>
      <c r="E30" s="201" t="str">
        <f>INDEX('13.Mapping'!$E:$E,MATCH('6.WS-Re-Exp'!$A30,'13.Mapping'!$A:$A,0))</f>
        <v>44060</v>
      </c>
      <c r="F30" s="201" t="str">
        <f>INDEX('13.Mapping'!$C:$C,MATCH('6.WS-Re-Exp'!$A30,'13.Mapping'!$A:$A,0))</f>
        <v>P06</v>
      </c>
      <c r="G30" s="201" t="str">
        <f>INDEX('13.Mapping'!$J:$J,MATCH('6.WS-Re-Exp'!$A30,'13.Mapping'!$A:$A,0))</f>
        <v>PC03</v>
      </c>
      <c r="H30" s="283"/>
      <c r="I30" s="507">
        <v>28</v>
      </c>
    </row>
    <row r="31" spans="1:9" s="33" customFormat="1" x14ac:dyDescent="0.7">
      <c r="A31" s="588" t="s">
        <v>1127</v>
      </c>
      <c r="B31" s="589" t="s">
        <v>1089</v>
      </c>
      <c r="C31" s="590">
        <f>IFERROR(INDEX('5.งบทดลอง รพ.'!$C:$C,MATCH('6.WS-Re-Exp'!A31,'5.งบทดลอง รพ.'!$A:$A,0)),)</f>
        <v>0</v>
      </c>
      <c r="D31" s="6"/>
      <c r="E31" s="201" t="str">
        <f>INDEX('13.Mapping'!$E:$E,MATCH('6.WS-Re-Exp'!$A31,'13.Mapping'!$A:$A,0))</f>
        <v>44060</v>
      </c>
      <c r="F31" s="201" t="str">
        <f>INDEX('13.Mapping'!$C:$C,MATCH('6.WS-Re-Exp'!$A31,'13.Mapping'!$A:$A,0))</f>
        <v>P06</v>
      </c>
      <c r="G31" s="201" t="str">
        <f>INDEX('13.Mapping'!$J:$J,MATCH('6.WS-Re-Exp'!$A31,'13.Mapping'!$A:$A,0))</f>
        <v>PC03</v>
      </c>
      <c r="H31" s="283"/>
      <c r="I31" s="507">
        <v>29</v>
      </c>
    </row>
    <row r="32" spans="1:9" s="33" customFormat="1" x14ac:dyDescent="0.7">
      <c r="A32" s="588" t="s">
        <v>80</v>
      </c>
      <c r="B32" s="589" t="s">
        <v>938</v>
      </c>
      <c r="C32" s="590">
        <f>IFERROR(INDEX('5.งบทดลอง รพ.'!$C:$C,MATCH('6.WS-Re-Exp'!A32,'5.งบทดลอง รพ.'!$A:$A,0)),)</f>
        <v>0</v>
      </c>
      <c r="D32" s="6"/>
      <c r="E32" s="201" t="str">
        <f>INDEX('13.Mapping'!$E:$E,MATCH('6.WS-Re-Exp'!$A32,'13.Mapping'!$A:$A,0))</f>
        <v>41040</v>
      </c>
      <c r="F32" s="201" t="str">
        <f>INDEX('13.Mapping'!$C:$C,MATCH('6.WS-Re-Exp'!$A32,'13.Mapping'!$A:$A,0))</f>
        <v>P07</v>
      </c>
      <c r="G32" s="201" t="str">
        <f>INDEX('13.Mapping'!$J:$J,MATCH('6.WS-Re-Exp'!$A32,'13.Mapping'!$A:$A,0))</f>
        <v>PC05</v>
      </c>
      <c r="H32" s="283"/>
      <c r="I32" s="507">
        <v>30</v>
      </c>
    </row>
    <row r="33" spans="1:9" s="33" customFormat="1" x14ac:dyDescent="0.7">
      <c r="A33" s="588" t="s">
        <v>81</v>
      </c>
      <c r="B33" s="589" t="s">
        <v>939</v>
      </c>
      <c r="C33" s="590">
        <f>IFERROR(INDEX('5.งบทดลอง รพ.'!$C:$C,MATCH('6.WS-Re-Exp'!A33,'5.งบทดลอง รพ.'!$A:$A,0)),)</f>
        <v>0</v>
      </c>
      <c r="D33" s="6"/>
      <c r="E33" s="201" t="str">
        <f>INDEX('13.Mapping'!$E:$E,MATCH('6.WS-Re-Exp'!$A33,'13.Mapping'!$A:$A,0))</f>
        <v>42040</v>
      </c>
      <c r="F33" s="201" t="str">
        <f>INDEX('13.Mapping'!$C:$C,MATCH('6.WS-Re-Exp'!$A33,'13.Mapping'!$A:$A,0))</f>
        <v>P07</v>
      </c>
      <c r="G33" s="201" t="str">
        <f>INDEX('13.Mapping'!$J:$J,MATCH('6.WS-Re-Exp'!$A33,'13.Mapping'!$A:$A,0))</f>
        <v>PC05</v>
      </c>
      <c r="H33" s="283"/>
      <c r="I33" s="507">
        <v>31</v>
      </c>
    </row>
    <row r="34" spans="1:9" s="33" customFormat="1" x14ac:dyDescent="0.7">
      <c r="A34" s="588" t="s">
        <v>82</v>
      </c>
      <c r="B34" s="589" t="s">
        <v>83</v>
      </c>
      <c r="C34" s="590">
        <f>IFERROR(INDEX('5.งบทดลอง รพ.'!$C:$C,MATCH('6.WS-Re-Exp'!A34,'5.งบทดลอง รพ.'!$A:$A,0)),)</f>
        <v>0</v>
      </c>
      <c r="D34" s="6"/>
      <c r="E34" s="201" t="str">
        <f>INDEX('13.Mapping'!$E:$E,MATCH('6.WS-Re-Exp'!$A34,'13.Mapping'!$A:$A,0))</f>
        <v>44020</v>
      </c>
      <c r="F34" s="201" t="str">
        <f>INDEX('13.Mapping'!$C:$C,MATCH('6.WS-Re-Exp'!$A34,'13.Mapping'!$A:$A,0))</f>
        <v>P07</v>
      </c>
      <c r="G34" s="201" t="str">
        <f>INDEX('13.Mapping'!$J:$J,MATCH('6.WS-Re-Exp'!$A34,'13.Mapping'!$A:$A,0))</f>
        <v>PC05</v>
      </c>
      <c r="H34" s="283"/>
      <c r="I34" s="507">
        <v>32</v>
      </c>
    </row>
    <row r="35" spans="1:9" s="33" customFormat="1" x14ac:dyDescent="0.7">
      <c r="A35" s="588" t="s">
        <v>84</v>
      </c>
      <c r="B35" s="589" t="s">
        <v>85</v>
      </c>
      <c r="C35" s="590">
        <f>IFERROR(INDEX('5.งบทดลอง รพ.'!$C:$C,MATCH('6.WS-Re-Exp'!A35,'5.งบทดลอง รพ.'!$A:$A,0)),)</f>
        <v>0</v>
      </c>
      <c r="D35" s="6"/>
      <c r="E35" s="201" t="str">
        <f>INDEX('13.Mapping'!$E:$E,MATCH('6.WS-Re-Exp'!$A35,'13.Mapping'!$A:$A,0))</f>
        <v>44020</v>
      </c>
      <c r="F35" s="201" t="str">
        <f>INDEX('13.Mapping'!$C:$C,MATCH('6.WS-Re-Exp'!$A35,'13.Mapping'!$A:$A,0))</f>
        <v>P07</v>
      </c>
      <c r="G35" s="201" t="str">
        <f>INDEX('13.Mapping'!$J:$J,MATCH('6.WS-Re-Exp'!$A35,'13.Mapping'!$A:$A,0))</f>
        <v>PC05</v>
      </c>
      <c r="H35" s="283"/>
      <c r="I35" s="507">
        <v>33</v>
      </c>
    </row>
    <row r="36" spans="1:9" s="33" customFormat="1" x14ac:dyDescent="0.7">
      <c r="A36" s="588" t="s">
        <v>125</v>
      </c>
      <c r="B36" s="589" t="s">
        <v>940</v>
      </c>
      <c r="C36" s="590">
        <f>IFERROR(INDEX('5.งบทดลอง รพ.'!$C:$C,MATCH('6.WS-Re-Exp'!A36,'5.งบทดลอง รพ.'!$A:$A,0)),)</f>
        <v>0</v>
      </c>
      <c r="D36" s="6"/>
      <c r="E36" s="201" t="str">
        <f>INDEX('13.Mapping'!$E:$E,MATCH('6.WS-Re-Exp'!$A36,'13.Mapping'!$A:$A,0))</f>
        <v>41070</v>
      </c>
      <c r="F36" s="201" t="str">
        <f>INDEX('13.Mapping'!$C:$C,MATCH('6.WS-Re-Exp'!$A36,'13.Mapping'!$A:$A,0))</f>
        <v>P10</v>
      </c>
      <c r="G36" s="201" t="str">
        <f>INDEX('13.Mapping'!$J:$J,MATCH('6.WS-Re-Exp'!$A36,'13.Mapping'!$A:$A,0))</f>
        <v>PC08</v>
      </c>
      <c r="H36" s="283"/>
      <c r="I36" s="507">
        <v>34</v>
      </c>
    </row>
    <row r="37" spans="1:9" s="33" customFormat="1" x14ac:dyDescent="0.7">
      <c r="A37" s="588" t="s">
        <v>126</v>
      </c>
      <c r="B37" s="589" t="s">
        <v>941</v>
      </c>
      <c r="C37" s="590">
        <f>IFERROR(INDEX('5.งบทดลอง รพ.'!$C:$C,MATCH('6.WS-Re-Exp'!A37,'5.งบทดลอง รพ.'!$A:$A,0)),)</f>
        <v>0</v>
      </c>
      <c r="D37" s="6"/>
      <c r="E37" s="201" t="str">
        <f>INDEX('13.Mapping'!$E:$E,MATCH('6.WS-Re-Exp'!$A37,'13.Mapping'!$A:$A,0))</f>
        <v>42070</v>
      </c>
      <c r="F37" s="201" t="str">
        <f>INDEX('13.Mapping'!$C:$C,MATCH('6.WS-Re-Exp'!$A37,'13.Mapping'!$A:$A,0))</f>
        <v>P10</v>
      </c>
      <c r="G37" s="201" t="str">
        <f>INDEX('13.Mapping'!$J:$J,MATCH('6.WS-Re-Exp'!$A37,'13.Mapping'!$A:$A,0))</f>
        <v>PC08</v>
      </c>
      <c r="H37" s="283"/>
      <c r="I37" s="507">
        <v>35</v>
      </c>
    </row>
    <row r="38" spans="1:9" s="33" customFormat="1" x14ac:dyDescent="0.7">
      <c r="A38" s="588" t="s">
        <v>73</v>
      </c>
      <c r="B38" s="589" t="s">
        <v>942</v>
      </c>
      <c r="C38" s="590">
        <f>IFERROR(INDEX('5.งบทดลอง รพ.'!$C:$C,MATCH('6.WS-Re-Exp'!A38,'5.งบทดลอง รพ.'!$A:$A,0)),)</f>
        <v>0</v>
      </c>
      <c r="D38" s="6"/>
      <c r="E38" s="201" t="str">
        <f>INDEX('13.Mapping'!$E:$E,MATCH('6.WS-Re-Exp'!$A38,'13.Mapping'!$A:$A,0))</f>
        <v>41030</v>
      </c>
      <c r="F38" s="201" t="str">
        <f>INDEX('13.Mapping'!$C:$C,MATCH('6.WS-Re-Exp'!$A38,'13.Mapping'!$A:$A,0))</f>
        <v>P61</v>
      </c>
      <c r="G38" s="201" t="str">
        <f>INDEX('13.Mapping'!$J:$J,MATCH('6.WS-Re-Exp'!$A38,'13.Mapping'!$A:$A,0))</f>
        <v>PC04</v>
      </c>
      <c r="H38" s="283"/>
      <c r="I38" s="507">
        <v>36</v>
      </c>
    </row>
    <row r="39" spans="1:9" s="33" customFormat="1" x14ac:dyDescent="0.7">
      <c r="A39" s="588" t="s">
        <v>74</v>
      </c>
      <c r="B39" s="589" t="s">
        <v>1092</v>
      </c>
      <c r="C39" s="590">
        <f>IFERROR(INDEX('5.งบทดลอง รพ.'!$C:$C,MATCH('6.WS-Re-Exp'!A39,'5.งบทดลอง รพ.'!$A:$A,0)),)</f>
        <v>0</v>
      </c>
      <c r="D39" s="6"/>
      <c r="E39" s="201" t="str">
        <f>INDEX('13.Mapping'!$E:$E,MATCH('6.WS-Re-Exp'!$A39,'13.Mapping'!$A:$A,0))</f>
        <v>42030</v>
      </c>
      <c r="F39" s="201" t="str">
        <f>INDEX('13.Mapping'!$C:$C,MATCH('6.WS-Re-Exp'!$A39,'13.Mapping'!$A:$A,0))</f>
        <v>P61</v>
      </c>
      <c r="G39" s="201" t="str">
        <f>INDEX('13.Mapping'!$J:$J,MATCH('6.WS-Re-Exp'!$A39,'13.Mapping'!$A:$A,0))</f>
        <v>PC04</v>
      </c>
      <c r="H39" s="283"/>
      <c r="I39" s="507">
        <v>37</v>
      </c>
    </row>
    <row r="40" spans="1:9" s="33" customFormat="1" x14ac:dyDescent="0.7">
      <c r="A40" s="588" t="s">
        <v>75</v>
      </c>
      <c r="B40" s="589" t="s">
        <v>76</v>
      </c>
      <c r="C40" s="590">
        <f>IFERROR(INDEX('5.งบทดลอง รพ.'!$C:$C,MATCH('6.WS-Re-Exp'!A40,'5.งบทดลอง รพ.'!$A:$A,0)),)</f>
        <v>0</v>
      </c>
      <c r="D40" s="6"/>
      <c r="E40" s="201" t="str">
        <f>INDEX('13.Mapping'!$E:$E,MATCH('6.WS-Re-Exp'!$A40,'13.Mapping'!$A:$A,0))</f>
        <v>44030</v>
      </c>
      <c r="F40" s="201" t="str">
        <f>INDEX('13.Mapping'!$C:$C,MATCH('6.WS-Re-Exp'!$A40,'13.Mapping'!$A:$A,0))</f>
        <v>P61</v>
      </c>
      <c r="G40" s="201" t="str">
        <f>INDEX('13.Mapping'!$J:$J,MATCH('6.WS-Re-Exp'!$A40,'13.Mapping'!$A:$A,0))</f>
        <v>PC04</v>
      </c>
      <c r="H40" s="283"/>
      <c r="I40" s="507">
        <v>38</v>
      </c>
    </row>
    <row r="41" spans="1:9" s="33" customFormat="1" x14ac:dyDescent="0.7">
      <c r="A41" s="588" t="s">
        <v>77</v>
      </c>
      <c r="B41" s="589" t="s">
        <v>78</v>
      </c>
      <c r="C41" s="590">
        <f>IFERROR(INDEX('5.งบทดลอง รพ.'!$C:$C,MATCH('6.WS-Re-Exp'!A41,'5.งบทดลอง รพ.'!$A:$A,0)),)</f>
        <v>0</v>
      </c>
      <c r="D41" s="6"/>
      <c r="E41" s="201" t="str">
        <f>INDEX('13.Mapping'!$E:$E,MATCH('6.WS-Re-Exp'!$A41,'13.Mapping'!$A:$A,0))</f>
        <v>44030</v>
      </c>
      <c r="F41" s="201" t="str">
        <f>INDEX('13.Mapping'!$C:$C,MATCH('6.WS-Re-Exp'!$A41,'13.Mapping'!$A:$A,0))</f>
        <v>P61</v>
      </c>
      <c r="G41" s="201" t="str">
        <f>INDEX('13.Mapping'!$J:$J,MATCH('6.WS-Re-Exp'!$A41,'13.Mapping'!$A:$A,0))</f>
        <v>PC04</v>
      </c>
      <c r="H41" s="283"/>
      <c r="I41" s="507">
        <v>39</v>
      </c>
    </row>
    <row r="42" spans="1:9" s="33" customFormat="1" x14ac:dyDescent="0.7">
      <c r="A42" s="588" t="s">
        <v>720</v>
      </c>
      <c r="B42" s="589" t="s">
        <v>1090</v>
      </c>
      <c r="C42" s="590">
        <f>IFERROR(INDEX('5.งบทดลอง รพ.'!$C:$C,MATCH('6.WS-Re-Exp'!A42,'5.งบทดลอง รพ.'!$A:$A,0)),)</f>
        <v>0</v>
      </c>
      <c r="D42" s="6"/>
      <c r="E42" s="201" t="str">
        <f>INDEX('13.Mapping'!$E:$E,MATCH('6.WS-Re-Exp'!$A42,'13.Mapping'!$A:$A,0))</f>
        <v>41030</v>
      </c>
      <c r="F42" s="201" t="str">
        <f>INDEX('13.Mapping'!$C:$C,MATCH('6.WS-Re-Exp'!$A42,'13.Mapping'!$A:$A,0))</f>
        <v>P61</v>
      </c>
      <c r="G42" s="201" t="str">
        <f>INDEX('13.Mapping'!$J:$J,MATCH('6.WS-Re-Exp'!$A42,'13.Mapping'!$A:$A,0))</f>
        <v>PC04</v>
      </c>
      <c r="H42" s="283"/>
      <c r="I42" s="507">
        <v>40</v>
      </c>
    </row>
    <row r="43" spans="1:9" s="33" customFormat="1" x14ac:dyDescent="0.7">
      <c r="A43" s="588" t="s">
        <v>721</v>
      </c>
      <c r="B43" s="589" t="s">
        <v>1091</v>
      </c>
      <c r="C43" s="590">
        <f>IFERROR(INDEX('5.งบทดลอง รพ.'!$C:$C,MATCH('6.WS-Re-Exp'!A43,'5.งบทดลอง รพ.'!$A:$A,0)),)</f>
        <v>0</v>
      </c>
      <c r="D43" s="6"/>
      <c r="E43" s="201" t="str">
        <f>INDEX('13.Mapping'!$E:$E,MATCH('6.WS-Re-Exp'!$A43,'13.Mapping'!$A:$A,0))</f>
        <v>42030</v>
      </c>
      <c r="F43" s="201" t="str">
        <f>INDEX('13.Mapping'!$C:$C,MATCH('6.WS-Re-Exp'!$A43,'13.Mapping'!$A:$A,0))</f>
        <v>P61</v>
      </c>
      <c r="G43" s="201" t="str">
        <f>INDEX('13.Mapping'!$J:$J,MATCH('6.WS-Re-Exp'!$A43,'13.Mapping'!$A:$A,0))</f>
        <v>PC04</v>
      </c>
      <c r="H43" s="283"/>
      <c r="I43" s="507">
        <v>41</v>
      </c>
    </row>
    <row r="44" spans="1:9" s="33" customFormat="1" x14ac:dyDescent="0.7">
      <c r="A44" s="588" t="s">
        <v>722</v>
      </c>
      <c r="B44" s="589" t="s">
        <v>1093</v>
      </c>
      <c r="C44" s="590">
        <f>IFERROR(INDEX('5.งบทดลอง รพ.'!$C:$C,MATCH('6.WS-Re-Exp'!A44,'5.งบทดลอง รพ.'!$A:$A,0)),)</f>
        <v>0</v>
      </c>
      <c r="D44" s="6"/>
      <c r="E44" s="201" t="str">
        <f>INDEX('13.Mapping'!$E:$E,MATCH('6.WS-Re-Exp'!$A44,'13.Mapping'!$A:$A,0))</f>
        <v>44030</v>
      </c>
      <c r="F44" s="201" t="str">
        <f>INDEX('13.Mapping'!$C:$C,MATCH('6.WS-Re-Exp'!$A44,'13.Mapping'!$A:$A,0))</f>
        <v>P61</v>
      </c>
      <c r="G44" s="201" t="str">
        <f>INDEX('13.Mapping'!$J:$J,MATCH('6.WS-Re-Exp'!$A44,'13.Mapping'!$A:$A,0))</f>
        <v>PC04</v>
      </c>
      <c r="H44" s="283"/>
      <c r="I44" s="507">
        <v>42</v>
      </c>
    </row>
    <row r="45" spans="1:9" s="33" customFormat="1" x14ac:dyDescent="0.7">
      <c r="A45" s="588" t="s">
        <v>723</v>
      </c>
      <c r="B45" s="589" t="s">
        <v>1094</v>
      </c>
      <c r="C45" s="590">
        <f>IFERROR(INDEX('5.งบทดลอง รพ.'!$C:$C,MATCH('6.WS-Re-Exp'!A45,'5.งบทดลอง รพ.'!$A:$A,0)),)</f>
        <v>0</v>
      </c>
      <c r="D45" s="6"/>
      <c r="E45" s="201" t="str">
        <f>INDEX('13.Mapping'!$E:$E,MATCH('6.WS-Re-Exp'!$A45,'13.Mapping'!$A:$A,0))</f>
        <v>44030</v>
      </c>
      <c r="F45" s="201" t="str">
        <f>INDEX('13.Mapping'!$C:$C,MATCH('6.WS-Re-Exp'!$A45,'13.Mapping'!$A:$A,0))</f>
        <v>P61</v>
      </c>
      <c r="G45" s="201" t="str">
        <f>INDEX('13.Mapping'!$J:$J,MATCH('6.WS-Re-Exp'!$A45,'13.Mapping'!$A:$A,0))</f>
        <v>PC04</v>
      </c>
      <c r="H45" s="283"/>
      <c r="I45" s="507">
        <v>43</v>
      </c>
    </row>
    <row r="46" spans="1:9" s="33" customFormat="1" x14ac:dyDescent="0.7">
      <c r="A46" s="588" t="s">
        <v>45</v>
      </c>
      <c r="B46" s="589" t="s">
        <v>943</v>
      </c>
      <c r="C46" s="590">
        <f>IFERROR(INDEX('5.งบทดลอง รพ.'!$C:$C,MATCH('6.WS-Re-Exp'!A46,'5.งบทดลอง รพ.'!$A:$A,0)),)</f>
        <v>0</v>
      </c>
      <c r="D46" s="6"/>
      <c r="E46" s="201" t="str">
        <f>INDEX('13.Mapping'!$E:$E,MATCH('6.WS-Re-Exp'!$A46,'13.Mapping'!$A:$A,0))</f>
        <v>41010</v>
      </c>
      <c r="F46" s="201" t="str">
        <f>INDEX('13.Mapping'!$C:$C,MATCH('6.WS-Re-Exp'!$A46,'13.Mapping'!$A:$A,0))</f>
        <v>P04</v>
      </c>
      <c r="G46" s="201" t="str">
        <f>INDEX('13.Mapping'!$J:$J,MATCH('6.WS-Re-Exp'!$A46,'13.Mapping'!$A:$A,0))</f>
        <v>PC01</v>
      </c>
      <c r="H46" s="283"/>
      <c r="I46" s="507">
        <v>44</v>
      </c>
    </row>
    <row r="47" spans="1:9" s="33" customFormat="1" x14ac:dyDescent="0.7">
      <c r="A47" s="588" t="s">
        <v>46</v>
      </c>
      <c r="B47" s="589" t="s">
        <v>944</v>
      </c>
      <c r="C47" s="590">
        <f>IFERROR(INDEX('5.งบทดลอง รพ.'!$C:$C,MATCH('6.WS-Re-Exp'!A47,'5.งบทดลอง รพ.'!$A:$A,0)),)</f>
        <v>0</v>
      </c>
      <c r="D47" s="6"/>
      <c r="E47" s="201" t="str">
        <f>INDEX('13.Mapping'!$E:$E,MATCH('6.WS-Re-Exp'!$A47,'13.Mapping'!$A:$A,0))</f>
        <v>42010</v>
      </c>
      <c r="F47" s="201" t="str">
        <f>INDEX('13.Mapping'!$C:$C,MATCH('6.WS-Re-Exp'!$A47,'13.Mapping'!$A:$A,0))</f>
        <v>P04</v>
      </c>
      <c r="G47" s="201" t="str">
        <f>INDEX('13.Mapping'!$J:$J,MATCH('6.WS-Re-Exp'!$A47,'13.Mapping'!$A:$A,0))</f>
        <v>PC01</v>
      </c>
      <c r="H47" s="283"/>
      <c r="I47" s="507">
        <v>45</v>
      </c>
    </row>
    <row r="48" spans="1:9" s="33" customFormat="1" x14ac:dyDescent="0.7">
      <c r="A48" s="588" t="s">
        <v>47</v>
      </c>
      <c r="B48" s="589" t="s">
        <v>945</v>
      </c>
      <c r="C48" s="590">
        <f>IFERROR(INDEX('5.งบทดลอง รพ.'!$C:$C,MATCH('6.WS-Re-Exp'!A48,'5.งบทดลอง รพ.'!$A:$A,0)),)</f>
        <v>0</v>
      </c>
      <c r="D48" s="6"/>
      <c r="E48" s="201" t="str">
        <f>INDEX('13.Mapping'!$E:$E,MATCH('6.WS-Re-Exp'!$A48,'13.Mapping'!$A:$A,0))</f>
        <v>41010</v>
      </c>
      <c r="F48" s="201" t="str">
        <f>INDEX('13.Mapping'!$C:$C,MATCH('6.WS-Re-Exp'!$A48,'13.Mapping'!$A:$A,0))</f>
        <v>P04</v>
      </c>
      <c r="G48" s="201" t="str">
        <f>INDEX('13.Mapping'!$J:$J,MATCH('6.WS-Re-Exp'!$A48,'13.Mapping'!$A:$A,0))</f>
        <v>PC01</v>
      </c>
      <c r="H48" s="283"/>
      <c r="I48" s="507">
        <v>46</v>
      </c>
    </row>
    <row r="49" spans="1:9" s="33" customFormat="1" x14ac:dyDescent="0.7">
      <c r="A49" s="588" t="s">
        <v>48</v>
      </c>
      <c r="B49" s="589" t="s">
        <v>946</v>
      </c>
      <c r="C49" s="590">
        <f>IFERROR(INDEX('5.งบทดลอง รพ.'!$C:$C,MATCH('6.WS-Re-Exp'!A49,'5.งบทดลอง รพ.'!$A:$A,0)),)</f>
        <v>0</v>
      </c>
      <c r="D49" s="6"/>
      <c r="E49" s="201" t="str">
        <f>INDEX('13.Mapping'!$E:$E,MATCH('6.WS-Re-Exp'!$A49,'13.Mapping'!$A:$A,0))</f>
        <v>41010</v>
      </c>
      <c r="F49" s="201" t="str">
        <f>INDEX('13.Mapping'!$C:$C,MATCH('6.WS-Re-Exp'!$A49,'13.Mapping'!$A:$A,0))</f>
        <v>P04</v>
      </c>
      <c r="G49" s="201" t="str">
        <f>INDEX('13.Mapping'!$J:$J,MATCH('6.WS-Re-Exp'!$A49,'13.Mapping'!$A:$A,0))</f>
        <v>PC01</v>
      </c>
      <c r="H49" s="283"/>
      <c r="I49" s="507">
        <v>47</v>
      </c>
    </row>
    <row r="50" spans="1:9" s="33" customFormat="1" x14ac:dyDescent="0.7">
      <c r="A50" s="588" t="s">
        <v>49</v>
      </c>
      <c r="B50" s="589" t="s">
        <v>947</v>
      </c>
      <c r="C50" s="590">
        <f>IFERROR(INDEX('5.งบทดลอง รพ.'!$C:$C,MATCH('6.WS-Re-Exp'!A50,'5.งบทดลอง รพ.'!$A:$A,0)),)</f>
        <v>0</v>
      </c>
      <c r="D50" s="6"/>
      <c r="E50" s="201" t="str">
        <f>INDEX('13.Mapping'!$E:$E,MATCH('6.WS-Re-Exp'!$A50,'13.Mapping'!$A:$A,0))</f>
        <v>41010</v>
      </c>
      <c r="F50" s="201" t="str">
        <f>INDEX('13.Mapping'!$C:$C,MATCH('6.WS-Re-Exp'!$A50,'13.Mapping'!$A:$A,0))</f>
        <v>P04</v>
      </c>
      <c r="G50" s="201" t="str">
        <f>INDEX('13.Mapping'!$J:$J,MATCH('6.WS-Re-Exp'!$A50,'13.Mapping'!$A:$A,0))</f>
        <v>PC01</v>
      </c>
      <c r="H50" s="283"/>
      <c r="I50" s="507">
        <v>48</v>
      </c>
    </row>
    <row r="51" spans="1:9" s="33" customFormat="1" x14ac:dyDescent="0.7">
      <c r="A51" s="588" t="s">
        <v>209</v>
      </c>
      <c r="B51" s="589" t="s">
        <v>210</v>
      </c>
      <c r="C51" s="590">
        <f>IFERROR(INDEX('5.งบทดลอง รพ.'!$C:$C,MATCH('6.WS-Re-Exp'!A51,'5.งบทดลอง รพ.'!$A:$A,0)),)</f>
        <v>0</v>
      </c>
      <c r="D51" s="6"/>
      <c r="E51" s="201" t="str">
        <f>INDEX('13.Mapping'!$E:$E,MATCH('6.WS-Re-Exp'!$A51,'13.Mapping'!$A:$A,0))</f>
        <v>46020</v>
      </c>
      <c r="F51" s="201" t="str">
        <f>INDEX('13.Mapping'!$C:$C,MATCH('6.WS-Re-Exp'!$A51,'13.Mapping'!$A:$A,0))</f>
        <v>P13</v>
      </c>
      <c r="G51" s="201" t="str">
        <f>INDEX('13.Mapping'!$J:$J,MATCH('6.WS-Re-Exp'!$A51,'13.Mapping'!$A:$A,0))</f>
        <v>PC10</v>
      </c>
      <c r="H51" s="283"/>
      <c r="I51" s="507">
        <v>49</v>
      </c>
    </row>
    <row r="52" spans="1:9" s="33" customFormat="1" x14ac:dyDescent="0.7">
      <c r="A52" s="588" t="s">
        <v>50</v>
      </c>
      <c r="B52" s="589" t="s">
        <v>948</v>
      </c>
      <c r="C52" s="590">
        <f>IFERROR(INDEX('5.งบทดลอง รพ.'!$C:$C,MATCH('6.WS-Re-Exp'!A52,'5.งบทดลอง รพ.'!$A:$A,0)),)</f>
        <v>0</v>
      </c>
      <c r="D52" s="6"/>
      <c r="E52" s="201" t="str">
        <f>INDEX('13.Mapping'!$E:$E,MATCH('6.WS-Re-Exp'!$A52,'13.Mapping'!$A:$A,0))</f>
        <v>44010</v>
      </c>
      <c r="F52" s="201" t="str">
        <f>INDEX('13.Mapping'!$C:$C,MATCH('6.WS-Re-Exp'!$A52,'13.Mapping'!$A:$A,0))</f>
        <v>P04</v>
      </c>
      <c r="G52" s="201" t="str">
        <f>INDEX('13.Mapping'!$J:$J,MATCH('6.WS-Re-Exp'!$A52,'13.Mapping'!$A:$A,0))</f>
        <v>PC01</v>
      </c>
      <c r="H52" s="283"/>
      <c r="I52" s="507">
        <v>50</v>
      </c>
    </row>
    <row r="53" spans="1:9" s="33" customFormat="1" x14ac:dyDescent="0.7">
      <c r="A53" s="588" t="s">
        <v>51</v>
      </c>
      <c r="B53" s="589" t="s">
        <v>949</v>
      </c>
      <c r="C53" s="590">
        <f>IFERROR(INDEX('5.งบทดลอง รพ.'!$C:$C,MATCH('6.WS-Re-Exp'!A53,'5.งบทดลอง รพ.'!$A:$A,0)),)</f>
        <v>0</v>
      </c>
      <c r="D53" s="6"/>
      <c r="E53" s="201" t="str">
        <f>INDEX('13.Mapping'!$E:$E,MATCH('6.WS-Re-Exp'!$A53,'13.Mapping'!$A:$A,0))</f>
        <v>43010</v>
      </c>
      <c r="F53" s="201" t="str">
        <f>INDEX('13.Mapping'!$C:$C,MATCH('6.WS-Re-Exp'!$A53,'13.Mapping'!$A:$A,0))</f>
        <v>P04</v>
      </c>
      <c r="G53" s="201" t="str">
        <f>INDEX('13.Mapping'!$J:$J,MATCH('6.WS-Re-Exp'!$A53,'13.Mapping'!$A:$A,0))</f>
        <v>PC01</v>
      </c>
      <c r="H53" s="283"/>
      <c r="I53" s="507">
        <v>51</v>
      </c>
    </row>
    <row r="54" spans="1:9" s="33" customFormat="1" x14ac:dyDescent="0.7">
      <c r="A54" s="588" t="s">
        <v>52</v>
      </c>
      <c r="B54" s="589" t="s">
        <v>950</v>
      </c>
      <c r="C54" s="590">
        <f>IFERROR(INDEX('5.งบทดลอง รพ.'!$C:$C,MATCH('6.WS-Re-Exp'!A54,'5.งบทดลอง รพ.'!$A:$A,0)),)</f>
        <v>0</v>
      </c>
      <c r="D54" s="6"/>
      <c r="E54" s="201" t="str">
        <f>INDEX('13.Mapping'!$E:$E,MATCH('6.WS-Re-Exp'!$A54,'13.Mapping'!$A:$A,0))</f>
        <v>44010</v>
      </c>
      <c r="F54" s="201" t="str">
        <f>INDEX('13.Mapping'!$C:$C,MATCH('6.WS-Re-Exp'!$A54,'13.Mapping'!$A:$A,0))</f>
        <v>P04</v>
      </c>
      <c r="G54" s="201" t="str">
        <f>INDEX('13.Mapping'!$J:$J,MATCH('6.WS-Re-Exp'!$A54,'13.Mapping'!$A:$A,0))</f>
        <v>PC01</v>
      </c>
      <c r="H54" s="283"/>
      <c r="I54" s="507">
        <v>52</v>
      </c>
    </row>
    <row r="55" spans="1:9" s="33" customFormat="1" x14ac:dyDescent="0.7">
      <c r="A55" s="588" t="s">
        <v>53</v>
      </c>
      <c r="B55" s="589" t="s">
        <v>54</v>
      </c>
      <c r="C55" s="590">
        <f>IFERROR(INDEX('5.งบทดลอง รพ.'!$C:$C,MATCH('6.WS-Re-Exp'!A55,'5.งบทดลอง รพ.'!$A:$A,0)),)</f>
        <v>0</v>
      </c>
      <c r="D55" s="6"/>
      <c r="E55" s="201" t="str">
        <f>INDEX('13.Mapping'!$E:$E,MATCH('6.WS-Re-Exp'!$A55,'13.Mapping'!$A:$A,0))</f>
        <v>43010</v>
      </c>
      <c r="F55" s="201" t="str">
        <f>INDEX('13.Mapping'!$C:$C,MATCH('6.WS-Re-Exp'!$A55,'13.Mapping'!$A:$A,0))</f>
        <v>P04</v>
      </c>
      <c r="G55" s="201" t="str">
        <f>INDEX('13.Mapping'!$J:$J,MATCH('6.WS-Re-Exp'!$A55,'13.Mapping'!$A:$A,0))</f>
        <v>PC01</v>
      </c>
      <c r="H55" s="283"/>
      <c r="I55" s="507">
        <v>53</v>
      </c>
    </row>
    <row r="56" spans="1:9" s="33" customFormat="1" x14ac:dyDescent="0.7">
      <c r="A56" s="588" t="s">
        <v>55</v>
      </c>
      <c r="B56" s="589" t="s">
        <v>951</v>
      </c>
      <c r="C56" s="590">
        <f>IFERROR(INDEX('5.งบทดลอง รพ.'!$C:$C,MATCH('6.WS-Re-Exp'!A56,'5.งบทดลอง รพ.'!$A:$A,0)),)</f>
        <v>0</v>
      </c>
      <c r="D56" s="6"/>
      <c r="E56" s="201" t="str">
        <f>INDEX('13.Mapping'!$E:$E,MATCH('6.WS-Re-Exp'!$A56,'13.Mapping'!$A:$A,0))</f>
        <v>43010</v>
      </c>
      <c r="F56" s="201" t="str">
        <f>INDEX('13.Mapping'!$C:$C,MATCH('6.WS-Re-Exp'!$A56,'13.Mapping'!$A:$A,0))</f>
        <v>P04</v>
      </c>
      <c r="G56" s="201" t="str">
        <f>INDEX('13.Mapping'!$J:$J,MATCH('6.WS-Re-Exp'!$A56,'13.Mapping'!$A:$A,0))</f>
        <v>PC01</v>
      </c>
      <c r="H56" s="283"/>
      <c r="I56" s="507">
        <v>54</v>
      </c>
    </row>
    <row r="57" spans="1:9" s="33" customFormat="1" x14ac:dyDescent="0.7">
      <c r="A57" s="588" t="s">
        <v>56</v>
      </c>
      <c r="B57" s="589" t="s">
        <v>57</v>
      </c>
      <c r="C57" s="590">
        <f>IFERROR(INDEX('5.งบทดลอง รพ.'!$C:$C,MATCH('6.WS-Re-Exp'!A57,'5.งบทดลอง รพ.'!$A:$A,0)),)</f>
        <v>0</v>
      </c>
      <c r="D57" s="6"/>
      <c r="E57" s="201" t="str">
        <f>INDEX('13.Mapping'!$E:$E,MATCH('6.WS-Re-Exp'!$A57,'13.Mapping'!$A:$A,0))</f>
        <v>43010</v>
      </c>
      <c r="F57" s="201" t="str">
        <f>INDEX('13.Mapping'!$C:$C,MATCH('6.WS-Re-Exp'!$A57,'13.Mapping'!$A:$A,0))</f>
        <v>P04</v>
      </c>
      <c r="G57" s="201" t="str">
        <f>INDEX('13.Mapping'!$J:$J,MATCH('6.WS-Re-Exp'!$A57,'13.Mapping'!$A:$A,0))</f>
        <v>PC01</v>
      </c>
      <c r="H57" s="283"/>
      <c r="I57" s="507">
        <v>55</v>
      </c>
    </row>
    <row r="58" spans="1:9" s="33" customFormat="1" x14ac:dyDescent="0.7">
      <c r="A58" s="588" t="s">
        <v>58</v>
      </c>
      <c r="B58" s="589" t="s">
        <v>952</v>
      </c>
      <c r="C58" s="590">
        <f>IFERROR(INDEX('5.งบทดลอง รพ.'!$C:$C,MATCH('6.WS-Re-Exp'!A58,'5.งบทดลอง รพ.'!$A:$A,0)),)</f>
        <v>0</v>
      </c>
      <c r="D58" s="6"/>
      <c r="E58" s="201" t="str">
        <f>INDEX('13.Mapping'!$E:$E,MATCH('6.WS-Re-Exp'!$A58,'13.Mapping'!$A:$A,0))</f>
        <v>44010</v>
      </c>
      <c r="F58" s="201" t="str">
        <f>INDEX('13.Mapping'!$C:$C,MATCH('6.WS-Re-Exp'!$A58,'13.Mapping'!$A:$A,0))</f>
        <v>P04</v>
      </c>
      <c r="G58" s="201" t="str">
        <f>INDEX('13.Mapping'!$J:$J,MATCH('6.WS-Re-Exp'!$A58,'13.Mapping'!$A:$A,0))</f>
        <v>PC01</v>
      </c>
      <c r="H58" s="283"/>
      <c r="I58" s="507">
        <v>56</v>
      </c>
    </row>
    <row r="59" spans="1:9" s="33" customFormat="1" x14ac:dyDescent="0.7">
      <c r="A59" s="588" t="s">
        <v>59</v>
      </c>
      <c r="B59" s="589" t="s">
        <v>953</v>
      </c>
      <c r="C59" s="590">
        <f>IFERROR(INDEX('5.งบทดลอง รพ.'!$C:$C,MATCH('6.WS-Re-Exp'!A59,'5.งบทดลอง รพ.'!$A:$A,0)),)</f>
        <v>0</v>
      </c>
      <c r="D59" s="6"/>
      <c r="E59" s="201" t="str">
        <f>INDEX('13.Mapping'!$E:$E,MATCH('6.WS-Re-Exp'!$A59,'13.Mapping'!$A:$A,0))</f>
        <v>44010</v>
      </c>
      <c r="F59" s="201" t="str">
        <f>INDEX('13.Mapping'!$C:$C,MATCH('6.WS-Re-Exp'!$A59,'13.Mapping'!$A:$A,0))</f>
        <v>P04</v>
      </c>
      <c r="G59" s="201" t="str">
        <f>INDEX('13.Mapping'!$J:$J,MATCH('6.WS-Re-Exp'!$A59,'13.Mapping'!$A:$A,0))</f>
        <v>PC01</v>
      </c>
      <c r="H59" s="283"/>
      <c r="I59" s="507">
        <v>57</v>
      </c>
    </row>
    <row r="60" spans="1:9" s="33" customFormat="1" x14ac:dyDescent="0.7">
      <c r="A60" s="588" t="s">
        <v>60</v>
      </c>
      <c r="B60" s="589" t="s">
        <v>954</v>
      </c>
      <c r="C60" s="590">
        <f>IFERROR(INDEX('5.งบทดลอง รพ.'!$C:$C,MATCH('6.WS-Re-Exp'!A60,'5.งบทดลอง รพ.'!$A:$A,0)),)</f>
        <v>0</v>
      </c>
      <c r="D60" s="6"/>
      <c r="E60" s="201" t="str">
        <f>INDEX('13.Mapping'!$E:$E,MATCH('6.WS-Re-Exp'!$A60,'13.Mapping'!$A:$A,0))</f>
        <v>44010</v>
      </c>
      <c r="F60" s="201" t="str">
        <f>INDEX('13.Mapping'!$C:$C,MATCH('6.WS-Re-Exp'!$A60,'13.Mapping'!$A:$A,0))</f>
        <v>P04</v>
      </c>
      <c r="G60" s="201" t="str">
        <f>INDEX('13.Mapping'!$J:$J,MATCH('6.WS-Re-Exp'!$A60,'13.Mapping'!$A:$A,0))</f>
        <v>PC01</v>
      </c>
      <c r="H60" s="283"/>
      <c r="I60" s="507">
        <v>58</v>
      </c>
    </row>
    <row r="61" spans="1:9" s="33" customFormat="1" x14ac:dyDescent="0.7">
      <c r="A61" s="588" t="s">
        <v>61</v>
      </c>
      <c r="B61" s="589" t="s">
        <v>955</v>
      </c>
      <c r="C61" s="590">
        <f>IFERROR(INDEX('5.งบทดลอง รพ.'!$C:$C,MATCH('6.WS-Re-Exp'!A61,'5.งบทดลอง รพ.'!$A:$A,0)),)</f>
        <v>0</v>
      </c>
      <c r="D61" s="6"/>
      <c r="E61" s="201" t="str">
        <f>INDEX('13.Mapping'!$E:$E,MATCH('6.WS-Re-Exp'!$A61,'13.Mapping'!$A:$A,0))</f>
        <v>44010</v>
      </c>
      <c r="F61" s="201" t="str">
        <f>INDEX('13.Mapping'!$C:$C,MATCH('6.WS-Re-Exp'!$A61,'13.Mapping'!$A:$A,0))</f>
        <v>P04</v>
      </c>
      <c r="G61" s="201" t="str">
        <f>INDEX('13.Mapping'!$J:$J,MATCH('6.WS-Re-Exp'!$A61,'13.Mapping'!$A:$A,0))</f>
        <v>PC01</v>
      </c>
      <c r="H61" s="283"/>
      <c r="I61" s="507">
        <v>59</v>
      </c>
    </row>
    <row r="62" spans="1:9" s="33" customFormat="1" x14ac:dyDescent="0.7">
      <c r="A62" s="588" t="s">
        <v>5799</v>
      </c>
      <c r="B62" s="589" t="s">
        <v>956</v>
      </c>
      <c r="C62" s="590">
        <f>IFERROR(INDEX('5.งบทดลอง รพ.'!$C:$C,MATCH('6.WS-Re-Exp'!A62,'5.งบทดลอง รพ.'!$A:$A,0)),)</f>
        <v>0</v>
      </c>
      <c r="D62" s="6"/>
      <c r="E62" s="201" t="str">
        <f>INDEX('13.Mapping'!$E:$E,MATCH('6.WS-Re-Exp'!$A62,'13.Mapping'!$A:$A,0))</f>
        <v>44010</v>
      </c>
      <c r="F62" s="201" t="str">
        <f>INDEX('13.Mapping'!$C:$C,MATCH('6.WS-Re-Exp'!$A62,'13.Mapping'!$A:$A,0))</f>
        <v>P04</v>
      </c>
      <c r="G62" s="201" t="str">
        <f>INDEX('13.Mapping'!$J:$J,MATCH('6.WS-Re-Exp'!$A62,'13.Mapping'!$A:$A,0))</f>
        <v>PC01</v>
      </c>
      <c r="H62" s="283"/>
      <c r="I62" s="507">
        <v>60</v>
      </c>
    </row>
    <row r="63" spans="1:9" s="33" customFormat="1" x14ac:dyDescent="0.7">
      <c r="A63" s="588" t="s">
        <v>62</v>
      </c>
      <c r="B63" s="589" t="s">
        <v>957</v>
      </c>
      <c r="C63" s="590">
        <f>IFERROR(INDEX('5.งบทดลอง รพ.'!$C:$C,MATCH('6.WS-Re-Exp'!A63,'5.งบทดลอง รพ.'!$A:$A,0)),)</f>
        <v>0</v>
      </c>
      <c r="D63" s="6"/>
      <c r="E63" s="201" t="str">
        <f>INDEX('13.Mapping'!$E:$E,MATCH('6.WS-Re-Exp'!$A63,'13.Mapping'!$A:$A,0))</f>
        <v>41010</v>
      </c>
      <c r="F63" s="201" t="str">
        <f>INDEX('13.Mapping'!$C:$C,MATCH('6.WS-Re-Exp'!$A63,'13.Mapping'!$A:$A,0))</f>
        <v>P04</v>
      </c>
      <c r="G63" s="201" t="str">
        <f>INDEX('13.Mapping'!$J:$J,MATCH('6.WS-Re-Exp'!$A63,'13.Mapping'!$A:$A,0))</f>
        <v>PC01</v>
      </c>
      <c r="H63" s="283"/>
      <c r="I63" s="507">
        <v>61</v>
      </c>
    </row>
    <row r="64" spans="1:9" s="33" customFormat="1" x14ac:dyDescent="0.7">
      <c r="A64" s="588" t="s">
        <v>63</v>
      </c>
      <c r="B64" s="589" t="s">
        <v>64</v>
      </c>
      <c r="C64" s="590">
        <f>IFERROR(INDEX('5.งบทดลอง รพ.'!$C:$C,MATCH('6.WS-Re-Exp'!A64,'5.งบทดลอง รพ.'!$A:$A,0)),)</f>
        <v>0</v>
      </c>
      <c r="D64" s="6"/>
      <c r="E64" s="201" t="str">
        <f>INDEX('13.Mapping'!$E:$E,MATCH('6.WS-Re-Exp'!$A64,'13.Mapping'!$A:$A,0))</f>
        <v>43010</v>
      </c>
      <c r="F64" s="201" t="str">
        <f>INDEX('13.Mapping'!$C:$C,MATCH('6.WS-Re-Exp'!$A64,'13.Mapping'!$A:$A,0))</f>
        <v>P04</v>
      </c>
      <c r="G64" s="201" t="str">
        <f>INDEX('13.Mapping'!$J:$J,MATCH('6.WS-Re-Exp'!$A64,'13.Mapping'!$A:$A,0))</f>
        <v>PC01</v>
      </c>
      <c r="H64" s="283"/>
      <c r="I64" s="507">
        <v>62</v>
      </c>
    </row>
    <row r="65" spans="1:9" s="33" customFormat="1" x14ac:dyDescent="0.7">
      <c r="A65" s="588" t="s">
        <v>65</v>
      </c>
      <c r="B65" s="589" t="s">
        <v>66</v>
      </c>
      <c r="C65" s="590">
        <f>IFERROR(INDEX('5.งบทดลอง รพ.'!$C:$C,MATCH('6.WS-Re-Exp'!A65,'5.งบทดลอง รพ.'!$A:$A,0)),)</f>
        <v>0</v>
      </c>
      <c r="D65" s="6"/>
      <c r="E65" s="201" t="str">
        <f>INDEX('13.Mapping'!$E:$E,MATCH('6.WS-Re-Exp'!$A65,'13.Mapping'!$A:$A,0))</f>
        <v>43010</v>
      </c>
      <c r="F65" s="201" t="str">
        <f>INDEX('13.Mapping'!$C:$C,MATCH('6.WS-Re-Exp'!$A65,'13.Mapping'!$A:$A,0))</f>
        <v>P04</v>
      </c>
      <c r="G65" s="201" t="str">
        <f>INDEX('13.Mapping'!$J:$J,MATCH('6.WS-Re-Exp'!$A65,'13.Mapping'!$A:$A,0))</f>
        <v>PC01</v>
      </c>
      <c r="H65" s="283"/>
      <c r="I65" s="507">
        <v>63</v>
      </c>
    </row>
    <row r="66" spans="1:9" s="33" customFormat="1" x14ac:dyDescent="0.7">
      <c r="A66" s="588" t="s">
        <v>67</v>
      </c>
      <c r="B66" s="589" t="s">
        <v>1095</v>
      </c>
      <c r="C66" s="590">
        <f>IFERROR(INDEX('5.งบทดลอง รพ.'!$C:$C,MATCH('6.WS-Re-Exp'!A66,'5.งบทดลอง รพ.'!$A:$A,0)),)</f>
        <v>0</v>
      </c>
      <c r="D66" s="6"/>
      <c r="E66" s="201" t="str">
        <f>INDEX('13.Mapping'!$E:$E,MATCH('6.WS-Re-Exp'!$A66,'13.Mapping'!$A:$A,0))</f>
        <v>41010</v>
      </c>
      <c r="F66" s="201" t="str">
        <f>INDEX('13.Mapping'!$C:$C,MATCH('6.WS-Re-Exp'!$A66,'13.Mapping'!$A:$A,0))</f>
        <v>P04</v>
      </c>
      <c r="G66" s="201" t="str">
        <f>INDEX('13.Mapping'!$J:$J,MATCH('6.WS-Re-Exp'!$A66,'13.Mapping'!$A:$A,0))</f>
        <v>PC01</v>
      </c>
      <c r="H66" s="283"/>
      <c r="I66" s="507">
        <v>64</v>
      </c>
    </row>
    <row r="67" spans="1:9" s="33" customFormat="1" x14ac:dyDescent="0.7">
      <c r="A67" s="588" t="s">
        <v>68</v>
      </c>
      <c r="B67" s="589" t="s">
        <v>1096</v>
      </c>
      <c r="C67" s="590">
        <f>IFERROR(INDEX('5.งบทดลอง รพ.'!$C:$C,MATCH('6.WS-Re-Exp'!A67,'5.งบทดลอง รพ.'!$A:$A,0)),)</f>
        <v>0</v>
      </c>
      <c r="D67" s="6"/>
      <c r="E67" s="201" t="str">
        <f>INDEX('13.Mapping'!$E:$E,MATCH('6.WS-Re-Exp'!$A67,'13.Mapping'!$A:$A,0))</f>
        <v>42010</v>
      </c>
      <c r="F67" s="201" t="str">
        <f>INDEX('13.Mapping'!$C:$C,MATCH('6.WS-Re-Exp'!$A67,'13.Mapping'!$A:$A,0))</f>
        <v>P04</v>
      </c>
      <c r="G67" s="201" t="str">
        <f>INDEX('13.Mapping'!$J:$J,MATCH('6.WS-Re-Exp'!$A67,'13.Mapping'!$A:$A,0))</f>
        <v>PC01</v>
      </c>
      <c r="H67" s="283"/>
      <c r="I67" s="507">
        <v>65</v>
      </c>
    </row>
    <row r="68" spans="1:9" s="33" customFormat="1" x14ac:dyDescent="0.7">
      <c r="A68" s="588" t="s">
        <v>69</v>
      </c>
      <c r="B68" s="589" t="s">
        <v>958</v>
      </c>
      <c r="C68" s="590">
        <f>IFERROR(INDEX('5.งบทดลอง รพ.'!$C:$C,MATCH('6.WS-Re-Exp'!A68,'5.งบทดลอง รพ.'!$A:$A,0)),)</f>
        <v>0</v>
      </c>
      <c r="D68" s="6"/>
      <c r="E68" s="201" t="str">
        <f>INDEX('13.Mapping'!$E:$E,MATCH('6.WS-Re-Exp'!$A68,'13.Mapping'!$A:$A,0))</f>
        <v>44010</v>
      </c>
      <c r="F68" s="201" t="str">
        <f>INDEX('13.Mapping'!$C:$C,MATCH('6.WS-Re-Exp'!$A68,'13.Mapping'!$A:$A,0))</f>
        <v>P04</v>
      </c>
      <c r="G68" s="201" t="str">
        <f>INDEX('13.Mapping'!$J:$J,MATCH('6.WS-Re-Exp'!$A68,'13.Mapping'!$A:$A,0))</f>
        <v>PC01</v>
      </c>
      <c r="H68" s="283"/>
      <c r="I68" s="507">
        <v>66</v>
      </c>
    </row>
    <row r="69" spans="1:9" s="33" customFormat="1" x14ac:dyDescent="0.7">
      <c r="A69" s="588" t="s">
        <v>70</v>
      </c>
      <c r="B69" s="589" t="s">
        <v>959</v>
      </c>
      <c r="C69" s="590">
        <f>IFERROR(INDEX('5.งบทดลอง รพ.'!$C:$C,MATCH('6.WS-Re-Exp'!A69,'5.งบทดลอง รพ.'!$A:$A,0)),)</f>
        <v>0</v>
      </c>
      <c r="D69" s="6"/>
      <c r="E69" s="201" t="str">
        <f>INDEX('13.Mapping'!$E:$E,MATCH('6.WS-Re-Exp'!$A69,'13.Mapping'!$A:$A,0))</f>
        <v>44010</v>
      </c>
      <c r="F69" s="201" t="str">
        <f>INDEX('13.Mapping'!$C:$C,MATCH('6.WS-Re-Exp'!$A69,'13.Mapping'!$A:$A,0))</f>
        <v>P04</v>
      </c>
      <c r="G69" s="201" t="str">
        <f>INDEX('13.Mapping'!$J:$J,MATCH('6.WS-Re-Exp'!$A69,'13.Mapping'!$A:$A,0))</f>
        <v>PC01</v>
      </c>
      <c r="H69" s="283"/>
      <c r="I69" s="507">
        <v>67</v>
      </c>
    </row>
    <row r="70" spans="1:9" s="33" customFormat="1" x14ac:dyDescent="0.7">
      <c r="A70" s="588" t="s">
        <v>724</v>
      </c>
      <c r="B70" s="589" t="s">
        <v>725</v>
      </c>
      <c r="C70" s="590">
        <f>IFERROR(INDEX('5.งบทดลอง รพ.'!$C:$C,MATCH('6.WS-Re-Exp'!A70,'5.งบทดลอง รพ.'!$A:$A,0)),)</f>
        <v>0</v>
      </c>
      <c r="D70" s="6"/>
      <c r="E70" s="201" t="str">
        <f>INDEX('13.Mapping'!$E:$E,MATCH('6.WS-Re-Exp'!$A70,'13.Mapping'!$A:$A,0))</f>
        <v>43010</v>
      </c>
      <c r="F70" s="201" t="str">
        <f>INDEX('13.Mapping'!$C:$C,MATCH('6.WS-Re-Exp'!$A70,'13.Mapping'!$A:$A,0))</f>
        <v>P04</v>
      </c>
      <c r="G70" s="201" t="str">
        <f>INDEX('13.Mapping'!$J:$J,MATCH('6.WS-Re-Exp'!$A70,'13.Mapping'!$A:$A,0))</f>
        <v>PC01</v>
      </c>
      <c r="H70" s="283"/>
      <c r="I70" s="507">
        <v>68</v>
      </c>
    </row>
    <row r="71" spans="1:9" s="33" customFormat="1" x14ac:dyDescent="0.7">
      <c r="A71" s="588" t="s">
        <v>726</v>
      </c>
      <c r="B71" s="589" t="s">
        <v>727</v>
      </c>
      <c r="C71" s="590">
        <f>IFERROR(INDEX('5.งบทดลอง รพ.'!$C:$C,MATCH('6.WS-Re-Exp'!A71,'5.งบทดลอง รพ.'!$A:$A,0)),)</f>
        <v>0</v>
      </c>
      <c r="D71" s="6"/>
      <c r="E71" s="201" t="str">
        <f>INDEX('13.Mapping'!$E:$E,MATCH('6.WS-Re-Exp'!$A71,'13.Mapping'!$A:$A,0))</f>
        <v>43010</v>
      </c>
      <c r="F71" s="201" t="str">
        <f>INDEX('13.Mapping'!$C:$C,MATCH('6.WS-Re-Exp'!$A71,'13.Mapping'!$A:$A,0))</f>
        <v>P04</v>
      </c>
      <c r="G71" s="201" t="str">
        <f>INDEX('13.Mapping'!$J:$J,MATCH('6.WS-Re-Exp'!$A71,'13.Mapping'!$A:$A,0))</f>
        <v>PC01</v>
      </c>
      <c r="H71" s="283"/>
      <c r="I71" s="507">
        <v>69</v>
      </c>
    </row>
    <row r="72" spans="1:9" s="33" customFormat="1" x14ac:dyDescent="0.7">
      <c r="A72" s="588" t="s">
        <v>728</v>
      </c>
      <c r="B72" s="589" t="s">
        <v>729</v>
      </c>
      <c r="C72" s="590">
        <f>IFERROR(INDEX('5.งบทดลอง รพ.'!$C:$C,MATCH('6.WS-Re-Exp'!A72,'5.งบทดลอง รพ.'!$A:$A,0)),)</f>
        <v>0</v>
      </c>
      <c r="D72" s="6"/>
      <c r="E72" s="201" t="str">
        <f>INDEX('13.Mapping'!$E:$E,MATCH('6.WS-Re-Exp'!$A72,'13.Mapping'!$A:$A,0))</f>
        <v>44010</v>
      </c>
      <c r="F72" s="201" t="str">
        <f>INDEX('13.Mapping'!$C:$C,MATCH('6.WS-Re-Exp'!$A72,'13.Mapping'!$A:$A,0))</f>
        <v>P04</v>
      </c>
      <c r="G72" s="201" t="str">
        <f>INDEX('13.Mapping'!$J:$J,MATCH('6.WS-Re-Exp'!$A72,'13.Mapping'!$A:$A,0))</f>
        <v>PC01</v>
      </c>
      <c r="H72" s="283"/>
      <c r="I72" s="507">
        <v>70</v>
      </c>
    </row>
    <row r="73" spans="1:9" s="33" customFormat="1" x14ac:dyDescent="0.7">
      <c r="A73" s="588" t="s">
        <v>730</v>
      </c>
      <c r="B73" s="589" t="s">
        <v>731</v>
      </c>
      <c r="C73" s="590">
        <f>IFERROR(INDEX('5.งบทดลอง รพ.'!$C:$C,MATCH('6.WS-Re-Exp'!A73,'5.งบทดลอง รพ.'!$A:$A,0)),)</f>
        <v>0</v>
      </c>
      <c r="D73" s="6"/>
      <c r="E73" s="201" t="str">
        <f>INDEX('13.Mapping'!$E:$E,MATCH('6.WS-Re-Exp'!$A73,'13.Mapping'!$A:$A,0))</f>
        <v>44010</v>
      </c>
      <c r="F73" s="201" t="str">
        <f>INDEX('13.Mapping'!$C:$C,MATCH('6.WS-Re-Exp'!$A73,'13.Mapping'!$A:$A,0))</f>
        <v>P04</v>
      </c>
      <c r="G73" s="201" t="str">
        <f>INDEX('13.Mapping'!$J:$J,MATCH('6.WS-Re-Exp'!$A73,'13.Mapping'!$A:$A,0))</f>
        <v>PC01</v>
      </c>
      <c r="H73" s="283"/>
      <c r="I73" s="507">
        <v>71</v>
      </c>
    </row>
    <row r="74" spans="1:9" s="33" customFormat="1" x14ac:dyDescent="0.7">
      <c r="A74" s="588" t="s">
        <v>703</v>
      </c>
      <c r="B74" s="589" t="s">
        <v>960</v>
      </c>
      <c r="C74" s="590">
        <f>IFERROR(INDEX('5.งบทดลอง รพ.'!$C:$C,MATCH('6.WS-Re-Exp'!A74,'5.งบทดลอง รพ.'!$A:$A,0)),)</f>
        <v>0</v>
      </c>
      <c r="D74" s="6"/>
      <c r="E74" s="201" t="str">
        <f>INDEX('13.Mapping'!$E:$E,MATCH('6.WS-Re-Exp'!$A74,'13.Mapping'!$A:$A,0))</f>
        <v>44010</v>
      </c>
      <c r="F74" s="201" t="str">
        <f>INDEX('13.Mapping'!$C:$C,MATCH('6.WS-Re-Exp'!$A74,'13.Mapping'!$A:$A,0))</f>
        <v>P04</v>
      </c>
      <c r="G74" s="201" t="str">
        <f>INDEX('13.Mapping'!$J:$J,MATCH('6.WS-Re-Exp'!$A74,'13.Mapping'!$A:$A,0))</f>
        <v>PC01</v>
      </c>
      <c r="H74" s="283"/>
      <c r="I74" s="507">
        <v>72</v>
      </c>
    </row>
    <row r="75" spans="1:9" s="33" customFormat="1" x14ac:dyDescent="0.7">
      <c r="A75" s="588" t="s">
        <v>704</v>
      </c>
      <c r="B75" s="589" t="s">
        <v>705</v>
      </c>
      <c r="C75" s="590">
        <f>IFERROR(INDEX('5.งบทดลอง รพ.'!$C:$C,MATCH('6.WS-Re-Exp'!A75,'5.งบทดลอง รพ.'!$A:$A,0)),)</f>
        <v>0</v>
      </c>
      <c r="D75" s="6"/>
      <c r="E75" s="201" t="str">
        <f>INDEX('13.Mapping'!$E:$E,MATCH('6.WS-Re-Exp'!$A75,'13.Mapping'!$A:$A,0))</f>
        <v>41010</v>
      </c>
      <c r="F75" s="201" t="str">
        <f>INDEX('13.Mapping'!$C:$C,MATCH('6.WS-Re-Exp'!$A75,'13.Mapping'!$A:$A,0))</f>
        <v>P04</v>
      </c>
      <c r="G75" s="201" t="str">
        <f>INDEX('13.Mapping'!$J:$J,MATCH('6.WS-Re-Exp'!$A75,'13.Mapping'!$A:$A,0))</f>
        <v>PC01</v>
      </c>
      <c r="H75" s="283"/>
      <c r="I75" s="507">
        <v>73</v>
      </c>
    </row>
    <row r="76" spans="1:9" s="33" customFormat="1" x14ac:dyDescent="0.7">
      <c r="A76" s="588" t="s">
        <v>706</v>
      </c>
      <c r="B76" s="589" t="s">
        <v>707</v>
      </c>
      <c r="C76" s="590">
        <f>IFERROR(INDEX('5.งบทดลอง รพ.'!$C:$C,MATCH('6.WS-Re-Exp'!A76,'5.งบทดลอง รพ.'!$A:$A,0)),)</f>
        <v>0</v>
      </c>
      <c r="D76" s="6"/>
      <c r="E76" s="201" t="str">
        <f>INDEX('13.Mapping'!$E:$E,MATCH('6.WS-Re-Exp'!$A76,'13.Mapping'!$A:$A,0))</f>
        <v>44010</v>
      </c>
      <c r="F76" s="201" t="str">
        <f>INDEX('13.Mapping'!$C:$C,MATCH('6.WS-Re-Exp'!$A76,'13.Mapping'!$A:$A,0))</f>
        <v>P04</v>
      </c>
      <c r="G76" s="201" t="str">
        <f>INDEX('13.Mapping'!$J:$J,MATCH('6.WS-Re-Exp'!$A76,'13.Mapping'!$A:$A,0))</f>
        <v>PC01</v>
      </c>
      <c r="H76" s="283"/>
      <c r="I76" s="507">
        <v>74</v>
      </c>
    </row>
    <row r="77" spans="1:9" s="33" customFormat="1" x14ac:dyDescent="0.7">
      <c r="A77" s="588" t="s">
        <v>708</v>
      </c>
      <c r="B77" s="589" t="s">
        <v>709</v>
      </c>
      <c r="C77" s="590">
        <f>IFERROR(INDEX('5.งบทดลอง รพ.'!$C:$C,MATCH('6.WS-Re-Exp'!A77,'5.งบทดลอง รพ.'!$A:$A,0)),)</f>
        <v>0</v>
      </c>
      <c r="D77" s="6"/>
      <c r="E77" s="201" t="str">
        <f>INDEX('13.Mapping'!$E:$E,MATCH('6.WS-Re-Exp'!$A77,'13.Mapping'!$A:$A,0))</f>
        <v>44010</v>
      </c>
      <c r="F77" s="201" t="str">
        <f>INDEX('13.Mapping'!$C:$C,MATCH('6.WS-Re-Exp'!$A77,'13.Mapping'!$A:$A,0))</f>
        <v>P04</v>
      </c>
      <c r="G77" s="201" t="str">
        <f>INDEX('13.Mapping'!$J:$J,MATCH('6.WS-Re-Exp'!$A77,'13.Mapping'!$A:$A,0))</f>
        <v>PC01</v>
      </c>
      <c r="H77" s="283"/>
      <c r="I77" s="507">
        <v>75</v>
      </c>
    </row>
    <row r="78" spans="1:9" s="33" customFormat="1" x14ac:dyDescent="0.7">
      <c r="A78" s="588" t="s">
        <v>710</v>
      </c>
      <c r="B78" s="589" t="s">
        <v>711</v>
      </c>
      <c r="C78" s="590">
        <f>IFERROR(INDEX('5.งบทดลอง รพ.'!$C:$C,MATCH('6.WS-Re-Exp'!A78,'5.งบทดลอง รพ.'!$A:$A,0)),)</f>
        <v>0</v>
      </c>
      <c r="D78" s="6"/>
      <c r="E78" s="201" t="str">
        <f>INDEX('13.Mapping'!$E:$E,MATCH('6.WS-Re-Exp'!$A78,'13.Mapping'!$A:$A,0))</f>
        <v>44010</v>
      </c>
      <c r="F78" s="201" t="str">
        <f>INDEX('13.Mapping'!$C:$C,MATCH('6.WS-Re-Exp'!$A78,'13.Mapping'!$A:$A,0))</f>
        <v>P04</v>
      </c>
      <c r="G78" s="201" t="str">
        <f>INDEX('13.Mapping'!$J:$J,MATCH('6.WS-Re-Exp'!$A78,'13.Mapping'!$A:$A,0))</f>
        <v>PC01</v>
      </c>
      <c r="H78" s="283"/>
      <c r="I78" s="507">
        <v>76</v>
      </c>
    </row>
    <row r="79" spans="1:9" s="33" customFormat="1" x14ac:dyDescent="0.7">
      <c r="A79" s="588" t="s">
        <v>86</v>
      </c>
      <c r="B79" s="589" t="s">
        <v>87</v>
      </c>
      <c r="C79" s="590">
        <f>IFERROR(INDEX('5.งบทดลอง รพ.'!$C:$C,MATCH('6.WS-Re-Exp'!A79,'5.งบทดลอง รพ.'!$A:$A,0)),)</f>
        <v>0</v>
      </c>
      <c r="D79" s="6"/>
      <c r="E79" s="201" t="str">
        <f>INDEX('13.Mapping'!$E:$E,MATCH('6.WS-Re-Exp'!$A79,'13.Mapping'!$A:$A,0))</f>
        <v>43030</v>
      </c>
      <c r="F79" s="201" t="str">
        <f>INDEX('13.Mapping'!$C:$C,MATCH('6.WS-Re-Exp'!$A79,'13.Mapping'!$A:$A,0))</f>
        <v>P08</v>
      </c>
      <c r="G79" s="201" t="str">
        <f>INDEX('13.Mapping'!$J:$J,MATCH('6.WS-Re-Exp'!$A79,'13.Mapping'!$A:$A,0))</f>
        <v>PC06</v>
      </c>
      <c r="H79" s="283"/>
      <c r="I79" s="507">
        <v>81</v>
      </c>
    </row>
    <row r="80" spans="1:9" s="33" customFormat="1" x14ac:dyDescent="0.7">
      <c r="A80" s="588" t="s">
        <v>88</v>
      </c>
      <c r="B80" s="589" t="s">
        <v>961</v>
      </c>
      <c r="C80" s="590">
        <f>IFERROR(INDEX('5.งบทดลอง รพ.'!$C:$C,MATCH('6.WS-Re-Exp'!A80,'5.งบทดลอง รพ.'!$A:$A,0)),)</f>
        <v>0</v>
      </c>
      <c r="D80" s="6"/>
      <c r="E80" s="201" t="str">
        <f>INDEX('13.Mapping'!$E:$E,MATCH('6.WS-Re-Exp'!$A80,'13.Mapping'!$A:$A,0))</f>
        <v>41050</v>
      </c>
      <c r="F80" s="201" t="str">
        <f>INDEX('13.Mapping'!$C:$C,MATCH('6.WS-Re-Exp'!$A80,'13.Mapping'!$A:$A,0))</f>
        <v>P08</v>
      </c>
      <c r="G80" s="201" t="str">
        <f>INDEX('13.Mapping'!$J:$J,MATCH('6.WS-Re-Exp'!$A80,'13.Mapping'!$A:$A,0))</f>
        <v>PC06</v>
      </c>
      <c r="H80" s="283"/>
      <c r="I80" s="507">
        <v>82</v>
      </c>
    </row>
    <row r="81" spans="1:9" s="33" customFormat="1" x14ac:dyDescent="0.7">
      <c r="A81" s="588" t="s">
        <v>89</v>
      </c>
      <c r="B81" s="589" t="s">
        <v>962</v>
      </c>
      <c r="C81" s="590">
        <f>IFERROR(INDEX('5.งบทดลอง รพ.'!$C:$C,MATCH('6.WS-Re-Exp'!A81,'5.งบทดลอง รพ.'!$A:$A,0)),)</f>
        <v>0</v>
      </c>
      <c r="D81" s="6"/>
      <c r="E81" s="201" t="str">
        <f>INDEX('13.Mapping'!$E:$E,MATCH('6.WS-Re-Exp'!$A81,'13.Mapping'!$A:$A,0))</f>
        <v>42050</v>
      </c>
      <c r="F81" s="201" t="str">
        <f>INDEX('13.Mapping'!$C:$C,MATCH('6.WS-Re-Exp'!$A81,'13.Mapping'!$A:$A,0))</f>
        <v>P08</v>
      </c>
      <c r="G81" s="201" t="str">
        <f>INDEX('13.Mapping'!$J:$J,MATCH('6.WS-Re-Exp'!$A81,'13.Mapping'!$A:$A,0))</f>
        <v>PC06</v>
      </c>
      <c r="H81" s="283"/>
      <c r="I81" s="507">
        <v>83</v>
      </c>
    </row>
    <row r="82" spans="1:9" s="33" customFormat="1" x14ac:dyDescent="0.7">
      <c r="A82" s="588" t="s">
        <v>90</v>
      </c>
      <c r="B82" s="592" t="s">
        <v>5834</v>
      </c>
      <c r="C82" s="590">
        <f>IFERROR(INDEX('5.งบทดลอง รพ.'!$C:$C,MATCH('6.WS-Re-Exp'!A82,'5.งบทดลอง รพ.'!$A:$A,0)),)</f>
        <v>0</v>
      </c>
      <c r="D82" s="6"/>
      <c r="E82" s="201" t="str">
        <f>INDEX('13.Mapping'!$E:$E,MATCH('6.WS-Re-Exp'!$A82,'13.Mapping'!$A:$A,0))</f>
        <v>41050</v>
      </c>
      <c r="F82" s="201" t="str">
        <f>INDEX('13.Mapping'!$C:$C,MATCH('6.WS-Re-Exp'!$A82,'13.Mapping'!$A:$A,0))</f>
        <v>P08</v>
      </c>
      <c r="G82" s="201" t="str">
        <f>INDEX('13.Mapping'!$J:$J,MATCH('6.WS-Re-Exp'!$A82,'13.Mapping'!$A:$A,0))</f>
        <v>PC06</v>
      </c>
      <c r="H82" s="283"/>
      <c r="I82" s="507">
        <v>84</v>
      </c>
    </row>
    <row r="83" spans="1:9" s="33" customFormat="1" x14ac:dyDescent="0.7">
      <c r="A83" s="588" t="s">
        <v>91</v>
      </c>
      <c r="B83" s="592" t="s">
        <v>5835</v>
      </c>
      <c r="C83" s="590">
        <f>IFERROR(INDEX('5.งบทดลอง รพ.'!$C:$C,MATCH('6.WS-Re-Exp'!A83,'5.งบทดลอง รพ.'!$A:$A,0)),)</f>
        <v>0</v>
      </c>
      <c r="D83" s="6"/>
      <c r="E83" s="201" t="str">
        <f>INDEX('13.Mapping'!$E:$E,MATCH('6.WS-Re-Exp'!$A83,'13.Mapping'!$A:$A,0))</f>
        <v>42050</v>
      </c>
      <c r="F83" s="201" t="str">
        <f>INDEX('13.Mapping'!$C:$C,MATCH('6.WS-Re-Exp'!$A83,'13.Mapping'!$A:$A,0))</f>
        <v>P08</v>
      </c>
      <c r="G83" s="201" t="str">
        <f>INDEX('13.Mapping'!$J:$J,MATCH('6.WS-Re-Exp'!$A83,'13.Mapping'!$A:$A,0))</f>
        <v>PC06</v>
      </c>
      <c r="H83" s="283"/>
      <c r="I83" s="507">
        <v>85</v>
      </c>
    </row>
    <row r="84" spans="1:9" s="33" customFormat="1" x14ac:dyDescent="0.7">
      <c r="A84" s="593" t="s">
        <v>5831</v>
      </c>
      <c r="B84" s="594" t="s">
        <v>5829</v>
      </c>
      <c r="C84" s="590">
        <f>IFERROR(INDEX('5.งบทดลอง รพ.'!$C:$C,MATCH('6.WS-Re-Exp'!A84,'5.งบทดลอง รพ.'!$A:$A,0)),)</f>
        <v>0</v>
      </c>
      <c r="D84" s="6"/>
      <c r="E84" s="201" t="str">
        <f>INDEX('13.Mapping'!$E:$E,MATCH('6.WS-Re-Exp'!$A84,'13.Mapping'!$A:$A,0))</f>
        <v>41050</v>
      </c>
      <c r="F84" s="201" t="str">
        <f>INDEX('13.Mapping'!$C:$C,MATCH('6.WS-Re-Exp'!$A84,'13.Mapping'!$A:$A,0))</f>
        <v>P08</v>
      </c>
      <c r="G84" s="201" t="str">
        <f>INDEX('13.Mapping'!$J:$J,MATCH('6.WS-Re-Exp'!$A84,'13.Mapping'!$A:$A,0))</f>
        <v>PC06</v>
      </c>
      <c r="H84" s="283"/>
      <c r="I84" s="507">
        <v>86</v>
      </c>
    </row>
    <row r="85" spans="1:9" s="33" customFormat="1" x14ac:dyDescent="0.7">
      <c r="A85" s="593" t="s">
        <v>5832</v>
      </c>
      <c r="B85" s="594" t="s">
        <v>5830</v>
      </c>
      <c r="C85" s="590">
        <f>IFERROR(INDEX('5.งบทดลอง รพ.'!$C:$C,MATCH('6.WS-Re-Exp'!A85,'5.งบทดลอง รพ.'!$A:$A,0)),)</f>
        <v>0</v>
      </c>
      <c r="D85" s="6"/>
      <c r="E85" s="201" t="str">
        <f>INDEX('13.Mapping'!$E:$E,MATCH('6.WS-Re-Exp'!$A85,'13.Mapping'!$A:$A,0))</f>
        <v>42050</v>
      </c>
      <c r="F85" s="201" t="str">
        <f>INDEX('13.Mapping'!$C:$C,MATCH('6.WS-Re-Exp'!$A85,'13.Mapping'!$A:$A,0))</f>
        <v>P08</v>
      </c>
      <c r="G85" s="201" t="str">
        <f>INDEX('13.Mapping'!$J:$J,MATCH('6.WS-Re-Exp'!$A85,'13.Mapping'!$A:$A,0))</f>
        <v>PC06</v>
      </c>
      <c r="H85" s="283"/>
      <c r="I85" s="507">
        <v>87</v>
      </c>
    </row>
    <row r="86" spans="1:9" s="33" customFormat="1" x14ac:dyDescent="0.7">
      <c r="A86" s="588" t="s">
        <v>92</v>
      </c>
      <c r="B86" s="589" t="s">
        <v>93</v>
      </c>
      <c r="C86" s="590">
        <f>IFERROR(INDEX('5.งบทดลอง รพ.'!$C:$C,MATCH('6.WS-Re-Exp'!A86,'5.งบทดลอง รพ.'!$A:$A,0)),)</f>
        <v>0</v>
      </c>
      <c r="D86" s="6"/>
      <c r="E86" s="201" t="str">
        <f>INDEX('13.Mapping'!$E:$E,MATCH('6.WS-Re-Exp'!$A86,'13.Mapping'!$A:$A,0))</f>
        <v>43030</v>
      </c>
      <c r="F86" s="201" t="str">
        <f>INDEX('13.Mapping'!$C:$C,MATCH('6.WS-Re-Exp'!$A86,'13.Mapping'!$A:$A,0))</f>
        <v>P08</v>
      </c>
      <c r="G86" s="201" t="str">
        <f>INDEX('13.Mapping'!$J:$J,MATCH('6.WS-Re-Exp'!$A86,'13.Mapping'!$A:$A,0))</f>
        <v>PC06</v>
      </c>
      <c r="H86" s="283"/>
      <c r="I86" s="507">
        <v>88</v>
      </c>
    </row>
    <row r="87" spans="1:9" s="33" customFormat="1" x14ac:dyDescent="0.7">
      <c r="A87" s="588" t="s">
        <v>94</v>
      </c>
      <c r="B87" s="589" t="s">
        <v>95</v>
      </c>
      <c r="C87" s="590">
        <f>IFERROR(INDEX('5.งบทดลอง รพ.'!$C:$C,MATCH('6.WS-Re-Exp'!A87,'5.งบทดลอง รพ.'!$A:$A,0)),)</f>
        <v>0</v>
      </c>
      <c r="D87" s="6"/>
      <c r="E87" s="201" t="str">
        <f>INDEX('13.Mapping'!$E:$E,MATCH('6.WS-Re-Exp'!$A87,'13.Mapping'!$A:$A,0))</f>
        <v>42050</v>
      </c>
      <c r="F87" s="201" t="str">
        <f>INDEX('13.Mapping'!$C:$C,MATCH('6.WS-Re-Exp'!$A87,'13.Mapping'!$A:$A,0))</f>
        <v>P08</v>
      </c>
      <c r="G87" s="201" t="str">
        <f>INDEX('13.Mapping'!$J:$J,MATCH('6.WS-Re-Exp'!$A87,'13.Mapping'!$A:$A,0))</f>
        <v>PC06</v>
      </c>
      <c r="H87" s="283"/>
      <c r="I87" s="507">
        <v>89</v>
      </c>
    </row>
    <row r="88" spans="1:9" s="33" customFormat="1" x14ac:dyDescent="0.7">
      <c r="A88" s="588" t="s">
        <v>96</v>
      </c>
      <c r="B88" s="589" t="s">
        <v>963</v>
      </c>
      <c r="C88" s="590">
        <f>IFERROR(INDEX('5.งบทดลอง รพ.'!$C:$C,MATCH('6.WS-Re-Exp'!A88,'5.งบทดลอง รพ.'!$A:$A,0)),)</f>
        <v>0</v>
      </c>
      <c r="D88" s="6"/>
      <c r="E88" s="201" t="str">
        <f>INDEX('13.Mapping'!$E:$E,MATCH('6.WS-Re-Exp'!$A88,'13.Mapping'!$A:$A,0))</f>
        <v>41050</v>
      </c>
      <c r="F88" s="201" t="str">
        <f>INDEX('13.Mapping'!$C:$C,MATCH('6.WS-Re-Exp'!$A88,'13.Mapping'!$A:$A,0))</f>
        <v>P08</v>
      </c>
      <c r="G88" s="201" t="str">
        <f>INDEX('13.Mapping'!$J:$J,MATCH('6.WS-Re-Exp'!$A88,'13.Mapping'!$A:$A,0))</f>
        <v>PC06</v>
      </c>
      <c r="H88" s="283"/>
      <c r="I88" s="507">
        <v>90</v>
      </c>
    </row>
    <row r="89" spans="1:9" s="33" customFormat="1" x14ac:dyDescent="0.7">
      <c r="A89" s="588" t="s">
        <v>97</v>
      </c>
      <c r="B89" s="589" t="s">
        <v>964</v>
      </c>
      <c r="C89" s="590">
        <f>IFERROR(INDEX('5.งบทดลอง รพ.'!$C:$C,MATCH('6.WS-Re-Exp'!A89,'5.งบทดลอง รพ.'!$A:$A,0)),)</f>
        <v>0</v>
      </c>
      <c r="D89" s="6"/>
      <c r="E89" s="201" t="str">
        <f>INDEX('13.Mapping'!$E:$E,MATCH('6.WS-Re-Exp'!$A89,'13.Mapping'!$A:$A,0))</f>
        <v>42050</v>
      </c>
      <c r="F89" s="201" t="str">
        <f>INDEX('13.Mapping'!$C:$C,MATCH('6.WS-Re-Exp'!$A89,'13.Mapping'!$A:$A,0))</f>
        <v>P08</v>
      </c>
      <c r="G89" s="201" t="str">
        <f>INDEX('13.Mapping'!$J:$J,MATCH('6.WS-Re-Exp'!$A89,'13.Mapping'!$A:$A,0))</f>
        <v>PC06</v>
      </c>
      <c r="H89" s="283"/>
      <c r="I89" s="507">
        <v>91</v>
      </c>
    </row>
    <row r="90" spans="1:9" s="33" customFormat="1" x14ac:dyDescent="0.7">
      <c r="A90" s="588" t="s">
        <v>98</v>
      </c>
      <c r="B90" s="589" t="s">
        <v>965</v>
      </c>
      <c r="C90" s="590">
        <f>IFERROR(INDEX('5.งบทดลอง รพ.'!$C:$C,MATCH('6.WS-Re-Exp'!A90,'5.งบทดลอง รพ.'!$A:$A,0)),)</f>
        <v>0</v>
      </c>
      <c r="D90" s="6"/>
      <c r="E90" s="201" t="str">
        <f>INDEX('13.Mapping'!$E:$E,MATCH('6.WS-Re-Exp'!$A90,'13.Mapping'!$A:$A,0))</f>
        <v>44040</v>
      </c>
      <c r="F90" s="201" t="str">
        <f>INDEX('13.Mapping'!$C:$C,MATCH('6.WS-Re-Exp'!$A90,'13.Mapping'!$A:$A,0))</f>
        <v>P08</v>
      </c>
      <c r="G90" s="201" t="str">
        <f>INDEX('13.Mapping'!$J:$J,MATCH('6.WS-Re-Exp'!$A90,'13.Mapping'!$A:$A,0))</f>
        <v>PC06</v>
      </c>
      <c r="H90" s="283"/>
      <c r="I90" s="507">
        <v>92</v>
      </c>
    </row>
    <row r="91" spans="1:9" s="33" customFormat="1" x14ac:dyDescent="0.7">
      <c r="A91" s="588" t="s">
        <v>99</v>
      </c>
      <c r="B91" s="589" t="s">
        <v>966</v>
      </c>
      <c r="C91" s="590">
        <f>IFERROR(INDEX('5.งบทดลอง รพ.'!$C:$C,MATCH('6.WS-Re-Exp'!A91,'5.งบทดลอง รพ.'!$A:$A,0)),)</f>
        <v>0</v>
      </c>
      <c r="D91" s="6"/>
      <c r="E91" s="201" t="str">
        <f>INDEX('13.Mapping'!$E:$E,MATCH('6.WS-Re-Exp'!$A91,'13.Mapping'!$A:$A,0))</f>
        <v>44040</v>
      </c>
      <c r="F91" s="201" t="str">
        <f>INDEX('13.Mapping'!$C:$C,MATCH('6.WS-Re-Exp'!$A91,'13.Mapping'!$A:$A,0))</f>
        <v>P08</v>
      </c>
      <c r="G91" s="201" t="str">
        <f>INDEX('13.Mapping'!$J:$J,MATCH('6.WS-Re-Exp'!$A91,'13.Mapping'!$A:$A,0))</f>
        <v>PC06</v>
      </c>
      <c r="H91" s="283"/>
      <c r="I91" s="507">
        <v>93</v>
      </c>
    </row>
    <row r="92" spans="1:9" s="33" customFormat="1" x14ac:dyDescent="0.7">
      <c r="A92" s="588" t="s">
        <v>100</v>
      </c>
      <c r="B92" s="589" t="s">
        <v>967</v>
      </c>
      <c r="C92" s="590">
        <f>IFERROR(INDEX('5.งบทดลอง รพ.'!$C:$C,MATCH('6.WS-Re-Exp'!A92,'5.งบทดลอง รพ.'!$A:$A,0)),)</f>
        <v>0</v>
      </c>
      <c r="D92" s="6"/>
      <c r="E92" s="201" t="str">
        <f>INDEX('13.Mapping'!$E:$E,MATCH('6.WS-Re-Exp'!$A92,'13.Mapping'!$A:$A,0))</f>
        <v>44040</v>
      </c>
      <c r="F92" s="201" t="str">
        <f>INDEX('13.Mapping'!$C:$C,MATCH('6.WS-Re-Exp'!$A92,'13.Mapping'!$A:$A,0))</f>
        <v>P08</v>
      </c>
      <c r="G92" s="201" t="str">
        <f>INDEX('13.Mapping'!$J:$J,MATCH('6.WS-Re-Exp'!$A92,'13.Mapping'!$A:$A,0))</f>
        <v>PC06</v>
      </c>
      <c r="H92" s="283"/>
      <c r="I92" s="507">
        <v>94</v>
      </c>
    </row>
    <row r="93" spans="1:9" s="33" customFormat="1" x14ac:dyDescent="0.7">
      <c r="A93" s="588" t="s">
        <v>101</v>
      </c>
      <c r="B93" s="589" t="s">
        <v>968</v>
      </c>
      <c r="C93" s="590">
        <f>IFERROR(INDEX('5.งบทดลอง รพ.'!$C:$C,MATCH('6.WS-Re-Exp'!A93,'5.งบทดลอง รพ.'!$A:$A,0)),)</f>
        <v>0</v>
      </c>
      <c r="D93" s="6"/>
      <c r="E93" s="201" t="str">
        <f>INDEX('13.Mapping'!$E:$E,MATCH('6.WS-Re-Exp'!$A93,'13.Mapping'!$A:$A,0))</f>
        <v>44040</v>
      </c>
      <c r="F93" s="201" t="str">
        <f>INDEX('13.Mapping'!$C:$C,MATCH('6.WS-Re-Exp'!$A93,'13.Mapping'!$A:$A,0))</f>
        <v>P08</v>
      </c>
      <c r="G93" s="201" t="str">
        <f>INDEX('13.Mapping'!$J:$J,MATCH('6.WS-Re-Exp'!$A93,'13.Mapping'!$A:$A,0))</f>
        <v>PC06</v>
      </c>
      <c r="H93" s="283"/>
      <c r="I93" s="507">
        <v>95</v>
      </c>
    </row>
    <row r="94" spans="1:9" s="33" customFormat="1" x14ac:dyDescent="0.7">
      <c r="A94" s="588" t="s">
        <v>732</v>
      </c>
      <c r="B94" s="589" t="s">
        <v>102</v>
      </c>
      <c r="C94" s="590">
        <f>IFERROR(INDEX('5.งบทดลอง รพ.'!$C:$C,MATCH('6.WS-Re-Exp'!A94,'5.งบทดลอง รพ.'!$A:$A,0)),)</f>
        <v>0</v>
      </c>
      <c r="D94" s="6"/>
      <c r="E94" s="201" t="str">
        <f>INDEX('13.Mapping'!$E:$E,MATCH('6.WS-Re-Exp'!$A94,'13.Mapping'!$A:$A,0))</f>
        <v>43030</v>
      </c>
      <c r="F94" s="201" t="str">
        <f>INDEX('13.Mapping'!$C:$C,MATCH('6.WS-Re-Exp'!$A94,'13.Mapping'!$A:$A,0))</f>
        <v>P08</v>
      </c>
      <c r="G94" s="201" t="str">
        <f>INDEX('13.Mapping'!$J:$J,MATCH('6.WS-Re-Exp'!$A94,'13.Mapping'!$A:$A,0))</f>
        <v>PC06</v>
      </c>
      <c r="H94" s="283"/>
      <c r="I94" s="507">
        <v>96</v>
      </c>
    </row>
    <row r="95" spans="1:9" s="33" customFormat="1" x14ac:dyDescent="0.7">
      <c r="A95" s="588" t="s">
        <v>733</v>
      </c>
      <c r="B95" s="589" t="s">
        <v>103</v>
      </c>
      <c r="C95" s="590">
        <f>IFERROR(INDEX('5.งบทดลอง รพ.'!$C:$C,MATCH('6.WS-Re-Exp'!A95,'5.งบทดลอง รพ.'!$A:$A,0)),)</f>
        <v>0</v>
      </c>
      <c r="D95" s="6"/>
      <c r="E95" s="201" t="str">
        <f>INDEX('13.Mapping'!$E:$E,MATCH('6.WS-Re-Exp'!$A95,'13.Mapping'!$A:$A,0))</f>
        <v>43030</v>
      </c>
      <c r="F95" s="201" t="str">
        <f>INDEX('13.Mapping'!$C:$C,MATCH('6.WS-Re-Exp'!$A95,'13.Mapping'!$A:$A,0))</f>
        <v>P08</v>
      </c>
      <c r="G95" s="201" t="str">
        <f>INDEX('13.Mapping'!$J:$J,MATCH('6.WS-Re-Exp'!$A95,'13.Mapping'!$A:$A,0))</f>
        <v>PC06</v>
      </c>
      <c r="H95" s="283"/>
      <c r="I95" s="507">
        <v>97</v>
      </c>
    </row>
    <row r="96" spans="1:9" s="33" customFormat="1" x14ac:dyDescent="0.7">
      <c r="A96" s="588" t="s">
        <v>1138</v>
      </c>
      <c r="B96" s="589" t="s">
        <v>1139</v>
      </c>
      <c r="C96" s="590">
        <f>IFERROR(INDEX('5.งบทดลอง รพ.'!$C:$C,MATCH('6.WS-Re-Exp'!A96,'5.งบทดลอง รพ.'!$A:$A,0)),)</f>
        <v>0</v>
      </c>
      <c r="D96" s="6"/>
      <c r="E96" s="201" t="str">
        <f>INDEX('13.Mapping'!$E:$E,MATCH('6.WS-Re-Exp'!$A96,'13.Mapping'!$A:$A,0))</f>
        <v>44050</v>
      </c>
      <c r="F96" s="201" t="str">
        <f>INDEX('13.Mapping'!$C:$C,MATCH('6.WS-Re-Exp'!$A96,'13.Mapping'!$A:$A,0))</f>
        <v>P09</v>
      </c>
      <c r="G96" s="201" t="str">
        <f>INDEX('13.Mapping'!$J:$J,MATCH('6.WS-Re-Exp'!$A96,'13.Mapping'!$A:$A,0))</f>
        <v>PC07</v>
      </c>
      <c r="H96" s="283"/>
      <c r="I96" s="507">
        <v>98</v>
      </c>
    </row>
    <row r="97" spans="1:9" s="33" customFormat="1" x14ac:dyDescent="0.7">
      <c r="A97" s="588" t="s">
        <v>104</v>
      </c>
      <c r="B97" s="589" t="s">
        <v>969</v>
      </c>
      <c r="C97" s="590">
        <f>IFERROR(INDEX('5.งบทดลอง รพ.'!$C:$C,MATCH('6.WS-Re-Exp'!A97,'5.งบทดลอง รพ.'!$A:$A,0)),)</f>
        <v>0</v>
      </c>
      <c r="D97" s="6"/>
      <c r="E97" s="201" t="str">
        <f>INDEX('13.Mapping'!$E:$E,MATCH('6.WS-Re-Exp'!$A97,'13.Mapping'!$A:$A,0))</f>
        <v>41060</v>
      </c>
      <c r="F97" s="201" t="str">
        <f>INDEX('13.Mapping'!$C:$C,MATCH('6.WS-Re-Exp'!$A97,'13.Mapping'!$A:$A,0))</f>
        <v>P09</v>
      </c>
      <c r="G97" s="201" t="str">
        <f>INDEX('13.Mapping'!$J:$J,MATCH('6.WS-Re-Exp'!$A97,'13.Mapping'!$A:$A,0))</f>
        <v>PC07</v>
      </c>
      <c r="H97" s="283"/>
      <c r="I97" s="507">
        <v>99</v>
      </c>
    </row>
    <row r="98" spans="1:9" s="33" customFormat="1" x14ac:dyDescent="0.7">
      <c r="A98" s="588" t="s">
        <v>105</v>
      </c>
      <c r="B98" s="589" t="s">
        <v>970</v>
      </c>
      <c r="C98" s="590">
        <f>IFERROR(INDEX('5.งบทดลอง รพ.'!$C:$C,MATCH('6.WS-Re-Exp'!A98,'5.งบทดลอง รพ.'!$A:$A,0)),)</f>
        <v>0</v>
      </c>
      <c r="D98" s="6"/>
      <c r="E98" s="201" t="str">
        <f>INDEX('13.Mapping'!$E:$E,MATCH('6.WS-Re-Exp'!$A98,'13.Mapping'!$A:$A,0))</f>
        <v>42060</v>
      </c>
      <c r="F98" s="201" t="str">
        <f>INDEX('13.Mapping'!$C:$C,MATCH('6.WS-Re-Exp'!$A98,'13.Mapping'!$A:$A,0))</f>
        <v>P09</v>
      </c>
      <c r="G98" s="201" t="str">
        <f>INDEX('13.Mapping'!$J:$J,MATCH('6.WS-Re-Exp'!$A98,'13.Mapping'!$A:$A,0))</f>
        <v>PC07</v>
      </c>
      <c r="H98" s="283"/>
      <c r="I98" s="507">
        <v>100</v>
      </c>
    </row>
    <row r="99" spans="1:9" s="33" customFormat="1" x14ac:dyDescent="0.7">
      <c r="A99" s="588" t="s">
        <v>106</v>
      </c>
      <c r="B99" s="589" t="s">
        <v>971</v>
      </c>
      <c r="C99" s="590">
        <f>IFERROR(INDEX('5.งบทดลอง รพ.'!$C:$C,MATCH('6.WS-Re-Exp'!A99,'5.งบทดลอง รพ.'!$A:$A,0)),)</f>
        <v>0</v>
      </c>
      <c r="D99" s="6"/>
      <c r="E99" s="201" t="str">
        <f>INDEX('13.Mapping'!$E:$E,MATCH('6.WS-Re-Exp'!$A99,'13.Mapping'!$A:$A,0))</f>
        <v>44050</v>
      </c>
      <c r="F99" s="201" t="str">
        <f>INDEX('13.Mapping'!$C:$C,MATCH('6.WS-Re-Exp'!$A99,'13.Mapping'!$A:$A,0))</f>
        <v>P09</v>
      </c>
      <c r="G99" s="201" t="str">
        <f>INDEX('13.Mapping'!$J:$J,MATCH('6.WS-Re-Exp'!$A99,'13.Mapping'!$A:$A,0))</f>
        <v>PC07</v>
      </c>
      <c r="H99" s="283"/>
      <c r="I99" s="507">
        <v>101</v>
      </c>
    </row>
    <row r="100" spans="1:9" s="33" customFormat="1" x14ac:dyDescent="0.7">
      <c r="A100" s="588" t="s">
        <v>107</v>
      </c>
      <c r="B100" s="589" t="s">
        <v>972</v>
      </c>
      <c r="C100" s="590">
        <f>IFERROR(INDEX('5.งบทดลอง รพ.'!$C:$C,MATCH('6.WS-Re-Exp'!A100,'5.งบทดลอง รพ.'!$A:$A,0)),)</f>
        <v>0</v>
      </c>
      <c r="D100" s="6"/>
      <c r="E100" s="201" t="str">
        <f>INDEX('13.Mapping'!$E:$E,MATCH('6.WS-Re-Exp'!$A100,'13.Mapping'!$A:$A,0))</f>
        <v>44050</v>
      </c>
      <c r="F100" s="201" t="str">
        <f>INDEX('13.Mapping'!$C:$C,MATCH('6.WS-Re-Exp'!$A100,'13.Mapping'!$A:$A,0))</f>
        <v>P09</v>
      </c>
      <c r="G100" s="201" t="str">
        <f>INDEX('13.Mapping'!$J:$J,MATCH('6.WS-Re-Exp'!$A100,'13.Mapping'!$A:$A,0))</f>
        <v>PC07</v>
      </c>
      <c r="H100" s="283"/>
      <c r="I100" s="507">
        <v>102</v>
      </c>
    </row>
    <row r="101" spans="1:9" s="33" customFormat="1" x14ac:dyDescent="0.7">
      <c r="A101" s="588" t="s">
        <v>108</v>
      </c>
      <c r="B101" s="589" t="s">
        <v>973</v>
      </c>
      <c r="C101" s="590">
        <f>IFERROR(INDEX('5.งบทดลอง รพ.'!$C:$C,MATCH('6.WS-Re-Exp'!A101,'5.งบทดลอง รพ.'!$A:$A,0)),)</f>
        <v>0</v>
      </c>
      <c r="D101" s="6"/>
      <c r="E101" s="201" t="str">
        <f>INDEX('13.Mapping'!$E:$E,MATCH('6.WS-Re-Exp'!$A101,'13.Mapping'!$A:$A,0))</f>
        <v>41060</v>
      </c>
      <c r="F101" s="201" t="str">
        <f>INDEX('13.Mapping'!$C:$C,MATCH('6.WS-Re-Exp'!$A101,'13.Mapping'!$A:$A,0))</f>
        <v>P09</v>
      </c>
      <c r="G101" s="201" t="str">
        <f>INDEX('13.Mapping'!$J:$J,MATCH('6.WS-Re-Exp'!$A101,'13.Mapping'!$A:$A,0))</f>
        <v>PC07</v>
      </c>
      <c r="H101" s="283"/>
      <c r="I101" s="507">
        <v>103</v>
      </c>
    </row>
    <row r="102" spans="1:9" s="33" customFormat="1" x14ac:dyDescent="0.7">
      <c r="A102" s="588" t="s">
        <v>109</v>
      </c>
      <c r="B102" s="589" t="s">
        <v>974</v>
      </c>
      <c r="C102" s="590">
        <f>IFERROR(INDEX('5.งบทดลอง รพ.'!$C:$C,MATCH('6.WS-Re-Exp'!A102,'5.งบทดลอง รพ.'!$A:$A,0)),)</f>
        <v>0</v>
      </c>
      <c r="D102" s="6"/>
      <c r="E102" s="201" t="str">
        <f>INDEX('13.Mapping'!$E:$E,MATCH('6.WS-Re-Exp'!$A102,'13.Mapping'!$A:$A,0))</f>
        <v>44050</v>
      </c>
      <c r="F102" s="201" t="str">
        <f>INDEX('13.Mapping'!$C:$C,MATCH('6.WS-Re-Exp'!$A102,'13.Mapping'!$A:$A,0))</f>
        <v>P09</v>
      </c>
      <c r="G102" s="201" t="str">
        <f>INDEX('13.Mapping'!$J:$J,MATCH('6.WS-Re-Exp'!$A102,'13.Mapping'!$A:$A,0))</f>
        <v>PC07</v>
      </c>
      <c r="H102" s="283"/>
      <c r="I102" s="507">
        <v>104</v>
      </c>
    </row>
    <row r="103" spans="1:9" s="33" customFormat="1" x14ac:dyDescent="0.7">
      <c r="A103" s="588" t="s">
        <v>110</v>
      </c>
      <c r="B103" s="589" t="s">
        <v>975</v>
      </c>
      <c r="C103" s="590">
        <f>IFERROR(INDEX('5.งบทดลอง รพ.'!$C:$C,MATCH('6.WS-Re-Exp'!A103,'5.งบทดลอง รพ.'!$A:$A,0)),)</f>
        <v>0</v>
      </c>
      <c r="D103" s="6"/>
      <c r="E103" s="201" t="str">
        <f>INDEX('13.Mapping'!$E:$E,MATCH('6.WS-Re-Exp'!$A103,'13.Mapping'!$A:$A,0))</f>
        <v>44050</v>
      </c>
      <c r="F103" s="201" t="str">
        <f>INDEX('13.Mapping'!$C:$C,MATCH('6.WS-Re-Exp'!$A103,'13.Mapping'!$A:$A,0))</f>
        <v>P09</v>
      </c>
      <c r="G103" s="201" t="str">
        <f>INDEX('13.Mapping'!$J:$J,MATCH('6.WS-Re-Exp'!$A103,'13.Mapping'!$A:$A,0))</f>
        <v>PC07</v>
      </c>
      <c r="H103" s="283"/>
      <c r="I103" s="507">
        <v>105</v>
      </c>
    </row>
    <row r="104" spans="1:9" s="33" customFormat="1" x14ac:dyDescent="0.7">
      <c r="A104" s="588" t="s">
        <v>734</v>
      </c>
      <c r="B104" s="589" t="s">
        <v>735</v>
      </c>
      <c r="C104" s="590">
        <f>IFERROR(INDEX('5.งบทดลอง รพ.'!$C:$C,MATCH('6.WS-Re-Exp'!A104,'5.งบทดลอง รพ.'!$A:$A,0)),)</f>
        <v>0</v>
      </c>
      <c r="D104" s="6"/>
      <c r="E104" s="201" t="str">
        <f>INDEX('13.Mapping'!$E:$E,MATCH('6.WS-Re-Exp'!$A104,'13.Mapping'!$A:$A,0))</f>
        <v>41060</v>
      </c>
      <c r="F104" s="201" t="str">
        <f>INDEX('13.Mapping'!$C:$C,MATCH('6.WS-Re-Exp'!$A104,'13.Mapping'!$A:$A,0))</f>
        <v>P09</v>
      </c>
      <c r="G104" s="201" t="str">
        <f>INDEX('13.Mapping'!$J:$J,MATCH('6.WS-Re-Exp'!$A104,'13.Mapping'!$A:$A,0))</f>
        <v>PC07</v>
      </c>
      <c r="H104" s="283"/>
      <c r="I104" s="507">
        <v>106</v>
      </c>
    </row>
    <row r="105" spans="1:9" s="33" customFormat="1" x14ac:dyDescent="0.7">
      <c r="A105" s="588" t="s">
        <v>736</v>
      </c>
      <c r="B105" s="589" t="s">
        <v>737</v>
      </c>
      <c r="C105" s="590">
        <f>IFERROR(INDEX('5.งบทดลอง รพ.'!$C:$C,MATCH('6.WS-Re-Exp'!A105,'5.งบทดลอง รพ.'!$A:$A,0)),)</f>
        <v>0</v>
      </c>
      <c r="D105" s="6"/>
      <c r="E105" s="201" t="str">
        <f>INDEX('13.Mapping'!$E:$E,MATCH('6.WS-Re-Exp'!$A105,'13.Mapping'!$A:$A,0))</f>
        <v>42060</v>
      </c>
      <c r="F105" s="201" t="str">
        <f>INDEX('13.Mapping'!$C:$C,MATCH('6.WS-Re-Exp'!$A105,'13.Mapping'!$A:$A,0))</f>
        <v>P09</v>
      </c>
      <c r="G105" s="201" t="str">
        <f>INDEX('13.Mapping'!$J:$J,MATCH('6.WS-Re-Exp'!$A105,'13.Mapping'!$A:$A,0))</f>
        <v>PC07</v>
      </c>
      <c r="H105" s="283"/>
      <c r="I105" s="507">
        <v>107</v>
      </c>
    </row>
    <row r="106" spans="1:9" s="33" customFormat="1" x14ac:dyDescent="0.7">
      <c r="A106" s="588" t="s">
        <v>738</v>
      </c>
      <c r="B106" s="589" t="s">
        <v>739</v>
      </c>
      <c r="C106" s="590">
        <f>IFERROR(INDEX('5.งบทดลอง รพ.'!$C:$C,MATCH('6.WS-Re-Exp'!A106,'5.งบทดลอง รพ.'!$A:$A,0)),)</f>
        <v>0</v>
      </c>
      <c r="D106" s="6"/>
      <c r="E106" s="201" t="str">
        <f>INDEX('13.Mapping'!$E:$E,MATCH('6.WS-Re-Exp'!$A106,'13.Mapping'!$A:$A,0))</f>
        <v>42060</v>
      </c>
      <c r="F106" s="201" t="str">
        <f>INDEX('13.Mapping'!$C:$C,MATCH('6.WS-Re-Exp'!$A106,'13.Mapping'!$A:$A,0))</f>
        <v>P09</v>
      </c>
      <c r="G106" s="201" t="str">
        <f>INDEX('13.Mapping'!$J:$J,MATCH('6.WS-Re-Exp'!$A106,'13.Mapping'!$A:$A,0))</f>
        <v>PC07</v>
      </c>
      <c r="H106" s="283"/>
      <c r="I106" s="507">
        <v>108</v>
      </c>
    </row>
    <row r="107" spans="1:9" s="33" customFormat="1" x14ac:dyDescent="0.7">
      <c r="A107" s="588" t="s">
        <v>740</v>
      </c>
      <c r="B107" s="589" t="s">
        <v>741</v>
      </c>
      <c r="C107" s="590">
        <f>IFERROR(INDEX('5.งบทดลอง รพ.'!$C:$C,MATCH('6.WS-Re-Exp'!A107,'5.งบทดลอง รพ.'!$A:$A,0)),)</f>
        <v>0</v>
      </c>
      <c r="D107" s="6"/>
      <c r="E107" s="201" t="str">
        <f>INDEX('13.Mapping'!$E:$E,MATCH('6.WS-Re-Exp'!$A107,'13.Mapping'!$A:$A,0))</f>
        <v>44050</v>
      </c>
      <c r="F107" s="201" t="str">
        <f>INDEX('13.Mapping'!$C:$C,MATCH('6.WS-Re-Exp'!$A107,'13.Mapping'!$A:$A,0))</f>
        <v>P09</v>
      </c>
      <c r="G107" s="201" t="str">
        <f>INDEX('13.Mapping'!$J:$J,MATCH('6.WS-Re-Exp'!$A107,'13.Mapping'!$A:$A,0))</f>
        <v>PC07</v>
      </c>
      <c r="H107" s="283"/>
      <c r="I107" s="507">
        <v>109</v>
      </c>
    </row>
    <row r="108" spans="1:9" s="33" customFormat="1" x14ac:dyDescent="0.7">
      <c r="A108" s="588" t="s">
        <v>742</v>
      </c>
      <c r="B108" s="589" t="s">
        <v>743</v>
      </c>
      <c r="C108" s="590">
        <f>IFERROR(INDEX('5.งบทดลอง รพ.'!$C:$C,MATCH('6.WS-Re-Exp'!A108,'5.งบทดลอง รพ.'!$A:$A,0)),)</f>
        <v>0</v>
      </c>
      <c r="D108" s="6"/>
      <c r="E108" s="201" t="str">
        <f>INDEX('13.Mapping'!$E:$E,MATCH('6.WS-Re-Exp'!$A108,'13.Mapping'!$A:$A,0))</f>
        <v>41060</v>
      </c>
      <c r="F108" s="201" t="str">
        <f>INDEX('13.Mapping'!$C:$C,MATCH('6.WS-Re-Exp'!$A108,'13.Mapping'!$A:$A,0))</f>
        <v>P09</v>
      </c>
      <c r="G108" s="201" t="str">
        <f>INDEX('13.Mapping'!$J:$J,MATCH('6.WS-Re-Exp'!$A108,'13.Mapping'!$A:$A,0))</f>
        <v>PC07</v>
      </c>
      <c r="H108" s="283"/>
      <c r="I108" s="507">
        <v>110</v>
      </c>
    </row>
    <row r="109" spans="1:9" s="33" customFormat="1" x14ac:dyDescent="0.7">
      <c r="A109" s="588" t="s">
        <v>744</v>
      </c>
      <c r="B109" s="589" t="s">
        <v>111</v>
      </c>
      <c r="C109" s="590">
        <f>IFERROR(INDEX('5.งบทดลอง รพ.'!$C:$C,MATCH('6.WS-Re-Exp'!A109,'5.งบทดลอง รพ.'!$A:$A,0)),)</f>
        <v>0</v>
      </c>
      <c r="D109" s="6"/>
      <c r="E109" s="201" t="str">
        <f>INDEX('13.Mapping'!$E:$E,MATCH('6.WS-Re-Exp'!$A109,'13.Mapping'!$A:$A,0))</f>
        <v>43040</v>
      </c>
      <c r="F109" s="201" t="str">
        <f>INDEX('13.Mapping'!$C:$C,MATCH('6.WS-Re-Exp'!$A109,'13.Mapping'!$A:$A,0))</f>
        <v>P09</v>
      </c>
      <c r="G109" s="201" t="str">
        <f>INDEX('13.Mapping'!$J:$J,MATCH('6.WS-Re-Exp'!$A109,'13.Mapping'!$A:$A,0))</f>
        <v>PC07</v>
      </c>
      <c r="H109" s="283"/>
      <c r="I109" s="507">
        <v>111</v>
      </c>
    </row>
    <row r="110" spans="1:9" s="33" customFormat="1" x14ac:dyDescent="0.7">
      <c r="A110" s="588" t="s">
        <v>745</v>
      </c>
      <c r="B110" s="589" t="s">
        <v>746</v>
      </c>
      <c r="C110" s="590">
        <f>IFERROR(INDEX('5.งบทดลอง รพ.'!$C:$C,MATCH('6.WS-Re-Exp'!A110,'5.งบทดลอง รพ.'!$A:$A,0)),)</f>
        <v>0</v>
      </c>
      <c r="D110" s="6"/>
      <c r="E110" s="201" t="str">
        <f>INDEX('13.Mapping'!$E:$E,MATCH('6.WS-Re-Exp'!$A110,'13.Mapping'!$A:$A,0))</f>
        <v>43040</v>
      </c>
      <c r="F110" s="201" t="str">
        <f>INDEX('13.Mapping'!$C:$C,MATCH('6.WS-Re-Exp'!$A110,'13.Mapping'!$A:$A,0))</f>
        <v>P09</v>
      </c>
      <c r="G110" s="201" t="str">
        <f>INDEX('13.Mapping'!$J:$J,MATCH('6.WS-Re-Exp'!$A110,'13.Mapping'!$A:$A,0))</f>
        <v>PC07</v>
      </c>
      <c r="H110" s="283"/>
      <c r="I110" s="507">
        <v>112</v>
      </c>
    </row>
    <row r="111" spans="1:9" s="33" customFormat="1" x14ac:dyDescent="0.7">
      <c r="A111" s="588" t="s">
        <v>1128</v>
      </c>
      <c r="B111" s="589" t="s">
        <v>5908</v>
      </c>
      <c r="C111" s="590">
        <f>IFERROR(INDEX('5.งบทดลอง รพ.'!$C:$C,MATCH('6.WS-Re-Exp'!A111,'5.งบทดลอง รพ.'!$A:$A,0)),)</f>
        <v>0</v>
      </c>
      <c r="D111" s="6"/>
      <c r="E111" s="201" t="str">
        <f>INDEX('13.Mapping'!$E:$E,MATCH('6.WS-Re-Exp'!$A111,'13.Mapping'!$A:$A,0))</f>
        <v>44050</v>
      </c>
      <c r="F111" s="201" t="str">
        <f>INDEX('13.Mapping'!$C:$C,MATCH('6.WS-Re-Exp'!$A111,'13.Mapping'!$A:$A,0))</f>
        <v>P09</v>
      </c>
      <c r="G111" s="201" t="str">
        <f>INDEX('13.Mapping'!$J:$J,MATCH('6.WS-Re-Exp'!$A111,'13.Mapping'!$A:$A,0))</f>
        <v>PC07</v>
      </c>
      <c r="H111" s="283"/>
      <c r="I111" s="507">
        <v>113</v>
      </c>
    </row>
    <row r="112" spans="1:9" s="33" customFormat="1" x14ac:dyDescent="0.7">
      <c r="A112" s="588" t="s">
        <v>127</v>
      </c>
      <c r="B112" s="589" t="s">
        <v>976</v>
      </c>
      <c r="C112" s="590">
        <f>IFERROR(INDEX('5.งบทดลอง รพ.'!$C:$C,MATCH('6.WS-Re-Exp'!A112,'5.งบทดลอง รพ.'!$A:$A,0)),)</f>
        <v>0</v>
      </c>
      <c r="D112" s="6"/>
      <c r="E112" s="201" t="str">
        <f>INDEX('13.Mapping'!$E:$E,MATCH('6.WS-Re-Exp'!$A112,'13.Mapping'!$A:$A,0))</f>
        <v>41070</v>
      </c>
      <c r="F112" s="201" t="str">
        <f>INDEX('13.Mapping'!$C:$C,MATCH('6.WS-Re-Exp'!$A112,'13.Mapping'!$A:$A,0))</f>
        <v>P10</v>
      </c>
      <c r="G112" s="201" t="str">
        <f>INDEX('13.Mapping'!$J:$J,MATCH('6.WS-Re-Exp'!$A112,'13.Mapping'!$A:$A,0))</f>
        <v>PC08</v>
      </c>
      <c r="H112" s="283"/>
      <c r="I112" s="507">
        <v>114</v>
      </c>
    </row>
    <row r="113" spans="1:9" s="33" customFormat="1" x14ac:dyDescent="0.7">
      <c r="A113" s="588" t="s">
        <v>128</v>
      </c>
      <c r="B113" s="589" t="s">
        <v>977</v>
      </c>
      <c r="C113" s="590">
        <f>IFERROR(INDEX('5.งบทดลอง รพ.'!$C:$C,MATCH('6.WS-Re-Exp'!A113,'5.งบทดลอง รพ.'!$A:$A,0)),)</f>
        <v>0</v>
      </c>
      <c r="D113" s="6"/>
      <c r="E113" s="201" t="str">
        <f>INDEX('13.Mapping'!$E:$E,MATCH('6.WS-Re-Exp'!$A113,'13.Mapping'!$A:$A,0))</f>
        <v>41070</v>
      </c>
      <c r="F113" s="201" t="str">
        <f>INDEX('13.Mapping'!$C:$C,MATCH('6.WS-Re-Exp'!$A113,'13.Mapping'!$A:$A,0))</f>
        <v>P10</v>
      </c>
      <c r="G113" s="201" t="str">
        <f>INDEX('13.Mapping'!$J:$J,MATCH('6.WS-Re-Exp'!$A113,'13.Mapping'!$A:$A,0))</f>
        <v>PC08</v>
      </c>
      <c r="H113" s="283"/>
      <c r="I113" s="507">
        <v>115</v>
      </c>
    </row>
    <row r="114" spans="1:9" s="33" customFormat="1" x14ac:dyDescent="0.7">
      <c r="A114" s="588" t="s">
        <v>129</v>
      </c>
      <c r="B114" s="589" t="s">
        <v>978</v>
      </c>
      <c r="C114" s="590">
        <f>IFERROR(INDEX('5.งบทดลอง รพ.'!$C:$C,MATCH('6.WS-Re-Exp'!A114,'5.งบทดลอง รพ.'!$A:$A,0)),)</f>
        <v>0</v>
      </c>
      <c r="D114" s="6"/>
      <c r="E114" s="201" t="str">
        <f>INDEX('13.Mapping'!$E:$E,MATCH('6.WS-Re-Exp'!$A114,'13.Mapping'!$A:$A,0))</f>
        <v>41070</v>
      </c>
      <c r="F114" s="201" t="str">
        <f>INDEX('13.Mapping'!$C:$C,MATCH('6.WS-Re-Exp'!$A114,'13.Mapping'!$A:$A,0))</f>
        <v>P10</v>
      </c>
      <c r="G114" s="201" t="str">
        <f>INDEX('13.Mapping'!$J:$J,MATCH('6.WS-Re-Exp'!$A114,'13.Mapping'!$A:$A,0))</f>
        <v>PC08</v>
      </c>
      <c r="H114" s="283"/>
      <c r="I114" s="507">
        <v>116</v>
      </c>
    </row>
    <row r="115" spans="1:9" s="33" customFormat="1" x14ac:dyDescent="0.7">
      <c r="A115" s="588" t="s">
        <v>130</v>
      </c>
      <c r="B115" s="589" t="s">
        <v>131</v>
      </c>
      <c r="C115" s="590">
        <f>IFERROR(INDEX('5.งบทดลอง รพ.'!$C:$C,MATCH('6.WS-Re-Exp'!A115,'5.งบทดลอง รพ.'!$A:$A,0)),)</f>
        <v>0</v>
      </c>
      <c r="D115" s="6"/>
      <c r="E115" s="201" t="str">
        <f>INDEX('13.Mapping'!$E:$E,MATCH('6.WS-Re-Exp'!$A115,'13.Mapping'!$A:$A,0))</f>
        <v>43050</v>
      </c>
      <c r="F115" s="201" t="str">
        <f>INDEX('13.Mapping'!$C:$C,MATCH('6.WS-Re-Exp'!$A115,'13.Mapping'!$A:$A,0))</f>
        <v>P10</v>
      </c>
      <c r="G115" s="201" t="str">
        <f>INDEX('13.Mapping'!$J:$J,MATCH('6.WS-Re-Exp'!$A115,'13.Mapping'!$A:$A,0))</f>
        <v>PC08</v>
      </c>
      <c r="H115" s="283"/>
      <c r="I115" s="507">
        <v>117</v>
      </c>
    </row>
    <row r="116" spans="1:9" s="33" customFormat="1" x14ac:dyDescent="0.7">
      <c r="A116" s="588" t="s">
        <v>132</v>
      </c>
      <c r="B116" s="589" t="s">
        <v>133</v>
      </c>
      <c r="C116" s="590">
        <f>IFERROR(INDEX('5.งบทดลอง รพ.'!$C:$C,MATCH('6.WS-Re-Exp'!A116,'5.งบทดลอง รพ.'!$A:$A,0)),)</f>
        <v>0</v>
      </c>
      <c r="D116" s="6"/>
      <c r="E116" s="201" t="str">
        <f>INDEX('13.Mapping'!$E:$E,MATCH('6.WS-Re-Exp'!$A116,'13.Mapping'!$A:$A,0))</f>
        <v>43050</v>
      </c>
      <c r="F116" s="201" t="str">
        <f>INDEX('13.Mapping'!$C:$C,MATCH('6.WS-Re-Exp'!$A116,'13.Mapping'!$A:$A,0))</f>
        <v>P10</v>
      </c>
      <c r="G116" s="201" t="str">
        <f>INDEX('13.Mapping'!$J:$J,MATCH('6.WS-Re-Exp'!$A116,'13.Mapping'!$A:$A,0))</f>
        <v>PC08</v>
      </c>
      <c r="H116" s="283"/>
      <c r="I116" s="507">
        <v>118</v>
      </c>
    </row>
    <row r="117" spans="1:9" s="33" customFormat="1" x14ac:dyDescent="0.7">
      <c r="A117" s="588" t="s">
        <v>747</v>
      </c>
      <c r="B117" s="589" t="s">
        <v>748</v>
      </c>
      <c r="C117" s="590">
        <f>IFERROR(INDEX('5.งบทดลอง รพ.'!$C:$C,MATCH('6.WS-Re-Exp'!A117,'5.งบทดลอง รพ.'!$A:$A,0)),)</f>
        <v>0</v>
      </c>
      <c r="D117" s="6"/>
      <c r="E117" s="201" t="str">
        <f>INDEX('13.Mapping'!$E:$E,MATCH('6.WS-Re-Exp'!$A117,'13.Mapping'!$A:$A,0))</f>
        <v>41070</v>
      </c>
      <c r="F117" s="201" t="str">
        <f>INDEX('13.Mapping'!$C:$C,MATCH('6.WS-Re-Exp'!$A117,'13.Mapping'!$A:$A,0))</f>
        <v>P10</v>
      </c>
      <c r="G117" s="201" t="str">
        <f>INDEX('13.Mapping'!$J:$J,MATCH('6.WS-Re-Exp'!$A117,'13.Mapping'!$A:$A,0))</f>
        <v>PC08</v>
      </c>
      <c r="H117" s="283"/>
      <c r="I117" s="507">
        <v>119</v>
      </c>
    </row>
    <row r="118" spans="1:9" s="33" customFormat="1" x14ac:dyDescent="0.7">
      <c r="A118" s="588" t="s">
        <v>749</v>
      </c>
      <c r="B118" s="589" t="s">
        <v>750</v>
      </c>
      <c r="C118" s="590">
        <f>IFERROR(INDEX('5.งบทดลอง รพ.'!$C:$C,MATCH('6.WS-Re-Exp'!A118,'5.งบทดลอง รพ.'!$A:$A,0)),)</f>
        <v>0</v>
      </c>
      <c r="D118" s="6"/>
      <c r="E118" s="201" t="str">
        <f>INDEX('13.Mapping'!$E:$E,MATCH('6.WS-Re-Exp'!$A118,'13.Mapping'!$A:$A,0))</f>
        <v>42070</v>
      </c>
      <c r="F118" s="201" t="str">
        <f>INDEX('13.Mapping'!$C:$C,MATCH('6.WS-Re-Exp'!$A118,'13.Mapping'!$A:$A,0))</f>
        <v>P10</v>
      </c>
      <c r="G118" s="201" t="str">
        <f>INDEX('13.Mapping'!$J:$J,MATCH('6.WS-Re-Exp'!$A118,'13.Mapping'!$A:$A,0))</f>
        <v>PC08</v>
      </c>
      <c r="H118" s="283"/>
      <c r="I118" s="507">
        <v>120</v>
      </c>
    </row>
    <row r="119" spans="1:9" s="33" customFormat="1" x14ac:dyDescent="0.7">
      <c r="A119" s="588" t="s">
        <v>751</v>
      </c>
      <c r="B119" s="589" t="s">
        <v>752</v>
      </c>
      <c r="C119" s="590">
        <f>IFERROR(INDEX('5.งบทดลอง รพ.'!$C:$C,MATCH('6.WS-Re-Exp'!A119,'5.งบทดลอง รพ.'!$A:$A,0)),)</f>
        <v>0</v>
      </c>
      <c r="D119" s="6"/>
      <c r="E119" s="201" t="str">
        <f>INDEX('13.Mapping'!$E:$E,MATCH('6.WS-Re-Exp'!$A119,'13.Mapping'!$A:$A,0))</f>
        <v>41070</v>
      </c>
      <c r="F119" s="201" t="str">
        <f>INDEX('13.Mapping'!$C:$C,MATCH('6.WS-Re-Exp'!$A119,'13.Mapping'!$A:$A,0))</f>
        <v>P10</v>
      </c>
      <c r="G119" s="201" t="str">
        <f>INDEX('13.Mapping'!$J:$J,MATCH('6.WS-Re-Exp'!$A119,'13.Mapping'!$A:$A,0))</f>
        <v>PC08</v>
      </c>
      <c r="H119" s="283"/>
      <c r="I119" s="507">
        <v>121</v>
      </c>
    </row>
    <row r="120" spans="1:9" s="33" customFormat="1" x14ac:dyDescent="0.7">
      <c r="A120" s="588" t="s">
        <v>753</v>
      </c>
      <c r="B120" s="589" t="s">
        <v>754</v>
      </c>
      <c r="C120" s="590">
        <f>IFERROR(INDEX('5.งบทดลอง รพ.'!$C:$C,MATCH('6.WS-Re-Exp'!A120,'5.งบทดลอง รพ.'!$A:$A,0)),)</f>
        <v>0</v>
      </c>
      <c r="D120" s="6"/>
      <c r="E120" s="201" t="str">
        <f>INDEX('13.Mapping'!$E:$E,MATCH('6.WS-Re-Exp'!$A120,'13.Mapping'!$A:$A,0))</f>
        <v>43050</v>
      </c>
      <c r="F120" s="201" t="str">
        <f>INDEX('13.Mapping'!$C:$C,MATCH('6.WS-Re-Exp'!$A120,'13.Mapping'!$A:$A,0))</f>
        <v>P10</v>
      </c>
      <c r="G120" s="201" t="str">
        <f>INDEX('13.Mapping'!$J:$J,MATCH('6.WS-Re-Exp'!$A120,'13.Mapping'!$A:$A,0))</f>
        <v>PC08</v>
      </c>
      <c r="H120" s="283"/>
      <c r="I120" s="507">
        <v>122</v>
      </c>
    </row>
    <row r="121" spans="1:9" x14ac:dyDescent="0.7">
      <c r="A121" s="588" t="s">
        <v>156</v>
      </c>
      <c r="B121" s="589" t="s">
        <v>157</v>
      </c>
      <c r="C121" s="590">
        <f>IFERROR(INDEX('5.งบทดลอง รพ.'!$C:$C,MATCH('6.WS-Re-Exp'!A121,'5.งบทดลอง รพ.'!$A:$A,0)),)</f>
        <v>0</v>
      </c>
      <c r="E121" s="201" t="str">
        <f>INDEX('13.Mapping'!$E:$E,MATCH('6.WS-Re-Exp'!$A121,'13.Mapping'!$A:$A,0))</f>
        <v>45110</v>
      </c>
      <c r="F121" s="201" t="str">
        <f>INDEX('13.Mapping'!$C:$C,MATCH('6.WS-Re-Exp'!$A121,'13.Mapping'!$A:$A,0))</f>
        <v>P12</v>
      </c>
      <c r="G121" s="201" t="str">
        <f>INDEX('13.Mapping'!$J:$J,MATCH('6.WS-Re-Exp'!$A121,'13.Mapping'!$A:$A,0))</f>
        <v>PC09</v>
      </c>
      <c r="H121" s="334"/>
      <c r="I121" s="507">
        <v>123</v>
      </c>
    </row>
    <row r="122" spans="1:9" x14ac:dyDescent="0.7">
      <c r="A122" s="588" t="s">
        <v>158</v>
      </c>
      <c r="B122" s="589" t="s">
        <v>979</v>
      </c>
      <c r="C122" s="590">
        <f>IFERROR(INDEX('5.งบทดลอง รพ.'!$C:$C,MATCH('6.WS-Re-Exp'!A122,'5.งบทดลอง รพ.'!$A:$A,0)),)</f>
        <v>0</v>
      </c>
      <c r="E122" s="201" t="str">
        <f>INDEX('13.Mapping'!$E:$E,MATCH('6.WS-Re-Exp'!$A122,'13.Mapping'!$A:$A,0))</f>
        <v>45110</v>
      </c>
      <c r="F122" s="201" t="str">
        <f>INDEX('13.Mapping'!$C:$C,MATCH('6.WS-Re-Exp'!$A122,'13.Mapping'!$A:$A,0))</f>
        <v>P12</v>
      </c>
      <c r="G122" s="201" t="str">
        <f>INDEX('13.Mapping'!$J:$J,MATCH('6.WS-Re-Exp'!$A122,'13.Mapping'!$A:$A,0))</f>
        <v>PC09</v>
      </c>
      <c r="H122" s="334"/>
      <c r="I122" s="507">
        <v>124</v>
      </c>
    </row>
    <row r="123" spans="1:9" x14ac:dyDescent="0.7">
      <c r="A123" s="588" t="s">
        <v>159</v>
      </c>
      <c r="B123" s="589" t="s">
        <v>980</v>
      </c>
      <c r="C123" s="590">
        <f>IFERROR(INDEX('5.งบทดลอง รพ.'!$C:$C,MATCH('6.WS-Re-Exp'!A123,'5.งบทดลอง รพ.'!$A:$A,0)),)</f>
        <v>0</v>
      </c>
      <c r="E123" s="201" t="str">
        <f>INDEX('13.Mapping'!$E:$E,MATCH('6.WS-Re-Exp'!$A123,'13.Mapping'!$A:$A,0))</f>
        <v>45110</v>
      </c>
      <c r="F123" s="201" t="str">
        <f>INDEX('13.Mapping'!$C:$C,MATCH('6.WS-Re-Exp'!$A123,'13.Mapping'!$A:$A,0))</f>
        <v>P12</v>
      </c>
      <c r="G123" s="201" t="str">
        <f>INDEX('13.Mapping'!$J:$J,MATCH('6.WS-Re-Exp'!$A123,'13.Mapping'!$A:$A,0))</f>
        <v>PC09</v>
      </c>
      <c r="H123" s="334"/>
      <c r="I123" s="507">
        <v>125</v>
      </c>
    </row>
    <row r="124" spans="1:9" s="33" customFormat="1" x14ac:dyDescent="0.7">
      <c r="A124" s="588" t="s">
        <v>160</v>
      </c>
      <c r="B124" s="589" t="s">
        <v>161</v>
      </c>
      <c r="C124" s="590">
        <f>IFERROR(INDEX('5.งบทดลอง รพ.'!$C:$C,MATCH('6.WS-Re-Exp'!A124,'5.งบทดลอง รพ.'!$A:$A,0)),)</f>
        <v>0</v>
      </c>
      <c r="D124" s="6"/>
      <c r="E124" s="201" t="str">
        <f>INDEX('13.Mapping'!$E:$E,MATCH('6.WS-Re-Exp'!$A124,'13.Mapping'!$A:$A,0))</f>
        <v>45110</v>
      </c>
      <c r="F124" s="201" t="str">
        <f>INDEX('13.Mapping'!$C:$C,MATCH('6.WS-Re-Exp'!$A124,'13.Mapping'!$A:$A,0))</f>
        <v>P12</v>
      </c>
      <c r="G124" s="201" t="str">
        <f>INDEX('13.Mapping'!$J:$J,MATCH('6.WS-Re-Exp'!$A124,'13.Mapping'!$A:$A,0))</f>
        <v>PC09</v>
      </c>
      <c r="H124" s="283"/>
      <c r="I124" s="507">
        <v>126</v>
      </c>
    </row>
    <row r="125" spans="1:9" s="33" customFormat="1" x14ac:dyDescent="0.7">
      <c r="A125" s="588" t="s">
        <v>162</v>
      </c>
      <c r="B125" s="589" t="s">
        <v>163</v>
      </c>
      <c r="C125" s="590">
        <f>IFERROR(INDEX('5.งบทดลอง รพ.'!$C:$C,MATCH('6.WS-Re-Exp'!A125,'5.งบทดลอง รพ.'!$A:$A,0)),)</f>
        <v>0</v>
      </c>
      <c r="D125" s="6"/>
      <c r="E125" s="201" t="str">
        <f>INDEX('13.Mapping'!$E:$E,MATCH('6.WS-Re-Exp'!$A125,'13.Mapping'!$A:$A,0))</f>
        <v>45110</v>
      </c>
      <c r="F125" s="201" t="str">
        <f>INDEX('13.Mapping'!$C:$C,MATCH('6.WS-Re-Exp'!$A125,'13.Mapping'!$A:$A,0))</f>
        <v>P12</v>
      </c>
      <c r="G125" s="201" t="str">
        <f>INDEX('13.Mapping'!$J:$J,MATCH('6.WS-Re-Exp'!$A125,'13.Mapping'!$A:$A,0))</f>
        <v>PC09</v>
      </c>
      <c r="H125" s="283"/>
      <c r="I125" s="507">
        <v>127</v>
      </c>
    </row>
    <row r="126" spans="1:9" x14ac:dyDescent="0.7">
      <c r="A126" s="588" t="s">
        <v>164</v>
      </c>
      <c r="B126" s="589" t="s">
        <v>165</v>
      </c>
      <c r="C126" s="590">
        <f>IFERROR(INDEX('5.งบทดลอง รพ.'!$C:$C,MATCH('6.WS-Re-Exp'!A126,'5.งบทดลอง รพ.'!$A:$A,0)),)</f>
        <v>0</v>
      </c>
      <c r="E126" s="201" t="str">
        <f>INDEX('13.Mapping'!$E:$E,MATCH('6.WS-Re-Exp'!$A126,'13.Mapping'!$A:$A,0))</f>
        <v>46030</v>
      </c>
      <c r="F126" s="201" t="str">
        <f>INDEX('13.Mapping'!$C:$C,MATCH('6.WS-Re-Exp'!$A126,'13.Mapping'!$A:$A,0))</f>
        <v>P13</v>
      </c>
      <c r="G126" s="201" t="str">
        <f>INDEX('13.Mapping'!$J:$J,MATCH('6.WS-Re-Exp'!$A126,'13.Mapping'!$A:$A,0))</f>
        <v>PC10</v>
      </c>
      <c r="H126" s="334"/>
      <c r="I126" s="507">
        <v>128</v>
      </c>
    </row>
    <row r="127" spans="1:9" x14ac:dyDescent="0.7">
      <c r="A127" s="588" t="s">
        <v>166</v>
      </c>
      <c r="B127" s="589" t="s">
        <v>167</v>
      </c>
      <c r="C127" s="590">
        <f>IFERROR(INDEX('5.งบทดลอง รพ.'!$C:$C,MATCH('6.WS-Re-Exp'!A127,'5.งบทดลอง รพ.'!$A:$A,0)),)</f>
        <v>0</v>
      </c>
      <c r="E127" s="201" t="str">
        <f>INDEX('13.Mapping'!$E:$E,MATCH('6.WS-Re-Exp'!$A127,'13.Mapping'!$A:$A,0))</f>
        <v>46030</v>
      </c>
      <c r="F127" s="201" t="str">
        <f>INDEX('13.Mapping'!$C:$C,MATCH('6.WS-Re-Exp'!$A127,'13.Mapping'!$A:$A,0))</f>
        <v>P13</v>
      </c>
      <c r="G127" s="201" t="str">
        <f>INDEX('13.Mapping'!$J:$J,MATCH('6.WS-Re-Exp'!$A127,'13.Mapping'!$A:$A,0))</f>
        <v>PC10</v>
      </c>
      <c r="H127" s="334"/>
      <c r="I127" s="507">
        <v>129</v>
      </c>
    </row>
    <row r="128" spans="1:9" s="33" customFormat="1" x14ac:dyDescent="0.7">
      <c r="A128" s="588" t="s">
        <v>168</v>
      </c>
      <c r="B128" s="589" t="s">
        <v>981</v>
      </c>
      <c r="C128" s="590">
        <f>IFERROR(INDEX('5.งบทดลอง รพ.'!$C:$C,MATCH('6.WS-Re-Exp'!A128,'5.งบทดลอง รพ.'!$A:$A,0)),)</f>
        <v>0</v>
      </c>
      <c r="D128" s="6"/>
      <c r="E128" s="201" t="str">
        <f>INDEX('13.Mapping'!$E:$E,MATCH('6.WS-Re-Exp'!$A128,'13.Mapping'!$A:$A,0))</f>
        <v>45110</v>
      </c>
      <c r="F128" s="201" t="str">
        <f>INDEX('13.Mapping'!$C:$C,MATCH('6.WS-Re-Exp'!$A128,'13.Mapping'!$A:$A,0))</f>
        <v>P12</v>
      </c>
      <c r="G128" s="201" t="str">
        <f>INDEX('13.Mapping'!$J:$J,MATCH('6.WS-Re-Exp'!$A128,'13.Mapping'!$A:$A,0))</f>
        <v>PC09</v>
      </c>
      <c r="H128" s="283"/>
      <c r="I128" s="507">
        <v>130</v>
      </c>
    </row>
    <row r="129" spans="1:9" s="33" customFormat="1" x14ac:dyDescent="0.7">
      <c r="A129" s="588" t="s">
        <v>755</v>
      </c>
      <c r="B129" s="589" t="s">
        <v>756</v>
      </c>
      <c r="C129" s="590">
        <f>IFERROR(INDEX('5.งบทดลอง รพ.'!$C:$C,MATCH('6.WS-Re-Exp'!A129,'5.งบทดลอง รพ.'!$A:$A,0)),)</f>
        <v>0</v>
      </c>
      <c r="D129" s="6"/>
      <c r="E129" s="201" t="str">
        <f>INDEX('13.Mapping'!$E:$E,MATCH('6.WS-Re-Exp'!$A129,'13.Mapping'!$A:$A,0))</f>
        <v>45110</v>
      </c>
      <c r="F129" s="201" t="str">
        <f>INDEX('13.Mapping'!$C:$C,MATCH('6.WS-Re-Exp'!$A129,'13.Mapping'!$A:$A,0))</f>
        <v>P12</v>
      </c>
      <c r="G129" s="201" t="str">
        <f>INDEX('13.Mapping'!$J:$J,MATCH('6.WS-Re-Exp'!$A129,'13.Mapping'!$A:$A,0))</f>
        <v>PC09</v>
      </c>
      <c r="H129" s="283"/>
      <c r="I129" s="507">
        <v>131</v>
      </c>
    </row>
    <row r="130" spans="1:9" x14ac:dyDescent="0.7">
      <c r="A130" s="588" t="s">
        <v>757</v>
      </c>
      <c r="B130" s="589" t="s">
        <v>758</v>
      </c>
      <c r="C130" s="590">
        <f>IFERROR(INDEX('5.งบทดลอง รพ.'!$C:$C,MATCH('6.WS-Re-Exp'!A130,'5.งบทดลอง รพ.'!$A:$A,0)),)</f>
        <v>0</v>
      </c>
      <c r="E130" s="201" t="str">
        <f>INDEX('13.Mapping'!$E:$E,MATCH('6.WS-Re-Exp'!$A130,'13.Mapping'!$A:$A,0))</f>
        <v>45111</v>
      </c>
      <c r="F130" s="201" t="str">
        <f>INDEX('13.Mapping'!$C:$C,MATCH('6.WS-Re-Exp'!$A130,'13.Mapping'!$A:$A,0))</f>
        <v>P121</v>
      </c>
      <c r="G130" s="201">
        <f>INDEX('13.Mapping'!$J:$J,MATCH('6.WS-Re-Exp'!$A130,'13.Mapping'!$A:$A,0))</f>
        <v>0</v>
      </c>
      <c r="H130" s="334"/>
      <c r="I130" s="507">
        <v>132</v>
      </c>
    </row>
    <row r="131" spans="1:9" s="33" customFormat="1" x14ac:dyDescent="0.7">
      <c r="A131" s="588" t="s">
        <v>169</v>
      </c>
      <c r="B131" s="589" t="s">
        <v>982</v>
      </c>
      <c r="C131" s="590">
        <f>IFERROR(INDEX('5.งบทดลอง รพ.'!$C:$C,MATCH('6.WS-Re-Exp'!A131,'5.งบทดลอง รพ.'!$A:$A,0)),)</f>
        <v>0</v>
      </c>
      <c r="D131" s="6"/>
      <c r="E131" s="201" t="str">
        <f>INDEX('13.Mapping'!$E:$E,MATCH('6.WS-Re-Exp'!$A131,'13.Mapping'!$A:$A,0))</f>
        <v>45110</v>
      </c>
      <c r="F131" s="201" t="str">
        <f>INDEX('13.Mapping'!$C:$C,MATCH('6.WS-Re-Exp'!$A131,'13.Mapping'!$A:$A,0))</f>
        <v>P12</v>
      </c>
      <c r="G131" s="201" t="str">
        <f>INDEX('13.Mapping'!$J:$J,MATCH('6.WS-Re-Exp'!$A131,'13.Mapping'!$A:$A,0))</f>
        <v>PC09</v>
      </c>
      <c r="H131" s="283"/>
      <c r="I131" s="507">
        <v>133</v>
      </c>
    </row>
    <row r="132" spans="1:9" x14ac:dyDescent="0.7">
      <c r="A132" s="588" t="s">
        <v>170</v>
      </c>
      <c r="B132" s="589" t="s">
        <v>171</v>
      </c>
      <c r="C132" s="590">
        <f>IFERROR(INDEX('5.งบทดลอง รพ.'!$C:$C,MATCH('6.WS-Re-Exp'!A132,'5.งบทดลอง รพ.'!$A:$A,0)),)</f>
        <v>0</v>
      </c>
      <c r="E132" s="201" t="str">
        <f>INDEX('13.Mapping'!$E:$E,MATCH('6.WS-Re-Exp'!$A132,'13.Mapping'!$A:$A,0))</f>
        <v>45110</v>
      </c>
      <c r="F132" s="201" t="str">
        <f>INDEX('13.Mapping'!$C:$C,MATCH('6.WS-Re-Exp'!$A132,'13.Mapping'!$A:$A,0))</f>
        <v>P12</v>
      </c>
      <c r="G132" s="201" t="str">
        <f>INDEX('13.Mapping'!$J:$J,MATCH('6.WS-Re-Exp'!$A132,'13.Mapping'!$A:$A,0))</f>
        <v>PC09</v>
      </c>
      <c r="H132" s="334"/>
      <c r="I132" s="507">
        <v>134</v>
      </c>
    </row>
    <row r="133" spans="1:9" x14ac:dyDescent="0.7">
      <c r="A133" s="588" t="s">
        <v>172</v>
      </c>
      <c r="B133" s="589" t="s">
        <v>173</v>
      </c>
      <c r="C133" s="590">
        <f>IFERROR(INDEX('5.งบทดลอง รพ.'!$C:$C,MATCH('6.WS-Re-Exp'!A133,'5.งบทดลอง รพ.'!$A:$A,0)),)</f>
        <v>0</v>
      </c>
      <c r="E133" s="201" t="str">
        <f>INDEX('13.Mapping'!$E:$E,MATCH('6.WS-Re-Exp'!$A133,'13.Mapping'!$A:$A,0))</f>
        <v>45110</v>
      </c>
      <c r="F133" s="201" t="str">
        <f>INDEX('13.Mapping'!$C:$C,MATCH('6.WS-Re-Exp'!$A133,'13.Mapping'!$A:$A,0))</f>
        <v>P12</v>
      </c>
      <c r="G133" s="201" t="str">
        <f>INDEX('13.Mapping'!$J:$J,MATCH('6.WS-Re-Exp'!$A133,'13.Mapping'!$A:$A,0))</f>
        <v>PC09</v>
      </c>
      <c r="H133" s="334"/>
      <c r="I133" s="507">
        <v>135</v>
      </c>
    </row>
    <row r="134" spans="1:9" x14ac:dyDescent="0.7">
      <c r="A134" s="588" t="s">
        <v>759</v>
      </c>
      <c r="B134" s="589" t="s">
        <v>760</v>
      </c>
      <c r="C134" s="590">
        <f>IFERROR(INDEX('5.งบทดลอง รพ.'!$C:$C,MATCH('6.WS-Re-Exp'!A134,'5.งบทดลอง รพ.'!$A:$A,0)),)</f>
        <v>0</v>
      </c>
      <c r="E134" s="201" t="str">
        <f>INDEX('13.Mapping'!$E:$E,MATCH('6.WS-Re-Exp'!$A134,'13.Mapping'!$A:$A,0))</f>
        <v>45110</v>
      </c>
      <c r="F134" s="201" t="str">
        <f>INDEX('13.Mapping'!$C:$C,MATCH('6.WS-Re-Exp'!$A134,'13.Mapping'!$A:$A,0))</f>
        <v>P12</v>
      </c>
      <c r="G134" s="201" t="str">
        <f>INDEX('13.Mapping'!$J:$J,MATCH('6.WS-Re-Exp'!$A134,'13.Mapping'!$A:$A,0))</f>
        <v>PC09</v>
      </c>
      <c r="H134" s="334"/>
      <c r="I134" s="507">
        <v>136</v>
      </c>
    </row>
    <row r="135" spans="1:9" x14ac:dyDescent="0.7">
      <c r="A135" s="588" t="s">
        <v>138</v>
      </c>
      <c r="B135" s="589" t="s">
        <v>983</v>
      </c>
      <c r="C135" s="590">
        <f>IFERROR(INDEX('5.งบทดลอง รพ.'!$C:$C,MATCH('6.WS-Re-Exp'!A135,'5.งบทดลอง รพ.'!$A:$A,0)),)</f>
        <v>0</v>
      </c>
      <c r="E135" s="201" t="str">
        <f>INDEX('13.Mapping'!$E:$E,MATCH('6.WS-Re-Exp'!$A135,'13.Mapping'!$A:$A,0))</f>
        <v>45100</v>
      </c>
      <c r="F135" s="201" t="str">
        <f>INDEX('13.Mapping'!$C:$C,MATCH('6.WS-Re-Exp'!$A135,'13.Mapping'!$A:$A,0))</f>
        <v>P11</v>
      </c>
      <c r="G135" s="201">
        <f>INDEX('13.Mapping'!$J:$J,MATCH('6.WS-Re-Exp'!$A135,'13.Mapping'!$A:$A,0))</f>
        <v>0</v>
      </c>
      <c r="H135" s="334"/>
      <c r="I135" s="507">
        <v>137</v>
      </c>
    </row>
    <row r="136" spans="1:9" x14ac:dyDescent="0.7">
      <c r="A136" s="588" t="s">
        <v>211</v>
      </c>
      <c r="B136" s="589" t="s">
        <v>984</v>
      </c>
      <c r="C136" s="590">
        <f>IFERROR(INDEX('5.งบทดลอง รพ.'!$C:$C,MATCH('6.WS-Re-Exp'!A136,'5.งบทดลอง รพ.'!$A:$A,0)),)</f>
        <v>0</v>
      </c>
      <c r="E136" s="201" t="str">
        <f>INDEX('13.Mapping'!$E:$E,MATCH('6.WS-Re-Exp'!$A136,'13.Mapping'!$A:$A,0))</f>
        <v>46010</v>
      </c>
      <c r="F136" s="201" t="str">
        <f>INDEX('13.Mapping'!$C:$C,MATCH('6.WS-Re-Exp'!$A136,'13.Mapping'!$A:$A,0))</f>
        <v>P13</v>
      </c>
      <c r="G136" s="201">
        <f>INDEX('13.Mapping'!$J:$J,MATCH('6.WS-Re-Exp'!$A136,'13.Mapping'!$A:$A,0))</f>
        <v>0</v>
      </c>
      <c r="H136" s="334"/>
      <c r="I136" s="507">
        <v>138</v>
      </c>
    </row>
    <row r="137" spans="1:9" x14ac:dyDescent="0.7">
      <c r="A137" s="588" t="s">
        <v>174</v>
      </c>
      <c r="B137" s="589" t="s">
        <v>985</v>
      </c>
      <c r="C137" s="590">
        <f>IFERROR(INDEX('5.งบทดลอง รพ.'!$C:$C,MATCH('6.WS-Re-Exp'!A137,'5.งบทดลอง รพ.'!$A:$A,0)),)</f>
        <v>0</v>
      </c>
      <c r="E137" s="201" t="str">
        <f>INDEX('13.Mapping'!$E:$E,MATCH('6.WS-Re-Exp'!$A137,'13.Mapping'!$A:$A,0))</f>
        <v>45110</v>
      </c>
      <c r="F137" s="201" t="str">
        <f>INDEX('13.Mapping'!$C:$C,MATCH('6.WS-Re-Exp'!$A137,'13.Mapping'!$A:$A,0))</f>
        <v>P12</v>
      </c>
      <c r="G137" s="201">
        <f>INDEX('13.Mapping'!$J:$J,MATCH('6.WS-Re-Exp'!$A137,'13.Mapping'!$A:$A,0))</f>
        <v>0</v>
      </c>
      <c r="H137" s="334"/>
      <c r="I137" s="507">
        <v>139</v>
      </c>
    </row>
    <row r="138" spans="1:9" x14ac:dyDescent="0.7">
      <c r="A138" s="588" t="s">
        <v>175</v>
      </c>
      <c r="B138" s="589" t="s">
        <v>986</v>
      </c>
      <c r="C138" s="590">
        <f>IFERROR(INDEX('5.งบทดลอง รพ.'!$C:$C,MATCH('6.WS-Re-Exp'!A138,'5.งบทดลอง รพ.'!$A:$A,0)),)</f>
        <v>0</v>
      </c>
      <c r="E138" s="201" t="str">
        <f>INDEX('13.Mapping'!$E:$E,MATCH('6.WS-Re-Exp'!$A138,'13.Mapping'!$A:$A,0))</f>
        <v>45110</v>
      </c>
      <c r="F138" s="201" t="str">
        <f>INDEX('13.Mapping'!$C:$C,MATCH('6.WS-Re-Exp'!$A138,'13.Mapping'!$A:$A,0))</f>
        <v>P12</v>
      </c>
      <c r="G138" s="201">
        <f>INDEX('13.Mapping'!$J:$J,MATCH('6.WS-Re-Exp'!$A138,'13.Mapping'!$A:$A,0))</f>
        <v>0</v>
      </c>
      <c r="H138" s="334"/>
      <c r="I138" s="507">
        <v>140</v>
      </c>
    </row>
    <row r="139" spans="1:9" x14ac:dyDescent="0.7">
      <c r="A139" s="588" t="s">
        <v>176</v>
      </c>
      <c r="B139" s="589" t="s">
        <v>987</v>
      </c>
      <c r="C139" s="590">
        <f>IFERROR(INDEX('5.งบทดลอง รพ.'!$C:$C,MATCH('6.WS-Re-Exp'!A139,'5.งบทดลอง รพ.'!$A:$A,0)),)</f>
        <v>0</v>
      </c>
      <c r="E139" s="201" t="str">
        <f>INDEX('13.Mapping'!$E:$E,MATCH('6.WS-Re-Exp'!$A139,'13.Mapping'!$A:$A,0))</f>
        <v>45110</v>
      </c>
      <c r="F139" s="201" t="str">
        <f>INDEX('13.Mapping'!$C:$C,MATCH('6.WS-Re-Exp'!$A139,'13.Mapping'!$A:$A,0))</f>
        <v>P12</v>
      </c>
      <c r="G139" s="201">
        <f>INDEX('13.Mapping'!$J:$J,MATCH('6.WS-Re-Exp'!$A139,'13.Mapping'!$A:$A,0))</f>
        <v>0</v>
      </c>
      <c r="H139" s="334"/>
      <c r="I139" s="507">
        <v>141</v>
      </c>
    </row>
    <row r="140" spans="1:9" x14ac:dyDescent="0.7">
      <c r="A140" s="588" t="s">
        <v>177</v>
      </c>
      <c r="B140" s="589" t="s">
        <v>988</v>
      </c>
      <c r="C140" s="590">
        <f>IFERROR(INDEX('5.งบทดลอง รพ.'!$C:$C,MATCH('6.WS-Re-Exp'!A140,'5.งบทดลอง รพ.'!$A:$A,0)),)</f>
        <v>0</v>
      </c>
      <c r="E140" s="201" t="str">
        <f>INDEX('13.Mapping'!$E:$E,MATCH('6.WS-Re-Exp'!$A140,'13.Mapping'!$A:$A,0))</f>
        <v>45110</v>
      </c>
      <c r="F140" s="201" t="str">
        <f>INDEX('13.Mapping'!$C:$C,MATCH('6.WS-Re-Exp'!$A140,'13.Mapping'!$A:$A,0))</f>
        <v>P12</v>
      </c>
      <c r="G140" s="201">
        <f>INDEX('13.Mapping'!$J:$J,MATCH('6.WS-Re-Exp'!$A140,'13.Mapping'!$A:$A,0))</f>
        <v>0</v>
      </c>
      <c r="H140" s="334"/>
      <c r="I140" s="507">
        <v>142</v>
      </c>
    </row>
    <row r="141" spans="1:9" x14ac:dyDescent="0.7">
      <c r="A141" s="588" t="s">
        <v>178</v>
      </c>
      <c r="B141" s="589" t="s">
        <v>989</v>
      </c>
      <c r="C141" s="590">
        <f>IFERROR(INDEX('5.งบทดลอง รพ.'!$C:$C,MATCH('6.WS-Re-Exp'!A141,'5.งบทดลอง รพ.'!$A:$A,0)),)</f>
        <v>0</v>
      </c>
      <c r="E141" s="201" t="str">
        <f>INDEX('13.Mapping'!$E:$E,MATCH('6.WS-Re-Exp'!$A141,'13.Mapping'!$A:$A,0))</f>
        <v>45110</v>
      </c>
      <c r="F141" s="201" t="str">
        <f>INDEX('13.Mapping'!$C:$C,MATCH('6.WS-Re-Exp'!$A141,'13.Mapping'!$A:$A,0))</f>
        <v>P12</v>
      </c>
      <c r="G141" s="201">
        <f>INDEX('13.Mapping'!$J:$J,MATCH('6.WS-Re-Exp'!$A141,'13.Mapping'!$A:$A,0))</f>
        <v>0</v>
      </c>
      <c r="H141" s="334"/>
      <c r="I141" s="507">
        <v>143</v>
      </c>
    </row>
    <row r="142" spans="1:9" x14ac:dyDescent="0.7">
      <c r="A142" s="588" t="s">
        <v>5807</v>
      </c>
      <c r="B142" s="589" t="s">
        <v>5806</v>
      </c>
      <c r="C142" s="590">
        <f>IFERROR(INDEX('5.งบทดลอง รพ.'!$C:$C,MATCH('6.WS-Re-Exp'!A142,'5.งบทดลอง รพ.'!$A:$A,0)),)</f>
        <v>0</v>
      </c>
      <c r="E142" s="201" t="str">
        <f>INDEX('13.Mapping'!$E:$E,MATCH('6.WS-Re-Exp'!$A142,'13.Mapping'!$A:$A,0))</f>
        <v>45111</v>
      </c>
      <c r="F142" s="201" t="str">
        <f>INDEX('13.Mapping'!$C:$C,MATCH('6.WS-Re-Exp'!$A142,'13.Mapping'!$A:$A,0))</f>
        <v>P121</v>
      </c>
      <c r="G142" s="201">
        <f>INDEX('13.Mapping'!$J:$J,MATCH('6.WS-Re-Exp'!$A142,'13.Mapping'!$A:$A,0))</f>
        <v>0</v>
      </c>
      <c r="H142" s="334"/>
      <c r="I142" s="507">
        <v>144</v>
      </c>
    </row>
    <row r="143" spans="1:9" x14ac:dyDescent="0.7">
      <c r="A143" s="588" t="s">
        <v>761</v>
      </c>
      <c r="B143" s="589" t="s">
        <v>762</v>
      </c>
      <c r="C143" s="590">
        <f>IFERROR(INDEX('5.งบทดลอง รพ.'!$C:$C,MATCH('6.WS-Re-Exp'!A143,'5.งบทดลอง รพ.'!$A:$A,0)),)</f>
        <v>0</v>
      </c>
      <c r="E143" s="201" t="str">
        <f>INDEX('13.Mapping'!$E:$E,MATCH('6.WS-Re-Exp'!$A143,'13.Mapping'!$A:$A,0))</f>
        <v>45111</v>
      </c>
      <c r="F143" s="201" t="str">
        <f>INDEX('13.Mapping'!$C:$C,MATCH('6.WS-Re-Exp'!$A143,'13.Mapping'!$A:$A,0))</f>
        <v>P121</v>
      </c>
      <c r="G143" s="201">
        <f>INDEX('13.Mapping'!$J:$J,MATCH('6.WS-Re-Exp'!$A143,'13.Mapping'!$A:$A,0))</f>
        <v>0</v>
      </c>
      <c r="H143" s="334"/>
      <c r="I143" s="507">
        <v>145</v>
      </c>
    </row>
    <row r="144" spans="1:9" x14ac:dyDescent="0.7">
      <c r="A144" s="588" t="s">
        <v>763</v>
      </c>
      <c r="B144" s="589" t="s">
        <v>764</v>
      </c>
      <c r="C144" s="590">
        <f>IFERROR(INDEX('5.งบทดลอง รพ.'!$C:$C,MATCH('6.WS-Re-Exp'!A144,'5.งบทดลอง รพ.'!$A:$A,0)),)</f>
        <v>0</v>
      </c>
      <c r="E144" s="201" t="str">
        <f>INDEX('13.Mapping'!$E:$E,MATCH('6.WS-Re-Exp'!$A144,'13.Mapping'!$A:$A,0))</f>
        <v>45111</v>
      </c>
      <c r="F144" s="201" t="str">
        <f>INDEX('13.Mapping'!$C:$C,MATCH('6.WS-Re-Exp'!$A144,'13.Mapping'!$A:$A,0))</f>
        <v>P121</v>
      </c>
      <c r="G144" s="201">
        <f>INDEX('13.Mapping'!$J:$J,MATCH('6.WS-Re-Exp'!$A144,'13.Mapping'!$A:$A,0))</f>
        <v>0</v>
      </c>
      <c r="H144" s="334"/>
      <c r="I144" s="507">
        <v>146</v>
      </c>
    </row>
    <row r="145" spans="1:9" x14ac:dyDescent="0.7">
      <c r="A145" s="588" t="s">
        <v>765</v>
      </c>
      <c r="B145" s="589" t="s">
        <v>766</v>
      </c>
      <c r="C145" s="590">
        <f>IFERROR(INDEX('5.งบทดลอง รพ.'!$C:$C,MATCH('6.WS-Re-Exp'!A145,'5.งบทดลอง รพ.'!$A:$A,0)),)</f>
        <v>0</v>
      </c>
      <c r="E145" s="201" t="str">
        <f>INDEX('13.Mapping'!$E:$E,MATCH('6.WS-Re-Exp'!$A145,'13.Mapping'!$A:$A,0))</f>
        <v>45111</v>
      </c>
      <c r="F145" s="201" t="str">
        <f>INDEX('13.Mapping'!$C:$C,MATCH('6.WS-Re-Exp'!$A145,'13.Mapping'!$A:$A,0))</f>
        <v>P121</v>
      </c>
      <c r="G145" s="201">
        <f>INDEX('13.Mapping'!$J:$J,MATCH('6.WS-Re-Exp'!$A145,'13.Mapping'!$A:$A,0))</f>
        <v>0</v>
      </c>
      <c r="H145" s="334"/>
      <c r="I145" s="507">
        <v>147</v>
      </c>
    </row>
    <row r="146" spans="1:9" x14ac:dyDescent="0.7">
      <c r="A146" s="588" t="s">
        <v>179</v>
      </c>
      <c r="B146" s="589" t="s">
        <v>990</v>
      </c>
      <c r="C146" s="590">
        <f>IFERROR(INDEX('5.งบทดลอง รพ.'!$C:$C,MATCH('6.WS-Re-Exp'!A146,'5.งบทดลอง รพ.'!$A:$A,0)),)</f>
        <v>0</v>
      </c>
      <c r="E146" s="201" t="str">
        <f>INDEX('13.Mapping'!$E:$E,MATCH('6.WS-Re-Exp'!$A146,'13.Mapping'!$A:$A,0))</f>
        <v>45111</v>
      </c>
      <c r="F146" s="201" t="str">
        <f>INDEX('13.Mapping'!$C:$C,MATCH('6.WS-Re-Exp'!$A146,'13.Mapping'!$A:$A,0))</f>
        <v>P121</v>
      </c>
      <c r="G146" s="201">
        <f>INDEX('13.Mapping'!$J:$J,MATCH('6.WS-Re-Exp'!$A146,'13.Mapping'!$A:$A,0))</f>
        <v>0</v>
      </c>
      <c r="H146" s="334"/>
      <c r="I146" s="507">
        <v>148</v>
      </c>
    </row>
    <row r="147" spans="1:9" x14ac:dyDescent="0.7">
      <c r="A147" s="588" t="s">
        <v>767</v>
      </c>
      <c r="B147" s="589" t="s">
        <v>768</v>
      </c>
      <c r="C147" s="590">
        <f>IFERROR(INDEX('5.งบทดลอง รพ.'!$C:$C,MATCH('6.WS-Re-Exp'!A147,'5.งบทดลอง รพ.'!$A:$A,0)),)</f>
        <v>0</v>
      </c>
      <c r="E147" s="201" t="str">
        <f>INDEX('13.Mapping'!$E:$E,MATCH('6.WS-Re-Exp'!$A147,'13.Mapping'!$A:$A,0))</f>
        <v>45111</v>
      </c>
      <c r="F147" s="201" t="str">
        <f>INDEX('13.Mapping'!$C:$C,MATCH('6.WS-Re-Exp'!$A147,'13.Mapping'!$A:$A,0))</f>
        <v>P121</v>
      </c>
      <c r="G147" s="201">
        <f>INDEX('13.Mapping'!$J:$J,MATCH('6.WS-Re-Exp'!$A147,'13.Mapping'!$A:$A,0))</f>
        <v>0</v>
      </c>
      <c r="H147" s="334"/>
      <c r="I147" s="507">
        <v>149</v>
      </c>
    </row>
    <row r="148" spans="1:9" x14ac:dyDescent="0.7">
      <c r="A148" s="588" t="s">
        <v>180</v>
      </c>
      <c r="B148" s="589" t="s">
        <v>991</v>
      </c>
      <c r="C148" s="590">
        <f>IFERROR(INDEX('5.งบทดลอง รพ.'!$C:$C,MATCH('6.WS-Re-Exp'!A148,'5.งบทดลอง รพ.'!$A:$A,0)),)</f>
        <v>0</v>
      </c>
      <c r="E148" s="201" t="str">
        <f>INDEX('13.Mapping'!$E:$E,MATCH('6.WS-Re-Exp'!$A148,'13.Mapping'!$A:$A,0))</f>
        <v>45111</v>
      </c>
      <c r="F148" s="201" t="str">
        <f>INDEX('13.Mapping'!$C:$C,MATCH('6.WS-Re-Exp'!$A148,'13.Mapping'!$A:$A,0))</f>
        <v>P121</v>
      </c>
      <c r="G148" s="201">
        <f>INDEX('13.Mapping'!$J:$J,MATCH('6.WS-Re-Exp'!$A148,'13.Mapping'!$A:$A,0))</f>
        <v>0</v>
      </c>
      <c r="H148" s="334"/>
      <c r="I148" s="507">
        <v>150</v>
      </c>
    </row>
    <row r="149" spans="1:9" x14ac:dyDescent="0.7">
      <c r="A149" s="588" t="s">
        <v>6008</v>
      </c>
      <c r="B149" s="589" t="s">
        <v>6007</v>
      </c>
      <c r="C149" s="590">
        <f>IFERROR(INDEX('5.งบทดลอง รพ.'!$C:$C,MATCH('6.WS-Re-Exp'!A149,'5.งบทดลอง รพ.'!$A:$A,0)),)</f>
        <v>0</v>
      </c>
      <c r="E149" s="201" t="str">
        <f>INDEX('13.Mapping'!$E:$E,MATCH('6.WS-Re-Exp'!$A149,'13.Mapping'!$A:$A,0))</f>
        <v>45111</v>
      </c>
      <c r="F149" s="201" t="str">
        <f>INDEX('13.Mapping'!$C:$C,MATCH('6.WS-Re-Exp'!$A149,'13.Mapping'!$A:$A,0))</f>
        <v>P121</v>
      </c>
      <c r="G149" s="201">
        <f>INDEX('13.Mapping'!$J:$J,MATCH('6.WS-Re-Exp'!$A149,'13.Mapping'!$A:$A,0))</f>
        <v>0</v>
      </c>
      <c r="H149" s="334"/>
      <c r="I149" s="507">
        <v>151</v>
      </c>
    </row>
    <row r="150" spans="1:9" x14ac:dyDescent="0.7">
      <c r="A150" s="588" t="s">
        <v>181</v>
      </c>
      <c r="B150" s="589" t="s">
        <v>182</v>
      </c>
      <c r="C150" s="590">
        <f>IFERROR(INDEX('5.งบทดลอง รพ.'!$C:$C,MATCH('6.WS-Re-Exp'!A150,'5.งบทดลอง รพ.'!$A:$A,0)),)</f>
        <v>0</v>
      </c>
      <c r="E150" s="201" t="str">
        <f>INDEX('13.Mapping'!$E:$E,MATCH('6.WS-Re-Exp'!$A150,'13.Mapping'!$A:$A,0))</f>
        <v>45110</v>
      </c>
      <c r="F150" s="201" t="str">
        <f>INDEX('13.Mapping'!$C:$C,MATCH('6.WS-Re-Exp'!$A150,'13.Mapping'!$A:$A,0))</f>
        <v>P12</v>
      </c>
      <c r="G150" s="201" t="str">
        <f>INDEX('13.Mapping'!$J:$J,MATCH('6.WS-Re-Exp'!$A150,'13.Mapping'!$A:$A,0))</f>
        <v>PC09</v>
      </c>
      <c r="H150" s="334"/>
      <c r="I150" s="507">
        <v>152</v>
      </c>
    </row>
    <row r="151" spans="1:9" s="33" customFormat="1" x14ac:dyDescent="0.7">
      <c r="A151" s="588" t="s">
        <v>183</v>
      </c>
      <c r="B151" s="589" t="s">
        <v>184</v>
      </c>
      <c r="C151" s="590">
        <f>IFERROR(INDEX('5.งบทดลอง รพ.'!$C:$C,MATCH('6.WS-Re-Exp'!A151,'5.งบทดลอง รพ.'!$A:$A,0)),)</f>
        <v>0</v>
      </c>
      <c r="D151" s="6"/>
      <c r="E151" s="201" t="str">
        <f>INDEX('13.Mapping'!$E:$E,MATCH('6.WS-Re-Exp'!$A151,'13.Mapping'!$A:$A,0))</f>
        <v>45110</v>
      </c>
      <c r="F151" s="201" t="str">
        <f>INDEX('13.Mapping'!$C:$C,MATCH('6.WS-Re-Exp'!$A151,'13.Mapping'!$A:$A,0))</f>
        <v>P12</v>
      </c>
      <c r="G151" s="201" t="str">
        <f>INDEX('13.Mapping'!$J:$J,MATCH('6.WS-Re-Exp'!$A151,'13.Mapping'!$A:$A,0))</f>
        <v>PC09</v>
      </c>
      <c r="H151" s="283"/>
      <c r="I151" s="507">
        <v>153</v>
      </c>
    </row>
    <row r="152" spans="1:9" s="33" customFormat="1" x14ac:dyDescent="0.7">
      <c r="A152" s="588" t="s">
        <v>134</v>
      </c>
      <c r="B152" s="589" t="s">
        <v>135</v>
      </c>
      <c r="C152" s="590">
        <f>IFERROR(INDEX('5.งบทดลอง รพ.'!$C:$C,MATCH('6.WS-Re-Exp'!A152,'5.งบทดลอง รพ.'!$A:$A,0)),)</f>
        <v>0</v>
      </c>
      <c r="D152" s="6"/>
      <c r="E152" s="201" t="str">
        <f>INDEX('13.Mapping'!$E:$E,MATCH('6.WS-Re-Exp'!$A152,'13.Mapping'!$A:$A,0))</f>
        <v>43050</v>
      </c>
      <c r="F152" s="201" t="str">
        <f>INDEX('13.Mapping'!$C:$C,MATCH('6.WS-Re-Exp'!$A152,'13.Mapping'!$A:$A,0))</f>
        <v>P10</v>
      </c>
      <c r="G152" s="201" t="str">
        <f>INDEX('13.Mapping'!$J:$J,MATCH('6.WS-Re-Exp'!$A152,'13.Mapping'!$A:$A,0))</f>
        <v>PC08</v>
      </c>
      <c r="H152" s="283"/>
      <c r="I152" s="507">
        <v>154</v>
      </c>
    </row>
    <row r="153" spans="1:9" s="33" customFormat="1" x14ac:dyDescent="0.7">
      <c r="A153" s="588" t="s">
        <v>136</v>
      </c>
      <c r="B153" s="589" t="s">
        <v>137</v>
      </c>
      <c r="C153" s="590">
        <f>IFERROR(INDEX('5.งบทดลอง รพ.'!$C:$C,MATCH('6.WS-Re-Exp'!A153,'5.งบทดลอง รพ.'!$A:$A,0)),)</f>
        <v>0</v>
      </c>
      <c r="D153" s="6"/>
      <c r="E153" s="201" t="str">
        <f>INDEX('13.Mapping'!$E:$E,MATCH('6.WS-Re-Exp'!$A153,'13.Mapping'!$A:$A,0))</f>
        <v>43050</v>
      </c>
      <c r="F153" s="201" t="str">
        <f>INDEX('13.Mapping'!$C:$C,MATCH('6.WS-Re-Exp'!$A153,'13.Mapping'!$A:$A,0))</f>
        <v>P10</v>
      </c>
      <c r="G153" s="201" t="str">
        <f>INDEX('13.Mapping'!$J:$J,MATCH('6.WS-Re-Exp'!$A153,'13.Mapping'!$A:$A,0))</f>
        <v>PC08</v>
      </c>
      <c r="H153" s="283"/>
      <c r="I153" s="507">
        <v>155</v>
      </c>
    </row>
    <row r="154" spans="1:9" x14ac:dyDescent="0.7">
      <c r="A154" s="588" t="s">
        <v>185</v>
      </c>
      <c r="B154" s="589" t="s">
        <v>186</v>
      </c>
      <c r="C154" s="590">
        <f>IFERROR(INDEX('5.งบทดลอง รพ.'!$C:$C,MATCH('6.WS-Re-Exp'!A154,'5.งบทดลอง รพ.'!$A:$A,0)),)</f>
        <v>0</v>
      </c>
      <c r="E154" s="201" t="str">
        <f>INDEX('13.Mapping'!$E:$E,MATCH('6.WS-Re-Exp'!$A154,'13.Mapping'!$A:$A,0))</f>
        <v>45110</v>
      </c>
      <c r="F154" s="201" t="str">
        <f>INDEX('13.Mapping'!$C:$C,MATCH('6.WS-Re-Exp'!$A154,'13.Mapping'!$A:$A,0))</f>
        <v>P12</v>
      </c>
      <c r="G154" s="201" t="str">
        <f>INDEX('13.Mapping'!$J:$J,MATCH('6.WS-Re-Exp'!$A154,'13.Mapping'!$A:$A,0))</f>
        <v>PC09</v>
      </c>
      <c r="H154" s="334"/>
      <c r="I154" s="507">
        <v>156</v>
      </c>
    </row>
    <row r="155" spans="1:9" x14ac:dyDescent="0.7">
      <c r="A155" s="588" t="s">
        <v>187</v>
      </c>
      <c r="B155" s="589" t="s">
        <v>188</v>
      </c>
      <c r="C155" s="590">
        <f>IFERROR(INDEX('5.งบทดลอง รพ.'!$C:$C,MATCH('6.WS-Re-Exp'!A155,'5.งบทดลอง รพ.'!$A:$A,0)),)</f>
        <v>0</v>
      </c>
      <c r="E155" s="201" t="str">
        <f>INDEX('13.Mapping'!$E:$E,MATCH('6.WS-Re-Exp'!$A155,'13.Mapping'!$A:$A,0))</f>
        <v>45110</v>
      </c>
      <c r="F155" s="201" t="str">
        <f>INDEX('13.Mapping'!$C:$C,MATCH('6.WS-Re-Exp'!$A155,'13.Mapping'!$A:$A,0))</f>
        <v>P12</v>
      </c>
      <c r="G155" s="201" t="str">
        <f>INDEX('13.Mapping'!$J:$J,MATCH('6.WS-Re-Exp'!$A155,'13.Mapping'!$A:$A,0))</f>
        <v>PC09</v>
      </c>
      <c r="H155" s="334"/>
      <c r="I155" s="507">
        <v>157</v>
      </c>
    </row>
    <row r="156" spans="1:9" s="33" customFormat="1" x14ac:dyDescent="0.7">
      <c r="A156" s="588" t="s">
        <v>189</v>
      </c>
      <c r="B156" s="589" t="s">
        <v>190</v>
      </c>
      <c r="C156" s="590">
        <f>IFERROR(INDEX('5.งบทดลอง รพ.'!$C:$C,MATCH('6.WS-Re-Exp'!A156,'5.งบทดลอง รพ.'!$A:$A,0)),)</f>
        <v>0</v>
      </c>
      <c r="D156" s="6"/>
      <c r="E156" s="201" t="str">
        <f>INDEX('13.Mapping'!$E:$E,MATCH('6.WS-Re-Exp'!$A156,'13.Mapping'!$A:$A,0))</f>
        <v>45110</v>
      </c>
      <c r="F156" s="201" t="str">
        <f>INDEX('13.Mapping'!$C:$C,MATCH('6.WS-Re-Exp'!$A156,'13.Mapping'!$A:$A,0))</f>
        <v>P12</v>
      </c>
      <c r="G156" s="201" t="str">
        <f>INDEX('13.Mapping'!$J:$J,MATCH('6.WS-Re-Exp'!$A156,'13.Mapping'!$A:$A,0))</f>
        <v>PC09</v>
      </c>
      <c r="H156" s="283"/>
      <c r="I156" s="507">
        <v>158</v>
      </c>
    </row>
    <row r="157" spans="1:9" x14ac:dyDescent="0.7">
      <c r="A157" s="588" t="s">
        <v>191</v>
      </c>
      <c r="B157" s="589" t="s">
        <v>192</v>
      </c>
      <c r="C157" s="590">
        <f>IFERROR(INDEX('5.งบทดลอง รพ.'!$C:$C,MATCH('6.WS-Re-Exp'!A157,'5.งบทดลอง รพ.'!$A:$A,0)),)</f>
        <v>0</v>
      </c>
      <c r="E157" s="201" t="str">
        <f>INDEX('13.Mapping'!$E:$E,MATCH('6.WS-Re-Exp'!$A157,'13.Mapping'!$A:$A,0))</f>
        <v>45110</v>
      </c>
      <c r="F157" s="201" t="str">
        <f>INDEX('13.Mapping'!$C:$C,MATCH('6.WS-Re-Exp'!$A157,'13.Mapping'!$A:$A,0))</f>
        <v>P12</v>
      </c>
      <c r="G157" s="201" t="str">
        <f>INDEX('13.Mapping'!$J:$J,MATCH('6.WS-Re-Exp'!$A157,'13.Mapping'!$A:$A,0))</f>
        <v>PC09</v>
      </c>
      <c r="H157" s="334"/>
      <c r="I157" s="507">
        <v>159</v>
      </c>
    </row>
    <row r="158" spans="1:9" x14ac:dyDescent="0.7">
      <c r="A158" s="588" t="s">
        <v>193</v>
      </c>
      <c r="B158" s="589" t="s">
        <v>194</v>
      </c>
      <c r="C158" s="590">
        <f>IFERROR(INDEX('5.งบทดลอง รพ.'!$C:$C,MATCH('6.WS-Re-Exp'!A158,'5.งบทดลอง รพ.'!$A:$A,0)),)</f>
        <v>0</v>
      </c>
      <c r="E158" s="201" t="str">
        <f>INDEX('13.Mapping'!$E:$E,MATCH('6.WS-Re-Exp'!$A158,'13.Mapping'!$A:$A,0))</f>
        <v>45110</v>
      </c>
      <c r="F158" s="201" t="str">
        <f>INDEX('13.Mapping'!$C:$C,MATCH('6.WS-Re-Exp'!$A158,'13.Mapping'!$A:$A,0))</f>
        <v>P12</v>
      </c>
      <c r="G158" s="201" t="str">
        <f>INDEX('13.Mapping'!$J:$J,MATCH('6.WS-Re-Exp'!$A158,'13.Mapping'!$A:$A,0))</f>
        <v>PC09</v>
      </c>
      <c r="H158" s="334"/>
      <c r="I158" s="507">
        <v>160</v>
      </c>
    </row>
    <row r="159" spans="1:9" x14ac:dyDescent="0.7">
      <c r="A159" s="588" t="s">
        <v>195</v>
      </c>
      <c r="B159" s="589" t="s">
        <v>992</v>
      </c>
      <c r="C159" s="590">
        <f>IFERROR(INDEX('5.งบทดลอง รพ.'!$C:$C,MATCH('6.WS-Re-Exp'!A159,'5.งบทดลอง รพ.'!$A:$A,0)),)</f>
        <v>0</v>
      </c>
      <c r="E159" s="201" t="str">
        <f>INDEX('13.Mapping'!$E:$E,MATCH('6.WS-Re-Exp'!$A159,'13.Mapping'!$A:$A,0))</f>
        <v>45110</v>
      </c>
      <c r="F159" s="201" t="str">
        <f>INDEX('13.Mapping'!$C:$C,MATCH('6.WS-Re-Exp'!$A159,'13.Mapping'!$A:$A,0))</f>
        <v>P12</v>
      </c>
      <c r="G159" s="201" t="str">
        <f>INDEX('13.Mapping'!$J:$J,MATCH('6.WS-Re-Exp'!$A159,'13.Mapping'!$A:$A,0))</f>
        <v>PC09</v>
      </c>
      <c r="H159" s="334"/>
      <c r="I159" s="507">
        <v>161</v>
      </c>
    </row>
    <row r="160" spans="1:9" x14ac:dyDescent="0.7">
      <c r="A160" s="588" t="s">
        <v>196</v>
      </c>
      <c r="B160" s="589" t="s">
        <v>993</v>
      </c>
      <c r="C160" s="590">
        <f>IFERROR(INDEX('5.งบทดลอง รพ.'!$C:$C,MATCH('6.WS-Re-Exp'!A160,'5.งบทดลอง รพ.'!$A:$A,0)),)</f>
        <v>0</v>
      </c>
      <c r="E160" s="201" t="str">
        <f>INDEX('13.Mapping'!$E:$E,MATCH('6.WS-Re-Exp'!$A160,'13.Mapping'!$A:$A,0))</f>
        <v>45110</v>
      </c>
      <c r="F160" s="201" t="str">
        <f>INDEX('13.Mapping'!$C:$C,MATCH('6.WS-Re-Exp'!$A160,'13.Mapping'!$A:$A,0))</f>
        <v>P12</v>
      </c>
      <c r="G160" s="201" t="str">
        <f>INDEX('13.Mapping'!$J:$J,MATCH('6.WS-Re-Exp'!$A160,'13.Mapping'!$A:$A,0))</f>
        <v>PC09</v>
      </c>
      <c r="H160" s="334"/>
      <c r="I160" s="507">
        <v>162</v>
      </c>
    </row>
    <row r="161" spans="1:9" x14ac:dyDescent="0.7">
      <c r="A161" s="588" t="s">
        <v>197</v>
      </c>
      <c r="B161" s="589" t="s">
        <v>198</v>
      </c>
      <c r="C161" s="590">
        <f>IFERROR(INDEX('5.งบทดลอง รพ.'!$C:$C,MATCH('6.WS-Re-Exp'!A161,'5.งบทดลอง รพ.'!$A:$A,0)),)</f>
        <v>0</v>
      </c>
      <c r="E161" s="201" t="str">
        <f>INDEX('13.Mapping'!$E:$E,MATCH('6.WS-Re-Exp'!$A161,'13.Mapping'!$A:$A,0))</f>
        <v>45110</v>
      </c>
      <c r="F161" s="201" t="str">
        <f>INDEX('13.Mapping'!$C:$C,MATCH('6.WS-Re-Exp'!$A161,'13.Mapping'!$A:$A,0))</f>
        <v>P12</v>
      </c>
      <c r="G161" s="201" t="str">
        <f>INDEX('13.Mapping'!$J:$J,MATCH('6.WS-Re-Exp'!$A161,'13.Mapping'!$A:$A,0))</f>
        <v>PC09</v>
      </c>
      <c r="H161" s="334"/>
      <c r="I161" s="507">
        <v>163</v>
      </c>
    </row>
    <row r="162" spans="1:9" x14ac:dyDescent="0.7">
      <c r="A162" s="588" t="s">
        <v>199</v>
      </c>
      <c r="B162" s="589" t="s">
        <v>200</v>
      </c>
      <c r="C162" s="590">
        <f>IFERROR(INDEX('5.งบทดลอง รพ.'!$C:$C,MATCH('6.WS-Re-Exp'!A162,'5.งบทดลอง รพ.'!$A:$A,0)),)</f>
        <v>0</v>
      </c>
      <c r="E162" s="201" t="str">
        <f>INDEX('13.Mapping'!$E:$E,MATCH('6.WS-Re-Exp'!$A162,'13.Mapping'!$A:$A,0))</f>
        <v>45110</v>
      </c>
      <c r="F162" s="201" t="str">
        <f>INDEX('13.Mapping'!$C:$C,MATCH('6.WS-Re-Exp'!$A162,'13.Mapping'!$A:$A,0))</f>
        <v>P12</v>
      </c>
      <c r="G162" s="201" t="str">
        <f>INDEX('13.Mapping'!$J:$J,MATCH('6.WS-Re-Exp'!$A162,'13.Mapping'!$A:$A,0))</f>
        <v>PC09</v>
      </c>
      <c r="H162" s="334"/>
      <c r="I162" s="507">
        <v>164</v>
      </c>
    </row>
    <row r="163" spans="1:9" x14ac:dyDescent="0.7">
      <c r="A163" s="588" t="s">
        <v>212</v>
      </c>
      <c r="B163" s="589" t="s">
        <v>213</v>
      </c>
      <c r="C163" s="590">
        <f>IFERROR(INDEX('5.งบทดลอง รพ.'!$C:$C,MATCH('6.WS-Re-Exp'!A163,'5.งบทดลอง รพ.'!$A:$A,0)),)</f>
        <v>0</v>
      </c>
      <c r="E163" s="201" t="str">
        <f>INDEX('13.Mapping'!$E:$E,MATCH('6.WS-Re-Exp'!$A163,'13.Mapping'!$A:$A,0))</f>
        <v>46010</v>
      </c>
      <c r="F163" s="201" t="str">
        <f>INDEX('13.Mapping'!$C:$C,MATCH('6.WS-Re-Exp'!$A163,'13.Mapping'!$A:$A,0))</f>
        <v>P13</v>
      </c>
      <c r="G163" s="201">
        <f>INDEX('13.Mapping'!$J:$J,MATCH('6.WS-Re-Exp'!$A163,'13.Mapping'!$A:$A,0))</f>
        <v>0</v>
      </c>
      <c r="H163" s="334"/>
      <c r="I163" s="507">
        <v>165</v>
      </c>
    </row>
    <row r="164" spans="1:9" x14ac:dyDescent="0.7">
      <c r="A164" s="588" t="s">
        <v>201</v>
      </c>
      <c r="B164" s="589" t="s">
        <v>994</v>
      </c>
      <c r="C164" s="590">
        <f>IFERROR(INDEX('5.งบทดลอง รพ.'!$C:$C,MATCH('6.WS-Re-Exp'!A164,'5.งบทดลอง รพ.'!$A:$A,0)),)</f>
        <v>0</v>
      </c>
      <c r="E164" s="201" t="str">
        <f>INDEX('13.Mapping'!$E:$E,MATCH('6.WS-Re-Exp'!$A164,'13.Mapping'!$A:$A,0))</f>
        <v>45110</v>
      </c>
      <c r="F164" s="201" t="str">
        <f>INDEX('13.Mapping'!$C:$C,MATCH('6.WS-Re-Exp'!$A164,'13.Mapping'!$A:$A,0))</f>
        <v>P12</v>
      </c>
      <c r="G164" s="201">
        <f>INDEX('13.Mapping'!$J:$J,MATCH('6.WS-Re-Exp'!$A164,'13.Mapping'!$A:$A,0))</f>
        <v>0</v>
      </c>
      <c r="H164" s="334"/>
      <c r="I164" s="507">
        <v>166</v>
      </c>
    </row>
    <row r="165" spans="1:9" x14ac:dyDescent="0.7">
      <c r="A165" s="588" t="s">
        <v>202</v>
      </c>
      <c r="B165" s="589" t="s">
        <v>203</v>
      </c>
      <c r="C165" s="590">
        <f>IFERROR(INDEX('5.งบทดลอง รพ.'!$C:$C,MATCH('6.WS-Re-Exp'!A165,'5.งบทดลอง รพ.'!$A:$A,0)),)</f>
        <v>0</v>
      </c>
      <c r="E165" s="201" t="str">
        <f>INDEX('13.Mapping'!$E:$E,MATCH('6.WS-Re-Exp'!$A165,'13.Mapping'!$A:$A,0))</f>
        <v>45110</v>
      </c>
      <c r="F165" s="201" t="str">
        <f>INDEX('13.Mapping'!$C:$C,MATCH('6.WS-Re-Exp'!$A165,'13.Mapping'!$A:$A,0))</f>
        <v>P12</v>
      </c>
      <c r="G165" s="201">
        <f>INDEX('13.Mapping'!$J:$J,MATCH('6.WS-Re-Exp'!$A165,'13.Mapping'!$A:$A,0))</f>
        <v>0</v>
      </c>
      <c r="H165" s="334"/>
      <c r="I165" s="507">
        <v>167</v>
      </c>
    </row>
    <row r="166" spans="1:9" x14ac:dyDescent="0.7">
      <c r="A166" s="588" t="s">
        <v>204</v>
      </c>
      <c r="B166" s="589" t="s">
        <v>995</v>
      </c>
      <c r="C166" s="590">
        <f>IFERROR(INDEX('5.งบทดลอง รพ.'!$C:$C,MATCH('6.WS-Re-Exp'!A166,'5.งบทดลอง รพ.'!$A:$A,0)),)</f>
        <v>0</v>
      </c>
      <c r="E166" s="201" t="str">
        <f>INDEX('13.Mapping'!$E:$E,MATCH('6.WS-Re-Exp'!$A166,'13.Mapping'!$A:$A,0))</f>
        <v>45110</v>
      </c>
      <c r="F166" s="201" t="str">
        <f>INDEX('13.Mapping'!$C:$C,MATCH('6.WS-Re-Exp'!$A166,'13.Mapping'!$A:$A,0))</f>
        <v>P12</v>
      </c>
      <c r="G166" s="201">
        <f>INDEX('13.Mapping'!$J:$J,MATCH('6.WS-Re-Exp'!$A166,'13.Mapping'!$A:$A,0))</f>
        <v>0</v>
      </c>
      <c r="H166" s="334"/>
      <c r="I166" s="507">
        <v>168</v>
      </c>
    </row>
    <row r="167" spans="1:9" s="33" customFormat="1" x14ac:dyDescent="0.7">
      <c r="A167" s="588" t="s">
        <v>205</v>
      </c>
      <c r="B167" s="589" t="s">
        <v>206</v>
      </c>
      <c r="C167" s="590">
        <f>IFERROR(INDEX('5.งบทดลอง รพ.'!$C:$C,MATCH('6.WS-Re-Exp'!A167,'5.งบทดลอง รพ.'!$A:$A,0)),)</f>
        <v>0</v>
      </c>
      <c r="D167" s="6"/>
      <c r="E167" s="201" t="str">
        <f>INDEX('13.Mapping'!$E:$E,MATCH('6.WS-Re-Exp'!$A167,'13.Mapping'!$A:$A,0))</f>
        <v>45110</v>
      </c>
      <c r="F167" s="201" t="str">
        <f>INDEX('13.Mapping'!$C:$C,MATCH('6.WS-Re-Exp'!$A167,'13.Mapping'!$A:$A,0))</f>
        <v>P12</v>
      </c>
      <c r="G167" s="201">
        <f>INDEX('13.Mapping'!$J:$J,MATCH('6.WS-Re-Exp'!$A167,'13.Mapping'!$A:$A,0))</f>
        <v>0</v>
      </c>
      <c r="H167" s="284"/>
      <c r="I167" s="507">
        <v>169</v>
      </c>
    </row>
    <row r="168" spans="1:9" x14ac:dyDescent="0.7">
      <c r="A168" s="588" t="s">
        <v>5937</v>
      </c>
      <c r="B168" s="589" t="s">
        <v>5936</v>
      </c>
      <c r="C168" s="590">
        <f>IFERROR(INDEX('5.งบทดลอง รพ.'!$C:$C,MATCH('6.WS-Re-Exp'!A168,'5.งบทดลอง รพ.'!$A:$A,0)),)</f>
        <v>0</v>
      </c>
      <c r="E168" s="201" t="str">
        <f>INDEX('13.Mapping'!$E:$E,MATCH('6.WS-Re-Exp'!$A168,'13.Mapping'!$A:$A,0))</f>
        <v>45110</v>
      </c>
      <c r="F168" s="201" t="str">
        <f>INDEX('13.Mapping'!$C:$C,MATCH('6.WS-Re-Exp'!$A168,'13.Mapping'!$A:$A,0))</f>
        <v>P12</v>
      </c>
      <c r="G168" s="201">
        <f>INDEX('13.Mapping'!$J:$J,MATCH('6.WS-Re-Exp'!$A168,'13.Mapping'!$A:$A,0))</f>
        <v>0</v>
      </c>
      <c r="H168" s="334"/>
      <c r="I168" s="507">
        <v>170</v>
      </c>
    </row>
    <row r="169" spans="1:9" x14ac:dyDescent="0.7">
      <c r="A169" s="588" t="s">
        <v>207</v>
      </c>
      <c r="B169" s="589" t="s">
        <v>208</v>
      </c>
      <c r="C169" s="590">
        <f>IFERROR(INDEX('5.งบทดลอง รพ.'!$C:$C,MATCH('6.WS-Re-Exp'!A169,'5.งบทดลอง รพ.'!$A:$A,0)),)</f>
        <v>0</v>
      </c>
      <c r="E169" s="201" t="str">
        <f>INDEX('13.Mapping'!$E:$E,MATCH('6.WS-Re-Exp'!$A169,'13.Mapping'!$A:$A,0))</f>
        <v>45110</v>
      </c>
      <c r="F169" s="201" t="str">
        <f>INDEX('13.Mapping'!$C:$C,MATCH('6.WS-Re-Exp'!$A169,'13.Mapping'!$A:$A,0))</f>
        <v>P12</v>
      </c>
      <c r="G169" s="201" t="str">
        <f>INDEX('13.Mapping'!$J:$J,MATCH('6.WS-Re-Exp'!$A169,'13.Mapping'!$A:$A,0))</f>
        <v>PC09</v>
      </c>
      <c r="H169" s="484">
        <f>SUM(C3:C169)</f>
        <v>0</v>
      </c>
      <c r="I169" s="507">
        <v>171</v>
      </c>
    </row>
    <row r="170" spans="1:9" x14ac:dyDescent="0.7">
      <c r="A170" s="588" t="s">
        <v>223</v>
      </c>
      <c r="B170" s="589" t="s">
        <v>224</v>
      </c>
      <c r="C170" s="590">
        <f>IFERROR(INDEX('5.งบทดลอง รพ.'!$C:$C,MATCH('6.WS-Re-Exp'!A170,'5.งบทดลอง รพ.'!$A:$A,0)),)</f>
        <v>0</v>
      </c>
      <c r="E170" s="201" t="str">
        <f>INDEX('13.Mapping'!$E:$E,MATCH('6.WS-Re-Exp'!$A170,'13.Mapping'!$A:$A,0))</f>
        <v>52010</v>
      </c>
      <c r="F170" s="201" t="str">
        <f>INDEX('13.Mapping'!$C:$C,MATCH('6.WS-Re-Exp'!$A170,'13.Mapping'!$A:$A,0))</f>
        <v>P17</v>
      </c>
      <c r="G170" s="201">
        <f>INDEX('13.Mapping'!$J:$J,MATCH('6.WS-Re-Exp'!$A170,'13.Mapping'!$A:$A,0))</f>
        <v>0</v>
      </c>
      <c r="H170" s="334"/>
      <c r="I170" s="507">
        <v>172</v>
      </c>
    </row>
    <row r="171" spans="1:9" x14ac:dyDescent="0.7">
      <c r="A171" s="588" t="s">
        <v>225</v>
      </c>
      <c r="B171" s="589" t="s">
        <v>226</v>
      </c>
      <c r="C171" s="590">
        <f>IFERROR(INDEX('5.งบทดลอง รพ.'!$C:$C,MATCH('6.WS-Re-Exp'!A171,'5.งบทดลอง รพ.'!$A:$A,0)),)</f>
        <v>0</v>
      </c>
      <c r="E171" s="201" t="str">
        <f>INDEX('13.Mapping'!$E:$E,MATCH('6.WS-Re-Exp'!$A171,'13.Mapping'!$A:$A,0))</f>
        <v>52010</v>
      </c>
      <c r="F171" s="201" t="str">
        <f>INDEX('13.Mapping'!$C:$C,MATCH('6.WS-Re-Exp'!$A171,'13.Mapping'!$A:$A,0))</f>
        <v>P17</v>
      </c>
      <c r="G171" s="201">
        <f>INDEX('13.Mapping'!$J:$J,MATCH('6.WS-Re-Exp'!$A171,'13.Mapping'!$A:$A,0))</f>
        <v>0</v>
      </c>
      <c r="H171" s="334"/>
      <c r="I171" s="507">
        <v>173</v>
      </c>
    </row>
    <row r="172" spans="1:9" x14ac:dyDescent="0.7">
      <c r="A172" s="588" t="s">
        <v>227</v>
      </c>
      <c r="B172" s="589" t="s">
        <v>228</v>
      </c>
      <c r="C172" s="590">
        <f>IFERROR(INDEX('5.งบทดลอง รพ.'!$C:$C,MATCH('6.WS-Re-Exp'!A172,'5.งบทดลอง รพ.'!$A:$A,0)),)</f>
        <v>0</v>
      </c>
      <c r="E172" s="201" t="str">
        <f>INDEX('13.Mapping'!$E:$E,MATCH('6.WS-Re-Exp'!$A172,'13.Mapping'!$A:$A,0))</f>
        <v>52010</v>
      </c>
      <c r="F172" s="201" t="str">
        <f>INDEX('13.Mapping'!$C:$C,MATCH('6.WS-Re-Exp'!$A172,'13.Mapping'!$A:$A,0))</f>
        <v>P17</v>
      </c>
      <c r="G172" s="201">
        <f>INDEX('13.Mapping'!$J:$J,MATCH('6.WS-Re-Exp'!$A172,'13.Mapping'!$A:$A,0))</f>
        <v>0</v>
      </c>
      <c r="H172" s="334"/>
      <c r="I172" s="507">
        <v>174</v>
      </c>
    </row>
    <row r="173" spans="1:9" s="33" customFormat="1" x14ac:dyDescent="0.7">
      <c r="A173" s="588" t="s">
        <v>229</v>
      </c>
      <c r="B173" s="589" t="s">
        <v>230</v>
      </c>
      <c r="C173" s="590">
        <f>IFERROR(INDEX('5.งบทดลอง รพ.'!$C:$C,MATCH('6.WS-Re-Exp'!A173,'5.งบทดลอง รพ.'!$A:$A,0)),)</f>
        <v>0</v>
      </c>
      <c r="D173" s="6"/>
      <c r="E173" s="201" t="str">
        <f>INDEX('13.Mapping'!$E:$E,MATCH('6.WS-Re-Exp'!$A173,'13.Mapping'!$A:$A,0))</f>
        <v>52010</v>
      </c>
      <c r="F173" s="201" t="str">
        <f>INDEX('13.Mapping'!$C:$C,MATCH('6.WS-Re-Exp'!$A173,'13.Mapping'!$A:$A,0))</f>
        <v>P17</v>
      </c>
      <c r="G173" s="201">
        <f>INDEX('13.Mapping'!$J:$J,MATCH('6.WS-Re-Exp'!$A173,'13.Mapping'!$A:$A,0))</f>
        <v>0</v>
      </c>
      <c r="H173" s="283"/>
      <c r="I173" s="507">
        <v>175</v>
      </c>
    </row>
    <row r="174" spans="1:9" x14ac:dyDescent="0.7">
      <c r="A174" s="588" t="s">
        <v>231</v>
      </c>
      <c r="B174" s="589" t="s">
        <v>232</v>
      </c>
      <c r="C174" s="590">
        <f>IFERROR(INDEX('5.งบทดลอง รพ.'!$C:$C,MATCH('6.WS-Re-Exp'!A174,'5.งบทดลอง รพ.'!$A:$A,0)),)</f>
        <v>0</v>
      </c>
      <c r="E174" s="201" t="str">
        <f>INDEX('13.Mapping'!$E:$E,MATCH('6.WS-Re-Exp'!$A174,'13.Mapping'!$A:$A,0))</f>
        <v>52010</v>
      </c>
      <c r="F174" s="201" t="str">
        <f>INDEX('13.Mapping'!$C:$C,MATCH('6.WS-Re-Exp'!$A174,'13.Mapping'!$A:$A,0))</f>
        <v>P17</v>
      </c>
      <c r="G174" s="201">
        <f>INDEX('13.Mapping'!$J:$J,MATCH('6.WS-Re-Exp'!$A174,'13.Mapping'!$A:$A,0))</f>
        <v>0</v>
      </c>
      <c r="H174" s="334"/>
      <c r="I174" s="507">
        <v>176</v>
      </c>
    </row>
    <row r="175" spans="1:9" x14ac:dyDescent="0.7">
      <c r="A175" s="588" t="s">
        <v>233</v>
      </c>
      <c r="B175" s="589" t="s">
        <v>234</v>
      </c>
      <c r="C175" s="590">
        <f>IFERROR(INDEX('5.งบทดลอง รพ.'!$C:$C,MATCH('6.WS-Re-Exp'!A175,'5.งบทดลอง รพ.'!$A:$A,0)),)</f>
        <v>0</v>
      </c>
      <c r="E175" s="201" t="str">
        <f>INDEX('13.Mapping'!$E:$E,MATCH('6.WS-Re-Exp'!$A175,'13.Mapping'!$A:$A,0))</f>
        <v>51070</v>
      </c>
      <c r="F175" s="201" t="str">
        <f>INDEX('13.Mapping'!$C:$C,MATCH('6.WS-Re-Exp'!$A175,'13.Mapping'!$A:$A,0))</f>
        <v>P19</v>
      </c>
      <c r="G175" s="201">
        <f>INDEX('13.Mapping'!$J:$J,MATCH('6.WS-Re-Exp'!$A175,'13.Mapping'!$A:$A,0))</f>
        <v>0</v>
      </c>
      <c r="H175" s="334"/>
      <c r="I175" s="507">
        <v>177</v>
      </c>
    </row>
    <row r="176" spans="1:9" x14ac:dyDescent="0.7">
      <c r="A176" s="588" t="s">
        <v>235</v>
      </c>
      <c r="B176" s="589" t="s">
        <v>236</v>
      </c>
      <c r="C176" s="590">
        <f>IFERROR(INDEX('5.งบทดลอง รพ.'!$C:$C,MATCH('6.WS-Re-Exp'!A176,'5.งบทดลอง รพ.'!$A:$A,0)),)</f>
        <v>0</v>
      </c>
      <c r="E176" s="201" t="str">
        <f>INDEX('13.Mapping'!$E:$E,MATCH('6.WS-Re-Exp'!$A176,'13.Mapping'!$A:$A,0))</f>
        <v>52010</v>
      </c>
      <c r="F176" s="201" t="str">
        <f>INDEX('13.Mapping'!$C:$C,MATCH('6.WS-Re-Exp'!$A176,'13.Mapping'!$A:$A,0))</f>
        <v>P17</v>
      </c>
      <c r="G176" s="201">
        <f>INDEX('13.Mapping'!$J:$J,MATCH('6.WS-Re-Exp'!$A176,'13.Mapping'!$A:$A,0))</f>
        <v>0</v>
      </c>
      <c r="H176" s="334"/>
      <c r="I176" s="507">
        <v>178</v>
      </c>
    </row>
    <row r="177" spans="1:9" x14ac:dyDescent="0.7">
      <c r="A177" s="588" t="s">
        <v>237</v>
      </c>
      <c r="B177" s="589" t="s">
        <v>238</v>
      </c>
      <c r="C177" s="590">
        <f>IFERROR(INDEX('5.งบทดลอง รพ.'!$C:$C,MATCH('6.WS-Re-Exp'!A177,'5.งบทดลอง รพ.'!$A:$A,0)),)</f>
        <v>0</v>
      </c>
      <c r="E177" s="201" t="str">
        <f>INDEX('13.Mapping'!$E:$E,MATCH('6.WS-Re-Exp'!$A177,'13.Mapping'!$A:$A,0))</f>
        <v>52010</v>
      </c>
      <c r="F177" s="201" t="str">
        <f>INDEX('13.Mapping'!$C:$C,MATCH('6.WS-Re-Exp'!$A177,'13.Mapping'!$A:$A,0))</f>
        <v>P17</v>
      </c>
      <c r="G177" s="201">
        <f>INDEX('13.Mapping'!$J:$J,MATCH('6.WS-Re-Exp'!$A177,'13.Mapping'!$A:$A,0))</f>
        <v>0</v>
      </c>
      <c r="H177" s="334"/>
      <c r="I177" s="507">
        <v>179</v>
      </c>
    </row>
    <row r="178" spans="1:9" x14ac:dyDescent="0.7">
      <c r="A178" s="588" t="s">
        <v>239</v>
      </c>
      <c r="B178" s="589" t="s">
        <v>240</v>
      </c>
      <c r="C178" s="590">
        <f>IFERROR(INDEX('5.งบทดลอง รพ.'!$C:$C,MATCH('6.WS-Re-Exp'!A178,'5.งบทดลอง รพ.'!$A:$A,0)),)</f>
        <v>0</v>
      </c>
      <c r="E178" s="201" t="str">
        <f>INDEX('13.Mapping'!$E:$E,MATCH('6.WS-Re-Exp'!$A178,'13.Mapping'!$A:$A,0))</f>
        <v>52010</v>
      </c>
      <c r="F178" s="201" t="str">
        <f>INDEX('13.Mapping'!$C:$C,MATCH('6.WS-Re-Exp'!$A178,'13.Mapping'!$A:$A,0))</f>
        <v>P17</v>
      </c>
      <c r="G178" s="201">
        <f>INDEX('13.Mapping'!$J:$J,MATCH('6.WS-Re-Exp'!$A178,'13.Mapping'!$A:$A,0))</f>
        <v>0</v>
      </c>
      <c r="H178" s="334"/>
      <c r="I178" s="507">
        <v>180</v>
      </c>
    </row>
    <row r="179" spans="1:9" x14ac:dyDescent="0.7">
      <c r="A179" s="588" t="s">
        <v>241</v>
      </c>
      <c r="B179" s="589" t="s">
        <v>242</v>
      </c>
      <c r="C179" s="590">
        <f>IFERROR(INDEX('5.งบทดลอง รพ.'!$C:$C,MATCH('6.WS-Re-Exp'!A179,'5.งบทดลอง รพ.'!$A:$A,0)),)</f>
        <v>0</v>
      </c>
      <c r="E179" s="201" t="str">
        <f>INDEX('13.Mapping'!$E:$E,MATCH('6.WS-Re-Exp'!$A179,'13.Mapping'!$A:$A,0))</f>
        <v>52010</v>
      </c>
      <c r="F179" s="201" t="str">
        <f>INDEX('13.Mapping'!$C:$C,MATCH('6.WS-Re-Exp'!$A179,'13.Mapping'!$A:$A,0))</f>
        <v>P17</v>
      </c>
      <c r="G179" s="201">
        <f>INDEX('13.Mapping'!$J:$J,MATCH('6.WS-Re-Exp'!$A179,'13.Mapping'!$A:$A,0))</f>
        <v>0</v>
      </c>
      <c r="H179" s="334"/>
      <c r="I179" s="507">
        <v>181</v>
      </c>
    </row>
    <row r="180" spans="1:9" s="33" customFormat="1" x14ac:dyDescent="0.7">
      <c r="A180" s="588" t="s">
        <v>243</v>
      </c>
      <c r="B180" s="589" t="s">
        <v>244</v>
      </c>
      <c r="C180" s="590">
        <f>IFERROR(INDEX('5.งบทดลอง รพ.'!$C:$C,MATCH('6.WS-Re-Exp'!A180,'5.งบทดลอง รพ.'!$A:$A,0)),)</f>
        <v>0</v>
      </c>
      <c r="D180" s="6"/>
      <c r="E180" s="201" t="str">
        <f>INDEX('13.Mapping'!$E:$E,MATCH('6.WS-Re-Exp'!$A180,'13.Mapping'!$A:$A,0))</f>
        <v>52010</v>
      </c>
      <c r="F180" s="201" t="str">
        <f>INDEX('13.Mapping'!$C:$C,MATCH('6.WS-Re-Exp'!$A180,'13.Mapping'!$A:$A,0))</f>
        <v>P17</v>
      </c>
      <c r="G180" s="201">
        <f>INDEX('13.Mapping'!$J:$J,MATCH('6.WS-Re-Exp'!$A180,'13.Mapping'!$A:$A,0))</f>
        <v>0</v>
      </c>
      <c r="H180" s="283"/>
      <c r="I180" s="507">
        <v>182</v>
      </c>
    </row>
    <row r="181" spans="1:9" s="33" customFormat="1" x14ac:dyDescent="0.7">
      <c r="A181" s="588" t="s">
        <v>245</v>
      </c>
      <c r="B181" s="589" t="s">
        <v>246</v>
      </c>
      <c r="C181" s="590">
        <f>IFERROR(INDEX('5.งบทดลอง รพ.'!$C:$C,MATCH('6.WS-Re-Exp'!A181,'5.งบทดลอง รพ.'!$A:$A,0)),)</f>
        <v>0</v>
      </c>
      <c r="D181" s="6"/>
      <c r="E181" s="201" t="str">
        <f>INDEX('13.Mapping'!$E:$E,MATCH('6.WS-Re-Exp'!$A181,'13.Mapping'!$A:$A,0))</f>
        <v>52010</v>
      </c>
      <c r="F181" s="201" t="str">
        <f>INDEX('13.Mapping'!$C:$C,MATCH('6.WS-Re-Exp'!$A181,'13.Mapping'!$A:$A,0))</f>
        <v>P17</v>
      </c>
      <c r="G181" s="201">
        <f>INDEX('13.Mapping'!$J:$J,MATCH('6.WS-Re-Exp'!$A181,'13.Mapping'!$A:$A,0))</f>
        <v>0</v>
      </c>
      <c r="H181" s="283"/>
      <c r="I181" s="507">
        <v>183</v>
      </c>
    </row>
    <row r="182" spans="1:9" s="33" customFormat="1" x14ac:dyDescent="0.7">
      <c r="A182" s="588" t="s">
        <v>255</v>
      </c>
      <c r="B182" s="589" t="s">
        <v>256</v>
      </c>
      <c r="C182" s="590">
        <f>IFERROR(INDEX('5.งบทดลอง รพ.'!$C:$C,MATCH('6.WS-Re-Exp'!A182,'5.งบทดลอง รพ.'!$A:$A,0)),)</f>
        <v>0</v>
      </c>
      <c r="D182" s="6"/>
      <c r="E182" s="201" t="str">
        <f>INDEX('13.Mapping'!$E:$E,MATCH('6.WS-Re-Exp'!$A182,'13.Mapping'!$A:$A,0))</f>
        <v>52030</v>
      </c>
      <c r="F182" s="201" t="str">
        <f>INDEX('13.Mapping'!$C:$C,MATCH('6.WS-Re-Exp'!$A182,'13.Mapping'!$A:$A,0))</f>
        <v>P18</v>
      </c>
      <c r="G182" s="201" t="str">
        <f>INDEX('13.Mapping'!$J:$J,MATCH('6.WS-Re-Exp'!$A182,'13.Mapping'!$A:$A,0))</f>
        <v>PC17</v>
      </c>
      <c r="H182" s="283"/>
      <c r="I182" s="507">
        <v>184</v>
      </c>
    </row>
    <row r="183" spans="1:9" s="33" customFormat="1" x14ac:dyDescent="0.7">
      <c r="A183" s="588" t="s">
        <v>257</v>
      </c>
      <c r="B183" s="589" t="s">
        <v>258</v>
      </c>
      <c r="C183" s="590">
        <f>IFERROR(INDEX('5.งบทดลอง รพ.'!$C:$C,MATCH('6.WS-Re-Exp'!A183,'5.งบทดลอง รพ.'!$A:$A,0)),)</f>
        <v>0</v>
      </c>
      <c r="D183" s="6"/>
      <c r="E183" s="201" t="str">
        <f>INDEX('13.Mapping'!$E:$E,MATCH('6.WS-Re-Exp'!$A183,'13.Mapping'!$A:$A,0))</f>
        <v>52030</v>
      </c>
      <c r="F183" s="201" t="str">
        <f>INDEX('13.Mapping'!$C:$C,MATCH('6.WS-Re-Exp'!$A183,'13.Mapping'!$A:$A,0))</f>
        <v>P18</v>
      </c>
      <c r="G183" s="201" t="str">
        <f>INDEX('13.Mapping'!$J:$J,MATCH('6.WS-Re-Exp'!$A183,'13.Mapping'!$A:$A,0))</f>
        <v>PC17</v>
      </c>
      <c r="H183" s="283"/>
      <c r="I183" s="507">
        <v>185</v>
      </c>
    </row>
    <row r="184" spans="1:9" s="33" customFormat="1" x14ac:dyDescent="0.7">
      <c r="A184" s="588" t="s">
        <v>259</v>
      </c>
      <c r="B184" s="589" t="s">
        <v>996</v>
      </c>
      <c r="C184" s="590">
        <f>IFERROR(INDEX('5.งบทดลอง รพ.'!$C:$C,MATCH('6.WS-Re-Exp'!A184,'5.งบทดลอง รพ.'!$A:$A,0)),)</f>
        <v>0</v>
      </c>
      <c r="D184" s="6"/>
      <c r="E184" s="201" t="str">
        <f>INDEX('13.Mapping'!$E:$E,MATCH('6.WS-Re-Exp'!$A184,'13.Mapping'!$A:$A,0))</f>
        <v>52020</v>
      </c>
      <c r="F184" s="201" t="str">
        <f>INDEX('13.Mapping'!$C:$C,MATCH('6.WS-Re-Exp'!$A184,'13.Mapping'!$A:$A,0))</f>
        <v>P18</v>
      </c>
      <c r="G184" s="201" t="str">
        <f>INDEX('13.Mapping'!$J:$J,MATCH('6.WS-Re-Exp'!$A184,'13.Mapping'!$A:$A,0))</f>
        <v>PC17</v>
      </c>
      <c r="H184" s="283"/>
      <c r="I184" s="507">
        <v>186</v>
      </c>
    </row>
    <row r="185" spans="1:9" s="33" customFormat="1" x14ac:dyDescent="0.7">
      <c r="A185" s="588" t="s">
        <v>260</v>
      </c>
      <c r="B185" s="589" t="s">
        <v>261</v>
      </c>
      <c r="C185" s="590">
        <f>IFERROR(INDEX('5.งบทดลอง รพ.'!$C:$C,MATCH('6.WS-Re-Exp'!A185,'5.งบทดลอง รพ.'!$A:$A,0)),)</f>
        <v>0</v>
      </c>
      <c r="D185" s="6"/>
      <c r="E185" s="201" t="str">
        <f>INDEX('13.Mapping'!$E:$E,MATCH('6.WS-Re-Exp'!$A185,'13.Mapping'!$A:$A,0))</f>
        <v>52020</v>
      </c>
      <c r="F185" s="201" t="str">
        <f>INDEX('13.Mapping'!$C:$C,MATCH('6.WS-Re-Exp'!$A185,'13.Mapping'!$A:$A,0))</f>
        <v>P18</v>
      </c>
      <c r="G185" s="201" t="str">
        <f>INDEX('13.Mapping'!$J:$J,MATCH('6.WS-Re-Exp'!$A185,'13.Mapping'!$A:$A,0))</f>
        <v>PC17</v>
      </c>
      <c r="H185" s="283"/>
      <c r="I185" s="507">
        <v>187</v>
      </c>
    </row>
    <row r="186" spans="1:9" x14ac:dyDescent="0.7">
      <c r="A186" s="588" t="s">
        <v>262</v>
      </c>
      <c r="B186" s="589" t="s">
        <v>263</v>
      </c>
      <c r="C186" s="590">
        <f>IFERROR(INDEX('5.งบทดลอง รพ.'!$C:$C,MATCH('6.WS-Re-Exp'!A186,'5.งบทดลอง รพ.'!$A:$A,0)),)</f>
        <v>0</v>
      </c>
      <c r="E186" s="201" t="str">
        <f>INDEX('13.Mapping'!$E:$E,MATCH('6.WS-Re-Exp'!$A186,'13.Mapping'!$A:$A,0))</f>
        <v>52040</v>
      </c>
      <c r="F186" s="201" t="str">
        <f>INDEX('13.Mapping'!$C:$C,MATCH('6.WS-Re-Exp'!$A186,'13.Mapping'!$A:$A,0))</f>
        <v>P18</v>
      </c>
      <c r="G186" s="201" t="str">
        <f>INDEX('13.Mapping'!$J:$J,MATCH('6.WS-Re-Exp'!$A186,'13.Mapping'!$A:$A,0))</f>
        <v>PC17</v>
      </c>
      <c r="H186" s="334"/>
      <c r="I186" s="507">
        <v>188</v>
      </c>
    </row>
    <row r="187" spans="1:9" x14ac:dyDescent="0.7">
      <c r="A187" s="588" t="s">
        <v>264</v>
      </c>
      <c r="B187" s="589" t="s">
        <v>594</v>
      </c>
      <c r="C187" s="590">
        <f>IFERROR(INDEX('5.งบทดลอง รพ.'!$C:$C,MATCH('6.WS-Re-Exp'!A187,'5.งบทดลอง รพ.'!$A:$A,0)),)</f>
        <v>0</v>
      </c>
      <c r="E187" s="201" t="str">
        <f>INDEX('13.Mapping'!$E:$E,MATCH('6.WS-Re-Exp'!$A187,'13.Mapping'!$A:$A,0))</f>
        <v>52040</v>
      </c>
      <c r="F187" s="201" t="str">
        <f>INDEX('13.Mapping'!$C:$C,MATCH('6.WS-Re-Exp'!$A187,'13.Mapping'!$A:$A,0))</f>
        <v>P18</v>
      </c>
      <c r="G187" s="201" t="str">
        <f>INDEX('13.Mapping'!$J:$J,MATCH('6.WS-Re-Exp'!$A187,'13.Mapping'!$A:$A,0))</f>
        <v>PC17</v>
      </c>
      <c r="H187" s="334"/>
      <c r="I187" s="507">
        <v>189</v>
      </c>
    </row>
    <row r="188" spans="1:9" x14ac:dyDescent="0.7">
      <c r="A188" s="588" t="s">
        <v>247</v>
      </c>
      <c r="B188" s="589" t="s">
        <v>997</v>
      </c>
      <c r="C188" s="590">
        <f>IFERROR(INDEX('5.งบทดลอง รพ.'!$C:$C,MATCH('6.WS-Re-Exp'!A188,'5.งบทดลอง รพ.'!$A:$A,0)),)</f>
        <v>0</v>
      </c>
      <c r="E188" s="201" t="str">
        <f>INDEX('13.Mapping'!$E:$E,MATCH('6.WS-Re-Exp'!$A188,'13.Mapping'!$A:$A,0))</f>
        <v>52010</v>
      </c>
      <c r="F188" s="201" t="str">
        <f>INDEX('13.Mapping'!$C:$C,MATCH('6.WS-Re-Exp'!$A188,'13.Mapping'!$A:$A,0))</f>
        <v>P17</v>
      </c>
      <c r="G188" s="201">
        <f>INDEX('13.Mapping'!$J:$J,MATCH('6.WS-Re-Exp'!$A188,'13.Mapping'!$A:$A,0))</f>
        <v>0</v>
      </c>
      <c r="H188" s="334"/>
      <c r="I188" s="507">
        <v>190</v>
      </c>
    </row>
    <row r="189" spans="1:9" x14ac:dyDescent="0.7">
      <c r="A189" s="588" t="s">
        <v>248</v>
      </c>
      <c r="B189" s="589" t="s">
        <v>998</v>
      </c>
      <c r="C189" s="590">
        <f>IFERROR(INDEX('5.งบทดลอง รพ.'!$C:$C,MATCH('6.WS-Re-Exp'!A189,'5.งบทดลอง รพ.'!$A:$A,0)),)</f>
        <v>0</v>
      </c>
      <c r="E189" s="201" t="str">
        <f>INDEX('13.Mapping'!$E:$E,MATCH('6.WS-Re-Exp'!$A189,'13.Mapping'!$A:$A,0))</f>
        <v>52010</v>
      </c>
      <c r="F189" s="201" t="str">
        <f>INDEX('13.Mapping'!$C:$C,MATCH('6.WS-Re-Exp'!$A189,'13.Mapping'!$A:$A,0))</f>
        <v>P17</v>
      </c>
      <c r="G189" s="201">
        <f>INDEX('13.Mapping'!$J:$J,MATCH('6.WS-Re-Exp'!$A189,'13.Mapping'!$A:$A,0))</f>
        <v>0</v>
      </c>
      <c r="H189" s="334"/>
      <c r="I189" s="507">
        <v>191</v>
      </c>
    </row>
    <row r="190" spans="1:9" x14ac:dyDescent="0.7">
      <c r="A190" s="588" t="s">
        <v>249</v>
      </c>
      <c r="B190" s="589" t="s">
        <v>999</v>
      </c>
      <c r="C190" s="590">
        <f>IFERROR(INDEX('5.งบทดลอง รพ.'!$C:$C,MATCH('6.WS-Re-Exp'!A190,'5.งบทดลอง รพ.'!$A:$A,0)),)</f>
        <v>0</v>
      </c>
      <c r="E190" s="201" t="str">
        <f>INDEX('13.Mapping'!$E:$E,MATCH('6.WS-Re-Exp'!$A190,'13.Mapping'!$A:$A,0))</f>
        <v>52010</v>
      </c>
      <c r="F190" s="201" t="str">
        <f>INDEX('13.Mapping'!$C:$C,MATCH('6.WS-Re-Exp'!$A190,'13.Mapping'!$A:$A,0))</f>
        <v>P17</v>
      </c>
      <c r="G190" s="201">
        <f>INDEX('13.Mapping'!$J:$J,MATCH('6.WS-Re-Exp'!$A190,'13.Mapping'!$A:$A,0))</f>
        <v>0</v>
      </c>
      <c r="H190" s="334"/>
      <c r="I190" s="507">
        <v>192</v>
      </c>
    </row>
    <row r="191" spans="1:9" x14ac:dyDescent="0.7">
      <c r="A191" s="588" t="s">
        <v>250</v>
      </c>
      <c r="B191" s="589" t="s">
        <v>1000</v>
      </c>
      <c r="C191" s="590">
        <f>IFERROR(INDEX('5.งบทดลอง รพ.'!$C:$C,MATCH('6.WS-Re-Exp'!A191,'5.งบทดลอง รพ.'!$A:$A,0)),)</f>
        <v>0</v>
      </c>
      <c r="E191" s="201" t="str">
        <f>INDEX('13.Mapping'!$E:$E,MATCH('6.WS-Re-Exp'!$A191,'13.Mapping'!$A:$A,0))</f>
        <v>52010</v>
      </c>
      <c r="F191" s="201" t="str">
        <f>INDEX('13.Mapping'!$C:$C,MATCH('6.WS-Re-Exp'!$A191,'13.Mapping'!$A:$A,0))</f>
        <v>P17</v>
      </c>
      <c r="G191" s="201">
        <f>INDEX('13.Mapping'!$J:$J,MATCH('6.WS-Re-Exp'!$A191,'13.Mapping'!$A:$A,0))</f>
        <v>0</v>
      </c>
      <c r="H191" s="334"/>
      <c r="I191" s="507">
        <v>193</v>
      </c>
    </row>
    <row r="192" spans="1:9" x14ac:dyDescent="0.7">
      <c r="A192" s="588" t="s">
        <v>251</v>
      </c>
      <c r="B192" s="589" t="s">
        <v>1001</v>
      </c>
      <c r="C192" s="590">
        <f>IFERROR(INDEX('5.งบทดลอง รพ.'!$C:$C,MATCH('6.WS-Re-Exp'!A192,'5.งบทดลอง รพ.'!$A:$A,0)),)</f>
        <v>0</v>
      </c>
      <c r="E192" s="201" t="str">
        <f>INDEX('13.Mapping'!$E:$E,MATCH('6.WS-Re-Exp'!$A192,'13.Mapping'!$A:$A,0))</f>
        <v>52010</v>
      </c>
      <c r="F192" s="201" t="str">
        <f>INDEX('13.Mapping'!$C:$C,MATCH('6.WS-Re-Exp'!$A192,'13.Mapping'!$A:$A,0))</f>
        <v>P17</v>
      </c>
      <c r="G192" s="201">
        <f>INDEX('13.Mapping'!$J:$J,MATCH('6.WS-Re-Exp'!$A192,'13.Mapping'!$A:$A,0))</f>
        <v>0</v>
      </c>
      <c r="H192" s="334"/>
      <c r="I192" s="507">
        <v>194</v>
      </c>
    </row>
    <row r="193" spans="1:9" x14ac:dyDescent="0.7">
      <c r="A193" s="588" t="s">
        <v>252</v>
      </c>
      <c r="B193" s="589" t="s">
        <v>1002</v>
      </c>
      <c r="C193" s="590">
        <f>IFERROR(INDEX('5.งบทดลอง รพ.'!$C:$C,MATCH('6.WS-Re-Exp'!A193,'5.งบทดลอง รพ.'!$A:$A,0)),)</f>
        <v>0</v>
      </c>
      <c r="E193" s="201" t="str">
        <f>INDEX('13.Mapping'!$E:$E,MATCH('6.WS-Re-Exp'!$A193,'13.Mapping'!$A:$A,0))</f>
        <v>52010</v>
      </c>
      <c r="F193" s="201" t="str">
        <f>INDEX('13.Mapping'!$C:$C,MATCH('6.WS-Re-Exp'!$A193,'13.Mapping'!$A:$A,0))</f>
        <v>P17</v>
      </c>
      <c r="G193" s="201">
        <f>INDEX('13.Mapping'!$J:$J,MATCH('6.WS-Re-Exp'!$A193,'13.Mapping'!$A:$A,0))</f>
        <v>0</v>
      </c>
      <c r="H193" s="334"/>
      <c r="I193" s="507">
        <v>195</v>
      </c>
    </row>
    <row r="194" spans="1:9" x14ac:dyDescent="0.7">
      <c r="A194" s="588" t="s">
        <v>253</v>
      </c>
      <c r="B194" s="589" t="s">
        <v>1003</v>
      </c>
      <c r="C194" s="590">
        <f>IFERROR(INDEX('5.งบทดลอง รพ.'!$C:$C,MATCH('6.WS-Re-Exp'!A194,'5.งบทดลอง รพ.'!$A:$A,0)),)</f>
        <v>0</v>
      </c>
      <c r="E194" s="201" t="str">
        <f>INDEX('13.Mapping'!$E:$E,MATCH('6.WS-Re-Exp'!$A194,'13.Mapping'!$A:$A,0))</f>
        <v>52010</v>
      </c>
      <c r="F194" s="201" t="str">
        <f>INDEX('13.Mapping'!$C:$C,MATCH('6.WS-Re-Exp'!$A194,'13.Mapping'!$A:$A,0))</f>
        <v>P17</v>
      </c>
      <c r="G194" s="201">
        <f>INDEX('13.Mapping'!$J:$J,MATCH('6.WS-Re-Exp'!$A194,'13.Mapping'!$A:$A,0))</f>
        <v>0</v>
      </c>
      <c r="H194" s="334"/>
      <c r="I194" s="507">
        <v>196</v>
      </c>
    </row>
    <row r="195" spans="1:9" x14ac:dyDescent="0.7">
      <c r="A195" s="588" t="s">
        <v>254</v>
      </c>
      <c r="B195" s="589" t="s">
        <v>1004</v>
      </c>
      <c r="C195" s="590">
        <f>IFERROR(INDEX('5.งบทดลอง รพ.'!$C:$C,MATCH('6.WS-Re-Exp'!A195,'5.งบทดลอง รพ.'!$A:$A,0)),)</f>
        <v>0</v>
      </c>
      <c r="E195" s="201" t="str">
        <f>INDEX('13.Mapping'!$E:$E,MATCH('6.WS-Re-Exp'!$A195,'13.Mapping'!$A:$A,0))</f>
        <v>52010</v>
      </c>
      <c r="F195" s="201" t="str">
        <f>INDEX('13.Mapping'!$C:$C,MATCH('6.WS-Re-Exp'!$A195,'13.Mapping'!$A:$A,0))</f>
        <v>P17</v>
      </c>
      <c r="G195" s="201">
        <f>INDEX('13.Mapping'!$J:$J,MATCH('6.WS-Re-Exp'!$A195,'13.Mapping'!$A:$A,0))</f>
        <v>0</v>
      </c>
      <c r="H195" s="334"/>
      <c r="I195" s="507">
        <v>197</v>
      </c>
    </row>
    <row r="196" spans="1:9" s="33" customFormat="1" x14ac:dyDescent="0.7">
      <c r="A196" s="588" t="s">
        <v>769</v>
      </c>
      <c r="B196" s="589" t="s">
        <v>770</v>
      </c>
      <c r="C196" s="590">
        <f>IFERROR(INDEX('5.งบทดลอง รพ.'!$C:$C,MATCH('6.WS-Re-Exp'!A196,'5.งบทดลอง รพ.'!$A:$A,0)),)</f>
        <v>0</v>
      </c>
      <c r="D196" s="6"/>
      <c r="E196" s="201" t="str">
        <f>INDEX('13.Mapping'!$E:$E,MATCH('6.WS-Re-Exp'!$A196,'13.Mapping'!$A:$A,0))</f>
        <v>52010</v>
      </c>
      <c r="F196" s="201" t="str">
        <f>INDEX('13.Mapping'!$C:$C,MATCH('6.WS-Re-Exp'!$A196,'13.Mapping'!$A:$A,0))</f>
        <v>P17</v>
      </c>
      <c r="G196" s="201">
        <f>INDEX('13.Mapping'!$J:$J,MATCH('6.WS-Re-Exp'!$A196,'13.Mapping'!$A:$A,0))</f>
        <v>0</v>
      </c>
      <c r="H196" s="283"/>
      <c r="I196" s="507">
        <v>198</v>
      </c>
    </row>
    <row r="197" spans="1:9" x14ac:dyDescent="0.7">
      <c r="A197" s="588" t="s">
        <v>771</v>
      </c>
      <c r="B197" s="589" t="s">
        <v>772</v>
      </c>
      <c r="C197" s="590">
        <f>IFERROR(INDEX('5.งบทดลอง รพ.'!$C:$C,MATCH('6.WS-Re-Exp'!A197,'5.งบทดลอง รพ.'!$A:$A,0)),)</f>
        <v>0</v>
      </c>
      <c r="E197" s="201" t="str">
        <f>INDEX('13.Mapping'!$E:$E,MATCH('6.WS-Re-Exp'!$A197,'13.Mapping'!$A:$A,0))</f>
        <v>52010</v>
      </c>
      <c r="F197" s="201" t="str">
        <f>INDEX('13.Mapping'!$C:$C,MATCH('6.WS-Re-Exp'!$A197,'13.Mapping'!$A:$A,0))</f>
        <v>P17</v>
      </c>
      <c r="G197" s="201">
        <f>INDEX('13.Mapping'!$J:$J,MATCH('6.WS-Re-Exp'!$A197,'13.Mapping'!$A:$A,0))</f>
        <v>0</v>
      </c>
      <c r="H197" s="334"/>
      <c r="I197" s="507">
        <v>199</v>
      </c>
    </row>
    <row r="198" spans="1:9" x14ac:dyDescent="0.7">
      <c r="A198" s="588" t="s">
        <v>773</v>
      </c>
      <c r="B198" s="589" t="s">
        <v>1025</v>
      </c>
      <c r="C198" s="590">
        <f>IFERROR(INDEX('5.งบทดลอง รพ.'!$C:$C,MATCH('6.WS-Re-Exp'!A198,'5.งบทดลอง รพ.'!$A:$A,0)),)</f>
        <v>0</v>
      </c>
      <c r="E198" s="201" t="str">
        <f>INDEX('13.Mapping'!$E:$E,MATCH('6.WS-Re-Exp'!$A198,'13.Mapping'!$A:$A,0))</f>
        <v>51070</v>
      </c>
      <c r="F198" s="201" t="str">
        <f>INDEX('13.Mapping'!$C:$C,MATCH('6.WS-Re-Exp'!$A198,'13.Mapping'!$A:$A,0))</f>
        <v>P19</v>
      </c>
      <c r="G198" s="201" t="str">
        <f>INDEX('13.Mapping'!$J:$J,MATCH('6.WS-Re-Exp'!$A198,'13.Mapping'!$A:$A,0))</f>
        <v>PC18</v>
      </c>
      <c r="H198" s="334"/>
      <c r="I198" s="507">
        <v>200</v>
      </c>
    </row>
    <row r="199" spans="1:9" x14ac:dyDescent="0.7">
      <c r="A199" s="588" t="s">
        <v>272</v>
      </c>
      <c r="B199" s="589" t="s">
        <v>5808</v>
      </c>
      <c r="C199" s="590">
        <f>IFERROR(INDEX('5.งบทดลอง รพ.'!$C:$C,MATCH('6.WS-Re-Exp'!A199,'5.งบทดลอง รพ.'!$A:$A,0)),)</f>
        <v>0</v>
      </c>
      <c r="E199" s="201" t="str">
        <f>INDEX('13.Mapping'!$E:$E,MATCH('6.WS-Re-Exp'!$A199,'13.Mapping'!$A:$A,0))</f>
        <v>52060</v>
      </c>
      <c r="F199" s="201" t="str">
        <f>INDEX('13.Mapping'!$C:$C,MATCH('6.WS-Re-Exp'!$A199,'13.Mapping'!$A:$A,0))</f>
        <v>P20</v>
      </c>
      <c r="G199" s="201">
        <f>INDEX('13.Mapping'!$J:$J,MATCH('6.WS-Re-Exp'!$A199,'13.Mapping'!$A:$A,0))</f>
        <v>0</v>
      </c>
      <c r="H199" s="334"/>
      <c r="I199" s="507">
        <v>201</v>
      </c>
    </row>
    <row r="200" spans="1:9" x14ac:dyDescent="0.7">
      <c r="A200" s="588" t="s">
        <v>5810</v>
      </c>
      <c r="B200" s="589" t="s">
        <v>5809</v>
      </c>
      <c r="C200" s="590">
        <f>IFERROR(INDEX('5.งบทดลอง รพ.'!$C:$C,MATCH('6.WS-Re-Exp'!A200,'5.งบทดลอง รพ.'!$A:$A,0)),)</f>
        <v>0</v>
      </c>
      <c r="E200" s="201" t="str">
        <f>INDEX('13.Mapping'!$E:$E,MATCH('6.WS-Re-Exp'!$A200,'13.Mapping'!$A:$A,0))</f>
        <v>52060</v>
      </c>
      <c r="F200" s="201" t="str">
        <f>INDEX('13.Mapping'!$C:$C,MATCH('6.WS-Re-Exp'!$A200,'13.Mapping'!$A:$A,0))</f>
        <v>P20</v>
      </c>
      <c r="G200" s="201" t="str">
        <f>INDEX('13.Mapping'!$J:$J,MATCH('6.WS-Re-Exp'!$A200,'13.Mapping'!$A:$A,0))</f>
        <v>PC19</v>
      </c>
      <c r="H200" s="334"/>
      <c r="I200" s="507">
        <v>202</v>
      </c>
    </row>
    <row r="201" spans="1:9" x14ac:dyDescent="0.7">
      <c r="A201" s="588" t="s">
        <v>273</v>
      </c>
      <c r="B201" s="589" t="s">
        <v>274</v>
      </c>
      <c r="C201" s="590">
        <f>IFERROR(INDEX('5.งบทดลอง รพ.'!$C:$C,MATCH('6.WS-Re-Exp'!A201,'5.งบทดลอง รพ.'!$A:$A,0)),)</f>
        <v>0</v>
      </c>
      <c r="E201" s="201" t="str">
        <f>INDEX('13.Mapping'!$E:$E,MATCH('6.WS-Re-Exp'!$A201,'13.Mapping'!$A:$A,0))</f>
        <v>52060</v>
      </c>
      <c r="F201" s="201" t="str">
        <f>INDEX('13.Mapping'!$C:$C,MATCH('6.WS-Re-Exp'!$A201,'13.Mapping'!$A:$A,0))</f>
        <v>P20</v>
      </c>
      <c r="G201" s="201">
        <f>INDEX('13.Mapping'!$J:$J,MATCH('6.WS-Re-Exp'!$A201,'13.Mapping'!$A:$A,0))</f>
        <v>0</v>
      </c>
      <c r="H201" s="334"/>
      <c r="I201" s="507">
        <v>203</v>
      </c>
    </row>
    <row r="202" spans="1:9" x14ac:dyDescent="0.7">
      <c r="A202" s="588" t="s">
        <v>275</v>
      </c>
      <c r="B202" s="589" t="s">
        <v>276</v>
      </c>
      <c r="C202" s="590">
        <f>IFERROR(INDEX('5.งบทดลอง รพ.'!$C:$C,MATCH('6.WS-Re-Exp'!A202,'5.งบทดลอง รพ.'!$A:$A,0)),)</f>
        <v>0</v>
      </c>
      <c r="E202" s="201" t="str">
        <f>INDEX('13.Mapping'!$E:$E,MATCH('6.WS-Re-Exp'!$A202,'13.Mapping'!$A:$A,0))</f>
        <v>52060</v>
      </c>
      <c r="F202" s="201" t="str">
        <f>INDEX('13.Mapping'!$C:$C,MATCH('6.WS-Re-Exp'!$A202,'13.Mapping'!$A:$A,0))</f>
        <v>P20</v>
      </c>
      <c r="G202" s="201">
        <f>INDEX('13.Mapping'!$J:$J,MATCH('6.WS-Re-Exp'!$A202,'13.Mapping'!$A:$A,0))</f>
        <v>0</v>
      </c>
      <c r="H202" s="334"/>
      <c r="I202" s="507">
        <v>204</v>
      </c>
    </row>
    <row r="203" spans="1:9" x14ac:dyDescent="0.7">
      <c r="A203" s="588" t="s">
        <v>277</v>
      </c>
      <c r="B203" s="589" t="s">
        <v>278</v>
      </c>
      <c r="C203" s="590">
        <f>IFERROR(INDEX('5.งบทดลอง รพ.'!$C:$C,MATCH('6.WS-Re-Exp'!A203,'5.งบทดลอง รพ.'!$A:$A,0)),)</f>
        <v>0</v>
      </c>
      <c r="E203" s="201" t="str">
        <f>INDEX('13.Mapping'!$E:$E,MATCH('6.WS-Re-Exp'!$A203,'13.Mapping'!$A:$A,0))</f>
        <v>52060</v>
      </c>
      <c r="F203" s="201" t="str">
        <f>INDEX('13.Mapping'!$C:$C,MATCH('6.WS-Re-Exp'!$A203,'13.Mapping'!$A:$A,0))</f>
        <v>P20</v>
      </c>
      <c r="G203" s="201">
        <f>INDEX('13.Mapping'!$J:$J,MATCH('6.WS-Re-Exp'!$A203,'13.Mapping'!$A:$A,0))</f>
        <v>0</v>
      </c>
      <c r="H203" s="334"/>
      <c r="I203" s="507">
        <v>205</v>
      </c>
    </row>
    <row r="204" spans="1:9" s="33" customFormat="1" x14ac:dyDescent="0.7">
      <c r="A204" s="588" t="s">
        <v>279</v>
      </c>
      <c r="B204" s="589" t="s">
        <v>280</v>
      </c>
      <c r="C204" s="590">
        <f>IFERROR(INDEX('5.งบทดลอง รพ.'!$C:$C,MATCH('6.WS-Re-Exp'!A204,'5.งบทดลอง รพ.'!$A:$A,0)),)</f>
        <v>0</v>
      </c>
      <c r="D204" s="6"/>
      <c r="E204" s="201" t="str">
        <f>INDEX('13.Mapping'!$E:$E,MATCH('6.WS-Re-Exp'!$A204,'13.Mapping'!$A:$A,0))</f>
        <v>52060</v>
      </c>
      <c r="F204" s="201" t="str">
        <f>INDEX('13.Mapping'!$C:$C,MATCH('6.WS-Re-Exp'!$A204,'13.Mapping'!$A:$A,0))</f>
        <v>P20</v>
      </c>
      <c r="G204" s="201">
        <f>INDEX('13.Mapping'!$J:$J,MATCH('6.WS-Re-Exp'!$A204,'13.Mapping'!$A:$A,0))</f>
        <v>0</v>
      </c>
      <c r="H204" s="283"/>
      <c r="I204" s="507">
        <v>206</v>
      </c>
    </row>
    <row r="205" spans="1:9" x14ac:dyDescent="0.7">
      <c r="A205" s="588" t="s">
        <v>1129</v>
      </c>
      <c r="B205" s="589" t="s">
        <v>1097</v>
      </c>
      <c r="C205" s="590">
        <f>IFERROR(INDEX('5.งบทดลอง รพ.'!$C:$C,MATCH('6.WS-Re-Exp'!A205,'5.งบทดลอง รพ.'!$A:$A,0)),)</f>
        <v>0</v>
      </c>
      <c r="E205" s="201" t="str">
        <f>INDEX('13.Mapping'!$E:$E,MATCH('6.WS-Re-Exp'!$A205,'13.Mapping'!$A:$A,0))</f>
        <v>52060</v>
      </c>
      <c r="F205" s="201" t="str">
        <f>INDEX('13.Mapping'!$C:$C,MATCH('6.WS-Re-Exp'!$A205,'13.Mapping'!$A:$A,0))</f>
        <v>P20</v>
      </c>
      <c r="G205" s="201">
        <f>INDEX('13.Mapping'!$J:$J,MATCH('6.WS-Re-Exp'!$A205,'13.Mapping'!$A:$A,0))</f>
        <v>0</v>
      </c>
      <c r="H205" s="334"/>
      <c r="I205" s="507">
        <v>207</v>
      </c>
    </row>
    <row r="206" spans="1:9" s="33" customFormat="1" x14ac:dyDescent="0.7">
      <c r="A206" s="588" t="s">
        <v>1130</v>
      </c>
      <c r="B206" s="589" t="s">
        <v>1098</v>
      </c>
      <c r="C206" s="590">
        <f>IFERROR(INDEX('5.งบทดลอง รพ.'!$C:$C,MATCH('6.WS-Re-Exp'!A206,'5.งบทดลอง รพ.'!$A:$A,0)),)</f>
        <v>0</v>
      </c>
      <c r="D206" s="6"/>
      <c r="E206" s="201" t="str">
        <f>INDEX('13.Mapping'!$E:$E,MATCH('6.WS-Re-Exp'!$A206,'13.Mapping'!$A:$A,0))</f>
        <v>52060</v>
      </c>
      <c r="F206" s="201" t="str">
        <f>INDEX('13.Mapping'!$C:$C,MATCH('6.WS-Re-Exp'!$A206,'13.Mapping'!$A:$A,0))</f>
        <v>P20</v>
      </c>
      <c r="G206" s="201" t="str">
        <f>INDEX('13.Mapping'!$J:$J,MATCH('6.WS-Re-Exp'!$A206,'13.Mapping'!$A:$A,0))</f>
        <v>PC19</v>
      </c>
      <c r="H206" s="283"/>
      <c r="I206" s="507">
        <v>208</v>
      </c>
    </row>
    <row r="207" spans="1:9" x14ac:dyDescent="0.7">
      <c r="A207" s="588" t="s">
        <v>281</v>
      </c>
      <c r="B207" s="589" t="s">
        <v>282</v>
      </c>
      <c r="C207" s="590">
        <f>IFERROR(INDEX('5.งบทดลอง รพ.'!$C:$C,MATCH('6.WS-Re-Exp'!A207,'5.งบทดลอง รพ.'!$A:$A,0)),)</f>
        <v>0</v>
      </c>
      <c r="E207" s="201" t="str">
        <f>INDEX('13.Mapping'!$E:$E,MATCH('6.WS-Re-Exp'!$A207,'13.Mapping'!$A:$A,0))</f>
        <v>52060</v>
      </c>
      <c r="F207" s="201" t="str">
        <f>INDEX('13.Mapping'!$C:$C,MATCH('6.WS-Re-Exp'!$A207,'13.Mapping'!$A:$A,0))</f>
        <v>P20</v>
      </c>
      <c r="G207" s="201">
        <f>INDEX('13.Mapping'!$J:$J,MATCH('6.WS-Re-Exp'!$A207,'13.Mapping'!$A:$A,0))</f>
        <v>0</v>
      </c>
      <c r="H207" s="334"/>
      <c r="I207" s="507">
        <v>209</v>
      </c>
    </row>
    <row r="208" spans="1:9" s="33" customFormat="1" x14ac:dyDescent="0.7">
      <c r="A208" s="588" t="s">
        <v>283</v>
      </c>
      <c r="B208" s="589" t="s">
        <v>284</v>
      </c>
      <c r="C208" s="590">
        <f>IFERROR(INDEX('5.งบทดลอง รพ.'!$C:$C,MATCH('6.WS-Re-Exp'!A208,'5.งบทดลอง รพ.'!$A:$A,0)),)</f>
        <v>0</v>
      </c>
      <c r="D208" s="6"/>
      <c r="E208" s="201" t="str">
        <f>INDEX('13.Mapping'!$E:$E,MATCH('6.WS-Re-Exp'!$A208,'13.Mapping'!$A:$A,0))</f>
        <v>52060</v>
      </c>
      <c r="F208" s="201" t="str">
        <f>INDEX('13.Mapping'!$C:$C,MATCH('6.WS-Re-Exp'!$A208,'13.Mapping'!$A:$A,0))</f>
        <v>P20</v>
      </c>
      <c r="G208" s="201" t="str">
        <f>INDEX('13.Mapping'!$J:$J,MATCH('6.WS-Re-Exp'!$A208,'13.Mapping'!$A:$A,0))</f>
        <v>PC19</v>
      </c>
      <c r="H208" s="283"/>
      <c r="I208" s="507">
        <v>210</v>
      </c>
    </row>
    <row r="209" spans="1:9" x14ac:dyDescent="0.7">
      <c r="A209" s="588" t="s">
        <v>266</v>
      </c>
      <c r="B209" s="589" t="s">
        <v>267</v>
      </c>
      <c r="C209" s="590">
        <f>IFERROR(INDEX('5.งบทดลอง รพ.'!$C:$C,MATCH('6.WS-Re-Exp'!A209,'5.งบทดลอง รพ.'!$A:$A,0)),)</f>
        <v>0</v>
      </c>
      <c r="E209" s="201" t="str">
        <f>INDEX('13.Mapping'!$E:$E,MATCH('6.WS-Re-Exp'!$A209,'13.Mapping'!$A:$A,0))</f>
        <v>52070</v>
      </c>
      <c r="F209" s="201" t="str">
        <f>INDEX('13.Mapping'!$C:$C,MATCH('6.WS-Re-Exp'!$A209,'13.Mapping'!$A:$A,0))</f>
        <v>P19</v>
      </c>
      <c r="G209" s="201">
        <f>INDEX('13.Mapping'!$J:$J,MATCH('6.WS-Re-Exp'!$A209,'13.Mapping'!$A:$A,0))</f>
        <v>0</v>
      </c>
      <c r="H209" s="334"/>
      <c r="I209" s="507">
        <v>211</v>
      </c>
    </row>
    <row r="210" spans="1:9" x14ac:dyDescent="0.7">
      <c r="A210" s="588" t="s">
        <v>268</v>
      </c>
      <c r="B210" s="589" t="s">
        <v>269</v>
      </c>
      <c r="C210" s="590">
        <f>IFERROR(INDEX('5.งบทดลอง รพ.'!$C:$C,MATCH('6.WS-Re-Exp'!A210,'5.งบทดลอง รพ.'!$A:$A,0)),)</f>
        <v>0</v>
      </c>
      <c r="E210" s="201" t="str">
        <f>INDEX('13.Mapping'!$E:$E,MATCH('6.WS-Re-Exp'!$A210,'13.Mapping'!$A:$A,0))</f>
        <v>52070</v>
      </c>
      <c r="F210" s="201" t="str">
        <f>INDEX('13.Mapping'!$C:$C,MATCH('6.WS-Re-Exp'!$A210,'13.Mapping'!$A:$A,0))</f>
        <v>P19</v>
      </c>
      <c r="G210" s="201" t="str">
        <f>INDEX('13.Mapping'!$J:$J,MATCH('6.WS-Re-Exp'!$A210,'13.Mapping'!$A:$A,0))</f>
        <v>PC18</v>
      </c>
      <c r="H210" s="334"/>
      <c r="I210" s="507">
        <v>212</v>
      </c>
    </row>
    <row r="211" spans="1:9" x14ac:dyDescent="0.7">
      <c r="A211" s="588" t="s">
        <v>5938</v>
      </c>
      <c r="B211" s="589" t="s">
        <v>778</v>
      </c>
      <c r="C211" s="590">
        <f>IFERROR(INDEX('5.งบทดลอง รพ.'!$C:$C,MATCH('6.WS-Re-Exp'!A211,'5.งบทดลอง รพ.'!$A:$A,0)),)</f>
        <v>0</v>
      </c>
      <c r="E211" s="201" t="str">
        <f>INDEX('13.Mapping'!$E:$E,MATCH('6.WS-Re-Exp'!$A211,'13.Mapping'!$A:$A,0))</f>
        <v>52060</v>
      </c>
      <c r="F211" s="201" t="str">
        <f>INDEX('13.Mapping'!$C:$C,MATCH('6.WS-Re-Exp'!$A211,'13.Mapping'!$A:$A,0))</f>
        <v>P20</v>
      </c>
      <c r="G211" s="201">
        <f>INDEX('13.Mapping'!$J:$J,MATCH('6.WS-Re-Exp'!$A211,'13.Mapping'!$A:$A,0))</f>
        <v>0</v>
      </c>
      <c r="H211" s="334"/>
      <c r="I211" s="507">
        <v>213</v>
      </c>
    </row>
    <row r="212" spans="1:9" x14ac:dyDescent="0.7">
      <c r="A212" s="588" t="s">
        <v>6269</v>
      </c>
      <c r="B212" s="589" t="s">
        <v>780</v>
      </c>
      <c r="C212" s="590">
        <f>IFERROR(INDEX('5.งบทดลอง รพ.'!$C:$C,MATCH('6.WS-Re-Exp'!A212,'5.งบทดลอง รพ.'!$A:$A,0)),)</f>
        <v>0</v>
      </c>
      <c r="E212" s="201" t="str">
        <f>INDEX('13.Mapping'!$E:$E,MATCH('6.WS-Re-Exp'!$A212,'13.Mapping'!$A:$A,0))</f>
        <v>52060</v>
      </c>
      <c r="F212" s="201" t="str">
        <f>INDEX('13.Mapping'!$C:$C,MATCH('6.WS-Re-Exp'!$A212,'13.Mapping'!$A:$A,0))</f>
        <v>P20</v>
      </c>
      <c r="G212" s="201">
        <f>INDEX('13.Mapping'!$J:$J,MATCH('6.WS-Re-Exp'!$A212,'13.Mapping'!$A:$A,0))</f>
        <v>0</v>
      </c>
      <c r="H212" s="334"/>
      <c r="I212" s="507">
        <v>214</v>
      </c>
    </row>
    <row r="213" spans="1:9" s="33" customFormat="1" x14ac:dyDescent="0.7">
      <c r="A213" s="588" t="s">
        <v>776</v>
      </c>
      <c r="B213" s="589" t="s">
        <v>6374</v>
      </c>
      <c r="C213" s="590">
        <f>IFERROR(INDEX('5.งบทดลอง รพ.'!$C:$C,MATCH('6.WS-Re-Exp'!A213,'5.งบทดลอง รพ.'!$A:$A,0)),)</f>
        <v>0</v>
      </c>
      <c r="D213" s="6"/>
      <c r="E213" s="201" t="str">
        <f>INDEX('13.Mapping'!$E:$E,MATCH('6.WS-Re-Exp'!$A213,'13.Mapping'!$A:$A,0))</f>
        <v>52080</v>
      </c>
      <c r="F213" s="201" t="str">
        <f>INDEX('13.Mapping'!$C:$C,MATCH('6.WS-Re-Exp'!$A213,'13.Mapping'!$A:$A,0))</f>
        <v>P19</v>
      </c>
      <c r="G213" s="201" t="str">
        <f>INDEX('13.Mapping'!$J:$J,MATCH('6.WS-Re-Exp'!$A213,'13.Mapping'!$A:$A,0))</f>
        <v>PC18</v>
      </c>
      <c r="H213" s="283"/>
      <c r="I213" s="507">
        <v>215</v>
      </c>
    </row>
    <row r="214" spans="1:9" s="33" customFormat="1" x14ac:dyDescent="0.7">
      <c r="A214" s="588" t="s">
        <v>1134</v>
      </c>
      <c r="B214" s="589" t="s">
        <v>1135</v>
      </c>
      <c r="C214" s="590">
        <f>IFERROR(INDEX('5.งบทดลอง รพ.'!$C:$C,MATCH('6.WS-Re-Exp'!A214,'5.งบทดลอง รพ.'!$A:$A,0)),)</f>
        <v>0</v>
      </c>
      <c r="D214" s="6"/>
      <c r="E214" s="201" t="str">
        <f>INDEX('13.Mapping'!$E:$E,MATCH('6.WS-Re-Exp'!$A214,'13.Mapping'!$A:$A,0))</f>
        <v>52060</v>
      </c>
      <c r="F214" s="201" t="str">
        <f>INDEX('13.Mapping'!$C:$C,MATCH('6.WS-Re-Exp'!$A214,'13.Mapping'!$A:$A,0))</f>
        <v>P20</v>
      </c>
      <c r="G214" s="201">
        <f>INDEX('13.Mapping'!$J:$J,MATCH('6.WS-Re-Exp'!$A214,'13.Mapping'!$A:$A,0))</f>
        <v>0</v>
      </c>
      <c r="H214" s="283"/>
      <c r="I214" s="507">
        <v>216</v>
      </c>
    </row>
    <row r="215" spans="1:9" s="33" customFormat="1" x14ac:dyDescent="0.7">
      <c r="A215" s="588" t="s">
        <v>1136</v>
      </c>
      <c r="B215" s="589" t="s">
        <v>1137</v>
      </c>
      <c r="C215" s="590">
        <f>IFERROR(INDEX('5.งบทดลอง รพ.'!$C:$C,MATCH('6.WS-Re-Exp'!A215,'5.งบทดลอง รพ.'!$A:$A,0)),)</f>
        <v>0</v>
      </c>
      <c r="D215" s="6"/>
      <c r="E215" s="201" t="str">
        <f>INDEX('13.Mapping'!$E:$E,MATCH('6.WS-Re-Exp'!$A215,'13.Mapping'!$A:$A,0))</f>
        <v>52060</v>
      </c>
      <c r="F215" s="201" t="str">
        <f>INDEX('13.Mapping'!$C:$C,MATCH('6.WS-Re-Exp'!$A215,'13.Mapping'!$A:$A,0))</f>
        <v>P20</v>
      </c>
      <c r="G215" s="201" t="str">
        <f>INDEX('13.Mapping'!$J:$J,MATCH('6.WS-Re-Exp'!$A215,'13.Mapping'!$A:$A,0))</f>
        <v>PC19</v>
      </c>
      <c r="H215" s="283"/>
      <c r="I215" s="507">
        <v>217</v>
      </c>
    </row>
    <row r="216" spans="1:9" s="33" customFormat="1" x14ac:dyDescent="0.7">
      <c r="A216" s="591" t="s">
        <v>6271</v>
      </c>
      <c r="B216" s="591" t="s">
        <v>6272</v>
      </c>
      <c r="C216" s="590">
        <f>IFERROR(INDEX('5.งบทดลอง รพ.'!$C:$C,MATCH('6.WS-Re-Exp'!A216,'5.งบทดลอง รพ.'!$A:$A,0)),)</f>
        <v>0</v>
      </c>
      <c r="D216" s="6"/>
      <c r="E216" s="201" t="str">
        <f>INDEX('13.Mapping'!$E:$E,MATCH('6.WS-Re-Exp'!$A216,'13.Mapping'!$A:$A,0))</f>
        <v>52060</v>
      </c>
      <c r="F216" s="201" t="str">
        <f>INDEX('13.Mapping'!$C:$C,MATCH('6.WS-Re-Exp'!$A216,'13.Mapping'!$A:$A,0))</f>
        <v>P20</v>
      </c>
      <c r="G216" s="201" t="str">
        <f>INDEX('13.Mapping'!$J:$J,MATCH('6.WS-Re-Exp'!$A216,'13.Mapping'!$A:$A,0))</f>
        <v>PC18</v>
      </c>
      <c r="H216" s="283"/>
      <c r="I216" s="507">
        <v>218</v>
      </c>
    </row>
    <row r="217" spans="1:9" s="33" customFormat="1" x14ac:dyDescent="0.7">
      <c r="A217" s="588" t="s">
        <v>285</v>
      </c>
      <c r="B217" s="589" t="s">
        <v>286</v>
      </c>
      <c r="C217" s="590">
        <f>IFERROR(INDEX('5.งบทดลอง รพ.'!$C:$C,MATCH('6.WS-Re-Exp'!A217,'5.งบทดลอง รพ.'!$A:$A,0)),)</f>
        <v>0</v>
      </c>
      <c r="D217" s="6"/>
      <c r="E217" s="201" t="str">
        <f>INDEX('13.Mapping'!$E:$E,MATCH('6.WS-Re-Exp'!$A217,'13.Mapping'!$A:$A,0))</f>
        <v>52060</v>
      </c>
      <c r="F217" s="201" t="str">
        <f>INDEX('13.Mapping'!$C:$C,MATCH('6.WS-Re-Exp'!$A217,'13.Mapping'!$A:$A,0))</f>
        <v>P20</v>
      </c>
      <c r="G217" s="201">
        <f>INDEX('13.Mapping'!$J:$J,MATCH('6.WS-Re-Exp'!$A217,'13.Mapping'!$A:$A,0))</f>
        <v>0</v>
      </c>
      <c r="H217" s="283"/>
      <c r="I217" s="507">
        <v>219</v>
      </c>
    </row>
    <row r="218" spans="1:9" x14ac:dyDescent="0.7">
      <c r="A218" s="588" t="s">
        <v>287</v>
      </c>
      <c r="B218" s="589" t="s">
        <v>288</v>
      </c>
      <c r="C218" s="590">
        <f>IFERROR(INDEX('5.งบทดลอง รพ.'!$C:$C,MATCH('6.WS-Re-Exp'!A218,'5.งบทดลอง รพ.'!$A:$A,0)),)</f>
        <v>0</v>
      </c>
      <c r="E218" s="201" t="str">
        <f>INDEX('13.Mapping'!$E:$E,MATCH('6.WS-Re-Exp'!$A218,'13.Mapping'!$A:$A,0))</f>
        <v>52060</v>
      </c>
      <c r="F218" s="201" t="str">
        <f>INDEX('13.Mapping'!$C:$C,MATCH('6.WS-Re-Exp'!$A218,'13.Mapping'!$A:$A,0))</f>
        <v>P20</v>
      </c>
      <c r="G218" s="201">
        <f>INDEX('13.Mapping'!$J:$J,MATCH('6.WS-Re-Exp'!$A218,'13.Mapping'!$A:$A,0))</f>
        <v>0</v>
      </c>
      <c r="H218" s="334"/>
      <c r="I218" s="507">
        <v>220</v>
      </c>
    </row>
    <row r="219" spans="1:9" x14ac:dyDescent="0.7">
      <c r="A219" s="588" t="s">
        <v>781</v>
      </c>
      <c r="B219" s="589" t="s">
        <v>782</v>
      </c>
      <c r="C219" s="590">
        <f>IFERROR(INDEX('5.งบทดลอง รพ.'!$C:$C,MATCH('6.WS-Re-Exp'!A219,'5.งบทดลอง รพ.'!$A:$A,0)),)</f>
        <v>0</v>
      </c>
      <c r="E219" s="201" t="str">
        <f>INDEX('13.Mapping'!$E:$E,MATCH('6.WS-Re-Exp'!$A219,'13.Mapping'!$A:$A,0))</f>
        <v>52060</v>
      </c>
      <c r="F219" s="201" t="str">
        <f>INDEX('13.Mapping'!$C:$C,MATCH('6.WS-Re-Exp'!$A219,'13.Mapping'!$A:$A,0))</f>
        <v>P20</v>
      </c>
      <c r="G219" s="201">
        <f>INDEX('13.Mapping'!$J:$J,MATCH('6.WS-Re-Exp'!$A219,'13.Mapping'!$A:$A,0))</f>
        <v>0</v>
      </c>
      <c r="H219" s="334"/>
      <c r="I219" s="507">
        <v>221</v>
      </c>
    </row>
    <row r="220" spans="1:9" x14ac:dyDescent="0.7">
      <c r="A220" s="588" t="s">
        <v>289</v>
      </c>
      <c r="B220" s="589" t="s">
        <v>290</v>
      </c>
      <c r="C220" s="590">
        <f>IFERROR(INDEX('5.งบทดลอง รพ.'!$C:$C,MATCH('6.WS-Re-Exp'!A220,'5.งบทดลอง รพ.'!$A:$A,0)),)</f>
        <v>0</v>
      </c>
      <c r="E220" s="201" t="str">
        <f>INDEX('13.Mapping'!$E:$E,MATCH('6.WS-Re-Exp'!$A220,'13.Mapping'!$A:$A,0))</f>
        <v>52060</v>
      </c>
      <c r="F220" s="201" t="str">
        <f>INDEX('13.Mapping'!$C:$C,MATCH('6.WS-Re-Exp'!$A220,'13.Mapping'!$A:$A,0))</f>
        <v>P20</v>
      </c>
      <c r="G220" s="201">
        <f>INDEX('13.Mapping'!$J:$J,MATCH('6.WS-Re-Exp'!$A220,'13.Mapping'!$A:$A,0))</f>
        <v>0</v>
      </c>
      <c r="H220" s="334"/>
      <c r="I220" s="507">
        <v>222</v>
      </c>
    </row>
    <row r="221" spans="1:9" x14ac:dyDescent="0.7">
      <c r="A221" s="588" t="s">
        <v>291</v>
      </c>
      <c r="B221" s="589" t="s">
        <v>292</v>
      </c>
      <c r="C221" s="590">
        <f>IFERROR(INDEX('5.งบทดลอง รพ.'!$C:$C,MATCH('6.WS-Re-Exp'!A221,'5.งบทดลอง รพ.'!$A:$A,0)),)</f>
        <v>0</v>
      </c>
      <c r="E221" s="201" t="str">
        <f>INDEX('13.Mapping'!$E:$E,MATCH('6.WS-Re-Exp'!$A221,'13.Mapping'!$A:$A,0))</f>
        <v>52060</v>
      </c>
      <c r="F221" s="201" t="str">
        <f>INDEX('13.Mapping'!$C:$C,MATCH('6.WS-Re-Exp'!$A221,'13.Mapping'!$A:$A,0))</f>
        <v>P20</v>
      </c>
      <c r="G221" s="201">
        <f>INDEX('13.Mapping'!$J:$J,MATCH('6.WS-Re-Exp'!$A221,'13.Mapping'!$A:$A,0))</f>
        <v>0</v>
      </c>
      <c r="H221" s="334"/>
      <c r="I221" s="507">
        <v>223</v>
      </c>
    </row>
    <row r="222" spans="1:9" x14ac:dyDescent="0.7">
      <c r="A222" s="588" t="s">
        <v>293</v>
      </c>
      <c r="B222" s="589" t="s">
        <v>1005</v>
      </c>
      <c r="C222" s="590">
        <f>IFERROR(INDEX('5.งบทดลอง รพ.'!$C:$C,MATCH('6.WS-Re-Exp'!A222,'5.งบทดลอง รพ.'!$A:$A,0)),)</f>
        <v>0</v>
      </c>
      <c r="E222" s="201" t="str">
        <f>INDEX('13.Mapping'!$E:$E,MATCH('6.WS-Re-Exp'!$A222,'13.Mapping'!$A:$A,0))</f>
        <v>52060</v>
      </c>
      <c r="F222" s="201" t="str">
        <f>INDEX('13.Mapping'!$C:$C,MATCH('6.WS-Re-Exp'!$A222,'13.Mapping'!$A:$A,0))</f>
        <v>P20</v>
      </c>
      <c r="G222" s="201">
        <f>INDEX('13.Mapping'!$J:$J,MATCH('6.WS-Re-Exp'!$A222,'13.Mapping'!$A:$A,0))</f>
        <v>0</v>
      </c>
      <c r="H222" s="334"/>
      <c r="I222" s="507">
        <v>224</v>
      </c>
    </row>
    <row r="223" spans="1:9" x14ac:dyDescent="0.7">
      <c r="A223" s="588" t="s">
        <v>294</v>
      </c>
      <c r="B223" s="589" t="s">
        <v>295</v>
      </c>
      <c r="C223" s="590">
        <f>IFERROR(INDEX('5.งบทดลอง รพ.'!$C:$C,MATCH('6.WS-Re-Exp'!A223,'5.งบทดลอง รพ.'!$A:$A,0)),)</f>
        <v>0</v>
      </c>
      <c r="E223" s="201" t="str">
        <f>INDEX('13.Mapping'!$E:$E,MATCH('6.WS-Re-Exp'!$A223,'13.Mapping'!$A:$A,0))</f>
        <v>52060</v>
      </c>
      <c r="F223" s="201" t="str">
        <f>INDEX('13.Mapping'!$C:$C,MATCH('6.WS-Re-Exp'!$A223,'13.Mapping'!$A:$A,0))</f>
        <v>P20</v>
      </c>
      <c r="G223" s="201">
        <f>INDEX('13.Mapping'!$J:$J,MATCH('6.WS-Re-Exp'!$A223,'13.Mapping'!$A:$A,0))</f>
        <v>0</v>
      </c>
      <c r="H223" s="334"/>
      <c r="I223" s="507">
        <v>225</v>
      </c>
    </row>
    <row r="224" spans="1:9" x14ac:dyDescent="0.7">
      <c r="A224" s="588" t="s">
        <v>296</v>
      </c>
      <c r="B224" s="589" t="s">
        <v>297</v>
      </c>
      <c r="C224" s="590">
        <f>IFERROR(INDEX('5.งบทดลอง รพ.'!$C:$C,MATCH('6.WS-Re-Exp'!A224,'5.งบทดลอง รพ.'!$A:$A,0)),)</f>
        <v>0</v>
      </c>
      <c r="E224" s="201" t="str">
        <f>INDEX('13.Mapping'!$E:$E,MATCH('6.WS-Re-Exp'!$A224,'13.Mapping'!$A:$A,0))</f>
        <v>52060</v>
      </c>
      <c r="F224" s="201" t="str">
        <f>INDEX('13.Mapping'!$C:$C,MATCH('6.WS-Re-Exp'!$A224,'13.Mapping'!$A:$A,0))</f>
        <v>P20</v>
      </c>
      <c r="G224" s="201">
        <f>INDEX('13.Mapping'!$J:$J,MATCH('6.WS-Re-Exp'!$A224,'13.Mapping'!$A:$A,0))</f>
        <v>0</v>
      </c>
      <c r="H224" s="334"/>
      <c r="I224" s="507">
        <v>226</v>
      </c>
    </row>
    <row r="225" spans="1:9" x14ac:dyDescent="0.7">
      <c r="A225" s="588" t="s">
        <v>298</v>
      </c>
      <c r="B225" s="589" t="s">
        <v>299</v>
      </c>
      <c r="C225" s="590">
        <f>IFERROR(INDEX('5.งบทดลอง รพ.'!$C:$C,MATCH('6.WS-Re-Exp'!A225,'5.งบทดลอง รพ.'!$A:$A,0)),)</f>
        <v>0</v>
      </c>
      <c r="E225" s="201" t="str">
        <f>INDEX('13.Mapping'!$E:$E,MATCH('6.WS-Re-Exp'!$A225,'13.Mapping'!$A:$A,0))</f>
        <v>52060</v>
      </c>
      <c r="F225" s="201" t="str">
        <f>INDEX('13.Mapping'!$C:$C,MATCH('6.WS-Re-Exp'!$A225,'13.Mapping'!$A:$A,0))</f>
        <v>P20</v>
      </c>
      <c r="G225" s="201">
        <f>INDEX('13.Mapping'!$J:$J,MATCH('6.WS-Re-Exp'!$A225,'13.Mapping'!$A:$A,0))</f>
        <v>0</v>
      </c>
      <c r="H225" s="334"/>
      <c r="I225" s="507">
        <v>227</v>
      </c>
    </row>
    <row r="226" spans="1:9" x14ac:dyDescent="0.7">
      <c r="A226" s="588" t="s">
        <v>300</v>
      </c>
      <c r="B226" s="589" t="s">
        <v>286</v>
      </c>
      <c r="C226" s="590">
        <f>IFERROR(INDEX('5.งบทดลอง รพ.'!$C:$C,MATCH('6.WS-Re-Exp'!A226,'5.งบทดลอง รพ.'!$A:$A,0)),)</f>
        <v>0</v>
      </c>
      <c r="E226" s="201" t="str">
        <f>INDEX('13.Mapping'!$E:$E,MATCH('6.WS-Re-Exp'!$A226,'13.Mapping'!$A:$A,0))</f>
        <v>52060</v>
      </c>
      <c r="F226" s="201" t="str">
        <f>INDEX('13.Mapping'!$C:$C,MATCH('6.WS-Re-Exp'!$A226,'13.Mapping'!$A:$A,0))</f>
        <v>P20</v>
      </c>
      <c r="G226" s="201">
        <f>INDEX('13.Mapping'!$J:$J,MATCH('6.WS-Re-Exp'!$A226,'13.Mapping'!$A:$A,0))</f>
        <v>0</v>
      </c>
      <c r="H226" s="334"/>
      <c r="I226" s="507">
        <v>228</v>
      </c>
    </row>
    <row r="227" spans="1:9" x14ac:dyDescent="0.7">
      <c r="A227" s="588" t="s">
        <v>301</v>
      </c>
      <c r="B227" s="589" t="s">
        <v>302</v>
      </c>
      <c r="C227" s="590">
        <f>IFERROR(INDEX('5.งบทดลอง รพ.'!$C:$C,MATCH('6.WS-Re-Exp'!A227,'5.งบทดลอง รพ.'!$A:$A,0)),)</f>
        <v>0</v>
      </c>
      <c r="E227" s="201" t="str">
        <f>INDEX('13.Mapping'!$E:$E,MATCH('6.WS-Re-Exp'!$A227,'13.Mapping'!$A:$A,0))</f>
        <v>52060</v>
      </c>
      <c r="F227" s="201" t="str">
        <f>INDEX('13.Mapping'!$C:$C,MATCH('6.WS-Re-Exp'!$A227,'13.Mapping'!$A:$A,0))</f>
        <v>P20</v>
      </c>
      <c r="G227" s="201">
        <f>INDEX('13.Mapping'!$J:$J,MATCH('6.WS-Re-Exp'!$A227,'13.Mapping'!$A:$A,0))</f>
        <v>0</v>
      </c>
      <c r="H227" s="334"/>
      <c r="I227" s="507">
        <v>229</v>
      </c>
    </row>
    <row r="228" spans="1:9" x14ac:dyDescent="0.7">
      <c r="A228" s="588" t="s">
        <v>783</v>
      </c>
      <c r="B228" s="589" t="s">
        <v>784</v>
      </c>
      <c r="C228" s="590">
        <f>IFERROR(INDEX('5.งบทดลอง รพ.'!$C:$C,MATCH('6.WS-Re-Exp'!A228,'5.งบทดลอง รพ.'!$A:$A,0)),)</f>
        <v>0</v>
      </c>
      <c r="E228" s="201" t="str">
        <f>INDEX('13.Mapping'!$E:$E,MATCH('6.WS-Re-Exp'!$A228,'13.Mapping'!$A:$A,0))</f>
        <v>52060</v>
      </c>
      <c r="F228" s="201" t="str">
        <f>INDEX('13.Mapping'!$C:$C,MATCH('6.WS-Re-Exp'!$A228,'13.Mapping'!$A:$A,0))</f>
        <v>P20</v>
      </c>
      <c r="G228" s="201">
        <f>INDEX('13.Mapping'!$J:$J,MATCH('6.WS-Re-Exp'!$A228,'13.Mapping'!$A:$A,0))</f>
        <v>0</v>
      </c>
      <c r="H228" s="334"/>
      <c r="I228" s="507">
        <v>230</v>
      </c>
    </row>
    <row r="229" spans="1:9" x14ac:dyDescent="0.7">
      <c r="A229" s="588" t="s">
        <v>303</v>
      </c>
      <c r="B229" s="589" t="s">
        <v>304</v>
      </c>
      <c r="C229" s="590">
        <f>IFERROR(INDEX('5.งบทดลอง รพ.'!$C:$C,MATCH('6.WS-Re-Exp'!A229,'5.งบทดลอง รพ.'!$A:$A,0)),)</f>
        <v>0</v>
      </c>
      <c r="E229" s="201" t="str">
        <f>INDEX('13.Mapping'!$E:$E,MATCH('6.WS-Re-Exp'!$A229,'13.Mapping'!$A:$A,0))</f>
        <v>52060</v>
      </c>
      <c r="F229" s="201" t="str">
        <f>INDEX('13.Mapping'!$C:$C,MATCH('6.WS-Re-Exp'!$A229,'13.Mapping'!$A:$A,0))</f>
        <v>P20</v>
      </c>
      <c r="G229" s="201">
        <f>INDEX('13.Mapping'!$J:$J,MATCH('6.WS-Re-Exp'!$A229,'13.Mapping'!$A:$A,0))</f>
        <v>0</v>
      </c>
      <c r="H229" s="334"/>
      <c r="I229" s="507">
        <v>231</v>
      </c>
    </row>
    <row r="230" spans="1:9" x14ac:dyDescent="0.7">
      <c r="A230" s="588" t="s">
        <v>305</v>
      </c>
      <c r="B230" s="589" t="s">
        <v>306</v>
      </c>
      <c r="C230" s="590">
        <f>IFERROR(INDEX('5.งบทดลอง รพ.'!$C:$C,MATCH('6.WS-Re-Exp'!A230,'5.งบทดลอง รพ.'!$A:$A,0)),)</f>
        <v>0</v>
      </c>
      <c r="E230" s="201" t="str">
        <f>INDEX('13.Mapping'!$E:$E,MATCH('6.WS-Re-Exp'!$A230,'13.Mapping'!$A:$A,0))</f>
        <v>52060</v>
      </c>
      <c r="F230" s="201" t="str">
        <f>INDEX('13.Mapping'!$C:$C,MATCH('6.WS-Re-Exp'!$A230,'13.Mapping'!$A:$A,0))</f>
        <v>P20</v>
      </c>
      <c r="G230" s="201">
        <f>INDEX('13.Mapping'!$J:$J,MATCH('6.WS-Re-Exp'!$A230,'13.Mapping'!$A:$A,0))</f>
        <v>0</v>
      </c>
      <c r="H230" s="334"/>
      <c r="I230" s="507">
        <v>232</v>
      </c>
    </row>
    <row r="231" spans="1:9" x14ac:dyDescent="0.7">
      <c r="A231" s="588" t="s">
        <v>307</v>
      </c>
      <c r="B231" s="589" t="s">
        <v>308</v>
      </c>
      <c r="C231" s="590">
        <f>IFERROR(INDEX('5.งบทดลอง รพ.'!$C:$C,MATCH('6.WS-Re-Exp'!A231,'5.งบทดลอง รพ.'!$A:$A,0)),)</f>
        <v>0</v>
      </c>
      <c r="E231" s="201" t="str">
        <f>INDEX('13.Mapping'!$E:$E,MATCH('6.WS-Re-Exp'!$A231,'13.Mapping'!$A:$A,0))</f>
        <v>52060</v>
      </c>
      <c r="F231" s="201" t="str">
        <f>INDEX('13.Mapping'!$C:$C,MATCH('6.WS-Re-Exp'!$A231,'13.Mapping'!$A:$A,0))</f>
        <v>P20</v>
      </c>
      <c r="G231" s="201" t="str">
        <f>INDEX('13.Mapping'!$J:$J,MATCH('6.WS-Re-Exp'!$A231,'13.Mapping'!$A:$A,0))</f>
        <v>PC19</v>
      </c>
      <c r="H231" s="334"/>
      <c r="I231" s="507">
        <v>233</v>
      </c>
    </row>
    <row r="232" spans="1:9" x14ac:dyDescent="0.7">
      <c r="A232" s="588" t="s">
        <v>309</v>
      </c>
      <c r="B232" s="589" t="s">
        <v>1108</v>
      </c>
      <c r="C232" s="590">
        <f>IFERROR(INDEX('5.งบทดลอง รพ.'!$C:$C,MATCH('6.WS-Re-Exp'!A232,'5.งบทดลอง รพ.'!$A:$A,0)),)</f>
        <v>0</v>
      </c>
      <c r="E232" s="201" t="str">
        <f>INDEX('13.Mapping'!$E:$E,MATCH('6.WS-Re-Exp'!$A232,'13.Mapping'!$A:$A,0))</f>
        <v>52060</v>
      </c>
      <c r="F232" s="201" t="str">
        <f>INDEX('13.Mapping'!$C:$C,MATCH('6.WS-Re-Exp'!$A232,'13.Mapping'!$A:$A,0))</f>
        <v>P20</v>
      </c>
      <c r="G232" s="201" t="str">
        <f>INDEX('13.Mapping'!$J:$J,MATCH('6.WS-Re-Exp'!$A232,'13.Mapping'!$A:$A,0))</f>
        <v>PC19</v>
      </c>
      <c r="H232" s="334"/>
      <c r="I232" s="507">
        <v>234</v>
      </c>
    </row>
    <row r="233" spans="1:9" x14ac:dyDescent="0.7">
      <c r="A233" s="588" t="s">
        <v>1103</v>
      </c>
      <c r="B233" s="589" t="s">
        <v>1106</v>
      </c>
      <c r="C233" s="590">
        <f>IFERROR(INDEX('5.งบทดลอง รพ.'!$C:$C,MATCH('6.WS-Re-Exp'!A233,'5.งบทดลอง รพ.'!$A:$A,0)),)</f>
        <v>0</v>
      </c>
      <c r="E233" s="201" t="str">
        <f>INDEX('13.Mapping'!$E:$E,MATCH('6.WS-Re-Exp'!$A233,'13.Mapping'!$A:$A,0))</f>
        <v>52060</v>
      </c>
      <c r="F233" s="201" t="str">
        <f>INDEX('13.Mapping'!$C:$C,MATCH('6.WS-Re-Exp'!$A233,'13.Mapping'!$A:$A,0))</f>
        <v>P20</v>
      </c>
      <c r="G233" s="201" t="str">
        <f>INDEX('13.Mapping'!$J:$J,MATCH('6.WS-Re-Exp'!$A233,'13.Mapping'!$A:$A,0))</f>
        <v>PC19</v>
      </c>
      <c r="H233" s="334"/>
      <c r="I233" s="507">
        <v>235</v>
      </c>
    </row>
    <row r="234" spans="1:9" x14ac:dyDescent="0.7">
      <c r="A234" s="588" t="s">
        <v>310</v>
      </c>
      <c r="B234" s="589" t="s">
        <v>1107</v>
      </c>
      <c r="C234" s="590">
        <f>IFERROR(INDEX('5.งบทดลอง รพ.'!$C:$C,MATCH('6.WS-Re-Exp'!A234,'5.งบทดลอง รพ.'!$A:$A,0)),)</f>
        <v>0</v>
      </c>
      <c r="E234" s="201" t="str">
        <f>INDEX('13.Mapping'!$E:$E,MATCH('6.WS-Re-Exp'!$A234,'13.Mapping'!$A:$A,0))</f>
        <v>52060</v>
      </c>
      <c r="F234" s="201" t="str">
        <f>INDEX('13.Mapping'!$C:$C,MATCH('6.WS-Re-Exp'!$A234,'13.Mapping'!$A:$A,0))</f>
        <v>P20</v>
      </c>
      <c r="G234" s="201">
        <f>INDEX('13.Mapping'!$J:$J,MATCH('6.WS-Re-Exp'!$A234,'13.Mapping'!$A:$A,0))</f>
        <v>0</v>
      </c>
      <c r="H234" s="334"/>
      <c r="I234" s="507">
        <v>236</v>
      </c>
    </row>
    <row r="235" spans="1:9" x14ac:dyDescent="0.7">
      <c r="A235" s="588" t="s">
        <v>1104</v>
      </c>
      <c r="B235" s="589" t="s">
        <v>1109</v>
      </c>
      <c r="C235" s="590">
        <f>IFERROR(INDEX('5.งบทดลอง รพ.'!$C:$C,MATCH('6.WS-Re-Exp'!A235,'5.งบทดลอง รพ.'!$A:$A,0)),)</f>
        <v>0</v>
      </c>
      <c r="E235" s="201" t="str">
        <f>INDEX('13.Mapping'!$E:$E,MATCH('6.WS-Re-Exp'!$A235,'13.Mapping'!$A:$A,0))</f>
        <v>52060</v>
      </c>
      <c r="F235" s="201" t="str">
        <f>INDEX('13.Mapping'!$C:$C,MATCH('6.WS-Re-Exp'!$A235,'13.Mapping'!$A:$A,0))</f>
        <v>P20</v>
      </c>
      <c r="G235" s="201" t="str">
        <f>INDEX('13.Mapping'!$J:$J,MATCH('6.WS-Re-Exp'!$A235,'13.Mapping'!$A:$A,0))</f>
        <v>PC19</v>
      </c>
      <c r="H235" s="334"/>
      <c r="I235" s="507">
        <v>237</v>
      </c>
    </row>
    <row r="236" spans="1:9" x14ac:dyDescent="0.7">
      <c r="A236" s="588" t="s">
        <v>311</v>
      </c>
      <c r="B236" s="589" t="s">
        <v>1112</v>
      </c>
      <c r="C236" s="590">
        <f>IFERROR(INDEX('5.งบทดลอง รพ.'!$C:$C,MATCH('6.WS-Re-Exp'!A236,'5.งบทดลอง รพ.'!$A:$A,0)),)</f>
        <v>0</v>
      </c>
      <c r="E236" s="201" t="str">
        <f>INDEX('13.Mapping'!$E:$E,MATCH('6.WS-Re-Exp'!$A236,'13.Mapping'!$A:$A,0))</f>
        <v>51130</v>
      </c>
      <c r="F236" s="201" t="str">
        <f>INDEX('13.Mapping'!$C:$C,MATCH('6.WS-Re-Exp'!$A236,'13.Mapping'!$A:$A,0))</f>
        <v>P21</v>
      </c>
      <c r="G236" s="201">
        <f>INDEX('13.Mapping'!$J:$J,MATCH('6.WS-Re-Exp'!$A236,'13.Mapping'!$A:$A,0))</f>
        <v>0</v>
      </c>
      <c r="H236" s="334"/>
      <c r="I236" s="507">
        <v>238</v>
      </c>
    </row>
    <row r="237" spans="1:9" x14ac:dyDescent="0.7">
      <c r="A237" s="588" t="s">
        <v>1105</v>
      </c>
      <c r="B237" s="589" t="s">
        <v>1113</v>
      </c>
      <c r="C237" s="590">
        <f>IFERROR(INDEX('5.งบทดลอง รพ.'!$C:$C,MATCH('6.WS-Re-Exp'!A237,'5.งบทดลอง รพ.'!$A:$A,0)),)</f>
        <v>0</v>
      </c>
      <c r="E237" s="201" t="str">
        <f>INDEX('13.Mapping'!$E:$E,MATCH('6.WS-Re-Exp'!$A237,'13.Mapping'!$A:$A,0))</f>
        <v>51130</v>
      </c>
      <c r="F237" s="201" t="str">
        <f>INDEX('13.Mapping'!$C:$C,MATCH('6.WS-Re-Exp'!$A237,'13.Mapping'!$A:$A,0))</f>
        <v>P21</v>
      </c>
      <c r="G237" s="201" t="str">
        <f>INDEX('13.Mapping'!$J:$J,MATCH('6.WS-Re-Exp'!$A237,'13.Mapping'!$A:$A,0))</f>
        <v>PC20</v>
      </c>
      <c r="H237" s="334"/>
      <c r="I237" s="507">
        <v>239</v>
      </c>
    </row>
    <row r="238" spans="1:9" x14ac:dyDescent="0.7">
      <c r="A238" s="588" t="s">
        <v>312</v>
      </c>
      <c r="B238" s="589" t="s">
        <v>1114</v>
      </c>
      <c r="C238" s="590">
        <f>IFERROR(INDEX('5.งบทดลอง รพ.'!$C:$C,MATCH('6.WS-Re-Exp'!A238,'5.งบทดลอง รพ.'!$A:$A,0)),)</f>
        <v>0</v>
      </c>
      <c r="E238" s="201" t="str">
        <f>INDEX('13.Mapping'!$E:$E,MATCH('6.WS-Re-Exp'!$A238,'13.Mapping'!$A:$A,0))</f>
        <v>51130</v>
      </c>
      <c r="F238" s="201" t="str">
        <f>INDEX('13.Mapping'!$C:$C,MATCH('6.WS-Re-Exp'!$A238,'13.Mapping'!$A:$A,0))</f>
        <v>P21</v>
      </c>
      <c r="G238" s="201">
        <f>INDEX('13.Mapping'!$J:$J,MATCH('6.WS-Re-Exp'!$A238,'13.Mapping'!$A:$A,0))</f>
        <v>0</v>
      </c>
      <c r="H238" s="334"/>
      <c r="I238" s="507">
        <v>240</v>
      </c>
    </row>
    <row r="239" spans="1:9" s="33" customFormat="1" x14ac:dyDescent="0.7">
      <c r="A239" s="588" t="s">
        <v>1110</v>
      </c>
      <c r="B239" s="589" t="s">
        <v>1115</v>
      </c>
      <c r="C239" s="590">
        <f>IFERROR(INDEX('5.งบทดลอง รพ.'!$C:$C,MATCH('6.WS-Re-Exp'!A239,'5.งบทดลอง รพ.'!$A:$A,0)),)</f>
        <v>0</v>
      </c>
      <c r="D239" s="6"/>
      <c r="E239" s="201" t="str">
        <f>INDEX('13.Mapping'!$E:$E,MATCH('6.WS-Re-Exp'!$A239,'13.Mapping'!$A:$A,0))</f>
        <v>51130</v>
      </c>
      <c r="F239" s="201" t="str">
        <f>INDEX('13.Mapping'!$C:$C,MATCH('6.WS-Re-Exp'!$A239,'13.Mapping'!$A:$A,0))</f>
        <v>P21</v>
      </c>
      <c r="G239" s="201" t="str">
        <f>INDEX('13.Mapping'!$J:$J,MATCH('6.WS-Re-Exp'!$A239,'13.Mapping'!$A:$A,0))</f>
        <v>PC20</v>
      </c>
      <c r="H239" s="283"/>
      <c r="I239" s="507">
        <v>241</v>
      </c>
    </row>
    <row r="240" spans="1:9" x14ac:dyDescent="0.7">
      <c r="A240" s="588" t="s">
        <v>313</v>
      </c>
      <c r="B240" s="589" t="s">
        <v>1116</v>
      </c>
      <c r="C240" s="590">
        <f>IFERROR(INDEX('5.งบทดลอง รพ.'!$C:$C,MATCH('6.WS-Re-Exp'!A240,'5.งบทดลอง รพ.'!$A:$A,0)),)</f>
        <v>0</v>
      </c>
      <c r="E240" s="201" t="str">
        <f>INDEX('13.Mapping'!$E:$E,MATCH('6.WS-Re-Exp'!$A240,'13.Mapping'!$A:$A,0))</f>
        <v>51130</v>
      </c>
      <c r="F240" s="201" t="str">
        <f>INDEX('13.Mapping'!$C:$C,MATCH('6.WS-Re-Exp'!$A240,'13.Mapping'!$A:$A,0))</f>
        <v>P21</v>
      </c>
      <c r="G240" s="201">
        <f>INDEX('13.Mapping'!$J:$J,MATCH('6.WS-Re-Exp'!$A240,'13.Mapping'!$A:$A,0))</f>
        <v>0</v>
      </c>
      <c r="H240" s="334"/>
      <c r="I240" s="507">
        <v>242</v>
      </c>
    </row>
    <row r="241" spans="1:9" s="33" customFormat="1" x14ac:dyDescent="0.7">
      <c r="A241" s="588" t="s">
        <v>1111</v>
      </c>
      <c r="B241" s="589" t="s">
        <v>1117</v>
      </c>
      <c r="C241" s="590">
        <f>IFERROR(INDEX('5.งบทดลอง รพ.'!$C:$C,MATCH('6.WS-Re-Exp'!A241,'5.งบทดลอง รพ.'!$A:$A,0)),)</f>
        <v>0</v>
      </c>
      <c r="D241" s="6"/>
      <c r="E241" s="201" t="str">
        <f>INDEX('13.Mapping'!$E:$E,MATCH('6.WS-Re-Exp'!$A241,'13.Mapping'!$A:$A,0))</f>
        <v>51130</v>
      </c>
      <c r="F241" s="201" t="str">
        <f>INDEX('13.Mapping'!$C:$C,MATCH('6.WS-Re-Exp'!$A241,'13.Mapping'!$A:$A,0))</f>
        <v>P21</v>
      </c>
      <c r="G241" s="201" t="str">
        <f>INDEX('13.Mapping'!$J:$J,MATCH('6.WS-Re-Exp'!$A241,'13.Mapping'!$A:$A,0))</f>
        <v>PC20</v>
      </c>
      <c r="H241" s="283"/>
      <c r="I241" s="507">
        <v>243</v>
      </c>
    </row>
    <row r="242" spans="1:9" s="33" customFormat="1" x14ac:dyDescent="0.7">
      <c r="A242" s="588" t="s">
        <v>785</v>
      </c>
      <c r="B242" s="589" t="s">
        <v>379</v>
      </c>
      <c r="C242" s="590">
        <f>IFERROR(INDEX('5.งบทดลอง รพ.'!$C:$C,MATCH('6.WS-Re-Exp'!A242,'5.งบทดลอง รพ.'!$A:$A,0)),)</f>
        <v>0</v>
      </c>
      <c r="D242" s="6"/>
      <c r="E242" s="201" t="str">
        <f>INDEX('13.Mapping'!$E:$E,MATCH('6.WS-Re-Exp'!$A242,'13.Mapping'!$A:$A,0))</f>
        <v>51060</v>
      </c>
      <c r="F242" s="201" t="str">
        <f>INDEX('13.Mapping'!$C:$C,MATCH('6.WS-Re-Exp'!$A242,'13.Mapping'!$A:$A,0))</f>
        <v>P23</v>
      </c>
      <c r="G242" s="201">
        <f>INDEX('13.Mapping'!$J:$J,MATCH('6.WS-Re-Exp'!$A242,'13.Mapping'!$A:$A,0))</f>
        <v>0</v>
      </c>
      <c r="H242" s="283"/>
      <c r="I242" s="507">
        <v>244</v>
      </c>
    </row>
    <row r="243" spans="1:9" s="33" customFormat="1" x14ac:dyDescent="0.7">
      <c r="A243" s="588" t="s">
        <v>786</v>
      </c>
      <c r="B243" s="589" t="s">
        <v>380</v>
      </c>
      <c r="C243" s="590">
        <f>IFERROR(INDEX('5.งบทดลอง รพ.'!$C:$C,MATCH('6.WS-Re-Exp'!A243,'5.งบทดลอง รพ.'!$A:$A,0)),)</f>
        <v>0</v>
      </c>
      <c r="D243" s="6"/>
      <c r="E243" s="201" t="str">
        <f>INDEX('13.Mapping'!$E:$E,MATCH('6.WS-Re-Exp'!$A243,'13.Mapping'!$A:$A,0))</f>
        <v>51060</v>
      </c>
      <c r="F243" s="201" t="str">
        <f>INDEX('13.Mapping'!$C:$C,MATCH('6.WS-Re-Exp'!$A243,'13.Mapping'!$A:$A,0))</f>
        <v>P23</v>
      </c>
      <c r="G243" s="201">
        <f>INDEX('13.Mapping'!$J:$J,MATCH('6.WS-Re-Exp'!$A243,'13.Mapping'!$A:$A,0))</f>
        <v>0</v>
      </c>
      <c r="H243" s="283"/>
      <c r="I243" s="507">
        <v>245</v>
      </c>
    </row>
    <row r="244" spans="1:9" s="33" customFormat="1" x14ac:dyDescent="0.7">
      <c r="A244" s="588" t="s">
        <v>787</v>
      </c>
      <c r="B244" s="589" t="s">
        <v>381</v>
      </c>
      <c r="C244" s="590">
        <f>IFERROR(INDEX('5.งบทดลอง รพ.'!$C:$C,MATCH('6.WS-Re-Exp'!A244,'5.งบทดลอง รพ.'!$A:$A,0)),)</f>
        <v>0</v>
      </c>
      <c r="D244" s="6"/>
      <c r="E244" s="201" t="str">
        <f>INDEX('13.Mapping'!$E:$E,MATCH('6.WS-Re-Exp'!$A244,'13.Mapping'!$A:$A,0))</f>
        <v>51060</v>
      </c>
      <c r="F244" s="201" t="str">
        <f>INDEX('13.Mapping'!$C:$C,MATCH('6.WS-Re-Exp'!$A244,'13.Mapping'!$A:$A,0))</f>
        <v>P23</v>
      </c>
      <c r="G244" s="201">
        <f>INDEX('13.Mapping'!$J:$J,MATCH('6.WS-Re-Exp'!$A244,'13.Mapping'!$A:$A,0))</f>
        <v>0</v>
      </c>
      <c r="H244" s="283"/>
      <c r="I244" s="507">
        <v>246</v>
      </c>
    </row>
    <row r="245" spans="1:9" s="33" customFormat="1" x14ac:dyDescent="0.7">
      <c r="A245" s="588" t="s">
        <v>788</v>
      </c>
      <c r="B245" s="589" t="s">
        <v>382</v>
      </c>
      <c r="C245" s="590">
        <f>IFERROR(INDEX('5.งบทดลอง รพ.'!$C:$C,MATCH('6.WS-Re-Exp'!A245,'5.งบทดลอง รพ.'!$A:$A,0)),)</f>
        <v>0</v>
      </c>
      <c r="D245" s="6"/>
      <c r="E245" s="201" t="str">
        <f>INDEX('13.Mapping'!$E:$E,MATCH('6.WS-Re-Exp'!$A245,'13.Mapping'!$A:$A,0))</f>
        <v>51060</v>
      </c>
      <c r="F245" s="201" t="str">
        <f>INDEX('13.Mapping'!$C:$C,MATCH('6.WS-Re-Exp'!$A245,'13.Mapping'!$A:$A,0))</f>
        <v>P23</v>
      </c>
      <c r="G245" s="201">
        <f>INDEX('13.Mapping'!$J:$J,MATCH('6.WS-Re-Exp'!$A245,'13.Mapping'!$A:$A,0))</f>
        <v>0</v>
      </c>
      <c r="H245" s="283"/>
      <c r="I245" s="507">
        <v>247</v>
      </c>
    </row>
    <row r="246" spans="1:9" s="33" customFormat="1" x14ac:dyDescent="0.7">
      <c r="A246" s="588" t="s">
        <v>789</v>
      </c>
      <c r="B246" s="589" t="s">
        <v>383</v>
      </c>
      <c r="C246" s="590">
        <f>IFERROR(INDEX('5.งบทดลอง รพ.'!$C:$C,MATCH('6.WS-Re-Exp'!A246,'5.งบทดลอง รพ.'!$A:$A,0)),)</f>
        <v>0</v>
      </c>
      <c r="D246" s="6"/>
      <c r="E246" s="201" t="str">
        <f>INDEX('13.Mapping'!$E:$E,MATCH('6.WS-Re-Exp'!$A246,'13.Mapping'!$A:$A,0))</f>
        <v>51060</v>
      </c>
      <c r="F246" s="201" t="str">
        <f>INDEX('13.Mapping'!$C:$C,MATCH('6.WS-Re-Exp'!$A246,'13.Mapping'!$A:$A,0))</f>
        <v>P23</v>
      </c>
      <c r="G246" s="201">
        <f>INDEX('13.Mapping'!$J:$J,MATCH('6.WS-Re-Exp'!$A246,'13.Mapping'!$A:$A,0))</f>
        <v>0</v>
      </c>
      <c r="H246" s="283"/>
      <c r="I246" s="507">
        <v>248</v>
      </c>
    </row>
    <row r="247" spans="1:9" s="33" customFormat="1" x14ac:dyDescent="0.7">
      <c r="A247" s="588" t="s">
        <v>790</v>
      </c>
      <c r="B247" s="589" t="s">
        <v>384</v>
      </c>
      <c r="C247" s="590">
        <f>IFERROR(INDEX('5.งบทดลอง รพ.'!$C:$C,MATCH('6.WS-Re-Exp'!A247,'5.งบทดลอง รพ.'!$A:$A,0)),)</f>
        <v>0</v>
      </c>
      <c r="D247" s="6"/>
      <c r="E247" s="201" t="str">
        <f>INDEX('13.Mapping'!$E:$E,MATCH('6.WS-Re-Exp'!$A247,'13.Mapping'!$A:$A,0))</f>
        <v>51060</v>
      </c>
      <c r="F247" s="201" t="str">
        <f>INDEX('13.Mapping'!$C:$C,MATCH('6.WS-Re-Exp'!$A247,'13.Mapping'!$A:$A,0))</f>
        <v>P23</v>
      </c>
      <c r="G247" s="201">
        <f>INDEX('13.Mapping'!$J:$J,MATCH('6.WS-Re-Exp'!$A247,'13.Mapping'!$A:$A,0))</f>
        <v>0</v>
      </c>
      <c r="H247" s="283"/>
      <c r="I247" s="507">
        <v>249</v>
      </c>
    </row>
    <row r="248" spans="1:9" s="33" customFormat="1" x14ac:dyDescent="0.7">
      <c r="A248" s="588" t="s">
        <v>791</v>
      </c>
      <c r="B248" s="589" t="s">
        <v>389</v>
      </c>
      <c r="C248" s="590">
        <f>IFERROR(INDEX('5.งบทดลอง รพ.'!$C:$C,MATCH('6.WS-Re-Exp'!A248,'5.งบทดลอง รพ.'!$A:$A,0)),)</f>
        <v>0</v>
      </c>
      <c r="D248" s="6"/>
      <c r="E248" s="201" t="str">
        <f>INDEX('13.Mapping'!$E:$E,MATCH('6.WS-Re-Exp'!$A248,'13.Mapping'!$A:$A,0))</f>
        <v>51060</v>
      </c>
      <c r="F248" s="201" t="str">
        <f>INDEX('13.Mapping'!$C:$C,MATCH('6.WS-Re-Exp'!$A248,'13.Mapping'!$A:$A,0))</f>
        <v>P23</v>
      </c>
      <c r="G248" s="201">
        <f>INDEX('13.Mapping'!$J:$J,MATCH('6.WS-Re-Exp'!$A248,'13.Mapping'!$A:$A,0))</f>
        <v>0</v>
      </c>
      <c r="H248" s="283"/>
      <c r="I248" s="507">
        <v>250</v>
      </c>
    </row>
    <row r="249" spans="1:9" s="33" customFormat="1" x14ac:dyDescent="0.7">
      <c r="A249" s="588" t="s">
        <v>2258</v>
      </c>
      <c r="B249" s="589" t="s">
        <v>390</v>
      </c>
      <c r="C249" s="590">
        <f>IFERROR(INDEX('5.งบทดลอง รพ.'!$C:$C,MATCH('6.WS-Re-Exp'!A249,'5.งบทดลอง รพ.'!$A:$A,0)),)</f>
        <v>0</v>
      </c>
      <c r="D249" s="6"/>
      <c r="E249" s="201" t="str">
        <f>INDEX('13.Mapping'!$E:$E,MATCH('6.WS-Re-Exp'!$A249,'13.Mapping'!$A:$A,0))</f>
        <v>51060</v>
      </c>
      <c r="F249" s="201" t="str">
        <f>INDEX('13.Mapping'!$C:$C,MATCH('6.WS-Re-Exp'!$A249,'13.Mapping'!$A:$A,0))</f>
        <v>P23</v>
      </c>
      <c r="G249" s="201">
        <f>INDEX('13.Mapping'!$J:$J,MATCH('6.WS-Re-Exp'!$A249,'13.Mapping'!$A:$A,0))</f>
        <v>0</v>
      </c>
      <c r="H249" s="283"/>
      <c r="I249" s="507">
        <v>251</v>
      </c>
    </row>
    <row r="250" spans="1:9" s="33" customFormat="1" x14ac:dyDescent="0.7">
      <c r="A250" s="588" t="s">
        <v>792</v>
      </c>
      <c r="B250" s="589" t="s">
        <v>391</v>
      </c>
      <c r="C250" s="590">
        <f>IFERROR(INDEX('5.งบทดลอง รพ.'!$C:$C,MATCH('6.WS-Re-Exp'!A250,'5.งบทดลอง รพ.'!$A:$A,0)),)</f>
        <v>0</v>
      </c>
      <c r="D250" s="6"/>
      <c r="E250" s="201" t="str">
        <f>INDEX('13.Mapping'!$E:$E,MATCH('6.WS-Re-Exp'!$A250,'13.Mapping'!$A:$A,0))</f>
        <v>51060</v>
      </c>
      <c r="F250" s="201" t="str">
        <f>INDEX('13.Mapping'!$C:$C,MATCH('6.WS-Re-Exp'!$A250,'13.Mapping'!$A:$A,0))</f>
        <v>P23</v>
      </c>
      <c r="G250" s="201">
        <f>INDEX('13.Mapping'!$J:$J,MATCH('6.WS-Re-Exp'!$A250,'13.Mapping'!$A:$A,0))</f>
        <v>0</v>
      </c>
      <c r="H250" s="283"/>
      <c r="I250" s="507">
        <v>252</v>
      </c>
    </row>
    <row r="251" spans="1:9" s="33" customFormat="1" x14ac:dyDescent="0.7">
      <c r="A251" s="588" t="s">
        <v>314</v>
      </c>
      <c r="B251" s="589" t="s">
        <v>315</v>
      </c>
      <c r="C251" s="590">
        <f>IFERROR(INDEX('5.งบทดลอง รพ.'!$C:$C,MATCH('6.WS-Re-Exp'!A251,'5.งบทดลอง รพ.'!$A:$A,0)),)</f>
        <v>0</v>
      </c>
      <c r="D251" s="6"/>
      <c r="E251" s="201" t="str">
        <f>INDEX('13.Mapping'!$E:$E,MATCH('6.WS-Re-Exp'!$A251,'13.Mapping'!$A:$A,0))</f>
        <v>51120</v>
      </c>
      <c r="F251" s="201" t="str">
        <f>INDEX('13.Mapping'!$C:$C,MATCH('6.WS-Re-Exp'!$A251,'13.Mapping'!$A:$A,0))</f>
        <v>P21</v>
      </c>
      <c r="G251" s="201" t="str">
        <f>INDEX('13.Mapping'!$J:$J,MATCH('6.WS-Re-Exp'!$A251,'13.Mapping'!$A:$A,0))</f>
        <v>PC20</v>
      </c>
      <c r="H251" s="283"/>
      <c r="I251" s="507">
        <v>253</v>
      </c>
    </row>
    <row r="252" spans="1:9" s="33" customFormat="1" x14ac:dyDescent="0.7">
      <c r="A252" s="588" t="s">
        <v>316</v>
      </c>
      <c r="B252" s="589" t="s">
        <v>317</v>
      </c>
      <c r="C252" s="590">
        <f>IFERROR(INDEX('5.งบทดลอง รพ.'!$C:$C,MATCH('6.WS-Re-Exp'!A252,'5.งบทดลอง รพ.'!$A:$A,0)),)</f>
        <v>0</v>
      </c>
      <c r="D252" s="6"/>
      <c r="E252" s="201" t="str">
        <f>INDEX('13.Mapping'!$E:$E,MATCH('6.WS-Re-Exp'!$A252,'13.Mapping'!$A:$A,0))</f>
        <v>51120</v>
      </c>
      <c r="F252" s="201" t="str">
        <f>INDEX('13.Mapping'!$C:$C,MATCH('6.WS-Re-Exp'!$A252,'13.Mapping'!$A:$A,0))</f>
        <v>P21</v>
      </c>
      <c r="G252" s="201" t="str">
        <f>INDEX('13.Mapping'!$J:$J,MATCH('6.WS-Re-Exp'!$A252,'13.Mapping'!$A:$A,0))</f>
        <v>PC20</v>
      </c>
      <c r="H252" s="283"/>
      <c r="I252" s="507">
        <v>254</v>
      </c>
    </row>
    <row r="253" spans="1:9" s="33" customFormat="1" x14ac:dyDescent="0.7">
      <c r="A253" s="588" t="s">
        <v>318</v>
      </c>
      <c r="B253" s="589" t="s">
        <v>319</v>
      </c>
      <c r="C253" s="590">
        <f>IFERROR(INDEX('5.งบทดลอง รพ.'!$C:$C,MATCH('6.WS-Re-Exp'!A253,'5.งบทดลอง รพ.'!$A:$A,0)),)</f>
        <v>0</v>
      </c>
      <c r="D253" s="6"/>
      <c r="E253" s="201" t="str">
        <f>INDEX('13.Mapping'!$E:$E,MATCH('6.WS-Re-Exp'!$A253,'13.Mapping'!$A:$A,0))</f>
        <v>51120</v>
      </c>
      <c r="F253" s="201" t="str">
        <f>INDEX('13.Mapping'!$C:$C,MATCH('6.WS-Re-Exp'!$A253,'13.Mapping'!$A:$A,0))</f>
        <v>P21</v>
      </c>
      <c r="G253" s="201" t="str">
        <f>INDEX('13.Mapping'!$J:$J,MATCH('6.WS-Re-Exp'!$A253,'13.Mapping'!$A:$A,0))</f>
        <v>PC20</v>
      </c>
      <c r="H253" s="283"/>
      <c r="I253" s="507">
        <v>255</v>
      </c>
    </row>
    <row r="254" spans="1:9" s="33" customFormat="1" x14ac:dyDescent="0.7">
      <c r="A254" s="588" t="s">
        <v>320</v>
      </c>
      <c r="B254" s="589" t="s">
        <v>321</v>
      </c>
      <c r="C254" s="590">
        <f>IFERROR(INDEX('5.งบทดลอง รพ.'!$C:$C,MATCH('6.WS-Re-Exp'!A254,'5.งบทดลอง รพ.'!$A:$A,0)),)</f>
        <v>0</v>
      </c>
      <c r="D254" s="6"/>
      <c r="E254" s="201" t="str">
        <f>INDEX('13.Mapping'!$E:$E,MATCH('6.WS-Re-Exp'!$A254,'13.Mapping'!$A:$A,0))</f>
        <v>51120</v>
      </c>
      <c r="F254" s="201" t="str">
        <f>INDEX('13.Mapping'!$C:$C,MATCH('6.WS-Re-Exp'!$A254,'13.Mapping'!$A:$A,0))</f>
        <v>P21</v>
      </c>
      <c r="G254" s="201" t="str">
        <f>INDEX('13.Mapping'!$J:$J,MATCH('6.WS-Re-Exp'!$A254,'13.Mapping'!$A:$A,0))</f>
        <v>PC20</v>
      </c>
      <c r="H254" s="283"/>
      <c r="I254" s="507">
        <v>256</v>
      </c>
    </row>
    <row r="255" spans="1:9" s="33" customFormat="1" x14ac:dyDescent="0.7">
      <c r="A255" s="588" t="s">
        <v>322</v>
      </c>
      <c r="B255" s="589" t="s">
        <v>323</v>
      </c>
      <c r="C255" s="590">
        <f>IFERROR(INDEX('5.งบทดลอง รพ.'!$C:$C,MATCH('6.WS-Re-Exp'!A255,'5.งบทดลอง รพ.'!$A:$A,0)),)</f>
        <v>0</v>
      </c>
      <c r="D255" s="6"/>
      <c r="E255" s="201" t="str">
        <f>INDEX('13.Mapping'!$E:$E,MATCH('6.WS-Re-Exp'!$A255,'13.Mapping'!$A:$A,0))</f>
        <v>51120</v>
      </c>
      <c r="F255" s="201" t="str">
        <f>INDEX('13.Mapping'!$C:$C,MATCH('6.WS-Re-Exp'!$A255,'13.Mapping'!$A:$A,0))</f>
        <v>P21</v>
      </c>
      <c r="G255" s="201" t="str">
        <f>INDEX('13.Mapping'!$J:$J,MATCH('6.WS-Re-Exp'!$A255,'13.Mapping'!$A:$A,0))</f>
        <v>PC20</v>
      </c>
      <c r="H255" s="283"/>
      <c r="I255" s="507">
        <v>257</v>
      </c>
    </row>
    <row r="256" spans="1:9" s="33" customFormat="1" x14ac:dyDescent="0.7">
      <c r="A256" s="588" t="s">
        <v>324</v>
      </c>
      <c r="B256" s="589" t="s">
        <v>325</v>
      </c>
      <c r="C256" s="590">
        <f>IFERROR(INDEX('5.งบทดลอง รพ.'!$C:$C,MATCH('6.WS-Re-Exp'!A256,'5.งบทดลอง รพ.'!$A:$A,0)),)</f>
        <v>0</v>
      </c>
      <c r="D256" s="6"/>
      <c r="E256" s="201" t="str">
        <f>INDEX('13.Mapping'!$E:$E,MATCH('6.WS-Re-Exp'!$A256,'13.Mapping'!$A:$A,0))</f>
        <v>51120</v>
      </c>
      <c r="F256" s="201" t="str">
        <f>INDEX('13.Mapping'!$C:$C,MATCH('6.WS-Re-Exp'!$A256,'13.Mapping'!$A:$A,0))</f>
        <v>P21</v>
      </c>
      <c r="G256" s="201" t="str">
        <f>INDEX('13.Mapping'!$J:$J,MATCH('6.WS-Re-Exp'!$A256,'13.Mapping'!$A:$A,0))</f>
        <v>PC20</v>
      </c>
      <c r="H256" s="283"/>
      <c r="I256" s="507">
        <v>258</v>
      </c>
    </row>
    <row r="257" spans="1:9" s="33" customFormat="1" x14ac:dyDescent="0.7">
      <c r="A257" s="588" t="s">
        <v>326</v>
      </c>
      <c r="B257" s="589" t="s">
        <v>327</v>
      </c>
      <c r="C257" s="590">
        <f>IFERROR(INDEX('5.งบทดลอง รพ.'!$C:$C,MATCH('6.WS-Re-Exp'!A257,'5.งบทดลอง รพ.'!$A:$A,0)),)</f>
        <v>0</v>
      </c>
      <c r="D257" s="6"/>
      <c r="E257" s="201" t="str">
        <f>INDEX('13.Mapping'!$E:$E,MATCH('6.WS-Re-Exp'!$A257,'13.Mapping'!$A:$A,0))</f>
        <v>51120</v>
      </c>
      <c r="F257" s="201" t="str">
        <f>INDEX('13.Mapping'!$C:$C,MATCH('6.WS-Re-Exp'!$A257,'13.Mapping'!$A:$A,0))</f>
        <v>P21</v>
      </c>
      <c r="G257" s="201" t="str">
        <f>INDEX('13.Mapping'!$J:$J,MATCH('6.WS-Re-Exp'!$A257,'13.Mapping'!$A:$A,0))</f>
        <v>PC20</v>
      </c>
      <c r="H257" s="283"/>
      <c r="I257" s="507">
        <v>259</v>
      </c>
    </row>
    <row r="258" spans="1:9" s="33" customFormat="1" x14ac:dyDescent="0.7">
      <c r="A258" s="588" t="s">
        <v>328</v>
      </c>
      <c r="B258" s="589" t="s">
        <v>329</v>
      </c>
      <c r="C258" s="590">
        <f>IFERROR(INDEX('5.งบทดลอง รพ.'!$C:$C,MATCH('6.WS-Re-Exp'!A258,'5.งบทดลอง รพ.'!$A:$A,0)),)</f>
        <v>0</v>
      </c>
      <c r="D258" s="6"/>
      <c r="E258" s="201" t="str">
        <f>INDEX('13.Mapping'!$E:$E,MATCH('6.WS-Re-Exp'!$A258,'13.Mapping'!$A:$A,0))</f>
        <v>51120</v>
      </c>
      <c r="F258" s="201" t="str">
        <f>INDEX('13.Mapping'!$C:$C,MATCH('6.WS-Re-Exp'!$A258,'13.Mapping'!$A:$A,0))</f>
        <v>P21</v>
      </c>
      <c r="G258" s="201" t="str">
        <f>INDEX('13.Mapping'!$J:$J,MATCH('6.WS-Re-Exp'!$A258,'13.Mapping'!$A:$A,0))</f>
        <v>PC20</v>
      </c>
      <c r="H258" s="283"/>
      <c r="I258" s="507">
        <v>260</v>
      </c>
    </row>
    <row r="259" spans="1:9" s="33" customFormat="1" x14ac:dyDescent="0.7">
      <c r="A259" s="588" t="s">
        <v>330</v>
      </c>
      <c r="B259" s="589" t="s">
        <v>331</v>
      </c>
      <c r="C259" s="590">
        <f>IFERROR(INDEX('5.งบทดลอง รพ.'!$C:$C,MATCH('6.WS-Re-Exp'!A259,'5.งบทดลอง รพ.'!$A:$A,0)),)</f>
        <v>0</v>
      </c>
      <c r="D259" s="6"/>
      <c r="E259" s="201" t="str">
        <f>INDEX('13.Mapping'!$E:$E,MATCH('6.WS-Re-Exp'!$A259,'13.Mapping'!$A:$A,0))</f>
        <v>51100</v>
      </c>
      <c r="F259" s="201" t="str">
        <f>INDEX('13.Mapping'!$C:$C,MATCH('6.WS-Re-Exp'!$A259,'13.Mapping'!$A:$A,0))</f>
        <v>P21</v>
      </c>
      <c r="G259" s="201" t="str">
        <f>INDEX('13.Mapping'!$J:$J,MATCH('6.WS-Re-Exp'!$A259,'13.Mapping'!$A:$A,0))</f>
        <v>PC20</v>
      </c>
      <c r="H259" s="283"/>
      <c r="I259" s="507">
        <v>261</v>
      </c>
    </row>
    <row r="260" spans="1:9" s="33" customFormat="1" x14ac:dyDescent="0.7">
      <c r="A260" s="588" t="s">
        <v>332</v>
      </c>
      <c r="B260" s="589" t="s">
        <v>333</v>
      </c>
      <c r="C260" s="590">
        <f>IFERROR(INDEX('5.งบทดลอง รพ.'!$C:$C,MATCH('6.WS-Re-Exp'!A260,'5.งบทดลอง รพ.'!$A:$A,0)),)</f>
        <v>0</v>
      </c>
      <c r="D260" s="6"/>
      <c r="E260" s="201" t="str">
        <f>INDEX('13.Mapping'!$E:$E,MATCH('6.WS-Re-Exp'!$A260,'13.Mapping'!$A:$A,0))</f>
        <v>51100</v>
      </c>
      <c r="F260" s="201" t="str">
        <f>INDEX('13.Mapping'!$C:$C,MATCH('6.WS-Re-Exp'!$A260,'13.Mapping'!$A:$A,0))</f>
        <v>P21</v>
      </c>
      <c r="G260" s="201" t="str">
        <f>INDEX('13.Mapping'!$J:$J,MATCH('6.WS-Re-Exp'!$A260,'13.Mapping'!$A:$A,0))</f>
        <v>PC20</v>
      </c>
      <c r="H260" s="283"/>
      <c r="I260" s="507">
        <v>262</v>
      </c>
    </row>
    <row r="261" spans="1:9" s="33" customFormat="1" x14ac:dyDescent="0.7">
      <c r="A261" s="588" t="s">
        <v>334</v>
      </c>
      <c r="B261" s="589" t="s">
        <v>1006</v>
      </c>
      <c r="C261" s="590">
        <f>IFERROR(INDEX('5.งบทดลอง รพ.'!$C:$C,MATCH('6.WS-Re-Exp'!A261,'5.งบทดลอง รพ.'!$A:$A,0)),)</f>
        <v>0</v>
      </c>
      <c r="D261" s="6"/>
      <c r="E261" s="201" t="str">
        <f>INDEX('13.Mapping'!$E:$E,MATCH('6.WS-Re-Exp'!$A261,'13.Mapping'!$A:$A,0))</f>
        <v>51100</v>
      </c>
      <c r="F261" s="201" t="str">
        <f>INDEX('13.Mapping'!$C:$C,MATCH('6.WS-Re-Exp'!$A261,'13.Mapping'!$A:$A,0))</f>
        <v>P21</v>
      </c>
      <c r="G261" s="201" t="str">
        <f>INDEX('13.Mapping'!$J:$J,MATCH('6.WS-Re-Exp'!$A261,'13.Mapping'!$A:$A,0))</f>
        <v>PC20</v>
      </c>
      <c r="H261" s="283"/>
      <c r="I261" s="507">
        <v>263</v>
      </c>
    </row>
    <row r="262" spans="1:9" s="33" customFormat="1" x14ac:dyDescent="0.7">
      <c r="A262" s="588" t="s">
        <v>335</v>
      </c>
      <c r="B262" s="589" t="s">
        <v>336</v>
      </c>
      <c r="C262" s="590">
        <f>IFERROR(INDEX('5.งบทดลอง รพ.'!$C:$C,MATCH('6.WS-Re-Exp'!A262,'5.งบทดลอง รพ.'!$A:$A,0)),)</f>
        <v>0</v>
      </c>
      <c r="D262" s="6"/>
      <c r="E262" s="201" t="str">
        <f>INDEX('13.Mapping'!$E:$E,MATCH('6.WS-Re-Exp'!$A262,'13.Mapping'!$A:$A,0))</f>
        <v>51100</v>
      </c>
      <c r="F262" s="201" t="str">
        <f>INDEX('13.Mapping'!$C:$C,MATCH('6.WS-Re-Exp'!$A262,'13.Mapping'!$A:$A,0))</f>
        <v>P21</v>
      </c>
      <c r="G262" s="201" t="str">
        <f>INDEX('13.Mapping'!$J:$J,MATCH('6.WS-Re-Exp'!$A262,'13.Mapping'!$A:$A,0))</f>
        <v>PC20</v>
      </c>
      <c r="H262" s="283"/>
      <c r="I262" s="507">
        <v>264</v>
      </c>
    </row>
    <row r="263" spans="1:9" s="33" customFormat="1" x14ac:dyDescent="0.7">
      <c r="A263" s="588" t="s">
        <v>337</v>
      </c>
      <c r="B263" s="589" t="s">
        <v>338</v>
      </c>
      <c r="C263" s="590">
        <f>IFERROR(INDEX('5.งบทดลอง รพ.'!$C:$C,MATCH('6.WS-Re-Exp'!A263,'5.งบทดลอง รพ.'!$A:$A,0)),)</f>
        <v>0</v>
      </c>
      <c r="D263" s="6"/>
      <c r="E263" s="201" t="str">
        <f>INDEX('13.Mapping'!$E:$E,MATCH('6.WS-Re-Exp'!$A263,'13.Mapping'!$A:$A,0))</f>
        <v>51100</v>
      </c>
      <c r="F263" s="201" t="str">
        <f>INDEX('13.Mapping'!$C:$C,MATCH('6.WS-Re-Exp'!$A263,'13.Mapping'!$A:$A,0))</f>
        <v>P21</v>
      </c>
      <c r="G263" s="201" t="str">
        <f>INDEX('13.Mapping'!$J:$J,MATCH('6.WS-Re-Exp'!$A263,'13.Mapping'!$A:$A,0))</f>
        <v>PC20</v>
      </c>
      <c r="H263" s="283"/>
      <c r="I263" s="507">
        <v>265</v>
      </c>
    </row>
    <row r="264" spans="1:9" s="33" customFormat="1" x14ac:dyDescent="0.7">
      <c r="A264" s="588" t="s">
        <v>793</v>
      </c>
      <c r="B264" s="589" t="s">
        <v>794</v>
      </c>
      <c r="C264" s="590">
        <f>IFERROR(INDEX('5.งบทดลอง รพ.'!$C:$C,MATCH('6.WS-Re-Exp'!A264,'5.งบทดลอง รพ.'!$A:$A,0)),)</f>
        <v>0</v>
      </c>
      <c r="D264" s="6"/>
      <c r="E264" s="201" t="str">
        <f>INDEX('13.Mapping'!$E:$E,MATCH('6.WS-Re-Exp'!$A264,'13.Mapping'!$A:$A,0))</f>
        <v>51060</v>
      </c>
      <c r="F264" s="201" t="str">
        <f>INDEX('13.Mapping'!$C:$C,MATCH('6.WS-Re-Exp'!$A264,'13.Mapping'!$A:$A,0))</f>
        <v>P23</v>
      </c>
      <c r="G264" s="201">
        <f>INDEX('13.Mapping'!$J:$J,MATCH('6.WS-Re-Exp'!$A264,'13.Mapping'!$A:$A,0))</f>
        <v>0</v>
      </c>
      <c r="H264" s="283"/>
      <c r="I264" s="507">
        <v>266</v>
      </c>
    </row>
    <row r="265" spans="1:9" s="33" customFormat="1" x14ac:dyDescent="0.7">
      <c r="A265" s="588" t="s">
        <v>339</v>
      </c>
      <c r="B265" s="589" t="s">
        <v>340</v>
      </c>
      <c r="C265" s="590">
        <f>IFERROR(INDEX('5.งบทดลอง รพ.'!$C:$C,MATCH('6.WS-Re-Exp'!A265,'5.งบทดลอง รพ.'!$A:$A,0)),)</f>
        <v>0</v>
      </c>
      <c r="D265" s="6"/>
      <c r="E265" s="201" t="str">
        <f>INDEX('13.Mapping'!$E:$E,MATCH('6.WS-Re-Exp'!$A265,'13.Mapping'!$A:$A,0))</f>
        <v>51110</v>
      </c>
      <c r="F265" s="201" t="str">
        <f>INDEX('13.Mapping'!$C:$C,MATCH('6.WS-Re-Exp'!$A265,'13.Mapping'!$A:$A,0))</f>
        <v>P21</v>
      </c>
      <c r="G265" s="201" t="str">
        <f>INDEX('13.Mapping'!$J:$J,MATCH('6.WS-Re-Exp'!$A265,'13.Mapping'!$A:$A,0))</f>
        <v>PC20</v>
      </c>
      <c r="H265" s="283"/>
      <c r="I265" s="507">
        <v>267</v>
      </c>
    </row>
    <row r="266" spans="1:9" s="33" customFormat="1" x14ac:dyDescent="0.7">
      <c r="A266" s="588" t="s">
        <v>341</v>
      </c>
      <c r="B266" s="589" t="s">
        <v>342</v>
      </c>
      <c r="C266" s="590">
        <f>IFERROR(INDEX('5.งบทดลอง รพ.'!$C:$C,MATCH('6.WS-Re-Exp'!A266,'5.งบทดลอง รพ.'!$A:$A,0)),)</f>
        <v>0</v>
      </c>
      <c r="D266" s="6"/>
      <c r="E266" s="201" t="str">
        <f>INDEX('13.Mapping'!$E:$E,MATCH('6.WS-Re-Exp'!$A266,'13.Mapping'!$A:$A,0))</f>
        <v>51110</v>
      </c>
      <c r="F266" s="201" t="str">
        <f>INDEX('13.Mapping'!$C:$C,MATCH('6.WS-Re-Exp'!$A266,'13.Mapping'!$A:$A,0))</f>
        <v>P21</v>
      </c>
      <c r="G266" s="201" t="str">
        <f>INDEX('13.Mapping'!$J:$J,MATCH('6.WS-Re-Exp'!$A266,'13.Mapping'!$A:$A,0))</f>
        <v>PC20</v>
      </c>
      <c r="H266" s="283"/>
      <c r="I266" s="507">
        <v>268</v>
      </c>
    </row>
    <row r="267" spans="1:9" s="33" customFormat="1" x14ac:dyDescent="0.7">
      <c r="A267" s="588" t="s">
        <v>343</v>
      </c>
      <c r="B267" s="589" t="s">
        <v>344</v>
      </c>
      <c r="C267" s="590">
        <f>IFERROR(INDEX('5.งบทดลอง รพ.'!$C:$C,MATCH('6.WS-Re-Exp'!A267,'5.งบทดลอง รพ.'!$A:$A,0)),)</f>
        <v>0</v>
      </c>
      <c r="D267" s="6"/>
      <c r="E267" s="201" t="str">
        <f>INDEX('13.Mapping'!$E:$E,MATCH('6.WS-Re-Exp'!$A267,'13.Mapping'!$A:$A,0))</f>
        <v>51110</v>
      </c>
      <c r="F267" s="201" t="str">
        <f>INDEX('13.Mapping'!$C:$C,MATCH('6.WS-Re-Exp'!$A267,'13.Mapping'!$A:$A,0))</f>
        <v>P21</v>
      </c>
      <c r="G267" s="201" t="str">
        <f>INDEX('13.Mapping'!$J:$J,MATCH('6.WS-Re-Exp'!$A267,'13.Mapping'!$A:$A,0))</f>
        <v>PC20</v>
      </c>
      <c r="H267" s="283"/>
      <c r="I267" s="507">
        <v>269</v>
      </c>
    </row>
    <row r="268" spans="1:9" s="33" customFormat="1" x14ac:dyDescent="0.7">
      <c r="A268" s="588" t="s">
        <v>345</v>
      </c>
      <c r="B268" s="589" t="s">
        <v>346</v>
      </c>
      <c r="C268" s="590">
        <f>IFERROR(INDEX('5.งบทดลอง รพ.'!$C:$C,MATCH('6.WS-Re-Exp'!A268,'5.งบทดลอง รพ.'!$A:$A,0)),)</f>
        <v>0</v>
      </c>
      <c r="D268" s="6"/>
      <c r="E268" s="201" t="str">
        <f>INDEX('13.Mapping'!$E:$E,MATCH('6.WS-Re-Exp'!$A268,'13.Mapping'!$A:$A,0))</f>
        <v>51110</v>
      </c>
      <c r="F268" s="201" t="str">
        <f>INDEX('13.Mapping'!$C:$C,MATCH('6.WS-Re-Exp'!$A268,'13.Mapping'!$A:$A,0))</f>
        <v>P21</v>
      </c>
      <c r="G268" s="201" t="str">
        <f>INDEX('13.Mapping'!$J:$J,MATCH('6.WS-Re-Exp'!$A268,'13.Mapping'!$A:$A,0))</f>
        <v>PC20</v>
      </c>
      <c r="H268" s="283"/>
      <c r="I268" s="507">
        <v>270</v>
      </c>
    </row>
    <row r="269" spans="1:9" s="33" customFormat="1" x14ac:dyDescent="0.7">
      <c r="A269" s="588" t="s">
        <v>347</v>
      </c>
      <c r="B269" s="589" t="s">
        <v>348</v>
      </c>
      <c r="C269" s="590">
        <f>IFERROR(INDEX('5.งบทดลอง รพ.'!$C:$C,MATCH('6.WS-Re-Exp'!A269,'5.งบทดลอง รพ.'!$A:$A,0)),)</f>
        <v>0</v>
      </c>
      <c r="D269" s="6"/>
      <c r="E269" s="201" t="str">
        <f>INDEX('13.Mapping'!$E:$E,MATCH('6.WS-Re-Exp'!$A269,'13.Mapping'!$A:$A,0))</f>
        <v>51110</v>
      </c>
      <c r="F269" s="201" t="str">
        <f>INDEX('13.Mapping'!$C:$C,MATCH('6.WS-Re-Exp'!$A269,'13.Mapping'!$A:$A,0))</f>
        <v>P21</v>
      </c>
      <c r="G269" s="201" t="str">
        <f>INDEX('13.Mapping'!$J:$J,MATCH('6.WS-Re-Exp'!$A269,'13.Mapping'!$A:$A,0))</f>
        <v>PC20</v>
      </c>
      <c r="H269" s="283"/>
      <c r="I269" s="507">
        <v>271</v>
      </c>
    </row>
    <row r="270" spans="1:9" s="33" customFormat="1" x14ac:dyDescent="0.7">
      <c r="A270" s="588" t="s">
        <v>349</v>
      </c>
      <c r="B270" s="589" t="s">
        <v>350</v>
      </c>
      <c r="C270" s="590">
        <f>IFERROR(INDEX('5.งบทดลอง รพ.'!$C:$C,MATCH('6.WS-Re-Exp'!A270,'5.งบทดลอง รพ.'!$A:$A,0)),)</f>
        <v>0</v>
      </c>
      <c r="D270" s="6"/>
      <c r="E270" s="201" t="str">
        <f>INDEX('13.Mapping'!$E:$E,MATCH('6.WS-Re-Exp'!$A270,'13.Mapping'!$A:$A,0))</f>
        <v>51110</v>
      </c>
      <c r="F270" s="201" t="str">
        <f>INDEX('13.Mapping'!$C:$C,MATCH('6.WS-Re-Exp'!$A270,'13.Mapping'!$A:$A,0))</f>
        <v>P21</v>
      </c>
      <c r="G270" s="201" t="str">
        <f>INDEX('13.Mapping'!$J:$J,MATCH('6.WS-Re-Exp'!$A270,'13.Mapping'!$A:$A,0))</f>
        <v>PC20</v>
      </c>
      <c r="H270" s="283"/>
      <c r="I270" s="507">
        <v>272</v>
      </c>
    </row>
    <row r="271" spans="1:9" s="33" customFormat="1" x14ac:dyDescent="0.7">
      <c r="A271" s="588" t="s">
        <v>351</v>
      </c>
      <c r="B271" s="589" t="s">
        <v>1007</v>
      </c>
      <c r="C271" s="590">
        <f>IFERROR(INDEX('5.งบทดลอง รพ.'!$C:$C,MATCH('6.WS-Re-Exp'!A271,'5.งบทดลอง รพ.'!$A:$A,0)),)</f>
        <v>0</v>
      </c>
      <c r="D271" s="6"/>
      <c r="E271" s="201" t="str">
        <f>INDEX('13.Mapping'!$E:$E,MATCH('6.WS-Re-Exp'!$A271,'13.Mapping'!$A:$A,0))</f>
        <v>51090</v>
      </c>
      <c r="F271" s="201" t="str">
        <f>INDEX('13.Mapping'!$C:$C,MATCH('6.WS-Re-Exp'!$A271,'13.Mapping'!$A:$A,0))</f>
        <v>P21</v>
      </c>
      <c r="G271" s="201" t="str">
        <f>INDEX('13.Mapping'!$J:$J,MATCH('6.WS-Re-Exp'!$A271,'13.Mapping'!$A:$A,0))</f>
        <v>PC20</v>
      </c>
      <c r="H271" s="283"/>
      <c r="I271" s="507">
        <v>273</v>
      </c>
    </row>
    <row r="272" spans="1:9" s="33" customFormat="1" x14ac:dyDescent="0.7">
      <c r="A272" s="588" t="s">
        <v>353</v>
      </c>
      <c r="B272" s="589" t="s">
        <v>1008</v>
      </c>
      <c r="C272" s="590">
        <f>IFERROR(INDEX('5.งบทดลอง รพ.'!$C:$C,MATCH('6.WS-Re-Exp'!A272,'5.งบทดลอง รพ.'!$A:$A,0)),)</f>
        <v>0</v>
      </c>
      <c r="D272" s="6"/>
      <c r="E272" s="201" t="str">
        <f>INDEX('13.Mapping'!$E:$E,MATCH('6.WS-Re-Exp'!$A272,'13.Mapping'!$A:$A,0))</f>
        <v>51110</v>
      </c>
      <c r="F272" s="201" t="str">
        <f>INDEX('13.Mapping'!$C:$C,MATCH('6.WS-Re-Exp'!$A272,'13.Mapping'!$A:$A,0))</f>
        <v>P21</v>
      </c>
      <c r="G272" s="201" t="str">
        <f>INDEX('13.Mapping'!$J:$J,MATCH('6.WS-Re-Exp'!$A272,'13.Mapping'!$A:$A,0))</f>
        <v>PC20</v>
      </c>
      <c r="H272" s="283"/>
      <c r="I272" s="507">
        <v>274</v>
      </c>
    </row>
    <row r="273" spans="1:9" s="33" customFormat="1" x14ac:dyDescent="0.7">
      <c r="A273" s="588" t="s">
        <v>354</v>
      </c>
      <c r="B273" s="589" t="s">
        <v>355</v>
      </c>
      <c r="C273" s="590">
        <f>IFERROR(INDEX('5.งบทดลอง รพ.'!$C:$C,MATCH('6.WS-Re-Exp'!A273,'5.งบทดลอง รพ.'!$A:$A,0)),)</f>
        <v>0</v>
      </c>
      <c r="D273" s="6"/>
      <c r="E273" s="201" t="str">
        <f>INDEX('13.Mapping'!$E:$E,MATCH('6.WS-Re-Exp'!$A273,'13.Mapping'!$A:$A,0))</f>
        <v>51090</v>
      </c>
      <c r="F273" s="201" t="str">
        <f>INDEX('13.Mapping'!$C:$C,MATCH('6.WS-Re-Exp'!$A273,'13.Mapping'!$A:$A,0))</f>
        <v>P21</v>
      </c>
      <c r="G273" s="201" t="str">
        <f>INDEX('13.Mapping'!$J:$J,MATCH('6.WS-Re-Exp'!$A273,'13.Mapping'!$A:$A,0))</f>
        <v>PC20</v>
      </c>
      <c r="H273" s="283"/>
      <c r="I273" s="507">
        <v>275</v>
      </c>
    </row>
    <row r="274" spans="1:9" s="33" customFormat="1" x14ac:dyDescent="0.7">
      <c r="A274" s="588" t="s">
        <v>356</v>
      </c>
      <c r="B274" s="589" t="s">
        <v>357</v>
      </c>
      <c r="C274" s="590">
        <f>IFERROR(INDEX('5.งบทดลอง รพ.'!$C:$C,MATCH('6.WS-Re-Exp'!A274,'5.งบทดลอง รพ.'!$A:$A,0)),)</f>
        <v>0</v>
      </c>
      <c r="D274" s="6"/>
      <c r="E274" s="201" t="str">
        <f>INDEX('13.Mapping'!$E:$E,MATCH('6.WS-Re-Exp'!$A274,'13.Mapping'!$A:$A,0))</f>
        <v>51090</v>
      </c>
      <c r="F274" s="201" t="str">
        <f>INDEX('13.Mapping'!$C:$C,MATCH('6.WS-Re-Exp'!$A274,'13.Mapping'!$A:$A,0))</f>
        <v>P21</v>
      </c>
      <c r="G274" s="201" t="str">
        <f>INDEX('13.Mapping'!$J:$J,MATCH('6.WS-Re-Exp'!$A274,'13.Mapping'!$A:$A,0))</f>
        <v>PC20</v>
      </c>
      <c r="H274" s="283"/>
      <c r="I274" s="507">
        <v>276</v>
      </c>
    </row>
    <row r="275" spans="1:9" s="33" customFormat="1" x14ac:dyDescent="0.7">
      <c r="A275" s="588" t="s">
        <v>358</v>
      </c>
      <c r="B275" s="589" t="s">
        <v>359</v>
      </c>
      <c r="C275" s="590">
        <f>IFERROR(INDEX('5.งบทดลอง รพ.'!$C:$C,MATCH('6.WS-Re-Exp'!A275,'5.งบทดลอง รพ.'!$A:$A,0)),)</f>
        <v>0</v>
      </c>
      <c r="D275" s="6"/>
      <c r="E275" s="201" t="str">
        <f>INDEX('13.Mapping'!$E:$E,MATCH('6.WS-Re-Exp'!$A275,'13.Mapping'!$A:$A,0))</f>
        <v>51130</v>
      </c>
      <c r="F275" s="201" t="str">
        <f>INDEX('13.Mapping'!$C:$C,MATCH('6.WS-Re-Exp'!$A275,'13.Mapping'!$A:$A,0))</f>
        <v>P21</v>
      </c>
      <c r="G275" s="201" t="str">
        <f>INDEX('13.Mapping'!$J:$J,MATCH('6.WS-Re-Exp'!$A275,'13.Mapping'!$A:$A,0))</f>
        <v>PC20</v>
      </c>
      <c r="H275" s="283"/>
      <c r="I275" s="507">
        <v>277</v>
      </c>
    </row>
    <row r="276" spans="1:9" s="33" customFormat="1" x14ac:dyDescent="0.7">
      <c r="A276" s="588" t="s">
        <v>360</v>
      </c>
      <c r="B276" s="589" t="s">
        <v>361</v>
      </c>
      <c r="C276" s="590">
        <f>IFERROR(INDEX('5.งบทดลอง รพ.'!$C:$C,MATCH('6.WS-Re-Exp'!A276,'5.งบทดลอง รพ.'!$A:$A,0)),)</f>
        <v>0</v>
      </c>
      <c r="D276" s="6"/>
      <c r="E276" s="201" t="str">
        <f>INDEX('13.Mapping'!$E:$E,MATCH('6.WS-Re-Exp'!$A276,'13.Mapping'!$A:$A,0))</f>
        <v>51130</v>
      </c>
      <c r="F276" s="201" t="str">
        <f>INDEX('13.Mapping'!$C:$C,MATCH('6.WS-Re-Exp'!$A276,'13.Mapping'!$A:$A,0))</f>
        <v>P21</v>
      </c>
      <c r="G276" s="201" t="str">
        <f>INDEX('13.Mapping'!$J:$J,MATCH('6.WS-Re-Exp'!$A276,'13.Mapping'!$A:$A,0))</f>
        <v>PC20</v>
      </c>
      <c r="H276" s="283"/>
      <c r="I276" s="507">
        <v>278</v>
      </c>
    </row>
    <row r="277" spans="1:9" s="33" customFormat="1" x14ac:dyDescent="0.7">
      <c r="A277" s="588" t="s">
        <v>370</v>
      </c>
      <c r="B277" s="589" t="s">
        <v>371</v>
      </c>
      <c r="C277" s="590">
        <f>IFERROR(INDEX('5.งบทดลอง รพ.'!$C:$C,MATCH('6.WS-Re-Exp'!A277,'5.งบทดลอง รพ.'!$A:$A,0)),)</f>
        <v>0</v>
      </c>
      <c r="D277" s="6"/>
      <c r="E277" s="201" t="str">
        <f>INDEX('13.Mapping'!$E:$E,MATCH('6.WS-Re-Exp'!$A277,'13.Mapping'!$A:$A,0))</f>
        <v>51080</v>
      </c>
      <c r="F277" s="201" t="str">
        <f>INDEX('13.Mapping'!$C:$C,MATCH('6.WS-Re-Exp'!$A277,'13.Mapping'!$A:$A,0))</f>
        <v>P22</v>
      </c>
      <c r="G277" s="201" t="str">
        <f>INDEX('13.Mapping'!$J:$J,MATCH('6.WS-Re-Exp'!$A277,'13.Mapping'!$A:$A,0))</f>
        <v>PC21</v>
      </c>
      <c r="H277" s="283"/>
      <c r="I277" s="507">
        <v>279</v>
      </c>
    </row>
    <row r="278" spans="1:9" s="33" customFormat="1" x14ac:dyDescent="0.7">
      <c r="A278" s="588" t="s">
        <v>372</v>
      </c>
      <c r="B278" s="589" t="s">
        <v>1009</v>
      </c>
      <c r="C278" s="590">
        <f>IFERROR(INDEX('5.งบทดลอง รพ.'!$C:$C,MATCH('6.WS-Re-Exp'!A278,'5.งบทดลอง รพ.'!$A:$A,0)),)</f>
        <v>0</v>
      </c>
      <c r="D278" s="6"/>
      <c r="E278" s="201" t="str">
        <f>INDEX('13.Mapping'!$E:$E,MATCH('6.WS-Re-Exp'!$A278,'13.Mapping'!$A:$A,0))</f>
        <v>51080</v>
      </c>
      <c r="F278" s="201" t="str">
        <f>INDEX('13.Mapping'!$C:$C,MATCH('6.WS-Re-Exp'!$A278,'13.Mapping'!$A:$A,0))</f>
        <v>P22</v>
      </c>
      <c r="G278" s="201" t="str">
        <f>INDEX('13.Mapping'!$J:$J,MATCH('6.WS-Re-Exp'!$A278,'13.Mapping'!$A:$A,0))</f>
        <v>PC21</v>
      </c>
      <c r="H278" s="283"/>
      <c r="I278" s="507">
        <v>280</v>
      </c>
    </row>
    <row r="279" spans="1:9" s="33" customFormat="1" x14ac:dyDescent="0.7">
      <c r="A279" s="588" t="s">
        <v>373</v>
      </c>
      <c r="B279" s="589" t="s">
        <v>374</v>
      </c>
      <c r="C279" s="590">
        <f>IFERROR(INDEX('5.งบทดลอง รพ.'!$C:$C,MATCH('6.WS-Re-Exp'!A279,'5.งบทดลอง รพ.'!$A:$A,0)),)</f>
        <v>0</v>
      </c>
      <c r="D279" s="6"/>
      <c r="E279" s="201" t="str">
        <f>INDEX('13.Mapping'!$E:$E,MATCH('6.WS-Re-Exp'!$A279,'13.Mapping'!$A:$A,0))</f>
        <v>51080</v>
      </c>
      <c r="F279" s="201" t="str">
        <f>INDEX('13.Mapping'!$C:$C,MATCH('6.WS-Re-Exp'!$A279,'13.Mapping'!$A:$A,0))</f>
        <v>P22</v>
      </c>
      <c r="G279" s="201" t="str">
        <f>INDEX('13.Mapping'!$J:$J,MATCH('6.WS-Re-Exp'!$A279,'13.Mapping'!$A:$A,0))</f>
        <v>PC21</v>
      </c>
      <c r="H279" s="283"/>
      <c r="I279" s="507">
        <v>281</v>
      </c>
    </row>
    <row r="280" spans="1:9" s="33" customFormat="1" x14ac:dyDescent="0.7">
      <c r="A280" s="588" t="s">
        <v>375</v>
      </c>
      <c r="B280" s="589" t="s">
        <v>376</v>
      </c>
      <c r="C280" s="590">
        <f>IFERROR(INDEX('5.งบทดลอง รพ.'!$C:$C,MATCH('6.WS-Re-Exp'!A280,'5.งบทดลอง รพ.'!$A:$A,0)),)</f>
        <v>0</v>
      </c>
      <c r="D280" s="6"/>
      <c r="E280" s="201" t="str">
        <f>INDEX('13.Mapping'!$E:$E,MATCH('6.WS-Re-Exp'!$A280,'13.Mapping'!$A:$A,0))</f>
        <v>51080</v>
      </c>
      <c r="F280" s="201" t="str">
        <f>INDEX('13.Mapping'!$C:$C,MATCH('6.WS-Re-Exp'!$A280,'13.Mapping'!$A:$A,0))</f>
        <v>P22</v>
      </c>
      <c r="G280" s="201" t="str">
        <f>INDEX('13.Mapping'!$J:$J,MATCH('6.WS-Re-Exp'!$A280,'13.Mapping'!$A:$A,0))</f>
        <v>PC21</v>
      </c>
      <c r="H280" s="283"/>
      <c r="I280" s="507">
        <v>282</v>
      </c>
    </row>
    <row r="281" spans="1:9" s="33" customFormat="1" x14ac:dyDescent="0.7">
      <c r="A281" s="588" t="s">
        <v>377</v>
      </c>
      <c r="B281" s="589" t="s">
        <v>378</v>
      </c>
      <c r="C281" s="590">
        <f>IFERROR(INDEX('5.งบทดลอง รพ.'!$C:$C,MATCH('6.WS-Re-Exp'!A281,'5.งบทดลอง รพ.'!$A:$A,0)),)</f>
        <v>0</v>
      </c>
      <c r="D281" s="6"/>
      <c r="E281" s="201" t="str">
        <f>INDEX('13.Mapping'!$E:$E,MATCH('6.WS-Re-Exp'!$A281,'13.Mapping'!$A:$A,0))</f>
        <v>51080</v>
      </c>
      <c r="F281" s="201" t="str">
        <f>INDEX('13.Mapping'!$C:$C,MATCH('6.WS-Re-Exp'!$A281,'13.Mapping'!$A:$A,0))</f>
        <v>P22</v>
      </c>
      <c r="G281" s="201" t="str">
        <f>INDEX('13.Mapping'!$J:$J,MATCH('6.WS-Re-Exp'!$A281,'13.Mapping'!$A:$A,0))</f>
        <v>PC21</v>
      </c>
      <c r="H281" s="283"/>
      <c r="I281" s="507">
        <v>283</v>
      </c>
    </row>
    <row r="282" spans="1:9" s="33" customFormat="1" x14ac:dyDescent="0.7">
      <c r="A282" s="588" t="s">
        <v>362</v>
      </c>
      <c r="B282" s="589" t="s">
        <v>363</v>
      </c>
      <c r="C282" s="590">
        <f>IFERROR(INDEX('5.งบทดลอง รพ.'!$C:$C,MATCH('6.WS-Re-Exp'!A282,'5.งบทดลอง รพ.'!$A:$A,0)),)</f>
        <v>0</v>
      </c>
      <c r="D282" s="6"/>
      <c r="E282" s="201" t="str">
        <f>INDEX('13.Mapping'!$E:$E,MATCH('6.WS-Re-Exp'!$A282,'13.Mapping'!$A:$A,0))</f>
        <v>51130</v>
      </c>
      <c r="F282" s="201" t="str">
        <f>INDEX('13.Mapping'!$C:$C,MATCH('6.WS-Re-Exp'!$A282,'13.Mapping'!$A:$A,0))</f>
        <v>P21</v>
      </c>
      <c r="G282" s="201" t="str">
        <f>INDEX('13.Mapping'!$J:$J,MATCH('6.WS-Re-Exp'!$A282,'13.Mapping'!$A:$A,0))</f>
        <v>PC20</v>
      </c>
      <c r="H282" s="283"/>
      <c r="I282" s="507">
        <v>284</v>
      </c>
    </row>
    <row r="283" spans="1:9" s="33" customFormat="1" x14ac:dyDescent="0.7">
      <c r="A283" s="588" t="s">
        <v>364</v>
      </c>
      <c r="B283" s="589" t="s">
        <v>365</v>
      </c>
      <c r="C283" s="590">
        <f>IFERROR(INDEX('5.งบทดลอง รพ.'!$C:$C,MATCH('6.WS-Re-Exp'!A283,'5.งบทดลอง รพ.'!$A:$A,0)),)</f>
        <v>0</v>
      </c>
      <c r="D283" s="6"/>
      <c r="E283" s="201" t="str">
        <f>INDEX('13.Mapping'!$E:$E,MATCH('6.WS-Re-Exp'!$A283,'13.Mapping'!$A:$A,0))</f>
        <v>51130</v>
      </c>
      <c r="F283" s="201" t="str">
        <f>INDEX('13.Mapping'!$C:$C,MATCH('6.WS-Re-Exp'!$A283,'13.Mapping'!$A:$A,0))</f>
        <v>P21</v>
      </c>
      <c r="G283" s="201" t="str">
        <f>INDEX('13.Mapping'!$J:$J,MATCH('6.WS-Re-Exp'!$A283,'13.Mapping'!$A:$A,0))</f>
        <v>PC20</v>
      </c>
      <c r="H283" s="283"/>
      <c r="I283" s="507">
        <v>285</v>
      </c>
    </row>
    <row r="284" spans="1:9" s="33" customFormat="1" x14ac:dyDescent="0.7">
      <c r="A284" s="588" t="s">
        <v>214</v>
      </c>
      <c r="B284" s="589" t="s">
        <v>215</v>
      </c>
      <c r="C284" s="590">
        <f>IFERROR(INDEX('5.งบทดลอง รพ.'!$C:$C,MATCH('6.WS-Re-Exp'!A284,'5.งบทดลอง รพ.'!$A:$A,0)),)</f>
        <v>0</v>
      </c>
      <c r="D284" s="6"/>
      <c r="E284" s="201" t="str">
        <f>INDEX('13.Mapping'!$E:$E,MATCH('6.WS-Re-Exp'!$A284,'13.Mapping'!$A:$A,0))</f>
        <v>51010</v>
      </c>
      <c r="F284" s="201" t="str">
        <f>INDEX('13.Mapping'!$C:$C,MATCH('6.WS-Re-Exp'!$A284,'13.Mapping'!$A:$A,0))</f>
        <v>P14</v>
      </c>
      <c r="G284" s="201">
        <f>INDEX('13.Mapping'!$J:$J,MATCH('6.WS-Re-Exp'!$A284,'13.Mapping'!$A:$A,0))</f>
        <v>0</v>
      </c>
      <c r="H284" s="283"/>
      <c r="I284" s="507">
        <v>286</v>
      </c>
    </row>
    <row r="285" spans="1:9" s="33" customFormat="1" x14ac:dyDescent="0.7">
      <c r="A285" s="588" t="s">
        <v>216</v>
      </c>
      <c r="B285" s="589" t="s">
        <v>1010</v>
      </c>
      <c r="C285" s="590">
        <f>IFERROR(INDEX('5.งบทดลอง รพ.'!$C:$C,MATCH('6.WS-Re-Exp'!A285,'5.งบทดลอง รพ.'!$A:$A,0)),)</f>
        <v>0</v>
      </c>
      <c r="D285" s="6"/>
      <c r="E285" s="201" t="str">
        <f>INDEX('13.Mapping'!$E:$E,MATCH('6.WS-Re-Exp'!$A285,'13.Mapping'!$A:$A,0))</f>
        <v>51020</v>
      </c>
      <c r="F285" s="201" t="str">
        <f>INDEX('13.Mapping'!$C:$C,MATCH('6.WS-Re-Exp'!$A285,'13.Mapping'!$A:$A,0))</f>
        <v>P15</v>
      </c>
      <c r="G285" s="201">
        <f>INDEX('13.Mapping'!$J:$J,MATCH('6.WS-Re-Exp'!$A285,'13.Mapping'!$A:$A,0))</f>
        <v>0</v>
      </c>
      <c r="H285" s="283"/>
      <c r="I285" s="507">
        <v>287</v>
      </c>
    </row>
    <row r="286" spans="1:9" s="33" customFormat="1" x14ac:dyDescent="0.7">
      <c r="A286" s="588" t="s">
        <v>218</v>
      </c>
      <c r="B286" s="589" t="s">
        <v>1011</v>
      </c>
      <c r="C286" s="590">
        <f>IFERROR(INDEX('5.งบทดลอง รพ.'!$C:$C,MATCH('6.WS-Re-Exp'!A286,'5.งบทดลอง รพ.'!$A:$A,0)),)</f>
        <v>0</v>
      </c>
      <c r="D286" s="6"/>
      <c r="E286" s="201" t="str">
        <f>INDEX('13.Mapping'!$E:$E,MATCH('6.WS-Re-Exp'!$A286,'13.Mapping'!$A:$A,0))</f>
        <v>51030</v>
      </c>
      <c r="F286" s="201" t="str">
        <f>INDEX('13.Mapping'!$C:$C,MATCH('6.WS-Re-Exp'!$A286,'13.Mapping'!$A:$A,0))</f>
        <v>P15</v>
      </c>
      <c r="G286" s="201">
        <f>INDEX('13.Mapping'!$J:$J,MATCH('6.WS-Re-Exp'!$A286,'13.Mapping'!$A:$A,0))</f>
        <v>0</v>
      </c>
      <c r="H286" s="283"/>
      <c r="I286" s="507">
        <v>288</v>
      </c>
    </row>
    <row r="287" spans="1:9" s="33" customFormat="1" x14ac:dyDescent="0.7">
      <c r="A287" s="588" t="s">
        <v>221</v>
      </c>
      <c r="B287" s="589" t="s">
        <v>222</v>
      </c>
      <c r="C287" s="590">
        <f>IFERROR(INDEX('5.งบทดลอง รพ.'!$C:$C,MATCH('6.WS-Re-Exp'!A287,'5.งบทดลอง รพ.'!$A:$A,0)),)</f>
        <v>0</v>
      </c>
      <c r="D287" s="6"/>
      <c r="E287" s="201" t="str">
        <f>INDEX('13.Mapping'!$E:$E,MATCH('6.WS-Re-Exp'!$A287,'13.Mapping'!$A:$A,0))</f>
        <v>51040</v>
      </c>
      <c r="F287" s="201" t="str">
        <f>INDEX('13.Mapping'!$C:$C,MATCH('6.WS-Re-Exp'!$A287,'13.Mapping'!$A:$A,0))</f>
        <v>P16</v>
      </c>
      <c r="G287" s="201">
        <f>INDEX('13.Mapping'!$J:$J,MATCH('6.WS-Re-Exp'!$A287,'13.Mapping'!$A:$A,0))</f>
        <v>0</v>
      </c>
      <c r="H287" s="283"/>
      <c r="I287" s="507">
        <v>289</v>
      </c>
    </row>
    <row r="288" spans="1:9" s="33" customFormat="1" x14ac:dyDescent="0.7">
      <c r="A288" s="588" t="s">
        <v>385</v>
      </c>
      <c r="B288" s="589" t="s">
        <v>386</v>
      </c>
      <c r="C288" s="590">
        <f>IFERROR(INDEX('5.งบทดลอง รพ.'!$C:$C,MATCH('6.WS-Re-Exp'!A288,'5.งบทดลอง รพ.'!$A:$A,0)),)</f>
        <v>0</v>
      </c>
      <c r="D288" s="6"/>
      <c r="E288" s="201" t="str">
        <f>INDEX('13.Mapping'!$E:$E,MATCH('6.WS-Re-Exp'!$A288,'13.Mapping'!$A:$A,0))</f>
        <v>51060</v>
      </c>
      <c r="F288" s="201" t="str">
        <f>INDEX('13.Mapping'!$C:$C,MATCH('6.WS-Re-Exp'!$A288,'13.Mapping'!$A:$A,0))</f>
        <v>P23</v>
      </c>
      <c r="G288" s="201">
        <f>INDEX('13.Mapping'!$J:$J,MATCH('6.WS-Re-Exp'!$A288,'13.Mapping'!$A:$A,0))</f>
        <v>0</v>
      </c>
      <c r="H288" s="283"/>
      <c r="I288" s="507">
        <v>290</v>
      </c>
    </row>
    <row r="289" spans="1:9" s="33" customFormat="1" x14ac:dyDescent="0.7">
      <c r="A289" s="588" t="s">
        <v>387</v>
      </c>
      <c r="B289" s="589" t="s">
        <v>388</v>
      </c>
      <c r="C289" s="590">
        <f>IFERROR(INDEX('5.งบทดลอง รพ.'!$C:$C,MATCH('6.WS-Re-Exp'!A289,'5.งบทดลอง รพ.'!$A:$A,0)),)</f>
        <v>0</v>
      </c>
      <c r="D289" s="6"/>
      <c r="E289" s="201" t="str">
        <f>INDEX('13.Mapping'!$E:$E,MATCH('6.WS-Re-Exp'!$A289,'13.Mapping'!$A:$A,0))</f>
        <v>51060</v>
      </c>
      <c r="F289" s="201" t="str">
        <f>INDEX('13.Mapping'!$C:$C,MATCH('6.WS-Re-Exp'!$A289,'13.Mapping'!$A:$A,0))</f>
        <v>P23</v>
      </c>
      <c r="G289" s="201">
        <f>INDEX('13.Mapping'!$J:$J,MATCH('6.WS-Re-Exp'!$A289,'13.Mapping'!$A:$A,0))</f>
        <v>0</v>
      </c>
      <c r="H289" s="283"/>
      <c r="I289" s="507">
        <v>291</v>
      </c>
    </row>
    <row r="290" spans="1:9" s="33" customFormat="1" x14ac:dyDescent="0.7">
      <c r="A290" s="588" t="s">
        <v>219</v>
      </c>
      <c r="B290" s="589" t="s">
        <v>220</v>
      </c>
      <c r="C290" s="590">
        <f>IFERROR(INDEX('5.งบทดลอง รพ.'!$C:$C,MATCH('6.WS-Re-Exp'!A290,'5.งบทดลอง รพ.'!$A:$A,0)),)</f>
        <v>0</v>
      </c>
      <c r="D290" s="6"/>
      <c r="E290" s="201" t="str">
        <f>INDEX('13.Mapping'!$E:$E,MATCH('6.WS-Re-Exp'!$A290,'13.Mapping'!$A:$A,0))</f>
        <v>51050</v>
      </c>
      <c r="F290" s="201" t="str">
        <f>INDEX('13.Mapping'!$C:$C,MATCH('6.WS-Re-Exp'!$A290,'13.Mapping'!$A:$A,0))</f>
        <v>P151</v>
      </c>
      <c r="G290" s="201">
        <f>INDEX('13.Mapping'!$J:$J,MATCH('6.WS-Re-Exp'!$A290,'13.Mapping'!$A:$A,0))</f>
        <v>0</v>
      </c>
      <c r="H290" s="283"/>
      <c r="I290" s="507">
        <v>292</v>
      </c>
    </row>
    <row r="291" spans="1:9" s="33" customFormat="1" x14ac:dyDescent="0.7">
      <c r="A291" s="588" t="s">
        <v>795</v>
      </c>
      <c r="B291" s="589" t="s">
        <v>796</v>
      </c>
      <c r="C291" s="590">
        <f>IFERROR(INDEX('5.งบทดลอง รพ.'!$C:$C,MATCH('6.WS-Re-Exp'!A291,'5.งบทดลอง รพ.'!$A:$A,0)),)</f>
        <v>0</v>
      </c>
      <c r="D291" s="6"/>
      <c r="E291" s="201" t="str">
        <f>INDEX('13.Mapping'!$E:$E,MATCH('6.WS-Re-Exp'!$A291,'13.Mapping'!$A:$A,0))</f>
        <v>51020</v>
      </c>
      <c r="F291" s="201" t="str">
        <f>INDEX('13.Mapping'!$C:$C,MATCH('6.WS-Re-Exp'!$A291,'13.Mapping'!$A:$A,0))</f>
        <v>P15</v>
      </c>
      <c r="G291" s="201">
        <f>INDEX('13.Mapping'!$J:$J,MATCH('6.WS-Re-Exp'!$A291,'13.Mapping'!$A:$A,0))</f>
        <v>0</v>
      </c>
      <c r="H291" s="283"/>
      <c r="I291" s="507">
        <v>293</v>
      </c>
    </row>
    <row r="292" spans="1:9" s="33" customFormat="1" x14ac:dyDescent="0.7">
      <c r="A292" s="588" t="s">
        <v>392</v>
      </c>
      <c r="B292" s="589" t="s">
        <v>1012</v>
      </c>
      <c r="C292" s="590">
        <f>IFERROR(INDEX('5.งบทดลอง รพ.'!$C:$C,MATCH('6.WS-Re-Exp'!A292,'5.งบทดลอง รพ.'!$A:$A,0)),)</f>
        <v>0</v>
      </c>
      <c r="D292" s="6"/>
      <c r="E292" s="201" t="str">
        <f>INDEX('13.Mapping'!$E:$E,MATCH('6.WS-Re-Exp'!$A292,'13.Mapping'!$A:$A,0))</f>
        <v>51060</v>
      </c>
      <c r="F292" s="201" t="str">
        <f>INDEX('13.Mapping'!$C:$C,MATCH('6.WS-Re-Exp'!$A292,'13.Mapping'!$A:$A,0))</f>
        <v>P23</v>
      </c>
      <c r="G292" s="201">
        <f>INDEX('13.Mapping'!$J:$J,MATCH('6.WS-Re-Exp'!$A292,'13.Mapping'!$A:$A,0))</f>
        <v>0</v>
      </c>
      <c r="H292" s="283"/>
      <c r="I292" s="507">
        <v>294</v>
      </c>
    </row>
    <row r="293" spans="1:9" s="33" customFormat="1" x14ac:dyDescent="0.7">
      <c r="A293" s="588" t="s">
        <v>366</v>
      </c>
      <c r="B293" s="589" t="s">
        <v>367</v>
      </c>
      <c r="C293" s="590">
        <f>IFERROR(INDEX('5.งบทดลอง รพ.'!$C:$C,MATCH('6.WS-Re-Exp'!A293,'5.งบทดลอง รพ.'!$A:$A,0)),)</f>
        <v>0</v>
      </c>
      <c r="D293" s="6"/>
      <c r="E293" s="201" t="str">
        <f>INDEX('13.Mapping'!$E:$E,MATCH('6.WS-Re-Exp'!$A293,'13.Mapping'!$A:$A,0))</f>
        <v>51130</v>
      </c>
      <c r="F293" s="201" t="str">
        <f>INDEX('13.Mapping'!$C:$C,MATCH('6.WS-Re-Exp'!$A293,'13.Mapping'!$A:$A,0))</f>
        <v>P21</v>
      </c>
      <c r="G293" s="201" t="str">
        <f>INDEX('13.Mapping'!$J:$J,MATCH('6.WS-Re-Exp'!$A293,'13.Mapping'!$A:$A,0))</f>
        <v>PC20</v>
      </c>
      <c r="H293" s="283"/>
      <c r="I293" s="507">
        <v>295</v>
      </c>
    </row>
    <row r="294" spans="1:9" s="33" customFormat="1" x14ac:dyDescent="0.7">
      <c r="A294" s="588" t="s">
        <v>368</v>
      </c>
      <c r="B294" s="589" t="s">
        <v>369</v>
      </c>
      <c r="C294" s="590">
        <f>IFERROR(INDEX('5.งบทดลอง รพ.'!$C:$C,MATCH('6.WS-Re-Exp'!A294,'5.งบทดลอง รพ.'!$A:$A,0)),)</f>
        <v>0</v>
      </c>
      <c r="D294" s="6"/>
      <c r="E294" s="201" t="str">
        <f>INDEX('13.Mapping'!$E:$E,MATCH('6.WS-Re-Exp'!$A294,'13.Mapping'!$A:$A,0))</f>
        <v>51130</v>
      </c>
      <c r="F294" s="201" t="str">
        <f>INDEX('13.Mapping'!$C:$C,MATCH('6.WS-Re-Exp'!$A294,'13.Mapping'!$A:$A,0))</f>
        <v>P21</v>
      </c>
      <c r="G294" s="201" t="str">
        <f>INDEX('13.Mapping'!$J:$J,MATCH('6.WS-Re-Exp'!$A294,'13.Mapping'!$A:$A,0))</f>
        <v>PC20</v>
      </c>
      <c r="H294" s="283"/>
      <c r="I294" s="507">
        <v>296</v>
      </c>
    </row>
    <row r="295" spans="1:9" s="33" customFormat="1" x14ac:dyDescent="0.7">
      <c r="A295" s="588" t="s">
        <v>483</v>
      </c>
      <c r="B295" s="589" t="s">
        <v>1013</v>
      </c>
      <c r="C295" s="590">
        <f>IFERROR(INDEX('5.งบทดลอง รพ.'!$C:$C,MATCH('6.WS-Re-Exp'!A295,'5.งบทดลอง รพ.'!$A:$A,0)),)</f>
        <v>0</v>
      </c>
      <c r="D295" s="6"/>
      <c r="E295" s="201" t="str">
        <f>INDEX('13.Mapping'!$E:$E,MATCH('6.WS-Re-Exp'!$A295,'13.Mapping'!$A:$A,0))</f>
        <v>51130</v>
      </c>
      <c r="F295" s="201" t="str">
        <f>INDEX('13.Mapping'!$C:$C,MATCH('6.WS-Re-Exp'!$A295,'13.Mapping'!$A:$A,0))</f>
        <v>P21</v>
      </c>
      <c r="G295" s="201" t="str">
        <f>INDEX('13.Mapping'!$J:$J,MATCH('6.WS-Re-Exp'!$A295,'13.Mapping'!$A:$A,0))</f>
        <v>PC20</v>
      </c>
      <c r="H295" s="283"/>
      <c r="I295" s="507">
        <v>297</v>
      </c>
    </row>
    <row r="296" spans="1:9" s="33" customFormat="1" x14ac:dyDescent="0.7">
      <c r="A296" s="588" t="s">
        <v>797</v>
      </c>
      <c r="B296" s="589" t="s">
        <v>798</v>
      </c>
      <c r="C296" s="590">
        <f>IFERROR(INDEX('5.งบทดลอง รพ.'!$C:$C,MATCH('6.WS-Re-Exp'!A296,'5.งบทดลอง รพ.'!$A:$A,0)),)</f>
        <v>0</v>
      </c>
      <c r="D296" s="6"/>
      <c r="E296" s="201" t="str">
        <f>INDEX('13.Mapping'!$E:$E,MATCH('6.WS-Re-Exp'!$A296,'13.Mapping'!$A:$A,0))</f>
        <v>51130</v>
      </c>
      <c r="F296" s="201" t="str">
        <f>INDEX('13.Mapping'!$C:$C,MATCH('6.WS-Re-Exp'!$A296,'13.Mapping'!$A:$A,0))</f>
        <v>P21</v>
      </c>
      <c r="G296" s="201" t="str">
        <f>INDEX('13.Mapping'!$J:$J,MATCH('6.WS-Re-Exp'!$A296,'13.Mapping'!$A:$A,0))</f>
        <v>PC20</v>
      </c>
      <c r="H296" s="283"/>
      <c r="I296" s="507">
        <v>298</v>
      </c>
    </row>
    <row r="297" spans="1:9" s="33" customFormat="1" ht="21.6" customHeight="1" x14ac:dyDescent="0.7">
      <c r="A297" s="588" t="s">
        <v>484</v>
      </c>
      <c r="B297" s="589" t="s">
        <v>485</v>
      </c>
      <c r="C297" s="590">
        <f>IFERROR(INDEX('5.งบทดลอง รพ.'!$C:$C,MATCH('6.WS-Re-Exp'!A297,'5.งบทดลอง รพ.'!$A:$A,0)),)</f>
        <v>0</v>
      </c>
      <c r="D297" s="6"/>
      <c r="E297" s="201" t="str">
        <f>INDEX('13.Mapping'!$E:$E,MATCH('6.WS-Re-Exp'!$A297,'13.Mapping'!$A:$A,0))</f>
        <v>51130</v>
      </c>
      <c r="F297" s="201" t="str">
        <f>INDEX('13.Mapping'!$C:$C,MATCH('6.WS-Re-Exp'!$A297,'13.Mapping'!$A:$A,0))</f>
        <v>P21</v>
      </c>
      <c r="G297" s="201" t="str">
        <f>INDEX('13.Mapping'!$J:$J,MATCH('6.WS-Re-Exp'!$A297,'13.Mapping'!$A:$A,0))</f>
        <v>PC20</v>
      </c>
      <c r="H297" s="283"/>
      <c r="I297" s="507">
        <v>299</v>
      </c>
    </row>
    <row r="298" spans="1:9" s="33" customFormat="1" ht="21.6" customHeight="1" x14ac:dyDescent="0.7">
      <c r="A298" s="588" t="s">
        <v>799</v>
      </c>
      <c r="B298" s="589" t="s">
        <v>800</v>
      </c>
      <c r="C298" s="590">
        <f>IFERROR(INDEX('5.งบทดลอง รพ.'!$C:$C,MATCH('6.WS-Re-Exp'!A298,'5.งบทดลอง รพ.'!$A:$A,0)),)</f>
        <v>0</v>
      </c>
      <c r="D298" s="6"/>
      <c r="E298" s="201" t="str">
        <f>INDEX('13.Mapping'!$E:$E,MATCH('6.WS-Re-Exp'!$A298,'13.Mapping'!$A:$A,0))</f>
        <v>53050</v>
      </c>
      <c r="F298" s="201" t="str">
        <f>INDEX('13.Mapping'!$C:$C,MATCH('6.WS-Re-Exp'!$A298,'13.Mapping'!$A:$A,0))</f>
        <v>P25</v>
      </c>
      <c r="G298" s="201">
        <f>INDEX('13.Mapping'!$J:$J,MATCH('6.WS-Re-Exp'!$A298,'13.Mapping'!$A:$A,0))</f>
        <v>0</v>
      </c>
      <c r="H298" s="283"/>
      <c r="I298" s="507">
        <v>300</v>
      </c>
    </row>
    <row r="299" spans="1:9" s="33" customFormat="1" ht="21.6" customHeight="1" x14ac:dyDescent="0.7">
      <c r="A299" s="588" t="s">
        <v>486</v>
      </c>
      <c r="B299" s="589" t="s">
        <v>487</v>
      </c>
      <c r="C299" s="590">
        <f>IFERROR(INDEX('5.งบทดลอง รพ.'!$C:$C,MATCH('6.WS-Re-Exp'!A299,'5.งบทดลอง รพ.'!$A:$A,0)),)</f>
        <v>0</v>
      </c>
      <c r="D299" s="6"/>
      <c r="E299" s="201" t="str">
        <f>INDEX('13.Mapping'!$E:$E,MATCH('6.WS-Re-Exp'!$A299,'13.Mapping'!$A:$A,0))</f>
        <v>51130</v>
      </c>
      <c r="F299" s="201" t="str">
        <f>INDEX('13.Mapping'!$C:$C,MATCH('6.WS-Re-Exp'!$A299,'13.Mapping'!$A:$A,0))</f>
        <v>P21</v>
      </c>
      <c r="G299" s="201" t="str">
        <f>INDEX('13.Mapping'!$J:$J,MATCH('6.WS-Re-Exp'!$A299,'13.Mapping'!$A:$A,0))</f>
        <v>PC20</v>
      </c>
      <c r="H299" s="283"/>
      <c r="I299" s="507">
        <v>301</v>
      </c>
    </row>
    <row r="300" spans="1:9" s="33" customFormat="1" ht="21.6" customHeight="1" x14ac:dyDescent="0.7">
      <c r="A300" s="588" t="s">
        <v>488</v>
      </c>
      <c r="B300" s="589" t="s">
        <v>489</v>
      </c>
      <c r="C300" s="590">
        <f>IFERROR(INDEX('5.งบทดลอง รพ.'!$C:$C,MATCH('6.WS-Re-Exp'!A300,'5.งบทดลอง รพ.'!$A:$A,0)),)</f>
        <v>0</v>
      </c>
      <c r="D300" s="6"/>
      <c r="E300" s="201" t="str">
        <f>INDEX('13.Mapping'!$E:$E,MATCH('6.WS-Re-Exp'!$A300,'13.Mapping'!$A:$A,0))</f>
        <v>51130</v>
      </c>
      <c r="F300" s="201" t="str">
        <f>INDEX('13.Mapping'!$C:$C,MATCH('6.WS-Re-Exp'!$A300,'13.Mapping'!$A:$A,0))</f>
        <v>P21</v>
      </c>
      <c r="G300" s="201" t="str">
        <f>INDEX('13.Mapping'!$J:$J,MATCH('6.WS-Re-Exp'!$A300,'13.Mapping'!$A:$A,0))</f>
        <v>PC20</v>
      </c>
      <c r="H300" s="283"/>
      <c r="I300" s="507">
        <v>302</v>
      </c>
    </row>
    <row r="301" spans="1:9" s="33" customFormat="1" ht="21.6" customHeight="1" x14ac:dyDescent="0.7">
      <c r="A301" s="588" t="s">
        <v>490</v>
      </c>
      <c r="B301" s="589" t="s">
        <v>1118</v>
      </c>
      <c r="C301" s="590">
        <f>IFERROR(INDEX('5.งบทดลอง รพ.'!$C:$C,MATCH('6.WS-Re-Exp'!A301,'5.งบทดลอง รพ.'!$A:$A,0)),)</f>
        <v>0</v>
      </c>
      <c r="D301" s="6"/>
      <c r="E301" s="201" t="str">
        <f>INDEX('13.Mapping'!$E:$E,MATCH('6.WS-Re-Exp'!$A301,'13.Mapping'!$A:$A,0))</f>
        <v>52100</v>
      </c>
      <c r="F301" s="201" t="str">
        <f>INDEX('13.Mapping'!$C:$C,MATCH('6.WS-Re-Exp'!$A301,'13.Mapping'!$A:$A,0))</f>
        <v>P25</v>
      </c>
      <c r="G301" s="201" t="str">
        <f>INDEX('13.Mapping'!$J:$J,MATCH('6.WS-Re-Exp'!$A301,'13.Mapping'!$A:$A,0))</f>
        <v>PC23</v>
      </c>
      <c r="H301" s="283"/>
      <c r="I301" s="507">
        <v>303</v>
      </c>
    </row>
    <row r="302" spans="1:9" s="33" customFormat="1" ht="21.6" customHeight="1" x14ac:dyDescent="0.7">
      <c r="A302" s="588" t="s">
        <v>491</v>
      </c>
      <c r="B302" s="589" t="s">
        <v>1119</v>
      </c>
      <c r="C302" s="590">
        <f>IFERROR(INDEX('5.งบทดลอง รพ.'!$C:$C,MATCH('6.WS-Re-Exp'!A302,'5.งบทดลอง รพ.'!$A:$A,0)),)</f>
        <v>0</v>
      </c>
      <c r="D302" s="6"/>
      <c r="E302" s="201" t="str">
        <f>INDEX('13.Mapping'!$E:$E,MATCH('6.WS-Re-Exp'!$A302,'13.Mapping'!$A:$A,0))</f>
        <v>51140</v>
      </c>
      <c r="F302" s="201" t="str">
        <f>INDEX('13.Mapping'!$C:$C,MATCH('6.WS-Re-Exp'!$A302,'13.Mapping'!$A:$A,0))</f>
        <v>P25</v>
      </c>
      <c r="G302" s="201">
        <f>INDEX('13.Mapping'!$J:$J,MATCH('6.WS-Re-Exp'!$A302,'13.Mapping'!$A:$A,0))</f>
        <v>0</v>
      </c>
      <c r="H302" s="283"/>
      <c r="I302" s="507">
        <v>304</v>
      </c>
    </row>
    <row r="303" spans="1:9" s="33" customFormat="1" ht="21.6" customHeight="1" x14ac:dyDescent="0.7">
      <c r="A303" s="588" t="s">
        <v>801</v>
      </c>
      <c r="B303" s="589" t="s">
        <v>802</v>
      </c>
      <c r="C303" s="590">
        <f>IFERROR(INDEX('5.งบทดลอง รพ.'!$C:$C,MATCH('6.WS-Re-Exp'!A303,'5.งบทดลอง รพ.'!$A:$A,0)),)</f>
        <v>0</v>
      </c>
      <c r="D303" s="6"/>
      <c r="E303" s="201" t="str">
        <f>INDEX('13.Mapping'!$E:$E,MATCH('6.WS-Re-Exp'!$A303,'13.Mapping'!$A:$A,0))</f>
        <v>51130</v>
      </c>
      <c r="F303" s="201" t="str">
        <f>INDEX('13.Mapping'!$C:$C,MATCH('6.WS-Re-Exp'!$A303,'13.Mapping'!$A:$A,0))</f>
        <v>P21</v>
      </c>
      <c r="G303" s="201" t="str">
        <f>INDEX('13.Mapping'!$J:$J,MATCH('6.WS-Re-Exp'!$A303,'13.Mapping'!$A:$A,0))</f>
        <v>PC20</v>
      </c>
      <c r="H303" s="283"/>
      <c r="I303" s="507">
        <v>305</v>
      </c>
    </row>
    <row r="304" spans="1:9" s="33" customFormat="1" ht="21.6" customHeight="1" x14ac:dyDescent="0.7">
      <c r="A304" s="588" t="s">
        <v>1120</v>
      </c>
      <c r="B304" s="589" t="s">
        <v>1121</v>
      </c>
      <c r="C304" s="590">
        <f>IFERROR(INDEX('5.งบทดลอง รพ.'!$C:$C,MATCH('6.WS-Re-Exp'!A304,'5.งบทดลอง รพ.'!$A:$A,0)),)</f>
        <v>0</v>
      </c>
      <c r="D304" s="6"/>
      <c r="E304" s="201" t="str">
        <f>INDEX('13.Mapping'!$E:$E,MATCH('6.WS-Re-Exp'!$A304,'13.Mapping'!$A:$A,0))</f>
        <v>51140</v>
      </c>
      <c r="F304" s="201" t="str">
        <f>INDEX('13.Mapping'!$C:$C,MATCH('6.WS-Re-Exp'!$A304,'13.Mapping'!$A:$A,0))</f>
        <v>P25</v>
      </c>
      <c r="G304" s="201" t="str">
        <f>INDEX('13.Mapping'!$J:$J,MATCH('6.WS-Re-Exp'!$A304,'13.Mapping'!$A:$A,0))</f>
        <v>PC23</v>
      </c>
      <c r="H304" s="283"/>
      <c r="I304" s="507">
        <v>306</v>
      </c>
    </row>
    <row r="305" spans="1:9" s="33" customFormat="1" ht="21.6" customHeight="1" x14ac:dyDescent="0.7">
      <c r="A305" s="588" t="s">
        <v>492</v>
      </c>
      <c r="B305" s="589" t="s">
        <v>1014</v>
      </c>
      <c r="C305" s="590">
        <f>IFERROR(INDEX('5.งบทดลอง รพ.'!$C:$C,MATCH('6.WS-Re-Exp'!A305,'5.งบทดลอง รพ.'!$A:$A,0)),)</f>
        <v>0</v>
      </c>
      <c r="D305" s="6"/>
      <c r="E305" s="201" t="str">
        <f>INDEX('13.Mapping'!$E:$E,MATCH('6.WS-Re-Exp'!$A305,'13.Mapping'!$A:$A,0))</f>
        <v>53040</v>
      </c>
      <c r="F305" s="201" t="str">
        <f>INDEX('13.Mapping'!$C:$C,MATCH('6.WS-Re-Exp'!$A305,'13.Mapping'!$A:$A,0))</f>
        <v>P25</v>
      </c>
      <c r="G305" s="201" t="str">
        <f>INDEX('13.Mapping'!$J:$J,MATCH('6.WS-Re-Exp'!$A305,'13.Mapping'!$A:$A,0))</f>
        <v>PC23</v>
      </c>
      <c r="H305" s="283"/>
      <c r="I305" s="507">
        <v>307</v>
      </c>
    </row>
    <row r="306" spans="1:9" s="33" customFormat="1" ht="21.6" customHeight="1" x14ac:dyDescent="0.7">
      <c r="A306" s="588" t="s">
        <v>493</v>
      </c>
      <c r="B306" s="589" t="s">
        <v>1015</v>
      </c>
      <c r="C306" s="590">
        <f>IFERROR(INDEX('5.งบทดลอง รพ.'!$C:$C,MATCH('6.WS-Re-Exp'!A306,'5.งบทดลอง รพ.'!$A:$A,0)),)</f>
        <v>0</v>
      </c>
      <c r="D306" s="6"/>
      <c r="E306" s="201" t="str">
        <f>INDEX('13.Mapping'!$E:$E,MATCH('6.WS-Re-Exp'!$A306,'13.Mapping'!$A:$A,0))</f>
        <v>53040</v>
      </c>
      <c r="F306" s="201" t="str">
        <f>INDEX('13.Mapping'!$C:$C,MATCH('6.WS-Re-Exp'!$A306,'13.Mapping'!$A:$A,0))</f>
        <v>P25</v>
      </c>
      <c r="G306" s="201" t="str">
        <f>INDEX('13.Mapping'!$J:$J,MATCH('6.WS-Re-Exp'!$A306,'13.Mapping'!$A:$A,0))</f>
        <v>PC23</v>
      </c>
      <c r="H306" s="283"/>
      <c r="I306" s="507">
        <v>308</v>
      </c>
    </row>
    <row r="307" spans="1:9" s="33" customFormat="1" ht="21.6" customHeight="1" x14ac:dyDescent="0.7">
      <c r="A307" s="588" t="s">
        <v>2247</v>
      </c>
      <c r="B307" s="589" t="s">
        <v>2245</v>
      </c>
      <c r="C307" s="590">
        <f>IFERROR(INDEX('5.งบทดลอง รพ.'!$C:$C,MATCH('6.WS-Re-Exp'!A307,'5.งบทดลอง รพ.'!$A:$A,0)),)</f>
        <v>0</v>
      </c>
      <c r="D307" s="6"/>
      <c r="E307" s="201" t="str">
        <f>INDEX('13.Mapping'!$E:$E,MATCH('6.WS-Re-Exp'!$A307,'13.Mapping'!$A:$A,0))</f>
        <v>53020</v>
      </c>
      <c r="F307" s="201" t="str">
        <f>INDEX('13.Mapping'!$C:$C,MATCH('6.WS-Re-Exp'!$A307,'13.Mapping'!$A:$A,0))</f>
        <v>P24</v>
      </c>
      <c r="G307" s="201" t="str">
        <f>INDEX('13.Mapping'!$J:$J,MATCH('6.WS-Re-Exp'!$A307,'13.Mapping'!$A:$A,0))</f>
        <v>PC20</v>
      </c>
      <c r="H307" s="283"/>
      <c r="I307" s="507">
        <v>309</v>
      </c>
    </row>
    <row r="308" spans="1:9" s="33" customFormat="1" ht="21.6" customHeight="1" x14ac:dyDescent="0.7">
      <c r="A308" s="588" t="s">
        <v>5833</v>
      </c>
      <c r="B308" s="589" t="s">
        <v>5823</v>
      </c>
      <c r="C308" s="590">
        <f>IFERROR(INDEX('5.งบทดลอง รพ.'!$C:$C,MATCH('6.WS-Re-Exp'!A308,'5.งบทดลอง รพ.'!$A:$A,0)),)</f>
        <v>0</v>
      </c>
      <c r="D308" s="6"/>
      <c r="E308" s="201" t="str">
        <f>INDEX('13.Mapping'!$E:$E,MATCH('6.WS-Re-Exp'!$A308,'13.Mapping'!$A:$A,0))</f>
        <v>53040</v>
      </c>
      <c r="F308" s="201" t="str">
        <f>INDEX('13.Mapping'!$C:$C,MATCH('6.WS-Re-Exp'!$A308,'13.Mapping'!$A:$A,0))</f>
        <v>P25</v>
      </c>
      <c r="G308" s="201" t="str">
        <f>INDEX('13.Mapping'!$J:$J,MATCH('6.WS-Re-Exp'!$A308,'13.Mapping'!$A:$A,0))</f>
        <v>PC23</v>
      </c>
      <c r="H308" s="283"/>
      <c r="I308" s="507">
        <v>310</v>
      </c>
    </row>
    <row r="309" spans="1:9" s="33" customFormat="1" ht="21.6" customHeight="1" x14ac:dyDescent="0.7">
      <c r="A309" s="588" t="s">
        <v>803</v>
      </c>
      <c r="B309" s="589" t="s">
        <v>804</v>
      </c>
      <c r="C309" s="590">
        <f>IFERROR(INDEX('5.งบทดลอง รพ.'!$C:$C,MATCH('6.WS-Re-Exp'!A309,'5.งบทดลอง รพ.'!$A:$A,0)),)</f>
        <v>0</v>
      </c>
      <c r="D309" s="6"/>
      <c r="E309" s="201" t="str">
        <f>INDEX('13.Mapping'!$E:$E,MATCH('6.WS-Re-Exp'!$A309,'13.Mapping'!$A:$A,0))</f>
        <v>53040</v>
      </c>
      <c r="F309" s="201" t="str">
        <f>INDEX('13.Mapping'!$C:$C,MATCH('6.WS-Re-Exp'!$A309,'13.Mapping'!$A:$A,0))</f>
        <v>P25</v>
      </c>
      <c r="G309" s="201" t="str">
        <f>INDEX('13.Mapping'!$J:$J,MATCH('6.WS-Re-Exp'!$A309,'13.Mapping'!$A:$A,0))</f>
        <v>PC23</v>
      </c>
      <c r="H309" s="283"/>
      <c r="I309" s="507">
        <v>311</v>
      </c>
    </row>
    <row r="310" spans="1:9" s="33" customFormat="1" ht="21.6" customHeight="1" x14ac:dyDescent="0.7">
      <c r="A310" s="588" t="s">
        <v>494</v>
      </c>
      <c r="B310" s="589" t="s">
        <v>495</v>
      </c>
      <c r="C310" s="590">
        <f>IFERROR(INDEX('5.งบทดลอง รพ.'!$C:$C,MATCH('6.WS-Re-Exp'!A310,'5.งบทดลอง รพ.'!$A:$A,0)),)</f>
        <v>0</v>
      </c>
      <c r="D310" s="6"/>
      <c r="E310" s="201" t="str">
        <f>INDEX('13.Mapping'!$E:$E,MATCH('6.WS-Re-Exp'!$A310,'13.Mapping'!$A:$A,0))</f>
        <v>52100</v>
      </c>
      <c r="F310" s="201" t="str">
        <f>INDEX('13.Mapping'!$C:$C,MATCH('6.WS-Re-Exp'!$A310,'13.Mapping'!$A:$A,0))</f>
        <v>P25</v>
      </c>
      <c r="G310" s="201" t="str">
        <f>INDEX('13.Mapping'!$J:$J,MATCH('6.WS-Re-Exp'!$A310,'13.Mapping'!$A:$A,0))</f>
        <v>PC23</v>
      </c>
      <c r="H310" s="283"/>
      <c r="I310" s="507">
        <v>312</v>
      </c>
    </row>
    <row r="311" spans="1:9" s="33" customFormat="1" ht="21.6" customHeight="1" x14ac:dyDescent="0.7">
      <c r="A311" s="588" t="s">
        <v>496</v>
      </c>
      <c r="B311" s="589" t="s">
        <v>497</v>
      </c>
      <c r="C311" s="590">
        <f>IFERROR(INDEX('5.งบทดลอง รพ.'!$C:$C,MATCH('6.WS-Re-Exp'!A311,'5.งบทดลอง รพ.'!$A:$A,0)),)</f>
        <v>0</v>
      </c>
      <c r="D311" s="6"/>
      <c r="E311" s="201" t="str">
        <f>INDEX('13.Mapping'!$E:$E,MATCH('6.WS-Re-Exp'!$A311,'13.Mapping'!$A:$A,0))</f>
        <v>53040</v>
      </c>
      <c r="F311" s="201" t="str">
        <f>INDEX('13.Mapping'!$C:$C,MATCH('6.WS-Re-Exp'!$A311,'13.Mapping'!$A:$A,0))</f>
        <v>P25</v>
      </c>
      <c r="G311" s="201" t="str">
        <f>INDEX('13.Mapping'!$J:$J,MATCH('6.WS-Re-Exp'!$A311,'13.Mapping'!$A:$A,0))</f>
        <v>PC23</v>
      </c>
      <c r="H311" s="283"/>
      <c r="I311" s="507">
        <v>313</v>
      </c>
    </row>
    <row r="312" spans="1:9" s="33" customFormat="1" ht="21.6" customHeight="1" x14ac:dyDescent="0.7">
      <c r="A312" s="588" t="s">
        <v>5948</v>
      </c>
      <c r="B312" s="589" t="s">
        <v>5939</v>
      </c>
      <c r="C312" s="590">
        <f>IFERROR(INDEX('5.งบทดลอง รพ.'!$C:$C,MATCH('6.WS-Re-Exp'!A312,'5.งบทดลอง รพ.'!$A:$A,0)),)</f>
        <v>0</v>
      </c>
      <c r="D312" s="6"/>
      <c r="E312" s="201" t="str">
        <f>INDEX('13.Mapping'!$E:$E,MATCH('6.WS-Re-Exp'!$A312,'13.Mapping'!$A:$A,0))</f>
        <v>51070</v>
      </c>
      <c r="F312" s="201" t="str">
        <f>INDEX('13.Mapping'!$C:$C,MATCH('6.WS-Re-Exp'!$A312,'13.Mapping'!$A:$A,0))</f>
        <v>P19</v>
      </c>
      <c r="G312" s="201" t="str">
        <f>INDEX('13.Mapping'!$J:$J,MATCH('6.WS-Re-Exp'!$A312,'13.Mapping'!$A:$A,0))</f>
        <v>PC18</v>
      </c>
      <c r="H312" s="283"/>
      <c r="I312" s="507">
        <v>314</v>
      </c>
    </row>
    <row r="313" spans="1:9" ht="21.6" customHeight="1" x14ac:dyDescent="0.7">
      <c r="A313" s="588" t="s">
        <v>5949</v>
      </c>
      <c r="B313" s="589" t="s">
        <v>265</v>
      </c>
      <c r="C313" s="590">
        <f>IFERROR(INDEX('5.งบทดลอง รพ.'!$C:$C,MATCH('6.WS-Re-Exp'!A313,'5.งบทดลอง รพ.'!$A:$A,0)),)</f>
        <v>0</v>
      </c>
      <c r="E313" s="201" t="str">
        <f>INDEX('13.Mapping'!$E:$E,MATCH('6.WS-Re-Exp'!$A313,'13.Mapping'!$A:$A,0))</f>
        <v>51070</v>
      </c>
      <c r="F313" s="201" t="str">
        <f>INDEX('13.Mapping'!$C:$C,MATCH('6.WS-Re-Exp'!$A313,'13.Mapping'!$A:$A,0))</f>
        <v>P19</v>
      </c>
      <c r="G313" s="201" t="str">
        <f>INDEX('13.Mapping'!$J:$J,MATCH('6.WS-Re-Exp'!$A313,'13.Mapping'!$A:$A,0))</f>
        <v>PC18</v>
      </c>
      <c r="H313" s="334"/>
      <c r="I313" s="507">
        <v>315</v>
      </c>
    </row>
    <row r="314" spans="1:9" s="33" customFormat="1" ht="21.6" customHeight="1" x14ac:dyDescent="0.7">
      <c r="A314" s="595" t="s">
        <v>5950</v>
      </c>
      <c r="B314" s="596" t="s">
        <v>5940</v>
      </c>
      <c r="C314" s="590">
        <f>IFERROR(INDEX('5.งบทดลอง รพ.'!$C:$C,MATCH('6.WS-Re-Exp'!A314,'5.งบทดลอง รพ.'!$A:$A,0)),)</f>
        <v>0</v>
      </c>
      <c r="D314" s="6"/>
      <c r="E314" s="201" t="str">
        <f>INDEX('13.Mapping'!$E:$E,MATCH('6.WS-Re-Exp'!$A314,'13.Mapping'!$A:$A,0))</f>
        <v>51070</v>
      </c>
      <c r="F314" s="201" t="str">
        <f>INDEX('13.Mapping'!$C:$C,MATCH('6.WS-Re-Exp'!$A314,'13.Mapping'!$A:$A,0))</f>
        <v>P19</v>
      </c>
      <c r="G314" s="201" t="str">
        <f>INDEX('13.Mapping'!$J:$J,MATCH('6.WS-Re-Exp'!$A314,'13.Mapping'!$A:$A,0))</f>
        <v>PC18</v>
      </c>
      <c r="H314" s="283"/>
      <c r="I314" s="507">
        <v>316</v>
      </c>
    </row>
    <row r="315" spans="1:9" s="33" customFormat="1" x14ac:dyDescent="0.7">
      <c r="A315" s="588" t="s">
        <v>5951</v>
      </c>
      <c r="B315" s="589" t="s">
        <v>5941</v>
      </c>
      <c r="C315" s="590">
        <f>IFERROR(INDEX('5.งบทดลอง รพ.'!$C:$C,MATCH('6.WS-Re-Exp'!A315,'5.งบทดลอง รพ.'!$A:$A,0)),)</f>
        <v>0</v>
      </c>
      <c r="D315" s="6"/>
      <c r="E315" s="201" t="str">
        <f>INDEX('13.Mapping'!$E:$E,MATCH('6.WS-Re-Exp'!$A315,'13.Mapping'!$A:$A,0))</f>
        <v>51070</v>
      </c>
      <c r="F315" s="201" t="str">
        <f>INDEX('13.Mapping'!$C:$C,MATCH('6.WS-Re-Exp'!$A315,'13.Mapping'!$A:$A,0))</f>
        <v>P19</v>
      </c>
      <c r="G315" s="201" t="str">
        <f>INDEX('13.Mapping'!$J:$J,MATCH('6.WS-Re-Exp'!$A315,'13.Mapping'!$A:$A,0))</f>
        <v>PC18</v>
      </c>
      <c r="H315" s="283"/>
      <c r="I315" s="507">
        <v>317</v>
      </c>
    </row>
    <row r="316" spans="1:9" s="33" customFormat="1" x14ac:dyDescent="0.7">
      <c r="A316" s="588" t="s">
        <v>5952</v>
      </c>
      <c r="B316" s="589" t="s">
        <v>5942</v>
      </c>
      <c r="C316" s="590">
        <f>IFERROR(INDEX('5.งบทดลอง รพ.'!$C:$C,MATCH('6.WS-Re-Exp'!A316,'5.งบทดลอง รพ.'!$A:$A,0)),)</f>
        <v>0</v>
      </c>
      <c r="D316" s="6"/>
      <c r="E316" s="201" t="str">
        <f>INDEX('13.Mapping'!$E:$E,MATCH('6.WS-Re-Exp'!$A316,'13.Mapping'!$A:$A,0))</f>
        <v>51070</v>
      </c>
      <c r="F316" s="201" t="str">
        <f>INDEX('13.Mapping'!$C:$C,MATCH('6.WS-Re-Exp'!$A316,'13.Mapping'!$A:$A,0))</f>
        <v>P19</v>
      </c>
      <c r="G316" s="201" t="str">
        <f>INDEX('13.Mapping'!$J:$J,MATCH('6.WS-Re-Exp'!$A316,'13.Mapping'!$A:$A,0))</f>
        <v>PC18</v>
      </c>
      <c r="H316" s="283"/>
      <c r="I316" s="507">
        <v>318</v>
      </c>
    </row>
    <row r="317" spans="1:9" s="33" customFormat="1" x14ac:dyDescent="0.7">
      <c r="A317" s="588" t="s">
        <v>5953</v>
      </c>
      <c r="B317" s="589" t="s">
        <v>5943</v>
      </c>
      <c r="C317" s="590">
        <f>IFERROR(INDEX('5.งบทดลอง รพ.'!$C:$C,MATCH('6.WS-Re-Exp'!A317,'5.งบทดลอง รพ.'!$A:$A,0)),)</f>
        <v>0</v>
      </c>
      <c r="D317" s="6"/>
      <c r="E317" s="201" t="str">
        <f>INDEX('13.Mapping'!$E:$E,MATCH('6.WS-Re-Exp'!$A317,'13.Mapping'!$A:$A,0))</f>
        <v>51070</v>
      </c>
      <c r="F317" s="201" t="str">
        <f>INDEX('13.Mapping'!$C:$C,MATCH('6.WS-Re-Exp'!$A317,'13.Mapping'!$A:$A,0))</f>
        <v>P19</v>
      </c>
      <c r="G317" s="201" t="str">
        <f>INDEX('13.Mapping'!$J:$J,MATCH('6.WS-Re-Exp'!$A317,'13.Mapping'!$A:$A,0))</f>
        <v>PC18</v>
      </c>
      <c r="H317" s="283"/>
      <c r="I317" s="507">
        <v>319</v>
      </c>
    </row>
    <row r="318" spans="1:9" s="33" customFormat="1" x14ac:dyDescent="0.7">
      <c r="A318" s="588" t="s">
        <v>5954</v>
      </c>
      <c r="B318" s="589" t="s">
        <v>5944</v>
      </c>
      <c r="C318" s="590">
        <f>IFERROR(INDEX('5.งบทดลอง รพ.'!$C:$C,MATCH('6.WS-Re-Exp'!A318,'5.งบทดลอง รพ.'!$A:$A,0)),)</f>
        <v>0</v>
      </c>
      <c r="D318" s="6"/>
      <c r="E318" s="201" t="str">
        <f>INDEX('13.Mapping'!$E:$E,MATCH('6.WS-Re-Exp'!$A318,'13.Mapping'!$A:$A,0))</f>
        <v>51070</v>
      </c>
      <c r="F318" s="201" t="str">
        <f>INDEX('13.Mapping'!$C:$C,MATCH('6.WS-Re-Exp'!$A318,'13.Mapping'!$A:$A,0))</f>
        <v>P19</v>
      </c>
      <c r="G318" s="201">
        <f>INDEX('13.Mapping'!$J:$J,MATCH('6.WS-Re-Exp'!$A318,'13.Mapping'!$A:$A,0))</f>
        <v>0</v>
      </c>
      <c r="H318" s="283"/>
      <c r="I318" s="507">
        <v>320</v>
      </c>
    </row>
    <row r="319" spans="1:9" s="33" customFormat="1" x14ac:dyDescent="0.7">
      <c r="A319" s="588" t="s">
        <v>5955</v>
      </c>
      <c r="B319" s="589" t="s">
        <v>5945</v>
      </c>
      <c r="C319" s="590">
        <f>IFERROR(INDEX('5.งบทดลอง รพ.'!$C:$C,MATCH('6.WS-Re-Exp'!A319,'5.งบทดลอง รพ.'!$A:$A,0)),)</f>
        <v>0</v>
      </c>
      <c r="D319" s="6"/>
      <c r="E319" s="201" t="str">
        <f>INDEX('13.Mapping'!$E:$E,MATCH('6.WS-Re-Exp'!$A319,'13.Mapping'!$A:$A,0))</f>
        <v>51070</v>
      </c>
      <c r="F319" s="201" t="str">
        <f>INDEX('13.Mapping'!$C:$C,MATCH('6.WS-Re-Exp'!$A319,'13.Mapping'!$A:$A,0))</f>
        <v>P19</v>
      </c>
      <c r="G319" s="201" t="str">
        <f>INDEX('13.Mapping'!$J:$J,MATCH('6.WS-Re-Exp'!$A319,'13.Mapping'!$A:$A,0))</f>
        <v>PC18</v>
      </c>
      <c r="H319" s="283"/>
      <c r="I319" s="507">
        <v>321</v>
      </c>
    </row>
    <row r="320" spans="1:9" s="33" customFormat="1" x14ac:dyDescent="0.7">
      <c r="A320" s="588" t="s">
        <v>5956</v>
      </c>
      <c r="B320" s="589" t="s">
        <v>5946</v>
      </c>
      <c r="C320" s="590">
        <f>IFERROR(INDEX('5.งบทดลอง รพ.'!$C:$C,MATCH('6.WS-Re-Exp'!A320,'5.งบทดลอง รพ.'!$A:$A,0)),)</f>
        <v>0</v>
      </c>
      <c r="D320" s="6"/>
      <c r="E320" s="201" t="str">
        <f>INDEX('13.Mapping'!$E:$E,MATCH('6.WS-Re-Exp'!$A320,'13.Mapping'!$A:$A,0))</f>
        <v>51070</v>
      </c>
      <c r="F320" s="201" t="str">
        <f>INDEX('13.Mapping'!$C:$C,MATCH('6.WS-Re-Exp'!$A320,'13.Mapping'!$A:$A,0))</f>
        <v>P19</v>
      </c>
      <c r="G320" s="201" t="str">
        <f>INDEX('13.Mapping'!$J:$J,MATCH('6.WS-Re-Exp'!$A320,'13.Mapping'!$A:$A,0))</f>
        <v>PC18</v>
      </c>
      <c r="H320" s="283"/>
      <c r="I320" s="507">
        <v>322</v>
      </c>
    </row>
    <row r="321" spans="1:9" x14ac:dyDescent="0.7">
      <c r="A321" s="588" t="s">
        <v>5959</v>
      </c>
      <c r="B321" s="589" t="s">
        <v>5947</v>
      </c>
      <c r="C321" s="590">
        <f>IFERROR(INDEX('5.งบทดลอง รพ.'!$C:$C,MATCH('6.WS-Re-Exp'!A321,'5.งบทดลอง รพ.'!$A:$A,0)),)</f>
        <v>0</v>
      </c>
      <c r="E321" s="201" t="str">
        <f>INDEX('13.Mapping'!$E:$E,MATCH('6.WS-Re-Exp'!$A321,'13.Mapping'!$A:$A,0))</f>
        <v>51070</v>
      </c>
      <c r="F321" s="201" t="str">
        <f>INDEX('13.Mapping'!$C:$C,MATCH('6.WS-Re-Exp'!$A321,'13.Mapping'!$A:$A,0))</f>
        <v>P19</v>
      </c>
      <c r="G321" s="201" t="str">
        <f>INDEX('13.Mapping'!$J:$J,MATCH('6.WS-Re-Exp'!$A321,'13.Mapping'!$A:$A,0))</f>
        <v>PC18</v>
      </c>
      <c r="H321" s="334"/>
      <c r="I321" s="507">
        <v>323</v>
      </c>
    </row>
    <row r="322" spans="1:9" x14ac:dyDescent="0.7">
      <c r="A322" s="588" t="s">
        <v>5989</v>
      </c>
      <c r="B322" s="589" t="s">
        <v>5990</v>
      </c>
      <c r="C322" s="590">
        <f>IFERROR(INDEX('5.งบทดลอง รพ.'!$C:$C,MATCH('6.WS-Re-Exp'!A322,'5.งบทดลอง รพ.'!$A:$A,0)),)</f>
        <v>0</v>
      </c>
      <c r="E322" s="201" t="str">
        <f>INDEX('13.Mapping'!$E:$E,MATCH('6.WS-Re-Exp'!$A322,'13.Mapping'!$A:$A,0))</f>
        <v>52080</v>
      </c>
      <c r="F322" s="201" t="str">
        <f>INDEX('13.Mapping'!$C:$C,MATCH('6.WS-Re-Exp'!$A322,'13.Mapping'!$A:$A,0))</f>
        <v>P19</v>
      </c>
      <c r="G322" s="201">
        <f>INDEX('13.Mapping'!$J:$J,MATCH('6.WS-Re-Exp'!$A322,'13.Mapping'!$A:$A,0))</f>
        <v>0</v>
      </c>
      <c r="H322" s="334"/>
      <c r="I322" s="507">
        <v>324</v>
      </c>
    </row>
    <row r="323" spans="1:9" s="33" customFormat="1" x14ac:dyDescent="0.7">
      <c r="A323" s="588" t="s">
        <v>5991</v>
      </c>
      <c r="B323" s="589" t="s">
        <v>5992</v>
      </c>
      <c r="C323" s="590">
        <f>IFERROR(INDEX('5.งบทดลอง รพ.'!$C:$C,MATCH('6.WS-Re-Exp'!A323,'5.งบทดลอง รพ.'!$A:$A,0)),)</f>
        <v>0</v>
      </c>
      <c r="D323" s="6"/>
      <c r="E323" s="201" t="str">
        <f>INDEX('13.Mapping'!$E:$E,MATCH('6.WS-Re-Exp'!$A323,'13.Mapping'!$A:$A,0))</f>
        <v>52080</v>
      </c>
      <c r="F323" s="201" t="str">
        <f>INDEX('13.Mapping'!$C:$C,MATCH('6.WS-Re-Exp'!$A323,'13.Mapping'!$A:$A,0))</f>
        <v>P19</v>
      </c>
      <c r="G323" s="201">
        <f>INDEX('13.Mapping'!$J:$J,MATCH('6.WS-Re-Exp'!$A323,'13.Mapping'!$A:$A,0))</f>
        <v>0</v>
      </c>
      <c r="H323" s="283"/>
      <c r="I323" s="507">
        <v>325</v>
      </c>
    </row>
    <row r="324" spans="1:9" s="33" customFormat="1" x14ac:dyDescent="0.7">
      <c r="A324" s="588" t="s">
        <v>5993</v>
      </c>
      <c r="B324" s="589" t="s">
        <v>5994</v>
      </c>
      <c r="C324" s="590">
        <f>IFERROR(INDEX('5.งบทดลอง รพ.'!$C:$C,MATCH('6.WS-Re-Exp'!A324,'5.งบทดลอง รพ.'!$A:$A,0)),)</f>
        <v>0</v>
      </c>
      <c r="D324" s="6"/>
      <c r="E324" s="201" t="str">
        <f>INDEX('13.Mapping'!$E:$E,MATCH('6.WS-Re-Exp'!$A324,'13.Mapping'!$A:$A,0))</f>
        <v>52080</v>
      </c>
      <c r="F324" s="201" t="str">
        <f>INDEX('13.Mapping'!$C:$C,MATCH('6.WS-Re-Exp'!$A324,'13.Mapping'!$A:$A,0))</f>
        <v>P19</v>
      </c>
      <c r="G324" s="201" t="str">
        <f>INDEX('13.Mapping'!$J:$J,MATCH('6.WS-Re-Exp'!$A324,'13.Mapping'!$A:$A,0))</f>
        <v>PC18</v>
      </c>
      <c r="H324" s="283"/>
      <c r="I324" s="507">
        <v>326</v>
      </c>
    </row>
    <row r="325" spans="1:9" s="33" customFormat="1" x14ac:dyDescent="0.7">
      <c r="A325" s="588" t="s">
        <v>5995</v>
      </c>
      <c r="B325" s="589" t="s">
        <v>5996</v>
      </c>
      <c r="C325" s="590">
        <f>IFERROR(INDEX('5.งบทดลอง รพ.'!$C:$C,MATCH('6.WS-Re-Exp'!A325,'5.งบทดลอง รพ.'!$A:$A,0)),)</f>
        <v>0</v>
      </c>
      <c r="D325" s="6"/>
      <c r="E325" s="201" t="str">
        <f>INDEX('13.Mapping'!$E:$E,MATCH('6.WS-Re-Exp'!$A325,'13.Mapping'!$A:$A,0))</f>
        <v>52080</v>
      </c>
      <c r="F325" s="201" t="str">
        <f>INDEX('13.Mapping'!$C:$C,MATCH('6.WS-Re-Exp'!$A325,'13.Mapping'!$A:$A,0))</f>
        <v>P19</v>
      </c>
      <c r="G325" s="201" t="str">
        <f>INDEX('13.Mapping'!$J:$J,MATCH('6.WS-Re-Exp'!$A325,'13.Mapping'!$A:$A,0))</f>
        <v>PC18</v>
      </c>
      <c r="H325" s="283"/>
      <c r="I325" s="507">
        <v>327</v>
      </c>
    </row>
    <row r="326" spans="1:9" s="33" customFormat="1" x14ac:dyDescent="0.7">
      <c r="A326" s="588" t="s">
        <v>5997</v>
      </c>
      <c r="B326" s="589" t="s">
        <v>5998</v>
      </c>
      <c r="C326" s="590">
        <f>IFERROR(INDEX('5.งบทดลอง รพ.'!$C:$C,MATCH('6.WS-Re-Exp'!A326,'5.งบทดลอง รพ.'!$A:$A,0)),)</f>
        <v>0</v>
      </c>
      <c r="D326" s="6"/>
      <c r="E326" s="201" t="str">
        <f>INDEX('13.Mapping'!$E:$E,MATCH('6.WS-Re-Exp'!$A326,'13.Mapping'!$A:$A,0))</f>
        <v>52090</v>
      </c>
      <c r="F326" s="201" t="str">
        <f>INDEX('13.Mapping'!$C:$C,MATCH('6.WS-Re-Exp'!$A326,'13.Mapping'!$A:$A,0))</f>
        <v>P19</v>
      </c>
      <c r="G326" s="201">
        <f>INDEX('13.Mapping'!$J:$J,MATCH('6.WS-Re-Exp'!$A326,'13.Mapping'!$A:$A,0))</f>
        <v>0</v>
      </c>
      <c r="H326" s="283"/>
      <c r="I326" s="507">
        <v>328</v>
      </c>
    </row>
    <row r="327" spans="1:9" s="33" customFormat="1" x14ac:dyDescent="0.7">
      <c r="A327" s="588" t="s">
        <v>5999</v>
      </c>
      <c r="B327" s="589" t="s">
        <v>6000</v>
      </c>
      <c r="C327" s="590">
        <f>IFERROR(INDEX('5.งบทดลอง รพ.'!$C:$C,MATCH('6.WS-Re-Exp'!A327,'5.งบทดลอง รพ.'!$A:$A,0)),)</f>
        <v>0</v>
      </c>
      <c r="D327" s="6"/>
      <c r="E327" s="201" t="str">
        <f>INDEX('13.Mapping'!$E:$E,MATCH('6.WS-Re-Exp'!$A327,'13.Mapping'!$A:$A,0))</f>
        <v>52090</v>
      </c>
      <c r="F327" s="201" t="str">
        <f>INDEX('13.Mapping'!$C:$C,MATCH('6.WS-Re-Exp'!$A327,'13.Mapping'!$A:$A,0))</f>
        <v>P19</v>
      </c>
      <c r="G327" s="201">
        <f>INDEX('13.Mapping'!$J:$J,MATCH('6.WS-Re-Exp'!$A327,'13.Mapping'!$A:$A,0))</f>
        <v>0</v>
      </c>
      <c r="H327" s="283"/>
      <c r="I327" s="507">
        <v>329</v>
      </c>
    </row>
    <row r="328" spans="1:9" s="33" customFormat="1" x14ac:dyDescent="0.7">
      <c r="A328" s="588" t="s">
        <v>6001</v>
      </c>
      <c r="B328" s="589" t="s">
        <v>6002</v>
      </c>
      <c r="C328" s="590">
        <f>IFERROR(INDEX('5.งบทดลอง รพ.'!$C:$C,MATCH('6.WS-Re-Exp'!A328,'5.งบทดลอง รพ.'!$A:$A,0)),)</f>
        <v>0</v>
      </c>
      <c r="D328" s="6"/>
      <c r="E328" s="201" t="str">
        <f>INDEX('13.Mapping'!$E:$E,MATCH('6.WS-Re-Exp'!$A328,'13.Mapping'!$A:$A,0))</f>
        <v>52090</v>
      </c>
      <c r="F328" s="201" t="str">
        <f>INDEX('13.Mapping'!$C:$C,MATCH('6.WS-Re-Exp'!$A328,'13.Mapping'!$A:$A,0))</f>
        <v>P19</v>
      </c>
      <c r="G328" s="201" t="str">
        <f>INDEX('13.Mapping'!$J:$J,MATCH('6.WS-Re-Exp'!$A328,'13.Mapping'!$A:$A,0))</f>
        <v>PC18</v>
      </c>
      <c r="H328" s="283"/>
      <c r="I328" s="507">
        <v>330</v>
      </c>
    </row>
    <row r="329" spans="1:9" x14ac:dyDescent="0.7">
      <c r="A329" s="588" t="s">
        <v>6003</v>
      </c>
      <c r="B329" s="589" t="s">
        <v>6004</v>
      </c>
      <c r="C329" s="590">
        <f>IFERROR(INDEX('5.งบทดลอง รพ.'!$C:$C,MATCH('6.WS-Re-Exp'!A329,'5.งบทดลอง รพ.'!$A:$A,0)),)</f>
        <v>0</v>
      </c>
      <c r="E329" s="201" t="str">
        <f>INDEX('13.Mapping'!$E:$E,MATCH('6.WS-Re-Exp'!$A329,'13.Mapping'!$A:$A,0))</f>
        <v>52090</v>
      </c>
      <c r="F329" s="201" t="str">
        <f>INDEX('13.Mapping'!$C:$C,MATCH('6.WS-Re-Exp'!$A329,'13.Mapping'!$A:$A,0))</f>
        <v>P19</v>
      </c>
      <c r="G329" s="201" t="str">
        <f>INDEX('13.Mapping'!$J:$J,MATCH('6.WS-Re-Exp'!$A329,'13.Mapping'!$A:$A,0))</f>
        <v>PC18</v>
      </c>
      <c r="H329" s="334"/>
      <c r="I329" s="507">
        <v>331</v>
      </c>
    </row>
    <row r="330" spans="1:9" x14ac:dyDescent="0.7">
      <c r="A330" s="588" t="s">
        <v>5958</v>
      </c>
      <c r="B330" s="589" t="s">
        <v>5957</v>
      </c>
      <c r="C330" s="590">
        <f>IFERROR(INDEX('5.งบทดลอง รพ.'!$C:$C,MATCH('6.WS-Re-Exp'!A330,'5.งบทดลอง รพ.'!$A:$A,0)),)</f>
        <v>0</v>
      </c>
      <c r="E330" s="201" t="str">
        <f>INDEX('13.Mapping'!$E:$E,MATCH('6.WS-Re-Exp'!$A330,'13.Mapping'!$A:$A,0))</f>
        <v>51070</v>
      </c>
      <c r="F330" s="201" t="str">
        <f>INDEX('13.Mapping'!$C:$C,MATCH('6.WS-Re-Exp'!$A330,'13.Mapping'!$A:$A,0))</f>
        <v>P19</v>
      </c>
      <c r="G330" s="201">
        <f>INDEX('13.Mapping'!$J:$J,MATCH('6.WS-Re-Exp'!$A330,'13.Mapping'!$A:$A,0))</f>
        <v>0</v>
      </c>
      <c r="H330" s="334"/>
      <c r="I330" s="507">
        <v>332</v>
      </c>
    </row>
    <row r="331" spans="1:9" x14ac:dyDescent="0.7">
      <c r="A331" s="588" t="s">
        <v>5960</v>
      </c>
      <c r="B331" s="589" t="s">
        <v>6005</v>
      </c>
      <c r="C331" s="590">
        <f>IFERROR(INDEX('5.งบทดลอง รพ.'!$C:$C,MATCH('6.WS-Re-Exp'!A331,'5.งบทดลอง รพ.'!$A:$A,0)),)</f>
        <v>0</v>
      </c>
      <c r="E331" s="201" t="str">
        <f>INDEX('13.Mapping'!$E:$E,MATCH('6.WS-Re-Exp'!$A331,'13.Mapping'!$A:$A,0))</f>
        <v>51070</v>
      </c>
      <c r="F331" s="201" t="str">
        <f>INDEX('13.Mapping'!$C:$C,MATCH('6.WS-Re-Exp'!$A331,'13.Mapping'!$A:$A,0))</f>
        <v>P19</v>
      </c>
      <c r="G331" s="201" t="str">
        <f>INDEX('13.Mapping'!$J:$J,MATCH('6.WS-Re-Exp'!$A331,'13.Mapping'!$A:$A,0))</f>
        <v>PC18</v>
      </c>
      <c r="H331" s="334"/>
      <c r="I331" s="507">
        <v>333</v>
      </c>
    </row>
    <row r="332" spans="1:9" x14ac:dyDescent="0.7">
      <c r="A332" s="588" t="s">
        <v>393</v>
      </c>
      <c r="B332" s="589" t="s">
        <v>394</v>
      </c>
      <c r="C332" s="590">
        <f>IFERROR(INDEX('5.งบทดลอง รพ.'!$C:$C,MATCH('6.WS-Re-Exp'!A332,'5.งบทดลอง รพ.'!$A:$A,0)),)</f>
        <v>0</v>
      </c>
      <c r="E332" s="201" t="str">
        <f>INDEX('13.Mapping'!$E:$E,MATCH('6.WS-Re-Exp'!$A332,'13.Mapping'!$A:$A,0))</f>
        <v>53020</v>
      </c>
      <c r="F332" s="201" t="str">
        <f>INDEX('13.Mapping'!$C:$C,MATCH('6.WS-Re-Exp'!$A332,'13.Mapping'!$A:$A,0))</f>
        <v>P24</v>
      </c>
      <c r="G332" s="201">
        <f>INDEX('13.Mapping'!$J:$J,MATCH('6.WS-Re-Exp'!$A332,'13.Mapping'!$A:$A,0))</f>
        <v>0</v>
      </c>
      <c r="H332" s="334"/>
      <c r="I332" s="507">
        <v>334</v>
      </c>
    </row>
    <row r="333" spans="1:9" x14ac:dyDescent="0.7">
      <c r="A333" s="588" t="s">
        <v>395</v>
      </c>
      <c r="B333" s="589" t="s">
        <v>396</v>
      </c>
      <c r="C333" s="590">
        <f>IFERROR(INDEX('5.งบทดลอง รพ.'!$C:$C,MATCH('6.WS-Re-Exp'!A333,'5.งบทดลอง รพ.'!$A:$A,0)),)</f>
        <v>0</v>
      </c>
      <c r="E333" s="201" t="str">
        <f>INDEX('13.Mapping'!$E:$E,MATCH('6.WS-Re-Exp'!$A333,'13.Mapping'!$A:$A,0))</f>
        <v>53020</v>
      </c>
      <c r="F333" s="201" t="str">
        <f>INDEX('13.Mapping'!$C:$C,MATCH('6.WS-Re-Exp'!$A333,'13.Mapping'!$A:$A,0))</f>
        <v>P24</v>
      </c>
      <c r="G333" s="201">
        <f>INDEX('13.Mapping'!$J:$J,MATCH('6.WS-Re-Exp'!$A333,'13.Mapping'!$A:$A,0))</f>
        <v>0</v>
      </c>
      <c r="H333" s="334"/>
      <c r="I333" s="507">
        <v>335</v>
      </c>
    </row>
    <row r="334" spans="1:9" x14ac:dyDescent="0.7">
      <c r="A334" s="588" t="s">
        <v>397</v>
      </c>
      <c r="B334" s="589" t="s">
        <v>398</v>
      </c>
      <c r="C334" s="590">
        <f>IFERROR(INDEX('5.งบทดลอง รพ.'!$C:$C,MATCH('6.WS-Re-Exp'!A334,'5.งบทดลอง รพ.'!$A:$A,0)),)</f>
        <v>0</v>
      </c>
      <c r="E334" s="201" t="str">
        <f>INDEX('13.Mapping'!$E:$E,MATCH('6.WS-Re-Exp'!$A334,'13.Mapping'!$A:$A,0))</f>
        <v>53020</v>
      </c>
      <c r="F334" s="201" t="str">
        <f>INDEX('13.Mapping'!$C:$C,MATCH('6.WS-Re-Exp'!$A334,'13.Mapping'!$A:$A,0))</f>
        <v>P24</v>
      </c>
      <c r="G334" s="201">
        <f>INDEX('13.Mapping'!$J:$J,MATCH('6.WS-Re-Exp'!$A334,'13.Mapping'!$A:$A,0))</f>
        <v>0</v>
      </c>
      <c r="H334" s="334"/>
      <c r="I334" s="507">
        <v>336</v>
      </c>
    </row>
    <row r="335" spans="1:9" x14ac:dyDescent="0.7">
      <c r="A335" s="588" t="s">
        <v>399</v>
      </c>
      <c r="B335" s="589" t="s">
        <v>400</v>
      </c>
      <c r="C335" s="590">
        <f>IFERROR(INDEX('5.งบทดลอง รพ.'!$C:$C,MATCH('6.WS-Re-Exp'!A335,'5.งบทดลอง รพ.'!$A:$A,0)),)</f>
        <v>0</v>
      </c>
      <c r="E335" s="201" t="str">
        <f>INDEX('13.Mapping'!$E:$E,MATCH('6.WS-Re-Exp'!$A335,'13.Mapping'!$A:$A,0))</f>
        <v>53020</v>
      </c>
      <c r="F335" s="201" t="str">
        <f>INDEX('13.Mapping'!$C:$C,MATCH('6.WS-Re-Exp'!$A335,'13.Mapping'!$A:$A,0))</f>
        <v>P24</v>
      </c>
      <c r="G335" s="201">
        <f>INDEX('13.Mapping'!$J:$J,MATCH('6.WS-Re-Exp'!$A335,'13.Mapping'!$A:$A,0))</f>
        <v>0</v>
      </c>
      <c r="H335" s="334"/>
      <c r="I335" s="507">
        <v>337</v>
      </c>
    </row>
    <row r="336" spans="1:9" x14ac:dyDescent="0.7">
      <c r="A336" s="588" t="s">
        <v>401</v>
      </c>
      <c r="B336" s="589" t="s">
        <v>402</v>
      </c>
      <c r="C336" s="590">
        <f>IFERROR(INDEX('5.งบทดลอง รพ.'!$C:$C,MATCH('6.WS-Re-Exp'!A336,'5.งบทดลอง รพ.'!$A:$A,0)),)</f>
        <v>0</v>
      </c>
      <c r="E336" s="201" t="str">
        <f>INDEX('13.Mapping'!$E:$E,MATCH('6.WS-Re-Exp'!$A336,'13.Mapping'!$A:$A,0))</f>
        <v>53020</v>
      </c>
      <c r="F336" s="201" t="str">
        <f>INDEX('13.Mapping'!$C:$C,MATCH('6.WS-Re-Exp'!$A336,'13.Mapping'!$A:$A,0))</f>
        <v>P24</v>
      </c>
      <c r="G336" s="201">
        <f>INDEX('13.Mapping'!$J:$J,MATCH('6.WS-Re-Exp'!$A336,'13.Mapping'!$A:$A,0))</f>
        <v>0</v>
      </c>
      <c r="H336" s="334"/>
      <c r="I336" s="507">
        <v>338</v>
      </c>
    </row>
    <row r="337" spans="1:9" x14ac:dyDescent="0.7">
      <c r="A337" s="588" t="s">
        <v>403</v>
      </c>
      <c r="B337" s="589" t="s">
        <v>404</v>
      </c>
      <c r="C337" s="590">
        <f>IFERROR(INDEX('5.งบทดลอง รพ.'!$C:$C,MATCH('6.WS-Re-Exp'!A337,'5.งบทดลอง รพ.'!$A:$A,0)),)</f>
        <v>0</v>
      </c>
      <c r="E337" s="201" t="str">
        <f>INDEX('13.Mapping'!$E:$E,MATCH('6.WS-Re-Exp'!$A337,'13.Mapping'!$A:$A,0))</f>
        <v>53020</v>
      </c>
      <c r="F337" s="201" t="str">
        <f>INDEX('13.Mapping'!$C:$C,MATCH('6.WS-Re-Exp'!$A337,'13.Mapping'!$A:$A,0))</f>
        <v>P24</v>
      </c>
      <c r="G337" s="201">
        <f>INDEX('13.Mapping'!$J:$J,MATCH('6.WS-Re-Exp'!$A337,'13.Mapping'!$A:$A,0))</f>
        <v>0</v>
      </c>
      <c r="H337" s="334"/>
      <c r="I337" s="507">
        <v>339</v>
      </c>
    </row>
    <row r="338" spans="1:9" x14ac:dyDescent="0.7">
      <c r="A338" s="588" t="s">
        <v>405</v>
      </c>
      <c r="B338" s="589" t="s">
        <v>406</v>
      </c>
      <c r="C338" s="590">
        <f>IFERROR(INDEX('5.งบทดลอง รพ.'!$C:$C,MATCH('6.WS-Re-Exp'!A338,'5.งบทดลอง รพ.'!$A:$A,0)),)</f>
        <v>0</v>
      </c>
      <c r="E338" s="201" t="str">
        <f>INDEX('13.Mapping'!$E:$E,MATCH('6.WS-Re-Exp'!$A338,'13.Mapping'!$A:$A,0))</f>
        <v>53020</v>
      </c>
      <c r="F338" s="201" t="str">
        <f>INDEX('13.Mapping'!$C:$C,MATCH('6.WS-Re-Exp'!$A338,'13.Mapping'!$A:$A,0))</f>
        <v>P24</v>
      </c>
      <c r="G338" s="201">
        <f>INDEX('13.Mapping'!$J:$J,MATCH('6.WS-Re-Exp'!$A338,'13.Mapping'!$A:$A,0))</f>
        <v>0</v>
      </c>
      <c r="H338" s="334"/>
      <c r="I338" s="507">
        <v>340</v>
      </c>
    </row>
    <row r="339" spans="1:9" x14ac:dyDescent="0.7">
      <c r="A339" s="588" t="s">
        <v>407</v>
      </c>
      <c r="B339" s="589" t="s">
        <v>408</v>
      </c>
      <c r="C339" s="590">
        <f>IFERROR(INDEX('5.งบทดลอง รพ.'!$C:$C,MATCH('6.WS-Re-Exp'!A339,'5.งบทดลอง รพ.'!$A:$A,0)),)</f>
        <v>0</v>
      </c>
      <c r="E339" s="201" t="str">
        <f>INDEX('13.Mapping'!$E:$E,MATCH('6.WS-Re-Exp'!$A339,'13.Mapping'!$A:$A,0))</f>
        <v>53020</v>
      </c>
      <c r="F339" s="201" t="str">
        <f>INDEX('13.Mapping'!$C:$C,MATCH('6.WS-Re-Exp'!$A339,'13.Mapping'!$A:$A,0))</f>
        <v>P24</v>
      </c>
      <c r="G339" s="201">
        <f>INDEX('13.Mapping'!$J:$J,MATCH('6.WS-Re-Exp'!$A339,'13.Mapping'!$A:$A,0))</f>
        <v>0</v>
      </c>
      <c r="H339" s="334"/>
      <c r="I339" s="507">
        <v>341</v>
      </c>
    </row>
    <row r="340" spans="1:9" x14ac:dyDescent="0.7">
      <c r="A340" s="588" t="s">
        <v>409</v>
      </c>
      <c r="B340" s="589" t="s">
        <v>410</v>
      </c>
      <c r="C340" s="590">
        <f>IFERROR(INDEX('5.งบทดลอง รพ.'!$C:$C,MATCH('6.WS-Re-Exp'!A340,'5.งบทดลอง รพ.'!$A:$A,0)),)</f>
        <v>0</v>
      </c>
      <c r="E340" s="201" t="str">
        <f>INDEX('13.Mapping'!$E:$E,MATCH('6.WS-Re-Exp'!$A340,'13.Mapping'!$A:$A,0))</f>
        <v>53020</v>
      </c>
      <c r="F340" s="201" t="str">
        <f>INDEX('13.Mapping'!$C:$C,MATCH('6.WS-Re-Exp'!$A340,'13.Mapping'!$A:$A,0))</f>
        <v>P24</v>
      </c>
      <c r="G340" s="201">
        <f>INDEX('13.Mapping'!$J:$J,MATCH('6.WS-Re-Exp'!$A340,'13.Mapping'!$A:$A,0))</f>
        <v>0</v>
      </c>
      <c r="H340" s="334"/>
      <c r="I340" s="507">
        <v>342</v>
      </c>
    </row>
    <row r="341" spans="1:9" x14ac:dyDescent="0.7">
      <c r="A341" s="588" t="s">
        <v>411</v>
      </c>
      <c r="B341" s="589" t="s">
        <v>412</v>
      </c>
      <c r="C341" s="590">
        <f>IFERROR(INDEX('5.งบทดลอง รพ.'!$C:$C,MATCH('6.WS-Re-Exp'!A341,'5.งบทดลอง รพ.'!$A:$A,0)),)</f>
        <v>0</v>
      </c>
      <c r="E341" s="201" t="str">
        <f>INDEX('13.Mapping'!$E:$E,MATCH('6.WS-Re-Exp'!$A341,'13.Mapping'!$A:$A,0))</f>
        <v>53030</v>
      </c>
      <c r="F341" s="201" t="str">
        <f>INDEX('13.Mapping'!$C:$C,MATCH('6.WS-Re-Exp'!$A341,'13.Mapping'!$A:$A,0))</f>
        <v>P24</v>
      </c>
      <c r="G341" s="201">
        <f>INDEX('13.Mapping'!$J:$J,MATCH('6.WS-Re-Exp'!$A341,'13.Mapping'!$A:$A,0))</f>
        <v>0</v>
      </c>
      <c r="H341" s="334"/>
      <c r="I341" s="507">
        <v>343</v>
      </c>
    </row>
    <row r="342" spans="1:9" x14ac:dyDescent="0.7">
      <c r="A342" s="588" t="s">
        <v>413</v>
      </c>
      <c r="B342" s="589" t="s">
        <v>414</v>
      </c>
      <c r="C342" s="590">
        <f>IFERROR(INDEX('5.งบทดลอง รพ.'!$C:$C,MATCH('6.WS-Re-Exp'!A342,'5.งบทดลอง รพ.'!$A:$A,0)),)</f>
        <v>0</v>
      </c>
      <c r="E342" s="201" t="str">
        <f>INDEX('13.Mapping'!$E:$E,MATCH('6.WS-Re-Exp'!$A342,'13.Mapping'!$A:$A,0))</f>
        <v>53030</v>
      </c>
      <c r="F342" s="201" t="str">
        <f>INDEX('13.Mapping'!$C:$C,MATCH('6.WS-Re-Exp'!$A342,'13.Mapping'!$A:$A,0))</f>
        <v>P24</v>
      </c>
      <c r="G342" s="201">
        <f>INDEX('13.Mapping'!$J:$J,MATCH('6.WS-Re-Exp'!$A342,'13.Mapping'!$A:$A,0))</f>
        <v>0</v>
      </c>
      <c r="H342" s="334"/>
      <c r="I342" s="507">
        <v>344</v>
      </c>
    </row>
    <row r="343" spans="1:9" x14ac:dyDescent="0.7">
      <c r="A343" s="588" t="s">
        <v>415</v>
      </c>
      <c r="B343" s="589" t="s">
        <v>416</v>
      </c>
      <c r="C343" s="590">
        <f>IFERROR(INDEX('5.งบทดลอง รพ.'!$C:$C,MATCH('6.WS-Re-Exp'!A343,'5.งบทดลอง รพ.'!$A:$A,0)),)</f>
        <v>0</v>
      </c>
      <c r="E343" s="201" t="str">
        <f>INDEX('13.Mapping'!$E:$E,MATCH('6.WS-Re-Exp'!$A343,'13.Mapping'!$A:$A,0))</f>
        <v>53030</v>
      </c>
      <c r="F343" s="201" t="str">
        <f>INDEX('13.Mapping'!$C:$C,MATCH('6.WS-Re-Exp'!$A343,'13.Mapping'!$A:$A,0))</f>
        <v>P24</v>
      </c>
      <c r="G343" s="201">
        <f>INDEX('13.Mapping'!$J:$J,MATCH('6.WS-Re-Exp'!$A343,'13.Mapping'!$A:$A,0))</f>
        <v>0</v>
      </c>
      <c r="H343" s="334"/>
      <c r="I343" s="507">
        <v>345</v>
      </c>
    </row>
    <row r="344" spans="1:9" x14ac:dyDescent="0.7">
      <c r="A344" s="588" t="s">
        <v>417</v>
      </c>
      <c r="B344" s="589" t="s">
        <v>418</v>
      </c>
      <c r="C344" s="590">
        <f>IFERROR(INDEX('5.งบทดลอง รพ.'!$C:$C,MATCH('6.WS-Re-Exp'!A344,'5.งบทดลอง รพ.'!$A:$A,0)),)</f>
        <v>0</v>
      </c>
      <c r="E344" s="201" t="str">
        <f>INDEX('13.Mapping'!$E:$E,MATCH('6.WS-Re-Exp'!$A344,'13.Mapping'!$A:$A,0))</f>
        <v>53030</v>
      </c>
      <c r="F344" s="201" t="str">
        <f>INDEX('13.Mapping'!$C:$C,MATCH('6.WS-Re-Exp'!$A344,'13.Mapping'!$A:$A,0))</f>
        <v>P24</v>
      </c>
      <c r="G344" s="201">
        <f>INDEX('13.Mapping'!$J:$J,MATCH('6.WS-Re-Exp'!$A344,'13.Mapping'!$A:$A,0))</f>
        <v>0</v>
      </c>
      <c r="H344" s="334"/>
      <c r="I344" s="507">
        <v>346</v>
      </c>
    </row>
    <row r="345" spans="1:9" x14ac:dyDescent="0.7">
      <c r="A345" s="588" t="s">
        <v>419</v>
      </c>
      <c r="B345" s="589" t="s">
        <v>420</v>
      </c>
      <c r="C345" s="590">
        <f>IFERROR(INDEX('5.งบทดลอง รพ.'!$C:$C,MATCH('6.WS-Re-Exp'!A345,'5.งบทดลอง รพ.'!$A:$A,0)),)</f>
        <v>0</v>
      </c>
      <c r="E345" s="201" t="str">
        <f>INDEX('13.Mapping'!$E:$E,MATCH('6.WS-Re-Exp'!$A345,'13.Mapping'!$A:$A,0))</f>
        <v>53030</v>
      </c>
      <c r="F345" s="201" t="str">
        <f>INDEX('13.Mapping'!$C:$C,MATCH('6.WS-Re-Exp'!$A345,'13.Mapping'!$A:$A,0))</f>
        <v>P24</v>
      </c>
      <c r="G345" s="201">
        <f>INDEX('13.Mapping'!$J:$J,MATCH('6.WS-Re-Exp'!$A345,'13.Mapping'!$A:$A,0))</f>
        <v>0</v>
      </c>
      <c r="H345" s="334"/>
      <c r="I345" s="507">
        <v>347</v>
      </c>
    </row>
    <row r="346" spans="1:9" x14ac:dyDescent="0.7">
      <c r="A346" s="588" t="s">
        <v>5962</v>
      </c>
      <c r="B346" s="589" t="s">
        <v>5961</v>
      </c>
      <c r="C346" s="590">
        <f>IFERROR(INDEX('5.งบทดลอง รพ.'!$C:$C,MATCH('6.WS-Re-Exp'!A346,'5.งบทดลอง รพ.'!$A:$A,0)),)</f>
        <v>0</v>
      </c>
      <c r="E346" s="201" t="str">
        <f>INDEX('13.Mapping'!$E:$E,MATCH('6.WS-Re-Exp'!$A346,'13.Mapping'!$A:$A,0))</f>
        <v>53030</v>
      </c>
      <c r="F346" s="201" t="str">
        <f>INDEX('13.Mapping'!$C:$C,MATCH('6.WS-Re-Exp'!$A346,'13.Mapping'!$A:$A,0))</f>
        <v>P24</v>
      </c>
      <c r="G346" s="201">
        <f>INDEX('13.Mapping'!$J:$J,MATCH('6.WS-Re-Exp'!$A346,'13.Mapping'!$A:$A,0))</f>
        <v>0</v>
      </c>
      <c r="H346" s="334"/>
      <c r="I346" s="507">
        <v>348</v>
      </c>
    </row>
    <row r="347" spans="1:9" x14ac:dyDescent="0.7">
      <c r="A347" s="588" t="s">
        <v>421</v>
      </c>
      <c r="B347" s="589" t="s">
        <v>422</v>
      </c>
      <c r="C347" s="590">
        <f>IFERROR(INDEX('5.งบทดลอง รพ.'!$C:$C,MATCH('6.WS-Re-Exp'!A347,'5.งบทดลอง รพ.'!$A:$A,0)),)</f>
        <v>0</v>
      </c>
      <c r="E347" s="201" t="str">
        <f>INDEX('13.Mapping'!$E:$E,MATCH('6.WS-Re-Exp'!$A347,'13.Mapping'!$A:$A,0))</f>
        <v>53030</v>
      </c>
      <c r="F347" s="201" t="str">
        <f>INDEX('13.Mapping'!$C:$C,MATCH('6.WS-Re-Exp'!$A347,'13.Mapping'!$A:$A,0))</f>
        <v>P24</v>
      </c>
      <c r="G347" s="201">
        <f>INDEX('13.Mapping'!$J:$J,MATCH('6.WS-Re-Exp'!$A347,'13.Mapping'!$A:$A,0))</f>
        <v>0</v>
      </c>
      <c r="H347" s="334"/>
      <c r="I347" s="507">
        <v>349</v>
      </c>
    </row>
    <row r="348" spans="1:9" x14ac:dyDescent="0.7">
      <c r="A348" s="588" t="s">
        <v>423</v>
      </c>
      <c r="B348" s="589" t="s">
        <v>424</v>
      </c>
      <c r="C348" s="590">
        <f>IFERROR(INDEX('5.งบทดลอง รพ.'!$C:$C,MATCH('6.WS-Re-Exp'!A348,'5.งบทดลอง รพ.'!$A:$A,0)),)</f>
        <v>0</v>
      </c>
      <c r="E348" s="201" t="str">
        <f>INDEX('13.Mapping'!$E:$E,MATCH('6.WS-Re-Exp'!$A348,'13.Mapping'!$A:$A,0))</f>
        <v>53030</v>
      </c>
      <c r="F348" s="201" t="str">
        <f>INDEX('13.Mapping'!$C:$C,MATCH('6.WS-Re-Exp'!$A348,'13.Mapping'!$A:$A,0))</f>
        <v>P24</v>
      </c>
      <c r="G348" s="201">
        <f>INDEX('13.Mapping'!$J:$J,MATCH('6.WS-Re-Exp'!$A348,'13.Mapping'!$A:$A,0))</f>
        <v>0</v>
      </c>
      <c r="H348" s="334"/>
      <c r="I348" s="507">
        <v>350</v>
      </c>
    </row>
    <row r="349" spans="1:9" x14ac:dyDescent="0.7">
      <c r="A349" s="588" t="s">
        <v>425</v>
      </c>
      <c r="B349" s="589" t="s">
        <v>426</v>
      </c>
      <c r="C349" s="590">
        <f>IFERROR(INDEX('5.งบทดลอง รพ.'!$C:$C,MATCH('6.WS-Re-Exp'!A349,'5.งบทดลอง รพ.'!$A:$A,0)),)</f>
        <v>0</v>
      </c>
      <c r="E349" s="201" t="str">
        <f>INDEX('13.Mapping'!$E:$E,MATCH('6.WS-Re-Exp'!$A349,'13.Mapping'!$A:$A,0))</f>
        <v>53030</v>
      </c>
      <c r="F349" s="201" t="str">
        <f>INDEX('13.Mapping'!$C:$C,MATCH('6.WS-Re-Exp'!$A349,'13.Mapping'!$A:$A,0))</f>
        <v>P24</v>
      </c>
      <c r="G349" s="201">
        <f>INDEX('13.Mapping'!$J:$J,MATCH('6.WS-Re-Exp'!$A349,'13.Mapping'!$A:$A,0))</f>
        <v>0</v>
      </c>
      <c r="H349" s="334"/>
      <c r="I349" s="507">
        <v>351</v>
      </c>
    </row>
    <row r="350" spans="1:9" x14ac:dyDescent="0.7">
      <c r="A350" s="588" t="s">
        <v>815</v>
      </c>
      <c r="B350" s="589" t="s">
        <v>816</v>
      </c>
      <c r="C350" s="590">
        <f>IFERROR(INDEX('5.งบทดลอง รพ.'!$C:$C,MATCH('6.WS-Re-Exp'!A350,'5.งบทดลอง รพ.'!$A:$A,0)),)</f>
        <v>0</v>
      </c>
      <c r="E350" s="201" t="str">
        <f>INDEX('13.Mapping'!$E:$E,MATCH('6.WS-Re-Exp'!$A350,'13.Mapping'!$A:$A,0))</f>
        <v>53030</v>
      </c>
      <c r="F350" s="201" t="str">
        <f>INDEX('13.Mapping'!$C:$C,MATCH('6.WS-Re-Exp'!$A350,'13.Mapping'!$A:$A,0))</f>
        <v>P24</v>
      </c>
      <c r="G350" s="201">
        <f>INDEX('13.Mapping'!$J:$J,MATCH('6.WS-Re-Exp'!$A350,'13.Mapping'!$A:$A,0))</f>
        <v>0</v>
      </c>
      <c r="H350" s="334"/>
      <c r="I350" s="507">
        <v>352</v>
      </c>
    </row>
    <row r="351" spans="1:9" x14ac:dyDescent="0.7">
      <c r="A351" s="588" t="s">
        <v>427</v>
      </c>
      <c r="B351" s="589" t="s">
        <v>428</v>
      </c>
      <c r="C351" s="590">
        <f>IFERROR(INDEX('5.งบทดลอง รพ.'!$C:$C,MATCH('6.WS-Re-Exp'!A351,'5.งบทดลอง รพ.'!$A:$A,0)),)</f>
        <v>0</v>
      </c>
      <c r="E351" s="201" t="str">
        <f>INDEX('13.Mapping'!$E:$E,MATCH('6.WS-Re-Exp'!$A351,'13.Mapping'!$A:$A,0))</f>
        <v>53030</v>
      </c>
      <c r="F351" s="201" t="str">
        <f>INDEX('13.Mapping'!$C:$C,MATCH('6.WS-Re-Exp'!$A351,'13.Mapping'!$A:$A,0))</f>
        <v>P24</v>
      </c>
      <c r="G351" s="201">
        <f>INDEX('13.Mapping'!$J:$J,MATCH('6.WS-Re-Exp'!$A351,'13.Mapping'!$A:$A,0))</f>
        <v>0</v>
      </c>
      <c r="H351" s="334"/>
      <c r="I351" s="507">
        <v>353</v>
      </c>
    </row>
    <row r="352" spans="1:9" x14ac:dyDescent="0.7">
      <c r="A352" s="588" t="s">
        <v>817</v>
      </c>
      <c r="B352" s="589" t="s">
        <v>818</v>
      </c>
      <c r="C352" s="590">
        <f>IFERROR(INDEX('5.งบทดลอง รพ.'!$C:$C,MATCH('6.WS-Re-Exp'!A352,'5.งบทดลอง รพ.'!$A:$A,0)),)</f>
        <v>0</v>
      </c>
      <c r="E352" s="201" t="str">
        <f>INDEX('13.Mapping'!$E:$E,MATCH('6.WS-Re-Exp'!$A352,'13.Mapping'!$A:$A,0))</f>
        <v>53030</v>
      </c>
      <c r="F352" s="201" t="str">
        <f>INDEX('13.Mapping'!$C:$C,MATCH('6.WS-Re-Exp'!$A352,'13.Mapping'!$A:$A,0))</f>
        <v>P24</v>
      </c>
      <c r="G352" s="201">
        <f>INDEX('13.Mapping'!$J:$J,MATCH('6.WS-Re-Exp'!$A352,'13.Mapping'!$A:$A,0))</f>
        <v>0</v>
      </c>
      <c r="H352" s="334"/>
      <c r="I352" s="507">
        <v>354</v>
      </c>
    </row>
    <row r="353" spans="1:9" x14ac:dyDescent="0.7">
      <c r="A353" s="588" t="s">
        <v>819</v>
      </c>
      <c r="B353" s="589" t="s">
        <v>820</v>
      </c>
      <c r="C353" s="590">
        <f>IFERROR(INDEX('5.งบทดลอง รพ.'!$C:$C,MATCH('6.WS-Re-Exp'!A353,'5.งบทดลอง รพ.'!$A:$A,0)),)</f>
        <v>0</v>
      </c>
      <c r="E353" s="201" t="str">
        <f>INDEX('13.Mapping'!$E:$E,MATCH('6.WS-Re-Exp'!$A353,'13.Mapping'!$A:$A,0))</f>
        <v>53030</v>
      </c>
      <c r="F353" s="201" t="str">
        <f>INDEX('13.Mapping'!$C:$C,MATCH('6.WS-Re-Exp'!$A353,'13.Mapping'!$A:$A,0))</f>
        <v>P24</v>
      </c>
      <c r="G353" s="201">
        <f>INDEX('13.Mapping'!$J:$J,MATCH('6.WS-Re-Exp'!$A353,'13.Mapping'!$A:$A,0))</f>
        <v>0</v>
      </c>
      <c r="H353" s="334"/>
      <c r="I353" s="507">
        <v>355</v>
      </c>
    </row>
    <row r="354" spans="1:9" x14ac:dyDescent="0.7">
      <c r="A354" s="588" t="s">
        <v>821</v>
      </c>
      <c r="B354" s="589" t="s">
        <v>822</v>
      </c>
      <c r="C354" s="590">
        <f>IFERROR(INDEX('5.งบทดลอง รพ.'!$C:$C,MATCH('6.WS-Re-Exp'!A354,'5.งบทดลอง รพ.'!$A:$A,0)),)</f>
        <v>0</v>
      </c>
      <c r="E354" s="201" t="str">
        <f>INDEX('13.Mapping'!$E:$E,MATCH('6.WS-Re-Exp'!$A354,'13.Mapping'!$A:$A,0))</f>
        <v>53030</v>
      </c>
      <c r="F354" s="201" t="str">
        <f>INDEX('13.Mapping'!$C:$C,MATCH('6.WS-Re-Exp'!$A354,'13.Mapping'!$A:$A,0))</f>
        <v>P24</v>
      </c>
      <c r="G354" s="201">
        <f>INDEX('13.Mapping'!$J:$J,MATCH('6.WS-Re-Exp'!$A354,'13.Mapping'!$A:$A,0))</f>
        <v>0</v>
      </c>
      <c r="H354" s="334"/>
      <c r="I354" s="507">
        <v>356</v>
      </c>
    </row>
    <row r="355" spans="1:9" x14ac:dyDescent="0.7">
      <c r="A355" s="588" t="s">
        <v>429</v>
      </c>
      <c r="B355" s="589" t="s">
        <v>430</v>
      </c>
      <c r="C355" s="590">
        <f>IFERROR(INDEX('5.งบทดลอง รพ.'!$C:$C,MATCH('6.WS-Re-Exp'!A355,'5.งบทดลอง รพ.'!$A:$A,0)),)</f>
        <v>0</v>
      </c>
      <c r="E355" s="201" t="str">
        <f>INDEX('13.Mapping'!$E:$E,MATCH('6.WS-Re-Exp'!$A355,'13.Mapping'!$A:$A,0))</f>
        <v>53030</v>
      </c>
      <c r="F355" s="201" t="str">
        <f>INDEX('13.Mapping'!$C:$C,MATCH('6.WS-Re-Exp'!$A355,'13.Mapping'!$A:$A,0))</f>
        <v>P24</v>
      </c>
      <c r="G355" s="201">
        <f>INDEX('13.Mapping'!$J:$J,MATCH('6.WS-Re-Exp'!$A355,'13.Mapping'!$A:$A,0))</f>
        <v>0</v>
      </c>
      <c r="H355" s="334"/>
      <c r="I355" s="507">
        <v>357</v>
      </c>
    </row>
    <row r="356" spans="1:9" x14ac:dyDescent="0.7">
      <c r="A356" s="588" t="s">
        <v>431</v>
      </c>
      <c r="B356" s="589" t="s">
        <v>432</v>
      </c>
      <c r="C356" s="590">
        <f>IFERROR(INDEX('5.งบทดลอง รพ.'!$C:$C,MATCH('6.WS-Re-Exp'!A356,'5.งบทดลอง รพ.'!$A:$A,0)),)</f>
        <v>0</v>
      </c>
      <c r="E356" s="201" t="str">
        <f>INDEX('13.Mapping'!$E:$E,MATCH('6.WS-Re-Exp'!$A356,'13.Mapping'!$A:$A,0))</f>
        <v>53060</v>
      </c>
      <c r="F356" s="201" t="str">
        <f>INDEX('13.Mapping'!$C:$C,MATCH('6.WS-Re-Exp'!$A356,'13.Mapping'!$A:$A,0))</f>
        <v>P24</v>
      </c>
      <c r="G356" s="201">
        <f>INDEX('13.Mapping'!$J:$J,MATCH('6.WS-Re-Exp'!$A356,'13.Mapping'!$A:$A,0))</f>
        <v>0</v>
      </c>
      <c r="H356" s="334"/>
      <c r="I356" s="507">
        <v>358</v>
      </c>
    </row>
    <row r="357" spans="1:9" x14ac:dyDescent="0.7">
      <c r="A357" s="588" t="s">
        <v>433</v>
      </c>
      <c r="B357" s="589" t="s">
        <v>434</v>
      </c>
      <c r="C357" s="590">
        <f>IFERROR(INDEX('5.งบทดลอง รพ.'!$C:$C,MATCH('6.WS-Re-Exp'!A357,'5.งบทดลอง รพ.'!$A:$A,0)),)</f>
        <v>0</v>
      </c>
      <c r="E357" s="201" t="str">
        <f>INDEX('13.Mapping'!$E:$E,MATCH('6.WS-Re-Exp'!$A357,'13.Mapping'!$A:$A,0))</f>
        <v>53060</v>
      </c>
      <c r="F357" s="201" t="str">
        <f>INDEX('13.Mapping'!$C:$C,MATCH('6.WS-Re-Exp'!$A357,'13.Mapping'!$A:$A,0))</f>
        <v>P24</v>
      </c>
      <c r="G357" s="201">
        <f>INDEX('13.Mapping'!$J:$J,MATCH('6.WS-Re-Exp'!$A357,'13.Mapping'!$A:$A,0))</f>
        <v>0</v>
      </c>
      <c r="H357" s="334"/>
      <c r="I357" s="507">
        <v>359</v>
      </c>
    </row>
    <row r="358" spans="1:9" x14ac:dyDescent="0.7">
      <c r="A358" s="588" t="s">
        <v>435</v>
      </c>
      <c r="B358" s="589" t="s">
        <v>436</v>
      </c>
      <c r="C358" s="590">
        <f>IFERROR(INDEX('5.งบทดลอง รพ.'!$C:$C,MATCH('6.WS-Re-Exp'!A358,'5.งบทดลอง รพ.'!$A:$A,0)),)</f>
        <v>0</v>
      </c>
      <c r="E358" s="201" t="str">
        <f>INDEX('13.Mapping'!$E:$E,MATCH('6.WS-Re-Exp'!$A358,'13.Mapping'!$A:$A,0))</f>
        <v>53020</v>
      </c>
      <c r="F358" s="201" t="str">
        <f>INDEX('13.Mapping'!$C:$C,MATCH('6.WS-Re-Exp'!$A358,'13.Mapping'!$A:$A,0))</f>
        <v>P24</v>
      </c>
      <c r="G358" s="201">
        <f>INDEX('13.Mapping'!$J:$J,MATCH('6.WS-Re-Exp'!$A358,'13.Mapping'!$A:$A,0))</f>
        <v>0</v>
      </c>
      <c r="H358" s="334"/>
      <c r="I358" s="507">
        <v>360</v>
      </c>
    </row>
    <row r="359" spans="1:9" x14ac:dyDescent="0.7">
      <c r="A359" s="588" t="s">
        <v>437</v>
      </c>
      <c r="B359" s="589" t="s">
        <v>438</v>
      </c>
      <c r="C359" s="590">
        <f>IFERROR(INDEX('5.งบทดลอง รพ.'!$C:$C,MATCH('6.WS-Re-Exp'!A359,'5.งบทดลอง รพ.'!$A:$A,0)),)</f>
        <v>0</v>
      </c>
      <c r="E359" s="201" t="str">
        <f>INDEX('13.Mapping'!$E:$E,MATCH('6.WS-Re-Exp'!$A359,'13.Mapping'!$A:$A,0))</f>
        <v>53020</v>
      </c>
      <c r="F359" s="201" t="str">
        <f>INDEX('13.Mapping'!$C:$C,MATCH('6.WS-Re-Exp'!$A359,'13.Mapping'!$A:$A,0))</f>
        <v>P24</v>
      </c>
      <c r="G359" s="201">
        <f>INDEX('13.Mapping'!$J:$J,MATCH('6.WS-Re-Exp'!$A359,'13.Mapping'!$A:$A,0))</f>
        <v>0</v>
      </c>
      <c r="H359" s="334"/>
      <c r="I359" s="507">
        <v>361</v>
      </c>
    </row>
    <row r="360" spans="1:9" x14ac:dyDescent="0.7">
      <c r="A360" s="588" t="s">
        <v>439</v>
      </c>
      <c r="B360" s="589" t="s">
        <v>440</v>
      </c>
      <c r="C360" s="590">
        <f>IFERROR(INDEX('5.งบทดลอง รพ.'!$C:$C,MATCH('6.WS-Re-Exp'!A360,'5.งบทดลอง รพ.'!$A:$A,0)),)</f>
        <v>0</v>
      </c>
      <c r="E360" s="201" t="str">
        <f>INDEX('13.Mapping'!$E:$E,MATCH('6.WS-Re-Exp'!$A360,'13.Mapping'!$A:$A,0))</f>
        <v>53020</v>
      </c>
      <c r="F360" s="201" t="str">
        <f>INDEX('13.Mapping'!$C:$C,MATCH('6.WS-Re-Exp'!$A360,'13.Mapping'!$A:$A,0))</f>
        <v>P24</v>
      </c>
      <c r="G360" s="201">
        <f>INDEX('13.Mapping'!$J:$J,MATCH('6.WS-Re-Exp'!$A360,'13.Mapping'!$A:$A,0))</f>
        <v>0</v>
      </c>
      <c r="H360" s="334"/>
      <c r="I360" s="507">
        <v>362</v>
      </c>
    </row>
    <row r="361" spans="1:9" x14ac:dyDescent="0.7">
      <c r="A361" s="588" t="s">
        <v>441</v>
      </c>
      <c r="B361" s="589" t="s">
        <v>442</v>
      </c>
      <c r="C361" s="590">
        <f>IFERROR(INDEX('5.งบทดลอง รพ.'!$C:$C,MATCH('6.WS-Re-Exp'!A361,'5.งบทดลอง รพ.'!$A:$A,0)),)</f>
        <v>0</v>
      </c>
      <c r="E361" s="201" t="str">
        <f>INDEX('13.Mapping'!$E:$E,MATCH('6.WS-Re-Exp'!$A361,'13.Mapping'!$A:$A,0))</f>
        <v>53020</v>
      </c>
      <c r="F361" s="201" t="str">
        <f>INDEX('13.Mapping'!$C:$C,MATCH('6.WS-Re-Exp'!$A361,'13.Mapping'!$A:$A,0))</f>
        <v>P24</v>
      </c>
      <c r="G361" s="201">
        <f>INDEX('13.Mapping'!$J:$J,MATCH('6.WS-Re-Exp'!$A361,'13.Mapping'!$A:$A,0))</f>
        <v>0</v>
      </c>
      <c r="H361" s="334"/>
      <c r="I361" s="507">
        <v>363</v>
      </c>
    </row>
    <row r="362" spans="1:9" x14ac:dyDescent="0.7">
      <c r="A362" s="588" t="s">
        <v>443</v>
      </c>
      <c r="B362" s="589" t="s">
        <v>444</v>
      </c>
      <c r="C362" s="590">
        <f>IFERROR(INDEX('5.งบทดลอง รพ.'!$C:$C,MATCH('6.WS-Re-Exp'!A362,'5.งบทดลอง รพ.'!$A:$A,0)),)</f>
        <v>0</v>
      </c>
      <c r="E362" s="201" t="str">
        <f>INDEX('13.Mapping'!$E:$E,MATCH('6.WS-Re-Exp'!$A362,'13.Mapping'!$A:$A,0))</f>
        <v>53020</v>
      </c>
      <c r="F362" s="201" t="str">
        <f>INDEX('13.Mapping'!$C:$C,MATCH('6.WS-Re-Exp'!$A362,'13.Mapping'!$A:$A,0))</f>
        <v>P24</v>
      </c>
      <c r="G362" s="201">
        <f>INDEX('13.Mapping'!$J:$J,MATCH('6.WS-Re-Exp'!$A362,'13.Mapping'!$A:$A,0))</f>
        <v>0</v>
      </c>
      <c r="H362" s="334"/>
      <c r="I362" s="507">
        <v>364</v>
      </c>
    </row>
    <row r="363" spans="1:9" x14ac:dyDescent="0.7">
      <c r="A363" s="588" t="s">
        <v>445</v>
      </c>
      <c r="B363" s="589" t="s">
        <v>446</v>
      </c>
      <c r="C363" s="590">
        <f>IFERROR(INDEX('5.งบทดลอง รพ.'!$C:$C,MATCH('6.WS-Re-Exp'!A363,'5.งบทดลอง รพ.'!$A:$A,0)),)</f>
        <v>0</v>
      </c>
      <c r="E363" s="201" t="str">
        <f>INDEX('13.Mapping'!$E:$E,MATCH('6.WS-Re-Exp'!$A363,'13.Mapping'!$A:$A,0))</f>
        <v>53020</v>
      </c>
      <c r="F363" s="201" t="str">
        <f>INDEX('13.Mapping'!$C:$C,MATCH('6.WS-Re-Exp'!$A363,'13.Mapping'!$A:$A,0))</f>
        <v>P24</v>
      </c>
      <c r="G363" s="201">
        <f>INDEX('13.Mapping'!$J:$J,MATCH('6.WS-Re-Exp'!$A363,'13.Mapping'!$A:$A,0))</f>
        <v>0</v>
      </c>
      <c r="H363" s="334"/>
      <c r="I363" s="507">
        <v>365</v>
      </c>
    </row>
    <row r="364" spans="1:9" x14ac:dyDescent="0.7">
      <c r="A364" s="588" t="s">
        <v>447</v>
      </c>
      <c r="B364" s="589" t="s">
        <v>448</v>
      </c>
      <c r="C364" s="590">
        <f>IFERROR(INDEX('5.งบทดลอง รพ.'!$C:$C,MATCH('6.WS-Re-Exp'!A364,'5.งบทดลอง รพ.'!$A:$A,0)),)</f>
        <v>0</v>
      </c>
      <c r="E364" s="201" t="str">
        <f>INDEX('13.Mapping'!$E:$E,MATCH('6.WS-Re-Exp'!$A364,'13.Mapping'!$A:$A,0))</f>
        <v>53020</v>
      </c>
      <c r="F364" s="201" t="str">
        <f>INDEX('13.Mapping'!$C:$C,MATCH('6.WS-Re-Exp'!$A364,'13.Mapping'!$A:$A,0))</f>
        <v>P24</v>
      </c>
      <c r="G364" s="201">
        <f>INDEX('13.Mapping'!$J:$J,MATCH('6.WS-Re-Exp'!$A364,'13.Mapping'!$A:$A,0))</f>
        <v>0</v>
      </c>
      <c r="H364" s="334"/>
      <c r="I364" s="507">
        <v>366</v>
      </c>
    </row>
    <row r="365" spans="1:9" x14ac:dyDescent="0.7">
      <c r="A365" s="588" t="s">
        <v>449</v>
      </c>
      <c r="B365" s="589" t="s">
        <v>450</v>
      </c>
      <c r="C365" s="590">
        <f>IFERROR(INDEX('5.งบทดลอง รพ.'!$C:$C,MATCH('6.WS-Re-Exp'!A365,'5.งบทดลอง รพ.'!$A:$A,0)),)</f>
        <v>0</v>
      </c>
      <c r="E365" s="201" t="str">
        <f>INDEX('13.Mapping'!$E:$E,MATCH('6.WS-Re-Exp'!$A365,'13.Mapping'!$A:$A,0))</f>
        <v>53020</v>
      </c>
      <c r="F365" s="201" t="str">
        <f>INDEX('13.Mapping'!$C:$C,MATCH('6.WS-Re-Exp'!$A365,'13.Mapping'!$A:$A,0))</f>
        <v>P24</v>
      </c>
      <c r="G365" s="201">
        <f>INDEX('13.Mapping'!$J:$J,MATCH('6.WS-Re-Exp'!$A365,'13.Mapping'!$A:$A,0))</f>
        <v>0</v>
      </c>
      <c r="H365" s="334"/>
      <c r="I365" s="507">
        <v>367</v>
      </c>
    </row>
    <row r="366" spans="1:9" x14ac:dyDescent="0.7">
      <c r="A366" s="588" t="s">
        <v>451</v>
      </c>
      <c r="B366" s="589" t="s">
        <v>452</v>
      </c>
      <c r="C366" s="590">
        <f>IFERROR(INDEX('5.งบทดลอง รพ.'!$C:$C,MATCH('6.WS-Re-Exp'!A366,'5.งบทดลอง รพ.'!$A:$A,0)),)</f>
        <v>0</v>
      </c>
      <c r="E366" s="201" t="str">
        <f>INDEX('13.Mapping'!$E:$E,MATCH('6.WS-Re-Exp'!$A366,'13.Mapping'!$A:$A,0))</f>
        <v>53020</v>
      </c>
      <c r="F366" s="201" t="str">
        <f>INDEX('13.Mapping'!$C:$C,MATCH('6.WS-Re-Exp'!$A366,'13.Mapping'!$A:$A,0))</f>
        <v>P24</v>
      </c>
      <c r="G366" s="201">
        <f>INDEX('13.Mapping'!$J:$J,MATCH('6.WS-Re-Exp'!$A366,'13.Mapping'!$A:$A,0))</f>
        <v>0</v>
      </c>
      <c r="H366" s="334"/>
      <c r="I366" s="507">
        <v>368</v>
      </c>
    </row>
    <row r="367" spans="1:9" x14ac:dyDescent="0.7">
      <c r="A367" s="588" t="s">
        <v>453</v>
      </c>
      <c r="B367" s="589" t="s">
        <v>454</v>
      </c>
      <c r="C367" s="590">
        <f>IFERROR(INDEX('5.งบทดลอง รพ.'!$C:$C,MATCH('6.WS-Re-Exp'!A367,'5.งบทดลอง รพ.'!$A:$A,0)),)</f>
        <v>0</v>
      </c>
      <c r="E367" s="201" t="str">
        <f>INDEX('13.Mapping'!$E:$E,MATCH('6.WS-Re-Exp'!$A367,'13.Mapping'!$A:$A,0))</f>
        <v>53020</v>
      </c>
      <c r="F367" s="201" t="str">
        <f>INDEX('13.Mapping'!$C:$C,MATCH('6.WS-Re-Exp'!$A367,'13.Mapping'!$A:$A,0))</f>
        <v>P24</v>
      </c>
      <c r="G367" s="201">
        <f>INDEX('13.Mapping'!$J:$J,MATCH('6.WS-Re-Exp'!$A367,'13.Mapping'!$A:$A,0))</f>
        <v>0</v>
      </c>
      <c r="H367" s="334"/>
      <c r="I367" s="507">
        <v>369</v>
      </c>
    </row>
    <row r="368" spans="1:9" x14ac:dyDescent="0.7">
      <c r="A368" s="588" t="s">
        <v>455</v>
      </c>
      <c r="B368" s="589" t="s">
        <v>456</v>
      </c>
      <c r="C368" s="590">
        <f>IFERROR(INDEX('5.งบทดลอง รพ.'!$C:$C,MATCH('6.WS-Re-Exp'!A368,'5.งบทดลอง รพ.'!$A:$A,0)),)</f>
        <v>0</v>
      </c>
      <c r="E368" s="201" t="str">
        <f>INDEX('13.Mapping'!$E:$E,MATCH('6.WS-Re-Exp'!$A368,'13.Mapping'!$A:$A,0))</f>
        <v>53030</v>
      </c>
      <c r="F368" s="201" t="str">
        <f>INDEX('13.Mapping'!$C:$C,MATCH('6.WS-Re-Exp'!$A368,'13.Mapping'!$A:$A,0))</f>
        <v>P24</v>
      </c>
      <c r="G368" s="201">
        <f>INDEX('13.Mapping'!$J:$J,MATCH('6.WS-Re-Exp'!$A368,'13.Mapping'!$A:$A,0))</f>
        <v>0</v>
      </c>
      <c r="H368" s="334"/>
      <c r="I368" s="507">
        <v>370</v>
      </c>
    </row>
    <row r="369" spans="1:9" x14ac:dyDescent="0.7">
      <c r="A369" s="588" t="s">
        <v>457</v>
      </c>
      <c r="B369" s="589" t="s">
        <v>458</v>
      </c>
      <c r="C369" s="590">
        <f>IFERROR(INDEX('5.งบทดลอง รพ.'!$C:$C,MATCH('6.WS-Re-Exp'!A369,'5.งบทดลอง รพ.'!$A:$A,0)),)</f>
        <v>0</v>
      </c>
      <c r="E369" s="201" t="str">
        <f>INDEX('13.Mapping'!$E:$E,MATCH('6.WS-Re-Exp'!$A369,'13.Mapping'!$A:$A,0))</f>
        <v>53030</v>
      </c>
      <c r="F369" s="201" t="str">
        <f>INDEX('13.Mapping'!$C:$C,MATCH('6.WS-Re-Exp'!$A369,'13.Mapping'!$A:$A,0))</f>
        <v>P24</v>
      </c>
      <c r="G369" s="201">
        <f>INDEX('13.Mapping'!$J:$J,MATCH('6.WS-Re-Exp'!$A369,'13.Mapping'!$A:$A,0))</f>
        <v>0</v>
      </c>
      <c r="H369" s="334"/>
      <c r="I369" s="507">
        <v>371</v>
      </c>
    </row>
    <row r="370" spans="1:9" x14ac:dyDescent="0.7">
      <c r="A370" s="588" t="s">
        <v>459</v>
      </c>
      <c r="B370" s="589" t="s">
        <v>460</v>
      </c>
      <c r="C370" s="590">
        <f>IFERROR(INDEX('5.งบทดลอง รพ.'!$C:$C,MATCH('6.WS-Re-Exp'!A370,'5.งบทดลอง รพ.'!$A:$A,0)),)</f>
        <v>0</v>
      </c>
      <c r="E370" s="201" t="str">
        <f>INDEX('13.Mapping'!$E:$E,MATCH('6.WS-Re-Exp'!$A370,'13.Mapping'!$A:$A,0))</f>
        <v>53030</v>
      </c>
      <c r="F370" s="201" t="str">
        <f>INDEX('13.Mapping'!$C:$C,MATCH('6.WS-Re-Exp'!$A370,'13.Mapping'!$A:$A,0))</f>
        <v>P24</v>
      </c>
      <c r="G370" s="201">
        <f>INDEX('13.Mapping'!$J:$J,MATCH('6.WS-Re-Exp'!$A370,'13.Mapping'!$A:$A,0))</f>
        <v>0</v>
      </c>
      <c r="H370" s="334"/>
      <c r="I370" s="507">
        <v>372</v>
      </c>
    </row>
    <row r="371" spans="1:9" x14ac:dyDescent="0.7">
      <c r="A371" s="588" t="s">
        <v>461</v>
      </c>
      <c r="B371" s="589" t="s">
        <v>462</v>
      </c>
      <c r="C371" s="590">
        <f>IFERROR(INDEX('5.งบทดลอง รพ.'!$C:$C,MATCH('6.WS-Re-Exp'!A371,'5.งบทดลอง รพ.'!$A:$A,0)),)</f>
        <v>0</v>
      </c>
      <c r="E371" s="201" t="str">
        <f>INDEX('13.Mapping'!$E:$E,MATCH('6.WS-Re-Exp'!$A371,'13.Mapping'!$A:$A,0))</f>
        <v>53030</v>
      </c>
      <c r="F371" s="201" t="str">
        <f>INDEX('13.Mapping'!$C:$C,MATCH('6.WS-Re-Exp'!$A371,'13.Mapping'!$A:$A,0))</f>
        <v>P24</v>
      </c>
      <c r="G371" s="201">
        <f>INDEX('13.Mapping'!$J:$J,MATCH('6.WS-Re-Exp'!$A371,'13.Mapping'!$A:$A,0))</f>
        <v>0</v>
      </c>
      <c r="H371" s="334"/>
      <c r="I371" s="507">
        <v>373</v>
      </c>
    </row>
    <row r="372" spans="1:9" x14ac:dyDescent="0.7">
      <c r="A372" s="588" t="s">
        <v>463</v>
      </c>
      <c r="B372" s="589" t="s">
        <v>464</v>
      </c>
      <c r="C372" s="590">
        <f>IFERROR(INDEX('5.งบทดลอง รพ.'!$C:$C,MATCH('6.WS-Re-Exp'!A372,'5.งบทดลอง รพ.'!$A:$A,0)),)</f>
        <v>0</v>
      </c>
      <c r="E372" s="201" t="str">
        <f>INDEX('13.Mapping'!$E:$E,MATCH('6.WS-Re-Exp'!$A372,'13.Mapping'!$A:$A,0))</f>
        <v>53030</v>
      </c>
      <c r="F372" s="201" t="str">
        <f>INDEX('13.Mapping'!$C:$C,MATCH('6.WS-Re-Exp'!$A372,'13.Mapping'!$A:$A,0))</f>
        <v>P24</v>
      </c>
      <c r="G372" s="201">
        <f>INDEX('13.Mapping'!$J:$J,MATCH('6.WS-Re-Exp'!$A372,'13.Mapping'!$A:$A,0))</f>
        <v>0</v>
      </c>
      <c r="H372" s="334"/>
      <c r="I372" s="507">
        <v>374</v>
      </c>
    </row>
    <row r="373" spans="1:9" x14ac:dyDescent="0.7">
      <c r="A373" s="588" t="s">
        <v>465</v>
      </c>
      <c r="B373" s="589" t="s">
        <v>466</v>
      </c>
      <c r="C373" s="590">
        <f>IFERROR(INDEX('5.งบทดลอง รพ.'!$C:$C,MATCH('6.WS-Re-Exp'!A373,'5.งบทดลอง รพ.'!$A:$A,0)),)</f>
        <v>0</v>
      </c>
      <c r="E373" s="201" t="str">
        <f>INDEX('13.Mapping'!$E:$E,MATCH('6.WS-Re-Exp'!$A373,'13.Mapping'!$A:$A,0))</f>
        <v>53030</v>
      </c>
      <c r="F373" s="201" t="str">
        <f>INDEX('13.Mapping'!$C:$C,MATCH('6.WS-Re-Exp'!$A373,'13.Mapping'!$A:$A,0))</f>
        <v>P24</v>
      </c>
      <c r="G373" s="201">
        <f>INDEX('13.Mapping'!$J:$J,MATCH('6.WS-Re-Exp'!$A373,'13.Mapping'!$A:$A,0))</f>
        <v>0</v>
      </c>
      <c r="H373" s="334"/>
      <c r="I373" s="507">
        <v>375</v>
      </c>
    </row>
    <row r="374" spans="1:9" x14ac:dyDescent="0.7">
      <c r="A374" s="588" t="s">
        <v>467</v>
      </c>
      <c r="B374" s="589" t="s">
        <v>468</v>
      </c>
      <c r="C374" s="590">
        <f>IFERROR(INDEX('5.งบทดลอง รพ.'!$C:$C,MATCH('6.WS-Re-Exp'!A374,'5.งบทดลอง รพ.'!$A:$A,0)),)</f>
        <v>0</v>
      </c>
      <c r="E374" s="201" t="str">
        <f>INDEX('13.Mapping'!$E:$E,MATCH('6.WS-Re-Exp'!$A374,'13.Mapping'!$A:$A,0))</f>
        <v>53030</v>
      </c>
      <c r="F374" s="201" t="str">
        <f>INDEX('13.Mapping'!$C:$C,MATCH('6.WS-Re-Exp'!$A374,'13.Mapping'!$A:$A,0))</f>
        <v>P24</v>
      </c>
      <c r="G374" s="201">
        <f>INDEX('13.Mapping'!$J:$J,MATCH('6.WS-Re-Exp'!$A374,'13.Mapping'!$A:$A,0))</f>
        <v>0</v>
      </c>
      <c r="H374" s="334"/>
      <c r="I374" s="507">
        <v>376</v>
      </c>
    </row>
    <row r="375" spans="1:9" x14ac:dyDescent="0.7">
      <c r="A375" s="588" t="s">
        <v>469</v>
      </c>
      <c r="B375" s="589" t="s">
        <v>470</v>
      </c>
      <c r="C375" s="590">
        <f>IFERROR(INDEX('5.งบทดลอง รพ.'!$C:$C,MATCH('6.WS-Re-Exp'!A375,'5.งบทดลอง รพ.'!$A:$A,0)),)</f>
        <v>0</v>
      </c>
      <c r="E375" s="201" t="str">
        <f>INDEX('13.Mapping'!$E:$E,MATCH('6.WS-Re-Exp'!$A375,'13.Mapping'!$A:$A,0))</f>
        <v>53030</v>
      </c>
      <c r="F375" s="201" t="str">
        <f>INDEX('13.Mapping'!$C:$C,MATCH('6.WS-Re-Exp'!$A375,'13.Mapping'!$A:$A,0))</f>
        <v>P24</v>
      </c>
      <c r="G375" s="201">
        <f>INDEX('13.Mapping'!$J:$J,MATCH('6.WS-Re-Exp'!$A375,'13.Mapping'!$A:$A,0))</f>
        <v>0</v>
      </c>
      <c r="H375" s="334"/>
      <c r="I375" s="507">
        <v>377</v>
      </c>
    </row>
    <row r="376" spans="1:9" x14ac:dyDescent="0.7">
      <c r="A376" s="588" t="s">
        <v>471</v>
      </c>
      <c r="B376" s="589" t="s">
        <v>472</v>
      </c>
      <c r="C376" s="590">
        <f>IFERROR(INDEX('5.งบทดลอง รพ.'!$C:$C,MATCH('6.WS-Re-Exp'!A376,'5.งบทดลอง รพ.'!$A:$A,0)),)</f>
        <v>0</v>
      </c>
      <c r="E376" s="201" t="str">
        <f>INDEX('13.Mapping'!$E:$E,MATCH('6.WS-Re-Exp'!$A376,'13.Mapping'!$A:$A,0))</f>
        <v>53030</v>
      </c>
      <c r="F376" s="201" t="str">
        <f>INDEX('13.Mapping'!$C:$C,MATCH('6.WS-Re-Exp'!$A376,'13.Mapping'!$A:$A,0))</f>
        <v>P24</v>
      </c>
      <c r="G376" s="201">
        <f>INDEX('13.Mapping'!$J:$J,MATCH('6.WS-Re-Exp'!$A376,'13.Mapping'!$A:$A,0))</f>
        <v>0</v>
      </c>
      <c r="H376" s="334"/>
      <c r="I376" s="507">
        <v>378</v>
      </c>
    </row>
    <row r="377" spans="1:9" x14ac:dyDescent="0.7">
      <c r="A377" s="588" t="s">
        <v>473</v>
      </c>
      <c r="B377" s="589" t="s">
        <v>474</v>
      </c>
      <c r="C377" s="590">
        <f>IFERROR(INDEX('5.งบทดลอง รพ.'!$C:$C,MATCH('6.WS-Re-Exp'!A377,'5.งบทดลอง รพ.'!$A:$A,0)),)</f>
        <v>0</v>
      </c>
      <c r="E377" s="201" t="str">
        <f>INDEX('13.Mapping'!$E:$E,MATCH('6.WS-Re-Exp'!$A377,'13.Mapping'!$A:$A,0))</f>
        <v>53030</v>
      </c>
      <c r="F377" s="201" t="str">
        <f>INDEX('13.Mapping'!$C:$C,MATCH('6.WS-Re-Exp'!$A377,'13.Mapping'!$A:$A,0))</f>
        <v>P24</v>
      </c>
      <c r="G377" s="201">
        <f>INDEX('13.Mapping'!$J:$J,MATCH('6.WS-Re-Exp'!$A377,'13.Mapping'!$A:$A,0))</f>
        <v>0</v>
      </c>
      <c r="H377" s="334"/>
      <c r="I377" s="507">
        <v>379</v>
      </c>
    </row>
    <row r="378" spans="1:9" x14ac:dyDescent="0.7">
      <c r="A378" s="588" t="s">
        <v>475</v>
      </c>
      <c r="B378" s="589" t="s">
        <v>476</v>
      </c>
      <c r="C378" s="590">
        <f>IFERROR(INDEX('5.งบทดลอง รพ.'!$C:$C,MATCH('6.WS-Re-Exp'!A378,'5.งบทดลอง รพ.'!$A:$A,0)),)</f>
        <v>0</v>
      </c>
      <c r="E378" s="201" t="str">
        <f>INDEX('13.Mapping'!$E:$E,MATCH('6.WS-Re-Exp'!$A378,'13.Mapping'!$A:$A,0))</f>
        <v>53060</v>
      </c>
      <c r="F378" s="201" t="str">
        <f>INDEX('13.Mapping'!$C:$C,MATCH('6.WS-Re-Exp'!$A378,'13.Mapping'!$A:$A,0))</f>
        <v>P24</v>
      </c>
      <c r="G378" s="201">
        <f>INDEX('13.Mapping'!$J:$J,MATCH('6.WS-Re-Exp'!$A378,'13.Mapping'!$A:$A,0))</f>
        <v>0</v>
      </c>
      <c r="H378" s="334"/>
      <c r="I378" s="507">
        <v>380</v>
      </c>
    </row>
    <row r="379" spans="1:9" s="33" customFormat="1" x14ac:dyDescent="0.7">
      <c r="A379" s="588" t="s">
        <v>477</v>
      </c>
      <c r="B379" s="589" t="s">
        <v>478</v>
      </c>
      <c r="C379" s="590">
        <f>IFERROR(INDEX('5.งบทดลอง รพ.'!$C:$C,MATCH('6.WS-Re-Exp'!A379,'5.งบทดลอง รพ.'!$A:$A,0)),)</f>
        <v>0</v>
      </c>
      <c r="D379" s="6"/>
      <c r="E379" s="201" t="str">
        <f>INDEX('13.Mapping'!$E:$E,MATCH('6.WS-Re-Exp'!$A379,'13.Mapping'!$A:$A,0))</f>
        <v>53060</v>
      </c>
      <c r="F379" s="201" t="str">
        <f>INDEX('13.Mapping'!$C:$C,MATCH('6.WS-Re-Exp'!$A379,'13.Mapping'!$A:$A,0))</f>
        <v>P24</v>
      </c>
      <c r="G379" s="201">
        <f>INDEX('13.Mapping'!$J:$J,MATCH('6.WS-Re-Exp'!$A379,'13.Mapping'!$A:$A,0))</f>
        <v>0</v>
      </c>
      <c r="H379" s="283"/>
      <c r="I379" s="507">
        <v>381</v>
      </c>
    </row>
    <row r="380" spans="1:9" s="33" customFormat="1" x14ac:dyDescent="0.7">
      <c r="A380" s="588" t="s">
        <v>479</v>
      </c>
      <c r="B380" s="589" t="s">
        <v>480</v>
      </c>
      <c r="C380" s="590">
        <f>IFERROR(INDEX('5.งบทดลอง รพ.'!$C:$C,MATCH('6.WS-Re-Exp'!A380,'5.งบทดลอง รพ.'!$A:$A,0)),)</f>
        <v>0</v>
      </c>
      <c r="D380" s="6"/>
      <c r="E380" s="201" t="str">
        <f>INDEX('13.Mapping'!$E:$E,MATCH('6.WS-Re-Exp'!$A380,'13.Mapping'!$A:$A,0))</f>
        <v>53020</v>
      </c>
      <c r="F380" s="201" t="str">
        <f>INDEX('13.Mapping'!$C:$C,MATCH('6.WS-Re-Exp'!$A380,'13.Mapping'!$A:$A,0))</f>
        <v>P24</v>
      </c>
      <c r="G380" s="201">
        <f>INDEX('13.Mapping'!$J:$J,MATCH('6.WS-Re-Exp'!$A380,'13.Mapping'!$A:$A,0))</f>
        <v>0</v>
      </c>
      <c r="H380" s="283"/>
      <c r="I380" s="507">
        <v>382</v>
      </c>
    </row>
    <row r="381" spans="1:9" x14ac:dyDescent="0.7">
      <c r="A381" s="588" t="s">
        <v>481</v>
      </c>
      <c r="B381" s="589" t="s">
        <v>482</v>
      </c>
      <c r="C381" s="590">
        <f>IFERROR(INDEX('5.งบทดลอง รพ.'!$C:$C,MATCH('6.WS-Re-Exp'!A381,'5.งบทดลอง รพ.'!$A:$A,0)),)</f>
        <v>0</v>
      </c>
      <c r="E381" s="201" t="str">
        <f>INDEX('13.Mapping'!$E:$E,MATCH('6.WS-Re-Exp'!$A381,'13.Mapping'!$A:$A,0))</f>
        <v>53020</v>
      </c>
      <c r="F381" s="201" t="str">
        <f>INDEX('13.Mapping'!$C:$C,MATCH('6.WS-Re-Exp'!$A381,'13.Mapping'!$A:$A,0))</f>
        <v>P24</v>
      </c>
      <c r="G381" s="201">
        <f>INDEX('13.Mapping'!$J:$J,MATCH('6.WS-Re-Exp'!$A381,'13.Mapping'!$A:$A,0))</f>
        <v>0</v>
      </c>
      <c r="H381" s="334"/>
      <c r="I381" s="507">
        <v>383</v>
      </c>
    </row>
    <row r="382" spans="1:9" x14ac:dyDescent="0.7">
      <c r="A382" s="588" t="s">
        <v>5825</v>
      </c>
      <c r="B382" s="589" t="s">
        <v>5824</v>
      </c>
      <c r="C382" s="590">
        <f>IFERROR(INDEX('5.งบทดลอง รพ.'!$C:$C,MATCH('6.WS-Re-Exp'!A382,'5.งบทดลอง รพ.'!$A:$A,0)),)</f>
        <v>0</v>
      </c>
      <c r="E382" s="201" t="str">
        <f>INDEX('13.Mapping'!$E:$E,MATCH('6.WS-Re-Exp'!$A382,'13.Mapping'!$A:$A,0))</f>
        <v>52060</v>
      </c>
      <c r="F382" s="201" t="str">
        <f>INDEX('13.Mapping'!$C:$C,MATCH('6.WS-Re-Exp'!$A382,'13.Mapping'!$A:$A,0))</f>
        <v>P20</v>
      </c>
      <c r="G382" s="201">
        <f>INDEX('13.Mapping'!$J:$J,MATCH('6.WS-Re-Exp'!$A382,'13.Mapping'!$A:$A,0))</f>
        <v>0</v>
      </c>
      <c r="H382" s="334"/>
      <c r="I382" s="507">
        <v>384</v>
      </c>
    </row>
    <row r="383" spans="1:9" x14ac:dyDescent="0.7">
      <c r="A383" s="588" t="s">
        <v>498</v>
      </c>
      <c r="B383" s="589" t="s">
        <v>499</v>
      </c>
      <c r="C383" s="590">
        <f>IFERROR(INDEX('5.งบทดลอง รพ.'!$C:$C,MATCH('6.WS-Re-Exp'!A383,'5.งบทดลอง รพ.'!$A:$A,0)),)</f>
        <v>0</v>
      </c>
      <c r="E383" s="201" t="str">
        <f>INDEX('13.Mapping'!$E:$E,MATCH('6.WS-Re-Exp'!$A383,'13.Mapping'!$A:$A,0))</f>
        <v>53050</v>
      </c>
      <c r="F383" s="201" t="str">
        <f>INDEX('13.Mapping'!$C:$C,MATCH('6.WS-Re-Exp'!$A383,'13.Mapping'!$A:$A,0))</f>
        <v>P25</v>
      </c>
      <c r="G383" s="201" t="str">
        <f>INDEX('13.Mapping'!$J:$J,MATCH('6.WS-Re-Exp'!$A383,'13.Mapping'!$A:$A,0))</f>
        <v>PC23</v>
      </c>
      <c r="H383" s="334"/>
      <c r="I383" s="507">
        <v>385</v>
      </c>
    </row>
    <row r="384" spans="1:9" x14ac:dyDescent="0.7">
      <c r="A384" s="588" t="s">
        <v>500</v>
      </c>
      <c r="B384" s="589" t="s">
        <v>501</v>
      </c>
      <c r="C384" s="590">
        <f>IFERROR(INDEX('5.งบทดลอง รพ.'!$C:$C,MATCH('6.WS-Re-Exp'!A384,'5.งบทดลอง รพ.'!$A:$A,0)),)</f>
        <v>0</v>
      </c>
      <c r="E384" s="201" t="str">
        <f>INDEX('13.Mapping'!$E:$E,MATCH('6.WS-Re-Exp'!$A384,'13.Mapping'!$A:$A,0))</f>
        <v>53050</v>
      </c>
      <c r="F384" s="201" t="str">
        <f>INDEX('13.Mapping'!$C:$C,MATCH('6.WS-Re-Exp'!$A384,'13.Mapping'!$A:$A,0))</f>
        <v>P25</v>
      </c>
      <c r="G384" s="201" t="str">
        <f>INDEX('13.Mapping'!$J:$J,MATCH('6.WS-Re-Exp'!$A384,'13.Mapping'!$A:$A,0))</f>
        <v>PC23</v>
      </c>
      <c r="H384" s="334"/>
      <c r="I384" s="507">
        <v>386</v>
      </c>
    </row>
    <row r="385" spans="1:9" x14ac:dyDescent="0.7">
      <c r="A385" s="588" t="s">
        <v>823</v>
      </c>
      <c r="B385" s="589" t="s">
        <v>824</v>
      </c>
      <c r="C385" s="590">
        <f>IFERROR(INDEX('5.งบทดลอง รพ.'!$C:$C,MATCH('6.WS-Re-Exp'!A385,'5.งบทดลอง รพ.'!$A:$A,0)),)</f>
        <v>0</v>
      </c>
      <c r="E385" s="201" t="str">
        <f>INDEX('13.Mapping'!$E:$E,MATCH('6.WS-Re-Exp'!$A385,'13.Mapping'!$A:$A,0))</f>
        <v>53050</v>
      </c>
      <c r="F385" s="201" t="str">
        <f>INDEX('13.Mapping'!$C:$C,MATCH('6.WS-Re-Exp'!$A385,'13.Mapping'!$A:$A,0))</f>
        <v>P251</v>
      </c>
      <c r="G385" s="201">
        <f>INDEX('13.Mapping'!$J:$J,MATCH('6.WS-Re-Exp'!$A385,'13.Mapping'!$A:$A,0))</f>
        <v>0</v>
      </c>
      <c r="H385" s="334"/>
      <c r="I385" s="507">
        <v>387</v>
      </c>
    </row>
    <row r="386" spans="1:9" x14ac:dyDescent="0.7">
      <c r="A386" s="588" t="s">
        <v>502</v>
      </c>
      <c r="B386" s="589" t="s">
        <v>1016</v>
      </c>
      <c r="C386" s="590">
        <f>IFERROR(INDEX('5.งบทดลอง รพ.'!$C:$C,MATCH('6.WS-Re-Exp'!A386,'5.งบทดลอง รพ.'!$A:$A,0)),)</f>
        <v>0</v>
      </c>
      <c r="E386" s="201" t="str">
        <f>INDEX('13.Mapping'!$E:$E,MATCH('6.WS-Re-Exp'!$A386,'13.Mapping'!$A:$A,0))</f>
        <v>53010</v>
      </c>
      <c r="F386" s="201" t="str">
        <f>INDEX('13.Mapping'!$C:$C,MATCH('6.WS-Re-Exp'!$A386,'13.Mapping'!$A:$A,0))</f>
        <v>P241</v>
      </c>
      <c r="G386" s="201">
        <f>INDEX('13.Mapping'!$J:$J,MATCH('6.WS-Re-Exp'!$A386,'13.Mapping'!$A:$A,0))</f>
        <v>0</v>
      </c>
      <c r="H386" s="334"/>
      <c r="I386" s="507">
        <v>388</v>
      </c>
    </row>
    <row r="387" spans="1:9" x14ac:dyDescent="0.7">
      <c r="A387" s="588" t="s">
        <v>503</v>
      </c>
      <c r="B387" s="589" t="s">
        <v>504</v>
      </c>
      <c r="C387" s="590">
        <f>IFERROR(INDEX('5.งบทดลอง รพ.'!$C:$C,MATCH('6.WS-Re-Exp'!A387,'5.งบทดลอง รพ.'!$A:$A,0)),)</f>
        <v>0</v>
      </c>
      <c r="E387" s="201" t="str">
        <f>INDEX('13.Mapping'!$E:$E,MATCH('6.WS-Re-Exp'!$A387,'13.Mapping'!$A:$A,0))</f>
        <v>53010</v>
      </c>
      <c r="F387" s="201" t="str">
        <f>INDEX('13.Mapping'!$C:$C,MATCH('6.WS-Re-Exp'!$A387,'13.Mapping'!$A:$A,0))</f>
        <v>P241</v>
      </c>
      <c r="G387" s="201">
        <f>INDEX('13.Mapping'!$J:$J,MATCH('6.WS-Re-Exp'!$A387,'13.Mapping'!$A:$A,0))</f>
        <v>0</v>
      </c>
      <c r="H387" s="334"/>
      <c r="I387" s="507">
        <v>389</v>
      </c>
    </row>
    <row r="388" spans="1:9" x14ac:dyDescent="0.7">
      <c r="A388" s="588" t="s">
        <v>505</v>
      </c>
      <c r="B388" s="589" t="s">
        <v>506</v>
      </c>
      <c r="C388" s="590">
        <f>IFERROR(INDEX('5.งบทดลอง รพ.'!$C:$C,MATCH('6.WS-Re-Exp'!A388,'5.งบทดลอง รพ.'!$A:$A,0)),)</f>
        <v>0</v>
      </c>
      <c r="E388" s="201" t="str">
        <f>INDEX('13.Mapping'!$E:$E,MATCH('6.WS-Re-Exp'!$A388,'13.Mapping'!$A:$A,0))</f>
        <v>53010</v>
      </c>
      <c r="F388" s="201" t="str">
        <f>INDEX('13.Mapping'!$C:$C,MATCH('6.WS-Re-Exp'!$A388,'13.Mapping'!$A:$A,0))</f>
        <v>P241</v>
      </c>
      <c r="G388" s="201">
        <f>INDEX('13.Mapping'!$J:$J,MATCH('6.WS-Re-Exp'!$A388,'13.Mapping'!$A:$A,0))</f>
        <v>0</v>
      </c>
      <c r="H388" s="334"/>
      <c r="I388" s="507">
        <v>390</v>
      </c>
    </row>
    <row r="389" spans="1:9" x14ac:dyDescent="0.7">
      <c r="A389" s="588" t="s">
        <v>507</v>
      </c>
      <c r="B389" s="589" t="s">
        <v>1017</v>
      </c>
      <c r="C389" s="590">
        <f>IFERROR(INDEX('5.งบทดลอง รพ.'!$C:$C,MATCH('6.WS-Re-Exp'!A389,'5.งบทดลอง รพ.'!$A:$A,0)),)</f>
        <v>0</v>
      </c>
      <c r="E389" s="201" t="str">
        <f>INDEX('13.Mapping'!$E:$E,MATCH('6.WS-Re-Exp'!$A389,'13.Mapping'!$A:$A,0))</f>
        <v>53010</v>
      </c>
      <c r="F389" s="201" t="str">
        <f>INDEX('13.Mapping'!$C:$C,MATCH('6.WS-Re-Exp'!$A389,'13.Mapping'!$A:$A,0))</f>
        <v>P241</v>
      </c>
      <c r="G389" s="201">
        <f>INDEX('13.Mapping'!$J:$J,MATCH('6.WS-Re-Exp'!$A389,'13.Mapping'!$A:$A,0))</f>
        <v>0</v>
      </c>
      <c r="H389" s="334"/>
      <c r="I389" s="507">
        <v>391</v>
      </c>
    </row>
    <row r="390" spans="1:9" x14ac:dyDescent="0.7">
      <c r="A390" s="588" t="s">
        <v>508</v>
      </c>
      <c r="B390" s="589" t="s">
        <v>1018</v>
      </c>
      <c r="C390" s="590">
        <f>IFERROR(INDEX('5.งบทดลอง รพ.'!$C:$C,MATCH('6.WS-Re-Exp'!A390,'5.งบทดลอง รพ.'!$A:$A,0)),)</f>
        <v>0</v>
      </c>
      <c r="E390" s="201" t="str">
        <f>INDEX('13.Mapping'!$E:$E,MATCH('6.WS-Re-Exp'!$A390,'13.Mapping'!$A:$A,0))</f>
        <v>53010</v>
      </c>
      <c r="F390" s="201" t="str">
        <f>INDEX('13.Mapping'!$C:$C,MATCH('6.WS-Re-Exp'!$A390,'13.Mapping'!$A:$A,0))</f>
        <v>P241</v>
      </c>
      <c r="G390" s="201">
        <f>INDEX('13.Mapping'!$J:$J,MATCH('6.WS-Re-Exp'!$A390,'13.Mapping'!$A:$A,0))</f>
        <v>0</v>
      </c>
      <c r="H390" s="334"/>
      <c r="I390" s="507">
        <v>392</v>
      </c>
    </row>
    <row r="391" spans="1:9" x14ac:dyDescent="0.7">
      <c r="A391" s="588" t="s">
        <v>509</v>
      </c>
      <c r="B391" s="589" t="s">
        <v>1131</v>
      </c>
      <c r="C391" s="590">
        <f>IFERROR(INDEX('5.งบทดลอง รพ.'!$C:$C,MATCH('6.WS-Re-Exp'!A391,'5.งบทดลอง รพ.'!$A:$A,0)),)</f>
        <v>0</v>
      </c>
      <c r="E391" s="201" t="str">
        <f>INDEX('13.Mapping'!$E:$E,MATCH('6.WS-Re-Exp'!$A391,'13.Mapping'!$A:$A,0))</f>
        <v>53010</v>
      </c>
      <c r="F391" s="201" t="str">
        <f>INDEX('13.Mapping'!$C:$C,MATCH('6.WS-Re-Exp'!$A391,'13.Mapping'!$A:$A,0))</f>
        <v>P241</v>
      </c>
      <c r="G391" s="201">
        <f>INDEX('13.Mapping'!$J:$J,MATCH('6.WS-Re-Exp'!$A391,'13.Mapping'!$A:$A,0))</f>
        <v>0</v>
      </c>
      <c r="H391" s="334"/>
      <c r="I391" s="507">
        <v>393</v>
      </c>
    </row>
    <row r="392" spans="1:9" x14ac:dyDescent="0.7">
      <c r="A392" s="588" t="s">
        <v>510</v>
      </c>
      <c r="B392" s="589" t="s">
        <v>1019</v>
      </c>
      <c r="C392" s="590">
        <f>IFERROR(INDEX('5.งบทดลอง รพ.'!$C:$C,MATCH('6.WS-Re-Exp'!A392,'5.งบทดลอง รพ.'!$A:$A,0)),)</f>
        <v>0</v>
      </c>
      <c r="E392" s="201" t="str">
        <f>INDEX('13.Mapping'!$E:$E,MATCH('6.WS-Re-Exp'!$A392,'13.Mapping'!$A:$A,0))</f>
        <v>53010</v>
      </c>
      <c r="F392" s="201" t="str">
        <f>INDEX('13.Mapping'!$C:$C,MATCH('6.WS-Re-Exp'!$A392,'13.Mapping'!$A:$A,0))</f>
        <v>P241</v>
      </c>
      <c r="G392" s="201">
        <f>INDEX('13.Mapping'!$J:$J,MATCH('6.WS-Re-Exp'!$A392,'13.Mapping'!$A:$A,0))</f>
        <v>0</v>
      </c>
      <c r="H392" s="334"/>
      <c r="I392" s="507">
        <v>394</v>
      </c>
    </row>
    <row r="393" spans="1:9" x14ac:dyDescent="0.7">
      <c r="A393" s="588" t="s">
        <v>511</v>
      </c>
      <c r="B393" s="589" t="s">
        <v>512</v>
      </c>
      <c r="C393" s="590">
        <f>IFERROR(INDEX('5.งบทดลอง รพ.'!$C:$C,MATCH('6.WS-Re-Exp'!A393,'5.งบทดลอง รพ.'!$A:$A,0)),)</f>
        <v>0</v>
      </c>
      <c r="E393" s="201" t="str">
        <f>INDEX('13.Mapping'!$E:$E,MATCH('6.WS-Re-Exp'!$A393,'13.Mapping'!$A:$A,0))</f>
        <v>53010</v>
      </c>
      <c r="F393" s="201" t="str">
        <f>INDEX('13.Mapping'!$C:$C,MATCH('6.WS-Re-Exp'!$A393,'13.Mapping'!$A:$A,0))</f>
        <v>P241</v>
      </c>
      <c r="G393" s="201">
        <f>INDEX('13.Mapping'!$J:$J,MATCH('6.WS-Re-Exp'!$A393,'13.Mapping'!$A:$A,0))</f>
        <v>0</v>
      </c>
      <c r="H393" s="334"/>
      <c r="I393" s="507">
        <v>395</v>
      </c>
    </row>
    <row r="394" spans="1:9" x14ac:dyDescent="0.7">
      <c r="A394" s="588" t="s">
        <v>513</v>
      </c>
      <c r="B394" s="589" t="s">
        <v>514</v>
      </c>
      <c r="C394" s="590">
        <f>IFERROR(INDEX('5.งบทดลอง รพ.'!$C:$C,MATCH('6.WS-Re-Exp'!A394,'5.งบทดลอง รพ.'!$A:$A,0)),)</f>
        <v>0</v>
      </c>
      <c r="E394" s="201" t="str">
        <f>INDEX('13.Mapping'!$E:$E,MATCH('6.WS-Re-Exp'!$A394,'13.Mapping'!$A:$A,0))</f>
        <v>53010</v>
      </c>
      <c r="F394" s="201" t="str">
        <f>INDEX('13.Mapping'!$C:$C,MATCH('6.WS-Re-Exp'!$A394,'13.Mapping'!$A:$A,0))</f>
        <v>P241</v>
      </c>
      <c r="G394" s="201">
        <f>INDEX('13.Mapping'!$J:$J,MATCH('6.WS-Re-Exp'!$A394,'13.Mapping'!$A:$A,0))</f>
        <v>0</v>
      </c>
      <c r="H394" s="334"/>
      <c r="I394" s="507">
        <v>396</v>
      </c>
    </row>
    <row r="395" spans="1:9" x14ac:dyDescent="0.7">
      <c r="A395" s="588" t="s">
        <v>5827</v>
      </c>
      <c r="B395" s="589" t="s">
        <v>5826</v>
      </c>
      <c r="C395" s="590">
        <f>IFERROR(INDEX('5.งบทดลอง รพ.'!$C:$C,MATCH('6.WS-Re-Exp'!A395,'5.งบทดลอง รพ.'!$A:$A,0)),)</f>
        <v>0</v>
      </c>
      <c r="E395" s="201" t="str">
        <f>INDEX('13.Mapping'!$E:$E,MATCH('6.WS-Re-Exp'!$A395,'13.Mapping'!$A:$A,0))</f>
        <v>53010</v>
      </c>
      <c r="F395" s="201" t="str">
        <f>INDEX('13.Mapping'!$C:$C,MATCH('6.WS-Re-Exp'!$A395,'13.Mapping'!$A:$A,0))</f>
        <v>P241</v>
      </c>
      <c r="G395" s="201">
        <f>INDEX('13.Mapping'!$J:$J,MATCH('6.WS-Re-Exp'!$A395,'13.Mapping'!$A:$A,0))</f>
        <v>0</v>
      </c>
      <c r="H395" s="334"/>
      <c r="I395" s="507">
        <v>397</v>
      </c>
    </row>
    <row r="396" spans="1:9" s="33" customFormat="1" x14ac:dyDescent="0.7">
      <c r="A396" s="588" t="s">
        <v>515</v>
      </c>
      <c r="B396" s="589" t="s">
        <v>1020</v>
      </c>
      <c r="C396" s="590">
        <f>IFERROR(INDEX('5.งบทดลอง รพ.'!$C:$C,MATCH('6.WS-Re-Exp'!A396,'5.งบทดลอง รพ.'!$A:$A,0)),)</f>
        <v>0</v>
      </c>
      <c r="D396" s="6"/>
      <c r="E396" s="201" t="str">
        <f>INDEX('13.Mapping'!$E:$E,MATCH('6.WS-Re-Exp'!$A396,'13.Mapping'!$A:$A,0))</f>
        <v>53010</v>
      </c>
      <c r="F396" s="201" t="str">
        <f>INDEX('13.Mapping'!$C:$C,MATCH('6.WS-Re-Exp'!$A396,'13.Mapping'!$A:$A,0))</f>
        <v>P241</v>
      </c>
      <c r="G396" s="201">
        <f>INDEX('13.Mapping'!$J:$J,MATCH('6.WS-Re-Exp'!$A396,'13.Mapping'!$A:$A,0))</f>
        <v>0</v>
      </c>
      <c r="H396" s="283"/>
      <c r="I396" s="507">
        <v>398</v>
      </c>
    </row>
    <row r="397" spans="1:9" s="33" customFormat="1" x14ac:dyDescent="0.7">
      <c r="A397" s="588" t="s">
        <v>516</v>
      </c>
      <c r="B397" s="589" t="s">
        <v>1021</v>
      </c>
      <c r="C397" s="590">
        <f>IFERROR(INDEX('5.งบทดลอง รพ.'!$C:$C,MATCH('6.WS-Re-Exp'!A397,'5.งบทดลอง รพ.'!$A:$A,0)),)</f>
        <v>0</v>
      </c>
      <c r="D397" s="6"/>
      <c r="E397" s="201" t="str">
        <f>INDEX('13.Mapping'!$E:$E,MATCH('6.WS-Re-Exp'!$A397,'13.Mapping'!$A:$A,0))</f>
        <v>53010</v>
      </c>
      <c r="F397" s="201" t="str">
        <f>INDEX('13.Mapping'!$C:$C,MATCH('6.WS-Re-Exp'!$A397,'13.Mapping'!$A:$A,0))</f>
        <v>P241</v>
      </c>
      <c r="G397" s="201">
        <f>INDEX('13.Mapping'!$J:$J,MATCH('6.WS-Re-Exp'!$A397,'13.Mapping'!$A:$A,0))</f>
        <v>0</v>
      </c>
      <c r="H397" s="283"/>
      <c r="I397" s="507">
        <v>399</v>
      </c>
    </row>
    <row r="398" spans="1:9" s="33" customFormat="1" x14ac:dyDescent="0.7">
      <c r="A398" s="588" t="s">
        <v>5841</v>
      </c>
      <c r="B398" s="589" t="s">
        <v>5839</v>
      </c>
      <c r="C398" s="590">
        <f>IFERROR(INDEX('5.งบทดลอง รพ.'!$C:$C,MATCH('6.WS-Re-Exp'!A398,'5.งบทดลอง รพ.'!$A:$A,0)),)</f>
        <v>0</v>
      </c>
      <c r="D398" s="6"/>
      <c r="E398" s="201" t="str">
        <f>INDEX('13.Mapping'!$E:$E,MATCH('6.WS-Re-Exp'!$A398,'13.Mapping'!$A:$A,0))</f>
        <v>53010</v>
      </c>
      <c r="F398" s="201" t="str">
        <f>INDEX('13.Mapping'!$C:$C,MATCH('6.WS-Re-Exp'!$A398,'13.Mapping'!$A:$A,0))</f>
        <v>P241</v>
      </c>
      <c r="G398" s="201">
        <f>INDEX('13.Mapping'!$J:$J,MATCH('6.WS-Re-Exp'!$A398,'13.Mapping'!$A:$A,0))</f>
        <v>0</v>
      </c>
      <c r="H398" s="283"/>
      <c r="I398" s="507">
        <v>400</v>
      </c>
    </row>
    <row r="399" spans="1:9" s="33" customFormat="1" x14ac:dyDescent="0.7">
      <c r="A399" s="588" t="s">
        <v>5842</v>
      </c>
      <c r="B399" s="589" t="s">
        <v>5840</v>
      </c>
      <c r="C399" s="590">
        <f>IFERROR(INDEX('5.งบทดลอง รพ.'!$C:$C,MATCH('6.WS-Re-Exp'!A399,'5.งบทดลอง รพ.'!$A:$A,0)),)</f>
        <v>0</v>
      </c>
      <c r="D399" s="6"/>
      <c r="E399" s="201" t="str">
        <f>INDEX('13.Mapping'!$E:$E,MATCH('6.WS-Re-Exp'!$A399,'13.Mapping'!$A:$A,0))</f>
        <v>53010</v>
      </c>
      <c r="F399" s="201" t="str">
        <f>INDEX('13.Mapping'!$C:$C,MATCH('6.WS-Re-Exp'!$A399,'13.Mapping'!$A:$A,0))</f>
        <v>P241</v>
      </c>
      <c r="G399" s="201">
        <f>INDEX('13.Mapping'!$J:$J,MATCH('6.WS-Re-Exp'!$A399,'13.Mapping'!$A:$A,0))</f>
        <v>0</v>
      </c>
      <c r="H399" s="283"/>
      <c r="I399" s="507">
        <v>401</v>
      </c>
    </row>
    <row r="400" spans="1:9" s="33" customFormat="1" x14ac:dyDescent="0.7">
      <c r="A400" s="588" t="s">
        <v>1132</v>
      </c>
      <c r="B400" s="589" t="s">
        <v>1123</v>
      </c>
      <c r="C400" s="590">
        <f>IFERROR(INDEX('5.งบทดลอง รพ.'!$C:$C,MATCH('6.WS-Re-Exp'!A400,'5.งบทดลอง รพ.'!$A:$A,0)),)</f>
        <v>0</v>
      </c>
      <c r="D400" s="6"/>
      <c r="E400" s="201" t="str">
        <f>INDEX('13.Mapping'!$E:$E,MATCH('6.WS-Re-Exp'!$A400,'13.Mapping'!$A:$A,0))</f>
        <v>53050</v>
      </c>
      <c r="F400" s="201" t="str">
        <f>INDEX('13.Mapping'!$C:$C,MATCH('6.WS-Re-Exp'!$A400,'13.Mapping'!$A:$A,0))</f>
        <v>P25</v>
      </c>
      <c r="G400" s="201" t="str">
        <f>INDEX('13.Mapping'!$J:$J,MATCH('6.WS-Re-Exp'!$A400,'13.Mapping'!$A:$A,0))</f>
        <v>PC23</v>
      </c>
      <c r="H400" s="283"/>
      <c r="I400" s="507">
        <v>402</v>
      </c>
    </row>
    <row r="401" spans="1:9" s="33" customFormat="1" x14ac:dyDescent="0.7">
      <c r="A401" s="588" t="s">
        <v>517</v>
      </c>
      <c r="B401" s="589" t="s">
        <v>518</v>
      </c>
      <c r="C401" s="590">
        <f>IFERROR(INDEX('5.งบทดลอง รพ.'!$C:$C,MATCH('6.WS-Re-Exp'!A401,'5.งบทดลอง รพ.'!$A:$A,0)),)</f>
        <v>0</v>
      </c>
      <c r="D401" s="6"/>
      <c r="E401" s="201" t="str">
        <f>INDEX('13.Mapping'!$E:$E,MATCH('6.WS-Re-Exp'!$A401,'13.Mapping'!$A:$A,0))</f>
        <v>53050</v>
      </c>
      <c r="F401" s="201" t="str">
        <f>INDEX('13.Mapping'!$C:$C,MATCH('6.WS-Re-Exp'!$A401,'13.Mapping'!$A:$A,0))</f>
        <v>P25</v>
      </c>
      <c r="G401" s="201" t="str">
        <f>INDEX('13.Mapping'!$J:$J,MATCH('6.WS-Re-Exp'!$A401,'13.Mapping'!$A:$A,0))</f>
        <v>PC23</v>
      </c>
      <c r="H401" s="283"/>
      <c r="I401" s="507">
        <v>403</v>
      </c>
    </row>
    <row r="402" spans="1:9" s="33" customFormat="1" x14ac:dyDescent="0.7">
      <c r="A402" s="588" t="s">
        <v>519</v>
      </c>
      <c r="B402" s="589" t="s">
        <v>520</v>
      </c>
      <c r="C402" s="590">
        <f>IFERROR(INDEX('5.งบทดลอง รพ.'!$C:$C,MATCH('6.WS-Re-Exp'!A402,'5.งบทดลอง รพ.'!$A:$A,0)),)</f>
        <v>0</v>
      </c>
      <c r="D402" s="6"/>
      <c r="E402" s="201" t="str">
        <f>INDEX('13.Mapping'!$E:$E,MATCH('6.WS-Re-Exp'!$A402,'13.Mapping'!$A:$A,0))</f>
        <v>53050</v>
      </c>
      <c r="F402" s="201" t="str">
        <f>INDEX('13.Mapping'!$C:$C,MATCH('6.WS-Re-Exp'!$A402,'13.Mapping'!$A:$A,0))</f>
        <v>P25</v>
      </c>
      <c r="G402" s="201" t="str">
        <f>INDEX('13.Mapping'!$J:$J,MATCH('6.WS-Re-Exp'!$A402,'13.Mapping'!$A:$A,0))</f>
        <v>PC23</v>
      </c>
      <c r="H402" s="283"/>
      <c r="I402" s="507">
        <v>404</v>
      </c>
    </row>
    <row r="403" spans="1:9" s="33" customFormat="1" x14ac:dyDescent="0.7">
      <c r="A403" s="588" t="s">
        <v>521</v>
      </c>
      <c r="B403" s="589" t="s">
        <v>522</v>
      </c>
      <c r="C403" s="590">
        <f>IFERROR(INDEX('5.งบทดลอง รพ.'!$C:$C,MATCH('6.WS-Re-Exp'!A403,'5.งบทดลอง รพ.'!$A:$A,0)),)</f>
        <v>0</v>
      </c>
      <c r="D403" s="6"/>
      <c r="E403" s="201" t="str">
        <f>INDEX('13.Mapping'!$E:$E,MATCH('6.WS-Re-Exp'!$A403,'13.Mapping'!$A:$A,0))</f>
        <v>53050</v>
      </c>
      <c r="F403" s="201" t="str">
        <f>INDEX('13.Mapping'!$C:$C,MATCH('6.WS-Re-Exp'!$A403,'13.Mapping'!$A:$A,0))</f>
        <v>P25</v>
      </c>
      <c r="G403" s="201" t="str">
        <f>INDEX('13.Mapping'!$J:$J,MATCH('6.WS-Re-Exp'!$A403,'13.Mapping'!$A:$A,0))</f>
        <v>PC23</v>
      </c>
      <c r="H403" s="283"/>
      <c r="I403" s="507">
        <v>405</v>
      </c>
    </row>
    <row r="404" spans="1:9" s="33" customFormat="1" x14ac:dyDescent="0.7">
      <c r="A404" s="588" t="s">
        <v>523</v>
      </c>
      <c r="B404" s="589" t="s">
        <v>524</v>
      </c>
      <c r="C404" s="590">
        <f>IFERROR(INDEX('5.งบทดลอง รพ.'!$C:$C,MATCH('6.WS-Re-Exp'!A404,'5.งบทดลอง รพ.'!$A:$A,0)),)</f>
        <v>0</v>
      </c>
      <c r="D404" s="6"/>
      <c r="E404" s="201" t="str">
        <f>INDEX('13.Mapping'!$E:$E,MATCH('6.WS-Re-Exp'!$A404,'13.Mapping'!$A:$A,0))</f>
        <v>53050</v>
      </c>
      <c r="F404" s="201" t="str">
        <f>INDEX('13.Mapping'!$C:$C,MATCH('6.WS-Re-Exp'!$A404,'13.Mapping'!$A:$A,0))</f>
        <v>P25</v>
      </c>
      <c r="G404" s="201" t="str">
        <f>INDEX('13.Mapping'!$J:$J,MATCH('6.WS-Re-Exp'!$A404,'13.Mapping'!$A:$A,0))</f>
        <v>PC23</v>
      </c>
      <c r="H404" s="283"/>
      <c r="I404" s="507">
        <v>406</v>
      </c>
    </row>
    <row r="405" spans="1:9" s="33" customFormat="1" x14ac:dyDescent="0.7">
      <c r="A405" s="588" t="s">
        <v>525</v>
      </c>
      <c r="B405" s="589" t="s">
        <v>526</v>
      </c>
      <c r="C405" s="590">
        <f>IFERROR(INDEX('5.งบทดลอง รพ.'!$C:$C,MATCH('6.WS-Re-Exp'!A405,'5.งบทดลอง รพ.'!$A:$A,0)),)</f>
        <v>0</v>
      </c>
      <c r="D405" s="6"/>
      <c r="E405" s="201" t="str">
        <f>INDEX('13.Mapping'!$E:$E,MATCH('6.WS-Re-Exp'!$A405,'13.Mapping'!$A:$A,0))</f>
        <v>53050</v>
      </c>
      <c r="F405" s="201" t="str">
        <f>INDEX('13.Mapping'!$C:$C,MATCH('6.WS-Re-Exp'!$A405,'13.Mapping'!$A:$A,0))</f>
        <v>P25</v>
      </c>
      <c r="G405" s="201" t="str">
        <f>INDEX('13.Mapping'!$J:$J,MATCH('6.WS-Re-Exp'!$A405,'13.Mapping'!$A:$A,0))</f>
        <v>PC23</v>
      </c>
      <c r="H405" s="283"/>
      <c r="I405" s="507">
        <v>407</v>
      </c>
    </row>
    <row r="406" spans="1:9" s="33" customFormat="1" x14ac:dyDescent="0.7">
      <c r="A406" s="588" t="s">
        <v>527</v>
      </c>
      <c r="B406" s="589" t="s">
        <v>528</v>
      </c>
      <c r="C406" s="590">
        <f>IFERROR(INDEX('5.งบทดลอง รพ.'!$C:$C,MATCH('6.WS-Re-Exp'!A406,'5.งบทดลอง รพ.'!$A:$A,0)),)</f>
        <v>0</v>
      </c>
      <c r="D406" s="6"/>
      <c r="E406" s="201" t="str">
        <f>INDEX('13.Mapping'!$E:$E,MATCH('6.WS-Re-Exp'!$A406,'13.Mapping'!$A:$A,0))</f>
        <v>53050</v>
      </c>
      <c r="F406" s="201" t="str">
        <f>INDEX('13.Mapping'!$C:$C,MATCH('6.WS-Re-Exp'!$A406,'13.Mapping'!$A:$A,0))</f>
        <v>P25</v>
      </c>
      <c r="G406" s="201" t="str">
        <f>INDEX('13.Mapping'!$J:$J,MATCH('6.WS-Re-Exp'!$A406,'13.Mapping'!$A:$A,0))</f>
        <v>PC23</v>
      </c>
      <c r="H406" s="283"/>
      <c r="I406" s="507">
        <v>408</v>
      </c>
    </row>
    <row r="407" spans="1:9" s="33" customFormat="1" x14ac:dyDescent="0.7">
      <c r="A407" s="588" t="s">
        <v>529</v>
      </c>
      <c r="B407" s="589" t="s">
        <v>530</v>
      </c>
      <c r="C407" s="590">
        <f>IFERROR(INDEX('5.งบทดลอง รพ.'!$C:$C,MATCH('6.WS-Re-Exp'!A407,'5.งบทดลอง รพ.'!$A:$A,0)),)</f>
        <v>0</v>
      </c>
      <c r="D407" s="6"/>
      <c r="E407" s="201" t="str">
        <f>INDEX('13.Mapping'!$E:$E,MATCH('6.WS-Re-Exp'!$A407,'13.Mapping'!$A:$A,0))</f>
        <v>53050</v>
      </c>
      <c r="F407" s="201" t="str">
        <f>INDEX('13.Mapping'!$C:$C,MATCH('6.WS-Re-Exp'!$A407,'13.Mapping'!$A:$A,0))</f>
        <v>P25</v>
      </c>
      <c r="G407" s="201" t="str">
        <f>INDEX('13.Mapping'!$J:$J,MATCH('6.WS-Re-Exp'!$A407,'13.Mapping'!$A:$A,0))</f>
        <v>PC23</v>
      </c>
      <c r="H407" s="283"/>
      <c r="I407" s="507">
        <v>409</v>
      </c>
    </row>
    <row r="408" spans="1:9" s="33" customFormat="1" x14ac:dyDescent="0.7">
      <c r="A408" s="588" t="s">
        <v>531</v>
      </c>
      <c r="B408" s="589" t="s">
        <v>532</v>
      </c>
      <c r="C408" s="590">
        <f>IFERROR(INDEX('5.งบทดลอง รพ.'!$C:$C,MATCH('6.WS-Re-Exp'!A408,'5.งบทดลอง รพ.'!$A:$A,0)),)</f>
        <v>0</v>
      </c>
      <c r="D408" s="6"/>
      <c r="E408" s="201" t="str">
        <f>INDEX('13.Mapping'!$E:$E,MATCH('6.WS-Re-Exp'!$A408,'13.Mapping'!$A:$A,0))</f>
        <v>53050</v>
      </c>
      <c r="F408" s="201" t="str">
        <f>INDEX('13.Mapping'!$C:$C,MATCH('6.WS-Re-Exp'!$A408,'13.Mapping'!$A:$A,0))</f>
        <v>P25</v>
      </c>
      <c r="G408" s="201" t="str">
        <f>INDEX('13.Mapping'!$J:$J,MATCH('6.WS-Re-Exp'!$A408,'13.Mapping'!$A:$A,0))</f>
        <v>PC23</v>
      </c>
      <c r="H408" s="283"/>
      <c r="I408" s="507">
        <v>410</v>
      </c>
    </row>
    <row r="409" spans="1:9" s="33" customFormat="1" x14ac:dyDescent="0.7">
      <c r="A409" s="588" t="s">
        <v>533</v>
      </c>
      <c r="B409" s="589" t="s">
        <v>534</v>
      </c>
      <c r="C409" s="590">
        <f>IFERROR(INDEX('5.งบทดลอง รพ.'!$C:$C,MATCH('6.WS-Re-Exp'!A409,'5.งบทดลอง รพ.'!$A:$A,0)),)</f>
        <v>0</v>
      </c>
      <c r="D409" s="6"/>
      <c r="E409" s="201" t="str">
        <f>INDEX('13.Mapping'!$E:$E,MATCH('6.WS-Re-Exp'!$A409,'13.Mapping'!$A:$A,0))</f>
        <v>53050</v>
      </c>
      <c r="F409" s="201" t="str">
        <f>INDEX('13.Mapping'!$C:$C,MATCH('6.WS-Re-Exp'!$A409,'13.Mapping'!$A:$A,0))</f>
        <v>P25</v>
      </c>
      <c r="G409" s="201" t="str">
        <f>INDEX('13.Mapping'!$J:$J,MATCH('6.WS-Re-Exp'!$A409,'13.Mapping'!$A:$A,0))</f>
        <v>PC23</v>
      </c>
      <c r="H409" s="283"/>
      <c r="I409" s="507">
        <v>411</v>
      </c>
    </row>
    <row r="410" spans="1:9" s="33" customFormat="1" x14ac:dyDescent="0.7">
      <c r="A410" s="588" t="s">
        <v>535</v>
      </c>
      <c r="B410" s="589" t="s">
        <v>536</v>
      </c>
      <c r="C410" s="590">
        <f>IFERROR(INDEX('5.งบทดลอง รพ.'!$C:$C,MATCH('6.WS-Re-Exp'!A410,'5.งบทดลอง รพ.'!$A:$A,0)),)</f>
        <v>0</v>
      </c>
      <c r="D410" s="6"/>
      <c r="E410" s="201" t="str">
        <f>INDEX('13.Mapping'!$E:$E,MATCH('6.WS-Re-Exp'!$A410,'13.Mapping'!$A:$A,0))</f>
        <v>53050</v>
      </c>
      <c r="F410" s="201" t="str">
        <f>INDEX('13.Mapping'!$C:$C,MATCH('6.WS-Re-Exp'!$A410,'13.Mapping'!$A:$A,0))</f>
        <v>P25</v>
      </c>
      <c r="G410" s="201" t="str">
        <f>INDEX('13.Mapping'!$J:$J,MATCH('6.WS-Re-Exp'!$A410,'13.Mapping'!$A:$A,0))</f>
        <v>PC23</v>
      </c>
      <c r="H410" s="283"/>
      <c r="I410" s="507">
        <v>412</v>
      </c>
    </row>
    <row r="411" spans="1:9" s="33" customFormat="1" x14ac:dyDescent="0.7">
      <c r="A411" s="588" t="s">
        <v>537</v>
      </c>
      <c r="B411" s="589" t="s">
        <v>538</v>
      </c>
      <c r="C411" s="590">
        <f>IFERROR(INDEX('5.งบทดลอง รพ.'!$C:$C,MATCH('6.WS-Re-Exp'!A411,'5.งบทดลอง รพ.'!$A:$A,0)),)</f>
        <v>0</v>
      </c>
      <c r="D411" s="6"/>
      <c r="E411" s="201" t="str">
        <f>INDEX('13.Mapping'!$E:$E,MATCH('6.WS-Re-Exp'!$A411,'13.Mapping'!$A:$A,0))</f>
        <v>53050</v>
      </c>
      <c r="F411" s="201" t="str">
        <f>INDEX('13.Mapping'!$C:$C,MATCH('6.WS-Re-Exp'!$A411,'13.Mapping'!$A:$A,0))</f>
        <v>P25</v>
      </c>
      <c r="G411" s="201" t="str">
        <f>INDEX('13.Mapping'!$J:$J,MATCH('6.WS-Re-Exp'!$A411,'13.Mapping'!$A:$A,0))</f>
        <v>PC23</v>
      </c>
      <c r="H411" s="283"/>
      <c r="I411" s="507">
        <v>413</v>
      </c>
    </row>
    <row r="412" spans="1:9" s="33" customFormat="1" x14ac:dyDescent="0.7">
      <c r="A412" s="588" t="s">
        <v>539</v>
      </c>
      <c r="B412" s="589" t="s">
        <v>540</v>
      </c>
      <c r="C412" s="590">
        <f>IFERROR(INDEX('5.งบทดลอง รพ.'!$C:$C,MATCH('6.WS-Re-Exp'!A412,'5.งบทดลอง รพ.'!$A:$A,0)),)</f>
        <v>0</v>
      </c>
      <c r="D412" s="6"/>
      <c r="E412" s="201" t="str">
        <f>INDEX('13.Mapping'!$E:$E,MATCH('6.WS-Re-Exp'!$A412,'13.Mapping'!$A:$A,0))</f>
        <v>53050</v>
      </c>
      <c r="F412" s="201" t="str">
        <f>INDEX('13.Mapping'!$C:$C,MATCH('6.WS-Re-Exp'!$A412,'13.Mapping'!$A:$A,0))</f>
        <v>P25</v>
      </c>
      <c r="G412" s="201" t="str">
        <f>INDEX('13.Mapping'!$J:$J,MATCH('6.WS-Re-Exp'!$A412,'13.Mapping'!$A:$A,0))</f>
        <v>PC23</v>
      </c>
      <c r="H412" s="283"/>
      <c r="I412" s="507">
        <v>414</v>
      </c>
    </row>
    <row r="413" spans="1:9" s="33" customFormat="1" x14ac:dyDescent="0.7">
      <c r="A413" s="588" t="s">
        <v>541</v>
      </c>
      <c r="B413" s="589" t="s">
        <v>542</v>
      </c>
      <c r="C413" s="590">
        <f>IFERROR(INDEX('5.งบทดลอง รพ.'!$C:$C,MATCH('6.WS-Re-Exp'!A413,'5.งบทดลอง รพ.'!$A:$A,0)),)</f>
        <v>0</v>
      </c>
      <c r="D413" s="6"/>
      <c r="E413" s="201" t="str">
        <f>INDEX('13.Mapping'!$E:$E,MATCH('6.WS-Re-Exp'!$A413,'13.Mapping'!$A:$A,0))</f>
        <v>53050</v>
      </c>
      <c r="F413" s="201" t="str">
        <f>INDEX('13.Mapping'!$C:$C,MATCH('6.WS-Re-Exp'!$A413,'13.Mapping'!$A:$A,0))</f>
        <v>P25</v>
      </c>
      <c r="G413" s="201" t="str">
        <f>INDEX('13.Mapping'!$J:$J,MATCH('6.WS-Re-Exp'!$A413,'13.Mapping'!$A:$A,0))</f>
        <v>PC23</v>
      </c>
      <c r="H413" s="283"/>
      <c r="I413" s="507">
        <v>415</v>
      </c>
    </row>
    <row r="414" spans="1:9" s="33" customFormat="1" x14ac:dyDescent="0.7">
      <c r="A414" s="588" t="s">
        <v>543</v>
      </c>
      <c r="B414" s="589" t="s">
        <v>544</v>
      </c>
      <c r="C414" s="590">
        <f>IFERROR(INDEX('5.งบทดลอง รพ.'!$C:$C,MATCH('6.WS-Re-Exp'!A414,'5.งบทดลอง รพ.'!$A:$A,0)),)</f>
        <v>0</v>
      </c>
      <c r="D414" s="6"/>
      <c r="E414" s="201" t="str">
        <f>INDEX('13.Mapping'!$E:$E,MATCH('6.WS-Re-Exp'!$A414,'13.Mapping'!$A:$A,0))</f>
        <v>53050</v>
      </c>
      <c r="F414" s="201" t="str">
        <f>INDEX('13.Mapping'!$C:$C,MATCH('6.WS-Re-Exp'!$A414,'13.Mapping'!$A:$A,0))</f>
        <v>P25</v>
      </c>
      <c r="G414" s="201" t="str">
        <f>INDEX('13.Mapping'!$J:$J,MATCH('6.WS-Re-Exp'!$A414,'13.Mapping'!$A:$A,0))</f>
        <v>PC23</v>
      </c>
      <c r="H414" s="283"/>
      <c r="I414" s="507">
        <v>416</v>
      </c>
    </row>
    <row r="415" spans="1:9" s="33" customFormat="1" x14ac:dyDescent="0.7">
      <c r="A415" s="588" t="s">
        <v>545</v>
      </c>
      <c r="B415" s="589" t="s">
        <v>546</v>
      </c>
      <c r="C415" s="590">
        <f>IFERROR(INDEX('5.งบทดลอง รพ.'!$C:$C,MATCH('6.WS-Re-Exp'!A415,'5.งบทดลอง รพ.'!$A:$A,0)),)</f>
        <v>0</v>
      </c>
      <c r="D415" s="6"/>
      <c r="E415" s="201" t="str">
        <f>INDEX('13.Mapping'!$E:$E,MATCH('6.WS-Re-Exp'!$A415,'13.Mapping'!$A:$A,0))</f>
        <v>53050</v>
      </c>
      <c r="F415" s="201" t="str">
        <f>INDEX('13.Mapping'!$C:$C,MATCH('6.WS-Re-Exp'!$A415,'13.Mapping'!$A:$A,0))</f>
        <v>P25</v>
      </c>
      <c r="G415" s="201" t="str">
        <f>INDEX('13.Mapping'!$J:$J,MATCH('6.WS-Re-Exp'!$A415,'13.Mapping'!$A:$A,0))</f>
        <v>PC23</v>
      </c>
      <c r="H415" s="283"/>
      <c r="I415" s="507">
        <v>417</v>
      </c>
    </row>
    <row r="416" spans="1:9" s="33" customFormat="1" x14ac:dyDescent="0.7">
      <c r="A416" s="588" t="s">
        <v>547</v>
      </c>
      <c r="B416" s="589" t="s">
        <v>548</v>
      </c>
      <c r="C416" s="590">
        <f>IFERROR(INDEX('5.งบทดลอง รพ.'!$C:$C,MATCH('6.WS-Re-Exp'!A416,'5.งบทดลอง รพ.'!$A:$A,0)),)</f>
        <v>0</v>
      </c>
      <c r="D416" s="6"/>
      <c r="E416" s="201" t="str">
        <f>INDEX('13.Mapping'!$E:$E,MATCH('6.WS-Re-Exp'!$A416,'13.Mapping'!$A:$A,0))</f>
        <v>53050</v>
      </c>
      <c r="F416" s="201" t="str">
        <f>INDEX('13.Mapping'!$C:$C,MATCH('6.WS-Re-Exp'!$A416,'13.Mapping'!$A:$A,0))</f>
        <v>P25</v>
      </c>
      <c r="G416" s="201" t="str">
        <f>INDEX('13.Mapping'!$J:$J,MATCH('6.WS-Re-Exp'!$A416,'13.Mapping'!$A:$A,0))</f>
        <v>PC23</v>
      </c>
      <c r="H416" s="283"/>
      <c r="I416" s="507">
        <v>418</v>
      </c>
    </row>
    <row r="417" spans="1:9" x14ac:dyDescent="0.7">
      <c r="A417" s="588" t="s">
        <v>549</v>
      </c>
      <c r="B417" s="589" t="s">
        <v>550</v>
      </c>
      <c r="C417" s="590">
        <f>IFERROR(INDEX('5.งบทดลอง รพ.'!$C:$C,MATCH('6.WS-Re-Exp'!A417,'5.งบทดลอง รพ.'!$A:$A,0)),)</f>
        <v>0</v>
      </c>
      <c r="E417" s="201" t="str">
        <f>INDEX('13.Mapping'!$E:$E,MATCH('6.WS-Re-Exp'!$A417,'13.Mapping'!$A:$A,0))</f>
        <v>53050</v>
      </c>
      <c r="F417" s="201" t="str">
        <f>INDEX('13.Mapping'!$C:$C,MATCH('6.WS-Re-Exp'!$A417,'13.Mapping'!$A:$A,0))</f>
        <v>P25</v>
      </c>
      <c r="G417" s="201" t="str">
        <f>INDEX('13.Mapping'!$J:$J,MATCH('6.WS-Re-Exp'!$A417,'13.Mapping'!$A:$A,0))</f>
        <v>PC23</v>
      </c>
      <c r="H417" s="334"/>
      <c r="I417" s="507">
        <v>419</v>
      </c>
    </row>
    <row r="418" spans="1:9" x14ac:dyDescent="0.7">
      <c r="A418" s="588" t="s">
        <v>551</v>
      </c>
      <c r="B418" s="589" t="s">
        <v>552</v>
      </c>
      <c r="C418" s="590">
        <f>IFERROR(INDEX('5.งบทดลอง รพ.'!$C:$C,MATCH('6.WS-Re-Exp'!A418,'5.งบทดลอง รพ.'!$A:$A,0)),)</f>
        <v>0</v>
      </c>
      <c r="E418" s="201" t="str">
        <f>INDEX('13.Mapping'!$E:$E,MATCH('6.WS-Re-Exp'!$A418,'13.Mapping'!$A:$A,0))</f>
        <v>53050</v>
      </c>
      <c r="F418" s="201" t="str">
        <f>INDEX('13.Mapping'!$C:$C,MATCH('6.WS-Re-Exp'!$A418,'13.Mapping'!$A:$A,0))</f>
        <v>P25</v>
      </c>
      <c r="G418" s="201" t="str">
        <f>INDEX('13.Mapping'!$J:$J,MATCH('6.WS-Re-Exp'!$A418,'13.Mapping'!$A:$A,0))</f>
        <v>PC23</v>
      </c>
      <c r="H418" s="334"/>
      <c r="I418" s="507">
        <v>420</v>
      </c>
    </row>
    <row r="419" spans="1:9" x14ac:dyDescent="0.7">
      <c r="A419" s="588" t="s">
        <v>553</v>
      </c>
      <c r="B419" s="589" t="s">
        <v>554</v>
      </c>
      <c r="C419" s="590">
        <f>IFERROR(INDEX('5.งบทดลอง รพ.'!$C:$C,MATCH('6.WS-Re-Exp'!A419,'5.งบทดลอง รพ.'!$A:$A,0)),)</f>
        <v>0</v>
      </c>
      <c r="E419" s="201" t="str">
        <f>INDEX('13.Mapping'!$E:$E,MATCH('6.WS-Re-Exp'!$A419,'13.Mapping'!$A:$A,0))</f>
        <v>53050</v>
      </c>
      <c r="F419" s="201" t="str">
        <f>INDEX('13.Mapping'!$C:$C,MATCH('6.WS-Re-Exp'!$A419,'13.Mapping'!$A:$A,0))</f>
        <v>P25</v>
      </c>
      <c r="G419" s="201" t="str">
        <f>INDEX('13.Mapping'!$J:$J,MATCH('6.WS-Re-Exp'!$A419,'13.Mapping'!$A:$A,0))</f>
        <v>PC23</v>
      </c>
      <c r="H419" s="334"/>
      <c r="I419" s="507">
        <v>421</v>
      </c>
    </row>
    <row r="420" spans="1:9" x14ac:dyDescent="0.7">
      <c r="A420" s="588" t="s">
        <v>555</v>
      </c>
      <c r="B420" s="589" t="s">
        <v>556</v>
      </c>
      <c r="C420" s="590">
        <f>IFERROR(INDEX('5.งบทดลอง รพ.'!$C:$C,MATCH('6.WS-Re-Exp'!A420,'5.งบทดลอง รพ.'!$A:$A,0)),)</f>
        <v>0</v>
      </c>
      <c r="E420" s="201" t="str">
        <f>INDEX('13.Mapping'!$E:$E,MATCH('6.WS-Re-Exp'!$A420,'13.Mapping'!$A:$A,0))</f>
        <v>53050</v>
      </c>
      <c r="F420" s="201" t="str">
        <f>INDEX('13.Mapping'!$C:$C,MATCH('6.WS-Re-Exp'!$A420,'13.Mapping'!$A:$A,0))</f>
        <v>P25</v>
      </c>
      <c r="G420" s="201" t="str">
        <f>INDEX('13.Mapping'!$J:$J,MATCH('6.WS-Re-Exp'!$A420,'13.Mapping'!$A:$A,0))</f>
        <v>PC23</v>
      </c>
      <c r="H420" s="334"/>
      <c r="I420" s="507">
        <v>422</v>
      </c>
    </row>
    <row r="421" spans="1:9" x14ac:dyDescent="0.7">
      <c r="A421" s="588" t="s">
        <v>2259</v>
      </c>
      <c r="B421" s="589" t="s">
        <v>825</v>
      </c>
      <c r="C421" s="590">
        <f>IFERROR(INDEX('5.งบทดลอง รพ.'!$C:$C,MATCH('6.WS-Re-Exp'!A421,'5.งบทดลอง รพ.'!$A:$A,0)),)</f>
        <v>0</v>
      </c>
      <c r="E421" s="201" t="str">
        <f>INDEX('13.Mapping'!$E:$E,MATCH('6.WS-Re-Exp'!$A421,'13.Mapping'!$A:$A,0))</f>
        <v>53050</v>
      </c>
      <c r="F421" s="201" t="str">
        <f>INDEX('13.Mapping'!$C:$C,MATCH('6.WS-Re-Exp'!$A421,'13.Mapping'!$A:$A,0))</f>
        <v>P251</v>
      </c>
      <c r="G421" s="201">
        <f>INDEX('13.Mapping'!$J:$J,MATCH('6.WS-Re-Exp'!$A421,'13.Mapping'!$A:$A,0))</f>
        <v>0</v>
      </c>
      <c r="H421" s="334"/>
      <c r="I421" s="507">
        <v>423</v>
      </c>
    </row>
    <row r="422" spans="1:9" x14ac:dyDescent="0.7">
      <c r="A422" s="588" t="s">
        <v>826</v>
      </c>
      <c r="B422" s="589" t="s">
        <v>827</v>
      </c>
      <c r="C422" s="590">
        <f>IFERROR(INDEX('5.งบทดลอง รพ.'!$C:$C,MATCH('6.WS-Re-Exp'!A422,'5.งบทดลอง รพ.'!$A:$A,0)),)</f>
        <v>0</v>
      </c>
      <c r="E422" s="201" t="str">
        <f>INDEX('13.Mapping'!$E:$E,MATCH('6.WS-Re-Exp'!$A422,'13.Mapping'!$A:$A,0))</f>
        <v>53050</v>
      </c>
      <c r="F422" s="201" t="str">
        <f>INDEX('13.Mapping'!$C:$C,MATCH('6.WS-Re-Exp'!$A422,'13.Mapping'!$A:$A,0))</f>
        <v>P251</v>
      </c>
      <c r="G422" s="201">
        <f>INDEX('13.Mapping'!$J:$J,MATCH('6.WS-Re-Exp'!$A422,'13.Mapping'!$A:$A,0))</f>
        <v>0</v>
      </c>
      <c r="H422" s="334"/>
      <c r="I422" s="507">
        <v>424</v>
      </c>
    </row>
    <row r="423" spans="1:9" x14ac:dyDescent="0.7">
      <c r="A423" s="588" t="s">
        <v>828</v>
      </c>
      <c r="B423" s="589" t="s">
        <v>829</v>
      </c>
      <c r="C423" s="590">
        <f>IFERROR(INDEX('5.งบทดลอง รพ.'!$C:$C,MATCH('6.WS-Re-Exp'!A423,'5.งบทดลอง รพ.'!$A:$A,0)),)</f>
        <v>0</v>
      </c>
      <c r="E423" s="201" t="str">
        <f>INDEX('13.Mapping'!$E:$E,MATCH('6.WS-Re-Exp'!$A423,'13.Mapping'!$A:$A,0))</f>
        <v>53050</v>
      </c>
      <c r="F423" s="201" t="str">
        <f>INDEX('13.Mapping'!$C:$C,MATCH('6.WS-Re-Exp'!$A423,'13.Mapping'!$A:$A,0))</f>
        <v>P251</v>
      </c>
      <c r="G423" s="201">
        <f>INDEX('13.Mapping'!$J:$J,MATCH('6.WS-Re-Exp'!$A423,'13.Mapping'!$A:$A,0))</f>
        <v>0</v>
      </c>
      <c r="H423" s="334"/>
      <c r="I423" s="507">
        <v>425</v>
      </c>
    </row>
    <row r="424" spans="1:9" s="33" customFormat="1" x14ac:dyDescent="0.7">
      <c r="A424" s="588" t="s">
        <v>557</v>
      </c>
      <c r="B424" s="589" t="s">
        <v>1022</v>
      </c>
      <c r="C424" s="590">
        <f>IFERROR(INDEX('5.งบทดลอง รพ.'!$C:$C,MATCH('6.WS-Re-Exp'!A424,'5.งบทดลอง รพ.'!$A:$A,0)),)</f>
        <v>0</v>
      </c>
      <c r="D424" s="6"/>
      <c r="E424" s="201" t="str">
        <f>INDEX('13.Mapping'!$E:$E,MATCH('6.WS-Re-Exp'!$A424,'13.Mapping'!$A:$A,0))</f>
        <v>53050</v>
      </c>
      <c r="F424" s="201" t="str">
        <f>INDEX('13.Mapping'!$C:$C,MATCH('6.WS-Re-Exp'!$A424,'13.Mapping'!$A:$A,0))</f>
        <v>P251</v>
      </c>
      <c r="G424" s="201">
        <f>INDEX('13.Mapping'!$J:$J,MATCH('6.WS-Re-Exp'!$A424,'13.Mapping'!$A:$A,0))</f>
        <v>0</v>
      </c>
      <c r="H424" s="283"/>
      <c r="I424" s="507">
        <v>426</v>
      </c>
    </row>
    <row r="425" spans="1:9" s="33" customFormat="1" x14ac:dyDescent="0.7">
      <c r="A425" s="588" t="s">
        <v>830</v>
      </c>
      <c r="B425" s="589" t="s">
        <v>831</v>
      </c>
      <c r="C425" s="590">
        <f>IFERROR(INDEX('5.งบทดลอง รพ.'!$C:$C,MATCH('6.WS-Re-Exp'!A425,'5.งบทดลอง รพ.'!$A:$A,0)),)</f>
        <v>0</v>
      </c>
      <c r="D425" s="6"/>
      <c r="E425" s="201" t="str">
        <f>INDEX('13.Mapping'!$E:$E,MATCH('6.WS-Re-Exp'!$A425,'13.Mapping'!$A:$A,0))</f>
        <v>53050</v>
      </c>
      <c r="F425" s="201" t="str">
        <f>INDEX('13.Mapping'!$C:$C,MATCH('6.WS-Re-Exp'!$A425,'13.Mapping'!$A:$A,0))</f>
        <v>P251</v>
      </c>
      <c r="G425" s="201">
        <f>INDEX('13.Mapping'!$J:$J,MATCH('6.WS-Re-Exp'!$A425,'13.Mapping'!$A:$A,0))</f>
        <v>0</v>
      </c>
      <c r="H425" s="283"/>
      <c r="I425" s="507">
        <v>427</v>
      </c>
    </row>
    <row r="426" spans="1:9" s="33" customFormat="1" x14ac:dyDescent="0.7">
      <c r="A426" s="588" t="s">
        <v>832</v>
      </c>
      <c r="B426" s="589" t="s">
        <v>833</v>
      </c>
      <c r="C426" s="590">
        <f>IFERROR(INDEX('5.งบทดลอง รพ.'!$C:$C,MATCH('6.WS-Re-Exp'!A426,'5.งบทดลอง รพ.'!$A:$A,0)),)</f>
        <v>0</v>
      </c>
      <c r="D426" s="6"/>
      <c r="E426" s="201" t="str">
        <f>INDEX('13.Mapping'!$E:$E,MATCH('6.WS-Re-Exp'!$A426,'13.Mapping'!$A:$A,0))</f>
        <v>53050</v>
      </c>
      <c r="F426" s="201" t="str">
        <f>INDEX('13.Mapping'!$C:$C,MATCH('6.WS-Re-Exp'!$A426,'13.Mapping'!$A:$A,0))</f>
        <v>P251</v>
      </c>
      <c r="G426" s="201">
        <f>INDEX('13.Mapping'!$J:$J,MATCH('6.WS-Re-Exp'!$A426,'13.Mapping'!$A:$A,0))</f>
        <v>0</v>
      </c>
      <c r="H426" s="283"/>
      <c r="I426" s="507">
        <v>428</v>
      </c>
    </row>
    <row r="427" spans="1:9" s="33" customFormat="1" x14ac:dyDescent="0.7">
      <c r="A427" s="588" t="s">
        <v>558</v>
      </c>
      <c r="B427" s="589" t="s">
        <v>5966</v>
      </c>
      <c r="C427" s="590">
        <f>IFERROR(INDEX('5.งบทดลอง รพ.'!$C:$C,MATCH('6.WS-Re-Exp'!A427,'5.งบทดลอง รพ.'!$A:$A,0)),)</f>
        <v>0</v>
      </c>
      <c r="D427" s="6"/>
      <c r="E427" s="201" t="str">
        <f>INDEX('13.Mapping'!$E:$E,MATCH('6.WS-Re-Exp'!$A427,'13.Mapping'!$A:$A,0))</f>
        <v>53050</v>
      </c>
      <c r="F427" s="201" t="str">
        <f>INDEX('13.Mapping'!$C:$C,MATCH('6.WS-Re-Exp'!$A427,'13.Mapping'!$A:$A,0))</f>
        <v>P251</v>
      </c>
      <c r="G427" s="201">
        <f>INDEX('13.Mapping'!$J:$J,MATCH('6.WS-Re-Exp'!$A427,'13.Mapping'!$A:$A,0))</f>
        <v>0</v>
      </c>
      <c r="H427" s="283"/>
      <c r="I427" s="507">
        <v>429</v>
      </c>
    </row>
    <row r="428" spans="1:9" s="33" customFormat="1" x14ac:dyDescent="0.7">
      <c r="A428" s="588" t="s">
        <v>5965</v>
      </c>
      <c r="B428" s="589" t="s">
        <v>5963</v>
      </c>
      <c r="C428" s="590">
        <f>IFERROR(INDEX('5.งบทดลอง รพ.'!$C:$C,MATCH('6.WS-Re-Exp'!A428,'5.งบทดลอง รพ.'!$A:$A,0)),)</f>
        <v>0</v>
      </c>
      <c r="D428" s="6"/>
      <c r="E428" s="201" t="str">
        <f>INDEX('13.Mapping'!$E:$E,MATCH('6.WS-Re-Exp'!$A428,'13.Mapping'!$A:$A,0))</f>
        <v>53050</v>
      </c>
      <c r="F428" s="201" t="str">
        <f>INDEX('13.Mapping'!$C:$C,MATCH('6.WS-Re-Exp'!$A428,'13.Mapping'!$A:$A,0))</f>
        <v>P25</v>
      </c>
      <c r="G428" s="201">
        <f>INDEX('13.Mapping'!$J:$J,MATCH('6.WS-Re-Exp'!$A428,'13.Mapping'!$A:$A,0))</f>
        <v>0</v>
      </c>
      <c r="H428" s="283"/>
      <c r="I428" s="507">
        <v>430</v>
      </c>
    </row>
    <row r="429" spans="1:9" s="33" customFormat="1" x14ac:dyDescent="0.7">
      <c r="A429" s="588" t="s">
        <v>5964</v>
      </c>
      <c r="B429" s="589" t="s">
        <v>559</v>
      </c>
      <c r="C429" s="590">
        <f>IFERROR(INDEX('5.งบทดลอง รพ.'!$C:$C,MATCH('6.WS-Re-Exp'!A429,'5.งบทดลอง รพ.'!$A:$A,0)),)</f>
        <v>0</v>
      </c>
      <c r="D429" s="6"/>
      <c r="E429" s="201" t="str">
        <f>INDEX('13.Mapping'!$E:$E,MATCH('6.WS-Re-Exp'!$A429,'13.Mapping'!$A:$A,0))</f>
        <v>53050</v>
      </c>
      <c r="F429" s="201" t="str">
        <f>INDEX('13.Mapping'!$C:$C,MATCH('6.WS-Re-Exp'!$A429,'13.Mapping'!$A:$A,0))</f>
        <v>P25</v>
      </c>
      <c r="G429" s="201">
        <f>INDEX('13.Mapping'!$J:$J,MATCH('6.WS-Re-Exp'!$A429,'13.Mapping'!$A:$A,0))</f>
        <v>0</v>
      </c>
      <c r="H429" s="283"/>
      <c r="I429" s="507">
        <v>431</v>
      </c>
    </row>
    <row r="430" spans="1:9" s="33" customFormat="1" x14ac:dyDescent="0.7">
      <c r="A430" s="588" t="s">
        <v>834</v>
      </c>
      <c r="B430" s="589" t="s">
        <v>6006</v>
      </c>
      <c r="C430" s="590">
        <f>IFERROR(INDEX('5.งบทดลอง รพ.'!$C:$C,MATCH('6.WS-Re-Exp'!A430,'5.งบทดลอง รพ.'!$A:$A,0)),)</f>
        <v>0</v>
      </c>
      <c r="D430" s="6"/>
      <c r="E430" s="201" t="str">
        <f>INDEX('13.Mapping'!$E:$E,MATCH('6.WS-Re-Exp'!$A430,'13.Mapping'!$A:$A,0))</f>
        <v>53050</v>
      </c>
      <c r="F430" s="201" t="str">
        <f>INDEX('13.Mapping'!$C:$C,MATCH('6.WS-Re-Exp'!$A430,'13.Mapping'!$A:$A,0))</f>
        <v>P25</v>
      </c>
      <c r="G430" s="201" t="str">
        <f>INDEX('13.Mapping'!$J:$J,MATCH('6.WS-Re-Exp'!$A430,'13.Mapping'!$A:$A,0))</f>
        <v>PC23</v>
      </c>
      <c r="H430" s="283"/>
      <c r="I430" s="507">
        <v>432</v>
      </c>
    </row>
    <row r="431" spans="1:9" s="33" customFormat="1" x14ac:dyDescent="0.7">
      <c r="A431" s="588" t="s">
        <v>560</v>
      </c>
      <c r="B431" s="589" t="s">
        <v>561</v>
      </c>
      <c r="C431" s="590">
        <f>IFERROR(INDEX('5.งบทดลอง รพ.'!$C:$C,MATCH('6.WS-Re-Exp'!A431,'5.งบทดลอง รพ.'!$A:$A,0)),)</f>
        <v>0</v>
      </c>
      <c r="D431" s="6"/>
      <c r="E431" s="201" t="str">
        <f>INDEX('13.Mapping'!$E:$E,MATCH('6.WS-Re-Exp'!$A431,'13.Mapping'!$A:$A,0))</f>
        <v>53050</v>
      </c>
      <c r="F431" s="201" t="str">
        <f>INDEX('13.Mapping'!$C:$C,MATCH('6.WS-Re-Exp'!$A431,'13.Mapping'!$A:$A,0))</f>
        <v>P25</v>
      </c>
      <c r="G431" s="201" t="str">
        <f>INDEX('13.Mapping'!$J:$J,MATCH('6.WS-Re-Exp'!$A431,'13.Mapping'!$A:$A,0))</f>
        <v>PC23</v>
      </c>
      <c r="H431" s="283"/>
      <c r="I431" s="507">
        <v>433</v>
      </c>
    </row>
    <row r="432" spans="1:9" s="33" customFormat="1" x14ac:dyDescent="0.7">
      <c r="A432" s="588" t="s">
        <v>562</v>
      </c>
      <c r="B432" s="589" t="s">
        <v>563</v>
      </c>
      <c r="C432" s="590">
        <f>IFERROR(INDEX('5.งบทดลอง รพ.'!$C:$C,MATCH('6.WS-Re-Exp'!A432,'5.งบทดลอง รพ.'!$A:$A,0)),)</f>
        <v>0</v>
      </c>
      <c r="D432" s="6"/>
      <c r="E432" s="201" t="str">
        <f>INDEX('13.Mapping'!$E:$E,MATCH('6.WS-Re-Exp'!$A432,'13.Mapping'!$A:$A,0))</f>
        <v>53050</v>
      </c>
      <c r="F432" s="201" t="str">
        <f>INDEX('13.Mapping'!$C:$C,MATCH('6.WS-Re-Exp'!$A432,'13.Mapping'!$A:$A,0))</f>
        <v>P25</v>
      </c>
      <c r="G432" s="201" t="str">
        <f>INDEX('13.Mapping'!$J:$J,MATCH('6.WS-Re-Exp'!$A432,'13.Mapping'!$A:$A,0))</f>
        <v>PC23</v>
      </c>
      <c r="H432" s="283"/>
      <c r="I432" s="507">
        <v>434</v>
      </c>
    </row>
    <row r="433" spans="1:9" s="33" customFormat="1" x14ac:dyDescent="0.7">
      <c r="A433" s="588" t="s">
        <v>564</v>
      </c>
      <c r="B433" s="589" t="s">
        <v>565</v>
      </c>
      <c r="C433" s="590">
        <f>IFERROR(INDEX('5.งบทดลอง รพ.'!$C:$C,MATCH('6.WS-Re-Exp'!A433,'5.งบทดลอง รพ.'!$A:$A,0)),)</f>
        <v>0</v>
      </c>
      <c r="D433" s="6"/>
      <c r="E433" s="201" t="str">
        <f>INDEX('13.Mapping'!$E:$E,MATCH('6.WS-Re-Exp'!$A433,'13.Mapping'!$A:$A,0))</f>
        <v>53050</v>
      </c>
      <c r="F433" s="201" t="str">
        <f>INDEX('13.Mapping'!$C:$C,MATCH('6.WS-Re-Exp'!$A433,'13.Mapping'!$A:$A,0))</f>
        <v>P25</v>
      </c>
      <c r="G433" s="201" t="str">
        <f>INDEX('13.Mapping'!$J:$J,MATCH('6.WS-Re-Exp'!$A433,'13.Mapping'!$A:$A,0))</f>
        <v>PC23</v>
      </c>
      <c r="H433" s="283"/>
      <c r="I433" s="507">
        <v>435</v>
      </c>
    </row>
    <row r="434" spans="1:9" s="33" customFormat="1" x14ac:dyDescent="0.7">
      <c r="A434" s="588" t="s">
        <v>566</v>
      </c>
      <c r="B434" s="589" t="s">
        <v>567</v>
      </c>
      <c r="C434" s="590">
        <f>IFERROR(INDEX('5.งบทดลอง รพ.'!$C:$C,MATCH('6.WS-Re-Exp'!A434,'5.งบทดลอง รพ.'!$A:$A,0)),)</f>
        <v>0</v>
      </c>
      <c r="D434" s="6"/>
      <c r="E434" s="201" t="str">
        <f>INDEX('13.Mapping'!$E:$E,MATCH('6.WS-Re-Exp'!$A434,'13.Mapping'!$A:$A,0))</f>
        <v>53050</v>
      </c>
      <c r="F434" s="201" t="str">
        <f>INDEX('13.Mapping'!$C:$C,MATCH('6.WS-Re-Exp'!$A434,'13.Mapping'!$A:$A,0))</f>
        <v>P25</v>
      </c>
      <c r="G434" s="201" t="str">
        <f>INDEX('13.Mapping'!$J:$J,MATCH('6.WS-Re-Exp'!$A434,'13.Mapping'!$A:$A,0))</f>
        <v>PC23</v>
      </c>
      <c r="H434" s="283"/>
      <c r="I434" s="507">
        <v>436</v>
      </c>
    </row>
    <row r="435" spans="1:9" s="33" customFormat="1" x14ac:dyDescent="0.7">
      <c r="A435" s="588" t="s">
        <v>568</v>
      </c>
      <c r="B435" s="589" t="s">
        <v>1023</v>
      </c>
      <c r="C435" s="590">
        <f>IFERROR(INDEX('5.งบทดลอง รพ.'!$C:$C,MATCH('6.WS-Re-Exp'!A435,'5.งบทดลอง รพ.'!$A:$A,0)),)</f>
        <v>0</v>
      </c>
      <c r="D435" s="6"/>
      <c r="E435" s="201" t="str">
        <f>INDEX('13.Mapping'!$E:$E,MATCH('6.WS-Re-Exp'!$A435,'13.Mapping'!$A:$A,0))</f>
        <v>53050</v>
      </c>
      <c r="F435" s="201" t="str">
        <f>INDEX('13.Mapping'!$C:$C,MATCH('6.WS-Re-Exp'!$A435,'13.Mapping'!$A:$A,0))</f>
        <v>P25</v>
      </c>
      <c r="G435" s="201" t="str">
        <f>INDEX('13.Mapping'!$J:$J,MATCH('6.WS-Re-Exp'!$A435,'13.Mapping'!$A:$A,0))</f>
        <v>PC23</v>
      </c>
      <c r="H435" s="283"/>
      <c r="I435" s="507">
        <v>437</v>
      </c>
    </row>
    <row r="436" spans="1:9" s="33" customFormat="1" x14ac:dyDescent="0.7">
      <c r="A436" s="588" t="s">
        <v>569</v>
      </c>
      <c r="B436" s="589" t="s">
        <v>1024</v>
      </c>
      <c r="C436" s="590">
        <f>IFERROR(INDEX('5.งบทดลอง รพ.'!$C:$C,MATCH('6.WS-Re-Exp'!A436,'5.งบทดลอง รพ.'!$A:$A,0)),)</f>
        <v>0</v>
      </c>
      <c r="D436" s="6"/>
      <c r="E436" s="201" t="str">
        <f>INDEX('13.Mapping'!$E:$E,MATCH('6.WS-Re-Exp'!$A436,'13.Mapping'!$A:$A,0))</f>
        <v>53050</v>
      </c>
      <c r="F436" s="201" t="str">
        <f>INDEX('13.Mapping'!$C:$C,MATCH('6.WS-Re-Exp'!$A436,'13.Mapping'!$A:$A,0))</f>
        <v>P25</v>
      </c>
      <c r="G436" s="201" t="str">
        <f>INDEX('13.Mapping'!$J:$J,MATCH('6.WS-Re-Exp'!$A436,'13.Mapping'!$A:$A,0))</f>
        <v>PC23</v>
      </c>
      <c r="H436" s="283"/>
      <c r="I436" s="507">
        <v>438</v>
      </c>
    </row>
    <row r="437" spans="1:9" s="33" customFormat="1" x14ac:dyDescent="0.7">
      <c r="A437" s="588" t="s">
        <v>570</v>
      </c>
      <c r="B437" s="589" t="s">
        <v>571</v>
      </c>
      <c r="C437" s="590">
        <f>IFERROR(INDEX('5.งบทดลอง รพ.'!$C:$C,MATCH('6.WS-Re-Exp'!A437,'5.งบทดลอง รพ.'!$A:$A,0)),)</f>
        <v>0</v>
      </c>
      <c r="D437" s="6"/>
      <c r="E437" s="201" t="str">
        <f>INDEX('13.Mapping'!$E:$E,MATCH('6.WS-Re-Exp'!$A437,'13.Mapping'!$A:$A,0))</f>
        <v>53050</v>
      </c>
      <c r="F437" s="201" t="str">
        <f>INDEX('13.Mapping'!$C:$C,MATCH('6.WS-Re-Exp'!$A437,'13.Mapping'!$A:$A,0))</f>
        <v>P25</v>
      </c>
      <c r="G437" s="201" t="str">
        <f>INDEX('13.Mapping'!$J:$J,MATCH('6.WS-Re-Exp'!$A437,'13.Mapping'!$A:$A,0))</f>
        <v>PC23</v>
      </c>
      <c r="H437" s="283"/>
      <c r="I437" s="507">
        <v>439</v>
      </c>
    </row>
    <row r="438" spans="1:9" s="33" customFormat="1" x14ac:dyDescent="0.7">
      <c r="A438" s="588" t="s">
        <v>572</v>
      </c>
      <c r="B438" s="589" t="s">
        <v>573</v>
      </c>
      <c r="C438" s="590">
        <f>IFERROR(INDEX('5.งบทดลอง รพ.'!$C:$C,MATCH('6.WS-Re-Exp'!A438,'5.งบทดลอง รพ.'!$A:$A,0)),)</f>
        <v>0</v>
      </c>
      <c r="D438" s="6"/>
      <c r="E438" s="201" t="str">
        <f>INDEX('13.Mapping'!$E:$E,MATCH('6.WS-Re-Exp'!$A438,'13.Mapping'!$A:$A,0))</f>
        <v>53050</v>
      </c>
      <c r="F438" s="201" t="str">
        <f>INDEX('13.Mapping'!$C:$C,MATCH('6.WS-Re-Exp'!$A438,'13.Mapping'!$A:$A,0))</f>
        <v>P25</v>
      </c>
      <c r="G438" s="201">
        <f>INDEX('13.Mapping'!$J:$J,MATCH('6.WS-Re-Exp'!$A438,'13.Mapping'!$A:$A,0))</f>
        <v>0</v>
      </c>
      <c r="H438" s="283"/>
      <c r="I438" s="507">
        <v>440</v>
      </c>
    </row>
    <row r="439" spans="1:9" x14ac:dyDescent="0.7">
      <c r="A439" s="597" t="s">
        <v>574</v>
      </c>
      <c r="B439" s="597" t="s">
        <v>5971</v>
      </c>
      <c r="C439" s="590">
        <f>IFERROR(INDEX('5.งบทดลอง รพ.'!$C:$C,MATCH('6.WS-Re-Exp'!A439,'5.งบทดลอง รพ.'!$A:$A,0)),)</f>
        <v>0</v>
      </c>
      <c r="E439" s="201" t="str">
        <f>INDEX('13.Mapping'!$E:$E,MATCH('6.WS-Re-Exp'!$A439,'13.Mapping'!$A:$A,0))</f>
        <v>53050</v>
      </c>
      <c r="F439" s="201" t="str">
        <f>INDEX('13.Mapping'!$C:$C,MATCH('6.WS-Re-Exp'!$A439,'13.Mapping'!$A:$A,0))</f>
        <v>P25</v>
      </c>
      <c r="G439" s="201">
        <f>INDEX('13.Mapping'!$J:$J,MATCH('6.WS-Re-Exp'!$A439,'13.Mapping'!$A:$A,0))</f>
        <v>0</v>
      </c>
      <c r="H439" s="6"/>
      <c r="I439" s="507">
        <v>441</v>
      </c>
    </row>
    <row r="440" spans="1:9" x14ac:dyDescent="0.7">
      <c r="A440" s="597" t="s">
        <v>575</v>
      </c>
      <c r="B440" s="597" t="s">
        <v>5970</v>
      </c>
      <c r="C440" s="590">
        <f>IFERROR(INDEX('5.งบทดลอง รพ.'!$C:$C,MATCH('6.WS-Re-Exp'!A440,'5.งบทดลอง รพ.'!$A:$A,0)),)</f>
        <v>0</v>
      </c>
      <c r="E440" s="201" t="str">
        <f>INDEX('13.Mapping'!$E:$E,MATCH('6.WS-Re-Exp'!$A440,'13.Mapping'!$A:$A,0))</f>
        <v>53050</v>
      </c>
      <c r="F440" s="201" t="str">
        <f>INDEX('13.Mapping'!$C:$C,MATCH('6.WS-Re-Exp'!$A440,'13.Mapping'!$A:$A,0))</f>
        <v>P25</v>
      </c>
      <c r="G440" s="201">
        <f>INDEX('13.Mapping'!$J:$J,MATCH('6.WS-Re-Exp'!$A440,'13.Mapping'!$A:$A,0))</f>
        <v>0</v>
      </c>
      <c r="H440" s="6"/>
      <c r="I440" s="507">
        <v>442</v>
      </c>
    </row>
    <row r="441" spans="1:9" x14ac:dyDescent="0.7">
      <c r="A441" s="597" t="s">
        <v>576</v>
      </c>
      <c r="B441" s="597" t="s">
        <v>5969</v>
      </c>
      <c r="C441" s="590">
        <f>IFERROR(INDEX('5.งบทดลอง รพ.'!$C:$C,MATCH('6.WS-Re-Exp'!A441,'5.งบทดลอง รพ.'!$A:$A,0)),)</f>
        <v>0</v>
      </c>
      <c r="E441" s="201" t="str">
        <f>INDEX('13.Mapping'!$E:$E,MATCH('6.WS-Re-Exp'!$A441,'13.Mapping'!$A:$A,0))</f>
        <v>53050</v>
      </c>
      <c r="F441" s="201" t="str">
        <f>INDEX('13.Mapping'!$C:$C,MATCH('6.WS-Re-Exp'!$A441,'13.Mapping'!$A:$A,0))</f>
        <v>P25</v>
      </c>
      <c r="G441" s="201">
        <f>INDEX('13.Mapping'!$J:$J,MATCH('6.WS-Re-Exp'!$A441,'13.Mapping'!$A:$A,0))</f>
        <v>0</v>
      </c>
      <c r="I441" s="507">
        <v>443</v>
      </c>
    </row>
    <row r="442" spans="1:9" x14ac:dyDescent="0.7">
      <c r="A442" s="597" t="s">
        <v>577</v>
      </c>
      <c r="B442" s="597" t="s">
        <v>5968</v>
      </c>
      <c r="C442" s="590">
        <f>IFERROR(INDEX('5.งบทดลอง รพ.'!$C:$C,MATCH('6.WS-Re-Exp'!A442,'5.งบทดลอง รพ.'!$A:$A,0)),)</f>
        <v>0</v>
      </c>
      <c r="E442" s="201" t="str">
        <f>INDEX('13.Mapping'!$E:$E,MATCH('6.WS-Re-Exp'!$A442,'13.Mapping'!$A:$A,0))</f>
        <v>53050</v>
      </c>
      <c r="F442" s="201" t="str">
        <f>INDEX('13.Mapping'!$C:$C,MATCH('6.WS-Re-Exp'!$A442,'13.Mapping'!$A:$A,0))</f>
        <v>P25</v>
      </c>
      <c r="G442" s="201">
        <f>INDEX('13.Mapping'!$J:$J,MATCH('6.WS-Re-Exp'!$A442,'13.Mapping'!$A:$A,0))</f>
        <v>0</v>
      </c>
      <c r="I442" s="507">
        <v>444</v>
      </c>
    </row>
    <row r="443" spans="1:9" x14ac:dyDescent="0.7">
      <c r="A443" s="597" t="s">
        <v>578</v>
      </c>
      <c r="B443" s="597" t="s">
        <v>5972</v>
      </c>
      <c r="C443" s="590">
        <f>IFERROR(INDEX('5.งบทดลอง รพ.'!$C:$C,MATCH('6.WS-Re-Exp'!A443,'5.งบทดลอง รพ.'!$A:$A,0)),)</f>
        <v>0</v>
      </c>
      <c r="E443" s="201" t="str">
        <f>INDEX('13.Mapping'!$E:$E,MATCH('6.WS-Re-Exp'!$A443,'13.Mapping'!$A:$A,0))</f>
        <v>53050</v>
      </c>
      <c r="F443" s="201" t="str">
        <f>INDEX('13.Mapping'!$C:$C,MATCH('6.WS-Re-Exp'!$A443,'13.Mapping'!$A:$A,0))</f>
        <v>P25</v>
      </c>
      <c r="G443" s="201" t="str">
        <f>INDEX('13.Mapping'!$J:$J,MATCH('6.WS-Re-Exp'!$A443,'13.Mapping'!$A:$A,0))</f>
        <v>PC23</v>
      </c>
      <c r="I443" s="507">
        <v>445</v>
      </c>
    </row>
    <row r="444" spans="1:9" x14ac:dyDescent="0.7">
      <c r="A444" s="597" t="s">
        <v>579</v>
      </c>
      <c r="B444" s="597" t="s">
        <v>580</v>
      </c>
      <c r="C444" s="590">
        <f>IFERROR(INDEX('5.งบทดลอง รพ.'!$C:$C,MATCH('6.WS-Re-Exp'!A444,'5.งบทดลอง รพ.'!$A:$A,0)),)</f>
        <v>0</v>
      </c>
      <c r="E444" s="201" t="str">
        <f>INDEX('13.Mapping'!$E:$E,MATCH('6.WS-Re-Exp'!$A444,'13.Mapping'!$A:$A,0))</f>
        <v>53050</v>
      </c>
      <c r="F444" s="201" t="str">
        <f>INDEX('13.Mapping'!$C:$C,MATCH('6.WS-Re-Exp'!$A444,'13.Mapping'!$A:$A,0))</f>
        <v>P25</v>
      </c>
      <c r="G444" s="201" t="str">
        <f>INDEX('13.Mapping'!$J:$J,MATCH('6.WS-Re-Exp'!$A444,'13.Mapping'!$A:$A,0))</f>
        <v>PC23</v>
      </c>
      <c r="I444" s="507">
        <v>446</v>
      </c>
    </row>
    <row r="445" spans="1:9" x14ac:dyDescent="0.7">
      <c r="C445" s="343">
        <f>SUM(C3:C444)</f>
        <v>0</v>
      </c>
      <c r="D445" s="69" t="s">
        <v>5917</v>
      </c>
      <c r="H445" s="485">
        <f>SUM(C170:C444)</f>
        <v>0</v>
      </c>
    </row>
    <row r="447" spans="1:9" x14ac:dyDescent="0.7">
      <c r="C447" s="11"/>
    </row>
  </sheetData>
  <autoFilter ref="A2:I445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2 H212 J212:XFD21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J5" activePane="bottomRight" state="frozen"/>
      <selection pane="topRight" activeCell="B1" sqref="B1"/>
      <selection pane="bottomLeft" activeCell="A3" sqref="A3"/>
      <selection pane="bottomRight" activeCell="Q7" sqref="Q7"/>
    </sheetView>
  </sheetViews>
  <sheetFormatPr defaultColWidth="9" defaultRowHeight="24.6" x14ac:dyDescent="0.7"/>
  <cols>
    <col min="1" max="1" width="16.09765625" style="6" bestFit="1" customWidth="1"/>
    <col min="2" max="2" width="45.3984375" style="6" customWidth="1"/>
    <col min="3" max="3" width="17.796875" style="6" customWidth="1"/>
    <col min="4" max="4" width="19.09765625" style="6" customWidth="1"/>
    <col min="5" max="5" width="17.69921875" style="6" customWidth="1"/>
    <col min="6" max="8" width="19.3984375" style="6" customWidth="1"/>
    <col min="9" max="9" width="26.69921875" style="6" bestFit="1" customWidth="1"/>
    <col min="10" max="10" width="21.796875" style="6" customWidth="1"/>
    <col min="11" max="11" width="21.296875" style="6" customWidth="1"/>
    <col min="12" max="12" width="20.796875" style="6" customWidth="1"/>
    <col min="13" max="13" width="19.3984375" style="6" customWidth="1"/>
    <col min="14" max="14" width="31.3984375" style="6" customWidth="1"/>
    <col min="15" max="15" width="14.59765625" style="6" customWidth="1"/>
    <col min="16" max="16" width="17.19921875" style="6" customWidth="1"/>
    <col min="17" max="17" width="13.8984375" style="6" customWidth="1"/>
    <col min="18" max="18" width="19.3984375" style="6" customWidth="1"/>
    <col min="19" max="16384" width="9" style="6"/>
  </cols>
  <sheetData>
    <row r="1" spans="1:18" ht="27" customHeight="1" x14ac:dyDescent="0.7">
      <c r="B1" s="729" t="s">
        <v>650</v>
      </c>
      <c r="C1" s="729"/>
      <c r="D1" s="729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" customHeight="1" x14ac:dyDescent="0.75">
      <c r="B2" s="323"/>
      <c r="C2" s="323" t="s">
        <v>1029</v>
      </c>
      <c r="D2" s="323" t="s">
        <v>1039</v>
      </c>
      <c r="E2" s="323" t="s">
        <v>1031</v>
      </c>
      <c r="F2" s="323" t="s">
        <v>1032</v>
      </c>
      <c r="G2" s="323" t="s">
        <v>1026</v>
      </c>
      <c r="H2" s="323" t="s">
        <v>1028</v>
      </c>
      <c r="I2" s="323" t="s">
        <v>1154</v>
      </c>
      <c r="J2" s="323" t="s">
        <v>1151</v>
      </c>
      <c r="K2" s="323" t="s">
        <v>1041</v>
      </c>
      <c r="L2" s="323" t="s">
        <v>1042</v>
      </c>
      <c r="M2" s="323" t="s">
        <v>1152</v>
      </c>
      <c r="N2" s="332" t="s">
        <v>6266</v>
      </c>
      <c r="O2" s="323" t="s">
        <v>1153</v>
      </c>
      <c r="P2" s="323" t="s">
        <v>2189</v>
      </c>
      <c r="Q2" s="323" t="s">
        <v>5979</v>
      </c>
      <c r="R2" s="323" t="s">
        <v>5980</v>
      </c>
    </row>
    <row r="3" spans="1:18" s="331" customFormat="1" ht="42" x14ac:dyDescent="0.25">
      <c r="B3" s="104"/>
      <c r="C3" s="730" t="s">
        <v>1147</v>
      </c>
      <c r="D3" s="730"/>
      <c r="E3" s="730"/>
      <c r="F3" s="731" t="s">
        <v>1148</v>
      </c>
      <c r="G3" s="731"/>
      <c r="H3" s="731"/>
      <c r="I3" s="104"/>
      <c r="J3" s="104" t="s">
        <v>6265</v>
      </c>
      <c r="K3" s="104" t="s">
        <v>6261</v>
      </c>
      <c r="L3" s="104"/>
      <c r="M3" s="104"/>
      <c r="N3" s="104"/>
      <c r="O3" s="104"/>
      <c r="P3" s="371"/>
      <c r="Q3" s="371"/>
    </row>
    <row r="4" spans="1:18" s="1" customFormat="1" ht="49.2" x14ac:dyDescent="0.7">
      <c r="B4" s="733" t="s">
        <v>678</v>
      </c>
      <c r="C4" s="735" t="s">
        <v>681</v>
      </c>
      <c r="D4" s="735" t="s">
        <v>1133</v>
      </c>
      <c r="E4" s="735" t="s">
        <v>6523</v>
      </c>
      <c r="F4" s="737" t="s">
        <v>681</v>
      </c>
      <c r="G4" s="737" t="s">
        <v>1133</v>
      </c>
      <c r="H4" s="737" t="s">
        <v>6523</v>
      </c>
      <c r="I4" s="739" t="s">
        <v>6344</v>
      </c>
      <c r="J4" s="741" t="s">
        <v>6522</v>
      </c>
      <c r="K4" s="741" t="s">
        <v>6521</v>
      </c>
      <c r="L4" s="741" t="s">
        <v>6520</v>
      </c>
      <c r="M4" s="739" t="s">
        <v>6519</v>
      </c>
      <c r="N4" s="743" t="s">
        <v>6518</v>
      </c>
      <c r="O4" s="745" t="s">
        <v>6517</v>
      </c>
      <c r="P4" s="746"/>
      <c r="Q4" s="746"/>
      <c r="R4" s="191" t="s">
        <v>6516</v>
      </c>
    </row>
    <row r="5" spans="1:18" s="1" customFormat="1" ht="20.399999999999999" customHeight="1" x14ac:dyDescent="0.7">
      <c r="B5" s="734"/>
      <c r="C5" s="736"/>
      <c r="D5" s="736"/>
      <c r="E5" s="736"/>
      <c r="F5" s="738"/>
      <c r="G5" s="738"/>
      <c r="H5" s="738"/>
      <c r="I5" s="740"/>
      <c r="J5" s="742"/>
      <c r="K5" s="742"/>
      <c r="L5" s="742"/>
      <c r="M5" s="740"/>
      <c r="N5" s="744"/>
      <c r="O5" s="375" t="s">
        <v>5934</v>
      </c>
      <c r="P5" s="376" t="s">
        <v>5935</v>
      </c>
      <c r="Q5" s="397" t="s">
        <v>618</v>
      </c>
      <c r="R5" s="372"/>
    </row>
    <row r="6" spans="1:18" s="1" customFormat="1" x14ac:dyDescent="0.7">
      <c r="A6" s="289" t="s">
        <v>214</v>
      </c>
      <c r="B6" s="100" t="s">
        <v>5973</v>
      </c>
      <c r="C6" s="472"/>
      <c r="D6" s="472"/>
      <c r="E6" s="472"/>
      <c r="F6" s="473"/>
      <c r="G6" s="473"/>
      <c r="H6" s="473"/>
      <c r="I6" s="474">
        <f>IFERROR(INDEX('6.WS-Re-Exp'!$C$3:$C$432,MATCH('7.WS-ยา วชภฯ'!$A6,'6.WS-Re-Exp'!$A$3:$A$432,0)),0)</f>
        <v>0</v>
      </c>
      <c r="J6" s="475">
        <f>INDEX('6.WS-Re-Exp'!$C:$C,MATCH('7.WS-ยา วชภฯ'!A6,'6.WS-Re-Exp'!$A:$A))</f>
        <v>0</v>
      </c>
      <c r="K6" s="476">
        <f>SUM('12.WS-แผนสนับสนุน รพ.สต.'!E16)</f>
        <v>0</v>
      </c>
      <c r="L6" s="475"/>
      <c r="M6" s="477"/>
      <c r="N6" s="478">
        <f>M6+Q6-J6-K6-L6+R6</f>
        <v>0</v>
      </c>
      <c r="O6" s="479"/>
      <c r="P6" s="479"/>
      <c r="Q6" s="479">
        <f>SUM(O6:P6)</f>
        <v>0</v>
      </c>
      <c r="R6" s="480"/>
    </row>
    <row r="7" spans="1:18" s="1" customFormat="1" x14ac:dyDescent="0.7">
      <c r="A7" s="289" t="s">
        <v>216</v>
      </c>
      <c r="B7" s="100" t="s">
        <v>5974</v>
      </c>
      <c r="C7" s="472"/>
      <c r="D7" s="472"/>
      <c r="E7" s="472"/>
      <c r="F7" s="473"/>
      <c r="G7" s="473"/>
      <c r="H7" s="473"/>
      <c r="I7" s="474">
        <f>IFERROR(INDEX('6.WS-Re-Exp'!$C$3:$C$432,MATCH('7.WS-ยา วชภฯ'!$A7,'6.WS-Re-Exp'!$A$3:$A$432,0)),0)</f>
        <v>0</v>
      </c>
      <c r="J7" s="475">
        <f>INDEX('6.WS-Re-Exp'!$C:$C,MATCH('7.WS-ยา วชภฯ'!A7,'6.WS-Re-Exp'!$A:$A))</f>
        <v>0</v>
      </c>
      <c r="K7" s="476">
        <f>SUM('12.WS-แผนสนับสนุน รพ.สต.'!F16)</f>
        <v>0</v>
      </c>
      <c r="L7" s="475"/>
      <c r="M7" s="477"/>
      <c r="N7" s="478">
        <f t="shared" ref="N7:N11" si="0">M7+Q7-J7-K7-L7+R7</f>
        <v>0</v>
      </c>
      <c r="O7" s="479"/>
      <c r="P7" s="479"/>
      <c r="Q7" s="479">
        <f t="shared" ref="Q7:Q11" si="1">SUM(O7:P7)</f>
        <v>0</v>
      </c>
      <c r="R7" s="480"/>
    </row>
    <row r="8" spans="1:18" s="1" customFormat="1" x14ac:dyDescent="0.7">
      <c r="A8" s="289" t="s">
        <v>218</v>
      </c>
      <c r="B8" s="100" t="s">
        <v>5975</v>
      </c>
      <c r="C8" s="472"/>
      <c r="D8" s="472"/>
      <c r="E8" s="472"/>
      <c r="F8" s="473"/>
      <c r="G8" s="473"/>
      <c r="H8" s="473"/>
      <c r="I8" s="474">
        <f>IFERROR(INDEX('6.WS-Re-Exp'!$C$3:$C$432,MATCH('7.WS-ยา วชภฯ'!$A8,'6.WS-Re-Exp'!$A$3:$A$432,0)),0)</f>
        <v>0</v>
      </c>
      <c r="J8" s="475">
        <f>INDEX('6.WS-Re-Exp'!$C:$C,MATCH('7.WS-ยา วชภฯ'!A8,'6.WS-Re-Exp'!$A:$A))</f>
        <v>0</v>
      </c>
      <c r="K8" s="476">
        <f>SUM('12.WS-แผนสนับสนุน รพ.สต.'!G16)</f>
        <v>0</v>
      </c>
      <c r="L8" s="475"/>
      <c r="M8" s="477"/>
      <c r="N8" s="478">
        <f t="shared" si="0"/>
        <v>0</v>
      </c>
      <c r="O8" s="479"/>
      <c r="P8" s="479"/>
      <c r="Q8" s="479">
        <f t="shared" si="1"/>
        <v>0</v>
      </c>
      <c r="R8" s="480"/>
    </row>
    <row r="9" spans="1:18" ht="23.4" customHeight="1" x14ac:dyDescent="0.7">
      <c r="A9" s="289" t="s">
        <v>221</v>
      </c>
      <c r="B9" s="100" t="s">
        <v>5976</v>
      </c>
      <c r="C9" s="226"/>
      <c r="D9" s="226"/>
      <c r="E9" s="226"/>
      <c r="F9" s="227"/>
      <c r="G9" s="228"/>
      <c r="H9" s="228"/>
      <c r="I9" s="474">
        <f>IFERROR(INDEX('6.WS-Re-Exp'!$C$3:$C$432,MATCH('7.WS-ยา วชภฯ'!$A9,'6.WS-Re-Exp'!$A$3:$A$432,0)),0)</f>
        <v>0</v>
      </c>
      <c r="J9" s="475">
        <f>INDEX('6.WS-Re-Exp'!$C:$C,MATCH('7.WS-ยา วชภฯ'!A9,'6.WS-Re-Exp'!$A:$A))</f>
        <v>0</v>
      </c>
      <c r="K9" s="229">
        <f>SUM('12.WS-แผนสนับสนุน รพ.สต.'!H16)</f>
        <v>0</v>
      </c>
      <c r="L9" s="229"/>
      <c r="M9" s="230"/>
      <c r="N9" s="478">
        <f t="shared" si="0"/>
        <v>0</v>
      </c>
      <c r="O9" s="471"/>
      <c r="P9" s="471"/>
      <c r="Q9" s="479">
        <f t="shared" si="1"/>
        <v>0</v>
      </c>
      <c r="R9" s="417"/>
    </row>
    <row r="10" spans="1:18" x14ac:dyDescent="0.7">
      <c r="A10" s="289" t="s">
        <v>795</v>
      </c>
      <c r="B10" s="87" t="s">
        <v>5977</v>
      </c>
      <c r="C10" s="226"/>
      <c r="D10" s="226"/>
      <c r="E10" s="226"/>
      <c r="F10" s="227"/>
      <c r="G10" s="228"/>
      <c r="H10" s="228"/>
      <c r="I10" s="474">
        <f>IFERROR(INDEX('6.WS-Re-Exp'!$C$3:$C$432,MATCH('7.WS-ยา วชภฯ'!$A10,'6.WS-Re-Exp'!$A$3:$A$432,0)),0)</f>
        <v>0</v>
      </c>
      <c r="J10" s="475">
        <f>INDEX('6.WS-Re-Exp'!$C:$C,MATCH('7.WS-ยา วชภฯ'!A10,'6.WS-Re-Exp'!$A:$A))</f>
        <v>0</v>
      </c>
      <c r="K10" s="229">
        <f>SUM('12.WS-แผนสนับสนุน รพ.สต.'!I16)</f>
        <v>0</v>
      </c>
      <c r="L10" s="229"/>
      <c r="M10" s="230"/>
      <c r="N10" s="478">
        <f t="shared" si="0"/>
        <v>0</v>
      </c>
      <c r="O10" s="471"/>
      <c r="P10" s="471"/>
      <c r="Q10" s="479">
        <f t="shared" si="1"/>
        <v>0</v>
      </c>
      <c r="R10" s="417"/>
    </row>
    <row r="11" spans="1:18" x14ac:dyDescent="0.7">
      <c r="A11" s="186" t="s">
        <v>219</v>
      </c>
      <c r="B11" s="87" t="s">
        <v>5978</v>
      </c>
      <c r="C11" s="226"/>
      <c r="D11" s="226"/>
      <c r="E11" s="226"/>
      <c r="F11" s="227"/>
      <c r="G11" s="228"/>
      <c r="H11" s="228"/>
      <c r="I11" s="474">
        <f>IFERROR(INDEX('6.WS-Re-Exp'!$C$3:$C$432,MATCH('7.WS-ยา วชภฯ'!$A11,'6.WS-Re-Exp'!$A$3:$A$432,0)),0)</f>
        <v>0</v>
      </c>
      <c r="J11" s="475">
        <f>INDEX('6.WS-Re-Exp'!$C:$C,MATCH('7.WS-ยา วชภฯ'!A11,'6.WS-Re-Exp'!$A:$A))</f>
        <v>0</v>
      </c>
      <c r="K11" s="229">
        <f>SUM('12.WS-แผนสนับสนุน รพ.สต.'!J16)</f>
        <v>0</v>
      </c>
      <c r="L11" s="229"/>
      <c r="M11" s="230"/>
      <c r="N11" s="478">
        <f t="shared" si="0"/>
        <v>0</v>
      </c>
      <c r="O11" s="471"/>
      <c r="P11" s="471"/>
      <c r="Q11" s="479">
        <f t="shared" si="1"/>
        <v>0</v>
      </c>
      <c r="R11" s="417"/>
    </row>
    <row r="12" spans="1:18" s="1" customFormat="1" x14ac:dyDescent="0.7">
      <c r="B12" s="44" t="s">
        <v>618</v>
      </c>
      <c r="C12" s="220">
        <f>SUM(C6:C11)</f>
        <v>0</v>
      </c>
      <c r="D12" s="220">
        <f t="shared" ref="D12:E12" si="2">SUM(D6:D11)</f>
        <v>0</v>
      </c>
      <c r="E12" s="220">
        <f t="shared" si="2"/>
        <v>0</v>
      </c>
      <c r="F12" s="221">
        <f>SUM(F6:F11)</f>
        <v>0</v>
      </c>
      <c r="G12" s="221">
        <f t="shared" ref="G12:H12" si="3">SUM(G6:G11)</f>
        <v>0</v>
      </c>
      <c r="H12" s="221">
        <f t="shared" si="3"/>
        <v>0</v>
      </c>
      <c r="I12" s="222">
        <f>SUM(I6:I11)</f>
        <v>0</v>
      </c>
      <c r="J12" s="223">
        <f>SUM(J6:J11)</f>
        <v>0</v>
      </c>
      <c r="K12" s="223">
        <f t="shared" ref="K12:L12" si="4">SUM(K6:K11)</f>
        <v>0</v>
      </c>
      <c r="L12" s="223">
        <f t="shared" si="4"/>
        <v>0</v>
      </c>
      <c r="M12" s="224">
        <f t="shared" ref="M12:R12" si="5">SUM(M6:M11)</f>
        <v>0</v>
      </c>
      <c r="N12" s="225">
        <f t="shared" si="5"/>
        <v>0</v>
      </c>
      <c r="O12" s="419">
        <f t="shared" si="5"/>
        <v>0</v>
      </c>
      <c r="P12" s="419">
        <f t="shared" si="5"/>
        <v>0</v>
      </c>
      <c r="Q12" s="419">
        <f t="shared" si="5"/>
        <v>0</v>
      </c>
      <c r="R12" s="418">
        <f t="shared" si="5"/>
        <v>0</v>
      </c>
    </row>
    <row r="13" spans="1:18" x14ac:dyDescent="0.7">
      <c r="I13" s="98">
        <f>SUM('1.Planfin67_1st'!E18:E21)</f>
        <v>254179721.50800002</v>
      </c>
      <c r="J13" s="231">
        <f>SUM('1.Planfin67_1st'!F18:F21)</f>
        <v>0</v>
      </c>
      <c r="Q13" s="11">
        <f>SUM(O11:P12)</f>
        <v>0</v>
      </c>
    </row>
    <row r="14" spans="1:18" ht="20.399999999999999" customHeight="1" x14ac:dyDescent="0.7">
      <c r="I14" s="732" t="s">
        <v>2193</v>
      </c>
      <c r="J14" s="728" t="s">
        <v>2197</v>
      </c>
    </row>
    <row r="15" spans="1:18" ht="20.399999999999999" customHeight="1" x14ac:dyDescent="0.7">
      <c r="I15" s="732"/>
      <c r="J15" s="728"/>
    </row>
    <row r="16" spans="1:18" ht="20.399999999999999" customHeight="1" x14ac:dyDescent="0.7">
      <c r="I16" s="732"/>
      <c r="J16" s="728"/>
    </row>
    <row r="17" spans="9:9" ht="20.399999999999999" customHeight="1" x14ac:dyDescent="0.7">
      <c r="I17" s="732"/>
    </row>
    <row r="18" spans="9:9" ht="20.399999999999999" customHeight="1" x14ac:dyDescent="0.7">
      <c r="I18" s="732"/>
    </row>
    <row r="19" spans="9:9" ht="20.399999999999999" customHeight="1" x14ac:dyDescent="0.7">
      <c r="I19" s="732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L6" activePane="bottomRight" state="frozen"/>
      <selection pane="topRight" activeCell="B1" sqref="B1"/>
      <selection pane="bottomLeft" activeCell="A5" sqref="A5"/>
      <selection pane="bottomRight" activeCell="U10" sqref="U10"/>
    </sheetView>
  </sheetViews>
  <sheetFormatPr defaultColWidth="8.796875" defaultRowHeight="24.6" x14ac:dyDescent="0.7"/>
  <cols>
    <col min="1" max="1" width="14.3984375" style="6" customWidth="1"/>
    <col min="2" max="2" width="33.59765625" style="6" bestFit="1" customWidth="1"/>
    <col min="3" max="3" width="17.796875" style="6" customWidth="1"/>
    <col min="4" max="4" width="19.09765625" style="6" customWidth="1"/>
    <col min="5" max="5" width="18.296875" style="6" bestFit="1" customWidth="1"/>
    <col min="6" max="6" width="17.69921875" style="6" customWidth="1"/>
    <col min="7" max="7" width="18.796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3984375" style="6" customWidth="1"/>
    <col min="13" max="13" width="20.8984375" style="6" customWidth="1"/>
    <col min="14" max="14" width="30.59765625" style="6" customWidth="1"/>
    <col min="15" max="15" width="15.796875" style="6" bestFit="1" customWidth="1"/>
    <col min="16" max="16" width="17.69921875" style="6" bestFit="1" customWidth="1"/>
    <col min="17" max="17" width="7" style="6" bestFit="1" customWidth="1"/>
    <col min="18" max="18" width="15.69921875" style="6" customWidth="1"/>
    <col min="19" max="20" width="8.796875" style="6"/>
    <col min="21" max="21" width="14.09765625" style="6" customWidth="1"/>
    <col min="22" max="22" width="18.09765625" style="6" customWidth="1"/>
    <col min="23" max="16384" width="8.796875" style="6"/>
  </cols>
  <sheetData>
    <row r="1" spans="1:22" x14ac:dyDescent="0.7">
      <c r="B1" s="435" t="s">
        <v>679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02" customFormat="1" x14ac:dyDescent="0.25">
      <c r="C2" s="387" t="s">
        <v>1029</v>
      </c>
      <c r="D2" s="387" t="s">
        <v>1039</v>
      </c>
      <c r="E2" s="387" t="s">
        <v>1031</v>
      </c>
      <c r="F2" s="387" t="s">
        <v>1032</v>
      </c>
      <c r="G2" s="387" t="s">
        <v>1026</v>
      </c>
      <c r="H2" s="387" t="s">
        <v>1028</v>
      </c>
      <c r="I2" s="387" t="s">
        <v>1150</v>
      </c>
      <c r="J2" s="387" t="s">
        <v>1151</v>
      </c>
      <c r="K2" s="387" t="s">
        <v>1041</v>
      </c>
      <c r="L2" s="387" t="s">
        <v>1042</v>
      </c>
      <c r="M2" s="387" t="s">
        <v>1152</v>
      </c>
      <c r="N2" s="436" t="s">
        <v>6267</v>
      </c>
      <c r="O2" s="387" t="s">
        <v>1153</v>
      </c>
      <c r="P2" s="387" t="s">
        <v>2189</v>
      </c>
      <c r="Q2" s="387" t="s">
        <v>5979</v>
      </c>
      <c r="R2" s="387" t="s">
        <v>5980</v>
      </c>
    </row>
    <row r="3" spans="1:22" s="96" customFormat="1" x14ac:dyDescent="0.7">
      <c r="C3" s="387"/>
      <c r="D3" s="387"/>
      <c r="E3" s="387"/>
      <c r="F3" s="387"/>
      <c r="G3" s="387"/>
      <c r="H3" s="387"/>
      <c r="I3" s="387"/>
      <c r="J3" s="387"/>
      <c r="K3" s="105"/>
      <c r="L3" s="387"/>
      <c r="M3" s="387"/>
      <c r="N3" s="387"/>
      <c r="O3" s="387"/>
      <c r="P3" s="387"/>
      <c r="Q3" s="387"/>
    </row>
    <row r="4" spans="1:22" x14ac:dyDescent="0.7">
      <c r="B4" s="751" t="s">
        <v>678</v>
      </c>
      <c r="C4" s="749" t="s">
        <v>1147</v>
      </c>
      <c r="D4" s="749"/>
      <c r="E4" s="749"/>
      <c r="F4" s="750" t="s">
        <v>2203</v>
      </c>
      <c r="G4" s="750"/>
      <c r="H4" s="750"/>
      <c r="I4" s="753" t="s">
        <v>6344</v>
      </c>
      <c r="J4" s="754" t="s">
        <v>6528</v>
      </c>
      <c r="K4" s="754" t="s">
        <v>6521</v>
      </c>
      <c r="L4" s="754" t="s">
        <v>6527</v>
      </c>
      <c r="M4" s="753" t="s">
        <v>6519</v>
      </c>
      <c r="N4" s="752" t="s">
        <v>6526</v>
      </c>
      <c r="O4" s="755" t="s">
        <v>6525</v>
      </c>
      <c r="P4" s="756"/>
      <c r="Q4" s="757"/>
      <c r="R4" s="747" t="s">
        <v>6524</v>
      </c>
    </row>
    <row r="5" spans="1:22" x14ac:dyDescent="0.7">
      <c r="B5" s="751"/>
      <c r="C5" s="437" t="s">
        <v>681</v>
      </c>
      <c r="D5" s="437" t="s">
        <v>1133</v>
      </c>
      <c r="E5" s="437" t="s">
        <v>6523</v>
      </c>
      <c r="F5" s="438" t="s">
        <v>681</v>
      </c>
      <c r="G5" s="438" t="s">
        <v>1133</v>
      </c>
      <c r="H5" s="438" t="s">
        <v>6523</v>
      </c>
      <c r="I5" s="753"/>
      <c r="J5" s="754"/>
      <c r="K5" s="754"/>
      <c r="L5" s="754"/>
      <c r="M5" s="753"/>
      <c r="N5" s="752"/>
      <c r="O5" s="758"/>
      <c r="P5" s="759"/>
      <c r="Q5" s="760"/>
      <c r="R5" s="748"/>
    </row>
    <row r="6" spans="1:22" x14ac:dyDescent="0.7">
      <c r="B6" s="439"/>
      <c r="C6" s="440"/>
      <c r="D6" s="440"/>
      <c r="E6" s="440"/>
      <c r="F6" s="441"/>
      <c r="G6" s="441"/>
      <c r="H6" s="441"/>
      <c r="I6" s="421"/>
      <c r="J6" s="442"/>
      <c r="K6" s="442"/>
      <c r="L6" s="442"/>
      <c r="M6" s="421"/>
      <c r="N6" s="443"/>
      <c r="O6" s="524" t="s">
        <v>5934</v>
      </c>
      <c r="P6" s="373" t="s">
        <v>5935</v>
      </c>
      <c r="Q6" s="374" t="s">
        <v>618</v>
      </c>
      <c r="R6" s="444"/>
    </row>
    <row r="7" spans="1:22" x14ac:dyDescent="0.7">
      <c r="A7" s="186" t="s">
        <v>785</v>
      </c>
      <c r="B7" s="445" t="s">
        <v>582</v>
      </c>
      <c r="C7" s="226"/>
      <c r="D7" s="226"/>
      <c r="E7" s="226"/>
      <c r="F7" s="227"/>
      <c r="G7" s="446"/>
      <c r="H7" s="446"/>
      <c r="I7" s="447"/>
      <c r="J7" s="448">
        <f>IFERROR(INDEX('6.WS-Re-Exp'!$C$3:$C$432,MATCH('8.WS-วัสดุอื่น'!$A7,'6.WS-Re-Exp'!$A$3:$A$432,0)),0)</f>
        <v>0</v>
      </c>
      <c r="K7" s="448"/>
      <c r="L7" s="448"/>
      <c r="M7" s="230"/>
      <c r="N7" s="449">
        <f>SUM(M7+Q7+R7-J7-K7-L7)</f>
        <v>0</v>
      </c>
      <c r="O7" s="450"/>
      <c r="P7" s="451"/>
      <c r="Q7" s="451">
        <f>SUM(O7:P7)</f>
        <v>0</v>
      </c>
      <c r="R7" s="452"/>
      <c r="U7" s="369"/>
      <c r="V7" s="212"/>
    </row>
    <row r="8" spans="1:22" x14ac:dyDescent="0.7">
      <c r="A8" s="186" t="s">
        <v>786</v>
      </c>
      <c r="B8" s="445" t="s">
        <v>583</v>
      </c>
      <c r="C8" s="226"/>
      <c r="D8" s="226"/>
      <c r="E8" s="226"/>
      <c r="F8" s="227"/>
      <c r="G8" s="446"/>
      <c r="H8" s="446"/>
      <c r="I8" s="447"/>
      <c r="J8" s="448">
        <f>IFERROR(INDEX('6.WS-Re-Exp'!$C$3:$C$432,MATCH('8.WS-วัสดุอื่น'!$A8,'6.WS-Re-Exp'!$A$3:$A$432,0)),0)</f>
        <v>0</v>
      </c>
      <c r="K8" s="448"/>
      <c r="L8" s="448"/>
      <c r="M8" s="230"/>
      <c r="N8" s="449">
        <f t="shared" ref="N8:N18" si="0">SUM(M8+Q8+R8-J8-K8-L8)</f>
        <v>0</v>
      </c>
      <c r="O8" s="450"/>
      <c r="P8" s="451"/>
      <c r="Q8" s="451">
        <f t="shared" ref="Q8:Q18" si="1">SUM(O8:P8)</f>
        <v>0</v>
      </c>
      <c r="R8" s="452"/>
      <c r="U8" s="369"/>
      <c r="V8" s="212"/>
    </row>
    <row r="9" spans="1:22" x14ac:dyDescent="0.7">
      <c r="A9" s="186" t="s">
        <v>793</v>
      </c>
      <c r="B9" s="445" t="s">
        <v>584</v>
      </c>
      <c r="C9" s="226"/>
      <c r="D9" s="226"/>
      <c r="E9" s="226"/>
      <c r="F9" s="227"/>
      <c r="G9" s="446"/>
      <c r="H9" s="446"/>
      <c r="I9" s="447"/>
      <c r="J9" s="448">
        <f>IFERROR(INDEX('6.WS-Re-Exp'!$C$3:$C$432,MATCH('8.WS-วัสดุอื่น'!$A9,'6.WS-Re-Exp'!$A$3:$A$432,0)),0)</f>
        <v>0</v>
      </c>
      <c r="K9" s="448"/>
      <c r="L9" s="448"/>
      <c r="M9" s="230"/>
      <c r="N9" s="449">
        <f t="shared" si="0"/>
        <v>0</v>
      </c>
      <c r="O9" s="450"/>
      <c r="P9" s="451"/>
      <c r="Q9" s="451">
        <f t="shared" si="1"/>
        <v>0</v>
      </c>
      <c r="R9" s="452"/>
      <c r="U9" s="369"/>
      <c r="V9" s="212"/>
    </row>
    <row r="10" spans="1:22" x14ac:dyDescent="0.7">
      <c r="A10" s="186" t="s">
        <v>787</v>
      </c>
      <c r="B10" s="445" t="s">
        <v>585</v>
      </c>
      <c r="C10" s="226"/>
      <c r="D10" s="226"/>
      <c r="E10" s="226"/>
      <c r="F10" s="227"/>
      <c r="G10" s="446"/>
      <c r="H10" s="446"/>
      <c r="I10" s="447"/>
      <c r="J10" s="448">
        <f>IFERROR(INDEX('6.WS-Re-Exp'!$C$3:$C$432,MATCH('8.WS-วัสดุอื่น'!$A10,'6.WS-Re-Exp'!$A$3:$A$432,0)),0)</f>
        <v>0</v>
      </c>
      <c r="K10" s="448"/>
      <c r="L10" s="448"/>
      <c r="M10" s="230"/>
      <c r="N10" s="449">
        <f t="shared" si="0"/>
        <v>0</v>
      </c>
      <c r="O10" s="450"/>
      <c r="P10" s="451"/>
      <c r="Q10" s="451">
        <f t="shared" si="1"/>
        <v>0</v>
      </c>
      <c r="R10" s="452"/>
      <c r="U10" s="369"/>
      <c r="V10" s="212"/>
    </row>
    <row r="11" spans="1:22" x14ac:dyDescent="0.7">
      <c r="A11" s="186" t="s">
        <v>788</v>
      </c>
      <c r="B11" s="445" t="s">
        <v>586</v>
      </c>
      <c r="C11" s="226"/>
      <c r="D11" s="226"/>
      <c r="E11" s="226"/>
      <c r="F11" s="227"/>
      <c r="G11" s="446"/>
      <c r="H11" s="446"/>
      <c r="I11" s="447"/>
      <c r="J11" s="448">
        <f>IFERROR(INDEX('6.WS-Re-Exp'!$C$3:$C$432,MATCH('8.WS-วัสดุอื่น'!$A11,'6.WS-Re-Exp'!$A$3:$A$432,0)),0)</f>
        <v>0</v>
      </c>
      <c r="K11" s="448"/>
      <c r="L11" s="448"/>
      <c r="M11" s="230"/>
      <c r="N11" s="449">
        <f t="shared" si="0"/>
        <v>0</v>
      </c>
      <c r="O11" s="450"/>
      <c r="P11" s="451"/>
      <c r="Q11" s="451">
        <f t="shared" si="1"/>
        <v>0</v>
      </c>
      <c r="R11" s="452"/>
      <c r="U11" s="369"/>
      <c r="V11" s="212"/>
    </row>
    <row r="12" spans="1:22" x14ac:dyDescent="0.7">
      <c r="A12" s="186" t="s">
        <v>789</v>
      </c>
      <c r="B12" s="445" t="s">
        <v>587</v>
      </c>
      <c r="C12" s="226"/>
      <c r="D12" s="226"/>
      <c r="E12" s="226"/>
      <c r="F12" s="227"/>
      <c r="G12" s="446"/>
      <c r="H12" s="446"/>
      <c r="I12" s="447"/>
      <c r="J12" s="448">
        <f>IFERROR(INDEX('6.WS-Re-Exp'!$C$3:$C$432,MATCH('8.WS-วัสดุอื่น'!$A12,'6.WS-Re-Exp'!$A$3:$A$432,0)),0)</f>
        <v>0</v>
      </c>
      <c r="K12" s="448"/>
      <c r="L12" s="448"/>
      <c r="M12" s="230"/>
      <c r="N12" s="449">
        <f t="shared" si="0"/>
        <v>0</v>
      </c>
      <c r="O12" s="450"/>
      <c r="P12" s="451"/>
      <c r="Q12" s="451">
        <f t="shared" si="1"/>
        <v>0</v>
      </c>
      <c r="R12" s="452"/>
      <c r="U12" s="369"/>
      <c r="V12" s="212"/>
    </row>
    <row r="13" spans="1:22" x14ac:dyDescent="0.7">
      <c r="A13" s="186" t="s">
        <v>790</v>
      </c>
      <c r="B13" s="445" t="s">
        <v>588</v>
      </c>
      <c r="C13" s="226"/>
      <c r="D13" s="226"/>
      <c r="E13" s="226"/>
      <c r="F13" s="227"/>
      <c r="G13" s="446"/>
      <c r="H13" s="446"/>
      <c r="I13" s="447"/>
      <c r="J13" s="448">
        <f>IFERROR(INDEX('6.WS-Re-Exp'!$C$3:$C$432,MATCH('8.WS-วัสดุอื่น'!$A13,'6.WS-Re-Exp'!$A$3:$A$432,0)),0)</f>
        <v>0</v>
      </c>
      <c r="K13" s="448"/>
      <c r="L13" s="448"/>
      <c r="M13" s="230"/>
      <c r="N13" s="449">
        <f t="shared" si="0"/>
        <v>0</v>
      </c>
      <c r="O13" s="450"/>
      <c r="P13" s="451"/>
      <c r="Q13" s="451">
        <f t="shared" si="1"/>
        <v>0</v>
      </c>
      <c r="R13" s="452"/>
      <c r="U13" s="369"/>
      <c r="V13" s="212"/>
    </row>
    <row r="14" spans="1:22" x14ac:dyDescent="0.7">
      <c r="A14" s="186" t="s">
        <v>385</v>
      </c>
      <c r="B14" s="445" t="s">
        <v>589</v>
      </c>
      <c r="C14" s="226"/>
      <c r="D14" s="226"/>
      <c r="E14" s="226"/>
      <c r="F14" s="227"/>
      <c r="G14" s="446"/>
      <c r="H14" s="446"/>
      <c r="I14" s="447"/>
      <c r="J14" s="448">
        <f>IFERROR(INDEX('6.WS-Re-Exp'!$C$3:$C$432,MATCH('8.WS-วัสดุอื่น'!$A14,'6.WS-Re-Exp'!$A$3:$A$432,0)),0)</f>
        <v>0</v>
      </c>
      <c r="K14" s="448"/>
      <c r="L14" s="448"/>
      <c r="M14" s="230"/>
      <c r="N14" s="449">
        <f t="shared" si="0"/>
        <v>0</v>
      </c>
      <c r="O14" s="450"/>
      <c r="P14" s="451"/>
      <c r="Q14" s="451">
        <f t="shared" si="1"/>
        <v>0</v>
      </c>
      <c r="R14" s="452"/>
      <c r="U14" s="369"/>
      <c r="V14" s="212"/>
    </row>
    <row r="15" spans="1:22" x14ac:dyDescent="0.7">
      <c r="A15" s="186" t="s">
        <v>387</v>
      </c>
      <c r="B15" s="445" t="s">
        <v>590</v>
      </c>
      <c r="C15" s="226"/>
      <c r="D15" s="226"/>
      <c r="E15" s="226"/>
      <c r="F15" s="227"/>
      <c r="G15" s="446"/>
      <c r="H15" s="446"/>
      <c r="I15" s="447"/>
      <c r="J15" s="448">
        <f>IFERROR(INDEX('6.WS-Re-Exp'!$C$3:$C$432,MATCH('8.WS-วัสดุอื่น'!$A15,'6.WS-Re-Exp'!$A$3:$A$432,0)),0)</f>
        <v>0</v>
      </c>
      <c r="K15" s="448"/>
      <c r="L15" s="448"/>
      <c r="M15" s="230"/>
      <c r="N15" s="449">
        <f t="shared" si="0"/>
        <v>0</v>
      </c>
      <c r="O15" s="450"/>
      <c r="P15" s="451"/>
      <c r="Q15" s="451">
        <f t="shared" si="1"/>
        <v>0</v>
      </c>
      <c r="R15" s="452"/>
      <c r="U15" s="369"/>
      <c r="V15" s="212"/>
    </row>
    <row r="16" spans="1:22" x14ac:dyDescent="0.7">
      <c r="A16" s="186" t="s">
        <v>791</v>
      </c>
      <c r="B16" s="445" t="s">
        <v>591</v>
      </c>
      <c r="C16" s="226"/>
      <c r="D16" s="226"/>
      <c r="E16" s="226"/>
      <c r="F16" s="227"/>
      <c r="G16" s="446"/>
      <c r="H16" s="446"/>
      <c r="I16" s="447"/>
      <c r="J16" s="448">
        <f>IFERROR(INDEX('6.WS-Re-Exp'!$C$3:$C$432,MATCH('8.WS-วัสดุอื่น'!$A16,'6.WS-Re-Exp'!$A$3:$A$432,0)),0)</f>
        <v>0</v>
      </c>
      <c r="K16" s="448"/>
      <c r="L16" s="448"/>
      <c r="M16" s="230"/>
      <c r="N16" s="449">
        <f t="shared" si="0"/>
        <v>0</v>
      </c>
      <c r="O16" s="450"/>
      <c r="P16" s="451"/>
      <c r="Q16" s="451">
        <f t="shared" si="1"/>
        <v>0</v>
      </c>
      <c r="R16" s="452"/>
      <c r="U16" s="369"/>
      <c r="V16" s="212"/>
    </row>
    <row r="17" spans="1:22" x14ac:dyDescent="0.7">
      <c r="A17" s="186" t="s">
        <v>2258</v>
      </c>
      <c r="B17" s="453" t="s">
        <v>592</v>
      </c>
      <c r="C17" s="454"/>
      <c r="D17" s="454"/>
      <c r="E17" s="454"/>
      <c r="F17" s="455"/>
      <c r="G17" s="456"/>
      <c r="H17" s="456"/>
      <c r="I17" s="457"/>
      <c r="J17" s="448">
        <f>IFERROR(INDEX('6.WS-Re-Exp'!$C$3:$C$432,MATCH('8.WS-วัสดุอื่น'!$A17,'6.WS-Re-Exp'!$A$3:$A$432,0)),0)</f>
        <v>0</v>
      </c>
      <c r="K17" s="458"/>
      <c r="L17" s="458"/>
      <c r="M17" s="459"/>
      <c r="N17" s="449">
        <f t="shared" si="0"/>
        <v>0</v>
      </c>
      <c r="O17" s="460"/>
      <c r="P17" s="461"/>
      <c r="Q17" s="451">
        <f t="shared" si="1"/>
        <v>0</v>
      </c>
      <c r="R17" s="452"/>
      <c r="U17" s="253"/>
      <c r="V17" s="212"/>
    </row>
    <row r="18" spans="1:22" x14ac:dyDescent="0.7">
      <c r="A18" s="186" t="s">
        <v>392</v>
      </c>
      <c r="B18" s="453" t="s">
        <v>1012</v>
      </c>
      <c r="C18" s="454"/>
      <c r="D18" s="454"/>
      <c r="E18" s="454"/>
      <c r="F18" s="455"/>
      <c r="G18" s="456"/>
      <c r="H18" s="456"/>
      <c r="I18" s="457"/>
      <c r="J18" s="448">
        <f>IFERROR(INDEX('6.WS-Re-Exp'!$C$3:$C$432,MATCH('8.WS-วัสดุอื่น'!$A18,'6.WS-Re-Exp'!$A$3:$A$432,0)),0)</f>
        <v>0</v>
      </c>
      <c r="K18" s="458"/>
      <c r="L18" s="458"/>
      <c r="M18" s="459"/>
      <c r="N18" s="449">
        <f t="shared" si="0"/>
        <v>0</v>
      </c>
      <c r="O18" s="460"/>
      <c r="P18" s="461"/>
      <c r="Q18" s="451">
        <f t="shared" si="1"/>
        <v>0</v>
      </c>
      <c r="R18" s="452"/>
      <c r="U18" s="462"/>
      <c r="V18" s="196"/>
    </row>
    <row r="19" spans="1:22" s="1" customFormat="1" ht="25.2" thickBot="1" x14ac:dyDescent="0.75">
      <c r="B19" s="463" t="s">
        <v>618</v>
      </c>
      <c r="C19" s="464">
        <f>SUM(C7:C18)</f>
        <v>0</v>
      </c>
      <c r="D19" s="464">
        <f t="shared" ref="D19:J19" si="2">SUM(D7:D18)</f>
        <v>0</v>
      </c>
      <c r="E19" s="464">
        <f t="shared" si="2"/>
        <v>0</v>
      </c>
      <c r="F19" s="465">
        <f t="shared" si="2"/>
        <v>0</v>
      </c>
      <c r="G19" s="465">
        <f t="shared" si="2"/>
        <v>0</v>
      </c>
      <c r="H19" s="465">
        <f t="shared" si="2"/>
        <v>0</v>
      </c>
      <c r="I19" s="466">
        <f t="shared" si="2"/>
        <v>0</v>
      </c>
      <c r="J19" s="467">
        <f t="shared" si="2"/>
        <v>0</v>
      </c>
      <c r="K19" s="467">
        <f>SUM('1.Planfin67_1st'!C120)</f>
        <v>0</v>
      </c>
      <c r="L19" s="467">
        <f t="shared" ref="L19:Q19" si="3">SUM(L7:L18)</f>
        <v>0</v>
      </c>
      <c r="M19" s="468">
        <f t="shared" si="3"/>
        <v>0</v>
      </c>
      <c r="N19" s="469">
        <f t="shared" si="3"/>
        <v>0</v>
      </c>
      <c r="O19" s="470">
        <f t="shared" si="3"/>
        <v>0</v>
      </c>
      <c r="P19" s="470">
        <f t="shared" si="3"/>
        <v>0</v>
      </c>
      <c r="Q19" s="470">
        <f t="shared" si="3"/>
        <v>0</v>
      </c>
      <c r="R19" s="221"/>
      <c r="U19" s="369"/>
      <c r="V19" s="212"/>
    </row>
    <row r="20" spans="1:22" ht="25.2" thickTop="1" x14ac:dyDescent="0.7">
      <c r="I20" s="98"/>
      <c r="J20" s="98">
        <f>SUM('1.Planfin67_1st'!F28)</f>
        <v>0</v>
      </c>
      <c r="K20" s="70">
        <f>SUM('1.Planfin67_1st'!C120)</f>
        <v>0</v>
      </c>
    </row>
    <row r="21" spans="1:22" x14ac:dyDescent="0.7">
      <c r="I21" s="99"/>
      <c r="J21" s="99" t="s">
        <v>1149</v>
      </c>
      <c r="K21" s="99" t="s">
        <v>1149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H14" activePane="bottomRight" state="frozen"/>
      <selection pane="topRight" activeCell="B1" sqref="B1"/>
      <selection pane="bottomLeft" activeCell="A5" sqref="A5"/>
      <selection pane="bottomRight" activeCell="L18" sqref="L18"/>
    </sheetView>
  </sheetViews>
  <sheetFormatPr defaultColWidth="9" defaultRowHeight="16.8" x14ac:dyDescent="0.5"/>
  <cols>
    <col min="1" max="1" width="9" style="5"/>
    <col min="2" max="2" width="40.3984375" style="5" bestFit="1" customWidth="1"/>
    <col min="3" max="3" width="18.3984375" style="5" customWidth="1"/>
    <col min="4" max="6" width="17.3984375" style="5" customWidth="1"/>
    <col min="7" max="7" width="22.09765625" style="9" customWidth="1"/>
    <col min="8" max="8" width="16.09765625" style="5" customWidth="1"/>
    <col min="9" max="9" width="17.59765625" style="5" customWidth="1"/>
    <col min="10" max="10" width="18.69921875" style="5" customWidth="1"/>
    <col min="11" max="11" width="19.296875" style="5" customWidth="1"/>
    <col min="12" max="15" width="15.69921875" style="5" customWidth="1"/>
    <col min="16" max="16384" width="9" style="5"/>
  </cols>
  <sheetData>
    <row r="1" spans="1:15" ht="30" x14ac:dyDescent="0.5">
      <c r="B1" s="106" t="s">
        <v>2208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23" customFormat="1" ht="27" x14ac:dyDescent="0.25">
      <c r="C2" s="323" t="s">
        <v>1029</v>
      </c>
      <c r="D2" s="323" t="s">
        <v>1039</v>
      </c>
      <c r="E2" s="323" t="s">
        <v>1031</v>
      </c>
      <c r="F2" s="323" t="s">
        <v>1032</v>
      </c>
      <c r="G2" s="323" t="s">
        <v>5986</v>
      </c>
      <c r="H2" s="323" t="s">
        <v>1028</v>
      </c>
      <c r="I2" s="323" t="s">
        <v>1150</v>
      </c>
      <c r="J2" s="323" t="s">
        <v>1151</v>
      </c>
      <c r="K2" s="323" t="s">
        <v>6270</v>
      </c>
      <c r="L2" s="323" t="s">
        <v>1042</v>
      </c>
      <c r="M2" s="323" t="s">
        <v>1152</v>
      </c>
      <c r="N2" s="323" t="s">
        <v>5987</v>
      </c>
      <c r="O2" s="323" t="s">
        <v>1153</v>
      </c>
    </row>
    <row r="3" spans="1:15" ht="24.6" x14ac:dyDescent="0.5">
      <c r="B3" s="751" t="s">
        <v>678</v>
      </c>
      <c r="C3" s="753" t="s">
        <v>6533</v>
      </c>
      <c r="D3" s="765" t="s">
        <v>6532</v>
      </c>
      <c r="E3" s="766"/>
      <c r="F3" s="767"/>
      <c r="G3" s="761" t="s">
        <v>6531</v>
      </c>
      <c r="H3" s="762" t="s">
        <v>6529</v>
      </c>
      <c r="I3" s="763"/>
      <c r="J3" s="764"/>
      <c r="K3" s="753" t="s">
        <v>6530</v>
      </c>
      <c r="L3" s="751" t="s">
        <v>680</v>
      </c>
      <c r="M3" s="751"/>
      <c r="N3" s="751"/>
      <c r="O3" s="751"/>
    </row>
    <row r="4" spans="1:15" ht="24.6" x14ac:dyDescent="0.5">
      <c r="B4" s="751"/>
      <c r="C4" s="753"/>
      <c r="D4" s="101" t="s">
        <v>5934</v>
      </c>
      <c r="E4" s="387" t="s">
        <v>5935</v>
      </c>
      <c r="F4" s="388" t="s">
        <v>618</v>
      </c>
      <c r="G4" s="761"/>
      <c r="H4" s="375" t="s">
        <v>5934</v>
      </c>
      <c r="I4" s="376" t="s">
        <v>5935</v>
      </c>
      <c r="J4" s="397" t="s">
        <v>618</v>
      </c>
      <c r="K4" s="753"/>
      <c r="L4" s="317" t="s">
        <v>5843</v>
      </c>
      <c r="M4" s="317" t="s">
        <v>5918</v>
      </c>
      <c r="N4" s="317" t="s">
        <v>6345</v>
      </c>
      <c r="O4" s="317" t="s">
        <v>6534</v>
      </c>
    </row>
    <row r="5" spans="1:15" ht="26.1" customHeight="1" x14ac:dyDescent="0.7">
      <c r="A5" s="96" t="s">
        <v>6229</v>
      </c>
      <c r="B5" s="103" t="s">
        <v>2176</v>
      </c>
      <c r="C5" s="233"/>
      <c r="D5" s="234">
        <f>SUM('7.WS-ยา วชภฯ'!O6)</f>
        <v>0</v>
      </c>
      <c r="E5" s="234">
        <f>SUM('7.WS-ยา วชภฯ'!P6)</f>
        <v>0</v>
      </c>
      <c r="F5" s="381">
        <f>SUM(D5:E5)</f>
        <v>0</v>
      </c>
      <c r="G5" s="235">
        <f>C5+F5</f>
        <v>0</v>
      </c>
      <c r="H5" s="382"/>
      <c r="I5" s="383"/>
      <c r="J5" s="383">
        <f>SUM(H5:I5)</f>
        <v>0</v>
      </c>
      <c r="K5" s="232">
        <f>G5-J5</f>
        <v>0</v>
      </c>
      <c r="L5" s="232"/>
      <c r="M5" s="232"/>
      <c r="N5" s="232"/>
      <c r="O5" s="232"/>
    </row>
    <row r="6" spans="1:15" ht="26.1" customHeight="1" x14ac:dyDescent="0.7">
      <c r="A6" s="96" t="s">
        <v>6230</v>
      </c>
      <c r="B6" s="103" t="s">
        <v>5981</v>
      </c>
      <c r="C6" s="233"/>
      <c r="D6" s="234">
        <f>SUM('7.WS-ยา วชภฯ'!O7)</f>
        <v>0</v>
      </c>
      <c r="E6" s="234">
        <f>SUM('7.WS-ยา วชภฯ'!P7)</f>
        <v>0</v>
      </c>
      <c r="F6" s="381">
        <f t="shared" ref="F6:F8" si="0">SUM(D6:E6)</f>
        <v>0</v>
      </c>
      <c r="G6" s="235">
        <f t="shared" ref="G6:G19" si="1">C6+F6</f>
        <v>0</v>
      </c>
      <c r="H6" s="382"/>
      <c r="I6" s="383"/>
      <c r="J6" s="383">
        <f t="shared" ref="J6:J19" si="2">SUM(H6:I6)</f>
        <v>0</v>
      </c>
      <c r="K6" s="232">
        <f t="shared" ref="K6:K19" si="3">G6-J6</f>
        <v>0</v>
      </c>
      <c r="L6" s="232"/>
      <c r="M6" s="232"/>
      <c r="N6" s="232"/>
      <c r="O6" s="232"/>
    </row>
    <row r="7" spans="1:15" ht="26.1" customHeight="1" x14ac:dyDescent="0.7">
      <c r="A7" s="96" t="s">
        <v>6231</v>
      </c>
      <c r="B7" s="103" t="s">
        <v>5982</v>
      </c>
      <c r="C7" s="380"/>
      <c r="D7" s="234">
        <f>SUM('7.WS-ยา วชภฯ'!O8)</f>
        <v>0</v>
      </c>
      <c r="E7" s="234">
        <f>SUM('7.WS-ยา วชภฯ'!P8)</f>
        <v>0</v>
      </c>
      <c r="F7" s="381">
        <f t="shared" si="0"/>
        <v>0</v>
      </c>
      <c r="G7" s="235">
        <f t="shared" si="1"/>
        <v>0</v>
      </c>
      <c r="H7" s="383"/>
      <c r="I7" s="383"/>
      <c r="J7" s="383">
        <f t="shared" si="2"/>
        <v>0</v>
      </c>
      <c r="K7" s="232">
        <f t="shared" si="3"/>
        <v>0</v>
      </c>
      <c r="L7" s="294"/>
      <c r="M7" s="294"/>
      <c r="N7" s="294"/>
      <c r="O7" s="294"/>
    </row>
    <row r="8" spans="1:15" ht="26.1" customHeight="1" x14ac:dyDescent="0.7">
      <c r="A8" s="96" t="s">
        <v>6232</v>
      </c>
      <c r="B8" s="103" t="s">
        <v>5983</v>
      </c>
      <c r="C8" s="380"/>
      <c r="D8" s="234">
        <f>SUM('7.WS-ยา วชภฯ'!O9)</f>
        <v>0</v>
      </c>
      <c r="E8" s="234">
        <f>SUM('7.WS-ยา วชภฯ'!P9)</f>
        <v>0</v>
      </c>
      <c r="F8" s="381">
        <f t="shared" si="0"/>
        <v>0</v>
      </c>
      <c r="G8" s="235">
        <f t="shared" si="1"/>
        <v>0</v>
      </c>
      <c r="H8" s="383"/>
      <c r="I8" s="383"/>
      <c r="J8" s="383">
        <f t="shared" si="2"/>
        <v>0</v>
      </c>
      <c r="K8" s="232">
        <f t="shared" si="3"/>
        <v>0</v>
      </c>
      <c r="L8" s="294"/>
      <c r="M8" s="294"/>
      <c r="N8" s="294"/>
      <c r="O8" s="294"/>
    </row>
    <row r="9" spans="1:15" ht="26.1" customHeight="1" x14ac:dyDescent="0.7">
      <c r="A9" s="96" t="s">
        <v>6233</v>
      </c>
      <c r="B9" s="103" t="s">
        <v>5984</v>
      </c>
      <c r="C9" s="103"/>
      <c r="D9" s="234">
        <f>SUM('7.WS-ยา วชภฯ'!O10)</f>
        <v>0</v>
      </c>
      <c r="E9" s="234">
        <f>SUM('7.WS-ยา วชภฯ'!P10)</f>
        <v>0</v>
      </c>
      <c r="F9" s="381">
        <f>SUM(D9:E9)</f>
        <v>0</v>
      </c>
      <c r="G9" s="235">
        <f t="shared" si="1"/>
        <v>0</v>
      </c>
      <c r="H9" s="383"/>
      <c r="I9" s="383"/>
      <c r="J9" s="383">
        <f t="shared" si="2"/>
        <v>0</v>
      </c>
      <c r="K9" s="232">
        <f t="shared" si="3"/>
        <v>0</v>
      </c>
      <c r="L9" s="294"/>
      <c r="M9" s="294"/>
      <c r="N9" s="294"/>
      <c r="O9" s="294"/>
    </row>
    <row r="10" spans="1:15" ht="26.1" customHeight="1" x14ac:dyDescent="0.7">
      <c r="A10" s="96" t="s">
        <v>6234</v>
      </c>
      <c r="B10" s="103" t="s">
        <v>5985</v>
      </c>
      <c r="C10" s="103"/>
      <c r="D10" s="234">
        <f>SUM('7.WS-ยา วชภฯ'!O11)</f>
        <v>0</v>
      </c>
      <c r="E10" s="234">
        <f>SUM('7.WS-ยา วชภฯ'!P11)</f>
        <v>0</v>
      </c>
      <c r="F10" s="381">
        <f t="shared" ref="F10:F19" si="4">SUM(D10:E10)</f>
        <v>0</v>
      </c>
      <c r="G10" s="235">
        <f t="shared" si="1"/>
        <v>0</v>
      </c>
      <c r="H10" s="383"/>
      <c r="I10" s="383"/>
      <c r="J10" s="383">
        <f t="shared" si="2"/>
        <v>0</v>
      </c>
      <c r="K10" s="232">
        <f t="shared" si="3"/>
        <v>0</v>
      </c>
      <c r="L10" s="294"/>
      <c r="M10" s="294"/>
      <c r="N10" s="294"/>
      <c r="O10" s="294"/>
    </row>
    <row r="11" spans="1:15" ht="26.1" customHeight="1" x14ac:dyDescent="0.7">
      <c r="A11" s="96" t="s">
        <v>6235</v>
      </c>
      <c r="B11" s="103" t="s">
        <v>682</v>
      </c>
      <c r="C11" s="233"/>
      <c r="D11" s="233">
        <v>0</v>
      </c>
      <c r="E11" s="234">
        <v>0</v>
      </c>
      <c r="F11" s="381">
        <f t="shared" si="4"/>
        <v>0</v>
      </c>
      <c r="G11" s="235">
        <f t="shared" si="1"/>
        <v>0</v>
      </c>
      <c r="H11" s="382"/>
      <c r="I11" s="383"/>
      <c r="J11" s="383">
        <f t="shared" si="2"/>
        <v>0</v>
      </c>
      <c r="K11" s="232">
        <f t="shared" si="3"/>
        <v>0</v>
      </c>
      <c r="L11" s="232"/>
      <c r="M11" s="232"/>
      <c r="N11" s="232"/>
      <c r="O11" s="232"/>
    </row>
    <row r="12" spans="1:15" ht="26.1" customHeight="1" x14ac:dyDescent="0.7">
      <c r="A12" s="96" t="s">
        <v>6236</v>
      </c>
      <c r="B12" s="525" t="s">
        <v>6009</v>
      </c>
      <c r="C12" s="380"/>
      <c r="D12" s="233">
        <v>0</v>
      </c>
      <c r="E12" s="381">
        <v>0</v>
      </c>
      <c r="F12" s="381">
        <f t="shared" si="4"/>
        <v>0</v>
      </c>
      <c r="G12" s="235">
        <f t="shared" si="1"/>
        <v>0</v>
      </c>
      <c r="H12" s="383"/>
      <c r="I12" s="383"/>
      <c r="J12" s="383">
        <f t="shared" si="2"/>
        <v>0</v>
      </c>
      <c r="K12" s="232">
        <f t="shared" si="3"/>
        <v>0</v>
      </c>
      <c r="L12" s="294"/>
      <c r="M12" s="294"/>
      <c r="N12" s="294"/>
      <c r="O12" s="294"/>
    </row>
    <row r="13" spans="1:15" ht="26.1" customHeight="1" x14ac:dyDescent="0.7">
      <c r="A13" s="96" t="s">
        <v>6237</v>
      </c>
      <c r="B13" s="525" t="s">
        <v>6010</v>
      </c>
      <c r="C13" s="380"/>
      <c r="D13" s="233">
        <v>0</v>
      </c>
      <c r="E13" s="381">
        <v>0</v>
      </c>
      <c r="F13" s="381">
        <f t="shared" si="4"/>
        <v>0</v>
      </c>
      <c r="G13" s="235">
        <f t="shared" si="1"/>
        <v>0</v>
      </c>
      <c r="H13" s="383"/>
      <c r="I13" s="383"/>
      <c r="J13" s="383">
        <f t="shared" si="2"/>
        <v>0</v>
      </c>
      <c r="K13" s="232">
        <f t="shared" si="3"/>
        <v>0</v>
      </c>
      <c r="L13" s="294"/>
      <c r="M13" s="294"/>
      <c r="N13" s="294"/>
      <c r="O13" s="294"/>
    </row>
    <row r="14" spans="1:15" ht="26.1" customHeight="1" x14ac:dyDescent="0.7">
      <c r="A14" s="96" t="s">
        <v>6238</v>
      </c>
      <c r="B14" s="525" t="s">
        <v>6011</v>
      </c>
      <c r="C14" s="380"/>
      <c r="D14" s="233">
        <v>0</v>
      </c>
      <c r="E14" s="381">
        <v>0</v>
      </c>
      <c r="F14" s="381">
        <f t="shared" si="4"/>
        <v>0</v>
      </c>
      <c r="G14" s="235">
        <f t="shared" si="1"/>
        <v>0</v>
      </c>
      <c r="H14" s="383"/>
      <c r="I14" s="383"/>
      <c r="J14" s="383">
        <f t="shared" si="2"/>
        <v>0</v>
      </c>
      <c r="K14" s="232">
        <f t="shared" si="3"/>
        <v>0</v>
      </c>
      <c r="L14" s="294"/>
      <c r="M14" s="294"/>
      <c r="N14" s="294"/>
      <c r="O14" s="294"/>
    </row>
    <row r="15" spans="1:15" ht="26.1" customHeight="1" x14ac:dyDescent="0.7">
      <c r="A15" s="96" t="s">
        <v>6239</v>
      </c>
      <c r="B15" s="103" t="s">
        <v>6012</v>
      </c>
      <c r="C15" s="233"/>
      <c r="D15" s="380"/>
      <c r="E15" s="381">
        <f>SUM('7.WS-ยา วชภฯ'!O13)</f>
        <v>0</v>
      </c>
      <c r="F15" s="381">
        <f t="shared" si="4"/>
        <v>0</v>
      </c>
      <c r="G15" s="235">
        <f t="shared" si="1"/>
        <v>0</v>
      </c>
      <c r="H15" s="382"/>
      <c r="I15" s="383"/>
      <c r="J15" s="383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" customHeight="1" x14ac:dyDescent="0.7">
      <c r="A16" s="96" t="s">
        <v>6240</v>
      </c>
      <c r="B16" s="525" t="s">
        <v>6013</v>
      </c>
      <c r="C16" s="380"/>
      <c r="D16" s="380">
        <v>0</v>
      </c>
      <c r="E16" s="381">
        <v>0</v>
      </c>
      <c r="F16" s="381">
        <f t="shared" si="4"/>
        <v>0</v>
      </c>
      <c r="G16" s="235">
        <f t="shared" si="1"/>
        <v>0</v>
      </c>
      <c r="H16" s="383"/>
      <c r="I16" s="383"/>
      <c r="J16" s="383">
        <f t="shared" si="2"/>
        <v>0</v>
      </c>
      <c r="K16" s="232">
        <f t="shared" si="3"/>
        <v>0</v>
      </c>
      <c r="L16" s="294"/>
      <c r="M16" s="294"/>
      <c r="N16" s="294"/>
      <c r="O16" s="294"/>
    </row>
    <row r="17" spans="1:15" ht="26.1" customHeight="1" x14ac:dyDescent="0.7">
      <c r="A17" s="96" t="s">
        <v>6241</v>
      </c>
      <c r="B17" s="103" t="s">
        <v>683</v>
      </c>
      <c r="C17" s="233"/>
      <c r="D17" s="481">
        <f>SUM('1.Planfin67_1st'!C106)</f>
        <v>0</v>
      </c>
      <c r="E17" s="381">
        <f>'1.Planfin67_1st'!C104+'1.Planfin67_1st'!C105+'1.Planfin67_1st'!C107+'1.Planfin67_1st'!C108</f>
        <v>0</v>
      </c>
      <c r="F17" s="381">
        <f t="shared" si="4"/>
        <v>0</v>
      </c>
      <c r="G17" s="235">
        <f t="shared" si="1"/>
        <v>0</v>
      </c>
      <c r="H17" s="382"/>
      <c r="I17" s="383"/>
      <c r="J17" s="383">
        <f t="shared" si="2"/>
        <v>0</v>
      </c>
      <c r="K17" s="232">
        <f t="shared" si="3"/>
        <v>0</v>
      </c>
      <c r="L17" s="232"/>
      <c r="M17" s="232"/>
      <c r="N17" s="232"/>
      <c r="O17" s="232"/>
    </row>
    <row r="18" spans="1:15" ht="26.1" customHeight="1" x14ac:dyDescent="0.7">
      <c r="A18" s="96" t="s">
        <v>6242</v>
      </c>
      <c r="B18" s="103" t="s">
        <v>2177</v>
      </c>
      <c r="C18" s="233"/>
      <c r="D18" s="292">
        <f>SUM('8.WS-วัสดุอื่น'!O19)</f>
        <v>0</v>
      </c>
      <c r="E18" s="381">
        <f>SUM('8.WS-วัสดุอื่น'!P19)</f>
        <v>0</v>
      </c>
      <c r="F18" s="381">
        <f t="shared" si="4"/>
        <v>0</v>
      </c>
      <c r="G18" s="235">
        <f t="shared" si="1"/>
        <v>0</v>
      </c>
      <c r="H18" s="382"/>
      <c r="I18" s="383"/>
      <c r="J18" s="383">
        <f t="shared" si="2"/>
        <v>0</v>
      </c>
      <c r="K18" s="232">
        <f t="shared" si="3"/>
        <v>0</v>
      </c>
      <c r="L18" s="232"/>
      <c r="M18" s="232"/>
      <c r="N18" s="232"/>
      <c r="O18" s="232"/>
    </row>
    <row r="19" spans="1:15" ht="26.1" customHeight="1" x14ac:dyDescent="0.7">
      <c r="A19" s="96" t="s">
        <v>6243</v>
      </c>
      <c r="B19" s="103" t="s">
        <v>593</v>
      </c>
      <c r="C19" s="233"/>
      <c r="D19" s="292">
        <v>0</v>
      </c>
      <c r="E19" s="234">
        <f>SUM('7.WS-ยา วชภฯ'!O16)</f>
        <v>0</v>
      </c>
      <c r="F19" s="381">
        <f t="shared" si="4"/>
        <v>0</v>
      </c>
      <c r="G19" s="235">
        <f t="shared" si="1"/>
        <v>0</v>
      </c>
      <c r="H19" s="382"/>
      <c r="I19" s="383"/>
      <c r="J19" s="383">
        <f t="shared" si="2"/>
        <v>0</v>
      </c>
      <c r="K19" s="232">
        <f t="shared" si="3"/>
        <v>0</v>
      </c>
      <c r="L19" s="232"/>
      <c r="M19" s="232"/>
      <c r="N19" s="232"/>
      <c r="O19" s="232"/>
    </row>
    <row r="20" spans="1:15" s="118" customFormat="1" ht="26.1" customHeight="1" x14ac:dyDescent="0.25">
      <c r="B20" s="97" t="s">
        <v>684</v>
      </c>
      <c r="C20" s="236">
        <f>SUM(C5:C19)</f>
        <v>0</v>
      </c>
      <c r="D20" s="236">
        <f>SUM(D5:D19)</f>
        <v>0</v>
      </c>
      <c r="E20" s="236">
        <f t="shared" ref="E20:F20" si="5">SUM(E5:E19)</f>
        <v>0</v>
      </c>
      <c r="F20" s="236">
        <f t="shared" si="5"/>
        <v>0</v>
      </c>
      <c r="G20" s="236">
        <f>SUM(G5:G19)</f>
        <v>0</v>
      </c>
      <c r="H20" s="384">
        <f>SUM(H5:H19)</f>
        <v>0</v>
      </c>
      <c r="I20" s="384">
        <f t="shared" ref="I20:J20" si="6">SUM(I5:I19)</f>
        <v>0</v>
      </c>
      <c r="J20" s="384">
        <f t="shared" si="6"/>
        <v>0</v>
      </c>
      <c r="K20" s="236">
        <f>SUM(K5:K19)</f>
        <v>0</v>
      </c>
      <c r="L20" s="236">
        <f>SUM(L5:L19)</f>
        <v>0</v>
      </c>
      <c r="M20" s="236">
        <f>SUM(M5:M19)</f>
        <v>0</v>
      </c>
      <c r="N20" s="236">
        <f>SUM(N5:N19)</f>
        <v>0</v>
      </c>
      <c r="O20" s="236">
        <f>SUM(O5:O19)</f>
        <v>0</v>
      </c>
    </row>
    <row r="21" spans="1:15" ht="26.1" customHeight="1" x14ac:dyDescent="0.75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75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75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75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75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75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75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75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75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75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75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75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5" sqref="F15"/>
    </sheetView>
  </sheetViews>
  <sheetFormatPr defaultColWidth="8.8984375" defaultRowHeight="16.8" x14ac:dyDescent="0.5"/>
  <cols>
    <col min="1" max="1" width="37.3984375" style="5" customWidth="1"/>
    <col min="2" max="3" width="22.8984375" style="5" customWidth="1"/>
    <col min="4" max="4" width="22.8984375" style="36" customWidth="1"/>
    <col min="5" max="8" width="22.8984375" style="5" customWidth="1"/>
    <col min="9" max="9" width="12.3984375" style="5" customWidth="1"/>
    <col min="10" max="16384" width="8.8984375" style="5"/>
  </cols>
  <sheetData>
    <row r="1" spans="1:8" ht="30" x14ac:dyDescent="0.85">
      <c r="A1" s="116" t="s">
        <v>675</v>
      </c>
      <c r="B1" s="117"/>
      <c r="C1" s="117"/>
      <c r="D1" s="117"/>
      <c r="E1" s="117"/>
      <c r="F1" s="117"/>
      <c r="G1" s="117"/>
      <c r="H1" s="117"/>
    </row>
    <row r="2" spans="1:8" s="106" customFormat="1" ht="25.2" customHeight="1" x14ac:dyDescent="0.25">
      <c r="A2" s="324"/>
      <c r="B2" s="325" t="s">
        <v>1029</v>
      </c>
      <c r="C2" s="325" t="s">
        <v>1030</v>
      </c>
      <c r="D2" s="325" t="s">
        <v>1155</v>
      </c>
      <c r="E2" s="325" t="s">
        <v>1032</v>
      </c>
      <c r="F2" s="326" t="s">
        <v>1026</v>
      </c>
      <c r="G2" s="325" t="s">
        <v>1028</v>
      </c>
      <c r="H2" s="325" t="s">
        <v>2216</v>
      </c>
    </row>
    <row r="3" spans="1:8" s="327" customFormat="1" ht="25.2" customHeight="1" x14ac:dyDescent="0.25">
      <c r="C3" s="327" t="s">
        <v>1161</v>
      </c>
      <c r="D3" s="106"/>
    </row>
    <row r="4" spans="1:8" s="38" customFormat="1" ht="98.4" x14ac:dyDescent="0.5">
      <c r="A4" s="97" t="s">
        <v>678</v>
      </c>
      <c r="B4" s="114" t="s">
        <v>6539</v>
      </c>
      <c r="C4" s="114" t="s">
        <v>6538</v>
      </c>
      <c r="D4" s="114" t="s">
        <v>6537</v>
      </c>
      <c r="E4" s="344" t="s">
        <v>6535</v>
      </c>
      <c r="F4" s="114" t="s">
        <v>1027</v>
      </c>
      <c r="G4" s="114" t="s">
        <v>1033</v>
      </c>
      <c r="H4" s="392" t="s">
        <v>6536</v>
      </c>
    </row>
    <row r="5" spans="1:8" s="6" customFormat="1" ht="24.6" x14ac:dyDescent="0.7">
      <c r="A5" s="8" t="s">
        <v>2250</v>
      </c>
      <c r="B5" s="232"/>
      <c r="C5" s="237">
        <f>SUM('2.Revenue'!G5,'2.Revenue'!G14)</f>
        <v>0</v>
      </c>
      <c r="D5" s="238">
        <f>SUM(B5:C5)</f>
        <v>0</v>
      </c>
      <c r="E5" s="345"/>
      <c r="F5" s="232">
        <f>SUM('2.Revenue'!G31)</f>
        <v>0</v>
      </c>
      <c r="G5" s="232"/>
      <c r="H5" s="393">
        <f>SUM(D5-E5+F5-G5)</f>
        <v>0</v>
      </c>
    </row>
    <row r="6" spans="1:8" s="6" customFormat="1" ht="24.6" x14ac:dyDescent="0.7">
      <c r="A6" s="8" t="s">
        <v>2251</v>
      </c>
      <c r="B6" s="232"/>
      <c r="C6" s="237">
        <f>SUM('2.Revenue'!G6,'2.Revenue'!G15)</f>
        <v>0</v>
      </c>
      <c r="D6" s="238">
        <f t="shared" ref="D6:D11" si="0">SUM(B6:C6)</f>
        <v>0</v>
      </c>
      <c r="E6" s="345"/>
      <c r="F6" s="239"/>
      <c r="G6" s="232"/>
      <c r="H6" s="393">
        <f>SUM(D6-E6+F6-G6)</f>
        <v>0</v>
      </c>
    </row>
    <row r="7" spans="1:8" s="6" customFormat="1" ht="24.6" x14ac:dyDescent="0.7">
      <c r="A7" s="8" t="s">
        <v>2252</v>
      </c>
      <c r="B7" s="232"/>
      <c r="C7" s="237">
        <f>SUM('2.Revenue'!G7,'2.Revenue'!G16)</f>
        <v>0</v>
      </c>
      <c r="D7" s="238">
        <f t="shared" si="0"/>
        <v>0</v>
      </c>
      <c r="E7" s="345"/>
      <c r="F7" s="232">
        <f>SUM('2.Revenue'!G33)</f>
        <v>0</v>
      </c>
      <c r="G7" s="232"/>
      <c r="H7" s="393">
        <f t="shared" ref="H7:H11" si="1">SUM(D7-E7+F7-G7)</f>
        <v>0</v>
      </c>
    </row>
    <row r="8" spans="1:8" s="6" customFormat="1" ht="24.6" x14ac:dyDescent="0.7">
      <c r="A8" s="8" t="s">
        <v>2253</v>
      </c>
      <c r="B8" s="232"/>
      <c r="C8" s="237">
        <f>SUM('2.Revenue'!G8,'2.Revenue'!G17)</f>
        <v>0</v>
      </c>
      <c r="D8" s="238">
        <f t="shared" si="0"/>
        <v>0</v>
      </c>
      <c r="E8" s="345"/>
      <c r="F8" s="232">
        <f>SUM('2.Revenue'!G32)</f>
        <v>0</v>
      </c>
      <c r="G8" s="232"/>
      <c r="H8" s="393">
        <f t="shared" si="1"/>
        <v>0</v>
      </c>
    </row>
    <row r="9" spans="1:8" s="6" customFormat="1" ht="24.6" x14ac:dyDescent="0.7">
      <c r="A9" s="8" t="s">
        <v>2254</v>
      </c>
      <c r="B9" s="232"/>
      <c r="C9" s="237">
        <f>SUM('2.Revenue'!G9,'2.Revenue'!G18)</f>
        <v>0</v>
      </c>
      <c r="D9" s="238">
        <f t="shared" si="0"/>
        <v>0</v>
      </c>
      <c r="E9" s="345"/>
      <c r="F9" s="232">
        <f>SUM('2.Revenue'!G34)</f>
        <v>0</v>
      </c>
      <c r="G9" s="232"/>
      <c r="H9" s="393">
        <f t="shared" si="1"/>
        <v>0</v>
      </c>
    </row>
    <row r="10" spans="1:8" s="6" customFormat="1" ht="24.6" x14ac:dyDescent="0.7">
      <c r="A10" s="8" t="s">
        <v>2255</v>
      </c>
      <c r="B10" s="232"/>
      <c r="C10" s="237">
        <f>SUM('2.Revenue'!G10,'2.Revenue'!G19)</f>
        <v>0</v>
      </c>
      <c r="D10" s="238">
        <f t="shared" si="0"/>
        <v>0</v>
      </c>
      <c r="E10" s="345"/>
      <c r="F10" s="232">
        <f>SUM('2.Revenue'!G35)</f>
        <v>0</v>
      </c>
      <c r="G10" s="232"/>
      <c r="H10" s="393">
        <f t="shared" si="1"/>
        <v>0</v>
      </c>
    </row>
    <row r="11" spans="1:8" s="6" customFormat="1" ht="24.6" x14ac:dyDescent="0.7">
      <c r="A11" s="8" t="s">
        <v>2256</v>
      </c>
      <c r="B11" s="232"/>
      <c r="C11" s="237">
        <f>SUM('2.Revenue'!G11,'2.Revenue'!G20)</f>
        <v>0</v>
      </c>
      <c r="D11" s="238">
        <f t="shared" si="0"/>
        <v>0</v>
      </c>
      <c r="E11" s="345"/>
      <c r="F11" s="239"/>
      <c r="G11" s="232"/>
      <c r="H11" s="393">
        <f t="shared" si="1"/>
        <v>0</v>
      </c>
    </row>
    <row r="12" spans="1:8" s="1" customFormat="1" ht="24.6" x14ac:dyDescent="0.7">
      <c r="A12" s="318" t="s">
        <v>618</v>
      </c>
      <c r="B12" s="240">
        <f t="shared" ref="B12:H12" si="2">SUM(B5:B11)</f>
        <v>0</v>
      </c>
      <c r="C12" s="240">
        <f t="shared" si="2"/>
        <v>0</v>
      </c>
      <c r="D12" s="240">
        <f>SUM(D5:D11)</f>
        <v>0</v>
      </c>
      <c r="E12" s="240">
        <f t="shared" si="2"/>
        <v>0</v>
      </c>
      <c r="F12" s="240">
        <f t="shared" si="2"/>
        <v>0</v>
      </c>
      <c r="G12" s="240">
        <f t="shared" si="2"/>
        <v>0</v>
      </c>
      <c r="H12" s="394">
        <f t="shared" si="2"/>
        <v>0</v>
      </c>
    </row>
    <row r="13" spans="1:8" ht="19.8" customHeight="1" x14ac:dyDescent="0.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" defaultRowHeight="27" x14ac:dyDescent="0.75"/>
  <cols>
    <col min="1" max="1" width="52.69921875" style="4" bestFit="1" customWidth="1"/>
    <col min="2" max="2" width="20.09765625" style="4" customWidth="1"/>
    <col min="3" max="3" width="7.8984375" style="4" customWidth="1"/>
    <col min="4" max="4" width="16.3984375" style="4" customWidth="1"/>
    <col min="5" max="5" width="7.2968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330" customFormat="1" ht="36" x14ac:dyDescent="1">
      <c r="A1" s="486" t="s">
        <v>685</v>
      </c>
      <c r="B1" s="487" t="s">
        <v>1029</v>
      </c>
      <c r="C1" s="487" t="s">
        <v>1039</v>
      </c>
      <c r="D1" s="487" t="s">
        <v>1031</v>
      </c>
      <c r="E1" s="487" t="s">
        <v>1032</v>
      </c>
      <c r="F1" s="487" t="s">
        <v>1026</v>
      </c>
      <c r="G1" s="487" t="s">
        <v>1183</v>
      </c>
      <c r="H1" s="329"/>
    </row>
    <row r="2" spans="1:8" x14ac:dyDescent="0.75">
      <c r="A2" s="768" t="s">
        <v>678</v>
      </c>
      <c r="B2" s="771" t="s">
        <v>1165</v>
      </c>
      <c r="C2" s="773" t="s">
        <v>686</v>
      </c>
      <c r="D2" s="774"/>
      <c r="E2" s="774"/>
      <c r="F2" s="775"/>
      <c r="G2" s="776" t="s">
        <v>6540</v>
      </c>
      <c r="H2" s="779" t="s">
        <v>687</v>
      </c>
    </row>
    <row r="3" spans="1:8" x14ac:dyDescent="0.75">
      <c r="A3" s="769"/>
      <c r="B3" s="772"/>
      <c r="C3" s="782" t="s">
        <v>1163</v>
      </c>
      <c r="D3" s="783"/>
      <c r="E3" s="783" t="s">
        <v>2221</v>
      </c>
      <c r="F3" s="784"/>
      <c r="G3" s="777"/>
      <c r="H3" s="780"/>
    </row>
    <row r="4" spans="1:8" s="328" customFormat="1" ht="49.2" x14ac:dyDescent="0.25">
      <c r="A4" s="770"/>
      <c r="B4" s="740"/>
      <c r="C4" s="316" t="s">
        <v>1164</v>
      </c>
      <c r="D4" s="114" t="s">
        <v>1162</v>
      </c>
      <c r="E4" s="316" t="s">
        <v>1164</v>
      </c>
      <c r="F4" s="114" t="s">
        <v>1162</v>
      </c>
      <c r="G4" s="778"/>
      <c r="H4" s="781"/>
    </row>
    <row r="5" spans="1:8" s="21" customFormat="1" x14ac:dyDescent="0.25">
      <c r="A5" s="526" t="s">
        <v>688</v>
      </c>
      <c r="B5" s="241">
        <f>SUM('1.Planfin67_1st'!F42)</f>
        <v>0</v>
      </c>
      <c r="C5" s="242"/>
      <c r="D5" s="243"/>
      <c r="E5" s="242"/>
      <c r="F5" s="243"/>
      <c r="G5" s="346">
        <f t="shared" ref="G5:G9" si="0">SUM(D5,F5)</f>
        <v>0</v>
      </c>
      <c r="H5" s="20"/>
    </row>
    <row r="6" spans="1:8" x14ac:dyDescent="0.75">
      <c r="A6" s="34" t="s">
        <v>689</v>
      </c>
      <c r="B6" s="244"/>
      <c r="C6" s="232"/>
      <c r="D6" s="245"/>
      <c r="E6" s="232"/>
      <c r="F6" s="245"/>
      <c r="G6" s="346">
        <f t="shared" si="0"/>
        <v>0</v>
      </c>
      <c r="H6" s="16"/>
    </row>
    <row r="7" spans="1:8" x14ac:dyDescent="0.75">
      <c r="A7" s="8" t="s">
        <v>690</v>
      </c>
      <c r="B7" s="244"/>
      <c r="C7" s="232"/>
      <c r="D7" s="245"/>
      <c r="E7" s="232"/>
      <c r="F7" s="245"/>
      <c r="G7" s="346">
        <f t="shared" si="0"/>
        <v>0</v>
      </c>
      <c r="H7" s="16"/>
    </row>
    <row r="8" spans="1:8" x14ac:dyDescent="0.75">
      <c r="A8" s="8" t="s">
        <v>6445</v>
      </c>
      <c r="B8" s="244"/>
      <c r="C8" s="232"/>
      <c r="D8" s="245"/>
      <c r="E8" s="232"/>
      <c r="F8" s="245"/>
      <c r="G8" s="346">
        <f t="shared" si="0"/>
        <v>0</v>
      </c>
      <c r="H8" s="16"/>
    </row>
    <row r="9" spans="1:8" x14ac:dyDescent="0.75">
      <c r="A9" s="292" t="s">
        <v>6446</v>
      </c>
      <c r="B9" s="293"/>
      <c r="C9" s="294"/>
      <c r="D9" s="295"/>
      <c r="E9" s="294"/>
      <c r="F9" s="295"/>
      <c r="G9" s="346">
        <f t="shared" si="0"/>
        <v>0</v>
      </c>
      <c r="H9" s="296"/>
    </row>
    <row r="10" spans="1:8" x14ac:dyDescent="0.75">
      <c r="A10" s="44" t="s">
        <v>618</v>
      </c>
      <c r="B10" s="246">
        <f>SUM(B5:B9)</f>
        <v>0</v>
      </c>
      <c r="C10" s="246">
        <f t="shared" ref="C10:G10" si="1">SUM(C5:C9)</f>
        <v>0</v>
      </c>
      <c r="D10" s="246">
        <f t="shared" si="1"/>
        <v>0</v>
      </c>
      <c r="E10" s="246">
        <f t="shared" si="1"/>
        <v>0</v>
      </c>
      <c r="F10" s="246">
        <f t="shared" si="1"/>
        <v>0</v>
      </c>
      <c r="G10" s="347">
        <f t="shared" si="1"/>
        <v>0</v>
      </c>
      <c r="H10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E36DF-BA00-4546-90B8-ED3D023199EF}">
  <sheetPr>
    <tabColor theme="6"/>
  </sheetPr>
  <dimension ref="A1:V19"/>
  <sheetViews>
    <sheetView zoomScale="80" zoomScaleNormal="80" workbookViewId="0">
      <selection activeCell="CB255" sqref="CB255:CB261"/>
    </sheetView>
  </sheetViews>
  <sheetFormatPr defaultColWidth="9" defaultRowHeight="20.399999999999999" x14ac:dyDescent="0.35"/>
  <cols>
    <col min="1" max="1" width="29.59765625" style="33" customWidth="1"/>
    <col min="2" max="2" width="20.5" style="33" bestFit="1" customWidth="1"/>
    <col min="3" max="3" width="10.5" style="33" bestFit="1" customWidth="1"/>
    <col min="4" max="4" width="14.59765625" style="33" bestFit="1" customWidth="1"/>
    <col min="5" max="5" width="10.5" style="33" bestFit="1" customWidth="1"/>
    <col min="6" max="6" width="14.59765625" style="33" bestFit="1" customWidth="1"/>
    <col min="7" max="7" width="10.5" style="33" bestFit="1" customWidth="1"/>
    <col min="8" max="8" width="12" style="33" bestFit="1" customWidth="1"/>
    <col min="9" max="9" width="10.5" style="33" bestFit="1" customWidth="1"/>
    <col min="10" max="10" width="12" style="33" bestFit="1" customWidth="1"/>
    <col min="11" max="11" width="10.5" style="33" bestFit="1" customWidth="1"/>
    <col min="12" max="12" width="12" style="33" bestFit="1" customWidth="1"/>
    <col min="13" max="13" width="10.5" style="33" bestFit="1" customWidth="1"/>
    <col min="14" max="14" width="12" style="33" bestFit="1" customWidth="1"/>
    <col min="15" max="15" width="10.5" style="33" bestFit="1" customWidth="1"/>
    <col min="16" max="16" width="12" style="33" bestFit="1" customWidth="1"/>
    <col min="17" max="17" width="10.5" style="33" bestFit="1" customWidth="1"/>
    <col min="18" max="18" width="12" style="33" bestFit="1" customWidth="1"/>
    <col min="19" max="19" width="10.5" style="33" bestFit="1" customWidth="1"/>
    <col min="20" max="20" width="12.69921875" style="33" customWidth="1"/>
    <col min="21" max="21" width="15.8984375" style="33" customWidth="1"/>
    <col min="22" max="16384" width="9" style="33"/>
  </cols>
  <sheetData>
    <row r="1" spans="1:22" ht="24.6" x14ac:dyDescent="0.7">
      <c r="A1" s="1" t="s">
        <v>6556</v>
      </c>
      <c r="B1" s="1"/>
      <c r="C1" s="1"/>
      <c r="D1" s="1"/>
      <c r="E1" s="1"/>
      <c r="F1" s="1"/>
      <c r="G1" s="1"/>
    </row>
    <row r="4" spans="1:22" ht="24.6" x14ac:dyDescent="0.7">
      <c r="A4" s="787" t="s">
        <v>678</v>
      </c>
      <c r="B4" s="785" t="s">
        <v>6557</v>
      </c>
      <c r="C4" s="786"/>
      <c r="D4" s="785" t="s">
        <v>6558</v>
      </c>
      <c r="E4" s="786"/>
      <c r="F4" s="785" t="s">
        <v>6559</v>
      </c>
      <c r="G4" s="786"/>
      <c r="H4" s="785" t="s">
        <v>6560</v>
      </c>
      <c r="I4" s="786"/>
      <c r="J4" s="785" t="s">
        <v>6561</v>
      </c>
      <c r="K4" s="786"/>
      <c r="L4" s="785" t="s">
        <v>6562</v>
      </c>
      <c r="M4" s="786"/>
      <c r="N4" s="785" t="s">
        <v>6563</v>
      </c>
      <c r="O4" s="786"/>
      <c r="P4" s="785" t="s">
        <v>6564</v>
      </c>
      <c r="Q4" s="786"/>
      <c r="R4" s="785" t="s">
        <v>6565</v>
      </c>
      <c r="S4" s="786"/>
      <c r="T4" s="6"/>
      <c r="U4" s="6"/>
      <c r="V4" s="6"/>
    </row>
    <row r="5" spans="1:22" ht="73.8" x14ac:dyDescent="0.7">
      <c r="A5" s="787"/>
      <c r="B5" s="665" t="s">
        <v>6566</v>
      </c>
      <c r="C5" s="665" t="s">
        <v>6567</v>
      </c>
      <c r="D5" s="665" t="s">
        <v>6566</v>
      </c>
      <c r="E5" s="665" t="s">
        <v>6567</v>
      </c>
      <c r="F5" s="665" t="s">
        <v>6566</v>
      </c>
      <c r="G5" s="665" t="s">
        <v>6567</v>
      </c>
      <c r="H5" s="665" t="s">
        <v>6566</v>
      </c>
      <c r="I5" s="665" t="s">
        <v>6567</v>
      </c>
      <c r="J5" s="665" t="s">
        <v>6566</v>
      </c>
      <c r="K5" s="665" t="s">
        <v>6567</v>
      </c>
      <c r="L5" s="665" t="s">
        <v>6566</v>
      </c>
      <c r="M5" s="665" t="s">
        <v>6567</v>
      </c>
      <c r="N5" s="665" t="s">
        <v>6566</v>
      </c>
      <c r="O5" s="665" t="s">
        <v>6567</v>
      </c>
      <c r="P5" s="665" t="s">
        <v>6566</v>
      </c>
      <c r="Q5" s="665" t="s">
        <v>6567</v>
      </c>
      <c r="R5" s="665" t="s">
        <v>6566</v>
      </c>
      <c r="S5" s="665" t="s">
        <v>6567</v>
      </c>
      <c r="T5" s="6"/>
      <c r="U5" s="6"/>
      <c r="V5" s="6"/>
    </row>
    <row r="6" spans="1:22" ht="24.6" x14ac:dyDescent="0.7">
      <c r="A6" s="666"/>
      <c r="B6" s="667"/>
      <c r="C6" s="481"/>
      <c r="D6" s="667"/>
      <c r="E6" s="481"/>
      <c r="F6" s="667"/>
      <c r="G6" s="292"/>
      <c r="H6" s="667"/>
      <c r="I6" s="292"/>
      <c r="J6" s="667"/>
      <c r="K6" s="292"/>
      <c r="L6" s="667"/>
      <c r="M6" s="292"/>
      <c r="N6" s="667"/>
      <c r="O6" s="481"/>
      <c r="P6" s="667"/>
      <c r="Q6" s="292"/>
      <c r="R6" s="667"/>
      <c r="S6" s="481">
        <f t="shared" ref="S6:S17" si="0">C6+E6+G6+I6+K6+M6+O6+Q6</f>
        <v>0</v>
      </c>
      <c r="T6" s="6"/>
      <c r="U6" s="7"/>
      <c r="V6" s="6"/>
    </row>
    <row r="7" spans="1:22" ht="24.6" x14ac:dyDescent="0.7">
      <c r="A7" s="668"/>
      <c r="B7" s="667"/>
      <c r="C7" s="481"/>
      <c r="D7" s="667"/>
      <c r="E7" s="481"/>
      <c r="F7" s="667"/>
      <c r="G7" s="292"/>
      <c r="H7" s="667"/>
      <c r="I7" s="292"/>
      <c r="J7" s="667"/>
      <c r="K7" s="292"/>
      <c r="L7" s="667"/>
      <c r="M7" s="292"/>
      <c r="N7" s="667"/>
      <c r="O7" s="481"/>
      <c r="P7" s="667"/>
      <c r="Q7" s="292"/>
      <c r="R7" s="667"/>
      <c r="S7" s="481">
        <f t="shared" si="0"/>
        <v>0</v>
      </c>
      <c r="T7" s="6"/>
      <c r="U7" s="7"/>
      <c r="V7" s="6"/>
    </row>
    <row r="8" spans="1:22" ht="24.6" x14ac:dyDescent="0.7">
      <c r="A8" s="292"/>
      <c r="B8" s="667"/>
      <c r="C8" s="481"/>
      <c r="D8" s="667"/>
      <c r="E8" s="481"/>
      <c r="F8" s="667"/>
      <c r="G8" s="481"/>
      <c r="H8" s="667"/>
      <c r="I8" s="481"/>
      <c r="J8" s="667"/>
      <c r="K8" s="292"/>
      <c r="L8" s="667"/>
      <c r="M8" s="481"/>
      <c r="N8" s="667"/>
      <c r="O8" s="481"/>
      <c r="P8" s="667"/>
      <c r="Q8" s="292"/>
      <c r="R8" s="667"/>
      <c r="S8" s="481">
        <f t="shared" si="0"/>
        <v>0</v>
      </c>
      <c r="T8" s="6"/>
      <c r="U8" s="7"/>
      <c r="V8" s="6"/>
    </row>
    <row r="9" spans="1:22" ht="24.6" x14ac:dyDescent="0.7">
      <c r="A9" s="292"/>
      <c r="B9" s="667"/>
      <c r="C9" s="481"/>
      <c r="D9" s="667"/>
      <c r="E9" s="481"/>
      <c r="F9" s="667"/>
      <c r="G9" s="481"/>
      <c r="H9" s="667"/>
      <c r="I9" s="481"/>
      <c r="J9" s="667"/>
      <c r="K9" s="481"/>
      <c r="L9" s="667"/>
      <c r="M9" s="481"/>
      <c r="N9" s="667"/>
      <c r="O9" s="481"/>
      <c r="P9" s="667"/>
      <c r="Q9" s="481"/>
      <c r="R9" s="667"/>
      <c r="S9" s="481">
        <f t="shared" si="0"/>
        <v>0</v>
      </c>
      <c r="T9" s="6"/>
      <c r="U9" s="7"/>
      <c r="V9" s="6"/>
    </row>
    <row r="10" spans="1:22" ht="24.6" x14ac:dyDescent="0.7">
      <c r="A10" s="292"/>
      <c r="B10" s="667"/>
      <c r="C10" s="481"/>
      <c r="D10" s="667"/>
      <c r="E10" s="481"/>
      <c r="F10" s="667"/>
      <c r="G10" s="481"/>
      <c r="H10" s="667"/>
      <c r="I10" s="481"/>
      <c r="J10" s="667"/>
      <c r="K10" s="481"/>
      <c r="L10" s="667"/>
      <c r="M10" s="481"/>
      <c r="N10" s="667"/>
      <c r="O10" s="481"/>
      <c r="P10" s="667"/>
      <c r="Q10" s="481"/>
      <c r="R10" s="667"/>
      <c r="S10" s="481">
        <f t="shared" si="0"/>
        <v>0</v>
      </c>
      <c r="T10" s="6"/>
      <c r="U10" s="7"/>
      <c r="V10" s="6"/>
    </row>
    <row r="11" spans="1:22" ht="24.6" x14ac:dyDescent="0.7">
      <c r="A11" s="292"/>
      <c r="B11" s="667"/>
      <c r="C11" s="481"/>
      <c r="D11" s="667"/>
      <c r="E11" s="481"/>
      <c r="F11" s="667"/>
      <c r="G11" s="292"/>
      <c r="H11" s="667"/>
      <c r="I11" s="292"/>
      <c r="J11" s="667"/>
      <c r="K11" s="481"/>
      <c r="L11" s="667"/>
      <c r="M11" s="292"/>
      <c r="N11" s="667"/>
      <c r="O11" s="481"/>
      <c r="P11" s="667"/>
      <c r="Q11" s="481"/>
      <c r="R11" s="667"/>
      <c r="S11" s="481">
        <f t="shared" si="0"/>
        <v>0</v>
      </c>
      <c r="T11" s="7"/>
      <c r="U11" s="7"/>
      <c r="V11" s="6"/>
    </row>
    <row r="12" spans="1:22" ht="24.6" x14ac:dyDescent="0.7">
      <c r="A12" s="292"/>
      <c r="B12" s="667"/>
      <c r="C12" s="481"/>
      <c r="D12" s="667"/>
      <c r="E12" s="481"/>
      <c r="F12" s="667"/>
      <c r="G12" s="292"/>
      <c r="H12" s="667"/>
      <c r="I12" s="292"/>
      <c r="J12" s="667"/>
      <c r="K12" s="292"/>
      <c r="L12" s="667"/>
      <c r="M12" s="292"/>
      <c r="N12" s="667"/>
      <c r="O12" s="481"/>
      <c r="P12" s="667"/>
      <c r="Q12" s="481"/>
      <c r="R12" s="667"/>
      <c r="S12" s="481">
        <f t="shared" si="0"/>
        <v>0</v>
      </c>
      <c r="T12" s="6"/>
      <c r="U12" s="7"/>
      <c r="V12" s="6"/>
    </row>
    <row r="13" spans="1:22" ht="24.6" x14ac:dyDescent="0.7">
      <c r="A13" s="292"/>
      <c r="B13" s="667"/>
      <c r="C13" s="292"/>
      <c r="D13" s="667"/>
      <c r="E13" s="481"/>
      <c r="F13" s="667"/>
      <c r="G13" s="292"/>
      <c r="H13" s="667"/>
      <c r="I13" s="481"/>
      <c r="J13" s="667"/>
      <c r="K13" s="481"/>
      <c r="L13" s="667"/>
      <c r="M13" s="292"/>
      <c r="N13" s="667"/>
      <c r="O13" s="481"/>
      <c r="P13" s="667"/>
      <c r="Q13" s="481"/>
      <c r="R13" s="667"/>
      <c r="S13" s="481">
        <f t="shared" si="0"/>
        <v>0</v>
      </c>
      <c r="T13" s="6"/>
      <c r="U13" s="7"/>
      <c r="V13" s="6"/>
    </row>
    <row r="14" spans="1:22" ht="24.6" x14ac:dyDescent="0.7">
      <c r="A14" s="669"/>
      <c r="B14" s="667"/>
      <c r="C14" s="481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667"/>
      <c r="S14" s="481">
        <f t="shared" si="0"/>
        <v>0</v>
      </c>
      <c r="T14" s="6"/>
      <c r="U14" s="7"/>
      <c r="V14" s="6"/>
    </row>
    <row r="15" spans="1:22" ht="24.6" x14ac:dyDescent="0.7">
      <c r="A15" s="292"/>
      <c r="B15" s="667"/>
      <c r="C15" s="481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667"/>
      <c r="S15" s="481">
        <f t="shared" si="0"/>
        <v>0</v>
      </c>
      <c r="T15" s="6"/>
      <c r="U15" s="7"/>
      <c r="V15" s="6"/>
    </row>
    <row r="16" spans="1:22" ht="24.6" x14ac:dyDescent="0.7">
      <c r="A16" s="292"/>
      <c r="B16" s="667"/>
      <c r="C16" s="481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667"/>
      <c r="S16" s="481">
        <f t="shared" si="0"/>
        <v>0</v>
      </c>
      <c r="T16" s="6"/>
      <c r="U16" s="7"/>
      <c r="V16" s="6"/>
    </row>
    <row r="17" spans="1:22" ht="25.2" thickBot="1" x14ac:dyDescent="0.75">
      <c r="A17" s="670"/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667"/>
      <c r="O17" s="481"/>
      <c r="P17" s="292"/>
      <c r="Q17" s="292"/>
      <c r="R17" s="667"/>
      <c r="S17" s="481">
        <f t="shared" si="0"/>
        <v>0</v>
      </c>
      <c r="T17" s="6"/>
      <c r="U17" s="7"/>
      <c r="V17" s="6"/>
    </row>
    <row r="18" spans="1:22" ht="25.2" thickBot="1" x14ac:dyDescent="0.75">
      <c r="A18" s="6"/>
      <c r="B18" s="671"/>
      <c r="C18" s="672">
        <f t="shared" ref="C18:S18" si="1">SUM(C14:C17)</f>
        <v>0</v>
      </c>
      <c r="D18" s="672">
        <f t="shared" si="1"/>
        <v>0</v>
      </c>
      <c r="E18" s="672">
        <f t="shared" si="1"/>
        <v>0</v>
      </c>
      <c r="F18" s="672">
        <f t="shared" si="1"/>
        <v>0</v>
      </c>
      <c r="G18" s="672">
        <f t="shared" si="1"/>
        <v>0</v>
      </c>
      <c r="H18" s="672">
        <f t="shared" si="1"/>
        <v>0</v>
      </c>
      <c r="I18" s="672">
        <f t="shared" si="1"/>
        <v>0</v>
      </c>
      <c r="J18" s="672">
        <f t="shared" si="1"/>
        <v>0</v>
      </c>
      <c r="K18" s="672">
        <f t="shared" si="1"/>
        <v>0</v>
      </c>
      <c r="L18" s="672">
        <f t="shared" si="1"/>
        <v>0</v>
      </c>
      <c r="M18" s="672">
        <f t="shared" si="1"/>
        <v>0</v>
      </c>
      <c r="N18" s="672">
        <f t="shared" si="1"/>
        <v>0</v>
      </c>
      <c r="O18" s="672">
        <f t="shared" si="1"/>
        <v>0</v>
      </c>
      <c r="P18" s="672">
        <f t="shared" si="1"/>
        <v>0</v>
      </c>
      <c r="Q18" s="672">
        <f t="shared" si="1"/>
        <v>0</v>
      </c>
      <c r="R18" s="673">
        <f t="shared" si="1"/>
        <v>0</v>
      </c>
      <c r="S18" s="674">
        <f t="shared" si="1"/>
        <v>0</v>
      </c>
      <c r="T18" s="6"/>
      <c r="U18" s="6"/>
      <c r="V18" s="6"/>
    </row>
    <row r="19" spans="1:22" ht="24.6" x14ac:dyDescent="0.7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90" zoomScaleNormal="90" workbookViewId="0">
      <pane xSplit="1" ySplit="3" topLeftCell="E19" activePane="bottomRight" state="frozen"/>
      <selection pane="topRight" activeCell="B1" sqref="B1"/>
      <selection pane="bottomLeft" activeCell="A3" sqref="A3"/>
      <selection pane="bottomRight" activeCell="I22" sqref="I22"/>
    </sheetView>
  </sheetViews>
  <sheetFormatPr defaultColWidth="8.8984375" defaultRowHeight="24.6" x14ac:dyDescent="0.7"/>
  <cols>
    <col min="1" max="1" width="6.296875" style="6" customWidth="1"/>
    <col min="2" max="2" width="23.8984375" style="6" customWidth="1"/>
    <col min="3" max="12" width="20" style="6" customWidth="1"/>
    <col min="13" max="13" width="31.796875" style="431" customWidth="1"/>
    <col min="14" max="16384" width="8.8984375" style="6"/>
  </cols>
  <sheetData>
    <row r="1" spans="1:13" x14ac:dyDescent="0.7">
      <c r="B1" s="789" t="s">
        <v>2223</v>
      </c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</row>
    <row r="2" spans="1:13" x14ac:dyDescent="0.7">
      <c r="B2" s="321"/>
      <c r="C2" s="99" t="s">
        <v>1029</v>
      </c>
      <c r="D2" s="99" t="s">
        <v>1039</v>
      </c>
      <c r="E2" s="99" t="s">
        <v>1031</v>
      </c>
      <c r="F2" s="99" t="s">
        <v>1032</v>
      </c>
      <c r="G2" s="99" t="s">
        <v>1026</v>
      </c>
      <c r="H2" s="99" t="s">
        <v>1028</v>
      </c>
      <c r="I2" s="99" t="s">
        <v>1150</v>
      </c>
      <c r="J2" s="99" t="s">
        <v>1151</v>
      </c>
      <c r="K2" s="99" t="s">
        <v>1041</v>
      </c>
      <c r="L2" s="99" t="s">
        <v>1042</v>
      </c>
      <c r="M2" s="427" t="s">
        <v>6268</v>
      </c>
    </row>
    <row r="3" spans="1:13" s="105" customFormat="1" ht="49.2" x14ac:dyDescent="0.25">
      <c r="A3" s="426" t="s">
        <v>2173</v>
      </c>
      <c r="B3" s="426" t="s">
        <v>692</v>
      </c>
      <c r="C3" s="426" t="s">
        <v>6339</v>
      </c>
      <c r="D3" s="426" t="s">
        <v>694</v>
      </c>
      <c r="E3" s="425" t="s">
        <v>581</v>
      </c>
      <c r="F3" s="425" t="s">
        <v>6262</v>
      </c>
      <c r="G3" s="425" t="s">
        <v>6257</v>
      </c>
      <c r="H3" s="425" t="s">
        <v>6263</v>
      </c>
      <c r="I3" s="425" t="s">
        <v>6259</v>
      </c>
      <c r="J3" s="425" t="s">
        <v>6264</v>
      </c>
      <c r="K3" s="425" t="s">
        <v>592</v>
      </c>
      <c r="L3" s="426" t="s">
        <v>693</v>
      </c>
      <c r="M3" s="428" t="s">
        <v>691</v>
      </c>
    </row>
    <row r="4" spans="1:13" x14ac:dyDescent="0.7">
      <c r="A4" s="422">
        <v>1</v>
      </c>
      <c r="B4" s="423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33">
        <f>SUM(C4:L4)</f>
        <v>0</v>
      </c>
    </row>
    <row r="5" spans="1:13" x14ac:dyDescent="0.7">
      <c r="A5" s="422">
        <v>2</v>
      </c>
      <c r="B5" s="423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33">
        <f t="shared" ref="M5:M15" si="0">SUM(C5:L5)</f>
        <v>0</v>
      </c>
    </row>
    <row r="6" spans="1:13" x14ac:dyDescent="0.7">
      <c r="A6" s="422">
        <v>3</v>
      </c>
      <c r="B6" s="423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33">
        <f t="shared" si="0"/>
        <v>0</v>
      </c>
    </row>
    <row r="7" spans="1:13" x14ac:dyDescent="0.7">
      <c r="A7" s="422">
        <v>4</v>
      </c>
      <c r="B7" s="423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33">
        <f t="shared" si="0"/>
        <v>0</v>
      </c>
    </row>
    <row r="8" spans="1:13" x14ac:dyDescent="0.7">
      <c r="A8" s="422">
        <v>5</v>
      </c>
      <c r="B8" s="423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33">
        <f t="shared" si="0"/>
        <v>0</v>
      </c>
    </row>
    <row r="9" spans="1:13" x14ac:dyDescent="0.7">
      <c r="A9" s="422">
        <v>6</v>
      </c>
      <c r="B9" s="423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33">
        <f t="shared" si="0"/>
        <v>0</v>
      </c>
    </row>
    <row r="10" spans="1:13" x14ac:dyDescent="0.7">
      <c r="A10" s="422">
        <v>7</v>
      </c>
      <c r="B10" s="423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33">
        <f t="shared" si="0"/>
        <v>0</v>
      </c>
    </row>
    <row r="11" spans="1:13" x14ac:dyDescent="0.7">
      <c r="A11" s="422">
        <v>8</v>
      </c>
      <c r="B11" s="423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33">
        <f t="shared" si="0"/>
        <v>0</v>
      </c>
    </row>
    <row r="12" spans="1:13" x14ac:dyDescent="0.7">
      <c r="A12" s="422">
        <v>9</v>
      </c>
      <c r="B12" s="424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433">
        <f t="shared" si="0"/>
        <v>0</v>
      </c>
    </row>
    <row r="13" spans="1:13" x14ac:dyDescent="0.7">
      <c r="A13" s="422">
        <v>10</v>
      </c>
      <c r="B13" s="424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433">
        <f t="shared" si="0"/>
        <v>0</v>
      </c>
    </row>
    <row r="14" spans="1:13" x14ac:dyDescent="0.7">
      <c r="A14" s="422">
        <v>11</v>
      </c>
      <c r="B14" s="424"/>
      <c r="C14" s="294"/>
      <c r="D14" s="294"/>
      <c r="E14" s="294"/>
      <c r="F14" s="294"/>
      <c r="G14" s="294"/>
      <c r="H14" s="294"/>
      <c r="I14" s="294"/>
      <c r="J14" s="294"/>
      <c r="K14" s="294"/>
      <c r="L14" s="294"/>
      <c r="M14" s="433">
        <f t="shared" si="0"/>
        <v>0</v>
      </c>
    </row>
    <row r="15" spans="1:13" x14ac:dyDescent="0.7">
      <c r="A15" s="422">
        <v>12</v>
      </c>
      <c r="B15" s="292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433">
        <f t="shared" si="0"/>
        <v>0</v>
      </c>
    </row>
    <row r="16" spans="1:13" s="1" customFormat="1" x14ac:dyDescent="0.7">
      <c r="A16" s="790" t="s">
        <v>618</v>
      </c>
      <c r="B16" s="790"/>
      <c r="C16" s="432">
        <f>SUM(C4:C15)</f>
        <v>0</v>
      </c>
      <c r="D16" s="432">
        <f t="shared" ref="D16:M16" si="1">SUM(D4:D15)</f>
        <v>0</v>
      </c>
      <c r="E16" s="432">
        <f t="shared" si="1"/>
        <v>0</v>
      </c>
      <c r="F16" s="432">
        <f t="shared" si="1"/>
        <v>0</v>
      </c>
      <c r="G16" s="432">
        <f t="shared" si="1"/>
        <v>0</v>
      </c>
      <c r="H16" s="432">
        <f t="shared" si="1"/>
        <v>0</v>
      </c>
      <c r="I16" s="432">
        <f t="shared" si="1"/>
        <v>0</v>
      </c>
      <c r="J16" s="432">
        <f t="shared" si="1"/>
        <v>0</v>
      </c>
      <c r="K16" s="432">
        <f t="shared" si="1"/>
        <v>0</v>
      </c>
      <c r="L16" s="432">
        <f t="shared" si="1"/>
        <v>0</v>
      </c>
      <c r="M16" s="434">
        <f t="shared" si="1"/>
        <v>0</v>
      </c>
    </row>
    <row r="18" spans="2:13" s="76" customFormat="1" x14ac:dyDescent="0.25">
      <c r="B18" s="322" t="s">
        <v>697</v>
      </c>
      <c r="C18" s="76" t="s">
        <v>698</v>
      </c>
      <c r="M18" s="429"/>
    </row>
    <row r="19" spans="2:13" s="76" customFormat="1" ht="22.8" customHeight="1" x14ac:dyDescent="0.25">
      <c r="B19" s="322"/>
      <c r="C19" s="76" t="s">
        <v>6346</v>
      </c>
      <c r="M19" s="429"/>
    </row>
    <row r="20" spans="2:13" s="76" customFormat="1" ht="24.6" customHeight="1" x14ac:dyDescent="0.25">
      <c r="B20" s="111" t="s">
        <v>5911</v>
      </c>
      <c r="C20" s="788" t="s">
        <v>699</v>
      </c>
      <c r="D20" s="788"/>
      <c r="E20" s="788"/>
      <c r="F20" s="788"/>
      <c r="G20" s="788"/>
      <c r="H20" s="788"/>
      <c r="I20" s="788"/>
      <c r="J20" s="788"/>
      <c r="K20" s="788"/>
      <c r="L20" s="788"/>
      <c r="M20" s="788"/>
    </row>
    <row r="21" spans="2:13" s="76" customFormat="1" ht="23.4" customHeight="1" x14ac:dyDescent="0.25">
      <c r="B21" s="111" t="s">
        <v>5912</v>
      </c>
      <c r="C21" s="788" t="s">
        <v>2228</v>
      </c>
      <c r="D21" s="788"/>
      <c r="E21" s="788"/>
      <c r="F21" s="788"/>
      <c r="G21" s="788"/>
      <c r="H21" s="788"/>
      <c r="I21" s="788"/>
      <c r="J21" s="788"/>
      <c r="K21" s="111"/>
      <c r="L21" s="111"/>
      <c r="M21" s="430"/>
    </row>
    <row r="22" spans="2:13" s="76" customFormat="1" x14ac:dyDescent="0.25">
      <c r="B22" s="76" t="s">
        <v>5913</v>
      </c>
      <c r="C22" s="76" t="s">
        <v>1182</v>
      </c>
      <c r="M22" s="42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topLeftCell="B1" workbookViewId="0">
      <selection activeCell="I14" sqref="I14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796875" style="1" customWidth="1"/>
    <col min="4" max="4" width="3.3984375" style="1" customWidth="1"/>
    <col min="5" max="5" width="8" style="1" customWidth="1"/>
    <col min="6" max="6" width="32.796875" style="1" customWidth="1"/>
    <col min="7" max="16384" width="8.8984375" style="1"/>
  </cols>
  <sheetData>
    <row r="2" spans="2:9" ht="30" x14ac:dyDescent="0.85">
      <c r="C2" s="352"/>
      <c r="D2" s="315"/>
      <c r="E2" s="315"/>
      <c r="F2" s="315"/>
      <c r="I2" s="353" t="s">
        <v>5931</v>
      </c>
    </row>
    <row r="3" spans="2:9" ht="30" x14ac:dyDescent="0.85">
      <c r="B3" s="117"/>
      <c r="C3" s="117"/>
      <c r="D3" s="117"/>
      <c r="E3" s="117"/>
      <c r="F3" s="117"/>
      <c r="I3" s="512"/>
    </row>
    <row r="4" spans="2:9" ht="30" x14ac:dyDescent="0.85">
      <c r="B4" s="354">
        <v>1</v>
      </c>
      <c r="C4" s="356" t="s">
        <v>6551</v>
      </c>
      <c r="D4" s="355"/>
      <c r="E4" s="354">
        <v>9</v>
      </c>
      <c r="F4" s="356" t="s">
        <v>5925</v>
      </c>
      <c r="I4" s="508" t="s">
        <v>6512</v>
      </c>
    </row>
    <row r="5" spans="2:9" ht="30" x14ac:dyDescent="0.85">
      <c r="B5" s="354">
        <v>2</v>
      </c>
      <c r="C5" s="356" t="s">
        <v>669</v>
      </c>
      <c r="D5" s="355"/>
      <c r="E5" s="354">
        <v>10</v>
      </c>
      <c r="F5" s="356" t="s">
        <v>5926</v>
      </c>
      <c r="I5" s="508" t="s">
        <v>6550</v>
      </c>
    </row>
    <row r="6" spans="2:9" ht="30" x14ac:dyDescent="0.85">
      <c r="B6" s="354">
        <v>3</v>
      </c>
      <c r="C6" s="356" t="s">
        <v>5919</v>
      </c>
      <c r="D6" s="355"/>
      <c r="E6" s="354">
        <v>11</v>
      </c>
      <c r="F6" s="356" t="s">
        <v>5927</v>
      </c>
      <c r="G6" s="351"/>
      <c r="I6" s="508" t="s">
        <v>6513</v>
      </c>
    </row>
    <row r="7" spans="2:9" ht="30" x14ac:dyDescent="0.85">
      <c r="B7" s="354">
        <v>4</v>
      </c>
      <c r="C7" s="356" t="s">
        <v>5920</v>
      </c>
      <c r="D7" s="355"/>
      <c r="E7" s="354">
        <v>12</v>
      </c>
      <c r="F7" s="356" t="s">
        <v>5928</v>
      </c>
    </row>
    <row r="8" spans="2:9" ht="30" x14ac:dyDescent="0.85">
      <c r="B8" s="354">
        <v>5</v>
      </c>
      <c r="C8" s="356" t="s">
        <v>5921</v>
      </c>
      <c r="D8" s="355"/>
      <c r="E8" s="354">
        <v>13</v>
      </c>
      <c r="F8" s="356" t="s">
        <v>5929</v>
      </c>
      <c r="I8" s="508"/>
    </row>
    <row r="9" spans="2:9" ht="30" x14ac:dyDescent="0.85">
      <c r="B9" s="354">
        <v>6</v>
      </c>
      <c r="C9" s="356" t="s">
        <v>5922</v>
      </c>
      <c r="D9" s="362"/>
      <c r="E9" s="363">
        <v>14</v>
      </c>
      <c r="F9" s="364" t="s">
        <v>5930</v>
      </c>
      <c r="I9" s="522" t="s">
        <v>6478</v>
      </c>
    </row>
    <row r="10" spans="2:9" ht="30" x14ac:dyDescent="0.85">
      <c r="B10" s="354">
        <v>7</v>
      </c>
      <c r="C10" s="356" t="s">
        <v>5923</v>
      </c>
      <c r="D10" s="362"/>
      <c r="E10" s="363">
        <v>15</v>
      </c>
      <c r="F10" s="365" t="s">
        <v>5933</v>
      </c>
    </row>
    <row r="11" spans="2:9" ht="30" x14ac:dyDescent="0.85">
      <c r="B11" s="354">
        <v>8</v>
      </c>
      <c r="C11" s="356" t="s">
        <v>5924</v>
      </c>
      <c r="D11" s="362"/>
      <c r="E11" s="363"/>
      <c r="F11" s="364"/>
    </row>
    <row r="12" spans="2:9" x14ac:dyDescent="0.7">
      <c r="B12" s="357"/>
      <c r="C12" s="357"/>
      <c r="D12" s="357"/>
      <c r="E12" s="357"/>
    </row>
  </sheetData>
  <hyperlinks>
    <hyperlink ref="C4" location="'1.Planfin67_1st'!A1" display="Planfin67_1st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41FF-0A96-4D77-A0A0-3438000E2024}">
  <sheetPr>
    <tabColor theme="6"/>
  </sheetPr>
  <dimension ref="A1:T18"/>
  <sheetViews>
    <sheetView topLeftCell="C1" zoomScale="90" zoomScaleNormal="90" workbookViewId="0">
      <selection activeCell="K11" sqref="K11"/>
    </sheetView>
  </sheetViews>
  <sheetFormatPr defaultRowHeight="13.8" x14ac:dyDescent="0.25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1.5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688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 x14ac:dyDescent="0.75">
      <c r="A1" s="158" t="s">
        <v>6568</v>
      </c>
      <c r="C1" s="158"/>
      <c r="D1" s="158"/>
      <c r="E1" s="158"/>
      <c r="F1" s="158"/>
      <c r="G1" s="158"/>
      <c r="O1"/>
    </row>
    <row r="2" spans="1:20" s="677" customFormat="1" ht="123" x14ac:dyDescent="0.25">
      <c r="A2" s="801" t="s">
        <v>6569</v>
      </c>
      <c r="B2" s="802" t="s">
        <v>692</v>
      </c>
      <c r="C2" s="802" t="s">
        <v>6570</v>
      </c>
      <c r="D2" s="676" t="s">
        <v>6571</v>
      </c>
      <c r="E2" s="801" t="s">
        <v>694</v>
      </c>
      <c r="F2" s="801"/>
      <c r="G2" s="801"/>
      <c r="H2" s="801"/>
      <c r="I2" s="801"/>
      <c r="J2" s="801"/>
      <c r="K2" s="801"/>
      <c r="L2" s="801"/>
      <c r="M2" s="802" t="s">
        <v>6572</v>
      </c>
      <c r="N2" s="802"/>
      <c r="O2" s="802"/>
      <c r="P2" s="802"/>
      <c r="Q2" s="802"/>
      <c r="R2" s="802"/>
      <c r="S2" s="803" t="s">
        <v>693</v>
      </c>
      <c r="T2" s="791" t="s">
        <v>6573</v>
      </c>
    </row>
    <row r="3" spans="1:20" s="677" customFormat="1" ht="87" customHeight="1" x14ac:dyDescent="0.25">
      <c r="A3" s="801"/>
      <c r="B3" s="802"/>
      <c r="C3" s="802"/>
      <c r="D3" s="676" t="s">
        <v>6574</v>
      </c>
      <c r="E3" s="676" t="s">
        <v>6575</v>
      </c>
      <c r="F3" s="676" t="s">
        <v>6576</v>
      </c>
      <c r="G3" s="676" t="s">
        <v>6577</v>
      </c>
      <c r="H3" s="676" t="s">
        <v>6578</v>
      </c>
      <c r="I3" s="675" t="s">
        <v>6579</v>
      </c>
      <c r="J3" s="676" t="s">
        <v>6580</v>
      </c>
      <c r="K3" s="676" t="s">
        <v>6581</v>
      </c>
      <c r="L3" s="675" t="s">
        <v>6582</v>
      </c>
      <c r="M3" s="678" t="s">
        <v>6583</v>
      </c>
      <c r="N3" s="678" t="s">
        <v>6256</v>
      </c>
      <c r="O3" s="678" t="s">
        <v>6584</v>
      </c>
      <c r="P3" s="676" t="s">
        <v>6585</v>
      </c>
      <c r="Q3" s="676" t="s">
        <v>6586</v>
      </c>
      <c r="R3" s="678" t="s">
        <v>6260</v>
      </c>
      <c r="S3" s="804"/>
      <c r="T3" s="792"/>
    </row>
    <row r="4" spans="1:20" ht="24.6" x14ac:dyDescent="0.7">
      <c r="A4" s="667">
        <v>1</v>
      </c>
      <c r="B4" s="292"/>
      <c r="C4" s="679"/>
      <c r="D4" s="680"/>
      <c r="E4" s="680"/>
      <c r="F4" s="680"/>
      <c r="G4" s="680"/>
      <c r="H4" s="680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681"/>
    </row>
    <row r="5" spans="1:20" ht="24.6" x14ac:dyDescent="0.7">
      <c r="A5" s="667">
        <v>2</v>
      </c>
      <c r="B5" s="292"/>
      <c r="C5" s="667"/>
      <c r="D5" s="681"/>
      <c r="E5" s="681"/>
      <c r="F5" s="681"/>
      <c r="G5" s="681"/>
      <c r="H5" s="6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681"/>
    </row>
    <row r="6" spans="1:20" ht="27" customHeight="1" x14ac:dyDescent="0.7">
      <c r="A6" s="667">
        <v>3</v>
      </c>
      <c r="B6" s="292"/>
      <c r="C6" s="667"/>
      <c r="D6" s="681"/>
      <c r="E6" s="681"/>
      <c r="F6" s="681"/>
      <c r="G6" s="681"/>
      <c r="H6" s="681"/>
      <c r="I6" s="481"/>
      <c r="J6" s="481"/>
      <c r="K6" s="481"/>
      <c r="L6" s="481"/>
      <c r="M6" s="481"/>
      <c r="N6" s="481"/>
      <c r="O6" s="481"/>
      <c r="P6" s="481"/>
      <c r="Q6" s="481"/>
      <c r="R6" s="481"/>
      <c r="S6" s="481"/>
      <c r="T6" s="681"/>
    </row>
    <row r="7" spans="1:20" ht="24" customHeight="1" x14ac:dyDescent="0.7">
      <c r="A7" s="667">
        <v>4</v>
      </c>
      <c r="B7" s="292"/>
      <c r="C7" s="667"/>
      <c r="D7" s="681"/>
      <c r="E7" s="681"/>
      <c r="F7" s="681"/>
      <c r="G7" s="681"/>
      <c r="H7" s="6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681"/>
    </row>
    <row r="8" spans="1:20" ht="24.75" customHeight="1" x14ac:dyDescent="0.7">
      <c r="A8" s="667">
        <v>5</v>
      </c>
      <c r="B8" s="292"/>
      <c r="C8" s="667"/>
      <c r="D8" s="681"/>
      <c r="E8" s="681"/>
      <c r="F8" s="681"/>
      <c r="G8" s="681"/>
      <c r="H8" s="6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681"/>
    </row>
    <row r="9" spans="1:20" s="4" customFormat="1" ht="27" x14ac:dyDescent="0.75">
      <c r="A9" s="667">
        <v>6</v>
      </c>
      <c r="B9" s="292"/>
      <c r="C9" s="667"/>
      <c r="D9" s="681"/>
      <c r="E9" s="681"/>
      <c r="F9" s="681"/>
      <c r="G9" s="681"/>
      <c r="H9" s="6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681"/>
    </row>
    <row r="10" spans="1:20" s="4" customFormat="1" ht="27" x14ac:dyDescent="0.75">
      <c r="A10" s="667">
        <v>7</v>
      </c>
      <c r="B10" s="292"/>
      <c r="C10" s="667"/>
      <c r="D10" s="681"/>
      <c r="E10" s="681"/>
      <c r="F10" s="681"/>
      <c r="G10" s="681"/>
      <c r="H10" s="6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681"/>
    </row>
    <row r="11" spans="1:20" s="4" customFormat="1" ht="27" x14ac:dyDescent="0.75">
      <c r="A11" s="667">
        <v>8</v>
      </c>
      <c r="B11" s="292"/>
      <c r="C11" s="667"/>
      <c r="D11" s="681"/>
      <c r="E11" s="681"/>
      <c r="F11" s="681"/>
      <c r="G11" s="681"/>
      <c r="H11" s="6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681"/>
    </row>
    <row r="12" spans="1:20" s="4" customFormat="1" ht="32.25" customHeight="1" x14ac:dyDescent="0.75">
      <c r="A12" s="667">
        <v>9</v>
      </c>
      <c r="B12" s="292"/>
      <c r="C12" s="667"/>
      <c r="D12" s="681"/>
      <c r="E12" s="681"/>
      <c r="F12" s="681"/>
      <c r="G12" s="681"/>
      <c r="H12" s="6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681"/>
    </row>
    <row r="13" spans="1:20" s="4" customFormat="1" ht="32.25" customHeight="1" x14ac:dyDescent="0.75">
      <c r="A13" s="667">
        <v>10</v>
      </c>
      <c r="B13" s="292"/>
      <c r="C13" s="667"/>
      <c r="D13" s="681"/>
      <c r="E13" s="681"/>
      <c r="F13" s="681"/>
      <c r="G13" s="681"/>
      <c r="H13" s="681"/>
      <c r="I13" s="481"/>
      <c r="J13" s="481"/>
      <c r="K13" s="682"/>
      <c r="L13" s="481"/>
      <c r="M13" s="481"/>
      <c r="N13" s="481"/>
      <c r="O13" s="481"/>
      <c r="P13" s="481"/>
      <c r="Q13" s="481"/>
      <c r="R13" s="481"/>
      <c r="S13" s="481"/>
      <c r="T13" s="681"/>
    </row>
    <row r="14" spans="1:20" s="4" customFormat="1" ht="31.5" customHeight="1" x14ac:dyDescent="0.75">
      <c r="A14" s="667">
        <v>11</v>
      </c>
      <c r="B14" s="292"/>
      <c r="C14" s="667"/>
      <c r="D14" s="681"/>
      <c r="E14" s="681"/>
      <c r="F14" s="681"/>
      <c r="G14" s="681"/>
      <c r="H14" s="6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681"/>
    </row>
    <row r="15" spans="1:20" ht="24.6" x14ac:dyDescent="0.7">
      <c r="A15" s="667">
        <v>12</v>
      </c>
      <c r="B15" s="292"/>
      <c r="C15" s="667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681"/>
    </row>
    <row r="16" spans="1:20" ht="24.6" x14ac:dyDescent="0.7">
      <c r="A16" s="793" t="s">
        <v>618</v>
      </c>
      <c r="B16" s="794"/>
      <c r="C16" s="795"/>
      <c r="D16" s="683">
        <f t="shared" ref="D16:S16" si="0">SUM(D4:D15)</f>
        <v>0</v>
      </c>
      <c r="E16" s="683">
        <f t="shared" si="0"/>
        <v>0</v>
      </c>
      <c r="F16" s="683">
        <f t="shared" si="0"/>
        <v>0</v>
      </c>
      <c r="G16" s="683">
        <f t="shared" si="0"/>
        <v>0</v>
      </c>
      <c r="H16" s="683">
        <f t="shared" si="0"/>
        <v>0</v>
      </c>
      <c r="I16" s="683">
        <f t="shared" si="0"/>
        <v>0</v>
      </c>
      <c r="J16" s="683">
        <f t="shared" si="0"/>
        <v>0</v>
      </c>
      <c r="K16" s="683">
        <f t="shared" si="0"/>
        <v>0</v>
      </c>
      <c r="L16" s="683">
        <f t="shared" si="0"/>
        <v>0</v>
      </c>
      <c r="M16" s="684">
        <f t="shared" si="0"/>
        <v>0</v>
      </c>
      <c r="N16" s="684">
        <f t="shared" si="0"/>
        <v>0</v>
      </c>
      <c r="O16" s="684">
        <f t="shared" si="0"/>
        <v>0</v>
      </c>
      <c r="P16" s="684">
        <f t="shared" si="0"/>
        <v>0</v>
      </c>
      <c r="Q16" s="684">
        <f t="shared" si="0"/>
        <v>0</v>
      </c>
      <c r="R16" s="684">
        <f t="shared" si="0"/>
        <v>0</v>
      </c>
      <c r="S16" s="683">
        <f t="shared" si="0"/>
        <v>0</v>
      </c>
      <c r="T16" s="685">
        <f>SUM(D16:S16)</f>
        <v>0</v>
      </c>
    </row>
    <row r="17" spans="1:20" ht="24.6" x14ac:dyDescent="0.7">
      <c r="A17" s="793" t="s">
        <v>618</v>
      </c>
      <c r="B17" s="794"/>
      <c r="C17" s="795"/>
      <c r="D17" s="686">
        <f>D16</f>
        <v>0</v>
      </c>
      <c r="E17" s="796">
        <f>SUM(E16:L16)</f>
        <v>0</v>
      </c>
      <c r="F17" s="796"/>
      <c r="G17" s="796"/>
      <c r="H17" s="796"/>
      <c r="I17" s="796"/>
      <c r="J17" s="796"/>
      <c r="K17" s="796"/>
      <c r="L17" s="797"/>
      <c r="M17" s="798">
        <f>SUM(M16:R16)</f>
        <v>0</v>
      </c>
      <c r="N17" s="799"/>
      <c r="O17" s="799"/>
      <c r="P17" s="799"/>
      <c r="Q17" s="799"/>
      <c r="R17" s="800"/>
      <c r="S17" s="683">
        <f>S16</f>
        <v>0</v>
      </c>
      <c r="T17" s="687">
        <f>D17+E17+M17+S17</f>
        <v>0</v>
      </c>
    </row>
    <row r="18" spans="1:20" ht="27" x14ac:dyDescent="0.7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3"/>
      <c r="P18" s="4"/>
      <c r="Q18" s="4"/>
      <c r="R18" s="4"/>
      <c r="S18" s="4"/>
      <c r="T18" s="4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P443"/>
  <sheetViews>
    <sheetView zoomScale="80" zoomScaleNormal="80" workbookViewId="0">
      <pane xSplit="4" ySplit="1" topLeftCell="E116" activePane="bottomRight" state="frozen"/>
      <selection activeCell="H54" sqref="H54"/>
      <selection pane="topRight" activeCell="H54" sqref="H54"/>
      <selection pane="bottomLeft" activeCell="H54" sqref="H54"/>
      <selection pane="bottomRight" activeCell="K83" sqref="K83"/>
    </sheetView>
  </sheetViews>
  <sheetFormatPr defaultColWidth="9" defaultRowHeight="24.6" x14ac:dyDescent="0.25"/>
  <cols>
    <col min="1" max="1" width="16" style="77" bestFit="1" customWidth="1"/>
    <col min="2" max="2" width="59.19921875" style="76" customWidth="1"/>
    <col min="3" max="3" width="12.8984375" style="77" bestFit="1" customWidth="1"/>
    <col min="4" max="4" width="34.19921875" style="79" bestFit="1" customWidth="1"/>
    <col min="5" max="5" width="13.796875" style="77" customWidth="1"/>
    <col min="6" max="6" width="47" style="76" bestFit="1" customWidth="1"/>
    <col min="7" max="7" width="8" style="77" hidden="1" customWidth="1"/>
    <col min="8" max="8" width="8.3984375" style="77" hidden="1" customWidth="1"/>
    <col min="9" max="9" width="12.69921875" style="76" customWidth="1"/>
    <col min="10" max="10" width="15.796875" style="76" bestFit="1" customWidth="1"/>
    <col min="11" max="11" width="13.8984375" style="77" customWidth="1"/>
    <col min="12" max="12" width="6.796875" style="76" bestFit="1" customWidth="1"/>
    <col min="13" max="13" width="4.296875" style="76" bestFit="1" customWidth="1"/>
    <col min="14" max="14" width="4.09765625" style="76" customWidth="1"/>
    <col min="15" max="15" width="2.296875" style="76" bestFit="1" customWidth="1"/>
    <col min="16" max="16" width="15.19921875" style="76" customWidth="1"/>
    <col min="17" max="16384" width="9" style="76"/>
  </cols>
  <sheetData>
    <row r="1" spans="1:16" s="77" customFormat="1" ht="27" customHeight="1" x14ac:dyDescent="0.25">
      <c r="A1" s="73" t="s">
        <v>6014</v>
      </c>
      <c r="B1" s="73" t="s">
        <v>6347</v>
      </c>
      <c r="C1" s="74" t="s">
        <v>6349</v>
      </c>
      <c r="D1" s="74" t="s">
        <v>6348</v>
      </c>
      <c r="E1" s="80" t="s">
        <v>6350</v>
      </c>
      <c r="F1" s="80" t="s">
        <v>6351</v>
      </c>
      <c r="G1" s="75" t="s">
        <v>931</v>
      </c>
      <c r="H1" s="75" t="s">
        <v>932</v>
      </c>
      <c r="J1" s="370" t="s">
        <v>5967</v>
      </c>
      <c r="K1" s="77" t="s">
        <v>5988</v>
      </c>
      <c r="L1" s="77" t="s">
        <v>6281</v>
      </c>
      <c r="M1" s="77" t="s">
        <v>6282</v>
      </c>
    </row>
    <row r="2" spans="1:16" x14ac:dyDescent="0.25">
      <c r="A2" s="527" t="s">
        <v>139</v>
      </c>
      <c r="B2" s="202" t="s">
        <v>140</v>
      </c>
      <c r="C2" s="201" t="s">
        <v>16</v>
      </c>
      <c r="D2" s="488" t="s">
        <v>17</v>
      </c>
      <c r="E2" s="560" t="s">
        <v>873</v>
      </c>
      <c r="F2" s="202" t="s">
        <v>17</v>
      </c>
      <c r="G2" s="201">
        <v>9</v>
      </c>
      <c r="H2" s="201" t="s">
        <v>859</v>
      </c>
      <c r="I2" s="77"/>
      <c r="J2" s="77"/>
      <c r="M2" s="76">
        <v>1</v>
      </c>
      <c r="O2" s="76" t="s">
        <v>6283</v>
      </c>
      <c r="P2" s="76" t="s">
        <v>6284</v>
      </c>
    </row>
    <row r="3" spans="1:16" x14ac:dyDescent="0.25">
      <c r="A3" s="527" t="s">
        <v>141</v>
      </c>
      <c r="B3" s="202" t="s">
        <v>142</v>
      </c>
      <c r="C3" s="201" t="s">
        <v>16</v>
      </c>
      <c r="D3" s="488" t="s">
        <v>17</v>
      </c>
      <c r="E3" s="560" t="s">
        <v>873</v>
      </c>
      <c r="F3" s="202" t="s">
        <v>17</v>
      </c>
      <c r="G3" s="201">
        <v>9</v>
      </c>
      <c r="H3" s="201" t="s">
        <v>864</v>
      </c>
      <c r="I3" s="77"/>
      <c r="J3" s="77"/>
      <c r="M3" s="76">
        <v>2</v>
      </c>
      <c r="O3" s="76" t="s">
        <v>6286</v>
      </c>
      <c r="P3" s="76" t="s">
        <v>6285</v>
      </c>
    </row>
    <row r="4" spans="1:16" x14ac:dyDescent="0.25">
      <c r="A4" s="527" t="s">
        <v>143</v>
      </c>
      <c r="B4" s="202" t="s">
        <v>144</v>
      </c>
      <c r="C4" s="201" t="s">
        <v>16</v>
      </c>
      <c r="D4" s="488" t="s">
        <v>17</v>
      </c>
      <c r="E4" s="560" t="s">
        <v>873</v>
      </c>
      <c r="F4" s="202" t="s">
        <v>17</v>
      </c>
      <c r="G4" s="201">
        <v>9</v>
      </c>
      <c r="H4" s="201" t="s">
        <v>859</v>
      </c>
      <c r="I4" s="77"/>
      <c r="J4" s="77"/>
      <c r="M4" s="76">
        <v>3</v>
      </c>
      <c r="O4" s="506" t="s">
        <v>6283</v>
      </c>
      <c r="P4" s="76" t="s">
        <v>6288</v>
      </c>
    </row>
    <row r="5" spans="1:16" x14ac:dyDescent="0.25">
      <c r="A5" s="527" t="s">
        <v>145</v>
      </c>
      <c r="B5" s="202" t="s">
        <v>146</v>
      </c>
      <c r="C5" s="201" t="s">
        <v>16</v>
      </c>
      <c r="D5" s="488" t="s">
        <v>17</v>
      </c>
      <c r="E5" s="560" t="s">
        <v>873</v>
      </c>
      <c r="F5" s="202" t="s">
        <v>17</v>
      </c>
      <c r="G5" s="201">
        <v>9</v>
      </c>
      <c r="H5" s="201" t="s">
        <v>859</v>
      </c>
      <c r="I5" s="77"/>
      <c r="J5" s="77"/>
      <c r="M5" s="76">
        <v>4</v>
      </c>
    </row>
    <row r="6" spans="1:16" x14ac:dyDescent="0.25">
      <c r="A6" s="527" t="s">
        <v>147</v>
      </c>
      <c r="B6" s="202" t="s">
        <v>933</v>
      </c>
      <c r="C6" s="201" t="s">
        <v>16</v>
      </c>
      <c r="D6" s="488" t="s">
        <v>17</v>
      </c>
      <c r="E6" s="560" t="s">
        <v>873</v>
      </c>
      <c r="F6" s="202" t="s">
        <v>17</v>
      </c>
      <c r="G6" s="201">
        <v>9</v>
      </c>
      <c r="H6" s="201" t="s">
        <v>860</v>
      </c>
      <c r="I6" s="77"/>
      <c r="J6" s="77"/>
      <c r="M6" s="76">
        <v>5</v>
      </c>
    </row>
    <row r="7" spans="1:16" x14ac:dyDescent="0.25">
      <c r="A7" s="527" t="s">
        <v>148</v>
      </c>
      <c r="B7" s="202" t="s">
        <v>149</v>
      </c>
      <c r="C7" s="201" t="s">
        <v>16</v>
      </c>
      <c r="D7" s="488" t="s">
        <v>17</v>
      </c>
      <c r="E7" s="560" t="s">
        <v>873</v>
      </c>
      <c r="F7" s="202" t="s">
        <v>17</v>
      </c>
      <c r="G7" s="201">
        <v>9</v>
      </c>
      <c r="H7" s="201" t="s">
        <v>862</v>
      </c>
      <c r="I7" s="77"/>
      <c r="J7" s="77"/>
      <c r="M7" s="76">
        <v>6</v>
      </c>
    </row>
    <row r="8" spans="1:16" x14ac:dyDescent="0.25">
      <c r="A8" s="527" t="s">
        <v>150</v>
      </c>
      <c r="B8" s="202" t="s">
        <v>171</v>
      </c>
      <c r="C8" s="201" t="s">
        <v>16</v>
      </c>
      <c r="D8" s="488" t="s">
        <v>17</v>
      </c>
      <c r="E8" s="560" t="s">
        <v>873</v>
      </c>
      <c r="F8" s="202" t="s">
        <v>17</v>
      </c>
      <c r="G8" s="201">
        <v>9</v>
      </c>
      <c r="H8" s="201" t="s">
        <v>862</v>
      </c>
      <c r="I8" s="77"/>
      <c r="J8" s="77"/>
      <c r="M8" s="76">
        <v>7</v>
      </c>
    </row>
    <row r="9" spans="1:16" x14ac:dyDescent="0.25">
      <c r="A9" s="527" t="s">
        <v>151</v>
      </c>
      <c r="B9" s="202" t="s">
        <v>173</v>
      </c>
      <c r="C9" s="201" t="s">
        <v>16</v>
      </c>
      <c r="D9" s="488" t="s">
        <v>17</v>
      </c>
      <c r="E9" s="560" t="s">
        <v>873</v>
      </c>
      <c r="F9" s="202" t="s">
        <v>17</v>
      </c>
      <c r="G9" s="201">
        <v>9</v>
      </c>
      <c r="H9" s="201" t="s">
        <v>859</v>
      </c>
      <c r="I9" s="77"/>
      <c r="J9" s="77"/>
      <c r="M9" s="76">
        <v>8</v>
      </c>
    </row>
    <row r="10" spans="1:16" x14ac:dyDescent="0.25">
      <c r="A10" s="527" t="s">
        <v>152</v>
      </c>
      <c r="B10" s="202" t="s">
        <v>153</v>
      </c>
      <c r="C10" s="201" t="s">
        <v>16</v>
      </c>
      <c r="D10" s="488" t="s">
        <v>17</v>
      </c>
      <c r="E10" s="560" t="s">
        <v>873</v>
      </c>
      <c r="F10" s="202" t="s">
        <v>17</v>
      </c>
      <c r="G10" s="201">
        <v>9</v>
      </c>
      <c r="H10" s="201" t="s">
        <v>864</v>
      </c>
      <c r="I10" s="77"/>
      <c r="J10" s="77"/>
      <c r="M10" s="76">
        <v>9</v>
      </c>
    </row>
    <row r="11" spans="1:16" x14ac:dyDescent="0.25">
      <c r="A11" s="527" t="s">
        <v>5801</v>
      </c>
      <c r="B11" s="202" t="s">
        <v>5802</v>
      </c>
      <c r="C11" s="201" t="s">
        <v>16</v>
      </c>
      <c r="D11" s="488" t="s">
        <v>17</v>
      </c>
      <c r="E11" s="560" t="s">
        <v>873</v>
      </c>
      <c r="F11" s="202" t="s">
        <v>17</v>
      </c>
      <c r="G11" s="201">
        <v>9</v>
      </c>
      <c r="H11" s="201" t="s">
        <v>864</v>
      </c>
      <c r="I11" s="77"/>
      <c r="J11" s="77"/>
      <c r="M11" s="76">
        <v>10</v>
      </c>
    </row>
    <row r="12" spans="1:16" x14ac:dyDescent="0.25">
      <c r="A12" s="527" t="s">
        <v>154</v>
      </c>
      <c r="B12" s="202" t="s">
        <v>155</v>
      </c>
      <c r="C12" s="201" t="s">
        <v>16</v>
      </c>
      <c r="D12" s="488" t="s">
        <v>17</v>
      </c>
      <c r="E12" s="560" t="s">
        <v>873</v>
      </c>
      <c r="F12" s="202" t="s">
        <v>17</v>
      </c>
      <c r="G12" s="201">
        <v>9</v>
      </c>
      <c r="H12" s="201" t="s">
        <v>864</v>
      </c>
      <c r="I12" s="77"/>
      <c r="J12" s="77"/>
      <c r="M12" s="76">
        <v>11</v>
      </c>
    </row>
    <row r="13" spans="1:16" x14ac:dyDescent="0.25">
      <c r="A13" s="527" t="s">
        <v>112</v>
      </c>
      <c r="B13" s="202" t="s">
        <v>113</v>
      </c>
      <c r="C13" s="201" t="s">
        <v>12</v>
      </c>
      <c r="D13" s="488" t="s">
        <v>13</v>
      </c>
      <c r="E13" s="560" t="s">
        <v>866</v>
      </c>
      <c r="F13" s="202" t="s">
        <v>867</v>
      </c>
      <c r="G13" s="201">
        <v>8</v>
      </c>
      <c r="H13" s="201" t="s">
        <v>855</v>
      </c>
      <c r="I13" s="77"/>
      <c r="J13" s="77" t="s">
        <v>6220</v>
      </c>
      <c r="M13" s="76">
        <v>12</v>
      </c>
    </row>
    <row r="14" spans="1:16" x14ac:dyDescent="0.25">
      <c r="A14" s="527" t="s">
        <v>114</v>
      </c>
      <c r="B14" s="202" t="s">
        <v>115</v>
      </c>
      <c r="C14" s="201" t="s">
        <v>12</v>
      </c>
      <c r="D14" s="488" t="s">
        <v>13</v>
      </c>
      <c r="E14" s="560" t="s">
        <v>866</v>
      </c>
      <c r="F14" s="202" t="s">
        <v>867</v>
      </c>
      <c r="G14" s="201">
        <v>8</v>
      </c>
      <c r="H14" s="201" t="s">
        <v>856</v>
      </c>
      <c r="I14" s="77"/>
      <c r="J14" s="77" t="s">
        <v>6220</v>
      </c>
      <c r="M14" s="76">
        <v>13</v>
      </c>
    </row>
    <row r="15" spans="1:16" x14ac:dyDescent="0.25">
      <c r="A15" s="527" t="s">
        <v>712</v>
      </c>
      <c r="B15" s="202" t="s">
        <v>117</v>
      </c>
      <c r="C15" s="201" t="s">
        <v>12</v>
      </c>
      <c r="D15" s="488" t="s">
        <v>13</v>
      </c>
      <c r="E15" s="560" t="s">
        <v>866</v>
      </c>
      <c r="F15" s="202" t="s">
        <v>867</v>
      </c>
      <c r="G15" s="201">
        <v>8</v>
      </c>
      <c r="H15" s="201" t="s">
        <v>855</v>
      </c>
      <c r="I15" s="77"/>
      <c r="J15" s="77" t="s">
        <v>6220</v>
      </c>
      <c r="M15" s="76">
        <v>14</v>
      </c>
    </row>
    <row r="16" spans="1:16" x14ac:dyDescent="0.25">
      <c r="A16" s="527" t="s">
        <v>713</v>
      </c>
      <c r="B16" s="202" t="s">
        <v>118</v>
      </c>
      <c r="C16" s="201" t="s">
        <v>12</v>
      </c>
      <c r="D16" s="488" t="s">
        <v>13</v>
      </c>
      <c r="E16" s="560" t="s">
        <v>866</v>
      </c>
      <c r="F16" s="202" t="s">
        <v>867</v>
      </c>
      <c r="G16" s="201">
        <v>8</v>
      </c>
      <c r="H16" s="201" t="s">
        <v>856</v>
      </c>
      <c r="I16" s="77"/>
      <c r="J16" s="77" t="s">
        <v>6220</v>
      </c>
      <c r="M16" s="76">
        <v>15</v>
      </c>
    </row>
    <row r="17" spans="1:13" x14ac:dyDescent="0.25">
      <c r="A17" s="527" t="s">
        <v>119</v>
      </c>
      <c r="B17" s="202" t="s">
        <v>120</v>
      </c>
      <c r="C17" s="201" t="s">
        <v>12</v>
      </c>
      <c r="D17" s="488" t="s">
        <v>13</v>
      </c>
      <c r="E17" s="560" t="s">
        <v>866</v>
      </c>
      <c r="F17" s="202" t="s">
        <v>867</v>
      </c>
      <c r="G17" s="201">
        <v>8</v>
      </c>
      <c r="H17" s="201" t="s">
        <v>856</v>
      </c>
      <c r="I17" s="77"/>
      <c r="J17" s="77" t="s">
        <v>6220</v>
      </c>
      <c r="M17" s="76">
        <v>16</v>
      </c>
    </row>
    <row r="18" spans="1:13" x14ac:dyDescent="0.25">
      <c r="A18" s="527" t="s">
        <v>121</v>
      </c>
      <c r="B18" s="202" t="s">
        <v>122</v>
      </c>
      <c r="C18" s="201" t="s">
        <v>12</v>
      </c>
      <c r="D18" s="488" t="s">
        <v>13</v>
      </c>
      <c r="E18" s="560" t="s">
        <v>868</v>
      </c>
      <c r="F18" s="202" t="s">
        <v>5811</v>
      </c>
      <c r="G18" s="201">
        <v>8</v>
      </c>
      <c r="H18" s="201" t="s">
        <v>855</v>
      </c>
      <c r="I18" s="77"/>
      <c r="J18" s="77" t="s">
        <v>6220</v>
      </c>
      <c r="M18" s="76">
        <v>17</v>
      </c>
    </row>
    <row r="19" spans="1:13" x14ac:dyDescent="0.25">
      <c r="A19" s="527" t="s">
        <v>714</v>
      </c>
      <c r="B19" s="202" t="s">
        <v>116</v>
      </c>
      <c r="C19" s="201" t="s">
        <v>12</v>
      </c>
      <c r="D19" s="488" t="s">
        <v>13</v>
      </c>
      <c r="E19" s="560" t="s">
        <v>866</v>
      </c>
      <c r="F19" s="202" t="s">
        <v>867</v>
      </c>
      <c r="G19" s="201">
        <v>8</v>
      </c>
      <c r="H19" s="201" t="s">
        <v>856</v>
      </c>
      <c r="I19" s="77"/>
      <c r="J19" s="77" t="s">
        <v>6220</v>
      </c>
      <c r="M19" s="76">
        <v>18</v>
      </c>
    </row>
    <row r="20" spans="1:13" x14ac:dyDescent="0.25">
      <c r="A20" s="527" t="s">
        <v>715</v>
      </c>
      <c r="B20" s="202" t="s">
        <v>79</v>
      </c>
      <c r="C20" s="201" t="s">
        <v>6</v>
      </c>
      <c r="D20" s="488" t="s">
        <v>7</v>
      </c>
      <c r="E20" s="560" t="s">
        <v>849</v>
      </c>
      <c r="F20" s="202" t="s">
        <v>850</v>
      </c>
      <c r="G20" s="201">
        <v>4</v>
      </c>
      <c r="H20" s="201" t="s">
        <v>835</v>
      </c>
      <c r="I20" s="77"/>
      <c r="J20" s="77" t="s">
        <v>6217</v>
      </c>
      <c r="M20" s="76">
        <v>19</v>
      </c>
    </row>
    <row r="21" spans="1:13" x14ac:dyDescent="0.25">
      <c r="A21" s="527" t="s">
        <v>716</v>
      </c>
      <c r="B21" s="202" t="s">
        <v>717</v>
      </c>
      <c r="C21" s="201" t="s">
        <v>2</v>
      </c>
      <c r="D21" s="488" t="s">
        <v>3</v>
      </c>
      <c r="E21" s="560" t="s">
        <v>842</v>
      </c>
      <c r="F21" s="202" t="s">
        <v>3</v>
      </c>
      <c r="G21" s="201">
        <v>162</v>
      </c>
      <c r="H21" s="201" t="s">
        <v>848</v>
      </c>
      <c r="I21" s="77"/>
      <c r="J21" s="77" t="s">
        <v>6214</v>
      </c>
      <c r="M21" s="76">
        <v>20</v>
      </c>
    </row>
    <row r="22" spans="1:13" x14ac:dyDescent="0.25">
      <c r="A22" s="527" t="s">
        <v>718</v>
      </c>
      <c r="B22" s="202" t="s">
        <v>719</v>
      </c>
      <c r="C22" s="201" t="s">
        <v>12</v>
      </c>
      <c r="D22" s="488" t="s">
        <v>13</v>
      </c>
      <c r="E22" s="560" t="s">
        <v>866</v>
      </c>
      <c r="F22" s="202" t="s">
        <v>867</v>
      </c>
      <c r="G22" s="201">
        <v>8</v>
      </c>
      <c r="H22" s="201" t="s">
        <v>854</v>
      </c>
      <c r="I22" s="77"/>
      <c r="J22" s="77" t="s">
        <v>6220</v>
      </c>
      <c r="M22" s="76">
        <v>21</v>
      </c>
    </row>
    <row r="23" spans="1:13" x14ac:dyDescent="0.25">
      <c r="A23" s="527" t="s">
        <v>71</v>
      </c>
      <c r="B23" s="202" t="s">
        <v>934</v>
      </c>
      <c r="C23" s="201" t="s">
        <v>4</v>
      </c>
      <c r="D23" s="488" t="s">
        <v>5</v>
      </c>
      <c r="E23" s="560" t="s">
        <v>843</v>
      </c>
      <c r="F23" s="202" t="s">
        <v>5812</v>
      </c>
      <c r="G23" s="201">
        <v>162</v>
      </c>
      <c r="H23" s="201" t="s">
        <v>848</v>
      </c>
      <c r="I23" s="77"/>
      <c r="J23" s="77" t="s">
        <v>6215</v>
      </c>
      <c r="M23" s="76">
        <v>22</v>
      </c>
    </row>
    <row r="24" spans="1:13" x14ac:dyDescent="0.25">
      <c r="A24" s="527" t="s">
        <v>72</v>
      </c>
      <c r="B24" s="202" t="s">
        <v>935</v>
      </c>
      <c r="C24" s="201" t="s">
        <v>4</v>
      </c>
      <c r="D24" s="488" t="s">
        <v>5</v>
      </c>
      <c r="E24" s="560" t="s">
        <v>844</v>
      </c>
      <c r="F24" s="202" t="s">
        <v>5813</v>
      </c>
      <c r="G24" s="201">
        <v>4</v>
      </c>
      <c r="H24" s="201" t="s">
        <v>835</v>
      </c>
      <c r="I24" s="77"/>
      <c r="J24" s="77" t="s">
        <v>6215</v>
      </c>
      <c r="M24" s="76">
        <v>23</v>
      </c>
    </row>
    <row r="25" spans="1:13" x14ac:dyDescent="0.25">
      <c r="A25" s="527" t="s">
        <v>123</v>
      </c>
      <c r="B25" s="202" t="s">
        <v>936</v>
      </c>
      <c r="C25" s="201" t="s">
        <v>12</v>
      </c>
      <c r="D25" s="488" t="s">
        <v>13</v>
      </c>
      <c r="E25" s="560" t="s">
        <v>868</v>
      </c>
      <c r="F25" s="202" t="s">
        <v>5811</v>
      </c>
      <c r="G25" s="201">
        <v>4</v>
      </c>
      <c r="H25" s="201" t="s">
        <v>839</v>
      </c>
      <c r="I25" s="77"/>
      <c r="J25" s="77" t="s">
        <v>6220</v>
      </c>
      <c r="M25" s="76">
        <v>24</v>
      </c>
    </row>
    <row r="26" spans="1:13" x14ac:dyDescent="0.25">
      <c r="A26" s="527" t="s">
        <v>124</v>
      </c>
      <c r="B26" s="202" t="s">
        <v>937</v>
      </c>
      <c r="C26" s="201" t="s">
        <v>12</v>
      </c>
      <c r="D26" s="488" t="s">
        <v>13</v>
      </c>
      <c r="E26" s="560" t="s">
        <v>870</v>
      </c>
      <c r="F26" s="202" t="s">
        <v>5814</v>
      </c>
      <c r="G26" s="201">
        <v>4</v>
      </c>
      <c r="H26" s="201" t="s">
        <v>839</v>
      </c>
      <c r="I26" s="77"/>
      <c r="J26" s="77" t="s">
        <v>6220</v>
      </c>
      <c r="L26" s="78"/>
      <c r="M26" s="76">
        <v>25</v>
      </c>
    </row>
    <row r="27" spans="1:13" s="78" customFormat="1" x14ac:dyDescent="0.25">
      <c r="A27" s="527" t="s">
        <v>1124</v>
      </c>
      <c r="B27" s="202" t="s">
        <v>1086</v>
      </c>
      <c r="C27" s="201" t="s">
        <v>4</v>
      </c>
      <c r="D27" s="488" t="s">
        <v>5</v>
      </c>
      <c r="E27" s="560" t="s">
        <v>843</v>
      </c>
      <c r="F27" s="202" t="s">
        <v>5812</v>
      </c>
      <c r="G27" s="201">
        <v>162</v>
      </c>
      <c r="H27" s="201" t="s">
        <v>848</v>
      </c>
      <c r="I27" s="77"/>
      <c r="J27" s="77" t="s">
        <v>6215</v>
      </c>
      <c r="K27" s="77"/>
      <c r="M27" s="76">
        <v>26</v>
      </c>
    </row>
    <row r="28" spans="1:13" s="78" customFormat="1" x14ac:dyDescent="0.25">
      <c r="A28" s="527" t="s">
        <v>1125</v>
      </c>
      <c r="B28" s="202" t="s">
        <v>1087</v>
      </c>
      <c r="C28" s="201" t="s">
        <v>4</v>
      </c>
      <c r="D28" s="488" t="s">
        <v>5</v>
      </c>
      <c r="E28" s="560" t="s">
        <v>844</v>
      </c>
      <c r="F28" s="202" t="s">
        <v>5813</v>
      </c>
      <c r="G28" s="201">
        <v>4</v>
      </c>
      <c r="H28" s="201" t="s">
        <v>835</v>
      </c>
      <c r="I28" s="77"/>
      <c r="J28" s="77" t="s">
        <v>6215</v>
      </c>
      <c r="K28" s="77"/>
      <c r="M28" s="76">
        <v>27</v>
      </c>
    </row>
    <row r="29" spans="1:13" s="78" customFormat="1" x14ac:dyDescent="0.25">
      <c r="A29" s="527" t="s">
        <v>1126</v>
      </c>
      <c r="B29" s="202" t="s">
        <v>1088</v>
      </c>
      <c r="C29" s="201" t="s">
        <v>4</v>
      </c>
      <c r="D29" s="488" t="s">
        <v>5</v>
      </c>
      <c r="E29" s="560" t="s">
        <v>6276</v>
      </c>
      <c r="F29" s="202" t="s">
        <v>5800</v>
      </c>
      <c r="G29" s="201">
        <v>162</v>
      </c>
      <c r="H29" s="201" t="s">
        <v>835</v>
      </c>
      <c r="I29" s="77"/>
      <c r="J29" s="77" t="s">
        <v>6215</v>
      </c>
      <c r="K29" s="77"/>
      <c r="M29" s="76">
        <v>28</v>
      </c>
    </row>
    <row r="30" spans="1:13" s="78" customFormat="1" x14ac:dyDescent="0.25">
      <c r="A30" s="527" t="s">
        <v>1127</v>
      </c>
      <c r="B30" s="202" t="s">
        <v>1089</v>
      </c>
      <c r="C30" s="201" t="s">
        <v>4</v>
      </c>
      <c r="D30" s="488" t="s">
        <v>5</v>
      </c>
      <c r="E30" s="560" t="s">
        <v>6276</v>
      </c>
      <c r="F30" s="202" t="s">
        <v>5800</v>
      </c>
      <c r="G30" s="201">
        <v>4</v>
      </c>
      <c r="H30" s="201" t="s">
        <v>876</v>
      </c>
      <c r="I30" s="77"/>
      <c r="J30" s="77" t="s">
        <v>6215</v>
      </c>
      <c r="K30" s="77"/>
      <c r="L30" s="76"/>
      <c r="M30" s="76">
        <v>29</v>
      </c>
    </row>
    <row r="31" spans="1:13" x14ac:dyDescent="0.25">
      <c r="A31" s="527" t="s">
        <v>80</v>
      </c>
      <c r="B31" s="202" t="s">
        <v>938</v>
      </c>
      <c r="C31" s="201" t="s">
        <v>6</v>
      </c>
      <c r="D31" s="488" t="s">
        <v>7</v>
      </c>
      <c r="E31" s="560" t="s">
        <v>851</v>
      </c>
      <c r="F31" s="202" t="s">
        <v>5815</v>
      </c>
      <c r="G31" s="201">
        <v>4</v>
      </c>
      <c r="H31" s="201" t="s">
        <v>837</v>
      </c>
      <c r="I31" s="77"/>
      <c r="J31" s="77" t="s">
        <v>6217</v>
      </c>
      <c r="M31" s="76">
        <v>30</v>
      </c>
    </row>
    <row r="32" spans="1:13" x14ac:dyDescent="0.25">
      <c r="A32" s="527" t="s">
        <v>81</v>
      </c>
      <c r="B32" s="202" t="s">
        <v>939</v>
      </c>
      <c r="C32" s="201" t="s">
        <v>6</v>
      </c>
      <c r="D32" s="488" t="s">
        <v>7</v>
      </c>
      <c r="E32" s="560" t="s">
        <v>852</v>
      </c>
      <c r="F32" s="202" t="s">
        <v>5816</v>
      </c>
      <c r="G32" s="201">
        <v>4</v>
      </c>
      <c r="H32" s="201" t="s">
        <v>835</v>
      </c>
      <c r="I32" s="77"/>
      <c r="J32" s="77" t="s">
        <v>6217</v>
      </c>
      <c r="M32" s="76">
        <v>31</v>
      </c>
    </row>
    <row r="33" spans="1:13" x14ac:dyDescent="0.25">
      <c r="A33" s="527" t="s">
        <v>82</v>
      </c>
      <c r="B33" s="202" t="s">
        <v>83</v>
      </c>
      <c r="C33" s="201" t="s">
        <v>6</v>
      </c>
      <c r="D33" s="488" t="s">
        <v>7</v>
      </c>
      <c r="E33" s="560" t="s">
        <v>853</v>
      </c>
      <c r="F33" s="202" t="s">
        <v>621</v>
      </c>
      <c r="G33" s="201">
        <v>4</v>
      </c>
      <c r="H33" s="201" t="s">
        <v>835</v>
      </c>
      <c r="I33" s="77"/>
      <c r="J33" s="77" t="s">
        <v>6217</v>
      </c>
      <c r="M33" s="76">
        <v>32</v>
      </c>
    </row>
    <row r="34" spans="1:13" x14ac:dyDescent="0.25">
      <c r="A34" s="527" t="s">
        <v>84</v>
      </c>
      <c r="B34" s="202" t="s">
        <v>85</v>
      </c>
      <c r="C34" s="201" t="s">
        <v>6</v>
      </c>
      <c r="D34" s="488" t="s">
        <v>7</v>
      </c>
      <c r="E34" s="560" t="s">
        <v>853</v>
      </c>
      <c r="F34" s="202" t="s">
        <v>621</v>
      </c>
      <c r="G34" s="201">
        <v>33</v>
      </c>
      <c r="H34" s="201" t="s">
        <v>876</v>
      </c>
      <c r="I34" s="77"/>
      <c r="J34" s="77" t="s">
        <v>6217</v>
      </c>
      <c r="M34" s="76">
        <v>33</v>
      </c>
    </row>
    <row r="35" spans="1:13" x14ac:dyDescent="0.25">
      <c r="A35" s="527" t="s">
        <v>125</v>
      </c>
      <c r="B35" s="202" t="s">
        <v>940</v>
      </c>
      <c r="C35" s="201" t="s">
        <v>12</v>
      </c>
      <c r="D35" s="488" t="s">
        <v>13</v>
      </c>
      <c r="E35" s="560" t="s">
        <v>868</v>
      </c>
      <c r="F35" s="202" t="s">
        <v>5811</v>
      </c>
      <c r="G35" s="201">
        <v>4</v>
      </c>
      <c r="H35" s="201" t="s">
        <v>839</v>
      </c>
      <c r="I35" s="77"/>
      <c r="J35" s="77" t="s">
        <v>6220</v>
      </c>
      <c r="M35" s="76">
        <v>34</v>
      </c>
    </row>
    <row r="36" spans="1:13" x14ac:dyDescent="0.25">
      <c r="A36" s="527" t="s">
        <v>126</v>
      </c>
      <c r="B36" s="202" t="s">
        <v>941</v>
      </c>
      <c r="C36" s="201" t="s">
        <v>12</v>
      </c>
      <c r="D36" s="488" t="s">
        <v>13</v>
      </c>
      <c r="E36" s="560" t="s">
        <v>870</v>
      </c>
      <c r="F36" s="202" t="s">
        <v>5814</v>
      </c>
      <c r="G36" s="201">
        <v>4</v>
      </c>
      <c r="H36" s="201" t="s">
        <v>839</v>
      </c>
      <c r="I36" s="77"/>
      <c r="J36" s="77" t="s">
        <v>6220</v>
      </c>
      <c r="M36" s="76">
        <v>35</v>
      </c>
    </row>
    <row r="37" spans="1:13" x14ac:dyDescent="0.25">
      <c r="A37" s="527" t="s">
        <v>73</v>
      </c>
      <c r="B37" s="202" t="s">
        <v>942</v>
      </c>
      <c r="C37" s="201" t="s">
        <v>845</v>
      </c>
      <c r="D37" s="488" t="s">
        <v>660</v>
      </c>
      <c r="E37" s="560" t="s">
        <v>846</v>
      </c>
      <c r="F37" s="202" t="s">
        <v>5817</v>
      </c>
      <c r="G37" s="201">
        <v>25</v>
      </c>
      <c r="H37" s="201" t="s">
        <v>927</v>
      </c>
      <c r="I37" s="77"/>
      <c r="J37" s="77" t="s">
        <v>6216</v>
      </c>
      <c r="M37" s="76">
        <v>36</v>
      </c>
    </row>
    <row r="38" spans="1:13" x14ac:dyDescent="0.25">
      <c r="A38" s="527" t="s">
        <v>74</v>
      </c>
      <c r="B38" s="202" t="s">
        <v>1092</v>
      </c>
      <c r="C38" s="201" t="s">
        <v>845</v>
      </c>
      <c r="D38" s="488" t="s">
        <v>660</v>
      </c>
      <c r="E38" s="560" t="s">
        <v>847</v>
      </c>
      <c r="F38" s="202" t="s">
        <v>5818</v>
      </c>
      <c r="G38" s="201">
        <v>25</v>
      </c>
      <c r="H38" s="201" t="s">
        <v>927</v>
      </c>
      <c r="I38" s="77"/>
      <c r="J38" s="77" t="s">
        <v>6216</v>
      </c>
      <c r="M38" s="76">
        <v>37</v>
      </c>
    </row>
    <row r="39" spans="1:13" x14ac:dyDescent="0.25">
      <c r="A39" s="527" t="s">
        <v>75</v>
      </c>
      <c r="B39" s="202" t="s">
        <v>76</v>
      </c>
      <c r="C39" s="201" t="s">
        <v>845</v>
      </c>
      <c r="D39" s="488" t="s">
        <v>660</v>
      </c>
      <c r="E39" s="560" t="s">
        <v>848</v>
      </c>
      <c r="F39" s="202" t="s">
        <v>622</v>
      </c>
      <c r="G39" s="201">
        <v>25</v>
      </c>
      <c r="H39" s="201" t="s">
        <v>927</v>
      </c>
      <c r="I39" s="77"/>
      <c r="J39" s="77" t="s">
        <v>6216</v>
      </c>
      <c r="M39" s="76">
        <v>38</v>
      </c>
    </row>
    <row r="40" spans="1:13" x14ac:dyDescent="0.25">
      <c r="A40" s="527" t="s">
        <v>77</v>
      </c>
      <c r="B40" s="202" t="s">
        <v>78</v>
      </c>
      <c r="C40" s="201" t="s">
        <v>845</v>
      </c>
      <c r="D40" s="488" t="s">
        <v>660</v>
      </c>
      <c r="E40" s="560" t="s">
        <v>848</v>
      </c>
      <c r="F40" s="202" t="s">
        <v>622</v>
      </c>
      <c r="G40" s="201">
        <v>25</v>
      </c>
      <c r="H40" s="201" t="s">
        <v>927</v>
      </c>
      <c r="I40" s="77"/>
      <c r="J40" s="77" t="s">
        <v>6216</v>
      </c>
      <c r="M40" s="76">
        <v>39</v>
      </c>
    </row>
    <row r="41" spans="1:13" x14ac:dyDescent="0.25">
      <c r="A41" s="527" t="s">
        <v>720</v>
      </c>
      <c r="B41" s="202" t="s">
        <v>1090</v>
      </c>
      <c r="C41" s="201" t="s">
        <v>845</v>
      </c>
      <c r="D41" s="488" t="s">
        <v>660</v>
      </c>
      <c r="E41" s="560" t="s">
        <v>846</v>
      </c>
      <c r="F41" s="202" t="s">
        <v>5817</v>
      </c>
      <c r="G41" s="201">
        <v>25</v>
      </c>
      <c r="H41" s="201" t="s">
        <v>927</v>
      </c>
      <c r="I41" s="77"/>
      <c r="J41" s="77" t="s">
        <v>6216</v>
      </c>
      <c r="M41" s="76">
        <v>40</v>
      </c>
    </row>
    <row r="42" spans="1:13" x14ac:dyDescent="0.25">
      <c r="A42" s="527" t="s">
        <v>721</v>
      </c>
      <c r="B42" s="202" t="s">
        <v>1091</v>
      </c>
      <c r="C42" s="201" t="s">
        <v>845</v>
      </c>
      <c r="D42" s="488" t="s">
        <v>660</v>
      </c>
      <c r="E42" s="560" t="s">
        <v>847</v>
      </c>
      <c r="F42" s="202" t="s">
        <v>5818</v>
      </c>
      <c r="G42" s="201">
        <v>25</v>
      </c>
      <c r="H42" s="201" t="s">
        <v>927</v>
      </c>
      <c r="I42" s="77"/>
      <c r="J42" s="77" t="s">
        <v>6216</v>
      </c>
      <c r="M42" s="76">
        <v>41</v>
      </c>
    </row>
    <row r="43" spans="1:13" x14ac:dyDescent="0.25">
      <c r="A43" s="527" t="s">
        <v>722</v>
      </c>
      <c r="B43" s="202" t="s">
        <v>1093</v>
      </c>
      <c r="C43" s="201" t="s">
        <v>845</v>
      </c>
      <c r="D43" s="488" t="s">
        <v>660</v>
      </c>
      <c r="E43" s="560" t="s">
        <v>848</v>
      </c>
      <c r="F43" s="202" t="s">
        <v>622</v>
      </c>
      <c r="G43" s="201">
        <v>25</v>
      </c>
      <c r="H43" s="201" t="s">
        <v>927</v>
      </c>
      <c r="I43" s="77"/>
      <c r="J43" s="77" t="s">
        <v>6216</v>
      </c>
      <c r="M43" s="76">
        <v>42</v>
      </c>
    </row>
    <row r="44" spans="1:13" x14ac:dyDescent="0.25">
      <c r="A44" s="527" t="s">
        <v>723</v>
      </c>
      <c r="B44" s="202" t="s">
        <v>1094</v>
      </c>
      <c r="C44" s="201" t="s">
        <v>845</v>
      </c>
      <c r="D44" s="488" t="s">
        <v>660</v>
      </c>
      <c r="E44" s="560" t="s">
        <v>848</v>
      </c>
      <c r="F44" s="202" t="s">
        <v>622</v>
      </c>
      <c r="G44" s="201">
        <v>25</v>
      </c>
      <c r="H44" s="201" t="s">
        <v>927</v>
      </c>
      <c r="I44" s="77"/>
      <c r="J44" s="77" t="s">
        <v>6216</v>
      </c>
      <c r="M44" s="76">
        <v>43</v>
      </c>
    </row>
    <row r="45" spans="1:13" x14ac:dyDescent="0.25">
      <c r="A45" s="527" t="s">
        <v>45</v>
      </c>
      <c r="B45" s="202" t="s">
        <v>943</v>
      </c>
      <c r="C45" s="201" t="s">
        <v>0</v>
      </c>
      <c r="D45" s="488" t="s">
        <v>1</v>
      </c>
      <c r="E45" s="560" t="s">
        <v>835</v>
      </c>
      <c r="F45" s="202" t="s">
        <v>5819</v>
      </c>
      <c r="G45" s="201">
        <v>12</v>
      </c>
      <c r="H45" s="201" t="s">
        <v>873</v>
      </c>
      <c r="I45" s="77"/>
      <c r="J45" s="77" t="s">
        <v>6213</v>
      </c>
      <c r="M45" s="76">
        <v>44</v>
      </c>
    </row>
    <row r="46" spans="1:13" x14ac:dyDescent="0.25">
      <c r="A46" s="527" t="s">
        <v>46</v>
      </c>
      <c r="B46" s="202" t="s">
        <v>944</v>
      </c>
      <c r="C46" s="201" t="s">
        <v>0</v>
      </c>
      <c r="D46" s="488" t="s">
        <v>1</v>
      </c>
      <c r="E46" s="560" t="s">
        <v>837</v>
      </c>
      <c r="F46" s="202" t="s">
        <v>5820</v>
      </c>
      <c r="G46" s="201">
        <v>12</v>
      </c>
      <c r="H46" s="201" t="s">
        <v>873</v>
      </c>
      <c r="I46" s="77"/>
      <c r="J46" s="77" t="s">
        <v>6213</v>
      </c>
      <c r="M46" s="76">
        <v>45</v>
      </c>
    </row>
    <row r="47" spans="1:13" x14ac:dyDescent="0.25">
      <c r="A47" s="527" t="s">
        <v>47</v>
      </c>
      <c r="B47" s="202" t="s">
        <v>945</v>
      </c>
      <c r="C47" s="201" t="s">
        <v>0</v>
      </c>
      <c r="D47" s="488" t="s">
        <v>1</v>
      </c>
      <c r="E47" s="560" t="s">
        <v>835</v>
      </c>
      <c r="F47" s="202" t="s">
        <v>5819</v>
      </c>
      <c r="G47" s="201">
        <v>12</v>
      </c>
      <c r="H47" s="201" t="s">
        <v>873</v>
      </c>
      <c r="I47" s="77"/>
      <c r="J47" s="77" t="s">
        <v>6213</v>
      </c>
      <c r="M47" s="76">
        <v>46</v>
      </c>
    </row>
    <row r="48" spans="1:13" x14ac:dyDescent="0.25">
      <c r="A48" s="527" t="s">
        <v>48</v>
      </c>
      <c r="B48" s="202" t="s">
        <v>946</v>
      </c>
      <c r="C48" s="201" t="s">
        <v>0</v>
      </c>
      <c r="D48" s="488" t="s">
        <v>1</v>
      </c>
      <c r="E48" s="560" t="s">
        <v>835</v>
      </c>
      <c r="F48" s="202" t="s">
        <v>5819</v>
      </c>
      <c r="G48" s="201">
        <v>12</v>
      </c>
      <c r="H48" s="201" t="s">
        <v>873</v>
      </c>
      <c r="I48" s="77"/>
      <c r="J48" s="77" t="s">
        <v>6213</v>
      </c>
      <c r="M48" s="76">
        <v>47</v>
      </c>
    </row>
    <row r="49" spans="1:13" x14ac:dyDescent="0.25">
      <c r="A49" s="527" t="s">
        <v>49</v>
      </c>
      <c r="B49" s="202" t="s">
        <v>947</v>
      </c>
      <c r="C49" s="201" t="s">
        <v>0</v>
      </c>
      <c r="D49" s="488" t="s">
        <v>1</v>
      </c>
      <c r="E49" s="560" t="s">
        <v>835</v>
      </c>
      <c r="F49" s="202" t="s">
        <v>5819</v>
      </c>
      <c r="G49" s="201">
        <v>12</v>
      </c>
      <c r="H49" s="201" t="s">
        <v>873</v>
      </c>
      <c r="I49" s="77"/>
      <c r="J49" s="77" t="s">
        <v>6213</v>
      </c>
      <c r="M49" s="76">
        <v>48</v>
      </c>
    </row>
    <row r="50" spans="1:13" x14ac:dyDescent="0.25">
      <c r="A50" s="527" t="s">
        <v>209</v>
      </c>
      <c r="B50" s="202" t="s">
        <v>210</v>
      </c>
      <c r="C50" s="201" t="s">
        <v>18</v>
      </c>
      <c r="D50" s="488" t="s">
        <v>640</v>
      </c>
      <c r="E50" s="560" t="s">
        <v>876</v>
      </c>
      <c r="F50" s="202" t="s">
        <v>626</v>
      </c>
      <c r="G50" s="201">
        <v>12</v>
      </c>
      <c r="H50" s="201" t="s">
        <v>873</v>
      </c>
      <c r="I50" s="77"/>
      <c r="J50" s="77" t="s">
        <v>6222</v>
      </c>
      <c r="M50" s="76">
        <v>49</v>
      </c>
    </row>
    <row r="51" spans="1:13" x14ac:dyDescent="0.25">
      <c r="A51" s="527" t="s">
        <v>50</v>
      </c>
      <c r="B51" s="202" t="s">
        <v>948</v>
      </c>
      <c r="C51" s="201" t="s">
        <v>0</v>
      </c>
      <c r="D51" s="488" t="s">
        <v>1</v>
      </c>
      <c r="E51" s="560" t="s">
        <v>839</v>
      </c>
      <c r="F51" s="202" t="s">
        <v>620</v>
      </c>
      <c r="G51" s="201">
        <v>6</v>
      </c>
      <c r="H51" s="201" t="s">
        <v>843</v>
      </c>
      <c r="I51" s="77"/>
      <c r="J51" s="77" t="s">
        <v>6213</v>
      </c>
      <c r="M51" s="76">
        <v>50</v>
      </c>
    </row>
    <row r="52" spans="1:13" x14ac:dyDescent="0.25">
      <c r="A52" s="527" t="s">
        <v>51</v>
      </c>
      <c r="B52" s="202" t="s">
        <v>949</v>
      </c>
      <c r="C52" s="201" t="s">
        <v>0</v>
      </c>
      <c r="D52" s="488" t="s">
        <v>1</v>
      </c>
      <c r="E52" s="560" t="s">
        <v>840</v>
      </c>
      <c r="F52" s="202" t="s">
        <v>841</v>
      </c>
      <c r="G52" s="201">
        <v>10</v>
      </c>
      <c r="H52" s="201" t="s">
        <v>866</v>
      </c>
      <c r="I52" s="77"/>
      <c r="J52" s="77" t="s">
        <v>6213</v>
      </c>
      <c r="M52" s="76">
        <v>51</v>
      </c>
    </row>
    <row r="53" spans="1:13" x14ac:dyDescent="0.25">
      <c r="A53" s="527" t="s">
        <v>52</v>
      </c>
      <c r="B53" s="202" t="s">
        <v>950</v>
      </c>
      <c r="C53" s="201" t="s">
        <v>0</v>
      </c>
      <c r="D53" s="488" t="s">
        <v>1</v>
      </c>
      <c r="E53" s="560" t="s">
        <v>839</v>
      </c>
      <c r="F53" s="202" t="s">
        <v>620</v>
      </c>
      <c r="G53" s="201">
        <v>12</v>
      </c>
      <c r="H53" s="201" t="s">
        <v>873</v>
      </c>
      <c r="I53" s="77"/>
      <c r="J53" s="77" t="s">
        <v>6213</v>
      </c>
      <c r="M53" s="76">
        <v>52</v>
      </c>
    </row>
    <row r="54" spans="1:13" x14ac:dyDescent="0.25">
      <c r="A54" s="527" t="s">
        <v>53</v>
      </c>
      <c r="B54" s="202" t="s">
        <v>54</v>
      </c>
      <c r="C54" s="201" t="s">
        <v>0</v>
      </c>
      <c r="D54" s="488" t="s">
        <v>1</v>
      </c>
      <c r="E54" s="560" t="s">
        <v>840</v>
      </c>
      <c r="F54" s="202" t="s">
        <v>841</v>
      </c>
      <c r="G54" s="201">
        <v>10</v>
      </c>
      <c r="H54" s="201" t="s">
        <v>866</v>
      </c>
      <c r="I54" s="77"/>
      <c r="J54" s="77" t="s">
        <v>6213</v>
      </c>
      <c r="M54" s="76">
        <v>53</v>
      </c>
    </row>
    <row r="55" spans="1:13" x14ac:dyDescent="0.25">
      <c r="A55" s="527" t="s">
        <v>55</v>
      </c>
      <c r="B55" s="202" t="s">
        <v>951</v>
      </c>
      <c r="C55" s="201" t="s">
        <v>0</v>
      </c>
      <c r="D55" s="488" t="s">
        <v>1</v>
      </c>
      <c r="E55" s="560" t="s">
        <v>840</v>
      </c>
      <c r="F55" s="202" t="s">
        <v>841</v>
      </c>
      <c r="G55" s="201">
        <v>10</v>
      </c>
      <c r="H55" s="201" t="s">
        <v>866</v>
      </c>
      <c r="I55" s="77"/>
      <c r="J55" s="77" t="s">
        <v>6213</v>
      </c>
      <c r="M55" s="76">
        <v>54</v>
      </c>
    </row>
    <row r="56" spans="1:13" x14ac:dyDescent="0.25">
      <c r="A56" s="527" t="s">
        <v>56</v>
      </c>
      <c r="B56" s="202" t="s">
        <v>57</v>
      </c>
      <c r="C56" s="201" t="s">
        <v>0</v>
      </c>
      <c r="D56" s="488" t="s">
        <v>1</v>
      </c>
      <c r="E56" s="560" t="s">
        <v>840</v>
      </c>
      <c r="F56" s="202" t="s">
        <v>841</v>
      </c>
      <c r="G56" s="201">
        <v>10</v>
      </c>
      <c r="H56" s="201" t="s">
        <v>866</v>
      </c>
      <c r="I56" s="77"/>
      <c r="J56" s="77" t="s">
        <v>6213</v>
      </c>
      <c r="M56" s="76">
        <v>55</v>
      </c>
    </row>
    <row r="57" spans="1:13" x14ac:dyDescent="0.25">
      <c r="A57" s="527" t="s">
        <v>58</v>
      </c>
      <c r="B57" s="202" t="s">
        <v>952</v>
      </c>
      <c r="C57" s="201" t="s">
        <v>0</v>
      </c>
      <c r="D57" s="488" t="s">
        <v>1</v>
      </c>
      <c r="E57" s="560" t="s">
        <v>839</v>
      </c>
      <c r="F57" s="202" t="s">
        <v>620</v>
      </c>
      <c r="G57" s="201">
        <v>6</v>
      </c>
      <c r="H57" s="201" t="s">
        <v>844</v>
      </c>
      <c r="I57" s="77"/>
      <c r="J57" s="77" t="s">
        <v>6213</v>
      </c>
      <c r="M57" s="76">
        <v>56</v>
      </c>
    </row>
    <row r="58" spans="1:13" x14ac:dyDescent="0.25">
      <c r="A58" s="527" t="s">
        <v>59</v>
      </c>
      <c r="B58" s="202" t="s">
        <v>953</v>
      </c>
      <c r="C58" s="201" t="s">
        <v>0</v>
      </c>
      <c r="D58" s="488" t="s">
        <v>1</v>
      </c>
      <c r="E58" s="560" t="s">
        <v>839</v>
      </c>
      <c r="F58" s="202" t="s">
        <v>620</v>
      </c>
      <c r="G58" s="201">
        <v>10</v>
      </c>
      <c r="H58" s="201" t="s">
        <v>868</v>
      </c>
      <c r="I58" s="77"/>
      <c r="J58" s="77" t="s">
        <v>6213</v>
      </c>
      <c r="M58" s="76">
        <v>57</v>
      </c>
    </row>
    <row r="59" spans="1:13" x14ac:dyDescent="0.25">
      <c r="A59" s="527" t="s">
        <v>60</v>
      </c>
      <c r="B59" s="202" t="s">
        <v>954</v>
      </c>
      <c r="C59" s="201" t="s">
        <v>0</v>
      </c>
      <c r="D59" s="488" t="s">
        <v>1</v>
      </c>
      <c r="E59" s="560" t="s">
        <v>839</v>
      </c>
      <c r="F59" s="202" t="s">
        <v>620</v>
      </c>
      <c r="G59" s="201">
        <v>10</v>
      </c>
      <c r="H59" s="201" t="s">
        <v>870</v>
      </c>
      <c r="I59" s="77"/>
      <c r="J59" s="77" t="s">
        <v>6213</v>
      </c>
      <c r="M59" s="76">
        <v>58</v>
      </c>
    </row>
    <row r="60" spans="1:13" x14ac:dyDescent="0.25">
      <c r="A60" s="527" t="s">
        <v>61</v>
      </c>
      <c r="B60" s="202" t="s">
        <v>955</v>
      </c>
      <c r="C60" s="201" t="s">
        <v>0</v>
      </c>
      <c r="D60" s="488" t="s">
        <v>1</v>
      </c>
      <c r="E60" s="560" t="s">
        <v>839</v>
      </c>
      <c r="F60" s="202" t="s">
        <v>620</v>
      </c>
      <c r="G60" s="201">
        <v>7</v>
      </c>
      <c r="H60" s="201" t="s">
        <v>851</v>
      </c>
      <c r="I60" s="77"/>
      <c r="J60" s="77" t="s">
        <v>6213</v>
      </c>
      <c r="M60" s="76">
        <v>59</v>
      </c>
    </row>
    <row r="61" spans="1:13" x14ac:dyDescent="0.25">
      <c r="A61" s="527" t="s">
        <v>5799</v>
      </c>
      <c r="B61" s="202" t="s">
        <v>956</v>
      </c>
      <c r="C61" s="201" t="s">
        <v>0</v>
      </c>
      <c r="D61" s="488" t="s">
        <v>1</v>
      </c>
      <c r="E61" s="560" t="s">
        <v>839</v>
      </c>
      <c r="F61" s="202" t="s">
        <v>620</v>
      </c>
      <c r="G61" s="201">
        <v>7</v>
      </c>
      <c r="H61" s="201" t="s">
        <v>852</v>
      </c>
      <c r="I61" s="77"/>
      <c r="J61" s="77" t="s">
        <v>6213</v>
      </c>
      <c r="M61" s="76">
        <v>60</v>
      </c>
    </row>
    <row r="62" spans="1:13" x14ac:dyDescent="0.25">
      <c r="A62" s="527" t="s">
        <v>62</v>
      </c>
      <c r="B62" s="202" t="s">
        <v>957</v>
      </c>
      <c r="C62" s="201" t="s">
        <v>0</v>
      </c>
      <c r="D62" s="488" t="s">
        <v>1</v>
      </c>
      <c r="E62" s="560" t="s">
        <v>835</v>
      </c>
      <c r="F62" s="202" t="s">
        <v>836</v>
      </c>
      <c r="G62" s="201">
        <v>12</v>
      </c>
      <c r="H62" s="201" t="s">
        <v>873</v>
      </c>
      <c r="I62" s="77"/>
      <c r="J62" s="77" t="s">
        <v>6213</v>
      </c>
      <c r="M62" s="76">
        <v>61</v>
      </c>
    </row>
    <row r="63" spans="1:13" x14ac:dyDescent="0.25">
      <c r="A63" s="527" t="s">
        <v>63</v>
      </c>
      <c r="B63" s="202" t="s">
        <v>64</v>
      </c>
      <c r="C63" s="201" t="s">
        <v>0</v>
      </c>
      <c r="D63" s="488" t="s">
        <v>1</v>
      </c>
      <c r="E63" s="560" t="s">
        <v>840</v>
      </c>
      <c r="F63" s="202" t="s">
        <v>841</v>
      </c>
      <c r="G63" s="201">
        <v>10</v>
      </c>
      <c r="H63" s="201" t="s">
        <v>866</v>
      </c>
      <c r="I63" s="77"/>
      <c r="J63" s="77" t="s">
        <v>6213</v>
      </c>
      <c r="M63" s="76">
        <v>62</v>
      </c>
    </row>
    <row r="64" spans="1:13" x14ac:dyDescent="0.25">
      <c r="A64" s="527" t="s">
        <v>65</v>
      </c>
      <c r="B64" s="202" t="s">
        <v>66</v>
      </c>
      <c r="C64" s="201" t="s">
        <v>0</v>
      </c>
      <c r="D64" s="488" t="s">
        <v>1</v>
      </c>
      <c r="E64" s="560" t="s">
        <v>840</v>
      </c>
      <c r="F64" s="202" t="s">
        <v>841</v>
      </c>
      <c r="G64" s="201">
        <v>7</v>
      </c>
      <c r="H64" s="201" t="s">
        <v>849</v>
      </c>
      <c r="I64" s="77"/>
      <c r="J64" s="77" t="s">
        <v>6213</v>
      </c>
      <c r="M64" s="76">
        <v>63</v>
      </c>
    </row>
    <row r="65" spans="1:13" x14ac:dyDescent="0.25">
      <c r="A65" s="527" t="s">
        <v>67</v>
      </c>
      <c r="B65" s="202" t="s">
        <v>1095</v>
      </c>
      <c r="C65" s="201" t="s">
        <v>0</v>
      </c>
      <c r="D65" s="488" t="s">
        <v>1</v>
      </c>
      <c r="E65" s="560" t="s">
        <v>835</v>
      </c>
      <c r="F65" s="202" t="s">
        <v>836</v>
      </c>
      <c r="G65" s="201">
        <v>12</v>
      </c>
      <c r="H65" s="201" t="s">
        <v>873</v>
      </c>
      <c r="I65" s="77"/>
      <c r="J65" s="77" t="s">
        <v>6213</v>
      </c>
      <c r="M65" s="76">
        <v>64</v>
      </c>
    </row>
    <row r="66" spans="1:13" x14ac:dyDescent="0.25">
      <c r="A66" s="527" t="s">
        <v>68</v>
      </c>
      <c r="B66" s="202" t="s">
        <v>1096</v>
      </c>
      <c r="C66" s="201" t="s">
        <v>0</v>
      </c>
      <c r="D66" s="488" t="s">
        <v>1</v>
      </c>
      <c r="E66" s="560" t="s">
        <v>837</v>
      </c>
      <c r="F66" s="202" t="s">
        <v>838</v>
      </c>
      <c r="G66" s="201">
        <v>10</v>
      </c>
      <c r="H66" s="201" t="s">
        <v>866</v>
      </c>
      <c r="I66" s="77"/>
      <c r="J66" s="77" t="s">
        <v>6213</v>
      </c>
      <c r="M66" s="76">
        <v>65</v>
      </c>
    </row>
    <row r="67" spans="1:13" x14ac:dyDescent="0.25">
      <c r="A67" s="527" t="s">
        <v>69</v>
      </c>
      <c r="B67" s="202" t="s">
        <v>958</v>
      </c>
      <c r="C67" s="201" t="s">
        <v>0</v>
      </c>
      <c r="D67" s="488" t="s">
        <v>1</v>
      </c>
      <c r="E67" s="560" t="s">
        <v>839</v>
      </c>
      <c r="F67" s="202" t="s">
        <v>620</v>
      </c>
      <c r="G67" s="201">
        <v>7</v>
      </c>
      <c r="H67" s="201" t="s">
        <v>853</v>
      </c>
      <c r="I67" s="77"/>
      <c r="J67" s="77" t="s">
        <v>6213</v>
      </c>
      <c r="M67" s="76">
        <v>66</v>
      </c>
    </row>
    <row r="68" spans="1:13" x14ac:dyDescent="0.25">
      <c r="A68" s="527" t="s">
        <v>70</v>
      </c>
      <c r="B68" s="202" t="s">
        <v>959</v>
      </c>
      <c r="C68" s="201" t="s">
        <v>0</v>
      </c>
      <c r="D68" s="488" t="s">
        <v>1</v>
      </c>
      <c r="E68" s="560" t="s">
        <v>839</v>
      </c>
      <c r="F68" s="202" t="s">
        <v>620</v>
      </c>
      <c r="G68" s="201">
        <v>7</v>
      </c>
      <c r="H68" s="201" t="s">
        <v>853</v>
      </c>
      <c r="I68" s="77"/>
      <c r="J68" s="77" t="s">
        <v>6213</v>
      </c>
      <c r="M68" s="76">
        <v>67</v>
      </c>
    </row>
    <row r="69" spans="1:13" x14ac:dyDescent="0.25">
      <c r="A69" s="527" t="s">
        <v>724</v>
      </c>
      <c r="B69" s="202" t="s">
        <v>725</v>
      </c>
      <c r="C69" s="201" t="s">
        <v>0</v>
      </c>
      <c r="D69" s="488" t="s">
        <v>1</v>
      </c>
      <c r="E69" s="560" t="s">
        <v>840</v>
      </c>
      <c r="F69" s="202" t="s">
        <v>841</v>
      </c>
      <c r="G69" s="201">
        <v>5</v>
      </c>
      <c r="H69" s="201" t="s">
        <v>842</v>
      </c>
      <c r="I69" s="77"/>
      <c r="J69" s="77" t="s">
        <v>6213</v>
      </c>
      <c r="M69" s="76">
        <v>68</v>
      </c>
    </row>
    <row r="70" spans="1:13" x14ac:dyDescent="0.25">
      <c r="A70" s="527" t="s">
        <v>726</v>
      </c>
      <c r="B70" s="202" t="s">
        <v>727</v>
      </c>
      <c r="C70" s="201" t="s">
        <v>0</v>
      </c>
      <c r="D70" s="488" t="s">
        <v>1</v>
      </c>
      <c r="E70" s="560" t="s">
        <v>840</v>
      </c>
      <c r="F70" s="202" t="s">
        <v>841</v>
      </c>
      <c r="G70" s="201">
        <v>10</v>
      </c>
      <c r="H70" s="201" t="s">
        <v>866</v>
      </c>
      <c r="I70" s="77"/>
      <c r="J70" s="77" t="s">
        <v>6213</v>
      </c>
      <c r="M70" s="76">
        <v>69</v>
      </c>
    </row>
    <row r="71" spans="1:13" x14ac:dyDescent="0.25">
      <c r="A71" s="527" t="s">
        <v>728</v>
      </c>
      <c r="B71" s="202" t="s">
        <v>729</v>
      </c>
      <c r="C71" s="201" t="s">
        <v>0</v>
      </c>
      <c r="D71" s="488" t="s">
        <v>1</v>
      </c>
      <c r="E71" s="560" t="s">
        <v>839</v>
      </c>
      <c r="F71" s="202" t="s">
        <v>620</v>
      </c>
      <c r="G71" s="201">
        <v>162</v>
      </c>
      <c r="H71" s="201" t="s">
        <v>846</v>
      </c>
      <c r="I71" s="77"/>
      <c r="J71" s="77" t="s">
        <v>6213</v>
      </c>
      <c r="M71" s="76">
        <v>70</v>
      </c>
    </row>
    <row r="72" spans="1:13" x14ac:dyDescent="0.25">
      <c r="A72" s="527" t="s">
        <v>730</v>
      </c>
      <c r="B72" s="202" t="s">
        <v>731</v>
      </c>
      <c r="C72" s="201" t="s">
        <v>0</v>
      </c>
      <c r="D72" s="488" t="s">
        <v>1</v>
      </c>
      <c r="E72" s="560" t="s">
        <v>839</v>
      </c>
      <c r="F72" s="202" t="s">
        <v>620</v>
      </c>
      <c r="G72" s="201">
        <v>162</v>
      </c>
      <c r="H72" s="201" t="s">
        <v>847</v>
      </c>
      <c r="I72" s="77"/>
      <c r="J72" s="77" t="s">
        <v>6213</v>
      </c>
      <c r="M72" s="76">
        <v>71</v>
      </c>
    </row>
    <row r="73" spans="1:13" x14ac:dyDescent="0.25">
      <c r="A73" s="527" t="s">
        <v>703</v>
      </c>
      <c r="B73" s="202" t="s">
        <v>960</v>
      </c>
      <c r="C73" s="201" t="s">
        <v>0</v>
      </c>
      <c r="D73" s="488" t="s">
        <v>1</v>
      </c>
      <c r="E73" s="560" t="s">
        <v>839</v>
      </c>
      <c r="F73" s="202" t="s">
        <v>620</v>
      </c>
      <c r="G73" s="201">
        <v>162</v>
      </c>
      <c r="H73" s="201" t="s">
        <v>848</v>
      </c>
      <c r="I73" s="77"/>
      <c r="J73" s="77" t="s">
        <v>6213</v>
      </c>
      <c r="M73" s="76">
        <v>72</v>
      </c>
    </row>
    <row r="74" spans="1:13" x14ac:dyDescent="0.25">
      <c r="A74" s="527" t="s">
        <v>704</v>
      </c>
      <c r="B74" s="202" t="s">
        <v>705</v>
      </c>
      <c r="C74" s="201" t="s">
        <v>0</v>
      </c>
      <c r="D74" s="488" t="s">
        <v>1</v>
      </c>
      <c r="E74" s="560" t="s">
        <v>835</v>
      </c>
      <c r="F74" s="202" t="s">
        <v>5819</v>
      </c>
      <c r="G74" s="201">
        <v>162</v>
      </c>
      <c r="H74" s="201" t="s">
        <v>848</v>
      </c>
      <c r="I74" s="77"/>
      <c r="J74" s="77" t="s">
        <v>6213</v>
      </c>
      <c r="M74" s="76">
        <v>73</v>
      </c>
    </row>
    <row r="75" spans="1:13" x14ac:dyDescent="0.25">
      <c r="A75" s="527" t="s">
        <v>706</v>
      </c>
      <c r="B75" s="202" t="s">
        <v>707</v>
      </c>
      <c r="C75" s="201" t="s">
        <v>0</v>
      </c>
      <c r="D75" s="488" t="s">
        <v>1</v>
      </c>
      <c r="E75" s="560" t="s">
        <v>839</v>
      </c>
      <c r="F75" s="202" t="s">
        <v>620</v>
      </c>
      <c r="G75" s="201">
        <v>162</v>
      </c>
      <c r="H75" s="201" t="s">
        <v>848</v>
      </c>
      <c r="I75" s="77"/>
      <c r="J75" s="77" t="s">
        <v>6213</v>
      </c>
      <c r="M75" s="76">
        <v>74</v>
      </c>
    </row>
    <row r="76" spans="1:13" x14ac:dyDescent="0.25">
      <c r="A76" s="527" t="s">
        <v>708</v>
      </c>
      <c r="B76" s="202" t="s">
        <v>709</v>
      </c>
      <c r="C76" s="201" t="s">
        <v>0</v>
      </c>
      <c r="D76" s="488" t="s">
        <v>1</v>
      </c>
      <c r="E76" s="560" t="s">
        <v>839</v>
      </c>
      <c r="F76" s="202" t="s">
        <v>620</v>
      </c>
      <c r="G76" s="201">
        <v>162</v>
      </c>
      <c r="H76" s="201" t="s">
        <v>848</v>
      </c>
      <c r="I76" s="77"/>
      <c r="J76" s="77" t="s">
        <v>6213</v>
      </c>
      <c r="M76" s="76">
        <v>75</v>
      </c>
    </row>
    <row r="77" spans="1:13" x14ac:dyDescent="0.25">
      <c r="A77" s="527" t="s">
        <v>710</v>
      </c>
      <c r="B77" s="202" t="s">
        <v>711</v>
      </c>
      <c r="C77" s="201" t="s">
        <v>0</v>
      </c>
      <c r="D77" s="488" t="s">
        <v>1</v>
      </c>
      <c r="E77" s="560" t="s">
        <v>839</v>
      </c>
      <c r="F77" s="202" t="s">
        <v>620</v>
      </c>
      <c r="G77" s="201">
        <v>162</v>
      </c>
      <c r="H77" s="201" t="s">
        <v>847</v>
      </c>
      <c r="I77" s="77"/>
      <c r="J77" s="77" t="s">
        <v>6213</v>
      </c>
      <c r="M77" s="76">
        <v>76</v>
      </c>
    </row>
    <row r="78" spans="1:13" x14ac:dyDescent="0.25">
      <c r="A78" s="527" t="s">
        <v>86</v>
      </c>
      <c r="B78" s="202" t="s">
        <v>87</v>
      </c>
      <c r="C78" s="201" t="s">
        <v>8</v>
      </c>
      <c r="D78" s="488" t="s">
        <v>9</v>
      </c>
      <c r="E78" s="560" t="s">
        <v>857</v>
      </c>
      <c r="F78" s="202" t="s">
        <v>858</v>
      </c>
      <c r="G78" s="201">
        <v>4</v>
      </c>
      <c r="H78" s="201" t="s">
        <v>839</v>
      </c>
      <c r="I78" s="77"/>
      <c r="J78" s="77" t="s">
        <v>6218</v>
      </c>
      <c r="M78" s="76">
        <v>81</v>
      </c>
    </row>
    <row r="79" spans="1:13" x14ac:dyDescent="0.25">
      <c r="A79" s="527" t="s">
        <v>88</v>
      </c>
      <c r="B79" s="202" t="s">
        <v>961</v>
      </c>
      <c r="C79" s="201" t="s">
        <v>8</v>
      </c>
      <c r="D79" s="488" t="s">
        <v>9</v>
      </c>
      <c r="E79" s="560" t="s">
        <v>855</v>
      </c>
      <c r="F79" s="202" t="s">
        <v>5821</v>
      </c>
      <c r="G79" s="201">
        <v>4</v>
      </c>
      <c r="H79" s="201" t="s">
        <v>839</v>
      </c>
      <c r="I79" s="77"/>
      <c r="J79" s="77" t="s">
        <v>6218</v>
      </c>
      <c r="M79" s="76">
        <v>82</v>
      </c>
    </row>
    <row r="80" spans="1:13" x14ac:dyDescent="0.25">
      <c r="A80" s="527" t="s">
        <v>89</v>
      </c>
      <c r="B80" s="202" t="s">
        <v>962</v>
      </c>
      <c r="C80" s="201" t="s">
        <v>8</v>
      </c>
      <c r="D80" s="488" t="s">
        <v>9</v>
      </c>
      <c r="E80" s="560" t="s">
        <v>856</v>
      </c>
      <c r="F80" s="202" t="s">
        <v>5822</v>
      </c>
      <c r="G80" s="201">
        <v>4</v>
      </c>
      <c r="H80" s="201" t="s">
        <v>840</v>
      </c>
      <c r="I80" s="77"/>
      <c r="J80" s="77" t="s">
        <v>6218</v>
      </c>
      <c r="M80" s="76">
        <v>83</v>
      </c>
    </row>
    <row r="81" spans="1:13" x14ac:dyDescent="0.25">
      <c r="A81" s="527" t="s">
        <v>90</v>
      </c>
      <c r="B81" s="202" t="s">
        <v>5834</v>
      </c>
      <c r="C81" s="201" t="s">
        <v>8</v>
      </c>
      <c r="D81" s="488" t="s">
        <v>9</v>
      </c>
      <c r="E81" s="560" t="s">
        <v>855</v>
      </c>
      <c r="F81" s="202" t="s">
        <v>5821</v>
      </c>
      <c r="G81" s="201">
        <v>4</v>
      </c>
      <c r="H81" s="201" t="s">
        <v>840</v>
      </c>
      <c r="I81" s="77"/>
      <c r="J81" s="77" t="s">
        <v>6218</v>
      </c>
      <c r="M81" s="76">
        <v>84</v>
      </c>
    </row>
    <row r="82" spans="1:13" x14ac:dyDescent="0.25">
      <c r="A82" s="527" t="s">
        <v>91</v>
      </c>
      <c r="B82" s="202" t="s">
        <v>5835</v>
      </c>
      <c r="C82" s="201" t="s">
        <v>8</v>
      </c>
      <c r="D82" s="488" t="s">
        <v>9</v>
      </c>
      <c r="E82" s="560" t="s">
        <v>856</v>
      </c>
      <c r="F82" s="202" t="s">
        <v>5822</v>
      </c>
      <c r="G82" s="201">
        <v>4</v>
      </c>
      <c r="H82" s="201" t="s">
        <v>840</v>
      </c>
      <c r="I82" s="77"/>
      <c r="J82" s="77" t="s">
        <v>6218</v>
      </c>
      <c r="M82" s="76">
        <v>85</v>
      </c>
    </row>
    <row r="83" spans="1:13" x14ac:dyDescent="0.25">
      <c r="A83" s="529" t="s">
        <v>5831</v>
      </c>
      <c r="B83" s="489" t="s">
        <v>5829</v>
      </c>
      <c r="C83" s="201" t="s">
        <v>8</v>
      </c>
      <c r="D83" s="488" t="s">
        <v>9</v>
      </c>
      <c r="E83" s="560" t="s">
        <v>855</v>
      </c>
      <c r="F83" s="202" t="s">
        <v>5821</v>
      </c>
      <c r="G83" s="201">
        <v>4</v>
      </c>
      <c r="H83" s="201" t="s">
        <v>840</v>
      </c>
      <c r="I83" s="77"/>
      <c r="J83" s="77" t="s">
        <v>6218</v>
      </c>
      <c r="M83" s="76">
        <v>86</v>
      </c>
    </row>
    <row r="84" spans="1:13" x14ac:dyDescent="0.25">
      <c r="A84" s="529" t="s">
        <v>5832</v>
      </c>
      <c r="B84" s="489" t="s">
        <v>5830</v>
      </c>
      <c r="C84" s="201" t="s">
        <v>8</v>
      </c>
      <c r="D84" s="488" t="s">
        <v>9</v>
      </c>
      <c r="E84" s="560" t="s">
        <v>856</v>
      </c>
      <c r="F84" s="202" t="s">
        <v>5822</v>
      </c>
      <c r="G84" s="201">
        <v>4</v>
      </c>
      <c r="H84" s="201" t="s">
        <v>840</v>
      </c>
      <c r="I84" s="77"/>
      <c r="J84" s="77" t="s">
        <v>6218</v>
      </c>
      <c r="M84" s="76">
        <v>87</v>
      </c>
    </row>
    <row r="85" spans="1:13" x14ac:dyDescent="0.25">
      <c r="A85" s="527" t="s">
        <v>92</v>
      </c>
      <c r="B85" s="202" t="s">
        <v>93</v>
      </c>
      <c r="C85" s="201" t="s">
        <v>8</v>
      </c>
      <c r="D85" s="488" t="s">
        <v>9</v>
      </c>
      <c r="E85" s="560" t="s">
        <v>857</v>
      </c>
      <c r="F85" s="202" t="s">
        <v>858</v>
      </c>
      <c r="G85" s="201">
        <v>4</v>
      </c>
      <c r="H85" s="201" t="s">
        <v>839</v>
      </c>
      <c r="I85" s="77"/>
      <c r="J85" s="77" t="s">
        <v>6218</v>
      </c>
      <c r="M85" s="76">
        <v>88</v>
      </c>
    </row>
    <row r="86" spans="1:13" x14ac:dyDescent="0.25">
      <c r="A86" s="527" t="s">
        <v>94</v>
      </c>
      <c r="B86" s="202" t="s">
        <v>95</v>
      </c>
      <c r="C86" s="201" t="s">
        <v>8</v>
      </c>
      <c r="D86" s="488" t="s">
        <v>9</v>
      </c>
      <c r="E86" s="560" t="s">
        <v>856</v>
      </c>
      <c r="F86" s="202" t="s">
        <v>5822</v>
      </c>
      <c r="G86" s="201">
        <v>4</v>
      </c>
      <c r="H86" s="201" t="s">
        <v>840</v>
      </c>
      <c r="I86" s="77"/>
      <c r="J86" s="77" t="s">
        <v>6218</v>
      </c>
      <c r="M86" s="76">
        <v>89</v>
      </c>
    </row>
    <row r="87" spans="1:13" x14ac:dyDescent="0.25">
      <c r="A87" s="527" t="s">
        <v>96</v>
      </c>
      <c r="B87" s="202" t="s">
        <v>963</v>
      </c>
      <c r="C87" s="201" t="s">
        <v>8</v>
      </c>
      <c r="D87" s="488" t="s">
        <v>9</v>
      </c>
      <c r="E87" s="560" t="s">
        <v>855</v>
      </c>
      <c r="F87" s="202" t="s">
        <v>5821</v>
      </c>
      <c r="G87" s="201">
        <v>4</v>
      </c>
      <c r="H87" s="201" t="s">
        <v>835</v>
      </c>
      <c r="I87" s="77"/>
      <c r="J87" s="77" t="s">
        <v>6218</v>
      </c>
      <c r="M87" s="76">
        <v>90</v>
      </c>
    </row>
    <row r="88" spans="1:13" x14ac:dyDescent="0.25">
      <c r="A88" s="527" t="s">
        <v>97</v>
      </c>
      <c r="B88" s="202" t="s">
        <v>964</v>
      </c>
      <c r="C88" s="201" t="s">
        <v>8</v>
      </c>
      <c r="D88" s="488" t="s">
        <v>9</v>
      </c>
      <c r="E88" s="560" t="s">
        <v>856</v>
      </c>
      <c r="F88" s="202" t="s">
        <v>5822</v>
      </c>
      <c r="G88" s="201">
        <v>4</v>
      </c>
      <c r="H88" s="201" t="s">
        <v>839</v>
      </c>
      <c r="I88" s="77"/>
      <c r="J88" s="77" t="s">
        <v>6218</v>
      </c>
      <c r="M88" s="76">
        <v>91</v>
      </c>
    </row>
    <row r="89" spans="1:13" x14ac:dyDescent="0.25">
      <c r="A89" s="527" t="s">
        <v>98</v>
      </c>
      <c r="B89" s="202" t="s">
        <v>965</v>
      </c>
      <c r="C89" s="201" t="s">
        <v>8</v>
      </c>
      <c r="D89" s="488" t="s">
        <v>9</v>
      </c>
      <c r="E89" s="560" t="s">
        <v>854</v>
      </c>
      <c r="F89" s="202" t="s">
        <v>623</v>
      </c>
      <c r="G89" s="201">
        <v>4</v>
      </c>
      <c r="H89" s="201" t="s">
        <v>835</v>
      </c>
      <c r="I89" s="77"/>
      <c r="J89" s="77" t="s">
        <v>6218</v>
      </c>
      <c r="M89" s="76">
        <v>92</v>
      </c>
    </row>
    <row r="90" spans="1:13" x14ac:dyDescent="0.25">
      <c r="A90" s="527" t="s">
        <v>99</v>
      </c>
      <c r="B90" s="202" t="s">
        <v>966</v>
      </c>
      <c r="C90" s="201" t="s">
        <v>8</v>
      </c>
      <c r="D90" s="488" t="s">
        <v>9</v>
      </c>
      <c r="E90" s="560" t="s">
        <v>854</v>
      </c>
      <c r="F90" s="202" t="s">
        <v>623</v>
      </c>
      <c r="G90" s="201">
        <v>4</v>
      </c>
      <c r="H90" s="201" t="s">
        <v>840</v>
      </c>
      <c r="I90" s="77"/>
      <c r="J90" s="77" t="s">
        <v>6218</v>
      </c>
      <c r="M90" s="76">
        <v>93</v>
      </c>
    </row>
    <row r="91" spans="1:13" x14ac:dyDescent="0.25">
      <c r="A91" s="527" t="s">
        <v>100</v>
      </c>
      <c r="B91" s="202" t="s">
        <v>967</v>
      </c>
      <c r="C91" s="201" t="s">
        <v>8</v>
      </c>
      <c r="D91" s="488" t="s">
        <v>9</v>
      </c>
      <c r="E91" s="560" t="s">
        <v>854</v>
      </c>
      <c r="F91" s="202" t="s">
        <v>623</v>
      </c>
      <c r="G91" s="201">
        <v>4</v>
      </c>
      <c r="H91" s="201" t="s">
        <v>840</v>
      </c>
      <c r="I91" s="77"/>
      <c r="J91" s="77" t="s">
        <v>6218</v>
      </c>
      <c r="M91" s="76">
        <v>94</v>
      </c>
    </row>
    <row r="92" spans="1:13" x14ac:dyDescent="0.25">
      <c r="A92" s="527" t="s">
        <v>101</v>
      </c>
      <c r="B92" s="202" t="s">
        <v>968</v>
      </c>
      <c r="C92" s="201" t="s">
        <v>8</v>
      </c>
      <c r="D92" s="488" t="s">
        <v>9</v>
      </c>
      <c r="E92" s="560" t="s">
        <v>854</v>
      </c>
      <c r="F92" s="202" t="s">
        <v>623</v>
      </c>
      <c r="G92" s="201">
        <v>4</v>
      </c>
      <c r="H92" s="201" t="s">
        <v>835</v>
      </c>
      <c r="I92" s="77"/>
      <c r="J92" s="77" t="s">
        <v>6218</v>
      </c>
      <c r="M92" s="76">
        <v>95</v>
      </c>
    </row>
    <row r="93" spans="1:13" x14ac:dyDescent="0.25">
      <c r="A93" s="527" t="s">
        <v>732</v>
      </c>
      <c r="B93" s="202" t="s">
        <v>102</v>
      </c>
      <c r="C93" s="201" t="s">
        <v>8</v>
      </c>
      <c r="D93" s="488" t="s">
        <v>9</v>
      </c>
      <c r="E93" s="560" t="s">
        <v>857</v>
      </c>
      <c r="F93" s="202" t="s">
        <v>858</v>
      </c>
      <c r="G93" s="201">
        <v>4</v>
      </c>
      <c r="H93" s="201" t="s">
        <v>839</v>
      </c>
      <c r="I93" s="77"/>
      <c r="J93" s="77" t="s">
        <v>6218</v>
      </c>
      <c r="M93" s="76">
        <v>96</v>
      </c>
    </row>
    <row r="94" spans="1:13" x14ac:dyDescent="0.25">
      <c r="A94" s="527" t="s">
        <v>733</v>
      </c>
      <c r="B94" s="202" t="s">
        <v>103</v>
      </c>
      <c r="C94" s="201" t="s">
        <v>8</v>
      </c>
      <c r="D94" s="488" t="s">
        <v>9</v>
      </c>
      <c r="E94" s="560" t="s">
        <v>857</v>
      </c>
      <c r="F94" s="202" t="s">
        <v>858</v>
      </c>
      <c r="G94" s="201">
        <v>4</v>
      </c>
      <c r="H94" s="201" t="s">
        <v>839</v>
      </c>
      <c r="I94" s="77"/>
      <c r="J94" s="77" t="s">
        <v>6218</v>
      </c>
      <c r="M94" s="76">
        <v>97</v>
      </c>
    </row>
    <row r="95" spans="1:13" x14ac:dyDescent="0.25">
      <c r="A95" s="527" t="s">
        <v>1138</v>
      </c>
      <c r="B95" s="202" t="s">
        <v>1139</v>
      </c>
      <c r="C95" s="201" t="s">
        <v>10</v>
      </c>
      <c r="D95" s="488" t="s">
        <v>11</v>
      </c>
      <c r="E95" s="560" t="s">
        <v>859</v>
      </c>
      <c r="F95" s="202" t="s">
        <v>624</v>
      </c>
      <c r="G95" s="201">
        <v>4</v>
      </c>
      <c r="H95" s="201" t="s">
        <v>840</v>
      </c>
      <c r="I95" s="77"/>
      <c r="J95" s="77" t="s">
        <v>6219</v>
      </c>
      <c r="M95" s="76">
        <v>98</v>
      </c>
    </row>
    <row r="96" spans="1:13" s="78" customFormat="1" x14ac:dyDescent="0.25">
      <c r="A96" s="527" t="s">
        <v>104</v>
      </c>
      <c r="B96" s="202" t="s">
        <v>969</v>
      </c>
      <c r="C96" s="201" t="s">
        <v>10</v>
      </c>
      <c r="D96" s="488" t="s">
        <v>11</v>
      </c>
      <c r="E96" s="560" t="s">
        <v>860</v>
      </c>
      <c r="F96" s="202" t="s">
        <v>861</v>
      </c>
      <c r="G96" s="201">
        <v>4</v>
      </c>
      <c r="H96" s="201" t="s">
        <v>837</v>
      </c>
      <c r="I96" s="77"/>
      <c r="J96" s="77" t="s">
        <v>6219</v>
      </c>
      <c r="K96" s="77"/>
      <c r="L96" s="76"/>
      <c r="M96" s="76">
        <v>99</v>
      </c>
    </row>
    <row r="97" spans="1:13" x14ac:dyDescent="0.25">
      <c r="A97" s="527" t="s">
        <v>105</v>
      </c>
      <c r="B97" s="202" t="s">
        <v>970</v>
      </c>
      <c r="C97" s="201" t="s">
        <v>10</v>
      </c>
      <c r="D97" s="488" t="s">
        <v>11</v>
      </c>
      <c r="E97" s="560" t="s">
        <v>862</v>
      </c>
      <c r="F97" s="202" t="s">
        <v>863</v>
      </c>
      <c r="G97" s="201">
        <v>4</v>
      </c>
      <c r="H97" s="201" t="s">
        <v>837</v>
      </c>
      <c r="I97" s="77"/>
      <c r="J97" s="77" t="s">
        <v>6219</v>
      </c>
      <c r="L97" s="78"/>
      <c r="M97" s="76">
        <v>100</v>
      </c>
    </row>
    <row r="98" spans="1:13" x14ac:dyDescent="0.25">
      <c r="A98" s="527" t="s">
        <v>106</v>
      </c>
      <c r="B98" s="202" t="s">
        <v>971</v>
      </c>
      <c r="C98" s="201" t="s">
        <v>10</v>
      </c>
      <c r="D98" s="488" t="s">
        <v>11</v>
      </c>
      <c r="E98" s="560" t="s">
        <v>859</v>
      </c>
      <c r="F98" s="202" t="s">
        <v>624</v>
      </c>
      <c r="G98" s="201">
        <v>4</v>
      </c>
      <c r="H98" s="201" t="s">
        <v>840</v>
      </c>
      <c r="I98" s="77"/>
      <c r="J98" s="77" t="s">
        <v>6219</v>
      </c>
      <c r="M98" s="76">
        <v>101</v>
      </c>
    </row>
    <row r="99" spans="1:13" x14ac:dyDescent="0.25">
      <c r="A99" s="527" t="s">
        <v>107</v>
      </c>
      <c r="B99" s="202" t="s">
        <v>972</v>
      </c>
      <c r="C99" s="201" t="s">
        <v>10</v>
      </c>
      <c r="D99" s="488" t="s">
        <v>11</v>
      </c>
      <c r="E99" s="560" t="s">
        <v>859</v>
      </c>
      <c r="F99" s="202" t="s">
        <v>624</v>
      </c>
      <c r="G99" s="201">
        <v>4</v>
      </c>
      <c r="H99" s="201" t="s">
        <v>840</v>
      </c>
      <c r="I99" s="77"/>
      <c r="J99" s="77" t="s">
        <v>6219</v>
      </c>
      <c r="M99" s="76">
        <v>102</v>
      </c>
    </row>
    <row r="100" spans="1:13" x14ac:dyDescent="0.25">
      <c r="A100" s="527" t="s">
        <v>108</v>
      </c>
      <c r="B100" s="202" t="s">
        <v>973</v>
      </c>
      <c r="C100" s="201" t="s">
        <v>10</v>
      </c>
      <c r="D100" s="488" t="s">
        <v>11</v>
      </c>
      <c r="E100" s="560" t="s">
        <v>860</v>
      </c>
      <c r="F100" s="202" t="s">
        <v>861</v>
      </c>
      <c r="G100" s="201">
        <v>4</v>
      </c>
      <c r="H100" s="201" t="s">
        <v>840</v>
      </c>
      <c r="I100" s="77"/>
      <c r="J100" s="77" t="s">
        <v>6219</v>
      </c>
      <c r="M100" s="76">
        <v>103</v>
      </c>
    </row>
    <row r="101" spans="1:13" x14ac:dyDescent="0.25">
      <c r="A101" s="527" t="s">
        <v>109</v>
      </c>
      <c r="B101" s="202" t="s">
        <v>974</v>
      </c>
      <c r="C101" s="201" t="s">
        <v>10</v>
      </c>
      <c r="D101" s="488" t="s">
        <v>11</v>
      </c>
      <c r="E101" s="560" t="s">
        <v>859</v>
      </c>
      <c r="F101" s="202" t="s">
        <v>624</v>
      </c>
      <c r="G101" s="201">
        <v>4</v>
      </c>
      <c r="H101" s="201" t="s">
        <v>839</v>
      </c>
      <c r="I101" s="77"/>
      <c r="J101" s="77" t="s">
        <v>6219</v>
      </c>
      <c r="M101" s="76">
        <v>104</v>
      </c>
    </row>
    <row r="102" spans="1:13" x14ac:dyDescent="0.25">
      <c r="A102" s="527" t="s">
        <v>110</v>
      </c>
      <c r="B102" s="202" t="s">
        <v>975</v>
      </c>
      <c r="C102" s="201" t="s">
        <v>10</v>
      </c>
      <c r="D102" s="488" t="s">
        <v>11</v>
      </c>
      <c r="E102" s="560" t="s">
        <v>859</v>
      </c>
      <c r="F102" s="202" t="s">
        <v>624</v>
      </c>
      <c r="G102" s="201">
        <v>4</v>
      </c>
      <c r="H102" s="201" t="s">
        <v>839</v>
      </c>
      <c r="I102" s="77"/>
      <c r="J102" s="77" t="s">
        <v>6219</v>
      </c>
      <c r="M102" s="76">
        <v>105</v>
      </c>
    </row>
    <row r="103" spans="1:13" x14ac:dyDescent="0.25">
      <c r="A103" s="527" t="s">
        <v>734</v>
      </c>
      <c r="B103" s="202" t="s">
        <v>735</v>
      </c>
      <c r="C103" s="201" t="s">
        <v>10</v>
      </c>
      <c r="D103" s="488" t="s">
        <v>11</v>
      </c>
      <c r="E103" s="560" t="s">
        <v>860</v>
      </c>
      <c r="F103" s="202" t="s">
        <v>861</v>
      </c>
      <c r="G103" s="201">
        <v>4</v>
      </c>
      <c r="H103" s="201" t="s">
        <v>835</v>
      </c>
      <c r="I103" s="77"/>
      <c r="J103" s="77" t="s">
        <v>6219</v>
      </c>
      <c r="M103" s="76">
        <v>106</v>
      </c>
    </row>
    <row r="104" spans="1:13" x14ac:dyDescent="0.25">
      <c r="A104" s="527" t="s">
        <v>736</v>
      </c>
      <c r="B104" s="202" t="s">
        <v>737</v>
      </c>
      <c r="C104" s="201" t="s">
        <v>10</v>
      </c>
      <c r="D104" s="488" t="s">
        <v>11</v>
      </c>
      <c r="E104" s="560" t="s">
        <v>862</v>
      </c>
      <c r="F104" s="202" t="s">
        <v>863</v>
      </c>
      <c r="G104" s="201">
        <v>4</v>
      </c>
      <c r="H104" s="201" t="s">
        <v>835</v>
      </c>
      <c r="I104" s="77"/>
      <c r="J104" s="77" t="s">
        <v>6219</v>
      </c>
      <c r="M104" s="76">
        <v>107</v>
      </c>
    </row>
    <row r="105" spans="1:13" x14ac:dyDescent="0.25">
      <c r="A105" s="527" t="s">
        <v>738</v>
      </c>
      <c r="B105" s="202" t="s">
        <v>739</v>
      </c>
      <c r="C105" s="201" t="s">
        <v>10</v>
      </c>
      <c r="D105" s="488" t="s">
        <v>11</v>
      </c>
      <c r="E105" s="560" t="s">
        <v>862</v>
      </c>
      <c r="F105" s="202" t="s">
        <v>863</v>
      </c>
      <c r="G105" s="201">
        <v>4</v>
      </c>
      <c r="H105" s="201" t="s">
        <v>837</v>
      </c>
      <c r="I105" s="77"/>
      <c r="J105" s="77" t="s">
        <v>6219</v>
      </c>
      <c r="M105" s="76">
        <v>108</v>
      </c>
    </row>
    <row r="106" spans="1:13" x14ac:dyDescent="0.25">
      <c r="A106" s="527" t="s">
        <v>740</v>
      </c>
      <c r="B106" s="202" t="s">
        <v>741</v>
      </c>
      <c r="C106" s="201" t="s">
        <v>10</v>
      </c>
      <c r="D106" s="488" t="s">
        <v>11</v>
      </c>
      <c r="E106" s="560" t="s">
        <v>859</v>
      </c>
      <c r="F106" s="202" t="s">
        <v>624</v>
      </c>
      <c r="G106" s="201">
        <v>4</v>
      </c>
      <c r="H106" s="201" t="s">
        <v>839</v>
      </c>
      <c r="I106" s="77"/>
      <c r="J106" s="77" t="s">
        <v>6219</v>
      </c>
      <c r="M106" s="76">
        <v>109</v>
      </c>
    </row>
    <row r="107" spans="1:13" x14ac:dyDescent="0.25">
      <c r="A107" s="527" t="s">
        <v>742</v>
      </c>
      <c r="B107" s="202" t="s">
        <v>743</v>
      </c>
      <c r="C107" s="201" t="s">
        <v>10</v>
      </c>
      <c r="D107" s="488" t="s">
        <v>11</v>
      </c>
      <c r="E107" s="560" t="s">
        <v>860</v>
      </c>
      <c r="F107" s="202" t="s">
        <v>861</v>
      </c>
      <c r="G107" s="201">
        <v>4</v>
      </c>
      <c r="H107" s="201" t="s">
        <v>840</v>
      </c>
      <c r="I107" s="77"/>
      <c r="J107" s="77" t="s">
        <v>6219</v>
      </c>
      <c r="M107" s="76">
        <v>110</v>
      </c>
    </row>
    <row r="108" spans="1:13" x14ac:dyDescent="0.25">
      <c r="A108" s="527" t="s">
        <v>744</v>
      </c>
      <c r="B108" s="202" t="s">
        <v>111</v>
      </c>
      <c r="C108" s="201" t="s">
        <v>10</v>
      </c>
      <c r="D108" s="488" t="s">
        <v>11</v>
      </c>
      <c r="E108" s="560" t="s">
        <v>864</v>
      </c>
      <c r="F108" s="202" t="s">
        <v>865</v>
      </c>
      <c r="G108" s="201">
        <v>4</v>
      </c>
      <c r="H108" s="201" t="s">
        <v>839</v>
      </c>
      <c r="I108" s="77"/>
      <c r="J108" s="77" t="s">
        <v>6219</v>
      </c>
      <c r="M108" s="76">
        <v>111</v>
      </c>
    </row>
    <row r="109" spans="1:13" x14ac:dyDescent="0.25">
      <c r="A109" s="527" t="s">
        <v>745</v>
      </c>
      <c r="B109" s="202" t="s">
        <v>746</v>
      </c>
      <c r="C109" s="201" t="s">
        <v>10</v>
      </c>
      <c r="D109" s="488" t="s">
        <v>11</v>
      </c>
      <c r="E109" s="560" t="s">
        <v>864</v>
      </c>
      <c r="F109" s="202" t="s">
        <v>865</v>
      </c>
      <c r="G109" s="201">
        <v>4</v>
      </c>
      <c r="H109" s="201" t="s">
        <v>839</v>
      </c>
      <c r="I109" s="77"/>
      <c r="J109" s="77" t="s">
        <v>6219</v>
      </c>
      <c r="M109" s="76">
        <v>112</v>
      </c>
    </row>
    <row r="110" spans="1:13" x14ac:dyDescent="0.25">
      <c r="A110" s="527" t="s">
        <v>1128</v>
      </c>
      <c r="B110" s="202" t="s">
        <v>6280</v>
      </c>
      <c r="C110" s="201" t="s">
        <v>10</v>
      </c>
      <c r="D110" s="488" t="s">
        <v>11</v>
      </c>
      <c r="E110" s="560" t="s">
        <v>859</v>
      </c>
      <c r="F110" s="202" t="s">
        <v>624</v>
      </c>
      <c r="G110" s="201">
        <v>4</v>
      </c>
      <c r="H110" s="201">
        <v>44010</v>
      </c>
      <c r="I110" s="77"/>
      <c r="J110" s="77" t="s">
        <v>6219</v>
      </c>
      <c r="M110" s="76">
        <v>113</v>
      </c>
    </row>
    <row r="111" spans="1:13" x14ac:dyDescent="0.25">
      <c r="A111" s="527" t="s">
        <v>127</v>
      </c>
      <c r="B111" s="202" t="s">
        <v>976</v>
      </c>
      <c r="C111" s="201" t="s">
        <v>12</v>
      </c>
      <c r="D111" s="488" t="s">
        <v>13</v>
      </c>
      <c r="E111" s="560" t="s">
        <v>868</v>
      </c>
      <c r="F111" s="202" t="s">
        <v>869</v>
      </c>
      <c r="G111" s="201">
        <v>4</v>
      </c>
      <c r="H111" s="201" t="s">
        <v>839</v>
      </c>
      <c r="I111" s="77"/>
      <c r="J111" s="77" t="s">
        <v>6220</v>
      </c>
      <c r="M111" s="76">
        <v>114</v>
      </c>
    </row>
    <row r="112" spans="1:13" x14ac:dyDescent="0.25">
      <c r="A112" s="527" t="s">
        <v>128</v>
      </c>
      <c r="B112" s="202" t="s">
        <v>977</v>
      </c>
      <c r="C112" s="201" t="s">
        <v>12</v>
      </c>
      <c r="D112" s="488" t="s">
        <v>13</v>
      </c>
      <c r="E112" s="560" t="s">
        <v>868</v>
      </c>
      <c r="F112" s="202" t="s">
        <v>869</v>
      </c>
      <c r="G112" s="201">
        <v>8</v>
      </c>
      <c r="H112" s="201" t="s">
        <v>854</v>
      </c>
      <c r="I112" s="77"/>
      <c r="J112" s="77" t="s">
        <v>6220</v>
      </c>
      <c r="M112" s="76">
        <v>115</v>
      </c>
    </row>
    <row r="113" spans="1:13" x14ac:dyDescent="0.25">
      <c r="A113" s="527" t="s">
        <v>129</v>
      </c>
      <c r="B113" s="202" t="s">
        <v>978</v>
      </c>
      <c r="C113" s="201" t="s">
        <v>12</v>
      </c>
      <c r="D113" s="488" t="s">
        <v>13</v>
      </c>
      <c r="E113" s="560" t="s">
        <v>868</v>
      </c>
      <c r="F113" s="202" t="s">
        <v>869</v>
      </c>
      <c r="G113" s="201">
        <v>8</v>
      </c>
      <c r="H113" s="201" t="s">
        <v>854</v>
      </c>
      <c r="I113" s="77"/>
      <c r="J113" s="77" t="s">
        <v>6220</v>
      </c>
      <c r="M113" s="76">
        <v>116</v>
      </c>
    </row>
    <row r="114" spans="1:13" x14ac:dyDescent="0.25">
      <c r="A114" s="527" t="s">
        <v>130</v>
      </c>
      <c r="B114" s="202" t="s">
        <v>131</v>
      </c>
      <c r="C114" s="201" t="s">
        <v>12</v>
      </c>
      <c r="D114" s="488" t="s">
        <v>13</v>
      </c>
      <c r="E114" s="560" t="s">
        <v>866</v>
      </c>
      <c r="F114" s="202" t="s">
        <v>867</v>
      </c>
      <c r="G114" s="201">
        <v>8</v>
      </c>
      <c r="H114" s="201" t="s">
        <v>854</v>
      </c>
      <c r="I114" s="77"/>
      <c r="J114" s="77" t="s">
        <v>6220</v>
      </c>
      <c r="M114" s="76">
        <v>117</v>
      </c>
    </row>
    <row r="115" spans="1:13" x14ac:dyDescent="0.25">
      <c r="A115" s="527" t="s">
        <v>132</v>
      </c>
      <c r="B115" s="202" t="s">
        <v>133</v>
      </c>
      <c r="C115" s="201" t="s">
        <v>12</v>
      </c>
      <c r="D115" s="488" t="s">
        <v>13</v>
      </c>
      <c r="E115" s="560" t="s">
        <v>866</v>
      </c>
      <c r="F115" s="202" t="s">
        <v>867</v>
      </c>
      <c r="G115" s="201">
        <v>8</v>
      </c>
      <c r="H115" s="201" t="s">
        <v>857</v>
      </c>
      <c r="I115" s="77"/>
      <c r="J115" s="77" t="s">
        <v>6220</v>
      </c>
      <c r="M115" s="76">
        <v>118</v>
      </c>
    </row>
    <row r="116" spans="1:13" x14ac:dyDescent="0.25">
      <c r="A116" s="527" t="s">
        <v>747</v>
      </c>
      <c r="B116" s="202" t="s">
        <v>748</v>
      </c>
      <c r="C116" s="201" t="s">
        <v>12</v>
      </c>
      <c r="D116" s="488" t="s">
        <v>13</v>
      </c>
      <c r="E116" s="560" t="s">
        <v>868</v>
      </c>
      <c r="F116" s="202" t="s">
        <v>869</v>
      </c>
      <c r="G116" s="201">
        <v>4</v>
      </c>
      <c r="H116" s="201" t="s">
        <v>839</v>
      </c>
      <c r="I116" s="77"/>
      <c r="J116" s="77" t="s">
        <v>6220</v>
      </c>
      <c r="M116" s="76">
        <v>119</v>
      </c>
    </row>
    <row r="117" spans="1:13" x14ac:dyDescent="0.25">
      <c r="A117" s="527" t="s">
        <v>749</v>
      </c>
      <c r="B117" s="202" t="s">
        <v>750</v>
      </c>
      <c r="C117" s="201" t="s">
        <v>12</v>
      </c>
      <c r="D117" s="488" t="s">
        <v>13</v>
      </c>
      <c r="E117" s="560" t="s">
        <v>870</v>
      </c>
      <c r="F117" s="202" t="s">
        <v>871</v>
      </c>
      <c r="G117" s="201">
        <v>4</v>
      </c>
      <c r="H117" s="201" t="s">
        <v>839</v>
      </c>
      <c r="I117" s="77"/>
      <c r="J117" s="77" t="s">
        <v>6220</v>
      </c>
      <c r="M117" s="76">
        <v>120</v>
      </c>
    </row>
    <row r="118" spans="1:13" x14ac:dyDescent="0.25">
      <c r="A118" s="527" t="s">
        <v>751</v>
      </c>
      <c r="B118" s="202" t="s">
        <v>752</v>
      </c>
      <c r="C118" s="201" t="s">
        <v>12</v>
      </c>
      <c r="D118" s="488" t="s">
        <v>13</v>
      </c>
      <c r="E118" s="560" t="s">
        <v>868</v>
      </c>
      <c r="F118" s="202" t="s">
        <v>869</v>
      </c>
      <c r="G118" s="201">
        <v>8</v>
      </c>
      <c r="H118" s="201" t="s">
        <v>854</v>
      </c>
      <c r="I118" s="77"/>
      <c r="J118" s="77" t="s">
        <v>6220</v>
      </c>
      <c r="M118" s="76">
        <v>121</v>
      </c>
    </row>
    <row r="119" spans="1:13" x14ac:dyDescent="0.25">
      <c r="A119" s="527" t="s">
        <v>753</v>
      </c>
      <c r="B119" s="202" t="s">
        <v>754</v>
      </c>
      <c r="C119" s="201" t="s">
        <v>12</v>
      </c>
      <c r="D119" s="488" t="s">
        <v>13</v>
      </c>
      <c r="E119" s="560" t="s">
        <v>866</v>
      </c>
      <c r="F119" s="202" t="s">
        <v>867</v>
      </c>
      <c r="G119" s="201">
        <v>8</v>
      </c>
      <c r="H119" s="201" t="s">
        <v>857</v>
      </c>
      <c r="I119" s="77"/>
      <c r="J119" s="77" t="s">
        <v>6220</v>
      </c>
      <c r="M119" s="76">
        <v>122</v>
      </c>
    </row>
    <row r="120" spans="1:13" x14ac:dyDescent="0.25">
      <c r="A120" s="527" t="s">
        <v>156</v>
      </c>
      <c r="B120" s="202" t="s">
        <v>157</v>
      </c>
      <c r="C120" s="201" t="s">
        <v>16</v>
      </c>
      <c r="D120" s="488" t="s">
        <v>17</v>
      </c>
      <c r="E120" s="560" t="s">
        <v>873</v>
      </c>
      <c r="F120" s="202" t="s">
        <v>17</v>
      </c>
      <c r="G120" s="201">
        <v>9</v>
      </c>
      <c r="H120" s="201" t="s">
        <v>864</v>
      </c>
      <c r="I120" s="77"/>
      <c r="J120" s="77" t="s">
        <v>6221</v>
      </c>
      <c r="M120" s="76">
        <v>123</v>
      </c>
    </row>
    <row r="121" spans="1:13" x14ac:dyDescent="0.25">
      <c r="A121" s="527" t="s">
        <v>158</v>
      </c>
      <c r="B121" s="202" t="s">
        <v>979</v>
      </c>
      <c r="C121" s="201" t="s">
        <v>16</v>
      </c>
      <c r="D121" s="488" t="s">
        <v>17</v>
      </c>
      <c r="E121" s="560" t="s">
        <v>873</v>
      </c>
      <c r="F121" s="202" t="s">
        <v>17</v>
      </c>
      <c r="G121" s="201">
        <v>10</v>
      </c>
      <c r="H121" s="201" t="s">
        <v>868</v>
      </c>
      <c r="I121" s="77"/>
      <c r="J121" s="77" t="s">
        <v>6221</v>
      </c>
      <c r="M121" s="76">
        <v>124</v>
      </c>
    </row>
    <row r="122" spans="1:13" x14ac:dyDescent="0.25">
      <c r="A122" s="527" t="s">
        <v>159</v>
      </c>
      <c r="B122" s="202" t="s">
        <v>980</v>
      </c>
      <c r="C122" s="201" t="s">
        <v>16</v>
      </c>
      <c r="D122" s="488" t="s">
        <v>17</v>
      </c>
      <c r="E122" s="560" t="s">
        <v>873</v>
      </c>
      <c r="F122" s="202" t="s">
        <v>17</v>
      </c>
      <c r="G122" s="201">
        <v>10</v>
      </c>
      <c r="H122" s="201" t="s">
        <v>866</v>
      </c>
      <c r="I122" s="77"/>
      <c r="J122" s="77" t="s">
        <v>6221</v>
      </c>
      <c r="M122" s="76">
        <v>125</v>
      </c>
    </row>
    <row r="123" spans="1:13" x14ac:dyDescent="0.25">
      <c r="A123" s="527" t="s">
        <v>160</v>
      </c>
      <c r="B123" s="202" t="s">
        <v>161</v>
      </c>
      <c r="C123" s="201" t="s">
        <v>16</v>
      </c>
      <c r="D123" s="488" t="s">
        <v>17</v>
      </c>
      <c r="E123" s="560" t="s">
        <v>873</v>
      </c>
      <c r="F123" s="202" t="s">
        <v>17</v>
      </c>
      <c r="G123" s="201">
        <v>10</v>
      </c>
      <c r="H123" s="201" t="s">
        <v>866</v>
      </c>
      <c r="I123" s="77"/>
      <c r="J123" s="77" t="s">
        <v>6221</v>
      </c>
      <c r="M123" s="76">
        <v>126</v>
      </c>
    </row>
    <row r="124" spans="1:13" x14ac:dyDescent="0.25">
      <c r="A124" s="527" t="s">
        <v>162</v>
      </c>
      <c r="B124" s="202" t="s">
        <v>163</v>
      </c>
      <c r="C124" s="201" t="s">
        <v>16</v>
      </c>
      <c r="D124" s="488" t="s">
        <v>17</v>
      </c>
      <c r="E124" s="560" t="s">
        <v>873</v>
      </c>
      <c r="F124" s="202" t="s">
        <v>17</v>
      </c>
      <c r="G124" s="201">
        <v>10</v>
      </c>
      <c r="H124" s="201" t="s">
        <v>866</v>
      </c>
      <c r="I124" s="77"/>
      <c r="J124" s="77" t="s">
        <v>6221</v>
      </c>
      <c r="M124" s="76">
        <v>127</v>
      </c>
    </row>
    <row r="125" spans="1:13" x14ac:dyDescent="0.25">
      <c r="A125" s="527" t="s">
        <v>164</v>
      </c>
      <c r="B125" s="202" t="s">
        <v>165</v>
      </c>
      <c r="C125" s="201" t="s">
        <v>18</v>
      </c>
      <c r="D125" s="488" t="s">
        <v>640</v>
      </c>
      <c r="E125" s="560" t="s">
        <v>874</v>
      </c>
      <c r="F125" s="202" t="s">
        <v>627</v>
      </c>
      <c r="G125" s="201">
        <v>12</v>
      </c>
      <c r="H125" s="201" t="s">
        <v>873</v>
      </c>
      <c r="I125" s="77"/>
      <c r="J125" s="77" t="s">
        <v>6222</v>
      </c>
      <c r="M125" s="76">
        <v>128</v>
      </c>
    </row>
    <row r="126" spans="1:13" x14ac:dyDescent="0.25">
      <c r="A126" s="527" t="s">
        <v>166</v>
      </c>
      <c r="B126" s="202" t="s">
        <v>167</v>
      </c>
      <c r="C126" s="201" t="s">
        <v>18</v>
      </c>
      <c r="D126" s="488" t="s">
        <v>640</v>
      </c>
      <c r="E126" s="560" t="s">
        <v>874</v>
      </c>
      <c r="F126" s="202" t="s">
        <v>627</v>
      </c>
      <c r="G126" s="201">
        <v>12</v>
      </c>
      <c r="H126" s="201" t="s">
        <v>873</v>
      </c>
      <c r="I126" s="77"/>
      <c r="J126" s="77" t="s">
        <v>6222</v>
      </c>
      <c r="M126" s="76">
        <v>129</v>
      </c>
    </row>
    <row r="127" spans="1:13" x14ac:dyDescent="0.25">
      <c r="A127" s="527" t="s">
        <v>168</v>
      </c>
      <c r="B127" s="202" t="s">
        <v>981</v>
      </c>
      <c r="C127" s="201" t="s">
        <v>16</v>
      </c>
      <c r="D127" s="488" t="s">
        <v>17</v>
      </c>
      <c r="E127" s="560" t="s">
        <v>873</v>
      </c>
      <c r="F127" s="202" t="s">
        <v>17</v>
      </c>
      <c r="G127" s="201">
        <v>10</v>
      </c>
      <c r="H127" s="201" t="s">
        <v>868</v>
      </c>
      <c r="I127" s="77"/>
      <c r="J127" s="77" t="s">
        <v>6221</v>
      </c>
      <c r="M127" s="76">
        <v>130</v>
      </c>
    </row>
    <row r="128" spans="1:13" x14ac:dyDescent="0.25">
      <c r="A128" s="527" t="s">
        <v>755</v>
      </c>
      <c r="B128" s="202" t="s">
        <v>756</v>
      </c>
      <c r="C128" s="201" t="s">
        <v>16</v>
      </c>
      <c r="D128" s="488" t="s">
        <v>17</v>
      </c>
      <c r="E128" s="560" t="s">
        <v>873</v>
      </c>
      <c r="F128" s="202" t="s">
        <v>17</v>
      </c>
      <c r="G128" s="201">
        <v>10</v>
      </c>
      <c r="H128" s="201" t="s">
        <v>870</v>
      </c>
      <c r="I128" s="77"/>
      <c r="J128" s="77" t="s">
        <v>6221</v>
      </c>
      <c r="M128" s="76">
        <v>131</v>
      </c>
    </row>
    <row r="129" spans="1:13" x14ac:dyDescent="0.25">
      <c r="A129" s="527" t="s">
        <v>757</v>
      </c>
      <c r="B129" s="202" t="s">
        <v>758</v>
      </c>
      <c r="C129" s="201" t="s">
        <v>1140</v>
      </c>
      <c r="D129" s="488" t="s">
        <v>1143</v>
      </c>
      <c r="E129" s="560" t="s">
        <v>6376</v>
      </c>
      <c r="F129" s="202" t="s">
        <v>1143</v>
      </c>
      <c r="G129" s="201">
        <v>10</v>
      </c>
      <c r="H129" s="201" t="s">
        <v>870</v>
      </c>
      <c r="I129" s="77"/>
      <c r="J129" s="77"/>
      <c r="M129" s="76">
        <v>132</v>
      </c>
    </row>
    <row r="130" spans="1:13" x14ac:dyDescent="0.25">
      <c r="A130" s="527" t="s">
        <v>169</v>
      </c>
      <c r="B130" s="202" t="s">
        <v>982</v>
      </c>
      <c r="C130" s="201" t="s">
        <v>16</v>
      </c>
      <c r="D130" s="488" t="s">
        <v>17</v>
      </c>
      <c r="E130" s="560" t="s">
        <v>873</v>
      </c>
      <c r="F130" s="202" t="s">
        <v>17</v>
      </c>
      <c r="G130" s="201">
        <v>10</v>
      </c>
      <c r="H130" s="201" t="s">
        <v>866</v>
      </c>
      <c r="I130" s="77"/>
      <c r="J130" s="77" t="s">
        <v>6221</v>
      </c>
      <c r="M130" s="76">
        <v>133</v>
      </c>
    </row>
    <row r="131" spans="1:13" x14ac:dyDescent="0.25">
      <c r="A131" s="527" t="s">
        <v>170</v>
      </c>
      <c r="B131" s="202" t="s">
        <v>171</v>
      </c>
      <c r="C131" s="201" t="s">
        <v>16</v>
      </c>
      <c r="D131" s="488" t="s">
        <v>17</v>
      </c>
      <c r="E131" s="560" t="s">
        <v>873</v>
      </c>
      <c r="F131" s="202" t="s">
        <v>17</v>
      </c>
      <c r="G131" s="201">
        <v>12</v>
      </c>
      <c r="H131" s="201" t="s">
        <v>873</v>
      </c>
      <c r="I131" s="77"/>
      <c r="J131" s="77" t="s">
        <v>6221</v>
      </c>
      <c r="M131" s="76">
        <v>134</v>
      </c>
    </row>
    <row r="132" spans="1:13" x14ac:dyDescent="0.25">
      <c r="A132" s="527" t="s">
        <v>172</v>
      </c>
      <c r="B132" s="202" t="s">
        <v>173</v>
      </c>
      <c r="C132" s="201" t="s">
        <v>16</v>
      </c>
      <c r="D132" s="488" t="s">
        <v>17</v>
      </c>
      <c r="E132" s="560" t="s">
        <v>873</v>
      </c>
      <c r="F132" s="202" t="s">
        <v>17</v>
      </c>
      <c r="G132" s="201">
        <v>12</v>
      </c>
      <c r="H132" s="201" t="s">
        <v>873</v>
      </c>
      <c r="I132" s="77"/>
      <c r="J132" s="77" t="s">
        <v>6221</v>
      </c>
      <c r="M132" s="76">
        <v>135</v>
      </c>
    </row>
    <row r="133" spans="1:13" x14ac:dyDescent="0.25">
      <c r="A133" s="527" t="s">
        <v>759</v>
      </c>
      <c r="B133" s="202" t="s">
        <v>760</v>
      </c>
      <c r="C133" s="201" t="s">
        <v>16</v>
      </c>
      <c r="D133" s="488" t="s">
        <v>17</v>
      </c>
      <c r="E133" s="560" t="s">
        <v>873</v>
      </c>
      <c r="F133" s="202" t="s">
        <v>17</v>
      </c>
      <c r="G133" s="201">
        <v>12</v>
      </c>
      <c r="H133" s="201" t="s">
        <v>873</v>
      </c>
      <c r="I133" s="77"/>
      <c r="J133" s="77" t="s">
        <v>6221</v>
      </c>
      <c r="M133" s="76">
        <v>136</v>
      </c>
    </row>
    <row r="134" spans="1:13" x14ac:dyDescent="0.25">
      <c r="A134" s="527" t="s">
        <v>138</v>
      </c>
      <c r="B134" s="202" t="s">
        <v>983</v>
      </c>
      <c r="C134" s="201" t="s">
        <v>14</v>
      </c>
      <c r="D134" s="488" t="s">
        <v>15</v>
      </c>
      <c r="E134" s="560" t="s">
        <v>872</v>
      </c>
      <c r="F134" s="202" t="s">
        <v>15</v>
      </c>
      <c r="G134" s="201">
        <v>9</v>
      </c>
      <c r="H134" s="201" t="s">
        <v>859</v>
      </c>
      <c r="I134" s="77"/>
      <c r="J134" s="77"/>
      <c r="M134" s="76">
        <v>137</v>
      </c>
    </row>
    <row r="135" spans="1:13" x14ac:dyDescent="0.25">
      <c r="A135" s="527" t="s">
        <v>211</v>
      </c>
      <c r="B135" s="202" t="s">
        <v>984</v>
      </c>
      <c r="C135" s="201" t="s">
        <v>18</v>
      </c>
      <c r="D135" s="488" t="s">
        <v>640</v>
      </c>
      <c r="E135" s="560" t="s">
        <v>875</v>
      </c>
      <c r="F135" s="202" t="s">
        <v>625</v>
      </c>
      <c r="G135" s="201">
        <v>10</v>
      </c>
      <c r="H135" s="201" t="s">
        <v>866</v>
      </c>
      <c r="I135" s="77"/>
      <c r="J135" s="77"/>
      <c r="M135" s="76">
        <v>138</v>
      </c>
    </row>
    <row r="136" spans="1:13" x14ac:dyDescent="0.25">
      <c r="A136" s="527" t="s">
        <v>174</v>
      </c>
      <c r="B136" s="202" t="s">
        <v>985</v>
      </c>
      <c r="C136" s="201" t="s">
        <v>16</v>
      </c>
      <c r="D136" s="488" t="s">
        <v>17</v>
      </c>
      <c r="E136" s="560" t="s">
        <v>873</v>
      </c>
      <c r="F136" s="202" t="s">
        <v>17</v>
      </c>
      <c r="G136" s="201">
        <v>12</v>
      </c>
      <c r="H136" s="201" t="s">
        <v>873</v>
      </c>
      <c r="I136" s="77"/>
      <c r="J136" s="77"/>
      <c r="M136" s="76">
        <v>139</v>
      </c>
    </row>
    <row r="137" spans="1:13" x14ac:dyDescent="0.25">
      <c r="A137" s="527" t="s">
        <v>175</v>
      </c>
      <c r="B137" s="202" t="s">
        <v>986</v>
      </c>
      <c r="C137" s="201" t="s">
        <v>16</v>
      </c>
      <c r="D137" s="488" t="s">
        <v>17</v>
      </c>
      <c r="E137" s="560" t="s">
        <v>873</v>
      </c>
      <c r="F137" s="202" t="s">
        <v>17</v>
      </c>
      <c r="G137" s="201">
        <v>12</v>
      </c>
      <c r="H137" s="201" t="s">
        <v>873</v>
      </c>
      <c r="I137" s="77"/>
      <c r="J137" s="77"/>
      <c r="M137" s="76">
        <v>140</v>
      </c>
    </row>
    <row r="138" spans="1:13" x14ac:dyDescent="0.25">
      <c r="A138" s="527" t="s">
        <v>176</v>
      </c>
      <c r="B138" s="202" t="s">
        <v>987</v>
      </c>
      <c r="C138" s="201" t="s">
        <v>16</v>
      </c>
      <c r="D138" s="488" t="s">
        <v>17</v>
      </c>
      <c r="E138" s="560" t="s">
        <v>873</v>
      </c>
      <c r="F138" s="202" t="s">
        <v>17</v>
      </c>
      <c r="G138" s="201">
        <v>33</v>
      </c>
      <c r="H138" s="201" t="s">
        <v>874</v>
      </c>
      <c r="I138" s="77"/>
      <c r="J138" s="77"/>
      <c r="M138" s="76">
        <v>141</v>
      </c>
    </row>
    <row r="139" spans="1:13" x14ac:dyDescent="0.25">
      <c r="A139" s="527" t="s">
        <v>177</v>
      </c>
      <c r="B139" s="202" t="s">
        <v>988</v>
      </c>
      <c r="C139" s="201" t="s">
        <v>16</v>
      </c>
      <c r="D139" s="488" t="s">
        <v>17</v>
      </c>
      <c r="E139" s="560" t="s">
        <v>873</v>
      </c>
      <c r="F139" s="202" t="s">
        <v>17</v>
      </c>
      <c r="G139" s="201">
        <v>33</v>
      </c>
      <c r="H139" s="201" t="s">
        <v>874</v>
      </c>
      <c r="I139" s="77"/>
      <c r="J139" s="77"/>
      <c r="M139" s="76">
        <v>142</v>
      </c>
    </row>
    <row r="140" spans="1:13" x14ac:dyDescent="0.25">
      <c r="A140" s="527" t="s">
        <v>178</v>
      </c>
      <c r="B140" s="202" t="s">
        <v>989</v>
      </c>
      <c r="C140" s="201" t="s">
        <v>16</v>
      </c>
      <c r="D140" s="488" t="s">
        <v>17</v>
      </c>
      <c r="E140" s="560" t="s">
        <v>873</v>
      </c>
      <c r="F140" s="202" t="s">
        <v>17</v>
      </c>
      <c r="G140" s="201">
        <v>12</v>
      </c>
      <c r="H140" s="201" t="s">
        <v>873</v>
      </c>
      <c r="I140" s="77"/>
      <c r="J140" s="77"/>
      <c r="M140" s="76">
        <v>143</v>
      </c>
    </row>
    <row r="141" spans="1:13" x14ac:dyDescent="0.25">
      <c r="A141" s="527" t="s">
        <v>5807</v>
      </c>
      <c r="B141" s="202" t="s">
        <v>5806</v>
      </c>
      <c r="C141" s="201" t="s">
        <v>1140</v>
      </c>
      <c r="D141" s="488" t="s">
        <v>1143</v>
      </c>
      <c r="E141" s="560" t="s">
        <v>6376</v>
      </c>
      <c r="F141" s="202" t="s">
        <v>1143</v>
      </c>
      <c r="G141" s="201">
        <v>12</v>
      </c>
      <c r="H141" s="201" t="s">
        <v>873</v>
      </c>
      <c r="I141" s="77"/>
      <c r="J141" s="77"/>
      <c r="M141" s="76">
        <v>144</v>
      </c>
    </row>
    <row r="142" spans="1:13" x14ac:dyDescent="0.25">
      <c r="A142" s="527" t="s">
        <v>761</v>
      </c>
      <c r="B142" s="202" t="s">
        <v>762</v>
      </c>
      <c r="C142" s="201" t="s">
        <v>1140</v>
      </c>
      <c r="D142" s="488" t="s">
        <v>1143</v>
      </c>
      <c r="E142" s="560" t="s">
        <v>6376</v>
      </c>
      <c r="F142" s="202" t="s">
        <v>1143</v>
      </c>
      <c r="G142" s="201">
        <v>12</v>
      </c>
      <c r="H142" s="201" t="s">
        <v>873</v>
      </c>
      <c r="I142" s="77"/>
      <c r="J142" s="77"/>
      <c r="M142" s="76">
        <v>145</v>
      </c>
    </row>
    <row r="143" spans="1:13" x14ac:dyDescent="0.25">
      <c r="A143" s="527" t="s">
        <v>763</v>
      </c>
      <c r="B143" s="202" t="s">
        <v>764</v>
      </c>
      <c r="C143" s="201" t="s">
        <v>1140</v>
      </c>
      <c r="D143" s="488" t="s">
        <v>1143</v>
      </c>
      <c r="E143" s="560" t="s">
        <v>6376</v>
      </c>
      <c r="F143" s="202" t="s">
        <v>1143</v>
      </c>
      <c r="G143" s="201">
        <v>12</v>
      </c>
      <c r="H143" s="201" t="s">
        <v>873</v>
      </c>
      <c r="I143" s="77"/>
      <c r="J143" s="77"/>
      <c r="M143" s="76">
        <v>146</v>
      </c>
    </row>
    <row r="144" spans="1:13" x14ac:dyDescent="0.25">
      <c r="A144" s="527" t="s">
        <v>765</v>
      </c>
      <c r="B144" s="202" t="s">
        <v>766</v>
      </c>
      <c r="C144" s="201" t="s">
        <v>1140</v>
      </c>
      <c r="D144" s="488" t="s">
        <v>1143</v>
      </c>
      <c r="E144" s="560" t="s">
        <v>6376</v>
      </c>
      <c r="F144" s="202" t="s">
        <v>1143</v>
      </c>
      <c r="G144" s="201">
        <v>12</v>
      </c>
      <c r="H144" s="201" t="s">
        <v>873</v>
      </c>
      <c r="I144" s="77"/>
      <c r="J144" s="77"/>
      <c r="M144" s="76">
        <v>147</v>
      </c>
    </row>
    <row r="145" spans="1:13" x14ac:dyDescent="0.25">
      <c r="A145" s="527" t="s">
        <v>179</v>
      </c>
      <c r="B145" s="202" t="s">
        <v>990</v>
      </c>
      <c r="C145" s="201" t="s">
        <v>1140</v>
      </c>
      <c r="D145" s="488" t="s">
        <v>1143</v>
      </c>
      <c r="E145" s="560" t="s">
        <v>6376</v>
      </c>
      <c r="F145" s="202" t="s">
        <v>1143</v>
      </c>
      <c r="G145" s="201">
        <v>12</v>
      </c>
      <c r="H145" s="201" t="s">
        <v>873</v>
      </c>
      <c r="I145" s="77"/>
      <c r="J145" s="77"/>
      <c r="M145" s="76">
        <v>148</v>
      </c>
    </row>
    <row r="146" spans="1:13" ht="21" customHeight="1" x14ac:dyDescent="0.25">
      <c r="A146" s="530" t="s">
        <v>767</v>
      </c>
      <c r="B146" s="490" t="s">
        <v>768</v>
      </c>
      <c r="C146" s="201" t="s">
        <v>1140</v>
      </c>
      <c r="D146" s="488" t="s">
        <v>1143</v>
      </c>
      <c r="E146" s="560" t="s">
        <v>6376</v>
      </c>
      <c r="F146" s="202" t="s">
        <v>1143</v>
      </c>
      <c r="G146" s="201">
        <v>12</v>
      </c>
      <c r="H146" s="201" t="s">
        <v>873</v>
      </c>
      <c r="I146" s="77"/>
      <c r="J146" s="77"/>
      <c r="L146" s="502"/>
      <c r="M146" s="76">
        <v>149</v>
      </c>
    </row>
    <row r="147" spans="1:13" x14ac:dyDescent="0.25">
      <c r="A147" s="527" t="s">
        <v>180</v>
      </c>
      <c r="B147" s="202" t="s">
        <v>991</v>
      </c>
      <c r="C147" s="201" t="s">
        <v>1140</v>
      </c>
      <c r="D147" s="488" t="s">
        <v>1143</v>
      </c>
      <c r="E147" s="560" t="s">
        <v>6376</v>
      </c>
      <c r="F147" s="202" t="s">
        <v>1143</v>
      </c>
      <c r="G147" s="201">
        <v>12</v>
      </c>
      <c r="H147" s="201" t="s">
        <v>873</v>
      </c>
      <c r="I147" s="77"/>
      <c r="J147" s="77"/>
      <c r="M147" s="76">
        <v>150</v>
      </c>
    </row>
    <row r="148" spans="1:13" ht="21" customHeight="1" x14ac:dyDescent="0.7">
      <c r="A148" s="527" t="s">
        <v>6008</v>
      </c>
      <c r="B148" s="202" t="s">
        <v>6007</v>
      </c>
      <c r="C148" s="201" t="s">
        <v>1140</v>
      </c>
      <c r="D148" s="488" t="s">
        <v>1143</v>
      </c>
      <c r="E148" s="560" t="s">
        <v>6376</v>
      </c>
      <c r="F148" s="202" t="s">
        <v>1143</v>
      </c>
      <c r="G148" s="201">
        <v>12</v>
      </c>
      <c r="H148" s="201" t="s">
        <v>873</v>
      </c>
      <c r="I148" s="77"/>
      <c r="J148" s="77"/>
      <c r="L148" s="504" t="s">
        <v>6273</v>
      </c>
      <c r="M148" s="76">
        <v>151</v>
      </c>
    </row>
    <row r="149" spans="1:13" x14ac:dyDescent="0.25">
      <c r="A149" s="527" t="s">
        <v>181</v>
      </c>
      <c r="B149" s="202" t="s">
        <v>182</v>
      </c>
      <c r="C149" s="201" t="s">
        <v>16</v>
      </c>
      <c r="D149" s="488" t="s">
        <v>17</v>
      </c>
      <c r="E149" s="560" t="s">
        <v>873</v>
      </c>
      <c r="F149" s="202" t="s">
        <v>17</v>
      </c>
      <c r="G149" s="201">
        <v>12</v>
      </c>
      <c r="H149" s="201" t="s">
        <v>873</v>
      </c>
      <c r="I149" s="77"/>
      <c r="J149" s="77" t="s">
        <v>6221</v>
      </c>
      <c r="M149" s="76">
        <v>152</v>
      </c>
    </row>
    <row r="150" spans="1:13" x14ac:dyDescent="0.25">
      <c r="A150" s="527" t="s">
        <v>183</v>
      </c>
      <c r="B150" s="202" t="s">
        <v>184</v>
      </c>
      <c r="C150" s="201" t="s">
        <v>16</v>
      </c>
      <c r="D150" s="488" t="s">
        <v>17</v>
      </c>
      <c r="E150" s="560" t="s">
        <v>873</v>
      </c>
      <c r="F150" s="202" t="s">
        <v>17</v>
      </c>
      <c r="G150" s="201">
        <v>11</v>
      </c>
      <c r="H150" s="201" t="s">
        <v>872</v>
      </c>
      <c r="I150" s="77"/>
      <c r="J150" s="77" t="s">
        <v>6221</v>
      </c>
      <c r="M150" s="76">
        <v>153</v>
      </c>
    </row>
    <row r="151" spans="1:13" x14ac:dyDescent="0.25">
      <c r="A151" s="527" t="s">
        <v>134</v>
      </c>
      <c r="B151" s="202" t="s">
        <v>135</v>
      </c>
      <c r="C151" s="201" t="s">
        <v>12</v>
      </c>
      <c r="D151" s="488" t="s">
        <v>13</v>
      </c>
      <c r="E151" s="560" t="s">
        <v>866</v>
      </c>
      <c r="F151" s="202" t="s">
        <v>867</v>
      </c>
      <c r="G151" s="201">
        <v>9</v>
      </c>
      <c r="H151" s="201" t="s">
        <v>860</v>
      </c>
      <c r="I151" s="77"/>
      <c r="J151" s="77" t="s">
        <v>6220</v>
      </c>
      <c r="M151" s="76">
        <v>154</v>
      </c>
    </row>
    <row r="152" spans="1:13" x14ac:dyDescent="0.25">
      <c r="A152" s="527" t="s">
        <v>136</v>
      </c>
      <c r="B152" s="202" t="s">
        <v>137</v>
      </c>
      <c r="C152" s="201" t="s">
        <v>12</v>
      </c>
      <c r="D152" s="488" t="s">
        <v>13</v>
      </c>
      <c r="E152" s="560" t="s">
        <v>866</v>
      </c>
      <c r="F152" s="202" t="s">
        <v>867</v>
      </c>
      <c r="G152" s="201">
        <v>9</v>
      </c>
      <c r="H152" s="201" t="s">
        <v>862</v>
      </c>
      <c r="I152" s="77"/>
      <c r="J152" s="77" t="s">
        <v>6220</v>
      </c>
      <c r="M152" s="76">
        <v>155</v>
      </c>
    </row>
    <row r="153" spans="1:13" x14ac:dyDescent="0.25">
      <c r="A153" s="527" t="s">
        <v>185</v>
      </c>
      <c r="B153" s="202" t="s">
        <v>186</v>
      </c>
      <c r="C153" s="201" t="s">
        <v>16</v>
      </c>
      <c r="D153" s="488" t="s">
        <v>17</v>
      </c>
      <c r="E153" s="560" t="s">
        <v>873</v>
      </c>
      <c r="F153" s="202" t="s">
        <v>17</v>
      </c>
      <c r="G153" s="201">
        <v>33</v>
      </c>
      <c r="H153" s="201" t="s">
        <v>875</v>
      </c>
      <c r="I153" s="77"/>
      <c r="J153" s="77" t="s">
        <v>6221</v>
      </c>
      <c r="M153" s="76">
        <v>156</v>
      </c>
    </row>
    <row r="154" spans="1:13" x14ac:dyDescent="0.25">
      <c r="A154" s="527" t="s">
        <v>187</v>
      </c>
      <c r="B154" s="202" t="s">
        <v>188</v>
      </c>
      <c r="C154" s="201" t="s">
        <v>16</v>
      </c>
      <c r="D154" s="488" t="s">
        <v>17</v>
      </c>
      <c r="E154" s="560" t="s">
        <v>873</v>
      </c>
      <c r="F154" s="202" t="s">
        <v>17</v>
      </c>
      <c r="G154" s="201">
        <v>12</v>
      </c>
      <c r="H154" s="201" t="s">
        <v>873</v>
      </c>
      <c r="I154" s="77"/>
      <c r="J154" s="77" t="s">
        <v>6221</v>
      </c>
      <c r="M154" s="76">
        <v>157</v>
      </c>
    </row>
    <row r="155" spans="1:13" x14ac:dyDescent="0.25">
      <c r="A155" s="527" t="s">
        <v>189</v>
      </c>
      <c r="B155" s="202" t="s">
        <v>190</v>
      </c>
      <c r="C155" s="201" t="s">
        <v>16</v>
      </c>
      <c r="D155" s="488" t="s">
        <v>17</v>
      </c>
      <c r="E155" s="560" t="s">
        <v>873</v>
      </c>
      <c r="F155" s="202" t="s">
        <v>17</v>
      </c>
      <c r="G155" s="201">
        <v>12</v>
      </c>
      <c r="H155" s="201" t="s">
        <v>873</v>
      </c>
      <c r="I155" s="77"/>
      <c r="J155" s="77" t="s">
        <v>6221</v>
      </c>
      <c r="M155" s="76">
        <v>158</v>
      </c>
    </row>
    <row r="156" spans="1:13" x14ac:dyDescent="0.25">
      <c r="A156" s="527" t="s">
        <v>191</v>
      </c>
      <c r="B156" s="202" t="s">
        <v>192</v>
      </c>
      <c r="C156" s="201" t="s">
        <v>16</v>
      </c>
      <c r="D156" s="488" t="s">
        <v>17</v>
      </c>
      <c r="E156" s="560" t="s">
        <v>873</v>
      </c>
      <c r="F156" s="202" t="s">
        <v>17</v>
      </c>
      <c r="G156" s="201">
        <v>12</v>
      </c>
      <c r="H156" s="201" t="s">
        <v>873</v>
      </c>
      <c r="I156" s="77"/>
      <c r="J156" s="77" t="s">
        <v>6221</v>
      </c>
      <c r="M156" s="76">
        <v>159</v>
      </c>
    </row>
    <row r="157" spans="1:13" x14ac:dyDescent="0.25">
      <c r="A157" s="527" t="s">
        <v>193</v>
      </c>
      <c r="B157" s="202" t="s">
        <v>194</v>
      </c>
      <c r="C157" s="201" t="s">
        <v>16</v>
      </c>
      <c r="D157" s="488" t="s">
        <v>17</v>
      </c>
      <c r="E157" s="560" t="s">
        <v>873</v>
      </c>
      <c r="F157" s="202" t="s">
        <v>17</v>
      </c>
      <c r="G157" s="201">
        <v>12</v>
      </c>
      <c r="H157" s="201" t="s">
        <v>873</v>
      </c>
      <c r="I157" s="77"/>
      <c r="J157" s="77" t="s">
        <v>6221</v>
      </c>
      <c r="M157" s="76">
        <v>160</v>
      </c>
    </row>
    <row r="158" spans="1:13" x14ac:dyDescent="0.25">
      <c r="A158" s="527" t="s">
        <v>195</v>
      </c>
      <c r="B158" s="202" t="s">
        <v>992</v>
      </c>
      <c r="C158" s="201" t="s">
        <v>16</v>
      </c>
      <c r="D158" s="488" t="s">
        <v>17</v>
      </c>
      <c r="E158" s="560" t="s">
        <v>873</v>
      </c>
      <c r="F158" s="202" t="s">
        <v>17</v>
      </c>
      <c r="G158" s="201">
        <v>12</v>
      </c>
      <c r="H158" s="201" t="s">
        <v>873</v>
      </c>
      <c r="I158" s="77"/>
      <c r="J158" s="77" t="s">
        <v>6221</v>
      </c>
      <c r="M158" s="76">
        <v>161</v>
      </c>
    </row>
    <row r="159" spans="1:13" x14ac:dyDescent="0.25">
      <c r="A159" s="527" t="s">
        <v>196</v>
      </c>
      <c r="B159" s="202" t="s">
        <v>993</v>
      </c>
      <c r="C159" s="201" t="s">
        <v>16</v>
      </c>
      <c r="D159" s="488" t="s">
        <v>17</v>
      </c>
      <c r="E159" s="560" t="s">
        <v>873</v>
      </c>
      <c r="F159" s="202" t="s">
        <v>17</v>
      </c>
      <c r="G159" s="201">
        <v>12</v>
      </c>
      <c r="H159" s="201" t="s">
        <v>873</v>
      </c>
      <c r="I159" s="77"/>
      <c r="J159" s="77" t="s">
        <v>6221</v>
      </c>
      <c r="M159" s="76">
        <v>162</v>
      </c>
    </row>
    <row r="160" spans="1:13" x14ac:dyDescent="0.25">
      <c r="A160" s="527" t="s">
        <v>197</v>
      </c>
      <c r="B160" s="202" t="s">
        <v>198</v>
      </c>
      <c r="C160" s="201" t="s">
        <v>16</v>
      </c>
      <c r="D160" s="488" t="s">
        <v>17</v>
      </c>
      <c r="E160" s="560" t="s">
        <v>873</v>
      </c>
      <c r="F160" s="202" t="s">
        <v>17</v>
      </c>
      <c r="G160" s="201">
        <v>12</v>
      </c>
      <c r="H160" s="201" t="s">
        <v>873</v>
      </c>
      <c r="I160" s="77"/>
      <c r="J160" s="77" t="s">
        <v>6221</v>
      </c>
      <c r="M160" s="76">
        <v>163</v>
      </c>
    </row>
    <row r="161" spans="1:13" x14ac:dyDescent="0.25">
      <c r="A161" s="527" t="s">
        <v>199</v>
      </c>
      <c r="B161" s="202" t="s">
        <v>200</v>
      </c>
      <c r="C161" s="201" t="s">
        <v>16</v>
      </c>
      <c r="D161" s="488" t="s">
        <v>17</v>
      </c>
      <c r="E161" s="560" t="s">
        <v>873</v>
      </c>
      <c r="F161" s="202" t="s">
        <v>17</v>
      </c>
      <c r="G161" s="201">
        <v>12</v>
      </c>
      <c r="H161" s="201" t="s">
        <v>873</v>
      </c>
      <c r="I161" s="77"/>
      <c r="J161" s="77" t="s">
        <v>6221</v>
      </c>
      <c r="M161" s="76">
        <v>164</v>
      </c>
    </row>
    <row r="162" spans="1:13" x14ac:dyDescent="0.25">
      <c r="A162" s="527" t="s">
        <v>212</v>
      </c>
      <c r="B162" s="202" t="s">
        <v>213</v>
      </c>
      <c r="C162" s="201" t="s">
        <v>18</v>
      </c>
      <c r="D162" s="488" t="s">
        <v>640</v>
      </c>
      <c r="E162" s="560" t="s">
        <v>875</v>
      </c>
      <c r="F162" s="202" t="s">
        <v>625</v>
      </c>
      <c r="G162" s="201">
        <v>10</v>
      </c>
      <c r="H162" s="201" t="s">
        <v>866</v>
      </c>
      <c r="I162" s="77"/>
      <c r="J162" s="77"/>
      <c r="M162" s="76">
        <v>165</v>
      </c>
    </row>
    <row r="163" spans="1:13" x14ac:dyDescent="0.25">
      <c r="A163" s="527" t="s">
        <v>201</v>
      </c>
      <c r="B163" s="202" t="s">
        <v>994</v>
      </c>
      <c r="C163" s="201" t="s">
        <v>16</v>
      </c>
      <c r="D163" s="488" t="s">
        <v>17</v>
      </c>
      <c r="E163" s="560" t="s">
        <v>873</v>
      </c>
      <c r="F163" s="202" t="s">
        <v>17</v>
      </c>
      <c r="G163" s="201">
        <v>12</v>
      </c>
      <c r="H163" s="201" t="s">
        <v>873</v>
      </c>
      <c r="I163" s="77"/>
      <c r="J163" s="77"/>
      <c r="M163" s="76">
        <v>166</v>
      </c>
    </row>
    <row r="164" spans="1:13" x14ac:dyDescent="0.25">
      <c r="A164" s="527" t="s">
        <v>202</v>
      </c>
      <c r="B164" s="202" t="s">
        <v>203</v>
      </c>
      <c r="C164" s="201" t="s">
        <v>16</v>
      </c>
      <c r="D164" s="488" t="s">
        <v>17</v>
      </c>
      <c r="E164" s="560" t="s">
        <v>873</v>
      </c>
      <c r="F164" s="202" t="s">
        <v>17</v>
      </c>
      <c r="G164" s="201">
        <v>12</v>
      </c>
      <c r="H164" s="201" t="s">
        <v>873</v>
      </c>
      <c r="I164" s="77"/>
      <c r="J164" s="77"/>
      <c r="M164" s="76">
        <v>167</v>
      </c>
    </row>
    <row r="165" spans="1:13" ht="21" customHeight="1" x14ac:dyDescent="0.25">
      <c r="A165" s="530" t="s">
        <v>204</v>
      </c>
      <c r="B165" s="490" t="s">
        <v>995</v>
      </c>
      <c r="C165" s="491" t="s">
        <v>16</v>
      </c>
      <c r="D165" s="492" t="s">
        <v>17</v>
      </c>
      <c r="E165" s="562" t="s">
        <v>873</v>
      </c>
      <c r="F165" s="490" t="s">
        <v>17</v>
      </c>
      <c r="G165" s="491">
        <v>12</v>
      </c>
      <c r="H165" s="491" t="s">
        <v>873</v>
      </c>
      <c r="I165" s="77"/>
      <c r="J165" s="77"/>
      <c r="L165" s="502"/>
      <c r="M165" s="76">
        <v>168</v>
      </c>
    </row>
    <row r="166" spans="1:13" x14ac:dyDescent="0.25">
      <c r="A166" s="527" t="s">
        <v>205</v>
      </c>
      <c r="B166" s="202" t="s">
        <v>206</v>
      </c>
      <c r="C166" s="201" t="s">
        <v>16</v>
      </c>
      <c r="D166" s="488" t="s">
        <v>17</v>
      </c>
      <c r="E166" s="560" t="s">
        <v>873</v>
      </c>
      <c r="F166" s="202" t="s">
        <v>17</v>
      </c>
      <c r="G166" s="201">
        <v>12</v>
      </c>
      <c r="H166" s="201" t="s">
        <v>873</v>
      </c>
      <c r="I166" s="77"/>
      <c r="J166" s="77"/>
      <c r="M166" s="76">
        <v>169</v>
      </c>
    </row>
    <row r="167" spans="1:13" ht="21" customHeight="1" x14ac:dyDescent="0.7">
      <c r="A167" s="527" t="s">
        <v>5937</v>
      </c>
      <c r="B167" s="202" t="s">
        <v>5936</v>
      </c>
      <c r="C167" s="201" t="s">
        <v>16</v>
      </c>
      <c r="D167" s="488" t="s">
        <v>17</v>
      </c>
      <c r="E167" s="560" t="s">
        <v>873</v>
      </c>
      <c r="F167" s="202" t="s">
        <v>17</v>
      </c>
      <c r="G167" s="201"/>
      <c r="H167" s="201" t="s">
        <v>873</v>
      </c>
      <c r="I167" s="77"/>
      <c r="J167" s="77"/>
      <c r="L167" s="504" t="s">
        <v>6273</v>
      </c>
      <c r="M167" s="76">
        <v>170</v>
      </c>
    </row>
    <row r="168" spans="1:13" x14ac:dyDescent="0.25">
      <c r="A168" s="527" t="s">
        <v>207</v>
      </c>
      <c r="B168" s="202" t="s">
        <v>208</v>
      </c>
      <c r="C168" s="201" t="s">
        <v>16</v>
      </c>
      <c r="D168" s="488" t="s">
        <v>17</v>
      </c>
      <c r="E168" s="560" t="s">
        <v>873</v>
      </c>
      <c r="F168" s="202" t="s">
        <v>17</v>
      </c>
      <c r="G168" s="201">
        <v>12</v>
      </c>
      <c r="H168" s="201" t="s">
        <v>873</v>
      </c>
      <c r="I168" s="77"/>
      <c r="J168" s="77" t="s">
        <v>6221</v>
      </c>
      <c r="M168" s="76">
        <v>171</v>
      </c>
    </row>
    <row r="169" spans="1:13" x14ac:dyDescent="0.25">
      <c r="A169" s="527" t="s">
        <v>223</v>
      </c>
      <c r="B169" s="202" t="s">
        <v>224</v>
      </c>
      <c r="C169" s="201" t="s">
        <v>25</v>
      </c>
      <c r="D169" s="488" t="s">
        <v>26</v>
      </c>
      <c r="E169" s="560" t="s">
        <v>887</v>
      </c>
      <c r="F169" s="202" t="s">
        <v>888</v>
      </c>
      <c r="G169" s="201">
        <v>33</v>
      </c>
      <c r="H169" s="201" t="s">
        <v>875</v>
      </c>
      <c r="I169" s="77"/>
      <c r="J169" s="77"/>
      <c r="M169" s="76">
        <v>172</v>
      </c>
    </row>
    <row r="170" spans="1:13" x14ac:dyDescent="0.25">
      <c r="A170" s="527" t="s">
        <v>225</v>
      </c>
      <c r="B170" s="202" t="s">
        <v>226</v>
      </c>
      <c r="C170" s="201" t="s">
        <v>25</v>
      </c>
      <c r="D170" s="488" t="s">
        <v>26</v>
      </c>
      <c r="E170" s="560" t="s">
        <v>887</v>
      </c>
      <c r="F170" s="202" t="s">
        <v>888</v>
      </c>
      <c r="G170" s="201">
        <v>12</v>
      </c>
      <c r="H170" s="201" t="s">
        <v>873</v>
      </c>
      <c r="I170" s="77"/>
      <c r="J170" s="77"/>
      <c r="M170" s="76">
        <v>173</v>
      </c>
    </row>
    <row r="171" spans="1:13" x14ac:dyDescent="0.25">
      <c r="A171" s="527" t="s">
        <v>227</v>
      </c>
      <c r="B171" s="202" t="s">
        <v>228</v>
      </c>
      <c r="C171" s="201" t="s">
        <v>25</v>
      </c>
      <c r="D171" s="488" t="s">
        <v>26</v>
      </c>
      <c r="E171" s="560" t="s">
        <v>887</v>
      </c>
      <c r="F171" s="202" t="s">
        <v>888</v>
      </c>
      <c r="G171" s="201">
        <v>12</v>
      </c>
      <c r="H171" s="201" t="s">
        <v>873</v>
      </c>
      <c r="I171" s="77"/>
      <c r="J171" s="77"/>
      <c r="M171" s="76">
        <v>174</v>
      </c>
    </row>
    <row r="172" spans="1:13" x14ac:dyDescent="0.25">
      <c r="A172" s="527" t="s">
        <v>229</v>
      </c>
      <c r="B172" s="202" t="s">
        <v>230</v>
      </c>
      <c r="C172" s="201" t="s">
        <v>25</v>
      </c>
      <c r="D172" s="488" t="s">
        <v>26</v>
      </c>
      <c r="E172" s="560" t="s">
        <v>887</v>
      </c>
      <c r="F172" s="202" t="s">
        <v>888</v>
      </c>
      <c r="G172" s="201">
        <v>12</v>
      </c>
      <c r="H172" s="201" t="s">
        <v>873</v>
      </c>
      <c r="I172" s="77"/>
      <c r="J172" s="77"/>
      <c r="M172" s="76">
        <v>175</v>
      </c>
    </row>
    <row r="173" spans="1:13" x14ac:dyDescent="0.25">
      <c r="A173" s="527" t="s">
        <v>231</v>
      </c>
      <c r="B173" s="202" t="s">
        <v>232</v>
      </c>
      <c r="C173" s="201" t="s">
        <v>25</v>
      </c>
      <c r="D173" s="488" t="s">
        <v>26</v>
      </c>
      <c r="E173" s="560" t="s">
        <v>887</v>
      </c>
      <c r="F173" s="202" t="s">
        <v>888</v>
      </c>
      <c r="G173" s="201">
        <v>12</v>
      </c>
      <c r="H173" s="201" t="s">
        <v>873</v>
      </c>
      <c r="I173" s="77"/>
      <c r="J173" s="77"/>
      <c r="M173" s="76">
        <v>176</v>
      </c>
    </row>
    <row r="174" spans="1:13" x14ac:dyDescent="0.25">
      <c r="A174" s="527" t="s">
        <v>233</v>
      </c>
      <c r="B174" s="202" t="s">
        <v>234</v>
      </c>
      <c r="C174" s="201" t="s">
        <v>29</v>
      </c>
      <c r="D174" s="488" t="s">
        <v>30</v>
      </c>
      <c r="E174" s="560" t="s">
        <v>889</v>
      </c>
      <c r="F174" s="202" t="s">
        <v>6375</v>
      </c>
      <c r="G174" s="201">
        <v>17</v>
      </c>
      <c r="H174" s="201" t="s">
        <v>887</v>
      </c>
      <c r="I174" s="77"/>
      <c r="J174" s="77"/>
      <c r="M174" s="76">
        <v>177</v>
      </c>
    </row>
    <row r="175" spans="1:13" x14ac:dyDescent="0.25">
      <c r="A175" s="527" t="s">
        <v>235</v>
      </c>
      <c r="B175" s="202" t="s">
        <v>236</v>
      </c>
      <c r="C175" s="201" t="s">
        <v>25</v>
      </c>
      <c r="D175" s="488" t="s">
        <v>26</v>
      </c>
      <c r="E175" s="560" t="s">
        <v>887</v>
      </c>
      <c r="F175" s="202" t="s">
        <v>888</v>
      </c>
      <c r="G175" s="201">
        <v>12</v>
      </c>
      <c r="H175" s="201" t="s">
        <v>873</v>
      </c>
      <c r="I175" s="77"/>
      <c r="J175" s="77"/>
      <c r="M175" s="76">
        <v>178</v>
      </c>
    </row>
    <row r="176" spans="1:13" x14ac:dyDescent="0.25">
      <c r="A176" s="527" t="s">
        <v>237</v>
      </c>
      <c r="B176" s="202" t="s">
        <v>238</v>
      </c>
      <c r="C176" s="201" t="s">
        <v>25</v>
      </c>
      <c r="D176" s="488" t="s">
        <v>26</v>
      </c>
      <c r="E176" s="560" t="s">
        <v>887</v>
      </c>
      <c r="F176" s="202" t="s">
        <v>888</v>
      </c>
      <c r="G176" s="201">
        <v>17</v>
      </c>
      <c r="H176" s="201" t="s">
        <v>887</v>
      </c>
      <c r="I176" s="77"/>
      <c r="J176" s="77"/>
      <c r="M176" s="76">
        <v>179</v>
      </c>
    </row>
    <row r="177" spans="1:13" x14ac:dyDescent="0.25">
      <c r="A177" s="527" t="s">
        <v>239</v>
      </c>
      <c r="B177" s="202" t="s">
        <v>240</v>
      </c>
      <c r="C177" s="201" t="s">
        <v>25</v>
      </c>
      <c r="D177" s="488" t="s">
        <v>26</v>
      </c>
      <c r="E177" s="560" t="s">
        <v>887</v>
      </c>
      <c r="F177" s="202" t="s">
        <v>888</v>
      </c>
      <c r="G177" s="201">
        <v>17</v>
      </c>
      <c r="H177" s="201" t="s">
        <v>887</v>
      </c>
      <c r="I177" s="77"/>
      <c r="J177" s="77"/>
      <c r="M177" s="76">
        <v>180</v>
      </c>
    </row>
    <row r="178" spans="1:13" x14ac:dyDescent="0.25">
      <c r="A178" s="527" t="s">
        <v>241</v>
      </c>
      <c r="B178" s="202" t="s">
        <v>242</v>
      </c>
      <c r="C178" s="201" t="s">
        <v>25</v>
      </c>
      <c r="D178" s="488" t="s">
        <v>26</v>
      </c>
      <c r="E178" s="560" t="s">
        <v>887</v>
      </c>
      <c r="F178" s="202" t="s">
        <v>888</v>
      </c>
      <c r="G178" s="201">
        <v>17</v>
      </c>
      <c r="H178" s="201" t="s">
        <v>887</v>
      </c>
      <c r="I178" s="77"/>
      <c r="J178" s="77"/>
      <c r="M178" s="76">
        <v>181</v>
      </c>
    </row>
    <row r="179" spans="1:13" x14ac:dyDescent="0.25">
      <c r="A179" s="527" t="s">
        <v>243</v>
      </c>
      <c r="B179" s="202" t="s">
        <v>244</v>
      </c>
      <c r="C179" s="201" t="s">
        <v>25</v>
      </c>
      <c r="D179" s="488" t="s">
        <v>26</v>
      </c>
      <c r="E179" s="560" t="s">
        <v>887</v>
      </c>
      <c r="F179" s="202" t="s">
        <v>888</v>
      </c>
      <c r="G179" s="201">
        <v>17</v>
      </c>
      <c r="H179" s="201" t="s">
        <v>887</v>
      </c>
      <c r="I179" s="77"/>
      <c r="J179" s="77"/>
      <c r="M179" s="76">
        <v>182</v>
      </c>
    </row>
    <row r="180" spans="1:13" x14ac:dyDescent="0.25">
      <c r="A180" s="527" t="s">
        <v>245</v>
      </c>
      <c r="B180" s="202" t="s">
        <v>246</v>
      </c>
      <c r="C180" s="201" t="s">
        <v>25</v>
      </c>
      <c r="D180" s="488" t="s">
        <v>26</v>
      </c>
      <c r="E180" s="560" t="s">
        <v>887</v>
      </c>
      <c r="F180" s="202" t="s">
        <v>888</v>
      </c>
      <c r="G180" s="201">
        <v>17</v>
      </c>
      <c r="H180" s="201" t="s">
        <v>887</v>
      </c>
      <c r="I180" s="77"/>
      <c r="J180" s="77"/>
      <c r="M180" s="76">
        <v>183</v>
      </c>
    </row>
    <row r="181" spans="1:13" x14ac:dyDescent="0.25">
      <c r="A181" s="527" t="s">
        <v>255</v>
      </c>
      <c r="B181" s="202" t="s">
        <v>256</v>
      </c>
      <c r="C181" s="201" t="s">
        <v>27</v>
      </c>
      <c r="D181" s="488" t="s">
        <v>28</v>
      </c>
      <c r="E181" s="560" t="s">
        <v>890</v>
      </c>
      <c r="F181" s="202" t="s">
        <v>891</v>
      </c>
      <c r="G181" s="201">
        <v>18</v>
      </c>
      <c r="H181" s="201" t="s">
        <v>894</v>
      </c>
      <c r="I181" s="77"/>
      <c r="J181" s="77" t="s">
        <v>6223</v>
      </c>
      <c r="M181" s="76">
        <v>184</v>
      </c>
    </row>
    <row r="182" spans="1:13" x14ac:dyDescent="0.25">
      <c r="A182" s="527" t="s">
        <v>257</v>
      </c>
      <c r="B182" s="202" t="s">
        <v>258</v>
      </c>
      <c r="C182" s="201" t="s">
        <v>27</v>
      </c>
      <c r="D182" s="488" t="s">
        <v>28</v>
      </c>
      <c r="E182" s="560" t="s">
        <v>890</v>
      </c>
      <c r="F182" s="202" t="s">
        <v>891</v>
      </c>
      <c r="G182" s="201">
        <v>17</v>
      </c>
      <c r="H182" s="201" t="s">
        <v>887</v>
      </c>
      <c r="I182" s="77"/>
      <c r="J182" s="77" t="s">
        <v>6223</v>
      </c>
      <c r="M182" s="76">
        <v>185</v>
      </c>
    </row>
    <row r="183" spans="1:13" x14ac:dyDescent="0.25">
      <c r="A183" s="527" t="s">
        <v>259</v>
      </c>
      <c r="B183" s="202" t="s">
        <v>996</v>
      </c>
      <c r="C183" s="201" t="s">
        <v>27</v>
      </c>
      <c r="D183" s="488" t="s">
        <v>28</v>
      </c>
      <c r="E183" s="560" t="s">
        <v>892</v>
      </c>
      <c r="F183" s="202" t="s">
        <v>893</v>
      </c>
      <c r="G183" s="201">
        <v>18</v>
      </c>
      <c r="H183" s="201" t="s">
        <v>892</v>
      </c>
      <c r="I183" s="77"/>
      <c r="J183" s="77" t="s">
        <v>6223</v>
      </c>
      <c r="M183" s="76">
        <v>186</v>
      </c>
    </row>
    <row r="184" spans="1:13" x14ac:dyDescent="0.25">
      <c r="A184" s="527" t="s">
        <v>260</v>
      </c>
      <c r="B184" s="202" t="s">
        <v>261</v>
      </c>
      <c r="C184" s="201" t="s">
        <v>27</v>
      </c>
      <c r="D184" s="488" t="s">
        <v>28</v>
      </c>
      <c r="E184" s="560" t="s">
        <v>892</v>
      </c>
      <c r="F184" s="202" t="s">
        <v>893</v>
      </c>
      <c r="G184" s="201">
        <v>18</v>
      </c>
      <c r="H184" s="201" t="s">
        <v>894</v>
      </c>
      <c r="I184" s="77"/>
      <c r="J184" s="77" t="s">
        <v>6223</v>
      </c>
      <c r="M184" s="76">
        <v>187</v>
      </c>
    </row>
    <row r="185" spans="1:13" x14ac:dyDescent="0.25">
      <c r="A185" s="527" t="s">
        <v>262</v>
      </c>
      <c r="B185" s="202" t="s">
        <v>263</v>
      </c>
      <c r="C185" s="201" t="s">
        <v>27</v>
      </c>
      <c r="D185" s="488" t="s">
        <v>28</v>
      </c>
      <c r="E185" s="560" t="s">
        <v>894</v>
      </c>
      <c r="F185" s="202" t="s">
        <v>895</v>
      </c>
      <c r="G185" s="201">
        <v>17</v>
      </c>
      <c r="H185" s="201" t="s">
        <v>887</v>
      </c>
      <c r="I185" s="77"/>
      <c r="J185" s="77" t="s">
        <v>6223</v>
      </c>
      <c r="M185" s="76">
        <v>188</v>
      </c>
    </row>
    <row r="186" spans="1:13" x14ac:dyDescent="0.25">
      <c r="A186" s="527" t="s">
        <v>264</v>
      </c>
      <c r="B186" s="202" t="s">
        <v>594</v>
      </c>
      <c r="C186" s="201" t="s">
        <v>27</v>
      </c>
      <c r="D186" s="488" t="s">
        <v>28</v>
      </c>
      <c r="E186" s="560" t="s">
        <v>894</v>
      </c>
      <c r="F186" s="202" t="s">
        <v>895</v>
      </c>
      <c r="G186" s="201">
        <v>17</v>
      </c>
      <c r="H186" s="201" t="s">
        <v>887</v>
      </c>
      <c r="I186" s="77"/>
      <c r="J186" s="77" t="s">
        <v>6223</v>
      </c>
      <c r="M186" s="76">
        <v>189</v>
      </c>
    </row>
    <row r="187" spans="1:13" x14ac:dyDescent="0.25">
      <c r="A187" s="527" t="s">
        <v>247</v>
      </c>
      <c r="B187" s="202" t="s">
        <v>997</v>
      </c>
      <c r="C187" s="201" t="s">
        <v>25</v>
      </c>
      <c r="D187" s="488" t="s">
        <v>26</v>
      </c>
      <c r="E187" s="560" t="s">
        <v>887</v>
      </c>
      <c r="F187" s="202" t="s">
        <v>888</v>
      </c>
      <c r="G187" s="201">
        <v>19</v>
      </c>
      <c r="H187" s="201" t="s">
        <v>889</v>
      </c>
      <c r="I187" s="77"/>
      <c r="J187" s="77"/>
      <c r="M187" s="76">
        <v>190</v>
      </c>
    </row>
    <row r="188" spans="1:13" x14ac:dyDescent="0.25">
      <c r="A188" s="527" t="s">
        <v>248</v>
      </c>
      <c r="B188" s="202" t="s">
        <v>998</v>
      </c>
      <c r="C188" s="201" t="s">
        <v>25</v>
      </c>
      <c r="D188" s="488" t="s">
        <v>26</v>
      </c>
      <c r="E188" s="560" t="s">
        <v>887</v>
      </c>
      <c r="F188" s="202" t="s">
        <v>888</v>
      </c>
      <c r="G188" s="201">
        <v>17</v>
      </c>
      <c r="H188" s="201" t="s">
        <v>887</v>
      </c>
      <c r="I188" s="77"/>
      <c r="J188" s="77"/>
      <c r="M188" s="76">
        <v>191</v>
      </c>
    </row>
    <row r="189" spans="1:13" x14ac:dyDescent="0.25">
      <c r="A189" s="527" t="s">
        <v>249</v>
      </c>
      <c r="B189" s="202" t="s">
        <v>999</v>
      </c>
      <c r="C189" s="201" t="s">
        <v>25</v>
      </c>
      <c r="D189" s="488" t="s">
        <v>26</v>
      </c>
      <c r="E189" s="560" t="s">
        <v>887</v>
      </c>
      <c r="F189" s="202" t="s">
        <v>888</v>
      </c>
      <c r="G189" s="201">
        <v>17</v>
      </c>
      <c r="H189" s="201" t="s">
        <v>887</v>
      </c>
      <c r="I189" s="77"/>
      <c r="J189" s="77"/>
      <c r="M189" s="76">
        <v>192</v>
      </c>
    </row>
    <row r="190" spans="1:13" x14ac:dyDescent="0.25">
      <c r="A190" s="527" t="s">
        <v>250</v>
      </c>
      <c r="B190" s="202" t="s">
        <v>1000</v>
      </c>
      <c r="C190" s="201" t="s">
        <v>25</v>
      </c>
      <c r="D190" s="488" t="s">
        <v>26</v>
      </c>
      <c r="E190" s="560" t="s">
        <v>887</v>
      </c>
      <c r="F190" s="202" t="s">
        <v>888</v>
      </c>
      <c r="G190" s="201">
        <v>17</v>
      </c>
      <c r="H190" s="201" t="s">
        <v>887</v>
      </c>
      <c r="I190" s="77"/>
      <c r="J190" s="77"/>
      <c r="M190" s="76">
        <v>193</v>
      </c>
    </row>
    <row r="191" spans="1:13" x14ac:dyDescent="0.25">
      <c r="A191" s="527" t="s">
        <v>251</v>
      </c>
      <c r="B191" s="202" t="s">
        <v>1001</v>
      </c>
      <c r="C191" s="201" t="s">
        <v>25</v>
      </c>
      <c r="D191" s="488" t="s">
        <v>26</v>
      </c>
      <c r="E191" s="560" t="s">
        <v>887</v>
      </c>
      <c r="F191" s="202" t="s">
        <v>888</v>
      </c>
      <c r="G191" s="201">
        <v>17</v>
      </c>
      <c r="H191" s="201" t="s">
        <v>887</v>
      </c>
      <c r="I191" s="77"/>
      <c r="J191" s="77"/>
      <c r="M191" s="76">
        <v>194</v>
      </c>
    </row>
    <row r="192" spans="1:13" x14ac:dyDescent="0.25">
      <c r="A192" s="527" t="s">
        <v>252</v>
      </c>
      <c r="B192" s="202" t="s">
        <v>1002</v>
      </c>
      <c r="C192" s="201" t="s">
        <v>25</v>
      </c>
      <c r="D192" s="488" t="s">
        <v>26</v>
      </c>
      <c r="E192" s="560" t="s">
        <v>887</v>
      </c>
      <c r="F192" s="202" t="s">
        <v>888</v>
      </c>
      <c r="G192" s="201">
        <v>17</v>
      </c>
      <c r="H192" s="201" t="s">
        <v>887</v>
      </c>
      <c r="I192" s="77"/>
      <c r="J192" s="77"/>
      <c r="M192" s="76">
        <v>195</v>
      </c>
    </row>
    <row r="193" spans="1:13" x14ac:dyDescent="0.25">
      <c r="A193" s="527" t="s">
        <v>253</v>
      </c>
      <c r="B193" s="202" t="s">
        <v>1003</v>
      </c>
      <c r="C193" s="201" t="s">
        <v>25</v>
      </c>
      <c r="D193" s="488" t="s">
        <v>26</v>
      </c>
      <c r="E193" s="560" t="s">
        <v>887</v>
      </c>
      <c r="F193" s="202" t="s">
        <v>888</v>
      </c>
      <c r="G193" s="201">
        <v>17</v>
      </c>
      <c r="H193" s="201" t="s">
        <v>887</v>
      </c>
      <c r="I193" s="77"/>
      <c r="J193" s="77"/>
      <c r="M193" s="76">
        <v>196</v>
      </c>
    </row>
    <row r="194" spans="1:13" x14ac:dyDescent="0.25">
      <c r="A194" s="527" t="s">
        <v>254</v>
      </c>
      <c r="B194" s="202" t="s">
        <v>1004</v>
      </c>
      <c r="C194" s="201" t="s">
        <v>25</v>
      </c>
      <c r="D194" s="488" t="s">
        <v>26</v>
      </c>
      <c r="E194" s="560" t="s">
        <v>887</v>
      </c>
      <c r="F194" s="202" t="s">
        <v>888</v>
      </c>
      <c r="G194" s="201">
        <v>18</v>
      </c>
      <c r="H194" s="201" t="s">
        <v>890</v>
      </c>
      <c r="I194" s="77"/>
      <c r="J194" s="77"/>
      <c r="M194" s="76">
        <v>197</v>
      </c>
    </row>
    <row r="195" spans="1:13" x14ac:dyDescent="0.25">
      <c r="A195" s="527" t="s">
        <v>769</v>
      </c>
      <c r="B195" s="202" t="s">
        <v>770</v>
      </c>
      <c r="C195" s="201" t="s">
        <v>25</v>
      </c>
      <c r="D195" s="488" t="s">
        <v>26</v>
      </c>
      <c r="E195" s="560" t="s">
        <v>887</v>
      </c>
      <c r="F195" s="202" t="s">
        <v>888</v>
      </c>
      <c r="G195" s="201">
        <v>18</v>
      </c>
      <c r="H195" s="201" t="s">
        <v>890</v>
      </c>
      <c r="I195" s="77"/>
      <c r="J195" s="77"/>
      <c r="M195" s="76">
        <v>198</v>
      </c>
    </row>
    <row r="196" spans="1:13" x14ac:dyDescent="0.25">
      <c r="A196" s="527" t="s">
        <v>771</v>
      </c>
      <c r="B196" s="202" t="s">
        <v>772</v>
      </c>
      <c r="C196" s="201" t="s">
        <v>25</v>
      </c>
      <c r="D196" s="488" t="s">
        <v>26</v>
      </c>
      <c r="E196" s="560" t="s">
        <v>887</v>
      </c>
      <c r="F196" s="202" t="s">
        <v>888</v>
      </c>
      <c r="G196" s="201">
        <v>18</v>
      </c>
      <c r="H196" s="201" t="s">
        <v>892</v>
      </c>
      <c r="I196" s="77"/>
      <c r="J196" s="77"/>
      <c r="M196" s="76">
        <v>199</v>
      </c>
    </row>
    <row r="197" spans="1:13" x14ac:dyDescent="0.25">
      <c r="A197" s="527" t="s">
        <v>773</v>
      </c>
      <c r="B197" s="202" t="s">
        <v>1025</v>
      </c>
      <c r="C197" s="201" t="s">
        <v>29</v>
      </c>
      <c r="D197" s="488" t="s">
        <v>30</v>
      </c>
      <c r="E197" s="560" t="s">
        <v>889</v>
      </c>
      <c r="F197" s="202" t="s">
        <v>6375</v>
      </c>
      <c r="G197" s="201">
        <v>17</v>
      </c>
      <c r="H197" s="201" t="s">
        <v>887</v>
      </c>
      <c r="I197" s="77"/>
      <c r="J197" s="77" t="s">
        <v>6224</v>
      </c>
      <c r="M197" s="76">
        <v>200</v>
      </c>
    </row>
    <row r="198" spans="1:13" x14ac:dyDescent="0.25">
      <c r="A198" s="527" t="s">
        <v>272</v>
      </c>
      <c r="B198" s="202" t="s">
        <v>5808</v>
      </c>
      <c r="C198" s="201" t="s">
        <v>31</v>
      </c>
      <c r="D198" s="488" t="s">
        <v>32</v>
      </c>
      <c r="E198" s="560" t="s">
        <v>896</v>
      </c>
      <c r="F198" s="202" t="s">
        <v>897</v>
      </c>
      <c r="G198" s="201">
        <v>19</v>
      </c>
      <c r="H198" s="201" t="s">
        <v>889</v>
      </c>
      <c r="I198" s="77"/>
      <c r="J198" s="77"/>
      <c r="M198" s="76">
        <v>201</v>
      </c>
    </row>
    <row r="199" spans="1:13" x14ac:dyDescent="0.25">
      <c r="A199" s="527" t="s">
        <v>5810</v>
      </c>
      <c r="B199" s="202" t="s">
        <v>5809</v>
      </c>
      <c r="C199" s="201" t="s">
        <v>31</v>
      </c>
      <c r="D199" s="488" t="s">
        <v>32</v>
      </c>
      <c r="E199" s="560" t="s">
        <v>896</v>
      </c>
      <c r="F199" s="202" t="s">
        <v>897</v>
      </c>
      <c r="G199" s="201">
        <v>19</v>
      </c>
      <c r="H199" s="201" t="s">
        <v>889</v>
      </c>
      <c r="I199" s="77"/>
      <c r="J199" s="77" t="s">
        <v>6225</v>
      </c>
      <c r="M199" s="76">
        <v>202</v>
      </c>
    </row>
    <row r="200" spans="1:13" x14ac:dyDescent="0.25">
      <c r="A200" s="527" t="s">
        <v>273</v>
      </c>
      <c r="B200" s="202" t="s">
        <v>274</v>
      </c>
      <c r="C200" s="201" t="s">
        <v>31</v>
      </c>
      <c r="D200" s="488" t="s">
        <v>32</v>
      </c>
      <c r="E200" s="560" t="s">
        <v>896</v>
      </c>
      <c r="F200" s="202" t="s">
        <v>897</v>
      </c>
      <c r="G200" s="201">
        <v>19</v>
      </c>
      <c r="H200" s="201" t="s">
        <v>900</v>
      </c>
      <c r="I200" s="77"/>
      <c r="J200" s="77"/>
      <c r="M200" s="76">
        <v>203</v>
      </c>
    </row>
    <row r="201" spans="1:13" x14ac:dyDescent="0.25">
      <c r="A201" s="527" t="s">
        <v>275</v>
      </c>
      <c r="B201" s="202" t="s">
        <v>276</v>
      </c>
      <c r="C201" s="201" t="s">
        <v>31</v>
      </c>
      <c r="D201" s="488" t="s">
        <v>32</v>
      </c>
      <c r="E201" s="560" t="s">
        <v>896</v>
      </c>
      <c r="F201" s="202" t="s">
        <v>897</v>
      </c>
      <c r="G201" s="201">
        <v>19</v>
      </c>
      <c r="H201" s="201" t="s">
        <v>900</v>
      </c>
      <c r="I201" s="77"/>
      <c r="J201" s="77"/>
      <c r="M201" s="76">
        <v>204</v>
      </c>
    </row>
    <row r="202" spans="1:13" x14ac:dyDescent="0.25">
      <c r="A202" s="527" t="s">
        <v>277</v>
      </c>
      <c r="B202" s="202" t="s">
        <v>278</v>
      </c>
      <c r="C202" s="201" t="s">
        <v>31</v>
      </c>
      <c r="D202" s="488" t="s">
        <v>32</v>
      </c>
      <c r="E202" s="560" t="s">
        <v>896</v>
      </c>
      <c r="F202" s="202" t="s">
        <v>897</v>
      </c>
      <c r="G202" s="201">
        <v>19</v>
      </c>
      <c r="H202" s="201" t="s">
        <v>900</v>
      </c>
      <c r="I202" s="77"/>
      <c r="J202" s="77"/>
      <c r="M202" s="76">
        <v>205</v>
      </c>
    </row>
    <row r="203" spans="1:13" x14ac:dyDescent="0.25">
      <c r="A203" s="527" t="s">
        <v>279</v>
      </c>
      <c r="B203" s="202" t="s">
        <v>280</v>
      </c>
      <c r="C203" s="201" t="s">
        <v>31</v>
      </c>
      <c r="D203" s="488" t="s">
        <v>32</v>
      </c>
      <c r="E203" s="560" t="s">
        <v>896</v>
      </c>
      <c r="F203" s="202" t="s">
        <v>897</v>
      </c>
      <c r="G203" s="201">
        <v>20</v>
      </c>
      <c r="H203" s="201" t="s">
        <v>896</v>
      </c>
      <c r="I203" s="77"/>
      <c r="J203" s="77"/>
      <c r="M203" s="76">
        <v>206</v>
      </c>
    </row>
    <row r="204" spans="1:13" x14ac:dyDescent="0.25">
      <c r="A204" s="527" t="s">
        <v>1129</v>
      </c>
      <c r="B204" s="202" t="s">
        <v>1097</v>
      </c>
      <c r="C204" s="201" t="s">
        <v>31</v>
      </c>
      <c r="D204" s="488" t="s">
        <v>32</v>
      </c>
      <c r="E204" s="560" t="s">
        <v>896</v>
      </c>
      <c r="F204" s="202" t="s">
        <v>897</v>
      </c>
      <c r="G204" s="201">
        <v>20</v>
      </c>
      <c r="H204" s="201" t="s">
        <v>896</v>
      </c>
      <c r="I204" s="77"/>
      <c r="J204" s="77"/>
      <c r="M204" s="76">
        <v>207</v>
      </c>
    </row>
    <row r="205" spans="1:13" x14ac:dyDescent="0.25">
      <c r="A205" s="527" t="s">
        <v>1130</v>
      </c>
      <c r="B205" s="202" t="s">
        <v>1098</v>
      </c>
      <c r="C205" s="201" t="s">
        <v>31</v>
      </c>
      <c r="D205" s="488" t="s">
        <v>32</v>
      </c>
      <c r="E205" s="560" t="s">
        <v>896</v>
      </c>
      <c r="F205" s="202" t="s">
        <v>897</v>
      </c>
      <c r="G205" s="201">
        <v>20</v>
      </c>
      <c r="H205" s="201" t="s">
        <v>896</v>
      </c>
      <c r="I205" s="77"/>
      <c r="J205" s="77" t="s">
        <v>6225</v>
      </c>
      <c r="M205" s="76">
        <v>208</v>
      </c>
    </row>
    <row r="206" spans="1:13" x14ac:dyDescent="0.25">
      <c r="A206" s="527" t="s">
        <v>281</v>
      </c>
      <c r="B206" s="202" t="s">
        <v>282</v>
      </c>
      <c r="C206" s="201" t="s">
        <v>31</v>
      </c>
      <c r="D206" s="488" t="s">
        <v>32</v>
      </c>
      <c r="E206" s="560" t="s">
        <v>896</v>
      </c>
      <c r="F206" s="202" t="s">
        <v>897</v>
      </c>
      <c r="G206" s="201">
        <v>20</v>
      </c>
      <c r="H206" s="201" t="s">
        <v>896</v>
      </c>
      <c r="I206" s="77"/>
      <c r="J206" s="77"/>
      <c r="M206" s="76">
        <v>209</v>
      </c>
    </row>
    <row r="207" spans="1:13" x14ac:dyDescent="0.25">
      <c r="A207" s="527" t="s">
        <v>283</v>
      </c>
      <c r="B207" s="202" t="s">
        <v>284</v>
      </c>
      <c r="C207" s="201" t="s">
        <v>31</v>
      </c>
      <c r="D207" s="488" t="s">
        <v>32</v>
      </c>
      <c r="E207" s="560" t="s">
        <v>896</v>
      </c>
      <c r="F207" s="202" t="s">
        <v>897</v>
      </c>
      <c r="G207" s="201">
        <v>20</v>
      </c>
      <c r="H207" s="201" t="s">
        <v>896</v>
      </c>
      <c r="I207" s="77"/>
      <c r="J207" s="77" t="s">
        <v>6225</v>
      </c>
      <c r="M207" s="76">
        <v>210</v>
      </c>
    </row>
    <row r="208" spans="1:13" x14ac:dyDescent="0.25">
      <c r="A208" s="530" t="s">
        <v>266</v>
      </c>
      <c r="B208" s="490" t="s">
        <v>267</v>
      </c>
      <c r="C208" s="491" t="s">
        <v>29</v>
      </c>
      <c r="D208" s="492" t="s">
        <v>30</v>
      </c>
      <c r="E208" s="562" t="s">
        <v>898</v>
      </c>
      <c r="F208" s="490" t="s">
        <v>899</v>
      </c>
      <c r="G208" s="491">
        <v>20</v>
      </c>
      <c r="H208" s="491" t="s">
        <v>896</v>
      </c>
      <c r="I208" s="77"/>
      <c r="J208" s="77"/>
      <c r="M208" s="76">
        <v>211</v>
      </c>
    </row>
    <row r="209" spans="1:13" x14ac:dyDescent="0.25">
      <c r="A209" s="531" t="s">
        <v>268</v>
      </c>
      <c r="B209" s="490" t="s">
        <v>269</v>
      </c>
      <c r="C209" s="491" t="s">
        <v>29</v>
      </c>
      <c r="D209" s="492" t="s">
        <v>30</v>
      </c>
      <c r="E209" s="562" t="s">
        <v>898</v>
      </c>
      <c r="F209" s="490" t="s">
        <v>899</v>
      </c>
      <c r="G209" s="491">
        <v>20</v>
      </c>
      <c r="H209" s="491" t="s">
        <v>896</v>
      </c>
      <c r="I209" s="77"/>
      <c r="J209" s="77" t="s">
        <v>6224</v>
      </c>
      <c r="M209" s="76">
        <v>212</v>
      </c>
    </row>
    <row r="210" spans="1:13" x14ac:dyDescent="0.25">
      <c r="A210" s="527" t="s">
        <v>5938</v>
      </c>
      <c r="B210" s="202" t="s">
        <v>778</v>
      </c>
      <c r="C210" s="201" t="s">
        <v>31</v>
      </c>
      <c r="D210" s="488" t="s">
        <v>32</v>
      </c>
      <c r="E210" s="560" t="s">
        <v>896</v>
      </c>
      <c r="F210" s="202" t="s">
        <v>897</v>
      </c>
      <c r="G210" s="201"/>
      <c r="H210" s="201" t="s">
        <v>896</v>
      </c>
      <c r="I210" s="77"/>
      <c r="J210" s="77"/>
      <c r="K210" s="297" t="s">
        <v>777</v>
      </c>
      <c r="L210" s="391" t="s">
        <v>6279</v>
      </c>
      <c r="M210" s="76">
        <v>213</v>
      </c>
    </row>
    <row r="211" spans="1:13" x14ac:dyDescent="0.25">
      <c r="A211" s="529" t="s">
        <v>6269</v>
      </c>
      <c r="B211" s="202" t="s">
        <v>780</v>
      </c>
      <c r="C211" s="201" t="s">
        <v>31</v>
      </c>
      <c r="D211" s="488" t="s">
        <v>32</v>
      </c>
      <c r="E211" s="560" t="s">
        <v>896</v>
      </c>
      <c r="F211" s="202" t="s">
        <v>897</v>
      </c>
      <c r="G211" s="201"/>
      <c r="H211" s="201" t="s">
        <v>896</v>
      </c>
      <c r="I211" s="77"/>
      <c r="J211" s="77"/>
      <c r="K211" s="297" t="s">
        <v>779</v>
      </c>
      <c r="L211" s="391" t="s">
        <v>6279</v>
      </c>
      <c r="M211" s="76">
        <v>214</v>
      </c>
    </row>
    <row r="212" spans="1:13" x14ac:dyDescent="0.25">
      <c r="A212" s="527" t="s">
        <v>776</v>
      </c>
      <c r="B212" s="202" t="s">
        <v>6374</v>
      </c>
      <c r="C212" s="201" t="s">
        <v>29</v>
      </c>
      <c r="D212" s="488" t="s">
        <v>30</v>
      </c>
      <c r="E212" s="563" t="s">
        <v>6377</v>
      </c>
      <c r="F212" s="499" t="s">
        <v>6379</v>
      </c>
      <c r="G212" s="201">
        <v>19</v>
      </c>
      <c r="H212" s="201" t="s">
        <v>900</v>
      </c>
      <c r="I212" s="77"/>
      <c r="J212" s="77" t="s">
        <v>6224</v>
      </c>
      <c r="M212" s="76">
        <v>215</v>
      </c>
    </row>
    <row r="213" spans="1:13" x14ac:dyDescent="0.25">
      <c r="A213" s="527" t="s">
        <v>1134</v>
      </c>
      <c r="B213" s="202" t="s">
        <v>1135</v>
      </c>
      <c r="C213" s="201" t="s">
        <v>31</v>
      </c>
      <c r="D213" s="488" t="s">
        <v>32</v>
      </c>
      <c r="E213" s="560" t="s">
        <v>896</v>
      </c>
      <c r="F213" s="202" t="s">
        <v>897</v>
      </c>
      <c r="G213" s="201">
        <v>20</v>
      </c>
      <c r="H213" s="201" t="s">
        <v>896</v>
      </c>
      <c r="I213" s="77"/>
      <c r="J213" s="77"/>
      <c r="M213" s="76">
        <v>216</v>
      </c>
    </row>
    <row r="214" spans="1:13" x14ac:dyDescent="0.25">
      <c r="A214" s="527" t="s">
        <v>1136</v>
      </c>
      <c r="B214" s="202" t="s">
        <v>1137</v>
      </c>
      <c r="C214" s="201" t="s">
        <v>31</v>
      </c>
      <c r="D214" s="488" t="s">
        <v>32</v>
      </c>
      <c r="E214" s="560" t="s">
        <v>896</v>
      </c>
      <c r="F214" s="202" t="s">
        <v>897</v>
      </c>
      <c r="G214" s="201">
        <v>20</v>
      </c>
      <c r="H214" s="201" t="s">
        <v>896</v>
      </c>
      <c r="I214" s="77"/>
      <c r="J214" s="77" t="s">
        <v>6225</v>
      </c>
      <c r="M214" s="76">
        <v>217</v>
      </c>
    </row>
    <row r="215" spans="1:13" ht="21" customHeight="1" x14ac:dyDescent="0.7">
      <c r="A215" s="565" t="s">
        <v>6271</v>
      </c>
      <c r="B215" s="497" t="s">
        <v>6272</v>
      </c>
      <c r="C215" s="500" t="s">
        <v>31</v>
      </c>
      <c r="D215" s="497" t="s">
        <v>609</v>
      </c>
      <c r="E215" s="561" t="s">
        <v>896</v>
      </c>
      <c r="F215" s="497" t="s">
        <v>897</v>
      </c>
      <c r="G215" s="500">
        <v>24</v>
      </c>
      <c r="H215" s="501"/>
      <c r="J215" s="77" t="s">
        <v>6224</v>
      </c>
      <c r="L215" s="505" t="s">
        <v>6273</v>
      </c>
      <c r="M215" s="76">
        <v>218</v>
      </c>
    </row>
    <row r="216" spans="1:13" x14ac:dyDescent="0.25">
      <c r="A216" s="527" t="s">
        <v>285</v>
      </c>
      <c r="B216" s="202" t="s">
        <v>286</v>
      </c>
      <c r="C216" s="201" t="s">
        <v>31</v>
      </c>
      <c r="D216" s="488" t="s">
        <v>32</v>
      </c>
      <c r="E216" s="560" t="s">
        <v>896</v>
      </c>
      <c r="F216" s="202" t="s">
        <v>897</v>
      </c>
      <c r="G216" s="201">
        <v>20</v>
      </c>
      <c r="H216" s="201" t="s">
        <v>896</v>
      </c>
      <c r="I216" s="77"/>
      <c r="J216" s="77"/>
      <c r="M216" s="76">
        <v>219</v>
      </c>
    </row>
    <row r="217" spans="1:13" x14ac:dyDescent="0.25">
      <c r="A217" s="527" t="s">
        <v>287</v>
      </c>
      <c r="B217" s="202" t="s">
        <v>288</v>
      </c>
      <c r="C217" s="201" t="s">
        <v>31</v>
      </c>
      <c r="D217" s="488" t="s">
        <v>32</v>
      </c>
      <c r="E217" s="560" t="s">
        <v>896</v>
      </c>
      <c r="F217" s="202" t="s">
        <v>897</v>
      </c>
      <c r="G217" s="201">
        <v>20</v>
      </c>
      <c r="H217" s="201" t="s">
        <v>896</v>
      </c>
      <c r="I217" s="77"/>
      <c r="J217" s="77"/>
      <c r="M217" s="76">
        <v>220</v>
      </c>
    </row>
    <row r="218" spans="1:13" x14ac:dyDescent="0.25">
      <c r="A218" s="527" t="s">
        <v>781</v>
      </c>
      <c r="B218" s="202" t="s">
        <v>782</v>
      </c>
      <c r="C218" s="201" t="s">
        <v>31</v>
      </c>
      <c r="D218" s="488" t="s">
        <v>32</v>
      </c>
      <c r="E218" s="560" t="s">
        <v>896</v>
      </c>
      <c r="F218" s="202" t="s">
        <v>897</v>
      </c>
      <c r="G218" s="201">
        <v>20</v>
      </c>
      <c r="H218" s="201" t="s">
        <v>896</v>
      </c>
      <c r="I218" s="77"/>
      <c r="J218" s="77"/>
      <c r="M218" s="76">
        <v>221</v>
      </c>
    </row>
    <row r="219" spans="1:13" x14ac:dyDescent="0.25">
      <c r="A219" s="527" t="s">
        <v>289</v>
      </c>
      <c r="B219" s="202" t="s">
        <v>290</v>
      </c>
      <c r="C219" s="201" t="s">
        <v>31</v>
      </c>
      <c r="D219" s="488" t="s">
        <v>32</v>
      </c>
      <c r="E219" s="560" t="s">
        <v>896</v>
      </c>
      <c r="F219" s="202" t="s">
        <v>897</v>
      </c>
      <c r="G219" s="201">
        <v>20</v>
      </c>
      <c r="H219" s="201" t="s">
        <v>896</v>
      </c>
      <c r="I219" s="77"/>
      <c r="J219" s="77"/>
      <c r="M219" s="76">
        <v>222</v>
      </c>
    </row>
    <row r="220" spans="1:13" x14ac:dyDescent="0.25">
      <c r="A220" s="527" t="s">
        <v>291</v>
      </c>
      <c r="B220" s="202" t="s">
        <v>292</v>
      </c>
      <c r="C220" s="201" t="s">
        <v>31</v>
      </c>
      <c r="D220" s="488" t="s">
        <v>32</v>
      </c>
      <c r="E220" s="560" t="s">
        <v>896</v>
      </c>
      <c r="F220" s="202" t="s">
        <v>897</v>
      </c>
      <c r="G220" s="201">
        <v>20</v>
      </c>
      <c r="H220" s="201" t="s">
        <v>896</v>
      </c>
      <c r="I220" s="77"/>
      <c r="J220" s="77"/>
      <c r="M220" s="76">
        <v>223</v>
      </c>
    </row>
    <row r="221" spans="1:13" x14ac:dyDescent="0.25">
      <c r="A221" s="527" t="s">
        <v>293</v>
      </c>
      <c r="B221" s="202" t="s">
        <v>1005</v>
      </c>
      <c r="C221" s="201" t="s">
        <v>31</v>
      </c>
      <c r="D221" s="488" t="s">
        <v>32</v>
      </c>
      <c r="E221" s="560" t="s">
        <v>896</v>
      </c>
      <c r="F221" s="202" t="s">
        <v>897</v>
      </c>
      <c r="G221" s="201">
        <v>20</v>
      </c>
      <c r="H221" s="201" t="s">
        <v>896</v>
      </c>
      <c r="I221" s="77"/>
      <c r="J221" s="77"/>
      <c r="M221" s="76">
        <v>224</v>
      </c>
    </row>
    <row r="222" spans="1:13" x14ac:dyDescent="0.25">
      <c r="A222" s="527" t="s">
        <v>294</v>
      </c>
      <c r="B222" s="202" t="s">
        <v>295</v>
      </c>
      <c r="C222" s="201" t="s">
        <v>31</v>
      </c>
      <c r="D222" s="488" t="s">
        <v>32</v>
      </c>
      <c r="E222" s="560" t="s">
        <v>896</v>
      </c>
      <c r="F222" s="202" t="s">
        <v>897</v>
      </c>
      <c r="G222" s="201">
        <v>20</v>
      </c>
      <c r="H222" s="201" t="s">
        <v>896</v>
      </c>
      <c r="I222" s="77"/>
      <c r="J222" s="77"/>
      <c r="M222" s="76">
        <v>225</v>
      </c>
    </row>
    <row r="223" spans="1:13" x14ac:dyDescent="0.25">
      <c r="A223" s="527" t="s">
        <v>296</v>
      </c>
      <c r="B223" s="202" t="s">
        <v>297</v>
      </c>
      <c r="C223" s="201" t="s">
        <v>31</v>
      </c>
      <c r="D223" s="488" t="s">
        <v>32</v>
      </c>
      <c r="E223" s="560" t="s">
        <v>896</v>
      </c>
      <c r="F223" s="202" t="s">
        <v>897</v>
      </c>
      <c r="G223" s="201">
        <v>20</v>
      </c>
      <c r="H223" s="201" t="s">
        <v>896</v>
      </c>
      <c r="I223" s="77"/>
      <c r="J223" s="77"/>
      <c r="M223" s="76">
        <v>226</v>
      </c>
    </row>
    <row r="224" spans="1:13" x14ac:dyDescent="0.25">
      <c r="A224" s="527" t="s">
        <v>298</v>
      </c>
      <c r="B224" s="202" t="s">
        <v>299</v>
      </c>
      <c r="C224" s="201" t="s">
        <v>31</v>
      </c>
      <c r="D224" s="488" t="s">
        <v>32</v>
      </c>
      <c r="E224" s="560" t="s">
        <v>896</v>
      </c>
      <c r="F224" s="202" t="s">
        <v>897</v>
      </c>
      <c r="G224" s="201">
        <v>20</v>
      </c>
      <c r="H224" s="201" t="s">
        <v>896</v>
      </c>
      <c r="I224" s="77"/>
      <c r="J224" s="77"/>
      <c r="M224" s="76">
        <v>227</v>
      </c>
    </row>
    <row r="225" spans="1:13" x14ac:dyDescent="0.25">
      <c r="A225" s="527" t="s">
        <v>300</v>
      </c>
      <c r="B225" s="202" t="s">
        <v>286</v>
      </c>
      <c r="C225" s="201" t="s">
        <v>31</v>
      </c>
      <c r="D225" s="488" t="s">
        <v>32</v>
      </c>
      <c r="E225" s="560" t="s">
        <v>896</v>
      </c>
      <c r="F225" s="202" t="s">
        <v>897</v>
      </c>
      <c r="G225" s="201">
        <v>20</v>
      </c>
      <c r="H225" s="201" t="s">
        <v>896</v>
      </c>
      <c r="I225" s="77"/>
      <c r="J225" s="77"/>
      <c r="M225" s="76">
        <v>228</v>
      </c>
    </row>
    <row r="226" spans="1:13" x14ac:dyDescent="0.25">
      <c r="A226" s="527" t="s">
        <v>301</v>
      </c>
      <c r="B226" s="202" t="s">
        <v>302</v>
      </c>
      <c r="C226" s="201" t="s">
        <v>31</v>
      </c>
      <c r="D226" s="488" t="s">
        <v>32</v>
      </c>
      <c r="E226" s="560" t="s">
        <v>896</v>
      </c>
      <c r="F226" s="202" t="s">
        <v>897</v>
      </c>
      <c r="G226" s="201">
        <v>20</v>
      </c>
      <c r="H226" s="201" t="s">
        <v>896</v>
      </c>
      <c r="I226" s="77"/>
      <c r="J226" s="77"/>
      <c r="M226" s="76">
        <v>229</v>
      </c>
    </row>
    <row r="227" spans="1:13" x14ac:dyDescent="0.25">
      <c r="A227" s="527" t="s">
        <v>783</v>
      </c>
      <c r="B227" s="202" t="s">
        <v>784</v>
      </c>
      <c r="C227" s="201" t="s">
        <v>31</v>
      </c>
      <c r="D227" s="488" t="s">
        <v>32</v>
      </c>
      <c r="E227" s="560" t="s">
        <v>896</v>
      </c>
      <c r="F227" s="202" t="s">
        <v>897</v>
      </c>
      <c r="G227" s="201">
        <v>20</v>
      </c>
      <c r="H227" s="201" t="s">
        <v>896</v>
      </c>
      <c r="I227" s="77"/>
      <c r="J227" s="77"/>
      <c r="M227" s="76">
        <v>230</v>
      </c>
    </row>
    <row r="228" spans="1:13" x14ac:dyDescent="0.25">
      <c r="A228" s="527" t="s">
        <v>303</v>
      </c>
      <c r="B228" s="202" t="s">
        <v>304</v>
      </c>
      <c r="C228" s="201" t="s">
        <v>31</v>
      </c>
      <c r="D228" s="488" t="s">
        <v>32</v>
      </c>
      <c r="E228" s="560" t="s">
        <v>896</v>
      </c>
      <c r="F228" s="202" t="s">
        <v>897</v>
      </c>
      <c r="G228" s="201">
        <v>20</v>
      </c>
      <c r="H228" s="201" t="s">
        <v>896</v>
      </c>
      <c r="I228" s="77"/>
      <c r="J228" s="77"/>
      <c r="M228" s="76">
        <v>231</v>
      </c>
    </row>
    <row r="229" spans="1:13" x14ac:dyDescent="0.25">
      <c r="A229" s="527" t="s">
        <v>305</v>
      </c>
      <c r="B229" s="202" t="s">
        <v>306</v>
      </c>
      <c r="C229" s="201" t="s">
        <v>31</v>
      </c>
      <c r="D229" s="488" t="s">
        <v>32</v>
      </c>
      <c r="E229" s="560" t="s">
        <v>896</v>
      </c>
      <c r="F229" s="202" t="s">
        <v>897</v>
      </c>
      <c r="G229" s="201">
        <v>21</v>
      </c>
      <c r="H229" s="201" t="s">
        <v>901</v>
      </c>
      <c r="I229" s="77"/>
      <c r="J229" s="77"/>
      <c r="M229" s="76">
        <v>232</v>
      </c>
    </row>
    <row r="230" spans="1:13" x14ac:dyDescent="0.25">
      <c r="A230" s="527" t="s">
        <v>307</v>
      </c>
      <c r="B230" s="202" t="s">
        <v>308</v>
      </c>
      <c r="C230" s="201" t="s">
        <v>31</v>
      </c>
      <c r="D230" s="488" t="s">
        <v>32</v>
      </c>
      <c r="E230" s="560" t="s">
        <v>896</v>
      </c>
      <c r="F230" s="202" t="s">
        <v>897</v>
      </c>
      <c r="G230" s="201">
        <v>21</v>
      </c>
      <c r="H230" s="201" t="s">
        <v>901</v>
      </c>
      <c r="I230" s="77"/>
      <c r="J230" s="77" t="s">
        <v>6225</v>
      </c>
      <c r="M230" s="76">
        <v>233</v>
      </c>
    </row>
    <row r="231" spans="1:13" x14ac:dyDescent="0.25">
      <c r="A231" s="527" t="s">
        <v>309</v>
      </c>
      <c r="B231" s="202" t="s">
        <v>1108</v>
      </c>
      <c r="C231" s="201" t="s">
        <v>31</v>
      </c>
      <c r="D231" s="488" t="s">
        <v>32</v>
      </c>
      <c r="E231" s="560" t="s">
        <v>896</v>
      </c>
      <c r="F231" s="202" t="s">
        <v>897</v>
      </c>
      <c r="G231" s="201">
        <v>21</v>
      </c>
      <c r="H231" s="201" t="s">
        <v>901</v>
      </c>
      <c r="I231" s="77"/>
      <c r="J231" s="77" t="s">
        <v>6225</v>
      </c>
      <c r="M231" s="76">
        <v>234</v>
      </c>
    </row>
    <row r="232" spans="1:13" x14ac:dyDescent="0.25">
      <c r="A232" s="527" t="s">
        <v>1103</v>
      </c>
      <c r="B232" s="202" t="s">
        <v>1106</v>
      </c>
      <c r="C232" s="201" t="s">
        <v>31</v>
      </c>
      <c r="D232" s="488" t="s">
        <v>32</v>
      </c>
      <c r="E232" s="560" t="s">
        <v>896</v>
      </c>
      <c r="F232" s="202" t="s">
        <v>897</v>
      </c>
      <c r="G232" s="201">
        <v>21</v>
      </c>
      <c r="H232" s="201" t="s">
        <v>901</v>
      </c>
      <c r="I232" s="77"/>
      <c r="J232" s="77" t="s">
        <v>6225</v>
      </c>
      <c r="M232" s="76">
        <v>235</v>
      </c>
    </row>
    <row r="233" spans="1:13" x14ac:dyDescent="0.25">
      <c r="A233" s="527" t="s">
        <v>310</v>
      </c>
      <c r="B233" s="202" t="s">
        <v>1107</v>
      </c>
      <c r="C233" s="201" t="s">
        <v>31</v>
      </c>
      <c r="D233" s="488" t="s">
        <v>32</v>
      </c>
      <c r="E233" s="560" t="s">
        <v>896</v>
      </c>
      <c r="F233" s="202" t="s">
        <v>897</v>
      </c>
      <c r="G233" s="201">
        <v>23</v>
      </c>
      <c r="H233" s="201" t="s">
        <v>913</v>
      </c>
      <c r="I233" s="77"/>
      <c r="J233" s="77"/>
      <c r="M233" s="76">
        <v>236</v>
      </c>
    </row>
    <row r="234" spans="1:13" x14ac:dyDescent="0.25">
      <c r="A234" s="527" t="s">
        <v>1104</v>
      </c>
      <c r="B234" s="202" t="s">
        <v>1109</v>
      </c>
      <c r="C234" s="201" t="s">
        <v>31</v>
      </c>
      <c r="D234" s="488" t="s">
        <v>32</v>
      </c>
      <c r="E234" s="560" t="s">
        <v>896</v>
      </c>
      <c r="F234" s="202" t="s">
        <v>897</v>
      </c>
      <c r="G234" s="201">
        <v>23</v>
      </c>
      <c r="H234" s="201" t="s">
        <v>913</v>
      </c>
      <c r="I234" s="77"/>
      <c r="J234" s="77" t="s">
        <v>6225</v>
      </c>
      <c r="M234" s="76">
        <v>237</v>
      </c>
    </row>
    <row r="235" spans="1:13" x14ac:dyDescent="0.25">
      <c r="A235" s="527" t="s">
        <v>311</v>
      </c>
      <c r="B235" s="202" t="s">
        <v>1112</v>
      </c>
      <c r="C235" s="201" t="s">
        <v>33</v>
      </c>
      <c r="D235" s="488" t="s">
        <v>34</v>
      </c>
      <c r="E235" s="560" t="s">
        <v>901</v>
      </c>
      <c r="F235" s="202" t="s">
        <v>902</v>
      </c>
      <c r="G235" s="201">
        <v>21</v>
      </c>
      <c r="H235" s="201" t="s">
        <v>907</v>
      </c>
      <c r="I235" s="77"/>
      <c r="J235" s="77"/>
      <c r="M235" s="76">
        <v>238</v>
      </c>
    </row>
    <row r="236" spans="1:13" x14ac:dyDescent="0.25">
      <c r="A236" s="527" t="s">
        <v>1105</v>
      </c>
      <c r="B236" s="202" t="s">
        <v>1113</v>
      </c>
      <c r="C236" s="201" t="s">
        <v>33</v>
      </c>
      <c r="D236" s="488" t="s">
        <v>34</v>
      </c>
      <c r="E236" s="560" t="s">
        <v>901</v>
      </c>
      <c r="F236" s="202" t="s">
        <v>902</v>
      </c>
      <c r="G236" s="201">
        <v>21</v>
      </c>
      <c r="H236" s="201" t="s">
        <v>907</v>
      </c>
      <c r="I236" s="77"/>
      <c r="J236" s="77" t="s">
        <v>6226</v>
      </c>
      <c r="M236" s="76">
        <v>239</v>
      </c>
    </row>
    <row r="237" spans="1:13" x14ac:dyDescent="0.25">
      <c r="A237" s="527" t="s">
        <v>312</v>
      </c>
      <c r="B237" s="202" t="s">
        <v>1114</v>
      </c>
      <c r="C237" s="201" t="s">
        <v>33</v>
      </c>
      <c r="D237" s="488" t="s">
        <v>34</v>
      </c>
      <c r="E237" s="560" t="s">
        <v>901</v>
      </c>
      <c r="F237" s="202" t="s">
        <v>902</v>
      </c>
      <c r="G237" s="201">
        <v>21</v>
      </c>
      <c r="H237" s="201" t="s">
        <v>907</v>
      </c>
      <c r="I237" s="77"/>
      <c r="J237" s="77"/>
      <c r="M237" s="76">
        <v>240</v>
      </c>
    </row>
    <row r="238" spans="1:13" x14ac:dyDescent="0.25">
      <c r="A238" s="527" t="s">
        <v>1110</v>
      </c>
      <c r="B238" s="202" t="s">
        <v>1115</v>
      </c>
      <c r="C238" s="201" t="s">
        <v>33</v>
      </c>
      <c r="D238" s="488" t="s">
        <v>34</v>
      </c>
      <c r="E238" s="560" t="s">
        <v>901</v>
      </c>
      <c r="F238" s="202" t="s">
        <v>902</v>
      </c>
      <c r="G238" s="201">
        <v>21</v>
      </c>
      <c r="H238" s="201" t="s">
        <v>907</v>
      </c>
      <c r="I238" s="77"/>
      <c r="J238" s="77" t="s">
        <v>6226</v>
      </c>
      <c r="M238" s="76">
        <v>241</v>
      </c>
    </row>
    <row r="239" spans="1:13" x14ac:dyDescent="0.25">
      <c r="A239" s="527" t="s">
        <v>313</v>
      </c>
      <c r="B239" s="202" t="s">
        <v>1116</v>
      </c>
      <c r="C239" s="201" t="s">
        <v>33</v>
      </c>
      <c r="D239" s="488" t="s">
        <v>34</v>
      </c>
      <c r="E239" s="560" t="s">
        <v>901</v>
      </c>
      <c r="F239" s="202" t="s">
        <v>902</v>
      </c>
      <c r="G239" s="201">
        <v>21</v>
      </c>
      <c r="H239" s="201" t="s">
        <v>907</v>
      </c>
      <c r="I239" s="77"/>
      <c r="J239" s="77"/>
      <c r="M239" s="76">
        <v>242</v>
      </c>
    </row>
    <row r="240" spans="1:13" x14ac:dyDescent="0.25">
      <c r="A240" s="527" t="s">
        <v>1111</v>
      </c>
      <c r="B240" s="202" t="s">
        <v>1117</v>
      </c>
      <c r="C240" s="201" t="s">
        <v>33</v>
      </c>
      <c r="D240" s="488" t="s">
        <v>34</v>
      </c>
      <c r="E240" s="560" t="s">
        <v>901</v>
      </c>
      <c r="F240" s="202" t="s">
        <v>902</v>
      </c>
      <c r="G240" s="201">
        <v>21</v>
      </c>
      <c r="H240" s="201" t="s">
        <v>907</v>
      </c>
      <c r="I240" s="77"/>
      <c r="J240" s="77" t="s">
        <v>6226</v>
      </c>
      <c r="M240" s="76">
        <v>243</v>
      </c>
    </row>
    <row r="241" spans="1:13" x14ac:dyDescent="0.25">
      <c r="A241" s="527" t="s">
        <v>785</v>
      </c>
      <c r="B241" s="202" t="s">
        <v>379</v>
      </c>
      <c r="C241" s="201" t="s">
        <v>37</v>
      </c>
      <c r="D241" s="488" t="s">
        <v>38</v>
      </c>
      <c r="E241" s="560" t="s">
        <v>913</v>
      </c>
      <c r="F241" s="202" t="s">
        <v>914</v>
      </c>
      <c r="G241" s="201">
        <v>16</v>
      </c>
      <c r="H241" s="201" t="s">
        <v>885</v>
      </c>
      <c r="I241" s="77"/>
      <c r="J241" s="77"/>
      <c r="M241" s="76">
        <v>244</v>
      </c>
    </row>
    <row r="242" spans="1:13" x14ac:dyDescent="0.25">
      <c r="A242" s="527" t="s">
        <v>786</v>
      </c>
      <c r="B242" s="202" t="s">
        <v>380</v>
      </c>
      <c r="C242" s="201" t="s">
        <v>37</v>
      </c>
      <c r="D242" s="488" t="s">
        <v>38</v>
      </c>
      <c r="E242" s="560" t="s">
        <v>913</v>
      </c>
      <c r="F242" s="202" t="s">
        <v>914</v>
      </c>
      <c r="G242" s="201">
        <v>23</v>
      </c>
      <c r="H242" s="201" t="s">
        <v>913</v>
      </c>
      <c r="I242" s="77"/>
      <c r="J242" s="77"/>
      <c r="M242" s="76">
        <v>245</v>
      </c>
    </row>
    <row r="243" spans="1:13" x14ac:dyDescent="0.25">
      <c r="A243" s="527" t="s">
        <v>787</v>
      </c>
      <c r="B243" s="202" t="s">
        <v>381</v>
      </c>
      <c r="C243" s="201" t="s">
        <v>37</v>
      </c>
      <c r="D243" s="488" t="s">
        <v>38</v>
      </c>
      <c r="E243" s="560" t="s">
        <v>913</v>
      </c>
      <c r="F243" s="202" t="s">
        <v>914</v>
      </c>
      <c r="G243" s="201">
        <v>23</v>
      </c>
      <c r="H243" s="201" t="s">
        <v>913</v>
      </c>
      <c r="I243" s="77"/>
      <c r="J243" s="77"/>
      <c r="M243" s="76">
        <v>246</v>
      </c>
    </row>
    <row r="244" spans="1:13" x14ac:dyDescent="0.25">
      <c r="A244" s="527" t="s">
        <v>788</v>
      </c>
      <c r="B244" s="202" t="s">
        <v>382</v>
      </c>
      <c r="C244" s="201" t="s">
        <v>37</v>
      </c>
      <c r="D244" s="488" t="s">
        <v>38</v>
      </c>
      <c r="E244" s="560" t="s">
        <v>913</v>
      </c>
      <c r="F244" s="202" t="s">
        <v>914</v>
      </c>
      <c r="G244" s="201">
        <v>163</v>
      </c>
      <c r="H244" s="201" t="s">
        <v>883</v>
      </c>
      <c r="I244" s="77"/>
      <c r="J244" s="77"/>
      <c r="M244" s="76">
        <v>247</v>
      </c>
    </row>
    <row r="245" spans="1:13" x14ac:dyDescent="0.25">
      <c r="A245" s="527" t="s">
        <v>789</v>
      </c>
      <c r="B245" s="202" t="s">
        <v>383</v>
      </c>
      <c r="C245" s="201" t="s">
        <v>37</v>
      </c>
      <c r="D245" s="488" t="s">
        <v>38</v>
      </c>
      <c r="E245" s="560" t="s">
        <v>913</v>
      </c>
      <c r="F245" s="202" t="s">
        <v>914</v>
      </c>
      <c r="G245" s="201">
        <v>15</v>
      </c>
      <c r="H245" s="201" t="s">
        <v>879</v>
      </c>
      <c r="I245" s="77"/>
      <c r="J245" s="77"/>
      <c r="M245" s="76">
        <v>248</v>
      </c>
    </row>
    <row r="246" spans="1:13" x14ac:dyDescent="0.25">
      <c r="A246" s="527" t="s">
        <v>790</v>
      </c>
      <c r="B246" s="202" t="s">
        <v>384</v>
      </c>
      <c r="C246" s="201" t="s">
        <v>37</v>
      </c>
      <c r="D246" s="488" t="s">
        <v>38</v>
      </c>
      <c r="E246" s="560" t="s">
        <v>913</v>
      </c>
      <c r="F246" s="202" t="s">
        <v>914</v>
      </c>
      <c r="G246" s="201">
        <v>23</v>
      </c>
      <c r="H246" s="201" t="s">
        <v>913</v>
      </c>
      <c r="I246" s="77"/>
      <c r="J246" s="77"/>
      <c r="M246" s="76">
        <v>249</v>
      </c>
    </row>
    <row r="247" spans="1:13" x14ac:dyDescent="0.25">
      <c r="A247" s="527" t="s">
        <v>791</v>
      </c>
      <c r="B247" s="202" t="s">
        <v>389</v>
      </c>
      <c r="C247" s="201" t="s">
        <v>37</v>
      </c>
      <c r="D247" s="488" t="s">
        <v>38</v>
      </c>
      <c r="E247" s="560" t="s">
        <v>913</v>
      </c>
      <c r="F247" s="202" t="s">
        <v>914</v>
      </c>
      <c r="G247" s="201">
        <v>21</v>
      </c>
      <c r="H247" s="201" t="s">
        <v>901</v>
      </c>
      <c r="I247" s="77"/>
      <c r="J247" s="77"/>
      <c r="M247" s="76">
        <v>250</v>
      </c>
    </row>
    <row r="248" spans="1:13" x14ac:dyDescent="0.25">
      <c r="A248" s="527" t="s">
        <v>2258</v>
      </c>
      <c r="B248" s="202" t="s">
        <v>390</v>
      </c>
      <c r="C248" s="201" t="s">
        <v>37</v>
      </c>
      <c r="D248" s="488" t="s">
        <v>38</v>
      </c>
      <c r="E248" s="560" t="s">
        <v>913</v>
      </c>
      <c r="F248" s="202" t="s">
        <v>914</v>
      </c>
      <c r="G248" s="201">
        <v>21</v>
      </c>
      <c r="H248" s="201" t="s">
        <v>901</v>
      </c>
      <c r="I248" s="77"/>
      <c r="J248" s="77"/>
      <c r="M248" s="76">
        <v>251</v>
      </c>
    </row>
    <row r="249" spans="1:13" x14ac:dyDescent="0.25">
      <c r="A249" s="527" t="s">
        <v>792</v>
      </c>
      <c r="B249" s="202" t="s">
        <v>391</v>
      </c>
      <c r="C249" s="201" t="s">
        <v>37</v>
      </c>
      <c r="D249" s="488" t="s">
        <v>38</v>
      </c>
      <c r="E249" s="560" t="s">
        <v>913</v>
      </c>
      <c r="F249" s="202" t="s">
        <v>914</v>
      </c>
      <c r="G249" s="201">
        <v>21</v>
      </c>
      <c r="H249" s="201" t="s">
        <v>901</v>
      </c>
      <c r="I249" s="77"/>
      <c r="J249" s="77"/>
      <c r="M249" s="76">
        <v>252</v>
      </c>
    </row>
    <row r="250" spans="1:13" x14ac:dyDescent="0.25">
      <c r="A250" s="527" t="s">
        <v>314</v>
      </c>
      <c r="B250" s="202" t="s">
        <v>315</v>
      </c>
      <c r="C250" s="201" t="s">
        <v>33</v>
      </c>
      <c r="D250" s="488" t="s">
        <v>34</v>
      </c>
      <c r="E250" s="560" t="s">
        <v>903</v>
      </c>
      <c r="F250" s="202" t="s">
        <v>904</v>
      </c>
      <c r="G250" s="201">
        <v>21</v>
      </c>
      <c r="H250" s="201" t="s">
        <v>903</v>
      </c>
      <c r="I250" s="77"/>
      <c r="J250" s="77" t="s">
        <v>6226</v>
      </c>
      <c r="M250" s="76">
        <v>253</v>
      </c>
    </row>
    <row r="251" spans="1:13" x14ac:dyDescent="0.25">
      <c r="A251" s="527" t="s">
        <v>316</v>
      </c>
      <c r="B251" s="202" t="s">
        <v>317</v>
      </c>
      <c r="C251" s="201" t="s">
        <v>33</v>
      </c>
      <c r="D251" s="488" t="s">
        <v>34</v>
      </c>
      <c r="E251" s="560" t="s">
        <v>903</v>
      </c>
      <c r="F251" s="202" t="s">
        <v>904</v>
      </c>
      <c r="G251" s="201">
        <v>21</v>
      </c>
      <c r="H251" s="201" t="s">
        <v>905</v>
      </c>
      <c r="I251" s="77"/>
      <c r="J251" s="77" t="s">
        <v>6226</v>
      </c>
      <c r="M251" s="76">
        <v>254</v>
      </c>
    </row>
    <row r="252" spans="1:13" x14ac:dyDescent="0.25">
      <c r="A252" s="527" t="s">
        <v>318</v>
      </c>
      <c r="B252" s="202" t="s">
        <v>319</v>
      </c>
      <c r="C252" s="201" t="s">
        <v>33</v>
      </c>
      <c r="D252" s="488" t="s">
        <v>34</v>
      </c>
      <c r="E252" s="560" t="s">
        <v>903</v>
      </c>
      <c r="F252" s="202" t="s">
        <v>904</v>
      </c>
      <c r="G252" s="201">
        <v>21</v>
      </c>
      <c r="H252" s="201" t="s">
        <v>905</v>
      </c>
      <c r="I252" s="77"/>
      <c r="J252" s="77" t="s">
        <v>6226</v>
      </c>
      <c r="M252" s="76">
        <v>255</v>
      </c>
    </row>
    <row r="253" spans="1:13" x14ac:dyDescent="0.25">
      <c r="A253" s="527" t="s">
        <v>320</v>
      </c>
      <c r="B253" s="202" t="s">
        <v>321</v>
      </c>
      <c r="C253" s="201" t="s">
        <v>33</v>
      </c>
      <c r="D253" s="488" t="s">
        <v>34</v>
      </c>
      <c r="E253" s="560" t="s">
        <v>903</v>
      </c>
      <c r="F253" s="202" t="s">
        <v>904</v>
      </c>
      <c r="G253" s="201">
        <v>21</v>
      </c>
      <c r="H253" s="201" t="s">
        <v>905</v>
      </c>
      <c r="I253" s="77"/>
      <c r="J253" s="77" t="s">
        <v>6226</v>
      </c>
      <c r="M253" s="76">
        <v>256</v>
      </c>
    </row>
    <row r="254" spans="1:13" x14ac:dyDescent="0.25">
      <c r="A254" s="527" t="s">
        <v>322</v>
      </c>
      <c r="B254" s="202" t="s">
        <v>323</v>
      </c>
      <c r="C254" s="201" t="s">
        <v>33</v>
      </c>
      <c r="D254" s="488" t="s">
        <v>34</v>
      </c>
      <c r="E254" s="560" t="s">
        <v>903</v>
      </c>
      <c r="F254" s="202" t="s">
        <v>904</v>
      </c>
      <c r="G254" s="201">
        <v>21</v>
      </c>
      <c r="H254" s="201" t="s">
        <v>905</v>
      </c>
      <c r="I254" s="77"/>
      <c r="J254" s="77" t="s">
        <v>6226</v>
      </c>
      <c r="M254" s="76">
        <v>257</v>
      </c>
    </row>
    <row r="255" spans="1:13" x14ac:dyDescent="0.25">
      <c r="A255" s="527" t="s">
        <v>324</v>
      </c>
      <c r="B255" s="202" t="s">
        <v>325</v>
      </c>
      <c r="C255" s="201" t="s">
        <v>33</v>
      </c>
      <c r="D255" s="488" t="s">
        <v>34</v>
      </c>
      <c r="E255" s="560" t="s">
        <v>903</v>
      </c>
      <c r="F255" s="202" t="s">
        <v>904</v>
      </c>
      <c r="G255" s="201">
        <v>21</v>
      </c>
      <c r="H255" s="201" t="s">
        <v>905</v>
      </c>
      <c r="I255" s="77"/>
      <c r="J255" s="77" t="s">
        <v>6226</v>
      </c>
      <c r="M255" s="76">
        <v>258</v>
      </c>
    </row>
    <row r="256" spans="1:13" x14ac:dyDescent="0.25">
      <c r="A256" s="527" t="s">
        <v>326</v>
      </c>
      <c r="B256" s="202" t="s">
        <v>327</v>
      </c>
      <c r="C256" s="201" t="s">
        <v>33</v>
      </c>
      <c r="D256" s="488" t="s">
        <v>34</v>
      </c>
      <c r="E256" s="560" t="s">
        <v>903</v>
      </c>
      <c r="F256" s="202" t="s">
        <v>904</v>
      </c>
      <c r="G256" s="201">
        <v>23</v>
      </c>
      <c r="H256" s="201" t="s">
        <v>913</v>
      </c>
      <c r="I256" s="77"/>
      <c r="J256" s="77" t="s">
        <v>6226</v>
      </c>
      <c r="M256" s="76">
        <v>259</v>
      </c>
    </row>
    <row r="257" spans="1:13" x14ac:dyDescent="0.25">
      <c r="A257" s="527" t="s">
        <v>328</v>
      </c>
      <c r="B257" s="202" t="s">
        <v>329</v>
      </c>
      <c r="C257" s="201" t="s">
        <v>33</v>
      </c>
      <c r="D257" s="488" t="s">
        <v>34</v>
      </c>
      <c r="E257" s="560" t="s">
        <v>903</v>
      </c>
      <c r="F257" s="202" t="s">
        <v>904</v>
      </c>
      <c r="G257" s="201">
        <v>21</v>
      </c>
      <c r="H257" s="201" t="s">
        <v>907</v>
      </c>
      <c r="I257" s="77"/>
      <c r="J257" s="77" t="s">
        <v>6226</v>
      </c>
      <c r="M257" s="76">
        <v>260</v>
      </c>
    </row>
    <row r="258" spans="1:13" x14ac:dyDescent="0.25">
      <c r="A258" s="527" t="s">
        <v>330</v>
      </c>
      <c r="B258" s="202" t="s">
        <v>331</v>
      </c>
      <c r="C258" s="201" t="s">
        <v>33</v>
      </c>
      <c r="D258" s="488" t="s">
        <v>34</v>
      </c>
      <c r="E258" s="560" t="s">
        <v>905</v>
      </c>
      <c r="F258" s="202" t="s">
        <v>906</v>
      </c>
      <c r="G258" s="201">
        <v>23</v>
      </c>
      <c r="H258" s="201" t="s">
        <v>913</v>
      </c>
      <c r="I258" s="77"/>
      <c r="J258" s="77" t="s">
        <v>6226</v>
      </c>
      <c r="M258" s="76">
        <v>261</v>
      </c>
    </row>
    <row r="259" spans="1:13" x14ac:dyDescent="0.25">
      <c r="A259" s="527" t="s">
        <v>332</v>
      </c>
      <c r="B259" s="202" t="s">
        <v>333</v>
      </c>
      <c r="C259" s="201" t="s">
        <v>33</v>
      </c>
      <c r="D259" s="488" t="s">
        <v>34</v>
      </c>
      <c r="E259" s="560" t="s">
        <v>905</v>
      </c>
      <c r="F259" s="202" t="s">
        <v>906</v>
      </c>
      <c r="G259" s="201">
        <v>23</v>
      </c>
      <c r="H259" s="201" t="s">
        <v>913</v>
      </c>
      <c r="I259" s="77"/>
      <c r="J259" s="77" t="s">
        <v>6226</v>
      </c>
      <c r="M259" s="76">
        <v>262</v>
      </c>
    </row>
    <row r="260" spans="1:13" x14ac:dyDescent="0.25">
      <c r="A260" s="527" t="s">
        <v>334</v>
      </c>
      <c r="B260" s="202" t="s">
        <v>1006</v>
      </c>
      <c r="C260" s="201" t="s">
        <v>33</v>
      </c>
      <c r="D260" s="488" t="s">
        <v>34</v>
      </c>
      <c r="E260" s="560" t="s">
        <v>905</v>
      </c>
      <c r="F260" s="202" t="s">
        <v>906</v>
      </c>
      <c r="G260" s="201">
        <v>23</v>
      </c>
      <c r="H260" s="201" t="s">
        <v>913</v>
      </c>
      <c r="I260" s="77"/>
      <c r="J260" s="77" t="s">
        <v>6226</v>
      </c>
      <c r="M260" s="76">
        <v>263</v>
      </c>
    </row>
    <row r="261" spans="1:13" x14ac:dyDescent="0.25">
      <c r="A261" s="527" t="s">
        <v>335</v>
      </c>
      <c r="B261" s="202" t="s">
        <v>336</v>
      </c>
      <c r="C261" s="201" t="s">
        <v>33</v>
      </c>
      <c r="D261" s="488" t="s">
        <v>34</v>
      </c>
      <c r="E261" s="560" t="s">
        <v>905</v>
      </c>
      <c r="F261" s="202" t="s">
        <v>906</v>
      </c>
      <c r="G261" s="201">
        <v>23</v>
      </c>
      <c r="H261" s="201" t="s">
        <v>913</v>
      </c>
      <c r="I261" s="77"/>
      <c r="J261" s="77" t="s">
        <v>6226</v>
      </c>
      <c r="M261" s="76">
        <v>264</v>
      </c>
    </row>
    <row r="262" spans="1:13" x14ac:dyDescent="0.25">
      <c r="A262" s="527" t="s">
        <v>337</v>
      </c>
      <c r="B262" s="202" t="s">
        <v>338</v>
      </c>
      <c r="C262" s="201" t="s">
        <v>33</v>
      </c>
      <c r="D262" s="488" t="s">
        <v>34</v>
      </c>
      <c r="E262" s="560" t="s">
        <v>905</v>
      </c>
      <c r="F262" s="202" t="s">
        <v>906</v>
      </c>
      <c r="G262" s="201">
        <v>23</v>
      </c>
      <c r="H262" s="201" t="s">
        <v>913</v>
      </c>
      <c r="I262" s="77"/>
      <c r="J262" s="77" t="s">
        <v>6226</v>
      </c>
      <c r="M262" s="76">
        <v>265</v>
      </c>
    </row>
    <row r="263" spans="1:13" x14ac:dyDescent="0.25">
      <c r="A263" s="527" t="s">
        <v>793</v>
      </c>
      <c r="B263" s="202" t="s">
        <v>794</v>
      </c>
      <c r="C263" s="201" t="s">
        <v>37</v>
      </c>
      <c r="D263" s="488" t="s">
        <v>38</v>
      </c>
      <c r="E263" s="560" t="s">
        <v>913</v>
      </c>
      <c r="F263" s="202" t="s">
        <v>914</v>
      </c>
      <c r="G263" s="201">
        <v>21</v>
      </c>
      <c r="H263" s="201" t="s">
        <v>901</v>
      </c>
      <c r="I263" s="77"/>
      <c r="J263" s="77"/>
      <c r="M263" s="76">
        <v>266</v>
      </c>
    </row>
    <row r="264" spans="1:13" x14ac:dyDescent="0.25">
      <c r="A264" s="527" t="s">
        <v>339</v>
      </c>
      <c r="B264" s="202" t="s">
        <v>340</v>
      </c>
      <c r="C264" s="201" t="s">
        <v>33</v>
      </c>
      <c r="D264" s="488" t="s">
        <v>34</v>
      </c>
      <c r="E264" s="560" t="s">
        <v>907</v>
      </c>
      <c r="F264" s="202" t="s">
        <v>908</v>
      </c>
      <c r="G264" s="201">
        <v>21</v>
      </c>
      <c r="H264" s="201" t="s">
        <v>903</v>
      </c>
      <c r="I264" s="77"/>
      <c r="J264" s="77" t="s">
        <v>6226</v>
      </c>
      <c r="M264" s="76">
        <v>267</v>
      </c>
    </row>
    <row r="265" spans="1:13" x14ac:dyDescent="0.25">
      <c r="A265" s="527" t="s">
        <v>341</v>
      </c>
      <c r="B265" s="202" t="s">
        <v>342</v>
      </c>
      <c r="C265" s="201" t="s">
        <v>33</v>
      </c>
      <c r="D265" s="488" t="s">
        <v>34</v>
      </c>
      <c r="E265" s="560" t="s">
        <v>907</v>
      </c>
      <c r="F265" s="202" t="s">
        <v>908</v>
      </c>
      <c r="G265" s="201">
        <v>21</v>
      </c>
      <c r="H265" s="201" t="s">
        <v>903</v>
      </c>
      <c r="I265" s="77"/>
      <c r="J265" s="77" t="s">
        <v>6226</v>
      </c>
      <c r="M265" s="76">
        <v>268</v>
      </c>
    </row>
    <row r="266" spans="1:13" x14ac:dyDescent="0.25">
      <c r="A266" s="527" t="s">
        <v>343</v>
      </c>
      <c r="B266" s="202" t="s">
        <v>344</v>
      </c>
      <c r="C266" s="201" t="s">
        <v>33</v>
      </c>
      <c r="D266" s="488" t="s">
        <v>34</v>
      </c>
      <c r="E266" s="560" t="s">
        <v>907</v>
      </c>
      <c r="F266" s="202" t="s">
        <v>908</v>
      </c>
      <c r="G266" s="201">
        <v>21</v>
      </c>
      <c r="H266" s="201" t="s">
        <v>903</v>
      </c>
      <c r="I266" s="77"/>
      <c r="J266" s="77" t="s">
        <v>6226</v>
      </c>
      <c r="M266" s="76">
        <v>269</v>
      </c>
    </row>
    <row r="267" spans="1:13" x14ac:dyDescent="0.25">
      <c r="A267" s="527" t="s">
        <v>345</v>
      </c>
      <c r="B267" s="202" t="s">
        <v>346</v>
      </c>
      <c r="C267" s="201" t="s">
        <v>33</v>
      </c>
      <c r="D267" s="488" t="s">
        <v>34</v>
      </c>
      <c r="E267" s="560" t="s">
        <v>907</v>
      </c>
      <c r="F267" s="202" t="s">
        <v>908</v>
      </c>
      <c r="G267" s="201">
        <v>21</v>
      </c>
      <c r="H267" s="201" t="s">
        <v>903</v>
      </c>
      <c r="I267" s="77"/>
      <c r="J267" s="77" t="s">
        <v>6226</v>
      </c>
      <c r="M267" s="76">
        <v>270</v>
      </c>
    </row>
    <row r="268" spans="1:13" x14ac:dyDescent="0.25">
      <c r="A268" s="527" t="s">
        <v>347</v>
      </c>
      <c r="B268" s="202" t="s">
        <v>348</v>
      </c>
      <c r="C268" s="201" t="s">
        <v>33</v>
      </c>
      <c r="D268" s="488" t="s">
        <v>34</v>
      </c>
      <c r="E268" s="560" t="s">
        <v>907</v>
      </c>
      <c r="F268" s="202" t="s">
        <v>908</v>
      </c>
      <c r="G268" s="201">
        <v>21</v>
      </c>
      <c r="H268" s="201" t="s">
        <v>903</v>
      </c>
      <c r="I268" s="77"/>
      <c r="J268" s="77" t="s">
        <v>6226</v>
      </c>
      <c r="M268" s="76">
        <v>271</v>
      </c>
    </row>
    <row r="269" spans="1:13" x14ac:dyDescent="0.25">
      <c r="A269" s="527" t="s">
        <v>349</v>
      </c>
      <c r="B269" s="202" t="s">
        <v>350</v>
      </c>
      <c r="C269" s="201" t="s">
        <v>33</v>
      </c>
      <c r="D269" s="488" t="s">
        <v>34</v>
      </c>
      <c r="E269" s="560" t="s">
        <v>907</v>
      </c>
      <c r="F269" s="202" t="s">
        <v>908</v>
      </c>
      <c r="G269" s="201">
        <v>21</v>
      </c>
      <c r="H269" s="201" t="s">
        <v>903</v>
      </c>
      <c r="I269" s="77"/>
      <c r="J269" s="77" t="s">
        <v>6226</v>
      </c>
      <c r="M269" s="76">
        <v>272</v>
      </c>
    </row>
    <row r="270" spans="1:13" x14ac:dyDescent="0.25">
      <c r="A270" s="527" t="s">
        <v>351</v>
      </c>
      <c r="B270" s="202" t="s">
        <v>1007</v>
      </c>
      <c r="C270" s="201" t="s">
        <v>33</v>
      </c>
      <c r="D270" s="488" t="s">
        <v>34</v>
      </c>
      <c r="E270" s="560" t="s">
        <v>909</v>
      </c>
      <c r="F270" s="202" t="s">
        <v>910</v>
      </c>
      <c r="G270" s="201">
        <v>23</v>
      </c>
      <c r="H270" s="201" t="s">
        <v>913</v>
      </c>
      <c r="I270" s="77"/>
      <c r="J270" s="77" t="s">
        <v>6226</v>
      </c>
      <c r="M270" s="76">
        <v>273</v>
      </c>
    </row>
    <row r="271" spans="1:13" x14ac:dyDescent="0.25">
      <c r="A271" s="527" t="s">
        <v>353</v>
      </c>
      <c r="B271" s="202" t="s">
        <v>1008</v>
      </c>
      <c r="C271" s="201" t="s">
        <v>33</v>
      </c>
      <c r="D271" s="488" t="s">
        <v>34</v>
      </c>
      <c r="E271" s="560" t="s">
        <v>907</v>
      </c>
      <c r="F271" s="202" t="s">
        <v>908</v>
      </c>
      <c r="G271" s="201">
        <v>21</v>
      </c>
      <c r="H271" s="201" t="s">
        <v>903</v>
      </c>
      <c r="I271" s="77"/>
      <c r="J271" s="77" t="s">
        <v>6226</v>
      </c>
      <c r="M271" s="76">
        <v>274</v>
      </c>
    </row>
    <row r="272" spans="1:13" x14ac:dyDescent="0.25">
      <c r="A272" s="527" t="s">
        <v>354</v>
      </c>
      <c r="B272" s="202" t="s">
        <v>355</v>
      </c>
      <c r="C272" s="201" t="s">
        <v>33</v>
      </c>
      <c r="D272" s="488" t="s">
        <v>34</v>
      </c>
      <c r="E272" s="560" t="s">
        <v>909</v>
      </c>
      <c r="F272" s="202" t="s">
        <v>910</v>
      </c>
      <c r="G272" s="201">
        <v>23</v>
      </c>
      <c r="H272" s="201" t="s">
        <v>913</v>
      </c>
      <c r="I272" s="77"/>
      <c r="J272" s="77" t="s">
        <v>6226</v>
      </c>
      <c r="M272" s="76">
        <v>275</v>
      </c>
    </row>
    <row r="273" spans="1:13" x14ac:dyDescent="0.25">
      <c r="A273" s="527" t="s">
        <v>356</v>
      </c>
      <c r="B273" s="202" t="s">
        <v>357</v>
      </c>
      <c r="C273" s="201" t="s">
        <v>33</v>
      </c>
      <c r="D273" s="488" t="s">
        <v>34</v>
      </c>
      <c r="E273" s="560" t="s">
        <v>909</v>
      </c>
      <c r="F273" s="202" t="s">
        <v>910</v>
      </c>
      <c r="G273" s="201">
        <v>23</v>
      </c>
      <c r="H273" s="201" t="s">
        <v>913</v>
      </c>
      <c r="I273" s="77"/>
      <c r="J273" s="77" t="s">
        <v>6226</v>
      </c>
      <c r="M273" s="76">
        <v>276</v>
      </c>
    </row>
    <row r="274" spans="1:13" x14ac:dyDescent="0.25">
      <c r="A274" s="527" t="s">
        <v>358</v>
      </c>
      <c r="B274" s="202" t="s">
        <v>359</v>
      </c>
      <c r="C274" s="201" t="s">
        <v>33</v>
      </c>
      <c r="D274" s="488" t="s">
        <v>34</v>
      </c>
      <c r="E274" s="560" t="s">
        <v>901</v>
      </c>
      <c r="F274" s="202" t="s">
        <v>902</v>
      </c>
      <c r="G274" s="201">
        <v>21</v>
      </c>
      <c r="H274" s="201" t="s">
        <v>907</v>
      </c>
      <c r="I274" s="77"/>
      <c r="J274" s="77" t="s">
        <v>6226</v>
      </c>
      <c r="M274" s="76">
        <v>277</v>
      </c>
    </row>
    <row r="275" spans="1:13" x14ac:dyDescent="0.25">
      <c r="A275" s="527" t="s">
        <v>360</v>
      </c>
      <c r="B275" s="202" t="s">
        <v>361</v>
      </c>
      <c r="C275" s="201" t="s">
        <v>33</v>
      </c>
      <c r="D275" s="488" t="s">
        <v>34</v>
      </c>
      <c r="E275" s="560" t="s">
        <v>901</v>
      </c>
      <c r="F275" s="202" t="s">
        <v>902</v>
      </c>
      <c r="G275" s="201">
        <v>21</v>
      </c>
      <c r="H275" s="201" t="s">
        <v>907</v>
      </c>
      <c r="I275" s="77"/>
      <c r="J275" s="77" t="s">
        <v>6226</v>
      </c>
      <c r="M275" s="76">
        <v>278</v>
      </c>
    </row>
    <row r="276" spans="1:13" x14ac:dyDescent="0.25">
      <c r="A276" s="527" t="s">
        <v>370</v>
      </c>
      <c r="B276" s="202" t="s">
        <v>371</v>
      </c>
      <c r="C276" s="201" t="s">
        <v>35</v>
      </c>
      <c r="D276" s="488" t="s">
        <v>36</v>
      </c>
      <c r="E276" s="560" t="s">
        <v>911</v>
      </c>
      <c r="F276" s="202" t="s">
        <v>912</v>
      </c>
      <c r="G276" s="201">
        <v>21</v>
      </c>
      <c r="H276" s="201" t="s">
        <v>901</v>
      </c>
      <c r="I276" s="77"/>
      <c r="J276" s="77" t="s">
        <v>6227</v>
      </c>
      <c r="M276" s="76">
        <v>279</v>
      </c>
    </row>
    <row r="277" spans="1:13" x14ac:dyDescent="0.25">
      <c r="A277" s="527" t="s">
        <v>372</v>
      </c>
      <c r="B277" s="202" t="s">
        <v>1009</v>
      </c>
      <c r="C277" s="201" t="s">
        <v>35</v>
      </c>
      <c r="D277" s="488" t="s">
        <v>36</v>
      </c>
      <c r="E277" s="560" t="s">
        <v>911</v>
      </c>
      <c r="F277" s="202" t="s">
        <v>912</v>
      </c>
      <c r="G277" s="201">
        <v>21</v>
      </c>
      <c r="H277" s="201" t="s">
        <v>901</v>
      </c>
      <c r="I277" s="77"/>
      <c r="J277" s="77" t="s">
        <v>6227</v>
      </c>
      <c r="M277" s="76">
        <v>280</v>
      </c>
    </row>
    <row r="278" spans="1:13" x14ac:dyDescent="0.25">
      <c r="A278" s="527" t="s">
        <v>373</v>
      </c>
      <c r="B278" s="202" t="s">
        <v>374</v>
      </c>
      <c r="C278" s="201" t="s">
        <v>35</v>
      </c>
      <c r="D278" s="488" t="s">
        <v>36</v>
      </c>
      <c r="E278" s="560" t="s">
        <v>911</v>
      </c>
      <c r="F278" s="202" t="s">
        <v>912</v>
      </c>
      <c r="G278" s="201">
        <v>14</v>
      </c>
      <c r="H278" s="201" t="s">
        <v>877</v>
      </c>
      <c r="I278" s="77"/>
      <c r="J278" s="77" t="s">
        <v>6227</v>
      </c>
      <c r="M278" s="76">
        <v>281</v>
      </c>
    </row>
    <row r="279" spans="1:13" x14ac:dyDescent="0.25">
      <c r="A279" s="527" t="s">
        <v>375</v>
      </c>
      <c r="B279" s="202" t="s">
        <v>376</v>
      </c>
      <c r="C279" s="201" t="s">
        <v>35</v>
      </c>
      <c r="D279" s="488" t="s">
        <v>36</v>
      </c>
      <c r="E279" s="560" t="s">
        <v>911</v>
      </c>
      <c r="F279" s="202" t="s">
        <v>912</v>
      </c>
      <c r="G279" s="201">
        <v>15</v>
      </c>
      <c r="H279" s="201" t="s">
        <v>879</v>
      </c>
      <c r="I279" s="77"/>
      <c r="J279" s="77" t="s">
        <v>6227</v>
      </c>
      <c r="M279" s="76">
        <v>282</v>
      </c>
    </row>
    <row r="280" spans="1:13" x14ac:dyDescent="0.25">
      <c r="A280" s="527" t="s">
        <v>377</v>
      </c>
      <c r="B280" s="202" t="s">
        <v>378</v>
      </c>
      <c r="C280" s="201" t="s">
        <v>35</v>
      </c>
      <c r="D280" s="488" t="s">
        <v>36</v>
      </c>
      <c r="E280" s="560" t="s">
        <v>911</v>
      </c>
      <c r="F280" s="202" t="s">
        <v>912</v>
      </c>
      <c r="G280" s="201">
        <v>15</v>
      </c>
      <c r="H280" s="201" t="s">
        <v>881</v>
      </c>
      <c r="I280" s="77"/>
      <c r="J280" s="77" t="s">
        <v>6227</v>
      </c>
      <c r="M280" s="76">
        <v>283</v>
      </c>
    </row>
    <row r="281" spans="1:13" x14ac:dyDescent="0.25">
      <c r="A281" s="527" t="s">
        <v>362</v>
      </c>
      <c r="B281" s="202" t="s">
        <v>363</v>
      </c>
      <c r="C281" s="201" t="s">
        <v>33</v>
      </c>
      <c r="D281" s="488" t="s">
        <v>34</v>
      </c>
      <c r="E281" s="560" t="s">
        <v>901</v>
      </c>
      <c r="F281" s="202" t="s">
        <v>902</v>
      </c>
      <c r="G281" s="201">
        <v>21</v>
      </c>
      <c r="H281" s="201" t="s">
        <v>909</v>
      </c>
      <c r="I281" s="77"/>
      <c r="J281" s="77" t="s">
        <v>6226</v>
      </c>
      <c r="M281" s="76">
        <v>284</v>
      </c>
    </row>
    <row r="282" spans="1:13" x14ac:dyDescent="0.25">
      <c r="A282" s="527" t="s">
        <v>364</v>
      </c>
      <c r="B282" s="202" t="s">
        <v>365</v>
      </c>
      <c r="C282" s="201" t="s">
        <v>33</v>
      </c>
      <c r="D282" s="488" t="s">
        <v>34</v>
      </c>
      <c r="E282" s="560" t="s">
        <v>901</v>
      </c>
      <c r="F282" s="202" t="s">
        <v>902</v>
      </c>
      <c r="G282" s="201">
        <v>21</v>
      </c>
      <c r="H282" s="201" t="s">
        <v>907</v>
      </c>
      <c r="I282" s="77"/>
      <c r="J282" s="77" t="s">
        <v>6226</v>
      </c>
      <c r="M282" s="76">
        <v>285</v>
      </c>
    </row>
    <row r="283" spans="1:13" x14ac:dyDescent="0.25">
      <c r="A283" s="527" t="s">
        <v>214</v>
      </c>
      <c r="B283" s="202" t="s">
        <v>215</v>
      </c>
      <c r="C283" s="201" t="s">
        <v>19</v>
      </c>
      <c r="D283" s="488" t="s">
        <v>20</v>
      </c>
      <c r="E283" s="560" t="s">
        <v>877</v>
      </c>
      <c r="F283" s="202" t="s">
        <v>878</v>
      </c>
      <c r="G283" s="201">
        <v>12</v>
      </c>
      <c r="H283" s="201" t="s">
        <v>873</v>
      </c>
      <c r="I283" s="77"/>
      <c r="J283" s="77"/>
      <c r="M283" s="76">
        <v>286</v>
      </c>
    </row>
    <row r="284" spans="1:13" x14ac:dyDescent="0.25">
      <c r="A284" s="527" t="s">
        <v>216</v>
      </c>
      <c r="B284" s="202" t="s">
        <v>1010</v>
      </c>
      <c r="C284" s="201" t="s">
        <v>21</v>
      </c>
      <c r="D284" s="488" t="s">
        <v>22</v>
      </c>
      <c r="E284" s="560" t="s">
        <v>879</v>
      </c>
      <c r="F284" s="202" t="s">
        <v>880</v>
      </c>
      <c r="G284" s="201">
        <v>12</v>
      </c>
      <c r="H284" s="201" t="s">
        <v>873</v>
      </c>
      <c r="I284" s="77"/>
      <c r="J284" s="77"/>
      <c r="M284" s="76">
        <v>287</v>
      </c>
    </row>
    <row r="285" spans="1:13" x14ac:dyDescent="0.25">
      <c r="A285" s="527" t="s">
        <v>218</v>
      </c>
      <c r="B285" s="202" t="s">
        <v>1011</v>
      </c>
      <c r="C285" s="201" t="s">
        <v>21</v>
      </c>
      <c r="D285" s="488" t="s">
        <v>22</v>
      </c>
      <c r="E285" s="560" t="s">
        <v>881</v>
      </c>
      <c r="F285" s="202" t="s">
        <v>882</v>
      </c>
      <c r="G285" s="201">
        <v>12</v>
      </c>
      <c r="H285" s="201" t="s">
        <v>873</v>
      </c>
      <c r="I285" s="77"/>
      <c r="J285" s="77"/>
      <c r="M285" s="76">
        <v>288</v>
      </c>
    </row>
    <row r="286" spans="1:13" x14ac:dyDescent="0.25">
      <c r="A286" s="527" t="s">
        <v>221</v>
      </c>
      <c r="B286" s="202" t="s">
        <v>222</v>
      </c>
      <c r="C286" s="201" t="s">
        <v>23</v>
      </c>
      <c r="D286" s="488" t="s">
        <v>24</v>
      </c>
      <c r="E286" s="560" t="s">
        <v>885</v>
      </c>
      <c r="F286" s="202" t="s">
        <v>886</v>
      </c>
      <c r="G286" s="201">
        <v>12</v>
      </c>
      <c r="H286" s="201" t="s">
        <v>873</v>
      </c>
      <c r="I286" s="77"/>
      <c r="J286" s="77"/>
      <c r="M286" s="76">
        <v>289</v>
      </c>
    </row>
    <row r="287" spans="1:13" x14ac:dyDescent="0.25">
      <c r="A287" s="527" t="s">
        <v>385</v>
      </c>
      <c r="B287" s="202" t="s">
        <v>386</v>
      </c>
      <c r="C287" s="201" t="s">
        <v>37</v>
      </c>
      <c r="D287" s="488" t="s">
        <v>38</v>
      </c>
      <c r="E287" s="560" t="s">
        <v>913</v>
      </c>
      <c r="F287" s="202" t="s">
        <v>914</v>
      </c>
      <c r="G287" s="201">
        <v>21</v>
      </c>
      <c r="H287" s="201" t="s">
        <v>901</v>
      </c>
      <c r="I287" s="77"/>
      <c r="J287" s="77"/>
      <c r="M287" s="76">
        <v>290</v>
      </c>
    </row>
    <row r="288" spans="1:13" x14ac:dyDescent="0.25">
      <c r="A288" s="527" t="s">
        <v>387</v>
      </c>
      <c r="B288" s="202" t="s">
        <v>388</v>
      </c>
      <c r="C288" s="201" t="s">
        <v>37</v>
      </c>
      <c r="D288" s="488" t="s">
        <v>38</v>
      </c>
      <c r="E288" s="560" t="s">
        <v>913</v>
      </c>
      <c r="F288" s="202" t="s">
        <v>914</v>
      </c>
      <c r="G288" s="201">
        <v>25</v>
      </c>
      <c r="H288" s="201" t="s">
        <v>927</v>
      </c>
      <c r="I288" s="77"/>
      <c r="J288" s="77"/>
      <c r="M288" s="76">
        <v>291</v>
      </c>
    </row>
    <row r="289" spans="1:13" x14ac:dyDescent="0.25">
      <c r="A289" s="527" t="s">
        <v>219</v>
      </c>
      <c r="B289" s="202" t="s">
        <v>220</v>
      </c>
      <c r="C289" s="201" t="s">
        <v>661</v>
      </c>
      <c r="D289" s="488" t="s">
        <v>662</v>
      </c>
      <c r="E289" s="560" t="s">
        <v>883</v>
      </c>
      <c r="F289" s="202" t="s">
        <v>884</v>
      </c>
      <c r="G289" s="201">
        <v>12</v>
      </c>
      <c r="H289" s="201" t="s">
        <v>873</v>
      </c>
      <c r="I289" s="77"/>
      <c r="J289" s="77"/>
      <c r="M289" s="76">
        <v>292</v>
      </c>
    </row>
    <row r="290" spans="1:13" x14ac:dyDescent="0.25">
      <c r="A290" s="527" t="s">
        <v>795</v>
      </c>
      <c r="B290" s="202" t="s">
        <v>796</v>
      </c>
      <c r="C290" s="201" t="s">
        <v>21</v>
      </c>
      <c r="D290" s="488" t="s">
        <v>22</v>
      </c>
      <c r="E290" s="560" t="s">
        <v>879</v>
      </c>
      <c r="F290" s="202" t="s">
        <v>880</v>
      </c>
      <c r="G290" s="201">
        <v>12</v>
      </c>
      <c r="H290" s="201" t="s">
        <v>873</v>
      </c>
      <c r="I290" s="77"/>
      <c r="J290" s="77"/>
      <c r="M290" s="76">
        <v>293</v>
      </c>
    </row>
    <row r="291" spans="1:13" x14ac:dyDescent="0.25">
      <c r="A291" s="527" t="s">
        <v>392</v>
      </c>
      <c r="B291" s="202" t="s">
        <v>1012</v>
      </c>
      <c r="C291" s="201" t="s">
        <v>37</v>
      </c>
      <c r="D291" s="488" t="s">
        <v>38</v>
      </c>
      <c r="E291" s="560" t="s">
        <v>913</v>
      </c>
      <c r="F291" s="202" t="s">
        <v>914</v>
      </c>
      <c r="G291" s="201">
        <v>21</v>
      </c>
      <c r="H291" s="201" t="s">
        <v>901</v>
      </c>
      <c r="I291" s="77"/>
      <c r="J291" s="77"/>
      <c r="M291" s="76">
        <v>294</v>
      </c>
    </row>
    <row r="292" spans="1:13" x14ac:dyDescent="0.25">
      <c r="A292" s="527" t="s">
        <v>366</v>
      </c>
      <c r="B292" s="202" t="s">
        <v>367</v>
      </c>
      <c r="C292" s="201" t="s">
        <v>33</v>
      </c>
      <c r="D292" s="488" t="s">
        <v>34</v>
      </c>
      <c r="E292" s="560" t="s">
        <v>901</v>
      </c>
      <c r="F292" s="202" t="s">
        <v>902</v>
      </c>
      <c r="G292" s="201">
        <v>21</v>
      </c>
      <c r="H292" s="201" t="s">
        <v>909</v>
      </c>
      <c r="I292" s="77"/>
      <c r="J292" s="77" t="s">
        <v>6226</v>
      </c>
      <c r="M292" s="76">
        <v>295</v>
      </c>
    </row>
    <row r="293" spans="1:13" x14ac:dyDescent="0.25">
      <c r="A293" s="527" t="s">
        <v>368</v>
      </c>
      <c r="B293" s="202" t="s">
        <v>369</v>
      </c>
      <c r="C293" s="201" t="s">
        <v>33</v>
      </c>
      <c r="D293" s="488" t="s">
        <v>34</v>
      </c>
      <c r="E293" s="560" t="s">
        <v>901</v>
      </c>
      <c r="F293" s="202" t="s">
        <v>902</v>
      </c>
      <c r="G293" s="201">
        <v>21</v>
      </c>
      <c r="H293" s="201" t="s">
        <v>909</v>
      </c>
      <c r="I293" s="77"/>
      <c r="J293" s="77" t="s">
        <v>6226</v>
      </c>
      <c r="M293" s="76">
        <v>296</v>
      </c>
    </row>
    <row r="294" spans="1:13" x14ac:dyDescent="0.25">
      <c r="A294" s="527" t="s">
        <v>483</v>
      </c>
      <c r="B294" s="202" t="s">
        <v>1013</v>
      </c>
      <c r="C294" s="201" t="s">
        <v>33</v>
      </c>
      <c r="D294" s="488" t="s">
        <v>34</v>
      </c>
      <c r="E294" s="560" t="s">
        <v>901</v>
      </c>
      <c r="F294" s="202" t="s">
        <v>902</v>
      </c>
      <c r="G294" s="201">
        <v>21</v>
      </c>
      <c r="H294" s="201" t="s">
        <v>901</v>
      </c>
      <c r="I294" s="77"/>
      <c r="J294" s="77" t="s">
        <v>6226</v>
      </c>
      <c r="M294" s="76">
        <v>297</v>
      </c>
    </row>
    <row r="295" spans="1:13" x14ac:dyDescent="0.25">
      <c r="A295" s="527" t="s">
        <v>797</v>
      </c>
      <c r="B295" s="202" t="s">
        <v>798</v>
      </c>
      <c r="C295" s="201" t="s">
        <v>33</v>
      </c>
      <c r="D295" s="488" t="s">
        <v>34</v>
      </c>
      <c r="E295" s="560" t="s">
        <v>901</v>
      </c>
      <c r="F295" s="202" t="s">
        <v>902</v>
      </c>
      <c r="G295" s="201">
        <v>21</v>
      </c>
      <c r="H295" s="201" t="s">
        <v>901</v>
      </c>
      <c r="I295" s="77"/>
      <c r="J295" s="77" t="s">
        <v>6226</v>
      </c>
      <c r="M295" s="76">
        <v>298</v>
      </c>
    </row>
    <row r="296" spans="1:13" x14ac:dyDescent="0.25">
      <c r="A296" s="527" t="s">
        <v>484</v>
      </c>
      <c r="B296" s="202" t="s">
        <v>485</v>
      </c>
      <c r="C296" s="201" t="s">
        <v>33</v>
      </c>
      <c r="D296" s="488" t="s">
        <v>34</v>
      </c>
      <c r="E296" s="560" t="s">
        <v>901</v>
      </c>
      <c r="F296" s="202" t="s">
        <v>902</v>
      </c>
      <c r="G296" s="201">
        <v>22</v>
      </c>
      <c r="H296" s="201" t="s">
        <v>911</v>
      </c>
      <c r="I296" s="77"/>
      <c r="J296" s="77" t="s">
        <v>6226</v>
      </c>
      <c r="M296" s="76">
        <v>299</v>
      </c>
    </row>
    <row r="297" spans="1:13" x14ac:dyDescent="0.25">
      <c r="A297" s="527" t="s">
        <v>799</v>
      </c>
      <c r="B297" s="202" t="s">
        <v>800</v>
      </c>
      <c r="C297" s="201" t="s">
        <v>41</v>
      </c>
      <c r="D297" s="488" t="s">
        <v>42</v>
      </c>
      <c r="E297" s="560" t="s">
        <v>927</v>
      </c>
      <c r="F297" s="202" t="s">
        <v>928</v>
      </c>
      <c r="G297" s="201">
        <v>164</v>
      </c>
      <c r="H297" s="201" t="s">
        <v>929</v>
      </c>
      <c r="I297" s="77"/>
      <c r="J297" s="77"/>
      <c r="M297" s="76">
        <v>300</v>
      </c>
    </row>
    <row r="298" spans="1:13" x14ac:dyDescent="0.25">
      <c r="A298" s="527" t="s">
        <v>486</v>
      </c>
      <c r="B298" s="202" t="s">
        <v>487</v>
      </c>
      <c r="C298" s="201" t="s">
        <v>33</v>
      </c>
      <c r="D298" s="488" t="s">
        <v>34</v>
      </c>
      <c r="E298" s="560" t="s">
        <v>901</v>
      </c>
      <c r="F298" s="202" t="s">
        <v>902</v>
      </c>
      <c r="G298" s="201">
        <v>22</v>
      </c>
      <c r="H298" s="201" t="s">
        <v>911</v>
      </c>
      <c r="I298" s="77"/>
      <c r="J298" s="77" t="s">
        <v>6226</v>
      </c>
      <c r="M298" s="76">
        <v>301</v>
      </c>
    </row>
    <row r="299" spans="1:13" x14ac:dyDescent="0.25">
      <c r="A299" s="527" t="s">
        <v>488</v>
      </c>
      <c r="B299" s="202" t="s">
        <v>489</v>
      </c>
      <c r="C299" s="201" t="s">
        <v>33</v>
      </c>
      <c r="D299" s="488" t="s">
        <v>34</v>
      </c>
      <c r="E299" s="560" t="s">
        <v>901</v>
      </c>
      <c r="F299" s="202" t="s">
        <v>902</v>
      </c>
      <c r="G299" s="201">
        <v>22</v>
      </c>
      <c r="H299" s="201" t="s">
        <v>911</v>
      </c>
      <c r="I299" s="77"/>
      <c r="J299" s="77" t="s">
        <v>6226</v>
      </c>
      <c r="M299" s="76">
        <v>302</v>
      </c>
    </row>
    <row r="300" spans="1:13" x14ac:dyDescent="0.25">
      <c r="A300" s="527" t="s">
        <v>490</v>
      </c>
      <c r="B300" s="202" t="s">
        <v>1118</v>
      </c>
      <c r="C300" s="201" t="s">
        <v>41</v>
      </c>
      <c r="D300" s="488" t="s">
        <v>42</v>
      </c>
      <c r="E300" s="560" t="s">
        <v>921</v>
      </c>
      <c r="F300" s="202" t="s">
        <v>922</v>
      </c>
      <c r="G300" s="201">
        <v>164</v>
      </c>
      <c r="H300" s="201" t="s">
        <v>929</v>
      </c>
      <c r="I300" s="77"/>
      <c r="J300" s="77" t="s">
        <v>6228</v>
      </c>
      <c r="M300" s="76">
        <v>303</v>
      </c>
    </row>
    <row r="301" spans="1:13" x14ac:dyDescent="0.25">
      <c r="A301" s="527" t="s">
        <v>491</v>
      </c>
      <c r="B301" s="202" t="s">
        <v>1119</v>
      </c>
      <c r="C301" s="201" t="s">
        <v>41</v>
      </c>
      <c r="D301" s="488" t="s">
        <v>42</v>
      </c>
      <c r="E301" s="560" t="s">
        <v>923</v>
      </c>
      <c r="F301" s="202" t="s">
        <v>924</v>
      </c>
      <c r="G301" s="201">
        <v>164</v>
      </c>
      <c r="H301" s="201" t="s">
        <v>929</v>
      </c>
      <c r="I301" s="77"/>
      <c r="J301" s="77"/>
      <c r="M301" s="76">
        <v>304</v>
      </c>
    </row>
    <row r="302" spans="1:13" x14ac:dyDescent="0.25">
      <c r="A302" s="532" t="s">
        <v>801</v>
      </c>
      <c r="B302" s="493" t="s">
        <v>802</v>
      </c>
      <c r="C302" s="201" t="s">
        <v>33</v>
      </c>
      <c r="D302" s="488" t="s">
        <v>34</v>
      </c>
      <c r="E302" s="560" t="s">
        <v>901</v>
      </c>
      <c r="F302" s="202" t="s">
        <v>902</v>
      </c>
      <c r="G302" s="201">
        <v>22</v>
      </c>
      <c r="H302" s="201" t="s">
        <v>911</v>
      </c>
      <c r="I302" s="77"/>
      <c r="J302" s="77" t="s">
        <v>6226</v>
      </c>
      <c r="M302" s="76">
        <v>305</v>
      </c>
    </row>
    <row r="303" spans="1:13" x14ac:dyDescent="0.25">
      <c r="A303" s="527" t="s">
        <v>1120</v>
      </c>
      <c r="B303" s="202" t="s">
        <v>1121</v>
      </c>
      <c r="C303" s="201" t="s">
        <v>41</v>
      </c>
      <c r="D303" s="488" t="s">
        <v>42</v>
      </c>
      <c r="E303" s="560" t="s">
        <v>923</v>
      </c>
      <c r="F303" s="202" t="s">
        <v>924</v>
      </c>
      <c r="G303" s="201">
        <v>164</v>
      </c>
      <c r="H303" s="201" t="s">
        <v>929</v>
      </c>
      <c r="I303" s="77"/>
      <c r="J303" s="77" t="s">
        <v>6228</v>
      </c>
      <c r="M303" s="76">
        <v>306</v>
      </c>
    </row>
    <row r="304" spans="1:13" x14ac:dyDescent="0.25">
      <c r="A304" s="527" t="s">
        <v>492</v>
      </c>
      <c r="B304" s="202" t="s">
        <v>1014</v>
      </c>
      <c r="C304" s="201" t="s">
        <v>41</v>
      </c>
      <c r="D304" s="488" t="s">
        <v>42</v>
      </c>
      <c r="E304" s="560" t="s">
        <v>925</v>
      </c>
      <c r="F304" s="202" t="s">
        <v>926</v>
      </c>
      <c r="G304" s="201">
        <v>164</v>
      </c>
      <c r="H304" s="201" t="s">
        <v>929</v>
      </c>
      <c r="I304" s="77"/>
      <c r="J304" s="77" t="s">
        <v>6228</v>
      </c>
      <c r="M304" s="76">
        <v>307</v>
      </c>
    </row>
    <row r="305" spans="1:13" x14ac:dyDescent="0.25">
      <c r="A305" s="527" t="s">
        <v>493</v>
      </c>
      <c r="B305" s="202" t="s">
        <v>1015</v>
      </c>
      <c r="C305" s="201" t="s">
        <v>41</v>
      </c>
      <c r="D305" s="488" t="s">
        <v>42</v>
      </c>
      <c r="E305" s="560" t="s">
        <v>925</v>
      </c>
      <c r="F305" s="202" t="s">
        <v>926</v>
      </c>
      <c r="G305" s="201">
        <v>164</v>
      </c>
      <c r="H305" s="201" t="s">
        <v>929</v>
      </c>
      <c r="I305" s="77"/>
      <c r="J305" s="77" t="s">
        <v>6228</v>
      </c>
      <c r="M305" s="76">
        <v>308</v>
      </c>
    </row>
    <row r="306" spans="1:13" x14ac:dyDescent="0.25">
      <c r="A306" s="527" t="s">
        <v>2247</v>
      </c>
      <c r="B306" s="202" t="s">
        <v>2245</v>
      </c>
      <c r="C306" s="201" t="s">
        <v>39</v>
      </c>
      <c r="D306" s="488" t="s">
        <v>40</v>
      </c>
      <c r="E306" s="560" t="s">
        <v>915</v>
      </c>
      <c r="F306" s="202" t="s">
        <v>916</v>
      </c>
      <c r="G306" s="201">
        <v>22</v>
      </c>
      <c r="H306" s="201" t="s">
        <v>911</v>
      </c>
      <c r="I306" s="77"/>
      <c r="J306" s="77" t="s">
        <v>6226</v>
      </c>
      <c r="M306" s="76">
        <v>309</v>
      </c>
    </row>
    <row r="307" spans="1:13" x14ac:dyDescent="0.25">
      <c r="A307" s="529" t="s">
        <v>5833</v>
      </c>
      <c r="B307" s="202" t="s">
        <v>5823</v>
      </c>
      <c r="C307" s="201" t="s">
        <v>41</v>
      </c>
      <c r="D307" s="488" t="s">
        <v>42</v>
      </c>
      <c r="E307" s="560" t="s">
        <v>925</v>
      </c>
      <c r="F307" s="202" t="s">
        <v>926</v>
      </c>
      <c r="G307" s="201">
        <v>164</v>
      </c>
      <c r="H307" s="201" t="s">
        <v>929</v>
      </c>
      <c r="I307" s="77"/>
      <c r="J307" s="77" t="s">
        <v>6228</v>
      </c>
      <c r="M307" s="76">
        <v>310</v>
      </c>
    </row>
    <row r="308" spans="1:13" x14ac:dyDescent="0.25">
      <c r="A308" s="530" t="s">
        <v>803</v>
      </c>
      <c r="B308" s="490" t="s">
        <v>804</v>
      </c>
      <c r="C308" s="491" t="s">
        <v>41</v>
      </c>
      <c r="D308" s="492" t="s">
        <v>42</v>
      </c>
      <c r="E308" s="562" t="s">
        <v>925</v>
      </c>
      <c r="F308" s="490" t="s">
        <v>926</v>
      </c>
      <c r="G308" s="491">
        <v>164</v>
      </c>
      <c r="H308" s="491" t="s">
        <v>929</v>
      </c>
      <c r="I308" s="77"/>
      <c r="J308" s="77" t="s">
        <v>6228</v>
      </c>
      <c r="M308" s="76">
        <v>311</v>
      </c>
    </row>
    <row r="309" spans="1:13" x14ac:dyDescent="0.25">
      <c r="A309" s="530" t="s">
        <v>494</v>
      </c>
      <c r="B309" s="490" t="s">
        <v>495</v>
      </c>
      <c r="C309" s="491" t="s">
        <v>41</v>
      </c>
      <c r="D309" s="492" t="s">
        <v>42</v>
      </c>
      <c r="E309" s="562" t="s">
        <v>921</v>
      </c>
      <c r="F309" s="490" t="s">
        <v>922</v>
      </c>
      <c r="G309" s="491">
        <v>164</v>
      </c>
      <c r="H309" s="491" t="s">
        <v>929</v>
      </c>
      <c r="I309" s="77"/>
      <c r="J309" s="77" t="s">
        <v>6228</v>
      </c>
      <c r="M309" s="76">
        <v>312</v>
      </c>
    </row>
    <row r="310" spans="1:13" x14ac:dyDescent="0.25">
      <c r="A310" s="530" t="s">
        <v>496</v>
      </c>
      <c r="B310" s="490" t="s">
        <v>497</v>
      </c>
      <c r="C310" s="491" t="s">
        <v>41</v>
      </c>
      <c r="D310" s="492" t="s">
        <v>42</v>
      </c>
      <c r="E310" s="562" t="s">
        <v>925</v>
      </c>
      <c r="F310" s="490" t="s">
        <v>926</v>
      </c>
      <c r="G310" s="491">
        <v>164</v>
      </c>
      <c r="H310" s="491" t="s">
        <v>929</v>
      </c>
      <c r="I310" s="77"/>
      <c r="J310" s="77" t="s">
        <v>6228</v>
      </c>
      <c r="M310" s="76">
        <v>313</v>
      </c>
    </row>
    <row r="311" spans="1:13" x14ac:dyDescent="0.25">
      <c r="A311" s="530" t="s">
        <v>5948</v>
      </c>
      <c r="B311" s="490" t="s">
        <v>5939</v>
      </c>
      <c r="C311" s="491" t="s">
        <v>29</v>
      </c>
      <c r="D311" s="492" t="s">
        <v>30</v>
      </c>
      <c r="E311" s="562" t="s">
        <v>889</v>
      </c>
      <c r="F311" s="202" t="s">
        <v>6375</v>
      </c>
      <c r="G311" s="491"/>
      <c r="H311" s="491" t="s">
        <v>896</v>
      </c>
      <c r="I311" s="77"/>
      <c r="J311" s="77" t="s">
        <v>6224</v>
      </c>
      <c r="K311" s="297" t="s">
        <v>810</v>
      </c>
      <c r="L311" s="391" t="s">
        <v>6279</v>
      </c>
      <c r="M311" s="76">
        <v>314</v>
      </c>
    </row>
    <row r="312" spans="1:13" x14ac:dyDescent="0.25">
      <c r="A312" s="530" t="s">
        <v>5949</v>
      </c>
      <c r="B312" s="490" t="s">
        <v>265</v>
      </c>
      <c r="C312" s="491" t="s">
        <v>29</v>
      </c>
      <c r="D312" s="492" t="s">
        <v>30</v>
      </c>
      <c r="E312" s="562" t="s">
        <v>889</v>
      </c>
      <c r="F312" s="202" t="s">
        <v>6375</v>
      </c>
      <c r="G312" s="491"/>
      <c r="H312" s="491" t="s">
        <v>896</v>
      </c>
      <c r="I312" s="77"/>
      <c r="J312" s="77" t="s">
        <v>6224</v>
      </c>
      <c r="K312" s="297" t="s">
        <v>811</v>
      </c>
      <c r="L312" s="391" t="s">
        <v>6279</v>
      </c>
      <c r="M312" s="76">
        <v>315</v>
      </c>
    </row>
    <row r="313" spans="1:13" x14ac:dyDescent="0.25">
      <c r="A313" s="530" t="s">
        <v>5950</v>
      </c>
      <c r="B313" s="490" t="s">
        <v>5940</v>
      </c>
      <c r="C313" s="491" t="s">
        <v>29</v>
      </c>
      <c r="D313" s="492" t="s">
        <v>30</v>
      </c>
      <c r="E313" s="562" t="s">
        <v>889</v>
      </c>
      <c r="F313" s="202" t="s">
        <v>6375</v>
      </c>
      <c r="G313" s="491"/>
      <c r="H313" s="491" t="s">
        <v>896</v>
      </c>
      <c r="I313" s="77"/>
      <c r="J313" s="77" t="s">
        <v>6224</v>
      </c>
      <c r="K313" s="297" t="s">
        <v>812</v>
      </c>
      <c r="L313" s="391" t="s">
        <v>6279</v>
      </c>
      <c r="M313" s="76">
        <v>316</v>
      </c>
    </row>
    <row r="314" spans="1:13" x14ac:dyDescent="0.25">
      <c r="A314" s="530" t="s">
        <v>5951</v>
      </c>
      <c r="B314" s="490" t="s">
        <v>5941</v>
      </c>
      <c r="C314" s="491" t="s">
        <v>29</v>
      </c>
      <c r="D314" s="492" t="s">
        <v>30</v>
      </c>
      <c r="E314" s="562" t="s">
        <v>889</v>
      </c>
      <c r="F314" s="202" t="s">
        <v>6375</v>
      </c>
      <c r="G314" s="491"/>
      <c r="H314" s="491" t="s">
        <v>896</v>
      </c>
      <c r="I314" s="77"/>
      <c r="J314" s="77" t="s">
        <v>6224</v>
      </c>
      <c r="K314" s="297" t="s">
        <v>805</v>
      </c>
      <c r="L314" s="391" t="s">
        <v>6279</v>
      </c>
      <c r="M314" s="76">
        <v>317</v>
      </c>
    </row>
    <row r="315" spans="1:13" x14ac:dyDescent="0.25">
      <c r="A315" s="530" t="s">
        <v>5952</v>
      </c>
      <c r="B315" s="490" t="s">
        <v>5942</v>
      </c>
      <c r="C315" s="491" t="s">
        <v>29</v>
      </c>
      <c r="D315" s="492" t="s">
        <v>30</v>
      </c>
      <c r="E315" s="562" t="s">
        <v>889</v>
      </c>
      <c r="F315" s="202" t="s">
        <v>6375</v>
      </c>
      <c r="G315" s="491"/>
      <c r="H315" s="491" t="s">
        <v>896</v>
      </c>
      <c r="I315" s="77"/>
      <c r="J315" s="77" t="s">
        <v>6224</v>
      </c>
      <c r="K315" s="297" t="s">
        <v>806</v>
      </c>
      <c r="L315" s="391" t="s">
        <v>6279</v>
      </c>
      <c r="M315" s="76">
        <v>318</v>
      </c>
    </row>
    <row r="316" spans="1:13" x14ac:dyDescent="0.25">
      <c r="A316" s="530" t="s">
        <v>5953</v>
      </c>
      <c r="B316" s="490" t="s">
        <v>5943</v>
      </c>
      <c r="C316" s="491" t="s">
        <v>29</v>
      </c>
      <c r="D316" s="492" t="s">
        <v>30</v>
      </c>
      <c r="E316" s="562" t="s">
        <v>889</v>
      </c>
      <c r="F316" s="202" t="s">
        <v>6375</v>
      </c>
      <c r="G316" s="491"/>
      <c r="H316" s="491" t="s">
        <v>896</v>
      </c>
      <c r="I316" s="77"/>
      <c r="J316" s="77" t="s">
        <v>6224</v>
      </c>
      <c r="K316" s="297" t="s">
        <v>807</v>
      </c>
      <c r="L316" s="391" t="s">
        <v>6279</v>
      </c>
      <c r="M316" s="76">
        <v>319</v>
      </c>
    </row>
    <row r="317" spans="1:13" x14ac:dyDescent="0.25">
      <c r="A317" s="530" t="s">
        <v>5954</v>
      </c>
      <c r="B317" s="490" t="s">
        <v>5944</v>
      </c>
      <c r="C317" s="491" t="s">
        <v>29</v>
      </c>
      <c r="D317" s="492" t="s">
        <v>30</v>
      </c>
      <c r="E317" s="562" t="s">
        <v>889</v>
      </c>
      <c r="F317" s="202" t="s">
        <v>6375</v>
      </c>
      <c r="G317" s="491"/>
      <c r="H317" s="491" t="s">
        <v>896</v>
      </c>
      <c r="I317" s="77"/>
      <c r="J317" s="77"/>
      <c r="K317" s="297" t="s">
        <v>808</v>
      </c>
      <c r="L317" s="391" t="s">
        <v>6279</v>
      </c>
      <c r="M317" s="76">
        <v>320</v>
      </c>
    </row>
    <row r="318" spans="1:13" x14ac:dyDescent="0.25">
      <c r="A318" s="531" t="s">
        <v>5955</v>
      </c>
      <c r="B318" s="494" t="s">
        <v>5945</v>
      </c>
      <c r="C318" s="495" t="s">
        <v>29</v>
      </c>
      <c r="D318" s="496" t="s">
        <v>30</v>
      </c>
      <c r="E318" s="564" t="s">
        <v>889</v>
      </c>
      <c r="F318" s="202" t="s">
        <v>6375</v>
      </c>
      <c r="G318" s="491"/>
      <c r="H318" s="491" t="s">
        <v>896</v>
      </c>
      <c r="I318" s="77"/>
      <c r="J318" s="77" t="s">
        <v>6224</v>
      </c>
      <c r="K318" s="297" t="s">
        <v>1122</v>
      </c>
      <c r="L318" s="391" t="s">
        <v>6279</v>
      </c>
      <c r="M318" s="76">
        <v>321</v>
      </c>
    </row>
    <row r="319" spans="1:13" x14ac:dyDescent="0.25">
      <c r="A319" s="531" t="s">
        <v>5956</v>
      </c>
      <c r="B319" s="494" t="s">
        <v>5946</v>
      </c>
      <c r="C319" s="495" t="s">
        <v>29</v>
      </c>
      <c r="D319" s="496" t="s">
        <v>30</v>
      </c>
      <c r="E319" s="564" t="s">
        <v>889</v>
      </c>
      <c r="F319" s="202" t="s">
        <v>6375</v>
      </c>
      <c r="G319" s="491"/>
      <c r="H319" s="491" t="s">
        <v>896</v>
      </c>
      <c r="I319" s="77"/>
      <c r="J319" s="77" t="s">
        <v>6224</v>
      </c>
      <c r="K319" s="297" t="s">
        <v>809</v>
      </c>
      <c r="L319" s="391" t="s">
        <v>6279</v>
      </c>
      <c r="M319" s="76">
        <v>322</v>
      </c>
    </row>
    <row r="320" spans="1:13" x14ac:dyDescent="0.25">
      <c r="A320" s="530" t="s">
        <v>5959</v>
      </c>
      <c r="B320" s="490" t="s">
        <v>5947</v>
      </c>
      <c r="C320" s="491" t="s">
        <v>29</v>
      </c>
      <c r="D320" s="492" t="s">
        <v>30</v>
      </c>
      <c r="E320" s="562" t="s">
        <v>889</v>
      </c>
      <c r="F320" s="202" t="s">
        <v>6375</v>
      </c>
      <c r="G320" s="491"/>
      <c r="H320" s="491" t="s">
        <v>896</v>
      </c>
      <c r="I320" s="77"/>
      <c r="J320" s="77" t="s">
        <v>6224</v>
      </c>
      <c r="K320" s="297" t="s">
        <v>813</v>
      </c>
      <c r="L320" s="391" t="s">
        <v>6279</v>
      </c>
      <c r="M320" s="76">
        <v>323</v>
      </c>
    </row>
    <row r="321" spans="1:13" x14ac:dyDescent="0.25">
      <c r="A321" s="566" t="s">
        <v>5989</v>
      </c>
      <c r="B321" s="499" t="s">
        <v>5990</v>
      </c>
      <c r="C321" s="498" t="s">
        <v>29</v>
      </c>
      <c r="D321" s="499" t="s">
        <v>30</v>
      </c>
      <c r="E321" s="563" t="s">
        <v>6377</v>
      </c>
      <c r="F321" s="499" t="s">
        <v>6379</v>
      </c>
      <c r="G321" s="491"/>
      <c r="H321" s="491" t="s">
        <v>896</v>
      </c>
      <c r="I321" s="77"/>
      <c r="J321" s="77"/>
      <c r="K321" s="297" t="s">
        <v>774</v>
      </c>
      <c r="L321" s="391" t="s">
        <v>6279</v>
      </c>
      <c r="M321" s="76">
        <v>324</v>
      </c>
    </row>
    <row r="322" spans="1:13" x14ac:dyDescent="0.25">
      <c r="A322" s="566" t="s">
        <v>5991</v>
      </c>
      <c r="B322" s="499" t="s">
        <v>5992</v>
      </c>
      <c r="C322" s="498" t="s">
        <v>29</v>
      </c>
      <c r="D322" s="499" t="s">
        <v>30</v>
      </c>
      <c r="E322" s="563" t="s">
        <v>6377</v>
      </c>
      <c r="F322" s="499" t="s">
        <v>6379</v>
      </c>
      <c r="G322" s="491"/>
      <c r="H322" s="491" t="s">
        <v>896</v>
      </c>
      <c r="I322" s="77"/>
      <c r="J322" s="77"/>
      <c r="K322" s="297" t="s">
        <v>775</v>
      </c>
      <c r="L322" s="391" t="s">
        <v>6279</v>
      </c>
      <c r="M322" s="76">
        <v>325</v>
      </c>
    </row>
    <row r="323" spans="1:13" x14ac:dyDescent="0.25">
      <c r="A323" s="530" t="s">
        <v>5993</v>
      </c>
      <c r="B323" s="490" t="s">
        <v>5994</v>
      </c>
      <c r="C323" s="491" t="s">
        <v>29</v>
      </c>
      <c r="D323" s="492" t="s">
        <v>30</v>
      </c>
      <c r="E323" s="563" t="s">
        <v>6377</v>
      </c>
      <c r="F323" s="499" t="s">
        <v>6379</v>
      </c>
      <c r="G323" s="491"/>
      <c r="H323" s="491" t="s">
        <v>896</v>
      </c>
      <c r="I323" s="77"/>
      <c r="J323" s="77" t="s">
        <v>6224</v>
      </c>
      <c r="K323" s="297" t="s">
        <v>1101</v>
      </c>
      <c r="L323" s="391" t="s">
        <v>6279</v>
      </c>
      <c r="M323" s="76">
        <v>326</v>
      </c>
    </row>
    <row r="324" spans="1:13" x14ac:dyDescent="0.25">
      <c r="A324" s="530" t="s">
        <v>5995</v>
      </c>
      <c r="B324" s="490" t="s">
        <v>5996</v>
      </c>
      <c r="C324" s="491" t="s">
        <v>29</v>
      </c>
      <c r="D324" s="492" t="s">
        <v>30</v>
      </c>
      <c r="E324" s="563" t="s">
        <v>6377</v>
      </c>
      <c r="F324" s="499" t="s">
        <v>6379</v>
      </c>
      <c r="G324" s="491"/>
      <c r="H324" s="491" t="s">
        <v>896</v>
      </c>
      <c r="I324" s="77"/>
      <c r="J324" s="77" t="s">
        <v>6224</v>
      </c>
      <c r="K324" s="297" t="s">
        <v>1102</v>
      </c>
      <c r="L324" s="391" t="s">
        <v>6279</v>
      </c>
      <c r="M324" s="76">
        <v>327</v>
      </c>
    </row>
    <row r="325" spans="1:13" x14ac:dyDescent="0.25">
      <c r="A325" s="530" t="s">
        <v>5997</v>
      </c>
      <c r="B325" s="490" t="s">
        <v>5998</v>
      </c>
      <c r="C325" s="491" t="s">
        <v>29</v>
      </c>
      <c r="D325" s="492" t="s">
        <v>30</v>
      </c>
      <c r="E325" s="562" t="s">
        <v>900</v>
      </c>
      <c r="F325" s="490" t="s">
        <v>6380</v>
      </c>
      <c r="G325" s="491"/>
      <c r="H325" s="491" t="s">
        <v>896</v>
      </c>
      <c r="I325" s="77"/>
      <c r="J325" s="77"/>
      <c r="K325" s="297" t="s">
        <v>270</v>
      </c>
      <c r="L325" s="391" t="s">
        <v>6279</v>
      </c>
      <c r="M325" s="76">
        <v>328</v>
      </c>
    </row>
    <row r="326" spans="1:13" x14ac:dyDescent="0.25">
      <c r="A326" s="530" t="s">
        <v>5999</v>
      </c>
      <c r="B326" s="490" t="s">
        <v>6000</v>
      </c>
      <c r="C326" s="491" t="s">
        <v>29</v>
      </c>
      <c r="D326" s="492" t="s">
        <v>30</v>
      </c>
      <c r="E326" s="562" t="s">
        <v>900</v>
      </c>
      <c r="F326" s="490" t="s">
        <v>6380</v>
      </c>
      <c r="G326" s="491"/>
      <c r="H326" s="491" t="s">
        <v>896</v>
      </c>
      <c r="I326" s="77"/>
      <c r="J326" s="77"/>
      <c r="K326" s="297" t="s">
        <v>271</v>
      </c>
      <c r="L326" s="391" t="s">
        <v>6279</v>
      </c>
      <c r="M326" s="76">
        <v>329</v>
      </c>
    </row>
    <row r="327" spans="1:13" ht="21" customHeight="1" x14ac:dyDescent="0.25">
      <c r="A327" s="530" t="s">
        <v>6001</v>
      </c>
      <c r="B327" s="490" t="s">
        <v>6002</v>
      </c>
      <c r="C327" s="491" t="s">
        <v>29</v>
      </c>
      <c r="D327" s="492" t="s">
        <v>30</v>
      </c>
      <c r="E327" s="562" t="s">
        <v>900</v>
      </c>
      <c r="F327" s="490" t="s">
        <v>6380</v>
      </c>
      <c r="G327" s="491"/>
      <c r="H327" s="491" t="s">
        <v>896</v>
      </c>
      <c r="I327" s="77"/>
      <c r="J327" s="77" t="s">
        <v>6224</v>
      </c>
      <c r="K327" s="297" t="s">
        <v>1099</v>
      </c>
      <c r="L327" s="503" t="s">
        <v>6279</v>
      </c>
      <c r="M327" s="76">
        <v>330</v>
      </c>
    </row>
    <row r="328" spans="1:13" x14ac:dyDescent="0.25">
      <c r="A328" s="527" t="s">
        <v>6003</v>
      </c>
      <c r="B328" s="202" t="s">
        <v>6004</v>
      </c>
      <c r="C328" s="201" t="s">
        <v>29</v>
      </c>
      <c r="D328" s="488" t="s">
        <v>30</v>
      </c>
      <c r="E328" s="562" t="s">
        <v>900</v>
      </c>
      <c r="F328" s="490" t="s">
        <v>6380</v>
      </c>
      <c r="G328" s="201"/>
      <c r="H328" s="201" t="s">
        <v>896</v>
      </c>
      <c r="I328" s="77"/>
      <c r="J328" s="77" t="s">
        <v>6224</v>
      </c>
      <c r="K328" s="297" t="s">
        <v>1100</v>
      </c>
      <c r="L328" s="391" t="s">
        <v>6279</v>
      </c>
      <c r="M328" s="76">
        <v>331</v>
      </c>
    </row>
    <row r="329" spans="1:13" x14ac:dyDescent="0.25">
      <c r="A329" s="527" t="s">
        <v>5958</v>
      </c>
      <c r="B329" s="202" t="s">
        <v>5957</v>
      </c>
      <c r="C329" s="201" t="s">
        <v>29</v>
      </c>
      <c r="D329" s="488" t="s">
        <v>30</v>
      </c>
      <c r="E329" s="560" t="s">
        <v>889</v>
      </c>
      <c r="F329" s="202" t="s">
        <v>6375</v>
      </c>
      <c r="G329" s="201"/>
      <c r="H329" s="201" t="s">
        <v>896</v>
      </c>
      <c r="I329" s="77"/>
      <c r="J329" s="77"/>
      <c r="K329" s="297" t="s">
        <v>814</v>
      </c>
      <c r="L329" s="391" t="s">
        <v>6279</v>
      </c>
      <c r="M329" s="76">
        <v>332</v>
      </c>
    </row>
    <row r="330" spans="1:13" ht="21" customHeight="1" x14ac:dyDescent="0.7">
      <c r="A330" s="527" t="s">
        <v>5960</v>
      </c>
      <c r="B330" s="202" t="s">
        <v>6005</v>
      </c>
      <c r="C330" s="201" t="s">
        <v>29</v>
      </c>
      <c r="D330" s="488" t="s">
        <v>30</v>
      </c>
      <c r="E330" s="560" t="s">
        <v>889</v>
      </c>
      <c r="F330" s="202" t="s">
        <v>6375</v>
      </c>
      <c r="G330" s="201"/>
      <c r="H330" s="201" t="s">
        <v>896</v>
      </c>
      <c r="I330" s="77"/>
      <c r="J330" s="77" t="s">
        <v>6224</v>
      </c>
      <c r="L330" s="504" t="s">
        <v>6273</v>
      </c>
      <c r="M330" s="76">
        <v>333</v>
      </c>
    </row>
    <row r="331" spans="1:13" x14ac:dyDescent="0.25">
      <c r="A331" s="527" t="s">
        <v>393</v>
      </c>
      <c r="B331" s="202" t="s">
        <v>394</v>
      </c>
      <c r="C331" s="201" t="s">
        <v>39</v>
      </c>
      <c r="D331" s="488" t="s">
        <v>40</v>
      </c>
      <c r="E331" s="560" t="s">
        <v>915</v>
      </c>
      <c r="F331" s="202" t="s">
        <v>916</v>
      </c>
      <c r="G331" s="201">
        <v>21</v>
      </c>
      <c r="H331" s="201" t="s">
        <v>901</v>
      </c>
      <c r="I331" s="77"/>
      <c r="J331" s="77"/>
      <c r="M331" s="76">
        <v>334</v>
      </c>
    </row>
    <row r="332" spans="1:13" x14ac:dyDescent="0.25">
      <c r="A332" s="527" t="s">
        <v>395</v>
      </c>
      <c r="B332" s="202" t="s">
        <v>396</v>
      </c>
      <c r="C332" s="201" t="s">
        <v>39</v>
      </c>
      <c r="D332" s="488" t="s">
        <v>40</v>
      </c>
      <c r="E332" s="560" t="s">
        <v>915</v>
      </c>
      <c r="F332" s="202" t="s">
        <v>916</v>
      </c>
      <c r="G332" s="201">
        <v>21</v>
      </c>
      <c r="H332" s="201" t="s">
        <v>901</v>
      </c>
      <c r="I332" s="77"/>
      <c r="J332" s="77"/>
      <c r="M332" s="76">
        <v>335</v>
      </c>
    </row>
    <row r="333" spans="1:13" x14ac:dyDescent="0.25">
      <c r="A333" s="527" t="s">
        <v>397</v>
      </c>
      <c r="B333" s="202" t="s">
        <v>398</v>
      </c>
      <c r="C333" s="201" t="s">
        <v>39</v>
      </c>
      <c r="D333" s="488" t="s">
        <v>40</v>
      </c>
      <c r="E333" s="560" t="s">
        <v>915</v>
      </c>
      <c r="F333" s="202" t="s">
        <v>916</v>
      </c>
      <c r="G333" s="201">
        <v>25</v>
      </c>
      <c r="H333" s="201" t="s">
        <v>921</v>
      </c>
      <c r="I333" s="77"/>
      <c r="J333" s="77"/>
      <c r="M333" s="76">
        <v>336</v>
      </c>
    </row>
    <row r="334" spans="1:13" x14ac:dyDescent="0.25">
      <c r="A334" s="527" t="s">
        <v>399</v>
      </c>
      <c r="B334" s="202" t="s">
        <v>400</v>
      </c>
      <c r="C334" s="201" t="s">
        <v>39</v>
      </c>
      <c r="D334" s="488" t="s">
        <v>40</v>
      </c>
      <c r="E334" s="560" t="s">
        <v>915</v>
      </c>
      <c r="F334" s="202" t="s">
        <v>916</v>
      </c>
      <c r="G334" s="201">
        <v>25</v>
      </c>
      <c r="H334" s="201" t="s">
        <v>923</v>
      </c>
      <c r="I334" s="77"/>
      <c r="J334" s="77"/>
      <c r="M334" s="76">
        <v>337</v>
      </c>
    </row>
    <row r="335" spans="1:13" x14ac:dyDescent="0.25">
      <c r="A335" s="527" t="s">
        <v>401</v>
      </c>
      <c r="B335" s="202" t="s">
        <v>402</v>
      </c>
      <c r="C335" s="201" t="s">
        <v>39</v>
      </c>
      <c r="D335" s="488" t="s">
        <v>40</v>
      </c>
      <c r="E335" s="560" t="s">
        <v>915</v>
      </c>
      <c r="F335" s="202" t="s">
        <v>916</v>
      </c>
      <c r="G335" s="201">
        <v>21</v>
      </c>
      <c r="H335" s="201" t="s">
        <v>901</v>
      </c>
      <c r="I335" s="77"/>
      <c r="J335" s="77"/>
      <c r="M335" s="76">
        <v>338</v>
      </c>
    </row>
    <row r="336" spans="1:13" x14ac:dyDescent="0.25">
      <c r="A336" s="527" t="s">
        <v>403</v>
      </c>
      <c r="B336" s="202" t="s">
        <v>404</v>
      </c>
      <c r="C336" s="201" t="s">
        <v>39</v>
      </c>
      <c r="D336" s="488" t="s">
        <v>40</v>
      </c>
      <c r="E336" s="560" t="s">
        <v>915</v>
      </c>
      <c r="F336" s="202" t="s">
        <v>916</v>
      </c>
      <c r="G336" s="201">
        <v>25</v>
      </c>
      <c r="H336" s="201" t="s">
        <v>925</v>
      </c>
      <c r="I336" s="77"/>
      <c r="J336" s="77"/>
      <c r="M336" s="76">
        <v>339</v>
      </c>
    </row>
    <row r="337" spans="1:13" x14ac:dyDescent="0.25">
      <c r="A337" s="527" t="s">
        <v>405</v>
      </c>
      <c r="B337" s="202" t="s">
        <v>406</v>
      </c>
      <c r="C337" s="201" t="s">
        <v>39</v>
      </c>
      <c r="D337" s="488" t="s">
        <v>40</v>
      </c>
      <c r="E337" s="560" t="s">
        <v>915</v>
      </c>
      <c r="F337" s="202" t="s">
        <v>916</v>
      </c>
      <c r="G337" s="201">
        <v>25</v>
      </c>
      <c r="H337" s="201" t="s">
        <v>925</v>
      </c>
      <c r="I337" s="77"/>
      <c r="J337" s="77"/>
      <c r="M337" s="76">
        <v>340</v>
      </c>
    </row>
    <row r="338" spans="1:13" x14ac:dyDescent="0.25">
      <c r="A338" s="527" t="s">
        <v>407</v>
      </c>
      <c r="B338" s="202" t="s">
        <v>408</v>
      </c>
      <c r="C338" s="201" t="s">
        <v>39</v>
      </c>
      <c r="D338" s="488" t="s">
        <v>40</v>
      </c>
      <c r="E338" s="560" t="s">
        <v>915</v>
      </c>
      <c r="F338" s="202" t="s">
        <v>916</v>
      </c>
      <c r="G338" s="201">
        <v>25</v>
      </c>
      <c r="H338" s="201" t="s">
        <v>925</v>
      </c>
      <c r="I338" s="77"/>
      <c r="J338" s="77"/>
      <c r="M338" s="76">
        <v>341</v>
      </c>
    </row>
    <row r="339" spans="1:13" x14ac:dyDescent="0.25">
      <c r="A339" s="527" t="s">
        <v>409</v>
      </c>
      <c r="B339" s="202" t="s">
        <v>410</v>
      </c>
      <c r="C339" s="201" t="s">
        <v>39</v>
      </c>
      <c r="D339" s="488" t="s">
        <v>40</v>
      </c>
      <c r="E339" s="560" t="s">
        <v>915</v>
      </c>
      <c r="F339" s="202" t="s">
        <v>916</v>
      </c>
      <c r="G339" s="201">
        <v>25</v>
      </c>
      <c r="H339" s="201" t="s">
        <v>921</v>
      </c>
      <c r="I339" s="77"/>
      <c r="J339" s="77"/>
      <c r="M339" s="76">
        <v>342</v>
      </c>
    </row>
    <row r="340" spans="1:13" x14ac:dyDescent="0.25">
      <c r="A340" s="527" t="s">
        <v>411</v>
      </c>
      <c r="B340" s="202" t="s">
        <v>412</v>
      </c>
      <c r="C340" s="201" t="s">
        <v>39</v>
      </c>
      <c r="D340" s="488" t="s">
        <v>40</v>
      </c>
      <c r="E340" s="560" t="s">
        <v>917</v>
      </c>
      <c r="F340" s="202" t="s">
        <v>918</v>
      </c>
      <c r="G340" s="201">
        <v>24</v>
      </c>
      <c r="H340" s="201" t="s">
        <v>915</v>
      </c>
      <c r="I340" s="77"/>
      <c r="J340" s="77"/>
      <c r="M340" s="76">
        <v>343</v>
      </c>
    </row>
    <row r="341" spans="1:13" x14ac:dyDescent="0.25">
      <c r="A341" s="527" t="s">
        <v>413</v>
      </c>
      <c r="B341" s="202" t="s">
        <v>414</v>
      </c>
      <c r="C341" s="201" t="s">
        <v>39</v>
      </c>
      <c r="D341" s="488" t="s">
        <v>40</v>
      </c>
      <c r="E341" s="560" t="s">
        <v>917</v>
      </c>
      <c r="F341" s="202" t="s">
        <v>918</v>
      </c>
      <c r="G341" s="201">
        <v>24</v>
      </c>
      <c r="H341" s="201" t="s">
        <v>915</v>
      </c>
      <c r="I341" s="77"/>
      <c r="J341" s="77"/>
      <c r="M341" s="76">
        <v>344</v>
      </c>
    </row>
    <row r="342" spans="1:13" ht="21" customHeight="1" x14ac:dyDescent="0.25">
      <c r="A342" s="530" t="s">
        <v>415</v>
      </c>
      <c r="B342" s="490" t="s">
        <v>416</v>
      </c>
      <c r="C342" s="491" t="s">
        <v>39</v>
      </c>
      <c r="D342" s="492" t="s">
        <v>40</v>
      </c>
      <c r="E342" s="562" t="s">
        <v>917</v>
      </c>
      <c r="F342" s="490" t="s">
        <v>918</v>
      </c>
      <c r="G342" s="491">
        <v>24</v>
      </c>
      <c r="H342" s="491" t="s">
        <v>915</v>
      </c>
      <c r="I342" s="77"/>
      <c r="J342" s="77"/>
      <c r="L342" s="502"/>
      <c r="M342" s="76">
        <v>345</v>
      </c>
    </row>
    <row r="343" spans="1:13" x14ac:dyDescent="0.25">
      <c r="A343" s="527" t="s">
        <v>417</v>
      </c>
      <c r="B343" s="202" t="s">
        <v>418</v>
      </c>
      <c r="C343" s="201" t="s">
        <v>39</v>
      </c>
      <c r="D343" s="488" t="s">
        <v>40</v>
      </c>
      <c r="E343" s="560" t="s">
        <v>917</v>
      </c>
      <c r="F343" s="202" t="s">
        <v>918</v>
      </c>
      <c r="G343" s="201">
        <v>24</v>
      </c>
      <c r="H343" s="201" t="s">
        <v>915</v>
      </c>
      <c r="I343" s="77"/>
      <c r="J343" s="77"/>
      <c r="M343" s="76">
        <v>346</v>
      </c>
    </row>
    <row r="344" spans="1:13" x14ac:dyDescent="0.25">
      <c r="A344" s="527" t="s">
        <v>419</v>
      </c>
      <c r="B344" s="202" t="s">
        <v>420</v>
      </c>
      <c r="C344" s="201" t="s">
        <v>39</v>
      </c>
      <c r="D344" s="488" t="s">
        <v>40</v>
      </c>
      <c r="E344" s="560" t="s">
        <v>917</v>
      </c>
      <c r="F344" s="202" t="s">
        <v>918</v>
      </c>
      <c r="G344" s="201">
        <v>24</v>
      </c>
      <c r="H344" s="201" t="s">
        <v>915</v>
      </c>
      <c r="I344" s="77"/>
      <c r="J344" s="77"/>
      <c r="M344" s="76">
        <v>347</v>
      </c>
    </row>
    <row r="345" spans="1:13" ht="21" customHeight="1" x14ac:dyDescent="0.7">
      <c r="A345" s="527" t="s">
        <v>5962</v>
      </c>
      <c r="B345" s="202" t="s">
        <v>5961</v>
      </c>
      <c r="C345" s="201" t="s">
        <v>39</v>
      </c>
      <c r="D345" s="488" t="s">
        <v>40</v>
      </c>
      <c r="E345" s="560" t="s">
        <v>917</v>
      </c>
      <c r="F345" s="202" t="s">
        <v>918</v>
      </c>
      <c r="G345" s="201"/>
      <c r="H345" s="201" t="s">
        <v>915</v>
      </c>
      <c r="I345" s="77"/>
      <c r="J345" s="77"/>
      <c r="L345" s="504" t="s">
        <v>6273</v>
      </c>
      <c r="M345" s="76">
        <v>348</v>
      </c>
    </row>
    <row r="346" spans="1:13" x14ac:dyDescent="0.25">
      <c r="A346" s="527" t="s">
        <v>421</v>
      </c>
      <c r="B346" s="202" t="s">
        <v>422</v>
      </c>
      <c r="C346" s="201" t="s">
        <v>39</v>
      </c>
      <c r="D346" s="488" t="s">
        <v>40</v>
      </c>
      <c r="E346" s="560" t="s">
        <v>917</v>
      </c>
      <c r="F346" s="202" t="s">
        <v>918</v>
      </c>
      <c r="G346" s="201">
        <v>24</v>
      </c>
      <c r="H346" s="201" t="s">
        <v>915</v>
      </c>
      <c r="I346" s="77"/>
      <c r="J346" s="77"/>
      <c r="M346" s="76">
        <v>349</v>
      </c>
    </row>
    <row r="347" spans="1:13" x14ac:dyDescent="0.25">
      <c r="A347" s="527" t="s">
        <v>423</v>
      </c>
      <c r="B347" s="202" t="s">
        <v>424</v>
      </c>
      <c r="C347" s="201" t="s">
        <v>39</v>
      </c>
      <c r="D347" s="488" t="s">
        <v>40</v>
      </c>
      <c r="E347" s="560" t="s">
        <v>917</v>
      </c>
      <c r="F347" s="202" t="s">
        <v>918</v>
      </c>
      <c r="G347" s="201">
        <v>24</v>
      </c>
      <c r="H347" s="201" t="s">
        <v>915</v>
      </c>
      <c r="I347" s="77"/>
      <c r="J347" s="77"/>
      <c r="M347" s="76">
        <v>350</v>
      </c>
    </row>
    <row r="348" spans="1:13" x14ac:dyDescent="0.25">
      <c r="A348" s="527" t="s">
        <v>425</v>
      </c>
      <c r="B348" s="202" t="s">
        <v>426</v>
      </c>
      <c r="C348" s="201" t="s">
        <v>39</v>
      </c>
      <c r="D348" s="488" t="s">
        <v>40</v>
      </c>
      <c r="E348" s="560" t="s">
        <v>917</v>
      </c>
      <c r="F348" s="202" t="s">
        <v>918</v>
      </c>
      <c r="G348" s="201">
        <v>24</v>
      </c>
      <c r="H348" s="201" t="s">
        <v>915</v>
      </c>
      <c r="I348" s="77"/>
      <c r="J348" s="77"/>
      <c r="M348" s="76">
        <v>351</v>
      </c>
    </row>
    <row r="349" spans="1:13" x14ac:dyDescent="0.25">
      <c r="A349" s="527" t="s">
        <v>815</v>
      </c>
      <c r="B349" s="202" t="s">
        <v>816</v>
      </c>
      <c r="C349" s="201" t="s">
        <v>39</v>
      </c>
      <c r="D349" s="488" t="s">
        <v>40</v>
      </c>
      <c r="E349" s="560" t="s">
        <v>917</v>
      </c>
      <c r="F349" s="202" t="s">
        <v>918</v>
      </c>
      <c r="G349" s="201">
        <v>24</v>
      </c>
      <c r="H349" s="201" t="s">
        <v>917</v>
      </c>
      <c r="I349" s="77"/>
      <c r="J349" s="77"/>
      <c r="M349" s="76">
        <v>352</v>
      </c>
    </row>
    <row r="350" spans="1:13" x14ac:dyDescent="0.25">
      <c r="A350" s="527" t="s">
        <v>427</v>
      </c>
      <c r="B350" s="202" t="s">
        <v>428</v>
      </c>
      <c r="C350" s="201" t="s">
        <v>39</v>
      </c>
      <c r="D350" s="488" t="s">
        <v>40</v>
      </c>
      <c r="E350" s="560" t="s">
        <v>917</v>
      </c>
      <c r="F350" s="202" t="s">
        <v>918</v>
      </c>
      <c r="G350" s="201">
        <v>24</v>
      </c>
      <c r="H350" s="201" t="s">
        <v>917</v>
      </c>
      <c r="I350" s="77"/>
      <c r="J350" s="77"/>
      <c r="M350" s="76">
        <v>353</v>
      </c>
    </row>
    <row r="351" spans="1:13" x14ac:dyDescent="0.25">
      <c r="A351" s="527" t="s">
        <v>817</v>
      </c>
      <c r="B351" s="202" t="s">
        <v>818</v>
      </c>
      <c r="C351" s="201" t="s">
        <v>39</v>
      </c>
      <c r="D351" s="488" t="s">
        <v>40</v>
      </c>
      <c r="E351" s="560" t="s">
        <v>917</v>
      </c>
      <c r="F351" s="202" t="s">
        <v>918</v>
      </c>
      <c r="G351" s="201">
        <v>24</v>
      </c>
      <c r="H351" s="201" t="s">
        <v>917</v>
      </c>
      <c r="I351" s="77"/>
      <c r="J351" s="77"/>
      <c r="M351" s="76">
        <v>354</v>
      </c>
    </row>
    <row r="352" spans="1:13" x14ac:dyDescent="0.25">
      <c r="A352" s="527" t="s">
        <v>819</v>
      </c>
      <c r="B352" s="202" t="s">
        <v>820</v>
      </c>
      <c r="C352" s="201" t="s">
        <v>39</v>
      </c>
      <c r="D352" s="488" t="s">
        <v>40</v>
      </c>
      <c r="E352" s="560" t="s">
        <v>917</v>
      </c>
      <c r="F352" s="202" t="s">
        <v>918</v>
      </c>
      <c r="G352" s="201">
        <v>24</v>
      </c>
      <c r="H352" s="201" t="s">
        <v>917</v>
      </c>
      <c r="I352" s="77"/>
      <c r="J352" s="77"/>
      <c r="M352" s="76">
        <v>355</v>
      </c>
    </row>
    <row r="353" spans="1:13" x14ac:dyDescent="0.25">
      <c r="A353" s="527" t="s">
        <v>821</v>
      </c>
      <c r="B353" s="202" t="s">
        <v>822</v>
      </c>
      <c r="C353" s="201" t="s">
        <v>39</v>
      </c>
      <c r="D353" s="488" t="s">
        <v>40</v>
      </c>
      <c r="E353" s="560" t="s">
        <v>917</v>
      </c>
      <c r="F353" s="202" t="s">
        <v>918</v>
      </c>
      <c r="G353" s="201">
        <v>24</v>
      </c>
      <c r="H353" s="201" t="s">
        <v>917</v>
      </c>
      <c r="I353" s="77"/>
      <c r="J353" s="77"/>
      <c r="M353" s="76">
        <v>356</v>
      </c>
    </row>
    <row r="354" spans="1:13" x14ac:dyDescent="0.25">
      <c r="A354" s="527" t="s">
        <v>429</v>
      </c>
      <c r="B354" s="202" t="s">
        <v>430</v>
      </c>
      <c r="C354" s="201" t="s">
        <v>39</v>
      </c>
      <c r="D354" s="488" t="s">
        <v>40</v>
      </c>
      <c r="E354" s="560" t="s">
        <v>917</v>
      </c>
      <c r="F354" s="202" t="s">
        <v>918</v>
      </c>
      <c r="G354" s="201">
        <v>24</v>
      </c>
      <c r="H354" s="201" t="s">
        <v>917</v>
      </c>
      <c r="I354" s="77"/>
      <c r="J354" s="77"/>
      <c r="M354" s="76">
        <v>357</v>
      </c>
    </row>
    <row r="355" spans="1:13" x14ac:dyDescent="0.25">
      <c r="A355" s="527" t="s">
        <v>431</v>
      </c>
      <c r="B355" s="202" t="s">
        <v>432</v>
      </c>
      <c r="C355" s="201" t="s">
        <v>39</v>
      </c>
      <c r="D355" s="488" t="s">
        <v>40</v>
      </c>
      <c r="E355" s="560" t="s">
        <v>919</v>
      </c>
      <c r="F355" s="202" t="s">
        <v>920</v>
      </c>
      <c r="G355" s="201">
        <v>24</v>
      </c>
      <c r="H355" s="201" t="s">
        <v>915</v>
      </c>
      <c r="I355" s="77"/>
      <c r="J355" s="77"/>
      <c r="M355" s="76">
        <v>358</v>
      </c>
    </row>
    <row r="356" spans="1:13" x14ac:dyDescent="0.25">
      <c r="A356" s="527" t="s">
        <v>433</v>
      </c>
      <c r="B356" s="202" t="s">
        <v>434</v>
      </c>
      <c r="C356" s="201" t="s">
        <v>39</v>
      </c>
      <c r="D356" s="488" t="s">
        <v>40</v>
      </c>
      <c r="E356" s="560" t="s">
        <v>919</v>
      </c>
      <c r="F356" s="202" t="s">
        <v>920</v>
      </c>
      <c r="G356" s="201">
        <v>24</v>
      </c>
      <c r="H356" s="201" t="s">
        <v>915</v>
      </c>
      <c r="I356" s="77"/>
      <c r="J356" s="77"/>
      <c r="M356" s="76">
        <v>359</v>
      </c>
    </row>
    <row r="357" spans="1:13" x14ac:dyDescent="0.25">
      <c r="A357" s="527" t="s">
        <v>435</v>
      </c>
      <c r="B357" s="202" t="s">
        <v>436</v>
      </c>
      <c r="C357" s="201" t="s">
        <v>39</v>
      </c>
      <c r="D357" s="488" t="s">
        <v>40</v>
      </c>
      <c r="E357" s="560" t="s">
        <v>915</v>
      </c>
      <c r="F357" s="202" t="s">
        <v>916</v>
      </c>
      <c r="G357" s="201">
        <v>25</v>
      </c>
      <c r="H357" s="201" t="s">
        <v>925</v>
      </c>
      <c r="I357" s="77"/>
      <c r="J357" s="77"/>
      <c r="M357" s="76">
        <v>360</v>
      </c>
    </row>
    <row r="358" spans="1:13" x14ac:dyDescent="0.25">
      <c r="A358" s="527" t="s">
        <v>437</v>
      </c>
      <c r="B358" s="202" t="s">
        <v>438</v>
      </c>
      <c r="C358" s="201" t="s">
        <v>39</v>
      </c>
      <c r="D358" s="488" t="s">
        <v>40</v>
      </c>
      <c r="E358" s="560" t="s">
        <v>915</v>
      </c>
      <c r="F358" s="202" t="s">
        <v>916</v>
      </c>
      <c r="G358" s="201">
        <v>19</v>
      </c>
      <c r="H358" s="201" t="s">
        <v>889</v>
      </c>
      <c r="I358" s="77"/>
      <c r="J358" s="77"/>
      <c r="M358" s="76">
        <v>361</v>
      </c>
    </row>
    <row r="359" spans="1:13" x14ac:dyDescent="0.25">
      <c r="A359" s="527" t="s">
        <v>439</v>
      </c>
      <c r="B359" s="202" t="s">
        <v>440</v>
      </c>
      <c r="C359" s="201" t="s">
        <v>39</v>
      </c>
      <c r="D359" s="488" t="s">
        <v>40</v>
      </c>
      <c r="E359" s="560" t="s">
        <v>915</v>
      </c>
      <c r="F359" s="202" t="s">
        <v>916</v>
      </c>
      <c r="G359" s="201">
        <v>19</v>
      </c>
      <c r="H359" s="201" t="s">
        <v>889</v>
      </c>
      <c r="I359" s="77"/>
      <c r="J359" s="77"/>
      <c r="M359" s="76">
        <v>362</v>
      </c>
    </row>
    <row r="360" spans="1:13" x14ac:dyDescent="0.25">
      <c r="A360" s="527" t="s">
        <v>441</v>
      </c>
      <c r="B360" s="202" t="s">
        <v>442</v>
      </c>
      <c r="C360" s="201" t="s">
        <v>39</v>
      </c>
      <c r="D360" s="488" t="s">
        <v>40</v>
      </c>
      <c r="E360" s="560" t="s">
        <v>915</v>
      </c>
      <c r="F360" s="202" t="s">
        <v>916</v>
      </c>
      <c r="G360" s="201">
        <v>19</v>
      </c>
      <c r="H360" s="201" t="s">
        <v>889</v>
      </c>
      <c r="I360" s="77"/>
      <c r="J360" s="77"/>
      <c r="M360" s="76">
        <v>363</v>
      </c>
    </row>
    <row r="361" spans="1:13" x14ac:dyDescent="0.25">
      <c r="A361" s="527" t="s">
        <v>443</v>
      </c>
      <c r="B361" s="202" t="s">
        <v>444</v>
      </c>
      <c r="C361" s="201" t="s">
        <v>39</v>
      </c>
      <c r="D361" s="488" t="s">
        <v>40</v>
      </c>
      <c r="E361" s="560" t="s">
        <v>915</v>
      </c>
      <c r="F361" s="202" t="s">
        <v>916</v>
      </c>
      <c r="G361" s="201">
        <v>19</v>
      </c>
      <c r="H361" s="201" t="s">
        <v>889</v>
      </c>
      <c r="I361" s="77"/>
      <c r="J361" s="77"/>
      <c r="M361" s="76">
        <v>364</v>
      </c>
    </row>
    <row r="362" spans="1:13" x14ac:dyDescent="0.25">
      <c r="A362" s="527" t="s">
        <v>445</v>
      </c>
      <c r="B362" s="202" t="s">
        <v>446</v>
      </c>
      <c r="C362" s="201" t="s">
        <v>39</v>
      </c>
      <c r="D362" s="488" t="s">
        <v>40</v>
      </c>
      <c r="E362" s="560" t="s">
        <v>915</v>
      </c>
      <c r="F362" s="202" t="s">
        <v>916</v>
      </c>
      <c r="G362" s="201">
        <v>19</v>
      </c>
      <c r="H362" s="201" t="s">
        <v>889</v>
      </c>
      <c r="I362" s="77"/>
      <c r="J362" s="77"/>
      <c r="M362" s="76">
        <v>365</v>
      </c>
    </row>
    <row r="363" spans="1:13" x14ac:dyDescent="0.25">
      <c r="A363" s="527" t="s">
        <v>447</v>
      </c>
      <c r="B363" s="202" t="s">
        <v>448</v>
      </c>
      <c r="C363" s="201" t="s">
        <v>39</v>
      </c>
      <c r="D363" s="488" t="s">
        <v>40</v>
      </c>
      <c r="E363" s="560" t="s">
        <v>915</v>
      </c>
      <c r="F363" s="202" t="s">
        <v>916</v>
      </c>
      <c r="G363" s="201">
        <v>19</v>
      </c>
      <c r="H363" s="201" t="s">
        <v>889</v>
      </c>
      <c r="I363" s="77"/>
      <c r="J363" s="77"/>
      <c r="M363" s="76">
        <v>366</v>
      </c>
    </row>
    <row r="364" spans="1:13" x14ac:dyDescent="0.25">
      <c r="A364" s="527" t="s">
        <v>449</v>
      </c>
      <c r="B364" s="202" t="s">
        <v>450</v>
      </c>
      <c r="C364" s="201" t="s">
        <v>39</v>
      </c>
      <c r="D364" s="488" t="s">
        <v>40</v>
      </c>
      <c r="E364" s="560" t="s">
        <v>915</v>
      </c>
      <c r="F364" s="202" t="s">
        <v>916</v>
      </c>
      <c r="G364" s="201">
        <v>19</v>
      </c>
      <c r="H364" s="201" t="s">
        <v>889</v>
      </c>
      <c r="I364" s="77"/>
      <c r="J364" s="77"/>
      <c r="M364" s="76">
        <v>367</v>
      </c>
    </row>
    <row r="365" spans="1:13" x14ac:dyDescent="0.25">
      <c r="A365" s="527" t="s">
        <v>451</v>
      </c>
      <c r="B365" s="202" t="s">
        <v>452</v>
      </c>
      <c r="C365" s="201" t="s">
        <v>39</v>
      </c>
      <c r="D365" s="488" t="s">
        <v>40</v>
      </c>
      <c r="E365" s="560" t="s">
        <v>915</v>
      </c>
      <c r="F365" s="202" t="s">
        <v>916</v>
      </c>
      <c r="G365" s="201">
        <v>19</v>
      </c>
      <c r="H365" s="201" t="s">
        <v>889</v>
      </c>
      <c r="I365" s="77"/>
      <c r="J365" s="77"/>
      <c r="M365" s="76">
        <v>368</v>
      </c>
    </row>
    <row r="366" spans="1:13" x14ac:dyDescent="0.25">
      <c r="A366" s="527" t="s">
        <v>453</v>
      </c>
      <c r="B366" s="202" t="s">
        <v>454</v>
      </c>
      <c r="C366" s="201" t="s">
        <v>39</v>
      </c>
      <c r="D366" s="488" t="s">
        <v>40</v>
      </c>
      <c r="E366" s="560" t="s">
        <v>915</v>
      </c>
      <c r="F366" s="202" t="s">
        <v>916</v>
      </c>
      <c r="G366" s="201">
        <v>19</v>
      </c>
      <c r="H366" s="201" t="s">
        <v>889</v>
      </c>
      <c r="I366" s="77"/>
      <c r="J366" s="77"/>
      <c r="M366" s="76">
        <v>369</v>
      </c>
    </row>
    <row r="367" spans="1:13" x14ac:dyDescent="0.25">
      <c r="A367" s="527" t="s">
        <v>455</v>
      </c>
      <c r="B367" s="202" t="s">
        <v>456</v>
      </c>
      <c r="C367" s="201" t="s">
        <v>39</v>
      </c>
      <c r="D367" s="488" t="s">
        <v>40</v>
      </c>
      <c r="E367" s="560" t="s">
        <v>917</v>
      </c>
      <c r="F367" s="202" t="s">
        <v>918</v>
      </c>
      <c r="G367" s="201">
        <v>24</v>
      </c>
      <c r="H367" s="201" t="s">
        <v>917</v>
      </c>
      <c r="I367" s="77"/>
      <c r="J367" s="77"/>
      <c r="M367" s="76">
        <v>370</v>
      </c>
    </row>
    <row r="368" spans="1:13" x14ac:dyDescent="0.25">
      <c r="A368" s="527" t="s">
        <v>457</v>
      </c>
      <c r="B368" s="202" t="s">
        <v>458</v>
      </c>
      <c r="C368" s="201" t="s">
        <v>39</v>
      </c>
      <c r="D368" s="488" t="s">
        <v>40</v>
      </c>
      <c r="E368" s="560" t="s">
        <v>917</v>
      </c>
      <c r="F368" s="202" t="s">
        <v>918</v>
      </c>
      <c r="G368" s="201">
        <v>24</v>
      </c>
      <c r="H368" s="201" t="s">
        <v>917</v>
      </c>
      <c r="I368" s="77"/>
      <c r="J368" s="77"/>
      <c r="M368" s="76">
        <v>371</v>
      </c>
    </row>
    <row r="369" spans="1:13" x14ac:dyDescent="0.25">
      <c r="A369" s="527" t="s">
        <v>459</v>
      </c>
      <c r="B369" s="202" t="s">
        <v>460</v>
      </c>
      <c r="C369" s="201" t="s">
        <v>39</v>
      </c>
      <c r="D369" s="488" t="s">
        <v>40</v>
      </c>
      <c r="E369" s="560" t="s">
        <v>917</v>
      </c>
      <c r="F369" s="202" t="s">
        <v>918</v>
      </c>
      <c r="G369" s="201">
        <v>24</v>
      </c>
      <c r="H369" s="201" t="s">
        <v>917</v>
      </c>
      <c r="I369" s="77"/>
      <c r="J369" s="77"/>
      <c r="M369" s="76">
        <v>372</v>
      </c>
    </row>
    <row r="370" spans="1:13" x14ac:dyDescent="0.25">
      <c r="A370" s="527" t="s">
        <v>461</v>
      </c>
      <c r="B370" s="202" t="s">
        <v>462</v>
      </c>
      <c r="C370" s="201" t="s">
        <v>39</v>
      </c>
      <c r="D370" s="488" t="s">
        <v>40</v>
      </c>
      <c r="E370" s="560" t="s">
        <v>917</v>
      </c>
      <c r="F370" s="202" t="s">
        <v>918</v>
      </c>
      <c r="G370" s="201">
        <v>24</v>
      </c>
      <c r="H370" s="201" t="s">
        <v>917</v>
      </c>
      <c r="I370" s="77"/>
      <c r="J370" s="77"/>
      <c r="M370" s="76">
        <v>373</v>
      </c>
    </row>
    <row r="371" spans="1:13" x14ac:dyDescent="0.25">
      <c r="A371" s="527" t="s">
        <v>463</v>
      </c>
      <c r="B371" s="202" t="s">
        <v>464</v>
      </c>
      <c r="C371" s="201" t="s">
        <v>39</v>
      </c>
      <c r="D371" s="488" t="s">
        <v>40</v>
      </c>
      <c r="E371" s="560" t="s">
        <v>917</v>
      </c>
      <c r="F371" s="202" t="s">
        <v>918</v>
      </c>
      <c r="G371" s="201">
        <v>24</v>
      </c>
      <c r="H371" s="201" t="s">
        <v>917</v>
      </c>
      <c r="I371" s="77"/>
      <c r="J371" s="77"/>
      <c r="M371" s="76">
        <v>374</v>
      </c>
    </row>
    <row r="372" spans="1:13" x14ac:dyDescent="0.25">
      <c r="A372" s="527" t="s">
        <v>465</v>
      </c>
      <c r="B372" s="202" t="s">
        <v>466</v>
      </c>
      <c r="C372" s="201" t="s">
        <v>39</v>
      </c>
      <c r="D372" s="488" t="s">
        <v>40</v>
      </c>
      <c r="E372" s="560" t="s">
        <v>917</v>
      </c>
      <c r="F372" s="202" t="s">
        <v>918</v>
      </c>
      <c r="G372" s="201">
        <v>24</v>
      </c>
      <c r="H372" s="201" t="s">
        <v>917</v>
      </c>
      <c r="I372" s="77"/>
      <c r="J372" s="77"/>
      <c r="M372" s="76">
        <v>375</v>
      </c>
    </row>
    <row r="373" spans="1:13" x14ac:dyDescent="0.25">
      <c r="A373" s="527" t="s">
        <v>467</v>
      </c>
      <c r="B373" s="202" t="s">
        <v>468</v>
      </c>
      <c r="C373" s="201" t="s">
        <v>39</v>
      </c>
      <c r="D373" s="488" t="s">
        <v>40</v>
      </c>
      <c r="E373" s="560" t="s">
        <v>917</v>
      </c>
      <c r="F373" s="202" t="s">
        <v>918</v>
      </c>
      <c r="G373" s="201">
        <v>24</v>
      </c>
      <c r="H373" s="201" t="s">
        <v>917</v>
      </c>
      <c r="I373" s="77"/>
      <c r="J373" s="77"/>
      <c r="M373" s="76">
        <v>376</v>
      </c>
    </row>
    <row r="374" spans="1:13" x14ac:dyDescent="0.25">
      <c r="A374" s="527" t="s">
        <v>469</v>
      </c>
      <c r="B374" s="202" t="s">
        <v>470</v>
      </c>
      <c r="C374" s="201" t="s">
        <v>39</v>
      </c>
      <c r="D374" s="488" t="s">
        <v>40</v>
      </c>
      <c r="E374" s="560" t="s">
        <v>917</v>
      </c>
      <c r="F374" s="202" t="s">
        <v>918</v>
      </c>
      <c r="G374" s="201">
        <v>24</v>
      </c>
      <c r="H374" s="201" t="s">
        <v>917</v>
      </c>
      <c r="I374" s="77"/>
      <c r="J374" s="77"/>
      <c r="M374" s="76">
        <v>377</v>
      </c>
    </row>
    <row r="375" spans="1:13" x14ac:dyDescent="0.25">
      <c r="A375" s="527" t="s">
        <v>471</v>
      </c>
      <c r="B375" s="202" t="s">
        <v>472</v>
      </c>
      <c r="C375" s="201" t="s">
        <v>39</v>
      </c>
      <c r="D375" s="488" t="s">
        <v>40</v>
      </c>
      <c r="E375" s="560" t="s">
        <v>917</v>
      </c>
      <c r="F375" s="202" t="s">
        <v>918</v>
      </c>
      <c r="G375" s="201">
        <v>24</v>
      </c>
      <c r="H375" s="201" t="s">
        <v>919</v>
      </c>
      <c r="I375" s="77"/>
      <c r="J375" s="77"/>
      <c r="M375" s="76">
        <v>378</v>
      </c>
    </row>
    <row r="376" spans="1:13" x14ac:dyDescent="0.25">
      <c r="A376" s="527" t="s">
        <v>473</v>
      </c>
      <c r="B376" s="202" t="s">
        <v>474</v>
      </c>
      <c r="C376" s="201" t="s">
        <v>39</v>
      </c>
      <c r="D376" s="488" t="s">
        <v>40</v>
      </c>
      <c r="E376" s="560" t="s">
        <v>917</v>
      </c>
      <c r="F376" s="202" t="s">
        <v>918</v>
      </c>
      <c r="G376" s="201">
        <v>24</v>
      </c>
      <c r="H376" s="201" t="s">
        <v>919</v>
      </c>
      <c r="I376" s="77"/>
      <c r="J376" s="77"/>
      <c r="M376" s="76">
        <v>379</v>
      </c>
    </row>
    <row r="377" spans="1:13" x14ac:dyDescent="0.25">
      <c r="A377" s="527" t="s">
        <v>475</v>
      </c>
      <c r="B377" s="202" t="s">
        <v>476</v>
      </c>
      <c r="C377" s="201" t="s">
        <v>39</v>
      </c>
      <c r="D377" s="488" t="s">
        <v>40</v>
      </c>
      <c r="E377" s="560" t="s">
        <v>919</v>
      </c>
      <c r="F377" s="202" t="s">
        <v>920</v>
      </c>
      <c r="G377" s="201">
        <v>24</v>
      </c>
      <c r="H377" s="201" t="s">
        <v>915</v>
      </c>
      <c r="I377" s="77"/>
      <c r="J377" s="77"/>
      <c r="M377" s="76">
        <v>380</v>
      </c>
    </row>
    <row r="378" spans="1:13" x14ac:dyDescent="0.25">
      <c r="A378" s="527" t="s">
        <v>477</v>
      </c>
      <c r="B378" s="202" t="s">
        <v>478</v>
      </c>
      <c r="C378" s="201" t="s">
        <v>39</v>
      </c>
      <c r="D378" s="488" t="s">
        <v>40</v>
      </c>
      <c r="E378" s="560" t="s">
        <v>919</v>
      </c>
      <c r="F378" s="202" t="s">
        <v>920</v>
      </c>
      <c r="G378" s="201">
        <v>24</v>
      </c>
      <c r="H378" s="201" t="s">
        <v>915</v>
      </c>
      <c r="I378" s="77"/>
      <c r="J378" s="77"/>
      <c r="M378" s="76">
        <v>381</v>
      </c>
    </row>
    <row r="379" spans="1:13" x14ac:dyDescent="0.25">
      <c r="A379" s="527" t="s">
        <v>479</v>
      </c>
      <c r="B379" s="202" t="s">
        <v>480</v>
      </c>
      <c r="C379" s="201" t="s">
        <v>39</v>
      </c>
      <c r="D379" s="488" t="s">
        <v>40</v>
      </c>
      <c r="E379" s="560" t="s">
        <v>915</v>
      </c>
      <c r="F379" s="202" t="s">
        <v>916</v>
      </c>
      <c r="G379" s="201">
        <v>19</v>
      </c>
      <c r="H379" s="201" t="s">
        <v>889</v>
      </c>
      <c r="I379" s="77"/>
      <c r="J379" s="77"/>
      <c r="M379" s="76">
        <v>382</v>
      </c>
    </row>
    <row r="380" spans="1:13" x14ac:dyDescent="0.25">
      <c r="A380" s="527" t="s">
        <v>481</v>
      </c>
      <c r="B380" s="202" t="s">
        <v>482</v>
      </c>
      <c r="C380" s="201" t="s">
        <v>39</v>
      </c>
      <c r="D380" s="488" t="s">
        <v>40</v>
      </c>
      <c r="E380" s="560" t="s">
        <v>915</v>
      </c>
      <c r="F380" s="202" t="s">
        <v>916</v>
      </c>
      <c r="G380" s="201">
        <v>24</v>
      </c>
      <c r="H380" s="201" t="s">
        <v>915</v>
      </c>
      <c r="I380" s="77"/>
      <c r="J380" s="77"/>
      <c r="M380" s="76">
        <v>383</v>
      </c>
    </row>
    <row r="381" spans="1:13" x14ac:dyDescent="0.25">
      <c r="A381" s="527" t="s">
        <v>5825</v>
      </c>
      <c r="B381" s="202" t="s">
        <v>5824</v>
      </c>
      <c r="C381" s="201" t="s">
        <v>31</v>
      </c>
      <c r="D381" s="488" t="s">
        <v>32</v>
      </c>
      <c r="E381" s="560" t="s">
        <v>896</v>
      </c>
      <c r="F381" s="202" t="s">
        <v>897</v>
      </c>
      <c r="G381" s="201"/>
      <c r="H381" s="201" t="s">
        <v>913</v>
      </c>
      <c r="I381" s="77"/>
      <c r="J381" s="77"/>
      <c r="M381" s="76">
        <v>384</v>
      </c>
    </row>
    <row r="382" spans="1:13" x14ac:dyDescent="0.25">
      <c r="A382" s="527" t="s">
        <v>498</v>
      </c>
      <c r="B382" s="202" t="s">
        <v>499</v>
      </c>
      <c r="C382" s="201" t="s">
        <v>41</v>
      </c>
      <c r="D382" s="488" t="s">
        <v>42</v>
      </c>
      <c r="E382" s="560" t="s">
        <v>927</v>
      </c>
      <c r="F382" s="202" t="s">
        <v>928</v>
      </c>
      <c r="G382" s="201">
        <v>164</v>
      </c>
      <c r="H382" s="201" t="s">
        <v>929</v>
      </c>
      <c r="I382" s="77"/>
      <c r="J382" s="77" t="s">
        <v>6228</v>
      </c>
      <c r="M382" s="76">
        <v>385</v>
      </c>
    </row>
    <row r="383" spans="1:13" x14ac:dyDescent="0.25">
      <c r="A383" s="527" t="s">
        <v>500</v>
      </c>
      <c r="B383" s="202" t="s">
        <v>501</v>
      </c>
      <c r="C383" s="201" t="s">
        <v>41</v>
      </c>
      <c r="D383" s="488" t="s">
        <v>42</v>
      </c>
      <c r="E383" s="560" t="s">
        <v>927</v>
      </c>
      <c r="F383" s="202" t="s">
        <v>928</v>
      </c>
      <c r="G383" s="201">
        <v>164</v>
      </c>
      <c r="H383" s="201" t="s">
        <v>929</v>
      </c>
      <c r="I383" s="77"/>
      <c r="J383" s="77" t="s">
        <v>6228</v>
      </c>
      <c r="M383" s="76">
        <v>386</v>
      </c>
    </row>
    <row r="384" spans="1:13" x14ac:dyDescent="0.25">
      <c r="A384" s="527" t="s">
        <v>823</v>
      </c>
      <c r="B384" s="202" t="s">
        <v>824</v>
      </c>
      <c r="C384" s="201" t="s">
        <v>1141</v>
      </c>
      <c r="D384" s="488" t="s">
        <v>1142</v>
      </c>
      <c r="E384" s="560" t="s">
        <v>927</v>
      </c>
      <c r="F384" s="202" t="s">
        <v>928</v>
      </c>
      <c r="G384" s="201">
        <v>164</v>
      </c>
      <c r="H384" s="201" t="s">
        <v>929</v>
      </c>
      <c r="I384" s="77"/>
      <c r="J384" s="77"/>
      <c r="M384" s="76">
        <v>387</v>
      </c>
    </row>
    <row r="385" spans="1:13" x14ac:dyDescent="0.25">
      <c r="A385" s="527" t="s">
        <v>502</v>
      </c>
      <c r="B385" s="202" t="s">
        <v>1016</v>
      </c>
      <c r="C385" s="201" t="s">
        <v>663</v>
      </c>
      <c r="D385" s="488" t="s">
        <v>664</v>
      </c>
      <c r="E385" s="560" t="s">
        <v>929</v>
      </c>
      <c r="F385" s="202" t="s">
        <v>930</v>
      </c>
      <c r="G385" s="201">
        <v>24</v>
      </c>
      <c r="H385" s="201" t="s">
        <v>915</v>
      </c>
      <c r="I385" s="77"/>
      <c r="J385" s="77"/>
      <c r="M385" s="76">
        <v>388</v>
      </c>
    </row>
    <row r="386" spans="1:13" x14ac:dyDescent="0.25">
      <c r="A386" s="527" t="s">
        <v>503</v>
      </c>
      <c r="B386" s="202" t="s">
        <v>504</v>
      </c>
      <c r="C386" s="201" t="s">
        <v>663</v>
      </c>
      <c r="D386" s="488" t="s">
        <v>664</v>
      </c>
      <c r="E386" s="560" t="s">
        <v>929</v>
      </c>
      <c r="F386" s="202" t="s">
        <v>930</v>
      </c>
      <c r="G386" s="201">
        <v>24</v>
      </c>
      <c r="H386" s="201" t="s">
        <v>915</v>
      </c>
      <c r="I386" s="77"/>
      <c r="J386" s="77"/>
      <c r="M386" s="76">
        <v>389</v>
      </c>
    </row>
    <row r="387" spans="1:13" x14ac:dyDescent="0.25">
      <c r="A387" s="527" t="s">
        <v>505</v>
      </c>
      <c r="B387" s="202" t="s">
        <v>506</v>
      </c>
      <c r="C387" s="201" t="s">
        <v>663</v>
      </c>
      <c r="D387" s="488" t="s">
        <v>664</v>
      </c>
      <c r="E387" s="560" t="s">
        <v>929</v>
      </c>
      <c r="F387" s="202" t="s">
        <v>930</v>
      </c>
      <c r="G387" s="201">
        <v>24</v>
      </c>
      <c r="H387" s="201" t="s">
        <v>915</v>
      </c>
      <c r="I387" s="77"/>
      <c r="J387" s="77"/>
      <c r="M387" s="76">
        <v>390</v>
      </c>
    </row>
    <row r="388" spans="1:13" x14ac:dyDescent="0.25">
      <c r="A388" s="527" t="s">
        <v>507</v>
      </c>
      <c r="B388" s="202" t="s">
        <v>1017</v>
      </c>
      <c r="C388" s="201" t="s">
        <v>663</v>
      </c>
      <c r="D388" s="488" t="s">
        <v>664</v>
      </c>
      <c r="E388" s="560" t="s">
        <v>929</v>
      </c>
      <c r="F388" s="202" t="s">
        <v>930</v>
      </c>
      <c r="G388" s="201">
        <v>24</v>
      </c>
      <c r="H388" s="201" t="s">
        <v>915</v>
      </c>
      <c r="I388" s="77"/>
      <c r="J388" s="77"/>
      <c r="M388" s="76">
        <v>391</v>
      </c>
    </row>
    <row r="389" spans="1:13" x14ac:dyDescent="0.25">
      <c r="A389" s="527" t="s">
        <v>508</v>
      </c>
      <c r="B389" s="202" t="s">
        <v>1018</v>
      </c>
      <c r="C389" s="201" t="s">
        <v>663</v>
      </c>
      <c r="D389" s="488" t="s">
        <v>664</v>
      </c>
      <c r="E389" s="560" t="s">
        <v>929</v>
      </c>
      <c r="F389" s="202" t="s">
        <v>930</v>
      </c>
      <c r="G389" s="201">
        <v>24</v>
      </c>
      <c r="H389" s="201" t="s">
        <v>915</v>
      </c>
      <c r="I389" s="77"/>
      <c r="J389" s="77"/>
      <c r="M389" s="76">
        <v>392</v>
      </c>
    </row>
    <row r="390" spans="1:13" x14ac:dyDescent="0.25">
      <c r="A390" s="527" t="s">
        <v>509</v>
      </c>
      <c r="B390" s="202" t="s">
        <v>1131</v>
      </c>
      <c r="C390" s="201" t="s">
        <v>663</v>
      </c>
      <c r="D390" s="488" t="s">
        <v>664</v>
      </c>
      <c r="E390" s="560" t="s">
        <v>929</v>
      </c>
      <c r="F390" s="202" t="s">
        <v>930</v>
      </c>
      <c r="G390" s="201">
        <v>24</v>
      </c>
      <c r="H390" s="201" t="s">
        <v>917</v>
      </c>
      <c r="I390" s="77"/>
      <c r="J390" s="77"/>
      <c r="M390" s="76">
        <v>393</v>
      </c>
    </row>
    <row r="391" spans="1:13" x14ac:dyDescent="0.25">
      <c r="A391" s="527" t="s">
        <v>510</v>
      </c>
      <c r="B391" s="202" t="s">
        <v>1019</v>
      </c>
      <c r="C391" s="201" t="s">
        <v>663</v>
      </c>
      <c r="D391" s="488" t="s">
        <v>664</v>
      </c>
      <c r="E391" s="560" t="s">
        <v>929</v>
      </c>
      <c r="F391" s="202" t="s">
        <v>930</v>
      </c>
      <c r="G391" s="201">
        <v>24</v>
      </c>
      <c r="H391" s="201" t="s">
        <v>917</v>
      </c>
      <c r="I391" s="77"/>
      <c r="J391" s="77"/>
      <c r="M391" s="76">
        <v>394</v>
      </c>
    </row>
    <row r="392" spans="1:13" x14ac:dyDescent="0.25">
      <c r="A392" s="527" t="s">
        <v>511</v>
      </c>
      <c r="B392" s="202" t="s">
        <v>512</v>
      </c>
      <c r="C392" s="201" t="s">
        <v>663</v>
      </c>
      <c r="D392" s="488" t="s">
        <v>664</v>
      </c>
      <c r="E392" s="560" t="s">
        <v>929</v>
      </c>
      <c r="F392" s="202" t="s">
        <v>930</v>
      </c>
      <c r="G392" s="201">
        <v>24</v>
      </c>
      <c r="H392" s="201" t="s">
        <v>919</v>
      </c>
      <c r="I392" s="77"/>
      <c r="J392" s="77"/>
      <c r="M392" s="76">
        <v>395</v>
      </c>
    </row>
    <row r="393" spans="1:13" x14ac:dyDescent="0.25">
      <c r="A393" s="527" t="s">
        <v>513</v>
      </c>
      <c r="B393" s="202" t="s">
        <v>514</v>
      </c>
      <c r="C393" s="201" t="s">
        <v>663</v>
      </c>
      <c r="D393" s="488" t="s">
        <v>664</v>
      </c>
      <c r="E393" s="560" t="s">
        <v>929</v>
      </c>
      <c r="F393" s="202" t="s">
        <v>930</v>
      </c>
      <c r="G393" s="201">
        <v>24</v>
      </c>
      <c r="H393" s="201" t="s">
        <v>919</v>
      </c>
      <c r="I393" s="77"/>
      <c r="J393" s="77"/>
      <c r="M393" s="76">
        <v>396</v>
      </c>
    </row>
    <row r="394" spans="1:13" x14ac:dyDescent="0.25">
      <c r="A394" s="527" t="s">
        <v>5827</v>
      </c>
      <c r="B394" s="202" t="s">
        <v>5826</v>
      </c>
      <c r="C394" s="201" t="s">
        <v>663</v>
      </c>
      <c r="D394" s="488" t="s">
        <v>664</v>
      </c>
      <c r="E394" s="560" t="s">
        <v>929</v>
      </c>
      <c r="F394" s="202" t="s">
        <v>930</v>
      </c>
      <c r="G394" s="201">
        <v>24</v>
      </c>
      <c r="H394" s="201" t="s">
        <v>919</v>
      </c>
      <c r="I394" s="77"/>
      <c r="J394" s="77"/>
      <c r="M394" s="76">
        <v>397</v>
      </c>
    </row>
    <row r="395" spans="1:13" x14ac:dyDescent="0.25">
      <c r="A395" s="527" t="s">
        <v>515</v>
      </c>
      <c r="B395" s="202" t="s">
        <v>1020</v>
      </c>
      <c r="C395" s="201" t="s">
        <v>663</v>
      </c>
      <c r="D395" s="488" t="s">
        <v>664</v>
      </c>
      <c r="E395" s="560" t="s">
        <v>929</v>
      </c>
      <c r="F395" s="202" t="s">
        <v>930</v>
      </c>
      <c r="G395" s="201">
        <v>24</v>
      </c>
      <c r="H395" s="201" t="s">
        <v>915</v>
      </c>
      <c r="I395" s="77"/>
      <c r="J395" s="77"/>
      <c r="M395" s="76">
        <v>398</v>
      </c>
    </row>
    <row r="396" spans="1:13" x14ac:dyDescent="0.25">
      <c r="A396" s="527" t="s">
        <v>516</v>
      </c>
      <c r="B396" s="202" t="s">
        <v>1021</v>
      </c>
      <c r="C396" s="201" t="s">
        <v>663</v>
      </c>
      <c r="D396" s="488" t="s">
        <v>664</v>
      </c>
      <c r="E396" s="560" t="s">
        <v>929</v>
      </c>
      <c r="F396" s="202" t="s">
        <v>930</v>
      </c>
      <c r="G396" s="201">
        <v>24</v>
      </c>
      <c r="H396" s="201" t="s">
        <v>915</v>
      </c>
      <c r="I396" s="77"/>
      <c r="J396" s="77"/>
      <c r="M396" s="76">
        <v>399</v>
      </c>
    </row>
    <row r="397" spans="1:13" x14ac:dyDescent="0.25">
      <c r="A397" s="527" t="s">
        <v>5841</v>
      </c>
      <c r="B397" s="202" t="s">
        <v>5839</v>
      </c>
      <c r="C397" s="201" t="s">
        <v>663</v>
      </c>
      <c r="D397" s="488" t="s">
        <v>664</v>
      </c>
      <c r="E397" s="560" t="s">
        <v>929</v>
      </c>
      <c r="F397" s="202" t="s">
        <v>930</v>
      </c>
      <c r="G397" s="201">
        <v>24</v>
      </c>
      <c r="H397" s="201" t="s">
        <v>915</v>
      </c>
      <c r="I397" s="77"/>
      <c r="J397" s="77"/>
      <c r="M397" s="76">
        <v>400</v>
      </c>
    </row>
    <row r="398" spans="1:13" x14ac:dyDescent="0.25">
      <c r="A398" s="527" t="s">
        <v>5842</v>
      </c>
      <c r="B398" s="202" t="s">
        <v>5840</v>
      </c>
      <c r="C398" s="201" t="s">
        <v>663</v>
      </c>
      <c r="D398" s="488" t="s">
        <v>664</v>
      </c>
      <c r="E398" s="560" t="s">
        <v>929</v>
      </c>
      <c r="F398" s="202" t="s">
        <v>930</v>
      </c>
      <c r="G398" s="201">
        <v>24</v>
      </c>
      <c r="H398" s="201" t="s">
        <v>915</v>
      </c>
      <c r="I398" s="77"/>
      <c r="J398" s="77"/>
      <c r="M398" s="76">
        <v>401</v>
      </c>
    </row>
    <row r="399" spans="1:13" x14ac:dyDescent="0.25">
      <c r="A399" s="527" t="s">
        <v>1132</v>
      </c>
      <c r="B399" s="202" t="s">
        <v>1123</v>
      </c>
      <c r="C399" s="201" t="s">
        <v>41</v>
      </c>
      <c r="D399" s="488" t="s">
        <v>42</v>
      </c>
      <c r="E399" s="560" t="s">
        <v>927</v>
      </c>
      <c r="F399" s="202" t="s">
        <v>928</v>
      </c>
      <c r="G399" s="201">
        <v>164</v>
      </c>
      <c r="H399" s="201" t="s">
        <v>929</v>
      </c>
      <c r="I399" s="77"/>
      <c r="J399" s="77" t="s">
        <v>6228</v>
      </c>
      <c r="M399" s="76">
        <v>402</v>
      </c>
    </row>
    <row r="400" spans="1:13" x14ac:dyDescent="0.25">
      <c r="A400" s="527" t="s">
        <v>517</v>
      </c>
      <c r="B400" s="202" t="s">
        <v>518</v>
      </c>
      <c r="C400" s="201" t="s">
        <v>41</v>
      </c>
      <c r="D400" s="488" t="s">
        <v>42</v>
      </c>
      <c r="E400" s="560" t="s">
        <v>927</v>
      </c>
      <c r="F400" s="202" t="s">
        <v>928</v>
      </c>
      <c r="G400" s="201">
        <v>164</v>
      </c>
      <c r="H400" s="201" t="s">
        <v>929</v>
      </c>
      <c r="I400" s="77"/>
      <c r="J400" s="77" t="s">
        <v>6228</v>
      </c>
      <c r="M400" s="76">
        <v>403</v>
      </c>
    </row>
    <row r="401" spans="1:13" x14ac:dyDescent="0.25">
      <c r="A401" s="527" t="s">
        <v>519</v>
      </c>
      <c r="B401" s="202" t="s">
        <v>520</v>
      </c>
      <c r="C401" s="201" t="s">
        <v>41</v>
      </c>
      <c r="D401" s="488" t="s">
        <v>42</v>
      </c>
      <c r="E401" s="560" t="s">
        <v>927</v>
      </c>
      <c r="F401" s="202" t="s">
        <v>928</v>
      </c>
      <c r="G401" s="201">
        <v>164</v>
      </c>
      <c r="H401" s="201" t="s">
        <v>929</v>
      </c>
      <c r="I401" s="77"/>
      <c r="J401" s="77" t="s">
        <v>6228</v>
      </c>
      <c r="M401" s="76">
        <v>404</v>
      </c>
    </row>
    <row r="402" spans="1:13" x14ac:dyDescent="0.25">
      <c r="A402" s="527" t="s">
        <v>521</v>
      </c>
      <c r="B402" s="202" t="s">
        <v>522</v>
      </c>
      <c r="C402" s="201" t="s">
        <v>41</v>
      </c>
      <c r="D402" s="488" t="s">
        <v>42</v>
      </c>
      <c r="E402" s="560" t="s">
        <v>927</v>
      </c>
      <c r="F402" s="202" t="s">
        <v>928</v>
      </c>
      <c r="G402" s="201">
        <v>164</v>
      </c>
      <c r="H402" s="201" t="s">
        <v>929</v>
      </c>
      <c r="I402" s="77"/>
      <c r="J402" s="77" t="s">
        <v>6228</v>
      </c>
      <c r="M402" s="76">
        <v>405</v>
      </c>
    </row>
    <row r="403" spans="1:13" x14ac:dyDescent="0.25">
      <c r="A403" s="527" t="s">
        <v>523</v>
      </c>
      <c r="B403" s="202" t="s">
        <v>524</v>
      </c>
      <c r="C403" s="201" t="s">
        <v>41</v>
      </c>
      <c r="D403" s="488" t="s">
        <v>42</v>
      </c>
      <c r="E403" s="560" t="s">
        <v>927</v>
      </c>
      <c r="F403" s="202" t="s">
        <v>928</v>
      </c>
      <c r="G403" s="201">
        <v>164</v>
      </c>
      <c r="H403" s="201" t="s">
        <v>929</v>
      </c>
      <c r="I403" s="77"/>
      <c r="J403" s="77" t="s">
        <v>6228</v>
      </c>
      <c r="M403" s="76">
        <v>406</v>
      </c>
    </row>
    <row r="404" spans="1:13" x14ac:dyDescent="0.25">
      <c r="A404" s="527" t="s">
        <v>525</v>
      </c>
      <c r="B404" s="202" t="s">
        <v>526</v>
      </c>
      <c r="C404" s="201" t="s">
        <v>41</v>
      </c>
      <c r="D404" s="488" t="s">
        <v>42</v>
      </c>
      <c r="E404" s="560" t="s">
        <v>927</v>
      </c>
      <c r="F404" s="202" t="s">
        <v>928</v>
      </c>
      <c r="G404" s="201">
        <v>164</v>
      </c>
      <c r="H404" s="201" t="s">
        <v>929</v>
      </c>
      <c r="I404" s="77"/>
      <c r="J404" s="77" t="s">
        <v>6228</v>
      </c>
      <c r="M404" s="76">
        <v>407</v>
      </c>
    </row>
    <row r="405" spans="1:13" x14ac:dyDescent="0.25">
      <c r="A405" s="527" t="s">
        <v>527</v>
      </c>
      <c r="B405" s="202" t="s">
        <v>528</v>
      </c>
      <c r="C405" s="201" t="s">
        <v>41</v>
      </c>
      <c r="D405" s="488" t="s">
        <v>42</v>
      </c>
      <c r="E405" s="560" t="s">
        <v>927</v>
      </c>
      <c r="F405" s="202" t="s">
        <v>928</v>
      </c>
      <c r="G405" s="201">
        <v>164</v>
      </c>
      <c r="H405" s="201" t="s">
        <v>929</v>
      </c>
      <c r="I405" s="77"/>
      <c r="J405" s="77" t="s">
        <v>6228</v>
      </c>
      <c r="M405" s="76">
        <v>408</v>
      </c>
    </row>
    <row r="406" spans="1:13" x14ac:dyDescent="0.25">
      <c r="A406" s="527" t="s">
        <v>529</v>
      </c>
      <c r="B406" s="202" t="s">
        <v>530</v>
      </c>
      <c r="C406" s="201" t="s">
        <v>41</v>
      </c>
      <c r="D406" s="488" t="s">
        <v>42</v>
      </c>
      <c r="E406" s="560" t="s">
        <v>927</v>
      </c>
      <c r="F406" s="202" t="s">
        <v>928</v>
      </c>
      <c r="G406" s="201">
        <v>164</v>
      </c>
      <c r="H406" s="201" t="s">
        <v>929</v>
      </c>
      <c r="I406" s="77"/>
      <c r="J406" s="77" t="s">
        <v>6228</v>
      </c>
      <c r="M406" s="76">
        <v>409</v>
      </c>
    </row>
    <row r="407" spans="1:13" x14ac:dyDescent="0.25">
      <c r="A407" s="527" t="s">
        <v>531</v>
      </c>
      <c r="B407" s="202" t="s">
        <v>532</v>
      </c>
      <c r="C407" s="201" t="s">
        <v>41</v>
      </c>
      <c r="D407" s="488" t="s">
        <v>42</v>
      </c>
      <c r="E407" s="560" t="s">
        <v>927</v>
      </c>
      <c r="F407" s="202" t="s">
        <v>928</v>
      </c>
      <c r="G407" s="201">
        <v>164</v>
      </c>
      <c r="H407" s="201" t="s">
        <v>929</v>
      </c>
      <c r="I407" s="77"/>
      <c r="J407" s="77" t="s">
        <v>6228</v>
      </c>
      <c r="M407" s="76">
        <v>410</v>
      </c>
    </row>
    <row r="408" spans="1:13" x14ac:dyDescent="0.25">
      <c r="A408" s="527" t="s">
        <v>533</v>
      </c>
      <c r="B408" s="202" t="s">
        <v>534</v>
      </c>
      <c r="C408" s="201" t="s">
        <v>41</v>
      </c>
      <c r="D408" s="488" t="s">
        <v>42</v>
      </c>
      <c r="E408" s="560" t="s">
        <v>927</v>
      </c>
      <c r="F408" s="202" t="s">
        <v>928</v>
      </c>
      <c r="G408" s="201">
        <v>164</v>
      </c>
      <c r="H408" s="201" t="s">
        <v>929</v>
      </c>
      <c r="I408" s="77"/>
      <c r="J408" s="77" t="s">
        <v>6228</v>
      </c>
      <c r="M408" s="76">
        <v>411</v>
      </c>
    </row>
    <row r="409" spans="1:13" x14ac:dyDescent="0.25">
      <c r="A409" s="527" t="s">
        <v>535</v>
      </c>
      <c r="B409" s="202" t="s">
        <v>536</v>
      </c>
      <c r="C409" s="201" t="s">
        <v>41</v>
      </c>
      <c r="D409" s="488" t="s">
        <v>42</v>
      </c>
      <c r="E409" s="560" t="s">
        <v>927</v>
      </c>
      <c r="F409" s="202" t="s">
        <v>928</v>
      </c>
      <c r="G409" s="201">
        <v>164</v>
      </c>
      <c r="H409" s="201" t="s">
        <v>929</v>
      </c>
      <c r="I409" s="77"/>
      <c r="J409" s="77" t="s">
        <v>6228</v>
      </c>
      <c r="M409" s="76">
        <v>412</v>
      </c>
    </row>
    <row r="410" spans="1:13" x14ac:dyDescent="0.25">
      <c r="A410" s="527" t="s">
        <v>537</v>
      </c>
      <c r="B410" s="202" t="s">
        <v>538</v>
      </c>
      <c r="C410" s="201" t="s">
        <v>41</v>
      </c>
      <c r="D410" s="488" t="s">
        <v>42</v>
      </c>
      <c r="E410" s="560" t="s">
        <v>927</v>
      </c>
      <c r="F410" s="202" t="s">
        <v>928</v>
      </c>
      <c r="G410" s="201">
        <v>164</v>
      </c>
      <c r="H410" s="201" t="s">
        <v>929</v>
      </c>
      <c r="I410" s="77"/>
      <c r="J410" s="77" t="s">
        <v>6228</v>
      </c>
      <c r="M410" s="76">
        <v>413</v>
      </c>
    </row>
    <row r="411" spans="1:13" x14ac:dyDescent="0.25">
      <c r="A411" s="527" t="s">
        <v>539</v>
      </c>
      <c r="B411" s="202" t="s">
        <v>540</v>
      </c>
      <c r="C411" s="201" t="s">
        <v>41</v>
      </c>
      <c r="D411" s="488" t="s">
        <v>42</v>
      </c>
      <c r="E411" s="560" t="s">
        <v>927</v>
      </c>
      <c r="F411" s="202" t="s">
        <v>928</v>
      </c>
      <c r="G411" s="201">
        <v>164</v>
      </c>
      <c r="H411" s="201" t="s">
        <v>929</v>
      </c>
      <c r="I411" s="77"/>
      <c r="J411" s="77" t="s">
        <v>6228</v>
      </c>
      <c r="M411" s="76">
        <v>414</v>
      </c>
    </row>
    <row r="412" spans="1:13" x14ac:dyDescent="0.25">
      <c r="A412" s="527" t="s">
        <v>541</v>
      </c>
      <c r="B412" s="202" t="s">
        <v>542</v>
      </c>
      <c r="C412" s="201" t="s">
        <v>41</v>
      </c>
      <c r="D412" s="488" t="s">
        <v>42</v>
      </c>
      <c r="E412" s="560" t="s">
        <v>927</v>
      </c>
      <c r="F412" s="202" t="s">
        <v>928</v>
      </c>
      <c r="G412" s="201">
        <v>25</v>
      </c>
      <c r="H412" s="201" t="s">
        <v>927</v>
      </c>
      <c r="I412" s="77"/>
      <c r="J412" s="77" t="s">
        <v>6228</v>
      </c>
      <c r="M412" s="76">
        <v>415</v>
      </c>
    </row>
    <row r="413" spans="1:13" x14ac:dyDescent="0.25">
      <c r="A413" s="527" t="s">
        <v>543</v>
      </c>
      <c r="B413" s="202" t="s">
        <v>544</v>
      </c>
      <c r="C413" s="201" t="s">
        <v>41</v>
      </c>
      <c r="D413" s="488" t="s">
        <v>42</v>
      </c>
      <c r="E413" s="560" t="s">
        <v>927</v>
      </c>
      <c r="F413" s="202" t="s">
        <v>928</v>
      </c>
      <c r="G413" s="201">
        <v>25</v>
      </c>
      <c r="H413" s="201" t="s">
        <v>927</v>
      </c>
      <c r="I413" s="77"/>
      <c r="J413" s="77" t="s">
        <v>6228</v>
      </c>
      <c r="M413" s="76">
        <v>416</v>
      </c>
    </row>
    <row r="414" spans="1:13" x14ac:dyDescent="0.25">
      <c r="A414" s="527" t="s">
        <v>545</v>
      </c>
      <c r="B414" s="202" t="s">
        <v>546</v>
      </c>
      <c r="C414" s="201" t="s">
        <v>41</v>
      </c>
      <c r="D414" s="488" t="s">
        <v>42</v>
      </c>
      <c r="E414" s="560" t="s">
        <v>927</v>
      </c>
      <c r="F414" s="202" t="s">
        <v>928</v>
      </c>
      <c r="G414" s="201">
        <v>25</v>
      </c>
      <c r="H414" s="201" t="s">
        <v>927</v>
      </c>
      <c r="I414" s="77"/>
      <c r="J414" s="77" t="s">
        <v>6228</v>
      </c>
      <c r="M414" s="76">
        <v>417</v>
      </c>
    </row>
    <row r="415" spans="1:13" x14ac:dyDescent="0.25">
      <c r="A415" s="527" t="s">
        <v>547</v>
      </c>
      <c r="B415" s="202" t="s">
        <v>548</v>
      </c>
      <c r="C415" s="201" t="s">
        <v>41</v>
      </c>
      <c r="D415" s="488" t="s">
        <v>42</v>
      </c>
      <c r="E415" s="560" t="s">
        <v>927</v>
      </c>
      <c r="F415" s="202" t="s">
        <v>928</v>
      </c>
      <c r="G415" s="201">
        <v>25</v>
      </c>
      <c r="H415" s="201" t="s">
        <v>927</v>
      </c>
      <c r="I415" s="77"/>
      <c r="J415" s="77" t="s">
        <v>6228</v>
      </c>
      <c r="M415" s="76">
        <v>418</v>
      </c>
    </row>
    <row r="416" spans="1:13" x14ac:dyDescent="0.25">
      <c r="A416" s="527" t="s">
        <v>549</v>
      </c>
      <c r="B416" s="202" t="s">
        <v>550</v>
      </c>
      <c r="C416" s="201" t="s">
        <v>41</v>
      </c>
      <c r="D416" s="488" t="s">
        <v>42</v>
      </c>
      <c r="E416" s="560" t="s">
        <v>927</v>
      </c>
      <c r="F416" s="202" t="s">
        <v>928</v>
      </c>
      <c r="G416" s="201">
        <v>25</v>
      </c>
      <c r="H416" s="201" t="s">
        <v>927</v>
      </c>
      <c r="I416" s="77"/>
      <c r="J416" s="77" t="s">
        <v>6228</v>
      </c>
      <c r="M416" s="76">
        <v>419</v>
      </c>
    </row>
    <row r="417" spans="1:13" x14ac:dyDescent="0.25">
      <c r="A417" s="527" t="s">
        <v>551</v>
      </c>
      <c r="B417" s="202" t="s">
        <v>552</v>
      </c>
      <c r="C417" s="201" t="s">
        <v>41</v>
      </c>
      <c r="D417" s="488" t="s">
        <v>42</v>
      </c>
      <c r="E417" s="560" t="s">
        <v>927</v>
      </c>
      <c r="F417" s="202" t="s">
        <v>928</v>
      </c>
      <c r="G417" s="201">
        <v>25</v>
      </c>
      <c r="H417" s="201" t="s">
        <v>927</v>
      </c>
      <c r="I417" s="77"/>
      <c r="J417" s="77" t="s">
        <v>6228</v>
      </c>
      <c r="M417" s="76">
        <v>420</v>
      </c>
    </row>
    <row r="418" spans="1:13" x14ac:dyDescent="0.25">
      <c r="A418" s="527" t="s">
        <v>553</v>
      </c>
      <c r="B418" s="202" t="s">
        <v>554</v>
      </c>
      <c r="C418" s="201" t="s">
        <v>41</v>
      </c>
      <c r="D418" s="488" t="s">
        <v>42</v>
      </c>
      <c r="E418" s="560" t="s">
        <v>927</v>
      </c>
      <c r="F418" s="202" t="s">
        <v>928</v>
      </c>
      <c r="G418" s="201">
        <v>25</v>
      </c>
      <c r="H418" s="201" t="s">
        <v>927</v>
      </c>
      <c r="I418" s="77"/>
      <c r="J418" s="77" t="s">
        <v>6228</v>
      </c>
      <c r="M418" s="76">
        <v>421</v>
      </c>
    </row>
    <row r="419" spans="1:13" x14ac:dyDescent="0.25">
      <c r="A419" s="527" t="s">
        <v>555</v>
      </c>
      <c r="B419" s="202" t="s">
        <v>556</v>
      </c>
      <c r="C419" s="201" t="s">
        <v>41</v>
      </c>
      <c r="D419" s="488" t="s">
        <v>42</v>
      </c>
      <c r="E419" s="560" t="s">
        <v>927</v>
      </c>
      <c r="F419" s="202" t="s">
        <v>928</v>
      </c>
      <c r="G419" s="201">
        <v>25</v>
      </c>
      <c r="H419" s="201" t="s">
        <v>927</v>
      </c>
      <c r="I419" s="77"/>
      <c r="J419" s="77" t="s">
        <v>6228</v>
      </c>
      <c r="M419" s="76">
        <v>422</v>
      </c>
    </row>
    <row r="420" spans="1:13" x14ac:dyDescent="0.25">
      <c r="A420" s="527" t="s">
        <v>2259</v>
      </c>
      <c r="B420" s="202" t="s">
        <v>825</v>
      </c>
      <c r="C420" s="201" t="s">
        <v>1141</v>
      </c>
      <c r="D420" s="488" t="s">
        <v>1142</v>
      </c>
      <c r="E420" s="560" t="s">
        <v>927</v>
      </c>
      <c r="F420" s="202" t="s">
        <v>928</v>
      </c>
      <c r="G420" s="201">
        <v>25</v>
      </c>
      <c r="H420" s="201" t="s">
        <v>927</v>
      </c>
      <c r="I420" s="77"/>
      <c r="J420" s="77"/>
      <c r="M420" s="76">
        <v>423</v>
      </c>
    </row>
    <row r="421" spans="1:13" x14ac:dyDescent="0.25">
      <c r="A421" s="527" t="s">
        <v>826</v>
      </c>
      <c r="B421" s="202" t="s">
        <v>827</v>
      </c>
      <c r="C421" s="201" t="s">
        <v>1141</v>
      </c>
      <c r="D421" s="488" t="s">
        <v>1142</v>
      </c>
      <c r="E421" s="560" t="s">
        <v>927</v>
      </c>
      <c r="F421" s="202" t="s">
        <v>928</v>
      </c>
      <c r="G421" s="201">
        <v>25</v>
      </c>
      <c r="H421" s="201" t="s">
        <v>927</v>
      </c>
      <c r="I421" s="77"/>
      <c r="J421" s="77"/>
      <c r="M421" s="76">
        <v>424</v>
      </c>
    </row>
    <row r="422" spans="1:13" x14ac:dyDescent="0.25">
      <c r="A422" s="527" t="s">
        <v>828</v>
      </c>
      <c r="B422" s="202" t="s">
        <v>829</v>
      </c>
      <c r="C422" s="201" t="s">
        <v>1141</v>
      </c>
      <c r="D422" s="488" t="s">
        <v>1142</v>
      </c>
      <c r="E422" s="560" t="s">
        <v>927</v>
      </c>
      <c r="F422" s="202" t="s">
        <v>928</v>
      </c>
      <c r="G422" s="201">
        <v>25</v>
      </c>
      <c r="H422" s="201" t="s">
        <v>927</v>
      </c>
      <c r="I422" s="77"/>
      <c r="J422" s="77"/>
      <c r="M422" s="76">
        <v>425</v>
      </c>
    </row>
    <row r="423" spans="1:13" x14ac:dyDescent="0.25">
      <c r="A423" s="527" t="s">
        <v>557</v>
      </c>
      <c r="B423" s="202" t="s">
        <v>1022</v>
      </c>
      <c r="C423" s="201" t="s">
        <v>1141</v>
      </c>
      <c r="D423" s="488" t="s">
        <v>1142</v>
      </c>
      <c r="E423" s="560" t="s">
        <v>927</v>
      </c>
      <c r="F423" s="202" t="s">
        <v>928</v>
      </c>
      <c r="G423" s="201">
        <v>25</v>
      </c>
      <c r="H423" s="201" t="s">
        <v>927</v>
      </c>
      <c r="I423" s="77"/>
      <c r="J423" s="77"/>
      <c r="M423" s="76">
        <v>426</v>
      </c>
    </row>
    <row r="424" spans="1:13" ht="21" customHeight="1" x14ac:dyDescent="0.25">
      <c r="A424" s="530" t="s">
        <v>830</v>
      </c>
      <c r="B424" s="490" t="s">
        <v>831</v>
      </c>
      <c r="C424" s="491" t="s">
        <v>1141</v>
      </c>
      <c r="D424" s="492" t="s">
        <v>1142</v>
      </c>
      <c r="E424" s="562" t="s">
        <v>927</v>
      </c>
      <c r="F424" s="490" t="s">
        <v>928</v>
      </c>
      <c r="G424" s="491">
        <v>25</v>
      </c>
      <c r="H424" s="491" t="s">
        <v>927</v>
      </c>
      <c r="I424" s="77"/>
      <c r="J424" s="77"/>
      <c r="L424" s="502"/>
      <c r="M424" s="76">
        <v>427</v>
      </c>
    </row>
    <row r="425" spans="1:13" ht="21" customHeight="1" x14ac:dyDescent="0.25">
      <c r="A425" s="530" t="s">
        <v>832</v>
      </c>
      <c r="B425" s="490" t="s">
        <v>833</v>
      </c>
      <c r="C425" s="491" t="s">
        <v>1141</v>
      </c>
      <c r="D425" s="492" t="s">
        <v>1142</v>
      </c>
      <c r="E425" s="562" t="s">
        <v>927</v>
      </c>
      <c r="F425" s="490" t="s">
        <v>928</v>
      </c>
      <c r="G425" s="491">
        <v>25</v>
      </c>
      <c r="H425" s="491" t="s">
        <v>927</v>
      </c>
      <c r="I425" s="77"/>
      <c r="J425" s="77"/>
      <c r="L425" s="502"/>
      <c r="M425" s="76">
        <v>428</v>
      </c>
    </row>
    <row r="426" spans="1:13" x14ac:dyDescent="0.25">
      <c r="A426" s="527" t="s">
        <v>558</v>
      </c>
      <c r="B426" s="202" t="s">
        <v>5966</v>
      </c>
      <c r="C426" s="201" t="s">
        <v>1141</v>
      </c>
      <c r="D426" s="488" t="s">
        <v>1142</v>
      </c>
      <c r="E426" s="560" t="s">
        <v>927</v>
      </c>
      <c r="F426" s="202" t="s">
        <v>928</v>
      </c>
      <c r="G426" s="201">
        <v>25</v>
      </c>
      <c r="H426" s="201" t="s">
        <v>927</v>
      </c>
      <c r="I426" s="77"/>
      <c r="J426" s="77"/>
      <c r="M426" s="76">
        <v>429</v>
      </c>
    </row>
    <row r="427" spans="1:13" ht="21" customHeight="1" x14ac:dyDescent="0.7">
      <c r="A427" s="527" t="s">
        <v>5965</v>
      </c>
      <c r="B427" s="202" t="s">
        <v>5963</v>
      </c>
      <c r="C427" s="201" t="s">
        <v>41</v>
      </c>
      <c r="D427" s="488" t="s">
        <v>42</v>
      </c>
      <c r="E427" s="560" t="s">
        <v>927</v>
      </c>
      <c r="F427" s="202" t="s">
        <v>928</v>
      </c>
      <c r="G427" s="201"/>
      <c r="H427" s="201" t="s">
        <v>927</v>
      </c>
      <c r="I427" s="77"/>
      <c r="J427" s="77"/>
      <c r="L427" s="504" t="s">
        <v>6273</v>
      </c>
      <c r="M427" s="76">
        <v>430</v>
      </c>
    </row>
    <row r="428" spans="1:13" ht="21" customHeight="1" x14ac:dyDescent="0.7">
      <c r="A428" s="527" t="s">
        <v>5964</v>
      </c>
      <c r="B428" s="202" t="s">
        <v>559</v>
      </c>
      <c r="C428" s="201" t="s">
        <v>41</v>
      </c>
      <c r="D428" s="488" t="s">
        <v>42</v>
      </c>
      <c r="E428" s="560" t="s">
        <v>927</v>
      </c>
      <c r="F428" s="202" t="s">
        <v>928</v>
      </c>
      <c r="G428" s="201"/>
      <c r="H428" s="201" t="s">
        <v>927</v>
      </c>
      <c r="I428" s="77"/>
      <c r="J428" s="77"/>
      <c r="L428" s="504" t="s">
        <v>6273</v>
      </c>
      <c r="M428" s="76">
        <v>431</v>
      </c>
    </row>
    <row r="429" spans="1:13" x14ac:dyDescent="0.25">
      <c r="A429" s="527" t="s">
        <v>834</v>
      </c>
      <c r="B429" s="202" t="s">
        <v>6006</v>
      </c>
      <c r="C429" s="201" t="s">
        <v>41</v>
      </c>
      <c r="D429" s="488" t="s">
        <v>42</v>
      </c>
      <c r="E429" s="560" t="s">
        <v>927</v>
      </c>
      <c r="F429" s="202" t="s">
        <v>928</v>
      </c>
      <c r="G429" s="201">
        <v>25</v>
      </c>
      <c r="H429" s="201" t="s">
        <v>927</v>
      </c>
      <c r="I429" s="77"/>
      <c r="J429" s="77" t="s">
        <v>6228</v>
      </c>
      <c r="M429" s="76">
        <v>432</v>
      </c>
    </row>
    <row r="430" spans="1:13" x14ac:dyDescent="0.25">
      <c r="A430" s="527" t="s">
        <v>560</v>
      </c>
      <c r="B430" s="202" t="s">
        <v>561</v>
      </c>
      <c r="C430" s="201" t="s">
        <v>41</v>
      </c>
      <c r="D430" s="488" t="s">
        <v>42</v>
      </c>
      <c r="E430" s="560" t="s">
        <v>927</v>
      </c>
      <c r="F430" s="202" t="s">
        <v>928</v>
      </c>
      <c r="G430" s="201">
        <v>25</v>
      </c>
      <c r="H430" s="201" t="s">
        <v>927</v>
      </c>
      <c r="I430" s="77"/>
      <c r="J430" s="77" t="s">
        <v>6228</v>
      </c>
      <c r="M430" s="76">
        <v>433</v>
      </c>
    </row>
    <row r="431" spans="1:13" x14ac:dyDescent="0.25">
      <c r="A431" s="527" t="s">
        <v>562</v>
      </c>
      <c r="B431" s="202" t="s">
        <v>563</v>
      </c>
      <c r="C431" s="201" t="s">
        <v>41</v>
      </c>
      <c r="D431" s="488" t="s">
        <v>42</v>
      </c>
      <c r="E431" s="560" t="s">
        <v>927</v>
      </c>
      <c r="F431" s="202" t="s">
        <v>928</v>
      </c>
      <c r="G431" s="201">
        <v>25</v>
      </c>
      <c r="H431" s="201" t="s">
        <v>927</v>
      </c>
      <c r="I431" s="77"/>
      <c r="J431" s="77" t="s">
        <v>6228</v>
      </c>
      <c r="M431" s="76">
        <v>434</v>
      </c>
    </row>
    <row r="432" spans="1:13" x14ac:dyDescent="0.25">
      <c r="A432" s="527" t="s">
        <v>564</v>
      </c>
      <c r="B432" s="202" t="s">
        <v>565</v>
      </c>
      <c r="C432" s="201" t="s">
        <v>41</v>
      </c>
      <c r="D432" s="488" t="s">
        <v>42</v>
      </c>
      <c r="E432" s="560" t="s">
        <v>927</v>
      </c>
      <c r="F432" s="202" t="s">
        <v>928</v>
      </c>
      <c r="G432" s="201">
        <v>25</v>
      </c>
      <c r="H432" s="201" t="s">
        <v>927</v>
      </c>
      <c r="I432" s="77"/>
      <c r="J432" s="77" t="s">
        <v>6228</v>
      </c>
      <c r="M432" s="76">
        <v>435</v>
      </c>
    </row>
    <row r="433" spans="1:13" x14ac:dyDescent="0.25">
      <c r="A433" s="527" t="s">
        <v>566</v>
      </c>
      <c r="B433" s="202" t="s">
        <v>567</v>
      </c>
      <c r="C433" s="201" t="s">
        <v>41</v>
      </c>
      <c r="D433" s="488" t="s">
        <v>42</v>
      </c>
      <c r="E433" s="560" t="s">
        <v>927</v>
      </c>
      <c r="F433" s="202" t="s">
        <v>928</v>
      </c>
      <c r="G433" s="201">
        <v>25</v>
      </c>
      <c r="H433" s="201" t="s">
        <v>927</v>
      </c>
      <c r="I433" s="77"/>
      <c r="J433" s="77" t="s">
        <v>6228</v>
      </c>
      <c r="M433" s="76">
        <v>436</v>
      </c>
    </row>
    <row r="434" spans="1:13" x14ac:dyDescent="0.25">
      <c r="A434" s="527" t="s">
        <v>568</v>
      </c>
      <c r="B434" s="202" t="s">
        <v>1023</v>
      </c>
      <c r="C434" s="201" t="s">
        <v>41</v>
      </c>
      <c r="D434" s="488" t="s">
        <v>42</v>
      </c>
      <c r="E434" s="560" t="s">
        <v>927</v>
      </c>
      <c r="F434" s="202" t="s">
        <v>928</v>
      </c>
      <c r="G434" s="201">
        <v>25</v>
      </c>
      <c r="H434" s="201" t="s">
        <v>927</v>
      </c>
      <c r="I434" s="77"/>
      <c r="J434" s="77" t="s">
        <v>6228</v>
      </c>
      <c r="M434" s="76">
        <v>437</v>
      </c>
    </row>
    <row r="435" spans="1:13" x14ac:dyDescent="0.25">
      <c r="A435" s="527" t="s">
        <v>569</v>
      </c>
      <c r="B435" s="202" t="s">
        <v>1024</v>
      </c>
      <c r="C435" s="201" t="s">
        <v>41</v>
      </c>
      <c r="D435" s="488" t="s">
        <v>42</v>
      </c>
      <c r="E435" s="560" t="s">
        <v>927</v>
      </c>
      <c r="F435" s="202" t="s">
        <v>928</v>
      </c>
      <c r="G435" s="201">
        <v>25</v>
      </c>
      <c r="H435" s="201" t="s">
        <v>927</v>
      </c>
      <c r="I435" s="77"/>
      <c r="J435" s="77" t="s">
        <v>6228</v>
      </c>
      <c r="M435" s="76">
        <v>438</v>
      </c>
    </row>
    <row r="436" spans="1:13" x14ac:dyDescent="0.25">
      <c r="A436" s="527" t="s">
        <v>570</v>
      </c>
      <c r="B436" s="202" t="s">
        <v>571</v>
      </c>
      <c r="C436" s="201" t="s">
        <v>41</v>
      </c>
      <c r="D436" s="488" t="s">
        <v>42</v>
      </c>
      <c r="E436" s="560" t="s">
        <v>927</v>
      </c>
      <c r="F436" s="202" t="s">
        <v>928</v>
      </c>
      <c r="G436" s="201">
        <v>25</v>
      </c>
      <c r="H436" s="201" t="s">
        <v>927</v>
      </c>
      <c r="I436" s="77"/>
      <c r="J436" s="77" t="s">
        <v>6228</v>
      </c>
      <c r="M436" s="76">
        <v>439</v>
      </c>
    </row>
    <row r="437" spans="1:13" x14ac:dyDescent="0.25">
      <c r="A437" s="527" t="s">
        <v>572</v>
      </c>
      <c r="B437" s="202" t="s">
        <v>573</v>
      </c>
      <c r="C437" s="201" t="s">
        <v>41</v>
      </c>
      <c r="D437" s="488" t="s">
        <v>42</v>
      </c>
      <c r="E437" s="560" t="s">
        <v>927</v>
      </c>
      <c r="F437" s="202" t="s">
        <v>928</v>
      </c>
      <c r="G437" s="201">
        <v>25</v>
      </c>
      <c r="H437" s="201" t="s">
        <v>927</v>
      </c>
      <c r="I437" s="77"/>
      <c r="J437" s="77"/>
      <c r="M437" s="76">
        <v>440</v>
      </c>
    </row>
    <row r="438" spans="1:13" x14ac:dyDescent="0.25">
      <c r="A438" s="527" t="s">
        <v>574</v>
      </c>
      <c r="B438" s="202" t="s">
        <v>5971</v>
      </c>
      <c r="C438" s="201" t="s">
        <v>41</v>
      </c>
      <c r="D438" s="488" t="s">
        <v>42</v>
      </c>
      <c r="E438" s="560" t="s">
        <v>927</v>
      </c>
      <c r="F438" s="202" t="s">
        <v>928</v>
      </c>
      <c r="G438" s="201">
        <v>25</v>
      </c>
      <c r="H438" s="201" t="s">
        <v>927</v>
      </c>
      <c r="I438" s="77"/>
      <c r="J438" s="77"/>
      <c r="M438" s="76">
        <v>441</v>
      </c>
    </row>
    <row r="439" spans="1:13" x14ac:dyDescent="0.25">
      <c r="A439" s="531" t="s">
        <v>575</v>
      </c>
      <c r="B439" s="494" t="s">
        <v>5970</v>
      </c>
      <c r="C439" s="495" t="s">
        <v>41</v>
      </c>
      <c r="D439" s="496" t="s">
        <v>42</v>
      </c>
      <c r="E439" s="564" t="s">
        <v>927</v>
      </c>
      <c r="F439" s="494" t="s">
        <v>928</v>
      </c>
      <c r="G439" s="495">
        <v>25</v>
      </c>
      <c r="H439" s="495" t="s">
        <v>927</v>
      </c>
      <c r="I439" s="77"/>
      <c r="J439" s="77"/>
      <c r="M439" s="76">
        <v>442</v>
      </c>
    </row>
    <row r="440" spans="1:13" x14ac:dyDescent="0.25">
      <c r="A440" s="531" t="s">
        <v>576</v>
      </c>
      <c r="B440" s="494" t="s">
        <v>5969</v>
      </c>
      <c r="C440" s="495" t="s">
        <v>41</v>
      </c>
      <c r="D440" s="496" t="s">
        <v>42</v>
      </c>
      <c r="E440" s="564" t="s">
        <v>927</v>
      </c>
      <c r="F440" s="494" t="s">
        <v>928</v>
      </c>
      <c r="G440" s="495">
        <v>25</v>
      </c>
      <c r="H440" s="495" t="s">
        <v>927</v>
      </c>
      <c r="I440" s="77"/>
      <c r="J440" s="77"/>
      <c r="M440" s="76">
        <v>443</v>
      </c>
    </row>
    <row r="441" spans="1:13" ht="21" customHeight="1" x14ac:dyDescent="0.25">
      <c r="A441" s="530" t="s">
        <v>577</v>
      </c>
      <c r="B441" s="490" t="s">
        <v>5968</v>
      </c>
      <c r="C441" s="491" t="s">
        <v>41</v>
      </c>
      <c r="D441" s="492" t="s">
        <v>42</v>
      </c>
      <c r="E441" s="562" t="s">
        <v>927</v>
      </c>
      <c r="F441" s="490" t="s">
        <v>928</v>
      </c>
      <c r="G441" s="491">
        <v>25</v>
      </c>
      <c r="H441" s="491" t="s">
        <v>927</v>
      </c>
      <c r="I441" s="77"/>
      <c r="J441" s="533"/>
      <c r="L441" s="502"/>
      <c r="M441" s="76">
        <v>444</v>
      </c>
    </row>
    <row r="442" spans="1:13" ht="21" customHeight="1" x14ac:dyDescent="0.25">
      <c r="A442" s="530" t="s">
        <v>578</v>
      </c>
      <c r="B442" s="490" t="s">
        <v>5972</v>
      </c>
      <c r="C442" s="491" t="s">
        <v>41</v>
      </c>
      <c r="D442" s="492" t="s">
        <v>42</v>
      </c>
      <c r="E442" s="562" t="s">
        <v>927</v>
      </c>
      <c r="F442" s="490" t="s">
        <v>928</v>
      </c>
      <c r="G442" s="491">
        <v>25</v>
      </c>
      <c r="H442" s="491" t="s">
        <v>927</v>
      </c>
      <c r="J442" s="533" t="s">
        <v>6228</v>
      </c>
      <c r="L442" s="502"/>
      <c r="M442" s="76">
        <v>445</v>
      </c>
    </row>
    <row r="443" spans="1:13" ht="21" customHeight="1" x14ac:dyDescent="0.25">
      <c r="A443" s="530" t="s">
        <v>579</v>
      </c>
      <c r="B443" s="490" t="s">
        <v>580</v>
      </c>
      <c r="C443" s="491" t="s">
        <v>41</v>
      </c>
      <c r="D443" s="492" t="s">
        <v>42</v>
      </c>
      <c r="E443" s="562" t="s">
        <v>927</v>
      </c>
      <c r="F443" s="490" t="s">
        <v>928</v>
      </c>
      <c r="G443" s="491">
        <v>25</v>
      </c>
      <c r="H443" s="491" t="s">
        <v>927</v>
      </c>
      <c r="J443" s="533" t="s">
        <v>6228</v>
      </c>
      <c r="L443" s="502"/>
      <c r="M443" s="76">
        <v>446</v>
      </c>
    </row>
  </sheetData>
  <autoFilter ref="A1:P443" xr:uid="{00000000-0001-0000-1100-000000000000}"/>
  <sortState xmlns:xlrd2="http://schemas.microsoft.com/office/spreadsheetml/2017/richdata2" ref="A2:L443">
    <sortCondition ref="A2:A443"/>
    <sortCondition ref="B2:B443"/>
  </sortState>
  <phoneticPr fontId="62" type="noConversion"/>
  <conditionalFormatting sqref="J2:J440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E14" sqref="E14"/>
    </sheetView>
  </sheetViews>
  <sheetFormatPr defaultColWidth="16.8984375" defaultRowHeight="24.6" x14ac:dyDescent="0.7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350" customFormat="1" ht="27.6" thickBot="1" x14ac:dyDescent="0.8">
      <c r="A1" s="158"/>
      <c r="B1" s="348" t="s">
        <v>1047</v>
      </c>
      <c r="C1" s="348" t="s">
        <v>1048</v>
      </c>
      <c r="D1" s="348" t="s">
        <v>1049</v>
      </c>
      <c r="E1" s="349"/>
    </row>
    <row r="2" spans="1:7" ht="81" x14ac:dyDescent="0.7">
      <c r="A2" s="48" t="s">
        <v>1050</v>
      </c>
      <c r="B2" s="48" t="s">
        <v>1051</v>
      </c>
      <c r="C2" s="48" t="s">
        <v>1052</v>
      </c>
      <c r="D2" s="48" t="s">
        <v>1053</v>
      </c>
      <c r="E2" s="805" t="s">
        <v>1046</v>
      </c>
    </row>
    <row r="3" spans="1:7" ht="27" x14ac:dyDescent="0.7">
      <c r="A3" s="49" t="s">
        <v>1054</v>
      </c>
      <c r="B3" s="50" t="s">
        <v>1055</v>
      </c>
      <c r="C3" s="49" t="s">
        <v>1056</v>
      </c>
      <c r="D3" s="50" t="s">
        <v>1057</v>
      </c>
      <c r="E3" s="806"/>
    </row>
    <row r="4" spans="1:7" ht="27" x14ac:dyDescent="0.7">
      <c r="A4" s="51"/>
      <c r="B4" s="50" t="s">
        <v>1058</v>
      </c>
      <c r="C4" s="52" t="s">
        <v>1077</v>
      </c>
      <c r="D4" s="52" t="s">
        <v>1078</v>
      </c>
      <c r="E4" s="806"/>
    </row>
    <row r="5" spans="1:7" ht="21" customHeight="1" thickBot="1" x14ac:dyDescent="0.75">
      <c r="A5" s="53"/>
      <c r="B5" s="53"/>
      <c r="C5" s="54" t="s">
        <v>1059</v>
      </c>
      <c r="D5" s="53"/>
      <c r="E5" s="807"/>
    </row>
    <row r="6" spans="1:7" ht="29.4" customHeight="1" thickTop="1" thickBot="1" x14ac:dyDescent="0.9">
      <c r="A6" s="55">
        <v>1</v>
      </c>
      <c r="B6" s="55" t="s">
        <v>1060</v>
      </c>
      <c r="C6" s="55" t="s">
        <v>1061</v>
      </c>
      <c r="D6" s="55" t="s">
        <v>1037</v>
      </c>
      <c r="E6" s="56" t="s">
        <v>1076</v>
      </c>
      <c r="F6" s="47"/>
      <c r="G6" s="72" t="s">
        <v>1037</v>
      </c>
    </row>
    <row r="7" spans="1:7" ht="29.4" customHeight="1" thickBot="1" x14ac:dyDescent="0.9">
      <c r="A7" s="57">
        <v>2</v>
      </c>
      <c r="B7" s="57" t="s">
        <v>1060</v>
      </c>
      <c r="C7" s="57" t="s">
        <v>1061</v>
      </c>
      <c r="D7" s="58" t="s">
        <v>1038</v>
      </c>
      <c r="E7" s="59" t="s">
        <v>1063</v>
      </c>
      <c r="F7" s="69"/>
      <c r="G7" s="72" t="s">
        <v>1081</v>
      </c>
    </row>
    <row r="8" spans="1:7" ht="29.4" customHeight="1" thickBot="1" x14ac:dyDescent="0.9">
      <c r="A8" s="60">
        <v>3</v>
      </c>
      <c r="B8" s="60" t="s">
        <v>1060</v>
      </c>
      <c r="C8" s="60" t="s">
        <v>1079</v>
      </c>
      <c r="D8" s="60" t="s">
        <v>1037</v>
      </c>
      <c r="E8" s="61" t="s">
        <v>1070</v>
      </c>
      <c r="F8" s="69"/>
      <c r="G8" s="72" t="s">
        <v>1081</v>
      </c>
    </row>
    <row r="9" spans="1:7" ht="29.4" customHeight="1" thickBot="1" x14ac:dyDescent="0.9">
      <c r="A9" s="62">
        <v>4</v>
      </c>
      <c r="B9" s="62" t="s">
        <v>1060</v>
      </c>
      <c r="C9" s="62" t="s">
        <v>1079</v>
      </c>
      <c r="D9" s="63" t="s">
        <v>1038</v>
      </c>
      <c r="E9" s="64" t="s">
        <v>1075</v>
      </c>
      <c r="F9" s="70"/>
      <c r="G9" s="72" t="s">
        <v>1082</v>
      </c>
    </row>
    <row r="10" spans="1:7" ht="29.4" customHeight="1" thickBot="1" x14ac:dyDescent="0.9">
      <c r="A10" s="65">
        <v>5</v>
      </c>
      <c r="B10" s="66" t="s">
        <v>1038</v>
      </c>
      <c r="C10" s="66" t="s">
        <v>1080</v>
      </c>
      <c r="D10" s="65" t="s">
        <v>1037</v>
      </c>
      <c r="E10" s="67" t="s">
        <v>1064</v>
      </c>
      <c r="F10" s="69"/>
      <c r="G10" s="72" t="s">
        <v>1081</v>
      </c>
    </row>
    <row r="11" spans="1:7" ht="29.4" customHeight="1" thickBot="1" x14ac:dyDescent="0.9">
      <c r="A11" s="62">
        <v>6</v>
      </c>
      <c r="B11" s="63" t="s">
        <v>1038</v>
      </c>
      <c r="C11" s="63" t="s">
        <v>1080</v>
      </c>
      <c r="D11" s="63" t="s">
        <v>1065</v>
      </c>
      <c r="E11" s="64" t="s">
        <v>1073</v>
      </c>
      <c r="F11" s="70"/>
      <c r="G11" s="72" t="s">
        <v>1082</v>
      </c>
    </row>
    <row r="12" spans="1:7" ht="29.4" customHeight="1" thickBot="1" x14ac:dyDescent="0.9">
      <c r="A12" s="60">
        <v>7</v>
      </c>
      <c r="B12" s="68" t="s">
        <v>1038</v>
      </c>
      <c r="C12" s="68" t="s">
        <v>1065</v>
      </c>
      <c r="D12" s="60" t="s">
        <v>1037</v>
      </c>
      <c r="E12" s="61" t="s">
        <v>1071</v>
      </c>
      <c r="F12" s="70"/>
      <c r="G12" s="72" t="s">
        <v>1082</v>
      </c>
    </row>
    <row r="13" spans="1:7" ht="29.4" customHeight="1" x14ac:dyDescent="0.85">
      <c r="A13" s="62">
        <v>8</v>
      </c>
      <c r="B13" s="63" t="s">
        <v>1038</v>
      </c>
      <c r="C13" s="63" t="s">
        <v>1065</v>
      </c>
      <c r="D13" s="63" t="s">
        <v>1038</v>
      </c>
      <c r="E13" s="64" t="s">
        <v>1072</v>
      </c>
      <c r="F13" s="71"/>
      <c r="G13" s="72" t="s">
        <v>1083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zoomScale="90" zoomScaleNormal="90" workbookViewId="0">
      <selection activeCell="F36" sqref="F36"/>
    </sheetView>
  </sheetViews>
  <sheetFormatPr defaultColWidth="9" defaultRowHeight="24.6" x14ac:dyDescent="0.7"/>
  <cols>
    <col min="1" max="1" width="6" style="6" customWidth="1"/>
    <col min="2" max="2" width="50.69921875" style="6" bestFit="1" customWidth="1"/>
    <col min="3" max="3" width="14.69921875" style="167" hidden="1" customWidth="1"/>
    <col min="4" max="4" width="17.69921875" style="167" customWidth="1"/>
    <col min="5" max="5" width="69.19921875" style="6" customWidth="1"/>
    <col min="6" max="8" width="9" style="6"/>
    <col min="9" max="11" width="9" style="259"/>
    <col min="12" max="16384" width="9" style="6"/>
  </cols>
  <sheetData>
    <row r="1" spans="1:5" x14ac:dyDescent="0.7">
      <c r="B1" s="1" t="s">
        <v>6298</v>
      </c>
    </row>
    <row r="2" spans="1:5" x14ac:dyDescent="0.7">
      <c r="B2" s="1" t="str">
        <f>"ชื่อหน่วยงาน     "&amp;'1.Planfin67_1st'!$D$2  &amp;"       รหัสหน่วยงาน       "&amp;'1.Planfin67_1st'!$F$2</f>
        <v>ชื่อหน่วยงาน     โรงพยาบาลสมเด็จพระยุพราชสระแก้ว       รหัสหน่วยงาน       10699</v>
      </c>
    </row>
    <row r="3" spans="1:5" x14ac:dyDescent="0.7">
      <c r="B3" s="1" t="s">
        <v>6299</v>
      </c>
    </row>
    <row r="4" spans="1:5" x14ac:dyDescent="0.7">
      <c r="B4" s="1" t="s">
        <v>6541</v>
      </c>
    </row>
    <row r="5" spans="1:5" x14ac:dyDescent="0.7">
      <c r="D5" s="167" t="s">
        <v>6300</v>
      </c>
    </row>
    <row r="6" spans="1:5" x14ac:dyDescent="0.7">
      <c r="A6" s="513"/>
      <c r="B6" s="133" t="s">
        <v>642</v>
      </c>
      <c r="C6" s="514" t="s">
        <v>6301</v>
      </c>
      <c r="D6" s="515" t="s">
        <v>6483</v>
      </c>
      <c r="E6" s="395" t="s">
        <v>6302</v>
      </c>
    </row>
    <row r="7" spans="1:5" x14ac:dyDescent="0.7">
      <c r="A7" s="96" t="s">
        <v>6213</v>
      </c>
      <c r="B7" s="6" t="s">
        <v>6303</v>
      </c>
      <c r="C7" s="396">
        <f>SUMIF('6.WS-Re-Exp'!$G:$G,'14.แผนรายรับรายจ่ายเงินบำรุงฯ'!A7,'6.WS-Re-Exp'!$C:$C)</f>
        <v>0</v>
      </c>
      <c r="D7" s="516">
        <f>SUM(C7+'10.WS-แผนบริหารจัดการลูกหนี้'!B5-'10.WS-แผนบริหารจัดการลูกหนี้'!H5)</f>
        <v>0</v>
      </c>
      <c r="E7" s="96" t="s">
        <v>6304</v>
      </c>
    </row>
    <row r="8" spans="1:5" x14ac:dyDescent="0.7">
      <c r="A8" s="96" t="s">
        <v>6214</v>
      </c>
      <c r="B8" s="6" t="s">
        <v>3</v>
      </c>
      <c r="C8" s="396">
        <f>SUMIF('6.WS-Re-Exp'!$G:$G,'14.แผนรายรับรายจ่ายเงินบำรุงฯ'!A8,'6.WS-Re-Exp'!$C:$C)</f>
        <v>0</v>
      </c>
      <c r="D8" s="516">
        <f>SUM(C8)</f>
        <v>0</v>
      </c>
      <c r="E8" s="109" t="s">
        <v>6304</v>
      </c>
    </row>
    <row r="9" spans="1:5" x14ac:dyDescent="0.7">
      <c r="A9" s="96" t="s">
        <v>6215</v>
      </c>
      <c r="B9" s="6" t="s">
        <v>5</v>
      </c>
      <c r="C9" s="396">
        <f>SUMIF('6.WS-Re-Exp'!$G:$G,'14.แผนรายรับรายจ่ายเงินบำรุงฯ'!A9,'6.WS-Re-Exp'!$C:$C)</f>
        <v>0</v>
      </c>
      <c r="D9" s="516">
        <f>SUM(C9+'10.WS-แผนบริหารจัดการลูกหนี้'!B6-'10.WS-แผนบริหารจัดการลูกหนี้'!H6)</f>
        <v>0</v>
      </c>
      <c r="E9" s="109" t="s">
        <v>6304</v>
      </c>
    </row>
    <row r="10" spans="1:5" x14ac:dyDescent="0.7">
      <c r="A10" s="96" t="s">
        <v>6216</v>
      </c>
      <c r="B10" s="6" t="s">
        <v>660</v>
      </c>
      <c r="C10" s="396">
        <f>SUMIF('6.WS-Re-Exp'!$G:$G,'14.แผนรายรับรายจ่ายเงินบำรุงฯ'!A10,'6.WS-Re-Exp'!$C:$C)</f>
        <v>0</v>
      </c>
      <c r="D10" s="516">
        <f>SUM(C10+'10.WS-แผนบริหารจัดการลูกหนี้'!B7-'10.WS-แผนบริหารจัดการลูกหนี้'!H7)</f>
        <v>0</v>
      </c>
      <c r="E10" s="109" t="s">
        <v>6304</v>
      </c>
    </row>
    <row r="11" spans="1:5" x14ac:dyDescent="0.7">
      <c r="A11" s="96" t="s">
        <v>6217</v>
      </c>
      <c r="B11" s="6" t="s">
        <v>7</v>
      </c>
      <c r="C11" s="396">
        <f>SUMIF('6.WS-Re-Exp'!$G:$G,'14.แผนรายรับรายจ่ายเงินบำรุงฯ'!A11,'6.WS-Re-Exp'!$C:$C)</f>
        <v>0</v>
      </c>
      <c r="D11" s="516">
        <f>SUM(C11+'10.WS-แผนบริหารจัดการลูกหนี้'!B8-'10.WS-แผนบริหารจัดการลูกหนี้'!H8)</f>
        <v>0</v>
      </c>
      <c r="E11" s="109" t="s">
        <v>6304</v>
      </c>
    </row>
    <row r="12" spans="1:5" x14ac:dyDescent="0.7">
      <c r="A12" s="96" t="s">
        <v>6218</v>
      </c>
      <c r="B12" s="6" t="s">
        <v>9</v>
      </c>
      <c r="C12" s="396">
        <f>SUMIF('6.WS-Re-Exp'!$G:$G,'14.แผนรายรับรายจ่ายเงินบำรุงฯ'!A12,'6.WS-Re-Exp'!$C:$C)</f>
        <v>0</v>
      </c>
      <c r="D12" s="516">
        <f>SUM(C12+'10.WS-แผนบริหารจัดการลูกหนี้'!B9-'10.WS-แผนบริหารจัดการลูกหนี้'!H9)</f>
        <v>0</v>
      </c>
      <c r="E12" s="109" t="s">
        <v>6304</v>
      </c>
    </row>
    <row r="13" spans="1:5" x14ac:dyDescent="0.7">
      <c r="A13" s="96" t="s">
        <v>6219</v>
      </c>
      <c r="B13" s="6" t="s">
        <v>11</v>
      </c>
      <c r="C13" s="396">
        <f>SUMIF('6.WS-Re-Exp'!$G:$G,'14.แผนรายรับรายจ่ายเงินบำรุงฯ'!A13,'6.WS-Re-Exp'!$C:$C)</f>
        <v>0</v>
      </c>
      <c r="D13" s="516">
        <f>SUM(C13+'10.WS-แผนบริหารจัดการลูกหนี้'!B10-'10.WS-แผนบริหารจัดการลูกหนี้'!H10)</f>
        <v>0</v>
      </c>
      <c r="E13" s="109" t="s">
        <v>6304</v>
      </c>
    </row>
    <row r="14" spans="1:5" x14ac:dyDescent="0.7">
      <c r="A14" s="96" t="s">
        <v>6220</v>
      </c>
      <c r="B14" s="6" t="s">
        <v>13</v>
      </c>
      <c r="C14" s="396">
        <f>SUMIF('6.WS-Re-Exp'!$G:$G,'14.แผนรายรับรายจ่ายเงินบำรุงฯ'!A14,'6.WS-Re-Exp'!$C:$C)</f>
        <v>0</v>
      </c>
      <c r="D14" s="516">
        <f>SUM(C14+'10.WS-แผนบริหารจัดการลูกหนี้'!B11-'10.WS-แผนบริหารจัดการลูกหนี้'!H11)</f>
        <v>0</v>
      </c>
      <c r="E14" s="109" t="s">
        <v>6304</v>
      </c>
    </row>
    <row r="15" spans="1:5" x14ac:dyDescent="0.7">
      <c r="A15" s="96" t="s">
        <v>6221</v>
      </c>
      <c r="B15" s="6" t="s">
        <v>17</v>
      </c>
      <c r="C15" s="396">
        <f>SUMIF('6.WS-Re-Exp'!$G:$G,'14.แผนรายรับรายจ่ายเงินบำรุงฯ'!A15,'6.WS-Re-Exp'!$C:$C)</f>
        <v>0</v>
      </c>
      <c r="D15" s="516">
        <f>SUM(C15)</f>
        <v>0</v>
      </c>
      <c r="E15" s="109" t="s">
        <v>6304</v>
      </c>
    </row>
    <row r="16" spans="1:5" x14ac:dyDescent="0.7">
      <c r="A16" s="96" t="s">
        <v>6222</v>
      </c>
      <c r="B16" s="6" t="s">
        <v>640</v>
      </c>
      <c r="C16" s="396">
        <f>SUMIF('6.WS-Re-Exp'!$G:$G,'14.แผนรายรับรายจ่ายเงินบำรุงฯ'!A16,'6.WS-Re-Exp'!$C:$C)</f>
        <v>0</v>
      </c>
      <c r="D16" s="516">
        <f>SUM(C16)</f>
        <v>0</v>
      </c>
    </row>
    <row r="17" spans="1:5" x14ac:dyDescent="0.7">
      <c r="A17" s="99"/>
      <c r="B17" s="168" t="s">
        <v>6305</v>
      </c>
      <c r="C17" s="517"/>
      <c r="D17" s="517">
        <f t="shared" ref="D17" si="0">SUM(D7:D16)</f>
        <v>0</v>
      </c>
    </row>
    <row r="18" spans="1:5" x14ac:dyDescent="0.7">
      <c r="A18" s="96" t="s">
        <v>6306</v>
      </c>
      <c r="B18" s="6" t="s">
        <v>6307</v>
      </c>
      <c r="C18" s="518"/>
      <c r="D18" s="166">
        <f>SUM('9.WS-แผนเจ้าหนี้การค้า'!I5)</f>
        <v>0</v>
      </c>
      <c r="E18" s="6" t="s">
        <v>6308</v>
      </c>
    </row>
    <row r="19" spans="1:5" x14ac:dyDescent="0.7">
      <c r="A19" s="96" t="s">
        <v>6309</v>
      </c>
      <c r="B19" s="6" t="s">
        <v>6310</v>
      </c>
      <c r="C19" s="518"/>
      <c r="D19" s="166">
        <f>SUM('9.WS-แผนเจ้าหนี้การค้า'!I6)</f>
        <v>0</v>
      </c>
      <c r="E19" s="6" t="s">
        <v>6308</v>
      </c>
    </row>
    <row r="20" spans="1:5" x14ac:dyDescent="0.7">
      <c r="A20" s="96" t="s">
        <v>6311</v>
      </c>
      <c r="B20" s="6" t="s">
        <v>6312</v>
      </c>
      <c r="C20" s="518"/>
      <c r="D20" s="166">
        <f>SUM('9.WS-แผนเจ้าหนี้การค้า'!I7)</f>
        <v>0</v>
      </c>
      <c r="E20" s="6" t="s">
        <v>6308</v>
      </c>
    </row>
    <row r="21" spans="1:5" x14ac:dyDescent="0.7">
      <c r="A21" s="96" t="s">
        <v>6313</v>
      </c>
      <c r="B21" s="6" t="s">
        <v>6314</v>
      </c>
      <c r="C21" s="518"/>
      <c r="D21" s="166">
        <f>SUM('9.WS-แผนเจ้าหนี้การค้า'!I8)</f>
        <v>0</v>
      </c>
      <c r="E21" s="6" t="s">
        <v>6308</v>
      </c>
    </row>
    <row r="22" spans="1:5" x14ac:dyDescent="0.7">
      <c r="A22" s="96" t="s">
        <v>6315</v>
      </c>
      <c r="B22" s="6" t="s">
        <v>6316</v>
      </c>
      <c r="C22" s="518"/>
      <c r="D22" s="166">
        <f>SUM('9.WS-แผนเจ้าหนี้การค้า'!I9)</f>
        <v>0</v>
      </c>
      <c r="E22" s="6" t="s">
        <v>6308</v>
      </c>
    </row>
    <row r="23" spans="1:5" x14ac:dyDescent="0.7">
      <c r="A23" s="96" t="s">
        <v>6317</v>
      </c>
      <c r="B23" s="6" t="s">
        <v>6318</v>
      </c>
      <c r="C23" s="518"/>
      <c r="D23" s="166">
        <f>SUM('9.WS-แผนเจ้าหนี้การค้า'!I10)</f>
        <v>0</v>
      </c>
      <c r="E23" s="6" t="s">
        <v>6308</v>
      </c>
    </row>
    <row r="24" spans="1:5" x14ac:dyDescent="0.7">
      <c r="A24" s="96" t="s">
        <v>6223</v>
      </c>
      <c r="B24" s="87" t="s">
        <v>654</v>
      </c>
      <c r="C24" s="396">
        <f>SUMIF('6.WS-Re-Exp'!$G:$G,'14.แผนรายรับรายจ่ายเงินบำรุงฯ'!A24,'6.WS-Re-Exp'!$C:$C)</f>
        <v>0</v>
      </c>
      <c r="D24" s="516">
        <f>SUM(C24+'9.WS-แผนเจ้าหนี้การค้า'!C12-'9.WS-แผนเจ้าหนี้การค้า'!K12)</f>
        <v>0</v>
      </c>
      <c r="E24" s="109" t="s">
        <v>6319</v>
      </c>
    </row>
    <row r="25" spans="1:5" x14ac:dyDescent="0.7">
      <c r="A25" s="96" t="s">
        <v>6224</v>
      </c>
      <c r="B25" s="6" t="s">
        <v>30</v>
      </c>
      <c r="C25" s="396">
        <f>SUMIF('6.WS-Re-Exp'!$G:$G,'14.แผนรายรับรายจ่ายเงินบำรุงฯ'!A25,'6.WS-Re-Exp'!$C:$C)</f>
        <v>0</v>
      </c>
      <c r="D25" s="516">
        <f>SUM(C25+'9.WS-แผนเจ้าหนี้การค้า'!C13-'9.WS-แผนเจ้าหนี้การค้า'!K13)</f>
        <v>0</v>
      </c>
      <c r="E25" s="109" t="s">
        <v>6319</v>
      </c>
    </row>
    <row r="26" spans="1:5" x14ac:dyDescent="0.7">
      <c r="A26" s="96" t="s">
        <v>6225</v>
      </c>
      <c r="B26" s="6" t="s">
        <v>32</v>
      </c>
      <c r="C26" s="396">
        <f>SUMIF('6.WS-Re-Exp'!$G:$G,'14.แผนรายรับรายจ่ายเงินบำรุงฯ'!A26,'6.WS-Re-Exp'!$C:$C)</f>
        <v>0</v>
      </c>
      <c r="D26" s="516">
        <f>SUM(C26+'9.WS-แผนเจ้าหนี้การค้า'!C14-'9.WS-แผนเจ้าหนี้การค้า'!K14)</f>
        <v>0</v>
      </c>
      <c r="E26" s="109" t="s">
        <v>6319</v>
      </c>
    </row>
    <row r="27" spans="1:5" x14ac:dyDescent="0.7">
      <c r="A27" s="96" t="s">
        <v>6226</v>
      </c>
      <c r="B27" s="6" t="s">
        <v>34</v>
      </c>
      <c r="C27" s="396">
        <f>SUMIF('6.WS-Re-Exp'!$G:$G,'14.แผนรายรับรายจ่ายเงินบำรุงฯ'!A27,'6.WS-Re-Exp'!$C:$C)</f>
        <v>0</v>
      </c>
      <c r="D27" s="516">
        <f>SUM(C27)</f>
        <v>0</v>
      </c>
      <c r="E27" s="109"/>
    </row>
    <row r="28" spans="1:5" x14ac:dyDescent="0.7">
      <c r="A28" s="96" t="s">
        <v>6227</v>
      </c>
      <c r="B28" s="6" t="s">
        <v>36</v>
      </c>
      <c r="C28" s="396">
        <f>SUMIF('6.WS-Re-Exp'!$G:$G,'14.แผนรายรับรายจ่ายเงินบำรุงฯ'!A28,'6.WS-Re-Exp'!$C:$C)</f>
        <v>0</v>
      </c>
      <c r="D28" s="516">
        <f>SUM(C28+'9.WS-แผนเจ้าหนี้การค้า'!C16-'9.WS-แผนเจ้าหนี้การค้า'!K16)</f>
        <v>0</v>
      </c>
      <c r="E28" s="109" t="s">
        <v>6319</v>
      </c>
    </row>
    <row r="29" spans="1:5" x14ac:dyDescent="0.7">
      <c r="A29" s="96" t="s">
        <v>6320</v>
      </c>
      <c r="B29" s="6" t="s">
        <v>6447</v>
      </c>
      <c r="C29" s="518"/>
      <c r="D29" s="516">
        <f>SUM('9.WS-แผนเจ้าหนี้การค้า'!I18)</f>
        <v>0</v>
      </c>
      <c r="E29" s="6" t="s">
        <v>6308</v>
      </c>
    </row>
    <row r="30" spans="1:5" x14ac:dyDescent="0.7">
      <c r="A30" s="96" t="s">
        <v>6228</v>
      </c>
      <c r="B30" s="6" t="s">
        <v>42</v>
      </c>
      <c r="C30" s="396">
        <f>SUMIF('6.WS-Re-Exp'!$G:$G,'14.แผนรายรับรายจ่ายเงินบำรุงฯ'!A30,'6.WS-Re-Exp'!$C:$C)</f>
        <v>0</v>
      </c>
      <c r="D30" s="516">
        <f>SUM(C30)</f>
        <v>0</v>
      </c>
    </row>
    <row r="31" spans="1:5" x14ac:dyDescent="0.7">
      <c r="A31" s="96" t="s">
        <v>6321</v>
      </c>
      <c r="B31" s="6" t="s">
        <v>6322</v>
      </c>
      <c r="C31" s="518"/>
      <c r="D31" s="516">
        <f>SUM('9.WS-แผนเจ้าหนี้การค้า'!I17)</f>
        <v>0</v>
      </c>
      <c r="E31" s="6" t="s">
        <v>6308</v>
      </c>
    </row>
    <row r="32" spans="1:5" x14ac:dyDescent="0.7">
      <c r="A32" s="96"/>
      <c r="B32" s="69"/>
      <c r="C32" s="518"/>
      <c r="D32" s="516"/>
    </row>
    <row r="33" spans="1:4" x14ac:dyDescent="0.7">
      <c r="A33" s="99"/>
      <c r="B33" s="168" t="s">
        <v>6323</v>
      </c>
      <c r="C33" s="164"/>
      <c r="D33" s="164">
        <f>SUM(D18:D32)</f>
        <v>0</v>
      </c>
    </row>
    <row r="34" spans="1:4" x14ac:dyDescent="0.7">
      <c r="A34" s="99"/>
      <c r="B34" s="164" t="s">
        <v>6324</v>
      </c>
      <c r="C34" s="164"/>
      <c r="D34" s="516">
        <f>SUM(D17-D33)</f>
        <v>0</v>
      </c>
    </row>
    <row r="35" spans="1:4" x14ac:dyDescent="0.7">
      <c r="B35" s="167" t="s">
        <v>6325</v>
      </c>
      <c r="D35" s="166">
        <f>SUM('1.Planfin67_1st'!D45)</f>
        <v>816384832.2700001</v>
      </c>
    </row>
    <row r="36" spans="1:4" x14ac:dyDescent="0.7">
      <c r="B36" s="167" t="s">
        <v>6326</v>
      </c>
      <c r="D36" s="516">
        <f>SUM(D34+D35)</f>
        <v>816384832.2700001</v>
      </c>
    </row>
    <row r="37" spans="1:4" x14ac:dyDescent="0.7">
      <c r="A37" s="6" t="s">
        <v>6252</v>
      </c>
      <c r="B37" s="109" t="s">
        <v>6327</v>
      </c>
      <c r="D37" s="516">
        <f>IFERROR(INDEX(#REF!,MATCH('1.Planfin67_1st'!$F$2,#REF!,0)),0)</f>
        <v>0</v>
      </c>
    </row>
    <row r="38" spans="1:4" x14ac:dyDescent="0.7">
      <c r="A38" s="6" t="s">
        <v>6253</v>
      </c>
      <c r="B38" s="109" t="s">
        <v>6328</v>
      </c>
      <c r="D38" s="516">
        <f>IFERROR(INDEX(#REF!,MATCH('1.Planfin67_1st'!$F$2,#REF!,0)),0)</f>
        <v>0</v>
      </c>
    </row>
    <row r="39" spans="1:4" x14ac:dyDescent="0.7">
      <c r="A39" s="6" t="s">
        <v>6254</v>
      </c>
      <c r="B39" s="109" t="s">
        <v>6329</v>
      </c>
      <c r="D39" s="516">
        <f>IFERROR(INDEX(#REF!,MATCH('1.Planfin67_1st'!$F$2,#REF!,0)),0)</f>
        <v>0</v>
      </c>
    </row>
    <row r="40" spans="1:4" x14ac:dyDescent="0.7">
      <c r="A40" s="6" t="s">
        <v>6255</v>
      </c>
      <c r="B40" s="109" t="s">
        <v>6330</v>
      </c>
      <c r="D40" s="516">
        <f>IFERROR(INDEX(#REF!,MATCH('1.Planfin67_1st'!$F$2,#REF!,0)),0)</f>
        <v>0</v>
      </c>
    </row>
    <row r="41" spans="1:4" x14ac:dyDescent="0.7">
      <c r="B41" s="167" t="s">
        <v>6331</v>
      </c>
      <c r="D41" s="516">
        <f>SUM(D36:D40)</f>
        <v>816384832.2700001</v>
      </c>
    </row>
    <row r="42" spans="1:4" x14ac:dyDescent="0.7">
      <c r="D42" s="516"/>
    </row>
    <row r="43" spans="1:4" x14ac:dyDescent="0.7">
      <c r="D43" s="516"/>
    </row>
    <row r="44" spans="1:4" x14ac:dyDescent="0.7">
      <c r="D44" s="516"/>
    </row>
    <row r="45" spans="1:4" x14ac:dyDescent="0.7">
      <c r="D45" s="516"/>
    </row>
    <row r="46" spans="1:4" x14ac:dyDescent="0.7">
      <c r="D46" s="51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I12" sqref="I12"/>
    </sheetView>
  </sheetViews>
  <sheetFormatPr defaultColWidth="8.69921875" defaultRowHeight="16.8" x14ac:dyDescent="0.5"/>
  <cols>
    <col min="1" max="1" width="5.796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3984375" style="5" bestFit="1" customWidth="1"/>
    <col min="6" max="6" width="16" style="5" bestFit="1" customWidth="1"/>
    <col min="7" max="7" width="36.69921875" style="5" bestFit="1" customWidth="1"/>
    <col min="8" max="16384" width="8.69921875" style="5"/>
  </cols>
  <sheetData>
    <row r="1" spans="1:7" ht="24" customHeight="1" x14ac:dyDescent="0.7">
      <c r="A1" s="808" t="s">
        <v>6542</v>
      </c>
      <c r="B1" s="808"/>
      <c r="C1" s="808"/>
      <c r="D1" s="808"/>
      <c r="E1" s="808"/>
      <c r="F1" s="808"/>
      <c r="G1" s="808"/>
    </row>
    <row r="2" spans="1:7" ht="24" customHeight="1" x14ac:dyDescent="0.7">
      <c r="A2" s="808" t="s">
        <v>6332</v>
      </c>
      <c r="B2" s="808"/>
      <c r="C2" s="808"/>
      <c r="D2" s="808"/>
      <c r="E2" s="808"/>
      <c r="F2" s="808"/>
      <c r="G2" s="808"/>
    </row>
    <row r="3" spans="1:7" ht="24" customHeight="1" x14ac:dyDescent="0.7">
      <c r="A3" s="808" t="s">
        <v>6543</v>
      </c>
      <c r="B3" s="808"/>
      <c r="C3" s="808"/>
      <c r="D3" s="808"/>
      <c r="E3" s="808"/>
      <c r="F3" s="808"/>
      <c r="G3" s="808"/>
    </row>
    <row r="4" spans="1:7" ht="24" customHeight="1" x14ac:dyDescent="0.7">
      <c r="A4" s="321"/>
      <c r="B4" s="99"/>
      <c r="C4" s="99"/>
      <c r="D4" s="99"/>
      <c r="E4" s="99"/>
    </row>
    <row r="5" spans="1:7" ht="24.6" x14ac:dyDescent="0.7">
      <c r="A5" s="809" t="s">
        <v>2173</v>
      </c>
      <c r="B5" s="809" t="s">
        <v>6333</v>
      </c>
      <c r="C5" s="809" t="s">
        <v>6334</v>
      </c>
      <c r="D5" s="809" t="s">
        <v>6335</v>
      </c>
      <c r="E5" s="809" t="s">
        <v>6336</v>
      </c>
      <c r="F5" s="809" t="s">
        <v>2175</v>
      </c>
      <c r="G5" s="534"/>
    </row>
    <row r="6" spans="1:7" ht="24.6" x14ac:dyDescent="0.7">
      <c r="A6" s="810"/>
      <c r="B6" s="810"/>
      <c r="C6" s="810"/>
      <c r="D6" s="810"/>
      <c r="E6" s="810"/>
      <c r="F6" s="810"/>
      <c r="G6" s="519" t="s">
        <v>6337</v>
      </c>
    </row>
    <row r="7" spans="1:7" ht="24.6" x14ac:dyDescent="0.7">
      <c r="A7" s="519"/>
      <c r="B7" s="519"/>
      <c r="C7" s="519"/>
      <c r="D7" s="519"/>
      <c r="E7" s="519"/>
      <c r="F7" s="519"/>
      <c r="G7" s="519"/>
    </row>
    <row r="8" spans="1:7" x14ac:dyDescent="0.5">
      <c r="A8" s="520"/>
      <c r="B8" s="520"/>
      <c r="C8" s="520"/>
      <c r="D8" s="520"/>
      <c r="E8" s="520"/>
      <c r="F8" s="520"/>
      <c r="G8" s="520"/>
    </row>
    <row r="9" spans="1:7" x14ac:dyDescent="0.5">
      <c r="A9" s="520"/>
      <c r="B9" s="520"/>
      <c r="C9" s="520"/>
      <c r="D9" s="520"/>
      <c r="E9" s="520"/>
      <c r="F9" s="520"/>
      <c r="G9" s="520"/>
    </row>
    <row r="10" spans="1:7" x14ac:dyDescent="0.5">
      <c r="A10" s="520"/>
      <c r="B10" s="520"/>
      <c r="C10" s="520"/>
      <c r="D10" s="520"/>
      <c r="E10" s="520"/>
      <c r="F10" s="520"/>
      <c r="G10" s="520"/>
    </row>
    <row r="11" spans="1:7" x14ac:dyDescent="0.5">
      <c r="A11" s="520"/>
      <c r="B11" s="520"/>
      <c r="C11" s="520"/>
      <c r="D11" s="520"/>
      <c r="E11" s="520"/>
      <c r="F11" s="520"/>
      <c r="G11" s="520"/>
    </row>
    <row r="12" spans="1:7" x14ac:dyDescent="0.5">
      <c r="A12" s="520"/>
      <c r="B12" s="520"/>
      <c r="C12" s="520"/>
      <c r="D12" s="520"/>
      <c r="E12" s="520"/>
      <c r="F12" s="520"/>
      <c r="G12" s="520"/>
    </row>
    <row r="13" spans="1:7" x14ac:dyDescent="0.5">
      <c r="A13" s="520"/>
      <c r="B13" s="520"/>
      <c r="C13" s="520"/>
      <c r="D13" s="520"/>
      <c r="E13" s="520"/>
      <c r="F13" s="520"/>
      <c r="G13" s="520"/>
    </row>
    <row r="14" spans="1:7" x14ac:dyDescent="0.5">
      <c r="A14" s="520"/>
      <c r="B14" s="520"/>
      <c r="C14" s="520"/>
      <c r="D14" s="520"/>
      <c r="E14" s="520"/>
      <c r="F14" s="520"/>
      <c r="G14" s="520"/>
    </row>
    <row r="15" spans="1:7" ht="25.2" thickBot="1" x14ac:dyDescent="0.75">
      <c r="B15" s="6" t="s">
        <v>6338</v>
      </c>
      <c r="F15" s="521">
        <f>SUM(F8:F14)</f>
        <v>0</v>
      </c>
      <c r="G15" s="521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4"/>
  <sheetViews>
    <sheetView workbookViewId="0">
      <pane xSplit="1" ySplit="1" topLeftCell="B895" activePane="bottomRight" state="frozen"/>
      <selection pane="topRight" activeCell="B1" sqref="B1"/>
      <selection pane="bottomLeft" activeCell="A2" sqref="A2"/>
      <selection pane="bottomRight" activeCell="B907" sqref="B907"/>
    </sheetView>
  </sheetViews>
  <sheetFormatPr defaultColWidth="8.796875" defaultRowHeight="24.6" x14ac:dyDescent="0.7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8.19921875" style="6" bestFit="1" customWidth="1"/>
    <col min="6" max="6" width="14.3984375" style="6" bestFit="1" customWidth="1"/>
    <col min="7" max="7" width="12.796875" style="6" bestFit="1" customWidth="1"/>
    <col min="8" max="8" width="13.296875" style="6" bestFit="1" customWidth="1"/>
    <col min="9" max="9" width="19.69921875" style="6" bestFit="1" customWidth="1"/>
    <col min="10" max="10" width="9" style="6" bestFit="1" customWidth="1"/>
    <col min="11" max="11" width="15.69921875" style="6" bestFit="1" customWidth="1"/>
    <col min="12" max="12" width="9.796875" style="6" bestFit="1" customWidth="1"/>
    <col min="13" max="13" width="21" style="6" bestFit="1" customWidth="1"/>
    <col min="14" max="14" width="24.3984375" style="6" bestFit="1" customWidth="1"/>
    <col min="15" max="15" width="12" style="6" bestFit="1" customWidth="1"/>
    <col min="16" max="16" width="25.699218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7">
      <c r="A1" s="247" t="s">
        <v>2262</v>
      </c>
      <c r="B1" s="247" t="s">
        <v>2263</v>
      </c>
      <c r="C1" s="247" t="s">
        <v>2264</v>
      </c>
      <c r="D1" s="247" t="s">
        <v>2265</v>
      </c>
      <c r="E1" s="247" t="s">
        <v>2266</v>
      </c>
      <c r="F1" s="247" t="s">
        <v>2267</v>
      </c>
      <c r="G1" s="247" t="s">
        <v>2268</v>
      </c>
      <c r="H1" s="247" t="s">
        <v>2269</v>
      </c>
      <c r="I1" s="247" t="s">
        <v>2270</v>
      </c>
      <c r="J1" s="247" t="s">
        <v>2271</v>
      </c>
      <c r="K1" s="247" t="s">
        <v>2272</v>
      </c>
      <c r="L1" s="247" t="s">
        <v>2273</v>
      </c>
      <c r="M1" s="247" t="s">
        <v>2274</v>
      </c>
      <c r="N1" s="247" t="s">
        <v>2275</v>
      </c>
      <c r="O1" s="247" t="s">
        <v>2276</v>
      </c>
      <c r="P1" s="247" t="s">
        <v>2277</v>
      </c>
      <c r="Q1" s="247" t="s">
        <v>5828</v>
      </c>
      <c r="R1" s="247"/>
    </row>
    <row r="2" spans="1:18" x14ac:dyDescent="0.7">
      <c r="A2" s="248" t="s">
        <v>4838</v>
      </c>
      <c r="B2" s="248" t="s">
        <v>4839</v>
      </c>
      <c r="C2" s="248" t="s">
        <v>2142</v>
      </c>
      <c r="D2" s="248" t="s">
        <v>1799</v>
      </c>
      <c r="E2" s="248">
        <v>9</v>
      </c>
      <c r="F2" s="248" t="s">
        <v>2297</v>
      </c>
      <c r="G2" s="248" t="s">
        <v>2298</v>
      </c>
      <c r="H2" s="249">
        <v>36</v>
      </c>
      <c r="I2" s="248" t="s">
        <v>1237</v>
      </c>
      <c r="J2" s="249">
        <v>34</v>
      </c>
      <c r="K2" s="248" t="s">
        <v>2291</v>
      </c>
      <c r="L2" s="248" t="s">
        <v>2386</v>
      </c>
      <c r="M2" s="248">
        <v>2</v>
      </c>
      <c r="N2" s="248"/>
      <c r="O2" s="248" t="s">
        <v>4840</v>
      </c>
      <c r="P2" s="248" t="s">
        <v>6352</v>
      </c>
      <c r="Q2" s="248" t="s">
        <v>4838</v>
      </c>
      <c r="R2" s="250"/>
    </row>
    <row r="3" spans="1:18" x14ac:dyDescent="0.7">
      <c r="A3" s="248" t="s">
        <v>3148</v>
      </c>
      <c r="B3" s="248" t="s">
        <v>3149</v>
      </c>
      <c r="C3" s="248" t="s">
        <v>1476</v>
      </c>
      <c r="D3" s="248" t="s">
        <v>1205</v>
      </c>
      <c r="E3" s="248">
        <v>4</v>
      </c>
      <c r="F3" s="248" t="s">
        <v>2281</v>
      </c>
      <c r="G3" s="248" t="s">
        <v>2282</v>
      </c>
      <c r="H3" s="249">
        <v>14</v>
      </c>
      <c r="I3" s="248" t="s">
        <v>1205</v>
      </c>
      <c r="J3" s="249">
        <v>550</v>
      </c>
      <c r="K3" s="248" t="s">
        <v>2283</v>
      </c>
      <c r="L3" s="248" t="s">
        <v>2284</v>
      </c>
      <c r="M3" s="248">
        <v>18</v>
      </c>
      <c r="N3" s="248"/>
      <c r="O3" s="248" t="s">
        <v>3150</v>
      </c>
      <c r="P3" s="248" t="s">
        <v>6353</v>
      </c>
      <c r="Q3" s="248" t="s">
        <v>3148</v>
      </c>
      <c r="R3" s="250"/>
    </row>
    <row r="4" spans="1:18" x14ac:dyDescent="0.7">
      <c r="A4" s="248" t="s">
        <v>3305</v>
      </c>
      <c r="B4" s="248" t="s">
        <v>3306</v>
      </c>
      <c r="C4" s="248" t="s">
        <v>1503</v>
      </c>
      <c r="D4" s="248" t="s">
        <v>1207</v>
      </c>
      <c r="E4" s="248">
        <v>4</v>
      </c>
      <c r="F4" s="248" t="s">
        <v>2281</v>
      </c>
      <c r="G4" s="248" t="s">
        <v>2282</v>
      </c>
      <c r="H4" s="249">
        <v>19</v>
      </c>
      <c r="I4" s="248" t="s">
        <v>1207</v>
      </c>
      <c r="J4" s="249">
        <v>700</v>
      </c>
      <c r="K4" s="248" t="s">
        <v>2291</v>
      </c>
      <c r="L4" s="248" t="s">
        <v>2284</v>
      </c>
      <c r="M4" s="248">
        <v>18</v>
      </c>
      <c r="N4" s="248"/>
      <c r="O4" s="248" t="s">
        <v>3307</v>
      </c>
      <c r="P4" s="248" t="s">
        <v>6353</v>
      </c>
      <c r="Q4" s="248" t="s">
        <v>3305</v>
      </c>
      <c r="R4" s="250"/>
    </row>
    <row r="5" spans="1:18" x14ac:dyDescent="0.7">
      <c r="A5" s="248" t="s">
        <v>3649</v>
      </c>
      <c r="B5" s="248" t="s">
        <v>3650</v>
      </c>
      <c r="C5" s="248" t="s">
        <v>1613</v>
      </c>
      <c r="D5" s="248" t="s">
        <v>1220</v>
      </c>
      <c r="E5" s="248">
        <v>6</v>
      </c>
      <c r="F5" s="248" t="s">
        <v>2281</v>
      </c>
      <c r="G5" s="248" t="s">
        <v>2282</v>
      </c>
      <c r="H5" s="249">
        <v>20</v>
      </c>
      <c r="I5" s="248" t="s">
        <v>1220</v>
      </c>
      <c r="J5" s="249">
        <v>824</v>
      </c>
      <c r="K5" s="248" t="s">
        <v>2291</v>
      </c>
      <c r="L5" s="248" t="s">
        <v>2284</v>
      </c>
      <c r="M5" s="248">
        <v>19</v>
      </c>
      <c r="N5" s="248"/>
      <c r="O5" s="248" t="s">
        <v>3651</v>
      </c>
      <c r="P5" s="248" t="s">
        <v>6354</v>
      </c>
      <c r="Q5" s="248" t="s">
        <v>3649</v>
      </c>
      <c r="R5" s="250"/>
    </row>
    <row r="6" spans="1:18" x14ac:dyDescent="0.7">
      <c r="A6" s="248" t="s">
        <v>3695</v>
      </c>
      <c r="B6" s="248" t="s">
        <v>3696</v>
      </c>
      <c r="C6" s="248" t="s">
        <v>1637</v>
      </c>
      <c r="D6" s="248" t="s">
        <v>1223</v>
      </c>
      <c r="E6" s="248">
        <v>6</v>
      </c>
      <c r="F6" s="248" t="s">
        <v>2281</v>
      </c>
      <c r="G6" s="248" t="s">
        <v>2282</v>
      </c>
      <c r="H6" s="249">
        <v>21</v>
      </c>
      <c r="I6" s="248" t="s">
        <v>1223</v>
      </c>
      <c r="J6" s="249">
        <v>641</v>
      </c>
      <c r="K6" s="248" t="s">
        <v>2291</v>
      </c>
      <c r="L6" s="248" t="s">
        <v>2284</v>
      </c>
      <c r="M6" s="248">
        <v>18</v>
      </c>
      <c r="N6" s="248"/>
      <c r="O6" s="248" t="s">
        <v>3697</v>
      </c>
      <c r="P6" s="248" t="s">
        <v>6353</v>
      </c>
      <c r="Q6" s="248" t="s">
        <v>3695</v>
      </c>
      <c r="R6" s="250"/>
    </row>
    <row r="7" spans="1:18" x14ac:dyDescent="0.7">
      <c r="A7" s="248" t="s">
        <v>3730</v>
      </c>
      <c r="B7" s="248" t="s">
        <v>3731</v>
      </c>
      <c r="C7" s="248" t="s">
        <v>1592</v>
      </c>
      <c r="D7" s="248" t="s">
        <v>3732</v>
      </c>
      <c r="E7" s="248">
        <v>6</v>
      </c>
      <c r="F7" s="248" t="s">
        <v>2281</v>
      </c>
      <c r="G7" s="248" t="s">
        <v>2282</v>
      </c>
      <c r="H7" s="249">
        <v>22</v>
      </c>
      <c r="I7" s="248" t="s">
        <v>1218</v>
      </c>
      <c r="J7" s="249">
        <v>716</v>
      </c>
      <c r="K7" s="248" t="s">
        <v>2291</v>
      </c>
      <c r="L7" s="248" t="s">
        <v>2284</v>
      </c>
      <c r="M7" s="248">
        <v>19</v>
      </c>
      <c r="N7" s="248"/>
      <c r="O7" s="248" t="s">
        <v>3733</v>
      </c>
      <c r="P7" s="248" t="s">
        <v>6354</v>
      </c>
      <c r="Q7" s="248" t="s">
        <v>3730</v>
      </c>
      <c r="R7" s="250"/>
    </row>
    <row r="8" spans="1:18" x14ac:dyDescent="0.7">
      <c r="A8" s="248" t="s">
        <v>3849</v>
      </c>
      <c r="B8" s="248" t="s">
        <v>3850</v>
      </c>
      <c r="C8" s="248" t="s">
        <v>1631</v>
      </c>
      <c r="D8" s="248" t="s">
        <v>3851</v>
      </c>
      <c r="E8" s="248">
        <v>6</v>
      </c>
      <c r="F8" s="248" t="s">
        <v>2281</v>
      </c>
      <c r="G8" s="248" t="s">
        <v>2282</v>
      </c>
      <c r="H8" s="249">
        <v>25</v>
      </c>
      <c r="I8" s="248" t="s">
        <v>1222</v>
      </c>
      <c r="J8" s="249">
        <v>509</v>
      </c>
      <c r="K8" s="248" t="s">
        <v>2291</v>
      </c>
      <c r="L8" s="248" t="s">
        <v>2284</v>
      </c>
      <c r="M8" s="248">
        <v>18</v>
      </c>
      <c r="N8" s="248"/>
      <c r="O8" s="248" t="s">
        <v>3852</v>
      </c>
      <c r="P8" s="248" t="s">
        <v>6353</v>
      </c>
      <c r="Q8" s="248" t="s">
        <v>3849</v>
      </c>
      <c r="R8" s="250"/>
    </row>
    <row r="9" spans="1:18" x14ac:dyDescent="0.7">
      <c r="A9" s="248" t="s">
        <v>4557</v>
      </c>
      <c r="B9" s="248" t="s">
        <v>4558</v>
      </c>
      <c r="C9" s="248" t="s">
        <v>1814</v>
      </c>
      <c r="D9" s="248" t="s">
        <v>4559</v>
      </c>
      <c r="E9" s="248">
        <v>9</v>
      </c>
      <c r="F9" s="248" t="s">
        <v>2281</v>
      </c>
      <c r="G9" s="248" t="s">
        <v>2282</v>
      </c>
      <c r="H9" s="249">
        <v>30</v>
      </c>
      <c r="I9" s="248" t="s">
        <v>1238</v>
      </c>
      <c r="J9" s="249">
        <v>1387</v>
      </c>
      <c r="K9" s="248" t="s">
        <v>2283</v>
      </c>
      <c r="L9" s="248" t="s">
        <v>2284</v>
      </c>
      <c r="M9" s="248">
        <v>20</v>
      </c>
      <c r="N9" s="248"/>
      <c r="O9" s="248" t="s">
        <v>4560</v>
      </c>
      <c r="P9" s="248" t="s">
        <v>6355</v>
      </c>
      <c r="Q9" s="248" t="s">
        <v>4557</v>
      </c>
      <c r="R9" s="250"/>
    </row>
    <row r="10" spans="1:18" x14ac:dyDescent="0.7">
      <c r="A10" s="248" t="s">
        <v>4685</v>
      </c>
      <c r="B10" s="248" t="s">
        <v>4686</v>
      </c>
      <c r="C10" s="248" t="s">
        <v>1844</v>
      </c>
      <c r="D10" s="248" t="s">
        <v>1239</v>
      </c>
      <c r="E10" s="248">
        <v>9</v>
      </c>
      <c r="F10" s="248" t="s">
        <v>2281</v>
      </c>
      <c r="G10" s="248" t="s">
        <v>2282</v>
      </c>
      <c r="H10" s="249">
        <v>31</v>
      </c>
      <c r="I10" s="248" t="s">
        <v>1239</v>
      </c>
      <c r="J10" s="249">
        <v>895</v>
      </c>
      <c r="K10" s="248" t="s">
        <v>2291</v>
      </c>
      <c r="L10" s="248" t="s">
        <v>2284</v>
      </c>
      <c r="M10" s="248">
        <v>19</v>
      </c>
      <c r="N10" s="248"/>
      <c r="O10" s="248" t="s">
        <v>4687</v>
      </c>
      <c r="P10" s="248" t="s">
        <v>6354</v>
      </c>
      <c r="Q10" s="248" t="s">
        <v>4685</v>
      </c>
      <c r="R10" s="250"/>
    </row>
    <row r="11" spans="1:18" x14ac:dyDescent="0.7">
      <c r="A11" s="248" t="s">
        <v>4774</v>
      </c>
      <c r="B11" s="248" t="s">
        <v>4775</v>
      </c>
      <c r="C11" s="248" t="s">
        <v>1865</v>
      </c>
      <c r="D11" s="248" t="s">
        <v>1240</v>
      </c>
      <c r="E11" s="248">
        <v>9</v>
      </c>
      <c r="F11" s="248" t="s">
        <v>2281</v>
      </c>
      <c r="G11" s="248" t="s">
        <v>2282</v>
      </c>
      <c r="H11" s="249">
        <v>32</v>
      </c>
      <c r="I11" s="248" t="s">
        <v>1240</v>
      </c>
      <c r="J11" s="249">
        <v>914</v>
      </c>
      <c r="K11" s="248" t="s">
        <v>2291</v>
      </c>
      <c r="L11" s="248" t="s">
        <v>2284</v>
      </c>
      <c r="M11" s="248">
        <v>19</v>
      </c>
      <c r="N11" s="248"/>
      <c r="O11" s="248" t="s">
        <v>4776</v>
      </c>
      <c r="P11" s="248" t="s">
        <v>6354</v>
      </c>
      <c r="Q11" s="248" t="s">
        <v>4774</v>
      </c>
      <c r="R11" s="250"/>
    </row>
    <row r="12" spans="1:18" x14ac:dyDescent="0.7">
      <c r="A12" s="248" t="s">
        <v>4986</v>
      </c>
      <c r="B12" s="248" t="s">
        <v>4987</v>
      </c>
      <c r="C12" s="248" t="s">
        <v>1923</v>
      </c>
      <c r="D12" s="248" t="s">
        <v>4988</v>
      </c>
      <c r="E12" s="248">
        <v>10</v>
      </c>
      <c r="F12" s="248" t="s">
        <v>2281</v>
      </c>
      <c r="G12" s="248" t="s">
        <v>2282</v>
      </c>
      <c r="H12" s="249">
        <v>34</v>
      </c>
      <c r="I12" s="248" t="s">
        <v>1245</v>
      </c>
      <c r="J12" s="249">
        <v>1188</v>
      </c>
      <c r="K12" s="248" t="s">
        <v>2291</v>
      </c>
      <c r="L12" s="248" t="s">
        <v>2284</v>
      </c>
      <c r="M12" s="248">
        <v>20</v>
      </c>
      <c r="N12" s="248"/>
      <c r="O12" s="248" t="s">
        <v>4989</v>
      </c>
      <c r="P12" s="248" t="s">
        <v>6355</v>
      </c>
      <c r="Q12" s="248" t="s">
        <v>4986</v>
      </c>
      <c r="R12" s="250"/>
    </row>
    <row r="13" spans="1:18" x14ac:dyDescent="0.7">
      <c r="A13" s="248" t="s">
        <v>3913</v>
      </c>
      <c r="B13" s="248" t="s">
        <v>3914</v>
      </c>
      <c r="C13" s="248" t="s">
        <v>1668</v>
      </c>
      <c r="D13" s="248" t="s">
        <v>1227</v>
      </c>
      <c r="E13" s="248">
        <v>7</v>
      </c>
      <c r="F13" s="248" t="s">
        <v>2281</v>
      </c>
      <c r="G13" s="248" t="s">
        <v>2282</v>
      </c>
      <c r="H13" s="249">
        <v>40</v>
      </c>
      <c r="I13" s="248" t="s">
        <v>1227</v>
      </c>
      <c r="J13" s="249">
        <v>1100</v>
      </c>
      <c r="K13" s="248" t="s">
        <v>2283</v>
      </c>
      <c r="L13" s="248" t="s">
        <v>2284</v>
      </c>
      <c r="M13" s="248">
        <v>20</v>
      </c>
      <c r="N13" s="248"/>
      <c r="O13" s="248" t="s">
        <v>3915</v>
      </c>
      <c r="P13" s="248" t="s">
        <v>6355</v>
      </c>
      <c r="Q13" s="248" t="s">
        <v>3913</v>
      </c>
      <c r="R13" s="250"/>
    </row>
    <row r="14" spans="1:18" x14ac:dyDescent="0.7">
      <c r="A14" s="248" t="s">
        <v>4268</v>
      </c>
      <c r="B14" s="248" t="s">
        <v>4269</v>
      </c>
      <c r="C14" s="248" t="s">
        <v>1779</v>
      </c>
      <c r="D14" s="248" t="s">
        <v>1236</v>
      </c>
      <c r="E14" s="248">
        <v>8</v>
      </c>
      <c r="F14" s="248" t="s">
        <v>2281</v>
      </c>
      <c r="G14" s="248" t="s">
        <v>2282</v>
      </c>
      <c r="H14" s="249">
        <v>41</v>
      </c>
      <c r="I14" s="248" t="s">
        <v>1236</v>
      </c>
      <c r="J14" s="249">
        <v>1154</v>
      </c>
      <c r="K14" s="248" t="s">
        <v>2291</v>
      </c>
      <c r="L14" s="248" t="s">
        <v>2284</v>
      </c>
      <c r="M14" s="248">
        <v>20</v>
      </c>
      <c r="N14" s="248"/>
      <c r="O14" s="248" t="s">
        <v>4270</v>
      </c>
      <c r="P14" s="248" t="s">
        <v>6355</v>
      </c>
      <c r="Q14" s="248" t="s">
        <v>4268</v>
      </c>
      <c r="R14" s="250"/>
    </row>
    <row r="15" spans="1:18" x14ac:dyDescent="0.7">
      <c r="A15" s="248" t="s">
        <v>2419</v>
      </c>
      <c r="B15" s="248" t="s">
        <v>2420</v>
      </c>
      <c r="C15" s="248" t="s">
        <v>1338</v>
      </c>
      <c r="D15" s="248" t="s">
        <v>1190</v>
      </c>
      <c r="E15" s="248">
        <v>1</v>
      </c>
      <c r="F15" s="248" t="s">
        <v>2281</v>
      </c>
      <c r="G15" s="248" t="s">
        <v>2282</v>
      </c>
      <c r="H15" s="249">
        <v>52</v>
      </c>
      <c r="I15" s="248" t="s">
        <v>1190</v>
      </c>
      <c r="J15" s="249">
        <v>743</v>
      </c>
      <c r="K15" s="248" t="s">
        <v>2291</v>
      </c>
      <c r="L15" s="248" t="s">
        <v>2284</v>
      </c>
      <c r="M15" s="248">
        <v>19</v>
      </c>
      <c r="N15" s="248"/>
      <c r="O15" s="248" t="s">
        <v>2421</v>
      </c>
      <c r="P15" s="248" t="s">
        <v>6354</v>
      </c>
      <c r="Q15" s="248" t="s">
        <v>2419</v>
      </c>
      <c r="R15" s="250"/>
    </row>
    <row r="16" spans="1:18" x14ac:dyDescent="0.7">
      <c r="A16" s="248" t="s">
        <v>2694</v>
      </c>
      <c r="B16" s="248" t="s">
        <v>2695</v>
      </c>
      <c r="C16" s="248" t="s">
        <v>1397</v>
      </c>
      <c r="D16" s="248" t="s">
        <v>1196</v>
      </c>
      <c r="E16" s="248">
        <v>2</v>
      </c>
      <c r="F16" s="248" t="s">
        <v>2281</v>
      </c>
      <c r="G16" s="248" t="s">
        <v>2282</v>
      </c>
      <c r="H16" s="249">
        <v>53</v>
      </c>
      <c r="I16" s="248" t="s">
        <v>1196</v>
      </c>
      <c r="J16" s="249">
        <v>655</v>
      </c>
      <c r="K16" s="248" t="s">
        <v>2291</v>
      </c>
      <c r="L16" s="248" t="s">
        <v>2284</v>
      </c>
      <c r="M16" s="248">
        <v>18</v>
      </c>
      <c r="N16" s="248"/>
      <c r="O16" s="248" t="s">
        <v>2696</v>
      </c>
      <c r="P16" s="248" t="s">
        <v>6353</v>
      </c>
      <c r="Q16" s="248" t="s">
        <v>2694</v>
      </c>
      <c r="R16" s="250"/>
    </row>
    <row r="17" spans="1:18" x14ac:dyDescent="0.7">
      <c r="A17" s="248" t="s">
        <v>2594</v>
      </c>
      <c r="B17" s="248" t="s">
        <v>2595</v>
      </c>
      <c r="C17" s="248" t="s">
        <v>1262</v>
      </c>
      <c r="D17" s="248" t="s">
        <v>2596</v>
      </c>
      <c r="E17" s="248">
        <v>1</v>
      </c>
      <c r="F17" s="248" t="s">
        <v>2281</v>
      </c>
      <c r="G17" s="248" t="s">
        <v>2282</v>
      </c>
      <c r="H17" s="249">
        <v>57</v>
      </c>
      <c r="I17" s="248" t="s">
        <v>1184</v>
      </c>
      <c r="J17" s="249">
        <v>773</v>
      </c>
      <c r="K17" s="248" t="s">
        <v>2283</v>
      </c>
      <c r="L17" s="248" t="s">
        <v>2284</v>
      </c>
      <c r="M17" s="248">
        <v>19</v>
      </c>
      <c r="N17" s="248"/>
      <c r="O17" s="248" t="s">
        <v>2597</v>
      </c>
      <c r="P17" s="248" t="s">
        <v>6354</v>
      </c>
      <c r="Q17" s="248" t="s">
        <v>2594</v>
      </c>
      <c r="R17" s="250"/>
    </row>
    <row r="18" spans="1:18" x14ac:dyDescent="0.7">
      <c r="A18" s="248" t="s">
        <v>2909</v>
      </c>
      <c r="B18" s="248" t="s">
        <v>2910</v>
      </c>
      <c r="C18" s="248" t="s">
        <v>1426</v>
      </c>
      <c r="D18" s="248" t="s">
        <v>2911</v>
      </c>
      <c r="E18" s="248">
        <v>3</v>
      </c>
      <c r="F18" s="248" t="s">
        <v>2281</v>
      </c>
      <c r="G18" s="248" t="s">
        <v>2282</v>
      </c>
      <c r="H18" s="249">
        <v>60</v>
      </c>
      <c r="I18" s="248" t="s">
        <v>1199</v>
      </c>
      <c r="J18" s="249">
        <v>858</v>
      </c>
      <c r="K18" s="248" t="s">
        <v>2291</v>
      </c>
      <c r="L18" s="248" t="s">
        <v>2284</v>
      </c>
      <c r="M18" s="248">
        <v>19</v>
      </c>
      <c r="N18" s="248"/>
      <c r="O18" s="248" t="s">
        <v>2912</v>
      </c>
      <c r="P18" s="248" t="s">
        <v>6354</v>
      </c>
      <c r="Q18" s="248" t="s">
        <v>2909</v>
      </c>
      <c r="R18" s="250"/>
    </row>
    <row r="19" spans="1:18" x14ac:dyDescent="0.7">
      <c r="A19" s="248" t="s">
        <v>2800</v>
      </c>
      <c r="B19" s="248" t="s">
        <v>2801</v>
      </c>
      <c r="C19" s="248" t="s">
        <v>1368</v>
      </c>
      <c r="D19" s="248" t="s">
        <v>2802</v>
      </c>
      <c r="E19" s="248">
        <v>2</v>
      </c>
      <c r="F19" s="248" t="s">
        <v>2281</v>
      </c>
      <c r="G19" s="248" t="s">
        <v>2282</v>
      </c>
      <c r="H19" s="249">
        <v>65</v>
      </c>
      <c r="I19" s="248" t="s">
        <v>1193</v>
      </c>
      <c r="J19" s="249">
        <v>922</v>
      </c>
      <c r="K19" s="248" t="s">
        <v>2291</v>
      </c>
      <c r="L19" s="248" t="s">
        <v>2284</v>
      </c>
      <c r="M19" s="248">
        <v>19</v>
      </c>
      <c r="N19" s="248"/>
      <c r="O19" s="248" t="s">
        <v>2803</v>
      </c>
      <c r="P19" s="248" t="s">
        <v>6354</v>
      </c>
      <c r="Q19" s="248" t="s">
        <v>2800</v>
      </c>
      <c r="R19" s="250"/>
    </row>
    <row r="20" spans="1:18" x14ac:dyDescent="0.7">
      <c r="A20" s="248" t="s">
        <v>3367</v>
      </c>
      <c r="B20" s="248" t="s">
        <v>3368</v>
      </c>
      <c r="C20" s="248" t="s">
        <v>1568</v>
      </c>
      <c r="D20" s="248" t="s">
        <v>1214</v>
      </c>
      <c r="E20" s="248">
        <v>5</v>
      </c>
      <c r="F20" s="248" t="s">
        <v>2281</v>
      </c>
      <c r="G20" s="248" t="s">
        <v>2282</v>
      </c>
      <c r="H20" s="249">
        <v>70</v>
      </c>
      <c r="I20" s="248" t="s">
        <v>1214</v>
      </c>
      <c r="J20" s="249">
        <v>855</v>
      </c>
      <c r="K20" s="248" t="s">
        <v>2291</v>
      </c>
      <c r="L20" s="248" t="s">
        <v>2284</v>
      </c>
      <c r="M20" s="248">
        <v>19</v>
      </c>
      <c r="N20" s="248"/>
      <c r="O20" s="248" t="s">
        <v>3369</v>
      </c>
      <c r="P20" s="248" t="s">
        <v>6354</v>
      </c>
      <c r="Q20" s="248" t="s">
        <v>3367</v>
      </c>
      <c r="R20" s="250"/>
    </row>
    <row r="21" spans="1:18" x14ac:dyDescent="0.7">
      <c r="A21" s="248" t="s">
        <v>3470</v>
      </c>
      <c r="B21" s="248" t="s">
        <v>3471</v>
      </c>
      <c r="C21" s="248" t="s">
        <v>1582</v>
      </c>
      <c r="D21" s="248" t="s">
        <v>3472</v>
      </c>
      <c r="E21" s="248">
        <v>5</v>
      </c>
      <c r="F21" s="248" t="s">
        <v>2281</v>
      </c>
      <c r="G21" s="248" t="s">
        <v>2282</v>
      </c>
      <c r="H21" s="249">
        <v>72</v>
      </c>
      <c r="I21" s="248" t="s">
        <v>1217</v>
      </c>
      <c r="J21" s="249">
        <v>721</v>
      </c>
      <c r="K21" s="248" t="s">
        <v>2291</v>
      </c>
      <c r="L21" s="248" t="s">
        <v>2284</v>
      </c>
      <c r="M21" s="248">
        <v>19</v>
      </c>
      <c r="N21" s="248"/>
      <c r="O21" s="248" t="s">
        <v>3473</v>
      </c>
      <c r="P21" s="248" t="s">
        <v>6354</v>
      </c>
      <c r="Q21" s="248" t="s">
        <v>3470</v>
      </c>
      <c r="R21" s="250"/>
    </row>
    <row r="22" spans="1:18" x14ac:dyDescent="0.7">
      <c r="A22" s="248" t="s">
        <v>3510</v>
      </c>
      <c r="B22" s="248" t="s">
        <v>3511</v>
      </c>
      <c r="C22" s="248" t="s">
        <v>1543</v>
      </c>
      <c r="D22" s="248" t="s">
        <v>1211</v>
      </c>
      <c r="E22" s="248">
        <v>5</v>
      </c>
      <c r="F22" s="248" t="s">
        <v>2281</v>
      </c>
      <c r="G22" s="248" t="s">
        <v>2282</v>
      </c>
      <c r="H22" s="249">
        <v>73</v>
      </c>
      <c r="I22" s="248" t="s">
        <v>1211</v>
      </c>
      <c r="J22" s="249">
        <v>860</v>
      </c>
      <c r="K22" s="248" t="s">
        <v>2291</v>
      </c>
      <c r="L22" s="248" t="s">
        <v>2284</v>
      </c>
      <c r="M22" s="248">
        <v>19</v>
      </c>
      <c r="N22" s="248"/>
      <c r="O22" s="248" t="s">
        <v>3512</v>
      </c>
      <c r="P22" s="248" t="s">
        <v>6354</v>
      </c>
      <c r="Q22" s="248" t="s">
        <v>3510</v>
      </c>
      <c r="R22" s="250"/>
    </row>
    <row r="23" spans="1:18" x14ac:dyDescent="0.7">
      <c r="A23" s="248" t="s">
        <v>5176</v>
      </c>
      <c r="B23" s="248" t="s">
        <v>5177</v>
      </c>
      <c r="C23" s="248" t="s">
        <v>1964</v>
      </c>
      <c r="D23" s="248" t="s">
        <v>5178</v>
      </c>
      <c r="E23" s="248">
        <v>11</v>
      </c>
      <c r="F23" s="248" t="s">
        <v>2281</v>
      </c>
      <c r="G23" s="248" t="s">
        <v>2282</v>
      </c>
      <c r="H23" s="249">
        <v>80</v>
      </c>
      <c r="I23" s="248" t="s">
        <v>1248</v>
      </c>
      <c r="J23" s="249">
        <v>844</v>
      </c>
      <c r="K23" s="248" t="s">
        <v>2291</v>
      </c>
      <c r="L23" s="248" t="s">
        <v>2284</v>
      </c>
      <c r="M23" s="248">
        <v>19</v>
      </c>
      <c r="N23" s="248"/>
      <c r="O23" s="248" t="s">
        <v>5179</v>
      </c>
      <c r="P23" s="248" t="s">
        <v>6354</v>
      </c>
      <c r="Q23" s="248" t="s">
        <v>5176</v>
      </c>
      <c r="R23" s="250"/>
    </row>
    <row r="24" spans="1:18" x14ac:dyDescent="0.7">
      <c r="A24" s="248" t="s">
        <v>5346</v>
      </c>
      <c r="B24" s="248" t="s">
        <v>5347</v>
      </c>
      <c r="C24" s="248" t="s">
        <v>1997</v>
      </c>
      <c r="D24" s="248" t="s">
        <v>1252</v>
      </c>
      <c r="E24" s="248">
        <v>11</v>
      </c>
      <c r="F24" s="248" t="s">
        <v>2281</v>
      </c>
      <c r="G24" s="248" t="s">
        <v>2282</v>
      </c>
      <c r="H24" s="249">
        <v>84</v>
      </c>
      <c r="I24" s="248" t="s">
        <v>1252</v>
      </c>
      <c r="J24" s="249">
        <v>862</v>
      </c>
      <c r="K24" s="248" t="s">
        <v>2283</v>
      </c>
      <c r="L24" s="248" t="s">
        <v>2284</v>
      </c>
      <c r="M24" s="248">
        <v>19</v>
      </c>
      <c r="N24" s="248"/>
      <c r="O24" s="248" t="s">
        <v>5348</v>
      </c>
      <c r="P24" s="248" t="s">
        <v>6354</v>
      </c>
      <c r="Q24" s="248" t="s">
        <v>5346</v>
      </c>
      <c r="R24" s="250"/>
    </row>
    <row r="25" spans="1:18" x14ac:dyDescent="0.7">
      <c r="A25" s="248" t="s">
        <v>5488</v>
      </c>
      <c r="B25" s="248" t="s">
        <v>5489</v>
      </c>
      <c r="C25" s="248" t="s">
        <v>2071</v>
      </c>
      <c r="D25" s="248" t="s">
        <v>5490</v>
      </c>
      <c r="E25" s="248">
        <v>12</v>
      </c>
      <c r="F25" s="248" t="s">
        <v>2281</v>
      </c>
      <c r="G25" s="248" t="s">
        <v>2282</v>
      </c>
      <c r="H25" s="249">
        <v>90</v>
      </c>
      <c r="I25" s="248" t="s">
        <v>1258</v>
      </c>
      <c r="J25" s="249">
        <v>655</v>
      </c>
      <c r="K25" s="248" t="s">
        <v>2283</v>
      </c>
      <c r="L25" s="248" t="s">
        <v>2284</v>
      </c>
      <c r="M25" s="248">
        <v>18</v>
      </c>
      <c r="N25" s="248"/>
      <c r="O25" s="248" t="s">
        <v>5491</v>
      </c>
      <c r="P25" s="248" t="s">
        <v>6353</v>
      </c>
      <c r="Q25" s="248" t="s">
        <v>5488</v>
      </c>
      <c r="R25" s="250"/>
    </row>
    <row r="26" spans="1:18" x14ac:dyDescent="0.7">
      <c r="A26" s="248" t="s">
        <v>5582</v>
      </c>
      <c r="B26" s="248" t="s">
        <v>5583</v>
      </c>
      <c r="C26" s="248" t="s">
        <v>2017</v>
      </c>
      <c r="D26" s="248" t="s">
        <v>1253</v>
      </c>
      <c r="E26" s="248">
        <v>12</v>
      </c>
      <c r="F26" s="248" t="s">
        <v>2281</v>
      </c>
      <c r="G26" s="248" t="s">
        <v>2282</v>
      </c>
      <c r="H26" s="249">
        <v>92</v>
      </c>
      <c r="I26" s="248" t="s">
        <v>1253</v>
      </c>
      <c r="J26" s="249">
        <v>553</v>
      </c>
      <c r="K26" s="248" t="s">
        <v>2283</v>
      </c>
      <c r="L26" s="248" t="s">
        <v>2284</v>
      </c>
      <c r="M26" s="248">
        <v>18</v>
      </c>
      <c r="N26" s="248"/>
      <c r="O26" s="248" t="s">
        <v>5584</v>
      </c>
      <c r="P26" s="248" t="s">
        <v>6353</v>
      </c>
      <c r="Q26" s="248" t="s">
        <v>5582</v>
      </c>
      <c r="R26" s="250"/>
    </row>
    <row r="27" spans="1:18" x14ac:dyDescent="0.7">
      <c r="A27" s="248" t="s">
        <v>5711</v>
      </c>
      <c r="B27" s="248" t="s">
        <v>5712</v>
      </c>
      <c r="C27" s="248" t="s">
        <v>2063</v>
      </c>
      <c r="D27" s="248" t="s">
        <v>1257</v>
      </c>
      <c r="E27" s="248">
        <v>12</v>
      </c>
      <c r="F27" s="248" t="s">
        <v>2281</v>
      </c>
      <c r="G27" s="248" t="s">
        <v>2282</v>
      </c>
      <c r="H27" s="249">
        <v>95</v>
      </c>
      <c r="I27" s="248" t="s">
        <v>1257</v>
      </c>
      <c r="J27" s="249">
        <v>513</v>
      </c>
      <c r="K27" s="248" t="s">
        <v>2291</v>
      </c>
      <c r="L27" s="248" t="s">
        <v>2284</v>
      </c>
      <c r="M27" s="248">
        <v>18</v>
      </c>
      <c r="N27" s="248"/>
      <c r="O27" s="248" t="s">
        <v>5713</v>
      </c>
      <c r="P27" s="248" t="s">
        <v>6353</v>
      </c>
      <c r="Q27" s="248" t="s">
        <v>5711</v>
      </c>
      <c r="R27" s="250"/>
    </row>
    <row r="28" spans="1:18" x14ac:dyDescent="0.7">
      <c r="A28" s="248" t="s">
        <v>3627</v>
      </c>
      <c r="B28" s="248" t="s">
        <v>3628</v>
      </c>
      <c r="C28" s="248" t="s">
        <v>6293</v>
      </c>
      <c r="D28" s="248" t="s">
        <v>1224</v>
      </c>
      <c r="E28" s="248">
        <v>6</v>
      </c>
      <c r="F28" s="248" t="s">
        <v>2281</v>
      </c>
      <c r="G28" s="248" t="s">
        <v>2282</v>
      </c>
      <c r="H28" s="249">
        <v>11</v>
      </c>
      <c r="I28" s="248" t="s">
        <v>1224</v>
      </c>
      <c r="J28" s="249">
        <v>594</v>
      </c>
      <c r="K28" s="248" t="s">
        <v>2291</v>
      </c>
      <c r="L28" s="248" t="s">
        <v>2284</v>
      </c>
      <c r="M28" s="248">
        <v>18</v>
      </c>
      <c r="N28" s="248"/>
      <c r="O28" s="248" t="s">
        <v>3629</v>
      </c>
      <c r="P28" s="248" t="s">
        <v>6353</v>
      </c>
      <c r="Q28" s="248" t="s">
        <v>3627</v>
      </c>
      <c r="R28" s="250"/>
    </row>
    <row r="29" spans="1:18" x14ac:dyDescent="0.7">
      <c r="A29" s="248" t="s">
        <v>3089</v>
      </c>
      <c r="B29" s="248" t="s">
        <v>3090</v>
      </c>
      <c r="C29" s="248" t="s">
        <v>6289</v>
      </c>
      <c r="D29" s="248" t="s">
        <v>3091</v>
      </c>
      <c r="E29" s="248">
        <v>4</v>
      </c>
      <c r="F29" s="248" t="s">
        <v>2281</v>
      </c>
      <c r="G29" s="248" t="s">
        <v>2282</v>
      </c>
      <c r="H29" s="249">
        <v>12</v>
      </c>
      <c r="I29" s="248" t="s">
        <v>1203</v>
      </c>
      <c r="J29" s="249">
        <v>611</v>
      </c>
      <c r="K29" s="248" t="s">
        <v>2283</v>
      </c>
      <c r="L29" s="248" t="s">
        <v>2284</v>
      </c>
      <c r="M29" s="248">
        <v>18</v>
      </c>
      <c r="N29" s="248"/>
      <c r="O29" s="248" t="s">
        <v>3092</v>
      </c>
      <c r="P29" s="248" t="s">
        <v>6353</v>
      </c>
      <c r="Q29" s="248" t="s">
        <v>3089</v>
      </c>
      <c r="R29" s="250"/>
    </row>
    <row r="30" spans="1:18" x14ac:dyDescent="0.7">
      <c r="A30" s="248" t="s">
        <v>3117</v>
      </c>
      <c r="B30" s="248" t="s">
        <v>3118</v>
      </c>
      <c r="C30" s="248" t="s">
        <v>1468</v>
      </c>
      <c r="D30" s="248" t="s">
        <v>1204</v>
      </c>
      <c r="E30" s="248">
        <v>4</v>
      </c>
      <c r="F30" s="248" t="s">
        <v>2289</v>
      </c>
      <c r="G30" s="248" t="s">
        <v>2290</v>
      </c>
      <c r="H30" s="249">
        <v>13</v>
      </c>
      <c r="I30" s="248" t="s">
        <v>1204</v>
      </c>
      <c r="J30" s="249">
        <v>408</v>
      </c>
      <c r="K30" s="248" t="s">
        <v>2291</v>
      </c>
      <c r="L30" s="248" t="s">
        <v>2283</v>
      </c>
      <c r="M30" s="248">
        <v>17</v>
      </c>
      <c r="N30" s="248"/>
      <c r="O30" s="248" t="s">
        <v>3119</v>
      </c>
      <c r="P30" s="248" t="s">
        <v>6356</v>
      </c>
      <c r="Q30" s="248" t="s">
        <v>3117</v>
      </c>
      <c r="R30" s="250"/>
    </row>
    <row r="31" spans="1:18" x14ac:dyDescent="0.7">
      <c r="A31" s="248" t="s">
        <v>3151</v>
      </c>
      <c r="B31" s="248" t="s">
        <v>3152</v>
      </c>
      <c r="C31" s="248" t="s">
        <v>1477</v>
      </c>
      <c r="D31" s="248" t="s">
        <v>3153</v>
      </c>
      <c r="E31" s="248">
        <v>4</v>
      </c>
      <c r="F31" s="248" t="s">
        <v>2289</v>
      </c>
      <c r="G31" s="248" t="s">
        <v>2290</v>
      </c>
      <c r="H31" s="249">
        <v>14</v>
      </c>
      <c r="I31" s="248" t="s">
        <v>1205</v>
      </c>
      <c r="J31" s="249">
        <v>208</v>
      </c>
      <c r="K31" s="248" t="s">
        <v>2283</v>
      </c>
      <c r="L31" s="248" t="s">
        <v>2292</v>
      </c>
      <c r="M31" s="248">
        <v>15</v>
      </c>
      <c r="N31" s="248"/>
      <c r="O31" s="248" t="s">
        <v>3154</v>
      </c>
      <c r="P31" s="248" t="s">
        <v>6357</v>
      </c>
      <c r="Q31" s="248" t="s">
        <v>3151</v>
      </c>
      <c r="R31" s="250"/>
    </row>
    <row r="32" spans="1:18" x14ac:dyDescent="0.7">
      <c r="A32" s="248" t="s">
        <v>3211</v>
      </c>
      <c r="B32" s="248" t="s">
        <v>3212</v>
      </c>
      <c r="C32" s="248" t="s">
        <v>1521</v>
      </c>
      <c r="D32" s="248" t="s">
        <v>1209</v>
      </c>
      <c r="E32" s="248">
        <v>4</v>
      </c>
      <c r="F32" s="248" t="s">
        <v>2289</v>
      </c>
      <c r="G32" s="248" t="s">
        <v>2290</v>
      </c>
      <c r="H32" s="249">
        <v>15</v>
      </c>
      <c r="I32" s="248" t="s">
        <v>1209</v>
      </c>
      <c r="J32" s="249">
        <v>324</v>
      </c>
      <c r="K32" s="248" t="s">
        <v>2291</v>
      </c>
      <c r="L32" s="248" t="s">
        <v>2283</v>
      </c>
      <c r="M32" s="248">
        <v>16</v>
      </c>
      <c r="N32" s="248"/>
      <c r="O32" s="248" t="s">
        <v>3213</v>
      </c>
      <c r="P32" s="248" t="s">
        <v>6358</v>
      </c>
      <c r="Q32" s="248" t="s">
        <v>3211</v>
      </c>
      <c r="R32" s="250"/>
    </row>
    <row r="33" spans="1:18" x14ac:dyDescent="0.7">
      <c r="A33" s="248" t="s">
        <v>3238</v>
      </c>
      <c r="B33" s="248" t="s">
        <v>3239</v>
      </c>
      <c r="C33" s="248" t="s">
        <v>1492</v>
      </c>
      <c r="D33" s="248" t="s">
        <v>3240</v>
      </c>
      <c r="E33" s="248">
        <v>4</v>
      </c>
      <c r="F33" s="248" t="s">
        <v>2289</v>
      </c>
      <c r="G33" s="248" t="s">
        <v>2290</v>
      </c>
      <c r="H33" s="249">
        <v>16</v>
      </c>
      <c r="I33" s="248" t="s">
        <v>1206</v>
      </c>
      <c r="J33" s="249">
        <v>561</v>
      </c>
      <c r="K33" s="248" t="s">
        <v>2283</v>
      </c>
      <c r="L33" s="248" t="s">
        <v>2283</v>
      </c>
      <c r="M33" s="248">
        <v>17</v>
      </c>
      <c r="N33" s="248"/>
      <c r="O33" s="248" t="s">
        <v>3241</v>
      </c>
      <c r="P33" s="248" t="s">
        <v>6356</v>
      </c>
      <c r="Q33" s="248" t="s">
        <v>3238</v>
      </c>
      <c r="R33" s="250"/>
    </row>
    <row r="34" spans="1:18" x14ac:dyDescent="0.7">
      <c r="A34" s="248" t="s">
        <v>3242</v>
      </c>
      <c r="B34" s="248" t="s">
        <v>3243</v>
      </c>
      <c r="C34" s="248" t="s">
        <v>1493</v>
      </c>
      <c r="D34" s="248" t="s">
        <v>3244</v>
      </c>
      <c r="E34" s="248">
        <v>4</v>
      </c>
      <c r="F34" s="248" t="s">
        <v>2289</v>
      </c>
      <c r="G34" s="248" t="s">
        <v>2290</v>
      </c>
      <c r="H34" s="249">
        <v>16</v>
      </c>
      <c r="I34" s="248" t="s">
        <v>1206</v>
      </c>
      <c r="J34" s="249">
        <v>258</v>
      </c>
      <c r="K34" s="248" t="s">
        <v>2283</v>
      </c>
      <c r="L34" s="248" t="s">
        <v>2292</v>
      </c>
      <c r="M34" s="248">
        <v>15</v>
      </c>
      <c r="N34" s="248"/>
      <c r="O34" s="248" t="s">
        <v>3245</v>
      </c>
      <c r="P34" s="248" t="s">
        <v>6357</v>
      </c>
      <c r="Q34" s="248" t="s">
        <v>3242</v>
      </c>
      <c r="R34" s="250"/>
    </row>
    <row r="35" spans="1:18" x14ac:dyDescent="0.7">
      <c r="A35" s="248" t="s">
        <v>3282</v>
      </c>
      <c r="B35" s="248" t="s">
        <v>3283</v>
      </c>
      <c r="C35" s="248" t="s">
        <v>1515</v>
      </c>
      <c r="D35" s="248" t="s">
        <v>1208</v>
      </c>
      <c r="E35" s="248">
        <v>4</v>
      </c>
      <c r="F35" s="248" t="s">
        <v>2289</v>
      </c>
      <c r="G35" s="248" t="s">
        <v>2290</v>
      </c>
      <c r="H35" s="249">
        <v>17</v>
      </c>
      <c r="I35" s="248" t="s">
        <v>1208</v>
      </c>
      <c r="J35" s="249">
        <v>282</v>
      </c>
      <c r="K35" s="248" t="s">
        <v>2283</v>
      </c>
      <c r="L35" s="248" t="s">
        <v>2283</v>
      </c>
      <c r="M35" s="248">
        <v>16</v>
      </c>
      <c r="N35" s="248"/>
      <c r="O35" s="248" t="s">
        <v>3284</v>
      </c>
      <c r="P35" s="248" t="s">
        <v>6358</v>
      </c>
      <c r="Q35" s="248" t="s">
        <v>3282</v>
      </c>
      <c r="R35" s="250"/>
    </row>
    <row r="36" spans="1:18" x14ac:dyDescent="0.7">
      <c r="A36" s="248" t="s">
        <v>3285</v>
      </c>
      <c r="B36" s="248" t="s">
        <v>3286</v>
      </c>
      <c r="C36" s="248" t="s">
        <v>1516</v>
      </c>
      <c r="D36" s="248" t="s">
        <v>3287</v>
      </c>
      <c r="E36" s="248">
        <v>4</v>
      </c>
      <c r="F36" s="248" t="s">
        <v>2289</v>
      </c>
      <c r="G36" s="248" t="s">
        <v>2290</v>
      </c>
      <c r="H36" s="249">
        <v>17</v>
      </c>
      <c r="I36" s="248" t="s">
        <v>1208</v>
      </c>
      <c r="J36" s="249">
        <v>150</v>
      </c>
      <c r="K36" s="248" t="s">
        <v>2291</v>
      </c>
      <c r="L36" s="248" t="s">
        <v>2292</v>
      </c>
      <c r="M36" s="248">
        <v>14</v>
      </c>
      <c r="N36" s="248"/>
      <c r="O36" s="248" t="s">
        <v>3288</v>
      </c>
      <c r="P36" s="248" t="s">
        <v>6359</v>
      </c>
      <c r="Q36" s="248" t="s">
        <v>3285</v>
      </c>
      <c r="R36" s="250"/>
    </row>
    <row r="37" spans="1:18" x14ac:dyDescent="0.7">
      <c r="A37" s="248" t="s">
        <v>2879</v>
      </c>
      <c r="B37" s="248" t="s">
        <v>2880</v>
      </c>
      <c r="C37" s="248" t="s">
        <v>1418</v>
      </c>
      <c r="D37" s="248" t="s">
        <v>2881</v>
      </c>
      <c r="E37" s="248">
        <v>3</v>
      </c>
      <c r="F37" s="248" t="s">
        <v>2289</v>
      </c>
      <c r="G37" s="248" t="s">
        <v>2290</v>
      </c>
      <c r="H37" s="249">
        <v>18</v>
      </c>
      <c r="I37" s="248" t="s">
        <v>1198</v>
      </c>
      <c r="J37" s="249">
        <v>353</v>
      </c>
      <c r="K37" s="248" t="s">
        <v>2283</v>
      </c>
      <c r="L37" s="248" t="s">
        <v>2283</v>
      </c>
      <c r="M37" s="248">
        <v>16</v>
      </c>
      <c r="N37" s="248"/>
      <c r="O37" s="248" t="s">
        <v>2882</v>
      </c>
      <c r="P37" s="248" t="s">
        <v>6358</v>
      </c>
      <c r="Q37" s="248" t="s">
        <v>2879</v>
      </c>
      <c r="R37" s="250"/>
    </row>
    <row r="38" spans="1:18" x14ac:dyDescent="0.7">
      <c r="A38" s="248" t="s">
        <v>3308</v>
      </c>
      <c r="B38" s="248" t="s">
        <v>3309</v>
      </c>
      <c r="C38" s="248" t="s">
        <v>1504</v>
      </c>
      <c r="D38" s="248" t="s">
        <v>3310</v>
      </c>
      <c r="E38" s="248">
        <v>4</v>
      </c>
      <c r="F38" s="248" t="s">
        <v>2289</v>
      </c>
      <c r="G38" s="248" t="s">
        <v>2290</v>
      </c>
      <c r="H38" s="249">
        <v>19</v>
      </c>
      <c r="I38" s="248" t="s">
        <v>1207</v>
      </c>
      <c r="J38" s="249">
        <v>315</v>
      </c>
      <c r="K38" s="248" t="s">
        <v>2291</v>
      </c>
      <c r="L38" s="248" t="s">
        <v>2292</v>
      </c>
      <c r="M38" s="248">
        <v>15</v>
      </c>
      <c r="N38" s="248"/>
      <c r="O38" s="248" t="s">
        <v>3311</v>
      </c>
      <c r="P38" s="248" t="s">
        <v>6357</v>
      </c>
      <c r="Q38" s="248" t="s">
        <v>3308</v>
      </c>
      <c r="R38" s="250"/>
    </row>
    <row r="39" spans="1:18" x14ac:dyDescent="0.7">
      <c r="A39" s="248" t="s">
        <v>3778</v>
      </c>
      <c r="B39" s="248" t="s">
        <v>3779</v>
      </c>
      <c r="C39" s="248" t="s">
        <v>1624</v>
      </c>
      <c r="D39" s="248" t="s">
        <v>1221</v>
      </c>
      <c r="E39" s="248">
        <v>6</v>
      </c>
      <c r="F39" s="248" t="s">
        <v>2289</v>
      </c>
      <c r="G39" s="248" t="s">
        <v>2290</v>
      </c>
      <c r="H39" s="249">
        <v>23</v>
      </c>
      <c r="I39" s="248" t="s">
        <v>1221</v>
      </c>
      <c r="J39" s="249">
        <v>378</v>
      </c>
      <c r="K39" s="248" t="s">
        <v>2291</v>
      </c>
      <c r="L39" s="248" t="s">
        <v>2283</v>
      </c>
      <c r="M39" s="248">
        <v>16</v>
      </c>
      <c r="N39" s="248"/>
      <c r="O39" s="248" t="s">
        <v>3780</v>
      </c>
      <c r="P39" s="248" t="s">
        <v>6358</v>
      </c>
      <c r="Q39" s="248" t="s">
        <v>3778</v>
      </c>
      <c r="R39" s="250"/>
    </row>
    <row r="40" spans="1:18" x14ac:dyDescent="0.7">
      <c r="A40" s="248" t="s">
        <v>3805</v>
      </c>
      <c r="B40" s="248" t="s">
        <v>3806</v>
      </c>
      <c r="C40" s="248" t="s">
        <v>6291</v>
      </c>
      <c r="D40" s="248" t="s">
        <v>3807</v>
      </c>
      <c r="E40" s="248">
        <v>6</v>
      </c>
      <c r="F40" s="248" t="s">
        <v>2281</v>
      </c>
      <c r="G40" s="248" t="s">
        <v>2282</v>
      </c>
      <c r="H40" s="249">
        <v>24</v>
      </c>
      <c r="I40" s="248" t="s">
        <v>1219</v>
      </c>
      <c r="J40" s="249">
        <v>595</v>
      </c>
      <c r="K40" s="248" t="s">
        <v>2291</v>
      </c>
      <c r="L40" s="248" t="s">
        <v>2284</v>
      </c>
      <c r="M40" s="248">
        <v>18</v>
      </c>
      <c r="N40" s="248"/>
      <c r="O40" s="248" t="s">
        <v>3808</v>
      </c>
      <c r="P40" s="248" t="s">
        <v>6353</v>
      </c>
      <c r="Q40" s="248" t="s">
        <v>3805</v>
      </c>
      <c r="R40" s="250"/>
    </row>
    <row r="41" spans="1:18" x14ac:dyDescent="0.7">
      <c r="A41" s="248" t="s">
        <v>3352</v>
      </c>
      <c r="B41" s="248" t="s">
        <v>3353</v>
      </c>
      <c r="C41" s="248" t="s">
        <v>1459</v>
      </c>
      <c r="D41" s="248" t="s">
        <v>1202</v>
      </c>
      <c r="E41" s="248">
        <v>4</v>
      </c>
      <c r="F41" s="248" t="s">
        <v>2289</v>
      </c>
      <c r="G41" s="248" t="s">
        <v>2290</v>
      </c>
      <c r="H41" s="249">
        <v>26</v>
      </c>
      <c r="I41" s="248" t="s">
        <v>1202</v>
      </c>
      <c r="J41" s="249">
        <v>314</v>
      </c>
      <c r="K41" s="248" t="s">
        <v>2291</v>
      </c>
      <c r="L41" s="248" t="s">
        <v>2283</v>
      </c>
      <c r="M41" s="248">
        <v>16</v>
      </c>
      <c r="N41" s="248"/>
      <c r="O41" s="248" t="s">
        <v>3354</v>
      </c>
      <c r="P41" s="248" t="s">
        <v>6358</v>
      </c>
      <c r="Q41" s="248" t="s">
        <v>3352</v>
      </c>
      <c r="R41" s="250"/>
    </row>
    <row r="42" spans="1:18" x14ac:dyDescent="0.7">
      <c r="A42" s="248" t="s">
        <v>3877</v>
      </c>
      <c r="B42" s="248" t="s">
        <v>3878</v>
      </c>
      <c r="C42" s="248" t="s">
        <v>1648</v>
      </c>
      <c r="D42" s="248" t="s">
        <v>3879</v>
      </c>
      <c r="E42" s="248">
        <v>6</v>
      </c>
      <c r="F42" s="248" t="s">
        <v>2289</v>
      </c>
      <c r="G42" s="248" t="s">
        <v>2290</v>
      </c>
      <c r="H42" s="249">
        <v>27</v>
      </c>
      <c r="I42" s="248" t="s">
        <v>1225</v>
      </c>
      <c r="J42" s="249">
        <v>441</v>
      </c>
      <c r="K42" s="248" t="s">
        <v>2291</v>
      </c>
      <c r="L42" s="248" t="s">
        <v>2283</v>
      </c>
      <c r="M42" s="248">
        <v>17</v>
      </c>
      <c r="N42" s="248"/>
      <c r="O42" s="248" t="s">
        <v>3880</v>
      </c>
      <c r="P42" s="248" t="s">
        <v>6356</v>
      </c>
      <c r="Q42" s="248" t="s">
        <v>3877</v>
      </c>
      <c r="R42" s="250"/>
    </row>
    <row r="43" spans="1:18" x14ac:dyDescent="0.7">
      <c r="A43" s="248" t="s">
        <v>4900</v>
      </c>
      <c r="B43" s="248" t="s">
        <v>4901</v>
      </c>
      <c r="C43" s="248" t="s">
        <v>6295</v>
      </c>
      <c r="D43" s="248" t="s">
        <v>1243</v>
      </c>
      <c r="E43" s="248">
        <v>10</v>
      </c>
      <c r="F43" s="248" t="s">
        <v>2281</v>
      </c>
      <c r="G43" s="248" t="s">
        <v>2282</v>
      </c>
      <c r="H43" s="249">
        <v>33</v>
      </c>
      <c r="I43" s="248" t="s">
        <v>1243</v>
      </c>
      <c r="J43" s="249">
        <v>809</v>
      </c>
      <c r="K43" s="248" t="s">
        <v>2283</v>
      </c>
      <c r="L43" s="248" t="s">
        <v>2284</v>
      </c>
      <c r="M43" s="248">
        <v>19</v>
      </c>
      <c r="N43" s="248"/>
      <c r="O43" s="248" t="s">
        <v>4902</v>
      </c>
      <c r="P43" s="248" t="s">
        <v>6354</v>
      </c>
      <c r="Q43" s="248" t="s">
        <v>4900</v>
      </c>
      <c r="R43" s="250"/>
    </row>
    <row r="44" spans="1:18" x14ac:dyDescent="0.7">
      <c r="A44" s="248" t="s">
        <v>5087</v>
      </c>
      <c r="B44" s="248" t="s">
        <v>5088</v>
      </c>
      <c r="C44" s="248" t="s">
        <v>1888</v>
      </c>
      <c r="D44" s="248" t="s">
        <v>1242</v>
      </c>
      <c r="E44" s="248">
        <v>10</v>
      </c>
      <c r="F44" s="248" t="s">
        <v>2289</v>
      </c>
      <c r="G44" s="248" t="s">
        <v>2290</v>
      </c>
      <c r="H44" s="249">
        <v>35</v>
      </c>
      <c r="I44" s="248" t="s">
        <v>1242</v>
      </c>
      <c r="J44" s="249">
        <v>424</v>
      </c>
      <c r="K44" s="248" t="s">
        <v>2291</v>
      </c>
      <c r="L44" s="248" t="s">
        <v>2283</v>
      </c>
      <c r="M44" s="248">
        <v>17</v>
      </c>
      <c r="N44" s="248"/>
      <c r="O44" s="248" t="s">
        <v>5089</v>
      </c>
      <c r="P44" s="248" t="s">
        <v>6356</v>
      </c>
      <c r="Q44" s="248" t="s">
        <v>5087</v>
      </c>
      <c r="R44" s="250"/>
    </row>
    <row r="45" spans="1:18" x14ac:dyDescent="0.7">
      <c r="A45" s="248" t="s">
        <v>4841</v>
      </c>
      <c r="B45" s="248" t="s">
        <v>4842</v>
      </c>
      <c r="C45" s="248" t="s">
        <v>1800</v>
      </c>
      <c r="D45" s="248" t="s">
        <v>1237</v>
      </c>
      <c r="E45" s="248">
        <v>9</v>
      </c>
      <c r="F45" s="248" t="s">
        <v>2289</v>
      </c>
      <c r="G45" s="248" t="s">
        <v>2290</v>
      </c>
      <c r="H45" s="249">
        <v>36</v>
      </c>
      <c r="I45" s="248" t="s">
        <v>1237</v>
      </c>
      <c r="J45" s="249">
        <v>678</v>
      </c>
      <c r="K45" s="248" t="s">
        <v>2291</v>
      </c>
      <c r="L45" s="248" t="s">
        <v>2283</v>
      </c>
      <c r="M45" s="248">
        <v>17</v>
      </c>
      <c r="N45" s="248"/>
      <c r="O45" s="248" t="s">
        <v>4843</v>
      </c>
      <c r="P45" s="248" t="s">
        <v>6356</v>
      </c>
      <c r="Q45" s="248" t="s">
        <v>4841</v>
      </c>
      <c r="R45" s="250"/>
    </row>
    <row r="46" spans="1:18" x14ac:dyDescent="0.7">
      <c r="A46" s="248" t="s">
        <v>5122</v>
      </c>
      <c r="B46" s="248" t="s">
        <v>5123</v>
      </c>
      <c r="C46" s="248" t="s">
        <v>1916</v>
      </c>
      <c r="D46" s="248" t="s">
        <v>1244</v>
      </c>
      <c r="E46" s="248">
        <v>10</v>
      </c>
      <c r="F46" s="248" t="s">
        <v>2289</v>
      </c>
      <c r="G46" s="248" t="s">
        <v>2290</v>
      </c>
      <c r="H46" s="249">
        <v>37</v>
      </c>
      <c r="I46" s="248" t="s">
        <v>1244</v>
      </c>
      <c r="J46" s="249">
        <v>406</v>
      </c>
      <c r="K46" s="248" t="s">
        <v>2291</v>
      </c>
      <c r="L46" s="248" t="s">
        <v>2283</v>
      </c>
      <c r="M46" s="248">
        <v>17</v>
      </c>
      <c r="N46" s="248"/>
      <c r="O46" s="248" t="s">
        <v>5124</v>
      </c>
      <c r="P46" s="248" t="s">
        <v>6356</v>
      </c>
      <c r="Q46" s="248" t="s">
        <v>5122</v>
      </c>
      <c r="R46" s="250"/>
    </row>
    <row r="47" spans="1:18" x14ac:dyDescent="0.7">
      <c r="A47" s="248" t="s">
        <v>4245</v>
      </c>
      <c r="B47" s="248" t="s">
        <v>4246</v>
      </c>
      <c r="C47" s="248" t="s">
        <v>1773</v>
      </c>
      <c r="D47" s="248" t="s">
        <v>1235</v>
      </c>
      <c r="E47" s="248">
        <v>8</v>
      </c>
      <c r="F47" s="248" t="s">
        <v>2289</v>
      </c>
      <c r="G47" s="248" t="s">
        <v>2290</v>
      </c>
      <c r="H47" s="249">
        <v>39</v>
      </c>
      <c r="I47" s="248" t="s">
        <v>1235</v>
      </c>
      <c r="J47" s="249">
        <v>351</v>
      </c>
      <c r="K47" s="248" t="s">
        <v>2291</v>
      </c>
      <c r="L47" s="248" t="s">
        <v>2283</v>
      </c>
      <c r="M47" s="248">
        <v>16</v>
      </c>
      <c r="N47" s="248"/>
      <c r="O47" s="248" t="s">
        <v>4247</v>
      </c>
      <c r="P47" s="248" t="s">
        <v>6358</v>
      </c>
      <c r="Q47" s="248" t="s">
        <v>4245</v>
      </c>
      <c r="R47" s="250"/>
    </row>
    <row r="48" spans="1:18" x14ac:dyDescent="0.7">
      <c r="A48" s="248" t="s">
        <v>4349</v>
      </c>
      <c r="B48" s="248" t="s">
        <v>4350</v>
      </c>
      <c r="C48" s="248" t="s">
        <v>1737</v>
      </c>
      <c r="D48" s="248" t="s">
        <v>1232</v>
      </c>
      <c r="E48" s="248">
        <v>8</v>
      </c>
      <c r="F48" s="248" t="s">
        <v>2289</v>
      </c>
      <c r="G48" s="248" t="s">
        <v>2290</v>
      </c>
      <c r="H48" s="249">
        <v>42</v>
      </c>
      <c r="I48" s="248" t="s">
        <v>1232</v>
      </c>
      <c r="J48" s="249">
        <v>541</v>
      </c>
      <c r="K48" s="248" t="s">
        <v>2283</v>
      </c>
      <c r="L48" s="248" t="s">
        <v>2283</v>
      </c>
      <c r="M48" s="248">
        <v>17</v>
      </c>
      <c r="N48" s="248"/>
      <c r="O48" s="248" t="s">
        <v>4351</v>
      </c>
      <c r="P48" s="248" t="s">
        <v>6356</v>
      </c>
      <c r="Q48" s="248" t="s">
        <v>4349</v>
      </c>
      <c r="R48" s="250"/>
    </row>
    <row r="49" spans="1:18" x14ac:dyDescent="0.7">
      <c r="A49" s="248" t="s">
        <v>4404</v>
      </c>
      <c r="B49" s="248" t="s">
        <v>4405</v>
      </c>
      <c r="C49" s="248" t="s">
        <v>1767</v>
      </c>
      <c r="D49" s="248" t="s">
        <v>1234</v>
      </c>
      <c r="E49" s="248">
        <v>8</v>
      </c>
      <c r="F49" s="248" t="s">
        <v>2289</v>
      </c>
      <c r="G49" s="248" t="s">
        <v>2290</v>
      </c>
      <c r="H49" s="249">
        <v>43</v>
      </c>
      <c r="I49" s="248" t="s">
        <v>1234</v>
      </c>
      <c r="J49" s="249">
        <v>420</v>
      </c>
      <c r="K49" s="248" t="s">
        <v>2283</v>
      </c>
      <c r="L49" s="248" t="s">
        <v>2283</v>
      </c>
      <c r="M49" s="248">
        <v>17</v>
      </c>
      <c r="N49" s="248"/>
      <c r="O49" s="248" t="s">
        <v>4406</v>
      </c>
      <c r="P49" s="248" t="s">
        <v>6356</v>
      </c>
      <c r="Q49" s="248" t="s">
        <v>4404</v>
      </c>
      <c r="R49" s="250"/>
    </row>
    <row r="50" spans="1:18" x14ac:dyDescent="0.7">
      <c r="A50" s="248" t="s">
        <v>4016</v>
      </c>
      <c r="B50" s="248" t="s">
        <v>4017</v>
      </c>
      <c r="C50" s="248" t="s">
        <v>1689</v>
      </c>
      <c r="D50" s="248" t="s">
        <v>1228</v>
      </c>
      <c r="E50" s="248">
        <v>7</v>
      </c>
      <c r="F50" s="248" t="s">
        <v>2289</v>
      </c>
      <c r="G50" s="248" t="s">
        <v>2290</v>
      </c>
      <c r="H50" s="249">
        <v>44</v>
      </c>
      <c r="I50" s="248" t="s">
        <v>1228</v>
      </c>
      <c r="J50" s="249">
        <v>540</v>
      </c>
      <c r="K50" s="248" t="s">
        <v>2291</v>
      </c>
      <c r="L50" s="248" t="s">
        <v>2283</v>
      </c>
      <c r="M50" s="248">
        <v>17</v>
      </c>
      <c r="N50" s="248"/>
      <c r="O50" s="248" t="s">
        <v>4018</v>
      </c>
      <c r="P50" s="248" t="s">
        <v>6356</v>
      </c>
      <c r="Q50" s="248" t="s">
        <v>4016</v>
      </c>
      <c r="R50" s="250"/>
    </row>
    <row r="51" spans="1:18" x14ac:dyDescent="0.7">
      <c r="A51" s="248" t="s">
        <v>4067</v>
      </c>
      <c r="B51" s="248" t="s">
        <v>4068</v>
      </c>
      <c r="C51" s="248" t="s">
        <v>6294</v>
      </c>
      <c r="D51" s="248" t="s">
        <v>1229</v>
      </c>
      <c r="E51" s="248">
        <v>7</v>
      </c>
      <c r="F51" s="248" t="s">
        <v>2281</v>
      </c>
      <c r="G51" s="248" t="s">
        <v>2282</v>
      </c>
      <c r="H51" s="249">
        <v>45</v>
      </c>
      <c r="I51" s="248" t="s">
        <v>1229</v>
      </c>
      <c r="J51" s="249">
        <v>879</v>
      </c>
      <c r="K51" s="248" t="s">
        <v>2291</v>
      </c>
      <c r="L51" s="248" t="s">
        <v>2284</v>
      </c>
      <c r="M51" s="248">
        <v>19</v>
      </c>
      <c r="N51" s="248"/>
      <c r="O51" s="248" t="s">
        <v>4069</v>
      </c>
      <c r="P51" s="248" t="s">
        <v>6354</v>
      </c>
      <c r="Q51" s="248" t="s">
        <v>4067</v>
      </c>
      <c r="R51" s="250"/>
    </row>
    <row r="52" spans="1:18" x14ac:dyDescent="0.7">
      <c r="A52" s="248" t="s">
        <v>4144</v>
      </c>
      <c r="B52" s="248" t="s">
        <v>4145</v>
      </c>
      <c r="C52" s="248" t="s">
        <v>1654</v>
      </c>
      <c r="D52" s="248" t="s">
        <v>1226</v>
      </c>
      <c r="E52" s="248">
        <v>7</v>
      </c>
      <c r="F52" s="248" t="s">
        <v>2289</v>
      </c>
      <c r="G52" s="248" t="s">
        <v>2290</v>
      </c>
      <c r="H52" s="249">
        <v>46</v>
      </c>
      <c r="I52" s="248" t="s">
        <v>1226</v>
      </c>
      <c r="J52" s="249">
        <v>535</v>
      </c>
      <c r="K52" s="248" t="s">
        <v>2291</v>
      </c>
      <c r="L52" s="248" t="s">
        <v>2283</v>
      </c>
      <c r="M52" s="248">
        <v>17</v>
      </c>
      <c r="N52" s="248"/>
      <c r="O52" s="248" t="s">
        <v>4146</v>
      </c>
      <c r="P52" s="248" t="s">
        <v>6356</v>
      </c>
      <c r="Q52" s="248" t="s">
        <v>4144</v>
      </c>
      <c r="R52" s="250"/>
    </row>
    <row r="53" spans="1:18" x14ac:dyDescent="0.7">
      <c r="A53" s="248" t="s">
        <v>4439</v>
      </c>
      <c r="B53" s="248" t="s">
        <v>4440</v>
      </c>
      <c r="C53" s="248" t="s">
        <v>1750</v>
      </c>
      <c r="D53" s="248" t="s">
        <v>1233</v>
      </c>
      <c r="E53" s="248">
        <v>8</v>
      </c>
      <c r="F53" s="248" t="s">
        <v>2281</v>
      </c>
      <c r="G53" s="248" t="s">
        <v>2282</v>
      </c>
      <c r="H53" s="249">
        <v>47</v>
      </c>
      <c r="I53" s="248" t="s">
        <v>1233</v>
      </c>
      <c r="J53" s="249">
        <v>909</v>
      </c>
      <c r="K53" s="248" t="s">
        <v>2283</v>
      </c>
      <c r="L53" s="248" t="s">
        <v>2284</v>
      </c>
      <c r="M53" s="248">
        <v>19</v>
      </c>
      <c r="N53" s="248"/>
      <c r="O53" s="248" t="s">
        <v>4441</v>
      </c>
      <c r="P53" s="248" t="s">
        <v>6354</v>
      </c>
      <c r="Q53" s="248" t="s">
        <v>4439</v>
      </c>
      <c r="R53" s="250"/>
    </row>
    <row r="54" spans="1:18" x14ac:dyDescent="0.7">
      <c r="A54" s="248" t="s">
        <v>4510</v>
      </c>
      <c r="B54" s="248" t="s">
        <v>4511</v>
      </c>
      <c r="C54" s="248" t="s">
        <v>1718</v>
      </c>
      <c r="D54" s="248" t="s">
        <v>1230</v>
      </c>
      <c r="E54" s="248">
        <v>8</v>
      </c>
      <c r="F54" s="248" t="s">
        <v>2289</v>
      </c>
      <c r="G54" s="248" t="s">
        <v>2290</v>
      </c>
      <c r="H54" s="249">
        <v>48</v>
      </c>
      <c r="I54" s="248" t="s">
        <v>1230</v>
      </c>
      <c r="J54" s="249">
        <v>372</v>
      </c>
      <c r="K54" s="248" t="s">
        <v>2291</v>
      </c>
      <c r="L54" s="248" t="s">
        <v>2283</v>
      </c>
      <c r="M54" s="248">
        <v>16</v>
      </c>
      <c r="N54" s="248"/>
      <c r="O54" s="248" t="s">
        <v>4512</v>
      </c>
      <c r="P54" s="248" t="s">
        <v>6358</v>
      </c>
      <c r="Q54" s="248" t="s">
        <v>4510</v>
      </c>
      <c r="R54" s="250"/>
    </row>
    <row r="55" spans="1:18" x14ac:dyDescent="0.7">
      <c r="A55" s="248" t="s">
        <v>5149</v>
      </c>
      <c r="B55" s="248" t="s">
        <v>5150</v>
      </c>
      <c r="C55" s="248" t="s">
        <v>1881</v>
      </c>
      <c r="D55" s="248" t="s">
        <v>1241</v>
      </c>
      <c r="E55" s="248">
        <v>10</v>
      </c>
      <c r="F55" s="248" t="s">
        <v>2289</v>
      </c>
      <c r="G55" s="248" t="s">
        <v>2290</v>
      </c>
      <c r="H55" s="249">
        <v>49</v>
      </c>
      <c r="I55" s="248" t="s">
        <v>1241</v>
      </c>
      <c r="J55" s="249">
        <v>422</v>
      </c>
      <c r="K55" s="248" t="s">
        <v>2291</v>
      </c>
      <c r="L55" s="248" t="s">
        <v>2283</v>
      </c>
      <c r="M55" s="248">
        <v>17</v>
      </c>
      <c r="N55" s="248"/>
      <c r="O55" s="248" t="s">
        <v>5151</v>
      </c>
      <c r="P55" s="248" t="s">
        <v>6356</v>
      </c>
      <c r="Q55" s="248" t="s">
        <v>5149</v>
      </c>
      <c r="R55" s="250"/>
    </row>
    <row r="56" spans="1:18" x14ac:dyDescent="0.7">
      <c r="A56" s="248" t="s">
        <v>2278</v>
      </c>
      <c r="B56" s="248" t="s">
        <v>2279</v>
      </c>
      <c r="C56" s="248" t="s">
        <v>1280</v>
      </c>
      <c r="D56" s="248" t="s">
        <v>2280</v>
      </c>
      <c r="E56" s="248">
        <v>1</v>
      </c>
      <c r="F56" s="248" t="s">
        <v>2281</v>
      </c>
      <c r="G56" s="248" t="s">
        <v>2282</v>
      </c>
      <c r="H56" s="249">
        <v>50</v>
      </c>
      <c r="I56" s="248" t="s">
        <v>1185</v>
      </c>
      <c r="J56" s="249">
        <v>742</v>
      </c>
      <c r="K56" s="248" t="s">
        <v>2283</v>
      </c>
      <c r="L56" s="248" t="s">
        <v>2284</v>
      </c>
      <c r="M56" s="248">
        <v>19</v>
      </c>
      <c r="N56" s="248"/>
      <c r="O56" s="248" t="s">
        <v>2285</v>
      </c>
      <c r="P56" s="248" t="s">
        <v>6354</v>
      </c>
      <c r="Q56" s="248" t="s">
        <v>2278</v>
      </c>
      <c r="R56" s="250"/>
    </row>
    <row r="57" spans="1:18" x14ac:dyDescent="0.7">
      <c r="A57" s="248" t="s">
        <v>2388</v>
      </c>
      <c r="B57" s="248" t="s">
        <v>2389</v>
      </c>
      <c r="C57" s="248" t="s">
        <v>1351</v>
      </c>
      <c r="D57" s="248" t="s">
        <v>1191</v>
      </c>
      <c r="E57" s="248">
        <v>1</v>
      </c>
      <c r="F57" s="248" t="s">
        <v>2289</v>
      </c>
      <c r="G57" s="248" t="s">
        <v>2290</v>
      </c>
      <c r="H57" s="249">
        <v>51</v>
      </c>
      <c r="I57" s="248" t="s">
        <v>1191</v>
      </c>
      <c r="J57" s="249">
        <v>411</v>
      </c>
      <c r="K57" s="248" t="s">
        <v>2283</v>
      </c>
      <c r="L57" s="248" t="s">
        <v>2283</v>
      </c>
      <c r="M57" s="248">
        <v>17</v>
      </c>
      <c r="N57" s="248"/>
      <c r="O57" s="248" t="s">
        <v>2390</v>
      </c>
      <c r="P57" s="248" t="s">
        <v>6356</v>
      </c>
      <c r="Q57" s="248" t="s">
        <v>2388</v>
      </c>
      <c r="R57" s="250"/>
    </row>
    <row r="58" spans="1:18" x14ac:dyDescent="0.7">
      <c r="A58" s="248" t="s">
        <v>2470</v>
      </c>
      <c r="B58" s="248" t="s">
        <v>2471</v>
      </c>
      <c r="C58" s="248" t="s">
        <v>1323</v>
      </c>
      <c r="D58" s="248" t="s">
        <v>1188</v>
      </c>
      <c r="E58" s="248">
        <v>1</v>
      </c>
      <c r="F58" s="248" t="s">
        <v>2289</v>
      </c>
      <c r="G58" s="248" t="s">
        <v>2290</v>
      </c>
      <c r="H58" s="249">
        <v>54</v>
      </c>
      <c r="I58" s="248" t="s">
        <v>1188</v>
      </c>
      <c r="J58" s="249">
        <v>502</v>
      </c>
      <c r="K58" s="248" t="s">
        <v>2291</v>
      </c>
      <c r="L58" s="248" t="s">
        <v>2283</v>
      </c>
      <c r="M58" s="248">
        <v>17</v>
      </c>
      <c r="N58" s="248"/>
      <c r="O58" s="248" t="s">
        <v>2472</v>
      </c>
      <c r="P58" s="248" t="s">
        <v>6356</v>
      </c>
      <c r="Q58" s="248" t="s">
        <v>2470</v>
      </c>
      <c r="R58" s="250"/>
    </row>
    <row r="59" spans="1:18" x14ac:dyDescent="0.7">
      <c r="A59" s="248" t="s">
        <v>2501</v>
      </c>
      <c r="B59" s="248" t="s">
        <v>2502</v>
      </c>
      <c r="C59" s="248" t="s">
        <v>1301</v>
      </c>
      <c r="D59" s="248" t="s">
        <v>1186</v>
      </c>
      <c r="E59" s="248">
        <v>1</v>
      </c>
      <c r="F59" s="248" t="s">
        <v>2289</v>
      </c>
      <c r="G59" s="248" t="s">
        <v>2290</v>
      </c>
      <c r="H59" s="249">
        <v>55</v>
      </c>
      <c r="I59" s="248" t="s">
        <v>1186</v>
      </c>
      <c r="J59" s="249">
        <v>502</v>
      </c>
      <c r="K59" s="248" t="s">
        <v>2291</v>
      </c>
      <c r="L59" s="248" t="s">
        <v>2283</v>
      </c>
      <c r="M59" s="248">
        <v>17</v>
      </c>
      <c r="N59" s="248"/>
      <c r="O59" s="248" t="s">
        <v>2503</v>
      </c>
      <c r="P59" s="248" t="s">
        <v>6356</v>
      </c>
      <c r="Q59" s="248" t="s">
        <v>2501</v>
      </c>
      <c r="R59" s="250"/>
    </row>
    <row r="60" spans="1:18" x14ac:dyDescent="0.7">
      <c r="A60" s="248" t="s">
        <v>2559</v>
      </c>
      <c r="B60" s="248" t="s">
        <v>2560</v>
      </c>
      <c r="C60" s="248" t="s">
        <v>1316</v>
      </c>
      <c r="D60" s="248" t="s">
        <v>1187</v>
      </c>
      <c r="E60" s="248">
        <v>1</v>
      </c>
      <c r="F60" s="248" t="s">
        <v>2289</v>
      </c>
      <c r="G60" s="248" t="s">
        <v>2290</v>
      </c>
      <c r="H60" s="249">
        <v>56</v>
      </c>
      <c r="I60" s="248" t="s">
        <v>1187</v>
      </c>
      <c r="J60" s="249">
        <v>400</v>
      </c>
      <c r="K60" s="248" t="s">
        <v>2283</v>
      </c>
      <c r="L60" s="248" t="s">
        <v>2283</v>
      </c>
      <c r="M60" s="248">
        <v>16</v>
      </c>
      <c r="N60" s="248"/>
      <c r="O60" s="248" t="s">
        <v>2561</v>
      </c>
      <c r="P60" s="248" t="s">
        <v>6358</v>
      </c>
      <c r="Q60" s="248" t="s">
        <v>2559</v>
      </c>
      <c r="R60" s="250"/>
    </row>
    <row r="61" spans="1:18" x14ac:dyDescent="0.7">
      <c r="A61" s="248" t="s">
        <v>2562</v>
      </c>
      <c r="B61" s="248" t="s">
        <v>2563</v>
      </c>
      <c r="C61" s="248" t="s">
        <v>1317</v>
      </c>
      <c r="D61" s="248" t="s">
        <v>2564</v>
      </c>
      <c r="E61" s="248">
        <v>1</v>
      </c>
      <c r="F61" s="248" t="s">
        <v>2289</v>
      </c>
      <c r="G61" s="248" t="s">
        <v>2290</v>
      </c>
      <c r="H61" s="249">
        <v>56</v>
      </c>
      <c r="I61" s="248" t="s">
        <v>1187</v>
      </c>
      <c r="J61" s="249">
        <v>241</v>
      </c>
      <c r="K61" s="248" t="s">
        <v>2283</v>
      </c>
      <c r="L61" s="248" t="s">
        <v>2292</v>
      </c>
      <c r="M61" s="248">
        <v>15</v>
      </c>
      <c r="N61" s="248"/>
      <c r="O61" s="248" t="s">
        <v>2565</v>
      </c>
      <c r="P61" s="248" t="s">
        <v>6357</v>
      </c>
      <c r="Q61" s="248" t="s">
        <v>2562</v>
      </c>
      <c r="R61" s="250"/>
    </row>
    <row r="62" spans="1:18" x14ac:dyDescent="0.7">
      <c r="A62" s="248" t="s">
        <v>2666</v>
      </c>
      <c r="B62" s="248" t="s">
        <v>2667</v>
      </c>
      <c r="C62" s="248" t="s">
        <v>1331</v>
      </c>
      <c r="D62" s="248" t="s">
        <v>2668</v>
      </c>
      <c r="E62" s="248">
        <v>1</v>
      </c>
      <c r="F62" s="248" t="s">
        <v>2289</v>
      </c>
      <c r="G62" s="248" t="s">
        <v>2290</v>
      </c>
      <c r="H62" s="249">
        <v>58</v>
      </c>
      <c r="I62" s="248" t="s">
        <v>1189</v>
      </c>
      <c r="J62" s="249">
        <v>170</v>
      </c>
      <c r="K62" s="248" t="s">
        <v>2283</v>
      </c>
      <c r="L62" s="248" t="s">
        <v>2283</v>
      </c>
      <c r="M62" s="248">
        <v>16</v>
      </c>
      <c r="N62" s="248"/>
      <c r="O62" s="248" t="s">
        <v>2669</v>
      </c>
      <c r="P62" s="248" t="s">
        <v>6358</v>
      </c>
      <c r="Q62" s="248" t="s">
        <v>2666</v>
      </c>
      <c r="R62" s="250"/>
    </row>
    <row r="63" spans="1:18" x14ac:dyDescent="0.7">
      <c r="A63" s="248" t="s">
        <v>2965</v>
      </c>
      <c r="B63" s="248" t="s">
        <v>2966</v>
      </c>
      <c r="C63" s="248" t="s">
        <v>1451</v>
      </c>
      <c r="D63" s="248" t="s">
        <v>1201</v>
      </c>
      <c r="E63" s="248">
        <v>3</v>
      </c>
      <c r="F63" s="248" t="s">
        <v>2289</v>
      </c>
      <c r="G63" s="248" t="s">
        <v>2290</v>
      </c>
      <c r="H63" s="249">
        <v>61</v>
      </c>
      <c r="I63" s="248" t="s">
        <v>1201</v>
      </c>
      <c r="J63" s="249">
        <v>328</v>
      </c>
      <c r="K63" s="248" t="s">
        <v>2283</v>
      </c>
      <c r="L63" s="248" t="s">
        <v>2283</v>
      </c>
      <c r="M63" s="248">
        <v>16</v>
      </c>
      <c r="N63" s="248"/>
      <c r="O63" s="248" t="s">
        <v>2967</v>
      </c>
      <c r="P63" s="248" t="s">
        <v>6358</v>
      </c>
      <c r="Q63" s="248" t="s">
        <v>2965</v>
      </c>
      <c r="R63" s="250"/>
    </row>
    <row r="64" spans="1:18" x14ac:dyDescent="0.7">
      <c r="A64" s="248" t="s">
        <v>2996</v>
      </c>
      <c r="B64" s="248" t="s">
        <v>2997</v>
      </c>
      <c r="C64" s="248" t="s">
        <v>1406</v>
      </c>
      <c r="D64" s="248" t="s">
        <v>1197</v>
      </c>
      <c r="E64" s="248">
        <v>3</v>
      </c>
      <c r="F64" s="248" t="s">
        <v>2289</v>
      </c>
      <c r="G64" s="248" t="s">
        <v>2290</v>
      </c>
      <c r="H64" s="249">
        <v>62</v>
      </c>
      <c r="I64" s="248" t="s">
        <v>1197</v>
      </c>
      <c r="J64" s="249">
        <v>486</v>
      </c>
      <c r="K64" s="248" t="s">
        <v>2291</v>
      </c>
      <c r="L64" s="248" t="s">
        <v>2283</v>
      </c>
      <c r="M64" s="248">
        <v>17</v>
      </c>
      <c r="N64" s="248"/>
      <c r="O64" s="248" t="s">
        <v>2998</v>
      </c>
      <c r="P64" s="248" t="s">
        <v>6356</v>
      </c>
      <c r="Q64" s="248" t="s">
        <v>2996</v>
      </c>
      <c r="R64" s="250"/>
    </row>
    <row r="65" spans="1:18" x14ac:dyDescent="0.7">
      <c r="A65" s="248" t="s">
        <v>2729</v>
      </c>
      <c r="B65" s="248" t="s">
        <v>2730</v>
      </c>
      <c r="C65" s="248" t="s">
        <v>1359</v>
      </c>
      <c r="D65" s="248" t="s">
        <v>2731</v>
      </c>
      <c r="E65" s="248">
        <v>2</v>
      </c>
      <c r="F65" s="248" t="s">
        <v>2289</v>
      </c>
      <c r="G65" s="248" t="s">
        <v>2290</v>
      </c>
      <c r="H65" s="249">
        <v>63</v>
      </c>
      <c r="I65" s="248" t="s">
        <v>1192</v>
      </c>
      <c r="J65" s="249">
        <v>319</v>
      </c>
      <c r="K65" s="248" t="s">
        <v>2291</v>
      </c>
      <c r="L65" s="248" t="s">
        <v>2283</v>
      </c>
      <c r="M65" s="248">
        <v>16</v>
      </c>
      <c r="N65" s="248"/>
      <c r="O65" s="248" t="s">
        <v>2732</v>
      </c>
      <c r="P65" s="248" t="s">
        <v>6358</v>
      </c>
      <c r="Q65" s="248" t="s">
        <v>2729</v>
      </c>
      <c r="R65" s="250"/>
    </row>
    <row r="66" spans="1:18" x14ac:dyDescent="0.7">
      <c r="A66" s="248" t="s">
        <v>2733</v>
      </c>
      <c r="B66" s="248" t="s">
        <v>2734</v>
      </c>
      <c r="C66" s="248" t="s">
        <v>1360</v>
      </c>
      <c r="D66" s="248" t="s">
        <v>2735</v>
      </c>
      <c r="E66" s="248">
        <v>2</v>
      </c>
      <c r="F66" s="248" t="s">
        <v>2289</v>
      </c>
      <c r="G66" s="248" t="s">
        <v>2290</v>
      </c>
      <c r="H66" s="249">
        <v>63</v>
      </c>
      <c r="I66" s="248" t="s">
        <v>1192</v>
      </c>
      <c r="J66" s="249">
        <v>420</v>
      </c>
      <c r="K66" s="248" t="s">
        <v>2291</v>
      </c>
      <c r="L66" s="248" t="s">
        <v>2283</v>
      </c>
      <c r="M66" s="248">
        <v>17</v>
      </c>
      <c r="N66" s="248"/>
      <c r="O66" s="248" t="s">
        <v>2736</v>
      </c>
      <c r="P66" s="248" t="s">
        <v>6356</v>
      </c>
      <c r="Q66" s="248" t="s">
        <v>2733</v>
      </c>
      <c r="R66" s="250"/>
    </row>
    <row r="67" spans="1:18" x14ac:dyDescent="0.7">
      <c r="A67" s="248" t="s">
        <v>2765</v>
      </c>
      <c r="B67" s="248" t="s">
        <v>2766</v>
      </c>
      <c r="C67" s="248" t="s">
        <v>1388</v>
      </c>
      <c r="D67" s="248" t="s">
        <v>1195</v>
      </c>
      <c r="E67" s="248">
        <v>2</v>
      </c>
      <c r="F67" s="248" t="s">
        <v>2289</v>
      </c>
      <c r="G67" s="248" t="s">
        <v>2290</v>
      </c>
      <c r="H67" s="249">
        <v>64</v>
      </c>
      <c r="I67" s="248" t="s">
        <v>1195</v>
      </c>
      <c r="J67" s="249">
        <v>323</v>
      </c>
      <c r="K67" s="248" t="s">
        <v>2291</v>
      </c>
      <c r="L67" s="248" t="s">
        <v>2283</v>
      </c>
      <c r="M67" s="248">
        <v>16</v>
      </c>
      <c r="N67" s="248"/>
      <c r="O67" s="248" t="s">
        <v>2767</v>
      </c>
      <c r="P67" s="248" t="s">
        <v>6358</v>
      </c>
      <c r="Q67" s="248" t="s">
        <v>2765</v>
      </c>
      <c r="R67" s="250"/>
    </row>
    <row r="68" spans="1:18" x14ac:dyDescent="0.7">
      <c r="A68" s="248" t="s">
        <v>2768</v>
      </c>
      <c r="B68" s="248" t="s">
        <v>2769</v>
      </c>
      <c r="C68" s="248" t="s">
        <v>1389</v>
      </c>
      <c r="D68" s="248" t="s">
        <v>2770</v>
      </c>
      <c r="E68" s="248">
        <v>2</v>
      </c>
      <c r="F68" s="248" t="s">
        <v>2289</v>
      </c>
      <c r="G68" s="248" t="s">
        <v>2290</v>
      </c>
      <c r="H68" s="249">
        <v>64</v>
      </c>
      <c r="I68" s="248" t="s">
        <v>1195</v>
      </c>
      <c r="J68" s="249">
        <v>307</v>
      </c>
      <c r="K68" s="248" t="s">
        <v>2291</v>
      </c>
      <c r="L68" s="248" t="s">
        <v>2292</v>
      </c>
      <c r="M68" s="248">
        <v>15</v>
      </c>
      <c r="N68" s="248"/>
      <c r="O68" s="248" t="s">
        <v>2771</v>
      </c>
      <c r="P68" s="248" t="s">
        <v>6357</v>
      </c>
      <c r="Q68" s="248" t="s">
        <v>2768</v>
      </c>
      <c r="R68" s="250"/>
    </row>
    <row r="69" spans="1:18" x14ac:dyDescent="0.7">
      <c r="A69" s="248" t="s">
        <v>3042</v>
      </c>
      <c r="B69" s="248" t="s">
        <v>3043</v>
      </c>
      <c r="C69" s="248" t="s">
        <v>1439</v>
      </c>
      <c r="D69" s="248" t="s">
        <v>1200</v>
      </c>
      <c r="E69" s="248">
        <v>3</v>
      </c>
      <c r="F69" s="248" t="s">
        <v>2289</v>
      </c>
      <c r="G69" s="248" t="s">
        <v>2290</v>
      </c>
      <c r="H69" s="249">
        <v>66</v>
      </c>
      <c r="I69" s="248" t="s">
        <v>1200</v>
      </c>
      <c r="J69" s="249">
        <v>450</v>
      </c>
      <c r="K69" s="248" t="s">
        <v>2291</v>
      </c>
      <c r="L69" s="248" t="s">
        <v>2283</v>
      </c>
      <c r="M69" s="248">
        <v>17</v>
      </c>
      <c r="N69" s="248"/>
      <c r="O69" s="248" t="s">
        <v>3044</v>
      </c>
      <c r="P69" s="248" t="s">
        <v>6356</v>
      </c>
      <c r="Q69" s="248" t="s">
        <v>3042</v>
      </c>
      <c r="R69" s="250"/>
    </row>
    <row r="70" spans="1:18" x14ac:dyDescent="0.7">
      <c r="A70" s="248" t="s">
        <v>2836</v>
      </c>
      <c r="B70" s="248" t="s">
        <v>2837</v>
      </c>
      <c r="C70" s="248" t="s">
        <v>1377</v>
      </c>
      <c r="D70" s="248" t="s">
        <v>1194</v>
      </c>
      <c r="E70" s="248">
        <v>2</v>
      </c>
      <c r="F70" s="248" t="s">
        <v>2289</v>
      </c>
      <c r="G70" s="248" t="s">
        <v>2290</v>
      </c>
      <c r="H70" s="249">
        <v>67</v>
      </c>
      <c r="I70" s="248" t="s">
        <v>1194</v>
      </c>
      <c r="J70" s="249">
        <v>510</v>
      </c>
      <c r="K70" s="248" t="s">
        <v>2291</v>
      </c>
      <c r="L70" s="248" t="s">
        <v>2283</v>
      </c>
      <c r="M70" s="248">
        <v>17</v>
      </c>
      <c r="N70" s="248"/>
      <c r="O70" s="248" t="s">
        <v>2838</v>
      </c>
      <c r="P70" s="248" t="s">
        <v>6356</v>
      </c>
      <c r="Q70" s="248" t="s">
        <v>2836</v>
      </c>
      <c r="R70" s="250"/>
    </row>
    <row r="71" spans="1:18" x14ac:dyDescent="0.7">
      <c r="A71" s="248" t="s">
        <v>3370</v>
      </c>
      <c r="B71" s="248" t="s">
        <v>3371</v>
      </c>
      <c r="C71" s="248" t="s">
        <v>1569</v>
      </c>
      <c r="D71" s="248" t="s">
        <v>3372</v>
      </c>
      <c r="E71" s="248">
        <v>5</v>
      </c>
      <c r="F71" s="248" t="s">
        <v>2289</v>
      </c>
      <c r="G71" s="248" t="s">
        <v>2290</v>
      </c>
      <c r="H71" s="249">
        <v>70</v>
      </c>
      <c r="I71" s="248" t="s">
        <v>1214</v>
      </c>
      <c r="J71" s="249">
        <v>272</v>
      </c>
      <c r="K71" s="248" t="s">
        <v>2291</v>
      </c>
      <c r="L71" s="248" t="s">
        <v>2292</v>
      </c>
      <c r="M71" s="248">
        <v>15</v>
      </c>
      <c r="N71" s="248"/>
      <c r="O71" s="248" t="s">
        <v>3373</v>
      </c>
      <c r="P71" s="248" t="s">
        <v>6357</v>
      </c>
      <c r="Q71" s="248" t="s">
        <v>3370</v>
      </c>
      <c r="R71" s="250"/>
    </row>
    <row r="72" spans="1:18" x14ac:dyDescent="0.7">
      <c r="A72" s="248" t="s">
        <v>3374</v>
      </c>
      <c r="B72" s="248" t="s">
        <v>3375</v>
      </c>
      <c r="C72" s="248" t="s">
        <v>1570</v>
      </c>
      <c r="D72" s="248" t="s">
        <v>3376</v>
      </c>
      <c r="E72" s="248">
        <v>5</v>
      </c>
      <c r="F72" s="248" t="s">
        <v>2289</v>
      </c>
      <c r="G72" s="248" t="s">
        <v>2290</v>
      </c>
      <c r="H72" s="249">
        <v>70</v>
      </c>
      <c r="I72" s="248" t="s">
        <v>1214</v>
      </c>
      <c r="J72" s="249">
        <v>340</v>
      </c>
      <c r="K72" s="248" t="s">
        <v>2291</v>
      </c>
      <c r="L72" s="248" t="s">
        <v>2283</v>
      </c>
      <c r="M72" s="248">
        <v>16</v>
      </c>
      <c r="N72" s="248"/>
      <c r="O72" s="248" t="s">
        <v>3377</v>
      </c>
      <c r="P72" s="248" t="s">
        <v>6358</v>
      </c>
      <c r="Q72" s="248" t="s">
        <v>3374</v>
      </c>
      <c r="R72" s="250"/>
    </row>
    <row r="73" spans="1:18" x14ac:dyDescent="0.7">
      <c r="A73" s="248" t="s">
        <v>3378</v>
      </c>
      <c r="B73" s="248" t="s">
        <v>3379</v>
      </c>
      <c r="C73" s="248" t="s">
        <v>1571</v>
      </c>
      <c r="D73" s="248" t="s">
        <v>3380</v>
      </c>
      <c r="E73" s="248">
        <v>5</v>
      </c>
      <c r="F73" s="248" t="s">
        <v>2289</v>
      </c>
      <c r="G73" s="248" t="s">
        <v>2290</v>
      </c>
      <c r="H73" s="249">
        <v>70</v>
      </c>
      <c r="I73" s="248" t="s">
        <v>1214</v>
      </c>
      <c r="J73" s="249">
        <v>340</v>
      </c>
      <c r="K73" s="248" t="s">
        <v>2291</v>
      </c>
      <c r="L73" s="248" t="s">
        <v>2292</v>
      </c>
      <c r="M73" s="248">
        <v>15</v>
      </c>
      <c r="N73" s="248"/>
      <c r="O73" s="248" t="s">
        <v>3381</v>
      </c>
      <c r="P73" s="248" t="s">
        <v>6357</v>
      </c>
      <c r="Q73" s="248" t="s">
        <v>3378</v>
      </c>
      <c r="R73" s="250"/>
    </row>
    <row r="74" spans="1:18" x14ac:dyDescent="0.7">
      <c r="A74" s="248" t="s">
        <v>3410</v>
      </c>
      <c r="B74" s="248" t="s">
        <v>3411</v>
      </c>
      <c r="C74" s="248" t="s">
        <v>1528</v>
      </c>
      <c r="D74" s="248" t="s">
        <v>3412</v>
      </c>
      <c r="E74" s="248">
        <v>5</v>
      </c>
      <c r="F74" s="248" t="s">
        <v>2289</v>
      </c>
      <c r="G74" s="248" t="s">
        <v>2290</v>
      </c>
      <c r="H74" s="249">
        <v>71</v>
      </c>
      <c r="I74" s="248" t="s">
        <v>1210</v>
      </c>
      <c r="J74" s="249">
        <v>562</v>
      </c>
      <c r="K74" s="248" t="s">
        <v>2283</v>
      </c>
      <c r="L74" s="248" t="s">
        <v>2283</v>
      </c>
      <c r="M74" s="248">
        <v>17</v>
      </c>
      <c r="N74" s="248"/>
      <c r="O74" s="248" t="s">
        <v>3413</v>
      </c>
      <c r="P74" s="248" t="s">
        <v>6356</v>
      </c>
      <c r="Q74" s="248" t="s">
        <v>3410</v>
      </c>
      <c r="R74" s="250"/>
    </row>
    <row r="75" spans="1:18" x14ac:dyDescent="0.7">
      <c r="A75" s="248" t="s">
        <v>3414</v>
      </c>
      <c r="B75" s="248" t="s">
        <v>3415</v>
      </c>
      <c r="C75" s="248" t="s">
        <v>1529</v>
      </c>
      <c r="D75" s="248" t="s">
        <v>3416</v>
      </c>
      <c r="E75" s="248">
        <v>5</v>
      </c>
      <c r="F75" s="248" t="s">
        <v>2289</v>
      </c>
      <c r="G75" s="248" t="s">
        <v>2290</v>
      </c>
      <c r="H75" s="249">
        <v>71</v>
      </c>
      <c r="I75" s="248" t="s">
        <v>1210</v>
      </c>
      <c r="J75" s="249">
        <v>298</v>
      </c>
      <c r="K75" s="248" t="s">
        <v>2283</v>
      </c>
      <c r="L75" s="248" t="s">
        <v>2292</v>
      </c>
      <c r="M75" s="248">
        <v>15</v>
      </c>
      <c r="N75" s="248"/>
      <c r="O75" s="248" t="s">
        <v>3417</v>
      </c>
      <c r="P75" s="248" t="s">
        <v>6357</v>
      </c>
      <c r="Q75" s="248" t="s">
        <v>3414</v>
      </c>
      <c r="R75" s="250"/>
    </row>
    <row r="76" spans="1:18" x14ac:dyDescent="0.7">
      <c r="A76" s="248" t="s">
        <v>3474</v>
      </c>
      <c r="B76" s="248" t="s">
        <v>3475</v>
      </c>
      <c r="C76" s="248" t="s">
        <v>1583</v>
      </c>
      <c r="D76" s="248" t="s">
        <v>3476</v>
      </c>
      <c r="E76" s="248">
        <v>5</v>
      </c>
      <c r="F76" s="248" t="s">
        <v>2289</v>
      </c>
      <c r="G76" s="248" t="s">
        <v>2290</v>
      </c>
      <c r="H76" s="249">
        <v>72</v>
      </c>
      <c r="I76" s="248" t="s">
        <v>1217</v>
      </c>
      <c r="J76" s="249">
        <v>262</v>
      </c>
      <c r="K76" s="248" t="s">
        <v>2291</v>
      </c>
      <c r="L76" s="248" t="s">
        <v>2292</v>
      </c>
      <c r="M76" s="248">
        <v>15</v>
      </c>
      <c r="N76" s="248"/>
      <c r="O76" s="248" t="s">
        <v>3477</v>
      </c>
      <c r="P76" s="248" t="s">
        <v>6357</v>
      </c>
      <c r="Q76" s="248" t="s">
        <v>3474</v>
      </c>
      <c r="R76" s="250"/>
    </row>
    <row r="77" spans="1:18" x14ac:dyDescent="0.7">
      <c r="A77" s="248" t="s">
        <v>3545</v>
      </c>
      <c r="B77" s="248" t="s">
        <v>3546</v>
      </c>
      <c r="C77" s="248" t="s">
        <v>6290</v>
      </c>
      <c r="D77" s="248" t="s">
        <v>1216</v>
      </c>
      <c r="E77" s="248">
        <v>5</v>
      </c>
      <c r="F77" s="248" t="s">
        <v>2281</v>
      </c>
      <c r="G77" s="248" t="s">
        <v>2282</v>
      </c>
      <c r="H77" s="249">
        <v>74</v>
      </c>
      <c r="I77" s="248" t="s">
        <v>1216</v>
      </c>
      <c r="J77" s="249">
        <v>626</v>
      </c>
      <c r="K77" s="248" t="s">
        <v>2283</v>
      </c>
      <c r="L77" s="248" t="s">
        <v>2284</v>
      </c>
      <c r="M77" s="248">
        <v>18</v>
      </c>
      <c r="N77" s="248"/>
      <c r="O77" s="248" t="s">
        <v>3547</v>
      </c>
      <c r="P77" s="248" t="s">
        <v>6353</v>
      </c>
      <c r="Q77" s="248" t="s">
        <v>3545</v>
      </c>
      <c r="R77" s="250"/>
    </row>
    <row r="78" spans="1:18" x14ac:dyDescent="0.7">
      <c r="A78" s="248" t="s">
        <v>3552</v>
      </c>
      <c r="B78" s="248" t="s">
        <v>3553</v>
      </c>
      <c r="C78" s="248" t="s">
        <v>1578</v>
      </c>
      <c r="D78" s="248" t="s">
        <v>3554</v>
      </c>
      <c r="E78" s="248">
        <v>5</v>
      </c>
      <c r="F78" s="248" t="s">
        <v>2289</v>
      </c>
      <c r="G78" s="248" t="s">
        <v>2290</v>
      </c>
      <c r="H78" s="249">
        <v>75</v>
      </c>
      <c r="I78" s="248" t="s">
        <v>1215</v>
      </c>
      <c r="J78" s="249">
        <v>284</v>
      </c>
      <c r="K78" s="248" t="s">
        <v>2291</v>
      </c>
      <c r="L78" s="248" t="s">
        <v>2283</v>
      </c>
      <c r="M78" s="248">
        <v>16</v>
      </c>
      <c r="N78" s="248"/>
      <c r="O78" s="248" t="s">
        <v>3555</v>
      </c>
      <c r="P78" s="248" t="s">
        <v>6358</v>
      </c>
      <c r="Q78" s="248" t="s">
        <v>3552</v>
      </c>
      <c r="R78" s="250"/>
    </row>
    <row r="79" spans="1:18" x14ac:dyDescent="0.7">
      <c r="A79" s="248" t="s">
        <v>3564</v>
      </c>
      <c r="B79" s="248" t="s">
        <v>3565</v>
      </c>
      <c r="C79" s="248" t="s">
        <v>1560</v>
      </c>
      <c r="D79" s="248" t="s">
        <v>3566</v>
      </c>
      <c r="E79" s="248">
        <v>5</v>
      </c>
      <c r="F79" s="248" t="s">
        <v>2289</v>
      </c>
      <c r="G79" s="248" t="s">
        <v>2290</v>
      </c>
      <c r="H79" s="249">
        <v>76</v>
      </c>
      <c r="I79" s="248" t="s">
        <v>1213</v>
      </c>
      <c r="J79" s="249">
        <v>447</v>
      </c>
      <c r="K79" s="248" t="s">
        <v>2283</v>
      </c>
      <c r="L79" s="248" t="s">
        <v>2283</v>
      </c>
      <c r="M79" s="248">
        <v>17</v>
      </c>
      <c r="N79" s="248"/>
      <c r="O79" s="248" t="s">
        <v>3567</v>
      </c>
      <c r="P79" s="248" t="s">
        <v>6356</v>
      </c>
      <c r="Q79" s="248" t="s">
        <v>3564</v>
      </c>
      <c r="R79" s="250"/>
    </row>
    <row r="80" spans="1:18" x14ac:dyDescent="0.7">
      <c r="A80" s="248" t="s">
        <v>3596</v>
      </c>
      <c r="B80" s="248" t="s">
        <v>3597</v>
      </c>
      <c r="C80" s="248" t="s">
        <v>1552</v>
      </c>
      <c r="D80" s="248" t="s">
        <v>1212</v>
      </c>
      <c r="E80" s="248">
        <v>5</v>
      </c>
      <c r="F80" s="248" t="s">
        <v>2289</v>
      </c>
      <c r="G80" s="248" t="s">
        <v>2290</v>
      </c>
      <c r="H80" s="249">
        <v>77</v>
      </c>
      <c r="I80" s="248" t="s">
        <v>1212</v>
      </c>
      <c r="J80" s="249">
        <v>278</v>
      </c>
      <c r="K80" s="248" t="s">
        <v>2291</v>
      </c>
      <c r="L80" s="248" t="s">
        <v>2283</v>
      </c>
      <c r="M80" s="248">
        <v>16</v>
      </c>
      <c r="N80" s="248"/>
      <c r="O80" s="248" t="s">
        <v>3598</v>
      </c>
      <c r="P80" s="248" t="s">
        <v>6358</v>
      </c>
      <c r="Q80" s="248" t="s">
        <v>3596</v>
      </c>
      <c r="R80" s="250"/>
    </row>
    <row r="81" spans="1:18" x14ac:dyDescent="0.7">
      <c r="A81" s="248" t="s">
        <v>5266</v>
      </c>
      <c r="B81" s="248" t="s">
        <v>5267</v>
      </c>
      <c r="C81" s="248" t="s">
        <v>1945</v>
      </c>
      <c r="D81" s="248" t="s">
        <v>1246</v>
      </c>
      <c r="E81" s="248">
        <v>11</v>
      </c>
      <c r="F81" s="248" t="s">
        <v>2289</v>
      </c>
      <c r="G81" s="248" t="s">
        <v>2290</v>
      </c>
      <c r="H81" s="249">
        <v>81</v>
      </c>
      <c r="I81" s="248" t="s">
        <v>1246</v>
      </c>
      <c r="J81" s="249">
        <v>474</v>
      </c>
      <c r="K81" s="248" t="s">
        <v>2291</v>
      </c>
      <c r="L81" s="248" t="s">
        <v>2283</v>
      </c>
      <c r="M81" s="248">
        <v>17</v>
      </c>
      <c r="N81" s="248"/>
      <c r="O81" s="248" t="s">
        <v>5268</v>
      </c>
      <c r="P81" s="248" t="s">
        <v>6356</v>
      </c>
      <c r="Q81" s="248" t="s">
        <v>5266</v>
      </c>
      <c r="R81" s="250"/>
    </row>
    <row r="82" spans="1:18" x14ac:dyDescent="0.7">
      <c r="A82" s="248" t="s">
        <v>5301</v>
      </c>
      <c r="B82" s="248" t="s">
        <v>5302</v>
      </c>
      <c r="C82" s="248" t="s">
        <v>1981</v>
      </c>
      <c r="D82" s="248" t="s">
        <v>1249</v>
      </c>
      <c r="E82" s="248">
        <v>11</v>
      </c>
      <c r="F82" s="248" t="s">
        <v>2289</v>
      </c>
      <c r="G82" s="248" t="s">
        <v>2290</v>
      </c>
      <c r="H82" s="249">
        <v>82</v>
      </c>
      <c r="I82" s="248" t="s">
        <v>1249</v>
      </c>
      <c r="J82" s="249">
        <v>215</v>
      </c>
      <c r="K82" s="248" t="s">
        <v>2291</v>
      </c>
      <c r="L82" s="248" t="s">
        <v>2283</v>
      </c>
      <c r="M82" s="248">
        <v>16</v>
      </c>
      <c r="N82" s="248"/>
      <c r="O82" s="248" t="s">
        <v>5303</v>
      </c>
      <c r="P82" s="248" t="s">
        <v>6358</v>
      </c>
      <c r="Q82" s="248" t="s">
        <v>5301</v>
      </c>
      <c r="R82" s="250"/>
    </row>
    <row r="83" spans="1:18" x14ac:dyDescent="0.7">
      <c r="A83" s="248" t="s">
        <v>5304</v>
      </c>
      <c r="B83" s="248" t="s">
        <v>5305</v>
      </c>
      <c r="C83" s="248" t="s">
        <v>1982</v>
      </c>
      <c r="D83" s="248" t="s">
        <v>5306</v>
      </c>
      <c r="E83" s="248">
        <v>11</v>
      </c>
      <c r="F83" s="248" t="s">
        <v>2289</v>
      </c>
      <c r="G83" s="248" t="s">
        <v>2290</v>
      </c>
      <c r="H83" s="249">
        <v>82</v>
      </c>
      <c r="I83" s="248" t="s">
        <v>1249</v>
      </c>
      <c r="J83" s="249">
        <v>209</v>
      </c>
      <c r="K83" s="248" t="s">
        <v>2291</v>
      </c>
      <c r="L83" s="248" t="s">
        <v>2292</v>
      </c>
      <c r="M83" s="248">
        <v>15</v>
      </c>
      <c r="N83" s="248"/>
      <c r="O83" s="248" t="s">
        <v>5307</v>
      </c>
      <c r="P83" s="248" t="s">
        <v>6357</v>
      </c>
      <c r="Q83" s="248" t="s">
        <v>5304</v>
      </c>
      <c r="R83" s="250"/>
    </row>
    <row r="84" spans="1:18" x14ac:dyDescent="0.7">
      <c r="A84" s="248" t="s">
        <v>5334</v>
      </c>
      <c r="B84" s="248" t="s">
        <v>5335</v>
      </c>
      <c r="C84" s="248" t="s">
        <v>1989</v>
      </c>
      <c r="D84" s="248" t="s">
        <v>5336</v>
      </c>
      <c r="E84" s="248">
        <v>11</v>
      </c>
      <c r="F84" s="248" t="s">
        <v>2281</v>
      </c>
      <c r="G84" s="248" t="s">
        <v>2282</v>
      </c>
      <c r="H84" s="249">
        <v>83</v>
      </c>
      <c r="I84" s="248" t="s">
        <v>1250</v>
      </c>
      <c r="J84" s="249">
        <v>550</v>
      </c>
      <c r="K84" s="248" t="s">
        <v>2291</v>
      </c>
      <c r="L84" s="248" t="s">
        <v>2284</v>
      </c>
      <c r="M84" s="248">
        <v>18</v>
      </c>
      <c r="N84" s="248"/>
      <c r="O84" s="248" t="s">
        <v>5337</v>
      </c>
      <c r="P84" s="248" t="s">
        <v>6353</v>
      </c>
      <c r="Q84" s="248" t="s">
        <v>5334</v>
      </c>
      <c r="R84" s="250"/>
    </row>
    <row r="85" spans="1:18" x14ac:dyDescent="0.7">
      <c r="A85" s="248" t="s">
        <v>5349</v>
      </c>
      <c r="B85" s="248" t="s">
        <v>5350</v>
      </c>
      <c r="C85" s="248" t="s">
        <v>1998</v>
      </c>
      <c r="D85" s="248" t="s">
        <v>5351</v>
      </c>
      <c r="E85" s="248">
        <v>11</v>
      </c>
      <c r="F85" s="248" t="s">
        <v>2289</v>
      </c>
      <c r="G85" s="248" t="s">
        <v>2290</v>
      </c>
      <c r="H85" s="249">
        <v>84</v>
      </c>
      <c r="I85" s="248" t="s">
        <v>1252</v>
      </c>
      <c r="J85" s="249">
        <v>160</v>
      </c>
      <c r="K85" s="248" t="s">
        <v>2283</v>
      </c>
      <c r="L85" s="248" t="s">
        <v>2292</v>
      </c>
      <c r="M85" s="248">
        <v>14</v>
      </c>
      <c r="N85" s="248"/>
      <c r="O85" s="248" t="s">
        <v>5352</v>
      </c>
      <c r="P85" s="248" t="s">
        <v>6359</v>
      </c>
      <c r="Q85" s="248" t="s">
        <v>5349</v>
      </c>
      <c r="R85" s="250"/>
    </row>
    <row r="86" spans="1:18" x14ac:dyDescent="0.7">
      <c r="A86" s="248" t="s">
        <v>5425</v>
      </c>
      <c r="B86" s="248" t="s">
        <v>5426</v>
      </c>
      <c r="C86" s="248" t="s">
        <v>1992</v>
      </c>
      <c r="D86" s="248" t="s">
        <v>1251</v>
      </c>
      <c r="E86" s="248">
        <v>11</v>
      </c>
      <c r="F86" s="248" t="s">
        <v>2289</v>
      </c>
      <c r="G86" s="248" t="s">
        <v>2290</v>
      </c>
      <c r="H86" s="249">
        <v>85</v>
      </c>
      <c r="I86" s="248" t="s">
        <v>1251</v>
      </c>
      <c r="J86" s="249">
        <v>283</v>
      </c>
      <c r="K86" s="248" t="s">
        <v>2283</v>
      </c>
      <c r="L86" s="248" t="s">
        <v>2283</v>
      </c>
      <c r="M86" s="248">
        <v>16</v>
      </c>
      <c r="N86" s="248"/>
      <c r="O86" s="248" t="s">
        <v>5427</v>
      </c>
      <c r="P86" s="248" t="s">
        <v>6358</v>
      </c>
      <c r="Q86" s="248" t="s">
        <v>5425</v>
      </c>
      <c r="R86" s="250"/>
    </row>
    <row r="87" spans="1:18" x14ac:dyDescent="0.7">
      <c r="A87" s="248" t="s">
        <v>5444</v>
      </c>
      <c r="B87" s="248" t="s">
        <v>5445</v>
      </c>
      <c r="C87" s="248" t="s">
        <v>1953</v>
      </c>
      <c r="D87" s="248" t="s">
        <v>5446</v>
      </c>
      <c r="E87" s="248">
        <v>11</v>
      </c>
      <c r="F87" s="248" t="s">
        <v>2289</v>
      </c>
      <c r="G87" s="248" t="s">
        <v>2290</v>
      </c>
      <c r="H87" s="249">
        <v>86</v>
      </c>
      <c r="I87" s="248" t="s">
        <v>1247</v>
      </c>
      <c r="J87" s="249">
        <v>509</v>
      </c>
      <c r="K87" s="248" t="s">
        <v>2291</v>
      </c>
      <c r="L87" s="248" t="s">
        <v>2283</v>
      </c>
      <c r="M87" s="248">
        <v>17</v>
      </c>
      <c r="N87" s="248"/>
      <c r="O87" s="248" t="s">
        <v>5447</v>
      </c>
      <c r="P87" s="248" t="s">
        <v>6356</v>
      </c>
      <c r="Q87" s="248" t="s">
        <v>5444</v>
      </c>
      <c r="R87" s="250"/>
    </row>
    <row r="88" spans="1:18" x14ac:dyDescent="0.7">
      <c r="A88" s="248" t="s">
        <v>5492</v>
      </c>
      <c r="B88" s="248" t="s">
        <v>5493</v>
      </c>
      <c r="C88" s="248" t="s">
        <v>2072</v>
      </c>
      <c r="D88" s="248" t="s">
        <v>1258</v>
      </c>
      <c r="E88" s="248">
        <v>12</v>
      </c>
      <c r="F88" s="248" t="s">
        <v>2289</v>
      </c>
      <c r="G88" s="248" t="s">
        <v>2290</v>
      </c>
      <c r="H88" s="249">
        <v>90</v>
      </c>
      <c r="I88" s="248" t="s">
        <v>1258</v>
      </c>
      <c r="J88" s="249">
        <v>508</v>
      </c>
      <c r="K88" s="248" t="s">
        <v>2283</v>
      </c>
      <c r="L88" s="248" t="s">
        <v>2283</v>
      </c>
      <c r="M88" s="248">
        <v>17</v>
      </c>
      <c r="N88" s="248"/>
      <c r="O88" s="248" t="s">
        <v>5494</v>
      </c>
      <c r="P88" s="248" t="s">
        <v>6356</v>
      </c>
      <c r="Q88" s="248" t="s">
        <v>5492</v>
      </c>
      <c r="R88" s="250"/>
    </row>
    <row r="89" spans="1:18" x14ac:dyDescent="0.7">
      <c r="A89" s="248" t="s">
        <v>5555</v>
      </c>
      <c r="B89" s="248" t="s">
        <v>5556</v>
      </c>
      <c r="C89" s="248" t="s">
        <v>2088</v>
      </c>
      <c r="D89" s="248" t="s">
        <v>1259</v>
      </c>
      <c r="E89" s="248">
        <v>12</v>
      </c>
      <c r="F89" s="248" t="s">
        <v>2289</v>
      </c>
      <c r="G89" s="248" t="s">
        <v>2290</v>
      </c>
      <c r="H89" s="249">
        <v>91</v>
      </c>
      <c r="I89" s="248" t="s">
        <v>1259</v>
      </c>
      <c r="J89" s="249">
        <v>240</v>
      </c>
      <c r="K89" s="248" t="s">
        <v>2291</v>
      </c>
      <c r="L89" s="248" t="s">
        <v>2283</v>
      </c>
      <c r="M89" s="248">
        <v>16</v>
      </c>
      <c r="N89" s="248"/>
      <c r="O89" s="248" t="s">
        <v>5557</v>
      </c>
      <c r="P89" s="248" t="s">
        <v>6358</v>
      </c>
      <c r="Q89" s="248" t="s">
        <v>5555</v>
      </c>
      <c r="R89" s="250"/>
    </row>
    <row r="90" spans="1:18" x14ac:dyDescent="0.7">
      <c r="A90" s="248" t="s">
        <v>5621</v>
      </c>
      <c r="B90" s="248" t="s">
        <v>5622</v>
      </c>
      <c r="C90" s="248" t="s">
        <v>2052</v>
      </c>
      <c r="D90" s="248" t="s">
        <v>1256</v>
      </c>
      <c r="E90" s="248">
        <v>12</v>
      </c>
      <c r="F90" s="248" t="s">
        <v>2289</v>
      </c>
      <c r="G90" s="248" t="s">
        <v>2290</v>
      </c>
      <c r="H90" s="249">
        <v>93</v>
      </c>
      <c r="I90" s="248" t="s">
        <v>1256</v>
      </c>
      <c r="J90" s="249">
        <v>450</v>
      </c>
      <c r="K90" s="248" t="s">
        <v>2291</v>
      </c>
      <c r="L90" s="248" t="s">
        <v>2283</v>
      </c>
      <c r="M90" s="248">
        <v>17</v>
      </c>
      <c r="N90" s="248"/>
      <c r="O90" s="248" t="s">
        <v>5623</v>
      </c>
      <c r="P90" s="248" t="s">
        <v>6356</v>
      </c>
      <c r="Q90" s="248" t="s">
        <v>5621</v>
      </c>
      <c r="R90" s="250"/>
    </row>
    <row r="91" spans="1:18" x14ac:dyDescent="0.7">
      <c r="A91" s="248" t="s">
        <v>5664</v>
      </c>
      <c r="B91" s="248" t="s">
        <v>5665</v>
      </c>
      <c r="C91" s="248" t="s">
        <v>2040</v>
      </c>
      <c r="D91" s="248" t="s">
        <v>1255</v>
      </c>
      <c r="E91" s="248">
        <v>12</v>
      </c>
      <c r="F91" s="248" t="s">
        <v>2289</v>
      </c>
      <c r="G91" s="248" t="s">
        <v>2290</v>
      </c>
      <c r="H91" s="249">
        <v>94</v>
      </c>
      <c r="I91" s="248" t="s">
        <v>1255</v>
      </c>
      <c r="J91" s="249">
        <v>504</v>
      </c>
      <c r="K91" s="248" t="s">
        <v>2283</v>
      </c>
      <c r="L91" s="248" t="s">
        <v>2283</v>
      </c>
      <c r="M91" s="248">
        <v>17</v>
      </c>
      <c r="N91" s="248"/>
      <c r="O91" s="248" t="s">
        <v>5666</v>
      </c>
      <c r="P91" s="248" t="s">
        <v>6356</v>
      </c>
      <c r="Q91" s="248" t="s">
        <v>5664</v>
      </c>
      <c r="R91" s="250"/>
    </row>
    <row r="92" spans="1:18" x14ac:dyDescent="0.7">
      <c r="A92" s="248" t="s">
        <v>5714</v>
      </c>
      <c r="B92" s="248" t="s">
        <v>5715</v>
      </c>
      <c r="C92" s="248" t="s">
        <v>2064</v>
      </c>
      <c r="D92" s="248" t="s">
        <v>5716</v>
      </c>
      <c r="E92" s="248">
        <v>12</v>
      </c>
      <c r="F92" s="248" t="s">
        <v>2289</v>
      </c>
      <c r="G92" s="248" t="s">
        <v>2290</v>
      </c>
      <c r="H92" s="249">
        <v>95</v>
      </c>
      <c r="I92" s="248" t="s">
        <v>1257</v>
      </c>
      <c r="J92" s="249">
        <v>170</v>
      </c>
      <c r="K92" s="248" t="s">
        <v>2283</v>
      </c>
      <c r="L92" s="248" t="s">
        <v>2292</v>
      </c>
      <c r="M92" s="248">
        <v>14</v>
      </c>
      <c r="N92" s="248"/>
      <c r="O92" s="248" t="s">
        <v>5717</v>
      </c>
      <c r="P92" s="248" t="s">
        <v>6359</v>
      </c>
      <c r="Q92" s="248" t="s">
        <v>5714</v>
      </c>
      <c r="R92" s="250"/>
    </row>
    <row r="93" spans="1:18" x14ac:dyDescent="0.7">
      <c r="A93" s="248" t="s">
        <v>5742</v>
      </c>
      <c r="B93" s="248" t="s">
        <v>5743</v>
      </c>
      <c r="C93" s="248" t="s">
        <v>2027</v>
      </c>
      <c r="D93" s="248" t="s">
        <v>5744</v>
      </c>
      <c r="E93" s="248">
        <v>12</v>
      </c>
      <c r="F93" s="248" t="s">
        <v>2289</v>
      </c>
      <c r="G93" s="248" t="s">
        <v>2290</v>
      </c>
      <c r="H93" s="249">
        <v>96</v>
      </c>
      <c r="I93" s="248" t="s">
        <v>1254</v>
      </c>
      <c r="J93" s="249">
        <v>407</v>
      </c>
      <c r="K93" s="248" t="s">
        <v>2291</v>
      </c>
      <c r="L93" s="248" t="s">
        <v>2283</v>
      </c>
      <c r="M93" s="248">
        <v>17</v>
      </c>
      <c r="N93" s="248"/>
      <c r="O93" s="248" t="s">
        <v>5745</v>
      </c>
      <c r="P93" s="248" t="s">
        <v>6356</v>
      </c>
      <c r="Q93" s="248" t="s">
        <v>5742</v>
      </c>
      <c r="R93" s="250"/>
    </row>
    <row r="94" spans="1:18" x14ac:dyDescent="0.7">
      <c r="A94" s="248" t="s">
        <v>5746</v>
      </c>
      <c r="B94" s="248" t="s">
        <v>5747</v>
      </c>
      <c r="C94" s="248" t="s">
        <v>2028</v>
      </c>
      <c r="D94" s="248" t="s">
        <v>5748</v>
      </c>
      <c r="E94" s="248">
        <v>12</v>
      </c>
      <c r="F94" s="248" t="s">
        <v>2289</v>
      </c>
      <c r="G94" s="248" t="s">
        <v>2290</v>
      </c>
      <c r="H94" s="249">
        <v>96</v>
      </c>
      <c r="I94" s="248" t="s">
        <v>1254</v>
      </c>
      <c r="J94" s="249">
        <v>212</v>
      </c>
      <c r="K94" s="248" t="s">
        <v>2291</v>
      </c>
      <c r="L94" s="248" t="s">
        <v>2292</v>
      </c>
      <c r="M94" s="248">
        <v>15</v>
      </c>
      <c r="N94" s="248"/>
      <c r="O94" s="248" t="s">
        <v>5749</v>
      </c>
      <c r="P94" s="248" t="s">
        <v>6357</v>
      </c>
      <c r="Q94" s="248" t="s">
        <v>5746</v>
      </c>
      <c r="R94" s="250"/>
    </row>
    <row r="95" spans="1:18" x14ac:dyDescent="0.7">
      <c r="A95" s="248" t="s">
        <v>3630</v>
      </c>
      <c r="B95" s="248" t="s">
        <v>3631</v>
      </c>
      <c r="C95" s="248" t="s">
        <v>1644</v>
      </c>
      <c r="D95" s="248" t="s">
        <v>3632</v>
      </c>
      <c r="E95" s="248">
        <v>6</v>
      </c>
      <c r="F95" s="248" t="s">
        <v>2297</v>
      </c>
      <c r="G95" s="248" t="s">
        <v>2298</v>
      </c>
      <c r="H95" s="249">
        <v>11</v>
      </c>
      <c r="I95" s="248" t="s">
        <v>1224</v>
      </c>
      <c r="J95" s="249">
        <v>159</v>
      </c>
      <c r="K95" s="248" t="s">
        <v>2283</v>
      </c>
      <c r="L95" s="248" t="s">
        <v>2333</v>
      </c>
      <c r="M95" s="248">
        <v>13</v>
      </c>
      <c r="N95" s="248"/>
      <c r="O95" s="248" t="s">
        <v>3633</v>
      </c>
      <c r="P95" s="248" t="s">
        <v>6360</v>
      </c>
      <c r="Q95" s="248" t="s">
        <v>3630</v>
      </c>
      <c r="R95" s="250"/>
    </row>
    <row r="96" spans="1:18" x14ac:dyDescent="0.7">
      <c r="A96" s="248" t="s">
        <v>3634</v>
      </c>
      <c r="B96" s="248" t="s">
        <v>3635</v>
      </c>
      <c r="C96" s="248" t="s">
        <v>2113</v>
      </c>
      <c r="D96" s="248" t="s">
        <v>3636</v>
      </c>
      <c r="E96" s="248">
        <v>6</v>
      </c>
      <c r="F96" s="248" t="s">
        <v>2289</v>
      </c>
      <c r="G96" s="248" t="s">
        <v>2290</v>
      </c>
      <c r="H96" s="249">
        <v>11</v>
      </c>
      <c r="I96" s="248" t="s">
        <v>1224</v>
      </c>
      <c r="J96" s="249">
        <v>306</v>
      </c>
      <c r="K96" s="248" t="s">
        <v>2291</v>
      </c>
      <c r="L96" s="248" t="s">
        <v>2292</v>
      </c>
      <c r="M96" s="248">
        <v>15</v>
      </c>
      <c r="N96" s="248"/>
      <c r="O96" s="248" t="s">
        <v>3637</v>
      </c>
      <c r="P96" s="248" t="s">
        <v>6357</v>
      </c>
      <c r="Q96" s="248" t="s">
        <v>3634</v>
      </c>
      <c r="R96" s="250"/>
    </row>
    <row r="97" spans="1:18" x14ac:dyDescent="0.7">
      <c r="A97" s="248" t="s">
        <v>3638</v>
      </c>
      <c r="B97" s="248" t="s">
        <v>3639</v>
      </c>
      <c r="C97" s="248" t="s">
        <v>1645</v>
      </c>
      <c r="D97" s="248" t="s">
        <v>3640</v>
      </c>
      <c r="E97" s="248">
        <v>6</v>
      </c>
      <c r="F97" s="248" t="s">
        <v>2297</v>
      </c>
      <c r="G97" s="248" t="s">
        <v>2298</v>
      </c>
      <c r="H97" s="249">
        <v>11</v>
      </c>
      <c r="I97" s="248" t="s">
        <v>1224</v>
      </c>
      <c r="J97" s="249">
        <v>108</v>
      </c>
      <c r="K97" s="248" t="s">
        <v>2291</v>
      </c>
      <c r="L97" s="248" t="s">
        <v>2304</v>
      </c>
      <c r="M97" s="248">
        <v>10</v>
      </c>
      <c r="N97" s="248"/>
      <c r="O97" s="248" t="s">
        <v>3641</v>
      </c>
      <c r="P97" s="248" t="s">
        <v>6361</v>
      </c>
      <c r="Q97" s="248" t="s">
        <v>3638</v>
      </c>
      <c r="R97" s="250"/>
    </row>
    <row r="98" spans="1:18" x14ac:dyDescent="0.7">
      <c r="A98" s="248" t="s">
        <v>3642</v>
      </c>
      <c r="B98" s="248" t="s">
        <v>3643</v>
      </c>
      <c r="C98" s="248" t="s">
        <v>1646</v>
      </c>
      <c r="D98" s="248" t="s">
        <v>3644</v>
      </c>
      <c r="E98" s="248">
        <v>6</v>
      </c>
      <c r="F98" s="248" t="s">
        <v>2297</v>
      </c>
      <c r="G98" s="248" t="s">
        <v>2298</v>
      </c>
      <c r="H98" s="249">
        <v>11</v>
      </c>
      <c r="I98" s="248" t="s">
        <v>1224</v>
      </c>
      <c r="J98" s="249">
        <v>51</v>
      </c>
      <c r="K98" s="248" t="s">
        <v>2291</v>
      </c>
      <c r="L98" s="248" t="s">
        <v>2299</v>
      </c>
      <c r="M98" s="248">
        <v>7</v>
      </c>
      <c r="N98" s="248"/>
      <c r="O98" s="248" t="s">
        <v>3645</v>
      </c>
      <c r="P98" s="248" t="s">
        <v>6362</v>
      </c>
      <c r="Q98" s="248" t="s">
        <v>3642</v>
      </c>
      <c r="R98" s="250"/>
    </row>
    <row r="99" spans="1:18" x14ac:dyDescent="0.7">
      <c r="A99" s="248" t="s">
        <v>3093</v>
      </c>
      <c r="B99" s="248" t="s">
        <v>3094</v>
      </c>
      <c r="C99" s="248" t="s">
        <v>1463</v>
      </c>
      <c r="D99" s="248" t="s">
        <v>3095</v>
      </c>
      <c r="E99" s="248">
        <v>4</v>
      </c>
      <c r="F99" s="248" t="s">
        <v>2297</v>
      </c>
      <c r="G99" s="248" t="s">
        <v>2298</v>
      </c>
      <c r="H99" s="249">
        <v>12</v>
      </c>
      <c r="I99" s="248" t="s">
        <v>1203</v>
      </c>
      <c r="J99" s="249">
        <v>60</v>
      </c>
      <c r="K99" s="248" t="s">
        <v>2283</v>
      </c>
      <c r="L99" s="248" t="s">
        <v>2304</v>
      </c>
      <c r="M99" s="248">
        <v>9</v>
      </c>
      <c r="N99" s="248"/>
      <c r="O99" s="248" t="s">
        <v>3096</v>
      </c>
      <c r="P99" s="248" t="s">
        <v>6363</v>
      </c>
      <c r="Q99" s="248" t="s">
        <v>3093</v>
      </c>
      <c r="R99" s="250"/>
    </row>
    <row r="100" spans="1:18" x14ac:dyDescent="0.7">
      <c r="A100" s="248" t="s">
        <v>3097</v>
      </c>
      <c r="B100" s="248" t="s">
        <v>3098</v>
      </c>
      <c r="C100" s="248" t="s">
        <v>1464</v>
      </c>
      <c r="D100" s="248" t="s">
        <v>3099</v>
      </c>
      <c r="E100" s="248">
        <v>4</v>
      </c>
      <c r="F100" s="248" t="s">
        <v>2297</v>
      </c>
      <c r="G100" s="248" t="s">
        <v>2298</v>
      </c>
      <c r="H100" s="249">
        <v>12</v>
      </c>
      <c r="I100" s="248" t="s">
        <v>1203</v>
      </c>
      <c r="J100" s="249">
        <v>144</v>
      </c>
      <c r="K100" s="248" t="s">
        <v>2283</v>
      </c>
      <c r="L100" s="248" t="s">
        <v>2333</v>
      </c>
      <c r="M100" s="248">
        <v>13</v>
      </c>
      <c r="N100" s="248"/>
      <c r="O100" s="248" t="s">
        <v>3100</v>
      </c>
      <c r="P100" s="248" t="s">
        <v>6360</v>
      </c>
      <c r="Q100" s="248" t="s">
        <v>3097</v>
      </c>
      <c r="R100" s="250"/>
    </row>
    <row r="101" spans="1:18" x14ac:dyDescent="0.7">
      <c r="A101" s="248" t="s">
        <v>3101</v>
      </c>
      <c r="B101" s="248" t="s">
        <v>3102</v>
      </c>
      <c r="C101" s="248" t="s">
        <v>1465</v>
      </c>
      <c r="D101" s="248" t="s">
        <v>3103</v>
      </c>
      <c r="E101" s="248">
        <v>4</v>
      </c>
      <c r="F101" s="248" t="s">
        <v>2297</v>
      </c>
      <c r="G101" s="248" t="s">
        <v>2298</v>
      </c>
      <c r="H101" s="249">
        <v>12</v>
      </c>
      <c r="I101" s="248" t="s">
        <v>1203</v>
      </c>
      <c r="J101" s="249">
        <v>220</v>
      </c>
      <c r="K101" s="248" t="s">
        <v>2283</v>
      </c>
      <c r="L101" s="248" t="s">
        <v>2333</v>
      </c>
      <c r="M101" s="248">
        <v>13</v>
      </c>
      <c r="N101" s="248"/>
      <c r="O101" s="248" t="s">
        <v>3104</v>
      </c>
      <c r="P101" s="248" t="s">
        <v>6360</v>
      </c>
      <c r="Q101" s="248" t="s">
        <v>3101</v>
      </c>
      <c r="R101" s="250"/>
    </row>
    <row r="102" spans="1:18" x14ac:dyDescent="0.7">
      <c r="A102" s="248" t="s">
        <v>3105</v>
      </c>
      <c r="B102" s="248" t="s">
        <v>3106</v>
      </c>
      <c r="C102" s="248" t="s">
        <v>1466</v>
      </c>
      <c r="D102" s="248" t="s">
        <v>3107</v>
      </c>
      <c r="E102" s="248">
        <v>4</v>
      </c>
      <c r="F102" s="248" t="s">
        <v>2297</v>
      </c>
      <c r="G102" s="248" t="s">
        <v>2298</v>
      </c>
      <c r="H102" s="249">
        <v>12</v>
      </c>
      <c r="I102" s="248" t="s">
        <v>1203</v>
      </c>
      <c r="J102" s="249">
        <v>58</v>
      </c>
      <c r="K102" s="248" t="s">
        <v>2283</v>
      </c>
      <c r="L102" s="248" t="s">
        <v>2299</v>
      </c>
      <c r="M102" s="248">
        <v>6</v>
      </c>
      <c r="N102" s="248"/>
      <c r="O102" s="248" t="s">
        <v>3108</v>
      </c>
      <c r="P102" s="248" t="s">
        <v>6364</v>
      </c>
      <c r="Q102" s="248" t="s">
        <v>3105</v>
      </c>
      <c r="R102" s="250"/>
    </row>
    <row r="103" spans="1:18" x14ac:dyDescent="0.7">
      <c r="A103" s="248" t="s">
        <v>3109</v>
      </c>
      <c r="B103" s="248" t="s">
        <v>3110</v>
      </c>
      <c r="C103" s="248" t="s">
        <v>1467</v>
      </c>
      <c r="D103" s="248" t="s">
        <v>3111</v>
      </c>
      <c r="E103" s="248">
        <v>4</v>
      </c>
      <c r="F103" s="248" t="s">
        <v>2297</v>
      </c>
      <c r="G103" s="248" t="s">
        <v>2298</v>
      </c>
      <c r="H103" s="249">
        <v>12</v>
      </c>
      <c r="I103" s="248" t="s">
        <v>1203</v>
      </c>
      <c r="J103" s="249">
        <v>76</v>
      </c>
      <c r="K103" s="248" t="s">
        <v>2283</v>
      </c>
      <c r="L103" s="248" t="s">
        <v>2304</v>
      </c>
      <c r="M103" s="248">
        <v>10</v>
      </c>
      <c r="N103" s="248"/>
      <c r="O103" s="248" t="s">
        <v>3112</v>
      </c>
      <c r="P103" s="248" t="s">
        <v>6361</v>
      </c>
      <c r="Q103" s="248" t="s">
        <v>3109</v>
      </c>
      <c r="R103" s="250"/>
    </row>
    <row r="104" spans="1:18" x14ac:dyDescent="0.7">
      <c r="A104" s="248" t="s">
        <v>3120</v>
      </c>
      <c r="B104" s="248" t="s">
        <v>3121</v>
      </c>
      <c r="C104" s="248" t="s">
        <v>1469</v>
      </c>
      <c r="D104" s="248" t="s">
        <v>3122</v>
      </c>
      <c r="E104" s="248">
        <v>4</v>
      </c>
      <c r="F104" s="248" t="s">
        <v>2297</v>
      </c>
      <c r="G104" s="248" t="s">
        <v>2298</v>
      </c>
      <c r="H104" s="249">
        <v>13</v>
      </c>
      <c r="I104" s="248" t="s">
        <v>1204</v>
      </c>
      <c r="J104" s="249">
        <v>94</v>
      </c>
      <c r="K104" s="248" t="s">
        <v>2291</v>
      </c>
      <c r="L104" s="248" t="s">
        <v>2299</v>
      </c>
      <c r="M104" s="248">
        <v>7</v>
      </c>
      <c r="N104" s="248"/>
      <c r="O104" s="248" t="s">
        <v>3123</v>
      </c>
      <c r="P104" s="248" t="s">
        <v>6362</v>
      </c>
      <c r="Q104" s="248" t="s">
        <v>3120</v>
      </c>
      <c r="R104" s="250"/>
    </row>
    <row r="105" spans="1:18" x14ac:dyDescent="0.7">
      <c r="A105" s="248" t="s">
        <v>3124</v>
      </c>
      <c r="B105" s="248" t="s">
        <v>3125</v>
      </c>
      <c r="C105" s="248" t="s">
        <v>1470</v>
      </c>
      <c r="D105" s="248" t="s">
        <v>3126</v>
      </c>
      <c r="E105" s="248">
        <v>4</v>
      </c>
      <c r="F105" s="248" t="s">
        <v>2297</v>
      </c>
      <c r="G105" s="248" t="s">
        <v>2298</v>
      </c>
      <c r="H105" s="249">
        <v>13</v>
      </c>
      <c r="I105" s="248" t="s">
        <v>1204</v>
      </c>
      <c r="J105" s="249">
        <v>120</v>
      </c>
      <c r="K105" s="248" t="s">
        <v>2291</v>
      </c>
      <c r="L105" s="248" t="s">
        <v>2333</v>
      </c>
      <c r="M105" s="248">
        <v>13</v>
      </c>
      <c r="N105" s="248"/>
      <c r="O105" s="248" t="s">
        <v>3127</v>
      </c>
      <c r="P105" s="248" t="s">
        <v>6360</v>
      </c>
      <c r="Q105" s="248" t="s">
        <v>3124</v>
      </c>
      <c r="R105" s="250"/>
    </row>
    <row r="106" spans="1:18" x14ac:dyDescent="0.7">
      <c r="A106" s="248" t="s">
        <v>3128</v>
      </c>
      <c r="B106" s="248" t="s">
        <v>3129</v>
      </c>
      <c r="C106" s="248" t="s">
        <v>1471</v>
      </c>
      <c r="D106" s="248" t="s">
        <v>3130</v>
      </c>
      <c r="E106" s="248">
        <v>4</v>
      </c>
      <c r="F106" s="248" t="s">
        <v>2297</v>
      </c>
      <c r="G106" s="248" t="s">
        <v>2298</v>
      </c>
      <c r="H106" s="249">
        <v>13</v>
      </c>
      <c r="I106" s="248" t="s">
        <v>1204</v>
      </c>
      <c r="J106" s="249">
        <v>67</v>
      </c>
      <c r="K106" s="248" t="s">
        <v>2291</v>
      </c>
      <c r="L106" s="248" t="s">
        <v>2299</v>
      </c>
      <c r="M106" s="248">
        <v>6</v>
      </c>
      <c r="N106" s="248"/>
      <c r="O106" s="248" t="s">
        <v>3131</v>
      </c>
      <c r="P106" s="248" t="s">
        <v>6364</v>
      </c>
      <c r="Q106" s="248" t="s">
        <v>3128</v>
      </c>
      <c r="R106" s="250"/>
    </row>
    <row r="107" spans="1:18" x14ac:dyDescent="0.7">
      <c r="A107" s="248" t="s">
        <v>3132</v>
      </c>
      <c r="B107" s="248" t="s">
        <v>3133</v>
      </c>
      <c r="C107" s="248" t="s">
        <v>1472</v>
      </c>
      <c r="D107" s="248" t="s">
        <v>3134</v>
      </c>
      <c r="E107" s="248">
        <v>4</v>
      </c>
      <c r="F107" s="248" t="s">
        <v>2297</v>
      </c>
      <c r="G107" s="248" t="s">
        <v>2298</v>
      </c>
      <c r="H107" s="249">
        <v>13</v>
      </c>
      <c r="I107" s="248" t="s">
        <v>1204</v>
      </c>
      <c r="J107" s="249">
        <v>37</v>
      </c>
      <c r="K107" s="248" t="s">
        <v>2291</v>
      </c>
      <c r="L107" s="248" t="s">
        <v>2299</v>
      </c>
      <c r="M107" s="248">
        <v>6</v>
      </c>
      <c r="N107" s="248"/>
      <c r="O107" s="248" t="s">
        <v>3135</v>
      </c>
      <c r="P107" s="248" t="s">
        <v>6364</v>
      </c>
      <c r="Q107" s="248" t="s">
        <v>3132</v>
      </c>
      <c r="R107" s="250"/>
    </row>
    <row r="108" spans="1:18" x14ac:dyDescent="0.7">
      <c r="A108" s="248" t="s">
        <v>3136</v>
      </c>
      <c r="B108" s="248" t="s">
        <v>3137</v>
      </c>
      <c r="C108" s="248" t="s">
        <v>1473</v>
      </c>
      <c r="D108" s="248" t="s">
        <v>3138</v>
      </c>
      <c r="E108" s="248">
        <v>4</v>
      </c>
      <c r="F108" s="248" t="s">
        <v>2297</v>
      </c>
      <c r="G108" s="248" t="s">
        <v>2298</v>
      </c>
      <c r="H108" s="249">
        <v>13</v>
      </c>
      <c r="I108" s="248" t="s">
        <v>1204</v>
      </c>
      <c r="J108" s="249">
        <v>34</v>
      </c>
      <c r="K108" s="248" t="s">
        <v>2291</v>
      </c>
      <c r="L108" s="248" t="s">
        <v>2299</v>
      </c>
      <c r="M108" s="248">
        <v>5</v>
      </c>
      <c r="N108" s="248"/>
      <c r="O108" s="248" t="s">
        <v>3139</v>
      </c>
      <c r="P108" s="248" t="s">
        <v>6365</v>
      </c>
      <c r="Q108" s="248" t="s">
        <v>3136</v>
      </c>
      <c r="R108" s="250"/>
    </row>
    <row r="109" spans="1:18" x14ac:dyDescent="0.7">
      <c r="A109" s="248" t="s">
        <v>3140</v>
      </c>
      <c r="B109" s="248" t="s">
        <v>3141</v>
      </c>
      <c r="C109" s="248" t="s">
        <v>1474</v>
      </c>
      <c r="D109" s="248" t="s">
        <v>3142</v>
      </c>
      <c r="E109" s="248">
        <v>4</v>
      </c>
      <c r="F109" s="248" t="s">
        <v>2297</v>
      </c>
      <c r="G109" s="248" t="s">
        <v>2298</v>
      </c>
      <c r="H109" s="249">
        <v>13</v>
      </c>
      <c r="I109" s="248" t="s">
        <v>1204</v>
      </c>
      <c r="J109" s="249">
        <v>55</v>
      </c>
      <c r="K109" s="248" t="s">
        <v>2291</v>
      </c>
      <c r="L109" s="248" t="s">
        <v>2299</v>
      </c>
      <c r="M109" s="248">
        <v>6</v>
      </c>
      <c r="N109" s="248"/>
      <c r="O109" s="248" t="s">
        <v>3143</v>
      </c>
      <c r="P109" s="248" t="s">
        <v>6364</v>
      </c>
      <c r="Q109" s="248" t="s">
        <v>3140</v>
      </c>
      <c r="R109" s="250"/>
    </row>
    <row r="110" spans="1:18" x14ac:dyDescent="0.7">
      <c r="A110" s="248" t="s">
        <v>3144</v>
      </c>
      <c r="B110" s="248" t="s">
        <v>3145</v>
      </c>
      <c r="C110" s="248" t="s">
        <v>1475</v>
      </c>
      <c r="D110" s="248" t="s">
        <v>3146</v>
      </c>
      <c r="E110" s="248">
        <v>4</v>
      </c>
      <c r="F110" s="248" t="s">
        <v>2297</v>
      </c>
      <c r="G110" s="248" t="s">
        <v>2298</v>
      </c>
      <c r="H110" s="249">
        <v>13</v>
      </c>
      <c r="I110" s="248" t="s">
        <v>1204</v>
      </c>
      <c r="J110" s="249">
        <v>37</v>
      </c>
      <c r="K110" s="248" t="s">
        <v>2291</v>
      </c>
      <c r="L110" s="248" t="s">
        <v>2299</v>
      </c>
      <c r="M110" s="248">
        <v>5</v>
      </c>
      <c r="N110" s="248"/>
      <c r="O110" s="248" t="s">
        <v>3147</v>
      </c>
      <c r="P110" s="248" t="s">
        <v>6365</v>
      </c>
      <c r="Q110" s="248" t="s">
        <v>3144</v>
      </c>
      <c r="R110" s="250"/>
    </row>
    <row r="111" spans="1:18" x14ac:dyDescent="0.7">
      <c r="A111" s="248" t="s">
        <v>3155</v>
      </c>
      <c r="B111" s="248" t="s">
        <v>3156</v>
      </c>
      <c r="C111" s="248" t="s">
        <v>1478</v>
      </c>
      <c r="D111" s="248" t="s">
        <v>3157</v>
      </c>
      <c r="E111" s="248">
        <v>4</v>
      </c>
      <c r="F111" s="248" t="s">
        <v>2297</v>
      </c>
      <c r="G111" s="248" t="s">
        <v>2298</v>
      </c>
      <c r="H111" s="249">
        <v>14</v>
      </c>
      <c r="I111" s="248" t="s">
        <v>1205</v>
      </c>
      <c r="J111" s="249">
        <v>30</v>
      </c>
      <c r="K111" s="248" t="s">
        <v>2283</v>
      </c>
      <c r="L111" s="248" t="s">
        <v>2299</v>
      </c>
      <c r="M111" s="248">
        <v>5</v>
      </c>
      <c r="N111" s="248"/>
      <c r="O111" s="248" t="s">
        <v>3158</v>
      </c>
      <c r="P111" s="248" t="s">
        <v>6365</v>
      </c>
      <c r="Q111" s="248" t="s">
        <v>3155</v>
      </c>
      <c r="R111" s="250"/>
    </row>
    <row r="112" spans="1:18" x14ac:dyDescent="0.7">
      <c r="A112" s="248" t="s">
        <v>3159</v>
      </c>
      <c r="B112" s="248" t="s">
        <v>3160</v>
      </c>
      <c r="C112" s="248" t="s">
        <v>1479</v>
      </c>
      <c r="D112" s="248" t="s">
        <v>3161</v>
      </c>
      <c r="E112" s="248">
        <v>4</v>
      </c>
      <c r="F112" s="248" t="s">
        <v>2297</v>
      </c>
      <c r="G112" s="248" t="s">
        <v>2298</v>
      </c>
      <c r="H112" s="249">
        <v>14</v>
      </c>
      <c r="I112" s="248" t="s">
        <v>1205</v>
      </c>
      <c r="J112" s="249">
        <v>60</v>
      </c>
      <c r="K112" s="248" t="s">
        <v>2291</v>
      </c>
      <c r="L112" s="248" t="s">
        <v>2299</v>
      </c>
      <c r="M112" s="248">
        <v>5</v>
      </c>
      <c r="N112" s="248"/>
      <c r="O112" s="248" t="s">
        <v>3162</v>
      </c>
      <c r="P112" s="248" t="s">
        <v>6365</v>
      </c>
      <c r="Q112" s="248" t="s">
        <v>3159</v>
      </c>
      <c r="R112" s="250"/>
    </row>
    <row r="113" spans="1:18" x14ac:dyDescent="0.7">
      <c r="A113" s="248" t="s">
        <v>3163</v>
      </c>
      <c r="B113" s="248" t="s">
        <v>3164</v>
      </c>
      <c r="C113" s="248" t="s">
        <v>1480</v>
      </c>
      <c r="D113" s="248" t="s">
        <v>3165</v>
      </c>
      <c r="E113" s="248">
        <v>4</v>
      </c>
      <c r="F113" s="248" t="s">
        <v>2297</v>
      </c>
      <c r="G113" s="248" t="s">
        <v>2298</v>
      </c>
      <c r="H113" s="249">
        <v>14</v>
      </c>
      <c r="I113" s="248" t="s">
        <v>1205</v>
      </c>
      <c r="J113" s="249">
        <v>40</v>
      </c>
      <c r="K113" s="248" t="s">
        <v>2291</v>
      </c>
      <c r="L113" s="248" t="s">
        <v>2299</v>
      </c>
      <c r="M113" s="248">
        <v>5</v>
      </c>
      <c r="N113" s="248"/>
      <c r="O113" s="248" t="s">
        <v>3166</v>
      </c>
      <c r="P113" s="248" t="s">
        <v>6365</v>
      </c>
      <c r="Q113" s="248" t="s">
        <v>3163</v>
      </c>
      <c r="R113" s="250"/>
    </row>
    <row r="114" spans="1:18" x14ac:dyDescent="0.7">
      <c r="A114" s="248" t="s">
        <v>3167</v>
      </c>
      <c r="B114" s="248" t="s">
        <v>3168</v>
      </c>
      <c r="C114" s="248" t="s">
        <v>1481</v>
      </c>
      <c r="D114" s="248" t="s">
        <v>3169</v>
      </c>
      <c r="E114" s="248">
        <v>4</v>
      </c>
      <c r="F114" s="248" t="s">
        <v>2297</v>
      </c>
      <c r="G114" s="248" t="s">
        <v>2298</v>
      </c>
      <c r="H114" s="249">
        <v>14</v>
      </c>
      <c r="I114" s="248" t="s">
        <v>1205</v>
      </c>
      <c r="J114" s="249">
        <v>26</v>
      </c>
      <c r="K114" s="248" t="s">
        <v>2291</v>
      </c>
      <c r="L114" s="248" t="s">
        <v>2299</v>
      </c>
      <c r="M114" s="248">
        <v>5</v>
      </c>
      <c r="N114" s="248"/>
      <c r="O114" s="248" t="s">
        <v>3170</v>
      </c>
      <c r="P114" s="248" t="s">
        <v>6365</v>
      </c>
      <c r="Q114" s="248" t="s">
        <v>3167</v>
      </c>
      <c r="R114" s="250"/>
    </row>
    <row r="115" spans="1:18" x14ac:dyDescent="0.7">
      <c r="A115" s="248" t="s">
        <v>3171</v>
      </c>
      <c r="B115" s="248" t="s">
        <v>3172</v>
      </c>
      <c r="C115" s="248" t="s">
        <v>1482</v>
      </c>
      <c r="D115" s="248" t="s">
        <v>3173</v>
      </c>
      <c r="E115" s="248">
        <v>4</v>
      </c>
      <c r="F115" s="248" t="s">
        <v>2297</v>
      </c>
      <c r="G115" s="248" t="s">
        <v>2298</v>
      </c>
      <c r="H115" s="249">
        <v>14</v>
      </c>
      <c r="I115" s="248" t="s">
        <v>1205</v>
      </c>
      <c r="J115" s="249">
        <v>90</v>
      </c>
      <c r="K115" s="248" t="s">
        <v>2291</v>
      </c>
      <c r="L115" s="248" t="s">
        <v>2333</v>
      </c>
      <c r="M115" s="248">
        <v>12</v>
      </c>
      <c r="N115" s="248"/>
      <c r="O115" s="248" t="s">
        <v>3174</v>
      </c>
      <c r="P115" s="248" t="s">
        <v>6366</v>
      </c>
      <c r="Q115" s="248" t="s">
        <v>3171</v>
      </c>
      <c r="R115" s="250"/>
    </row>
    <row r="116" spans="1:18" x14ac:dyDescent="0.7">
      <c r="A116" s="248" t="s">
        <v>3175</v>
      </c>
      <c r="B116" s="248" t="s">
        <v>3176</v>
      </c>
      <c r="C116" s="248" t="s">
        <v>1483</v>
      </c>
      <c r="D116" s="248" t="s">
        <v>3177</v>
      </c>
      <c r="E116" s="248">
        <v>4</v>
      </c>
      <c r="F116" s="248" t="s">
        <v>2297</v>
      </c>
      <c r="G116" s="248" t="s">
        <v>2298</v>
      </c>
      <c r="H116" s="249">
        <v>14</v>
      </c>
      <c r="I116" s="248" t="s">
        <v>1205</v>
      </c>
      <c r="J116" s="249">
        <v>30</v>
      </c>
      <c r="K116" s="248" t="s">
        <v>2283</v>
      </c>
      <c r="L116" s="248" t="s">
        <v>2299</v>
      </c>
      <c r="M116" s="248">
        <v>5</v>
      </c>
      <c r="N116" s="248"/>
      <c r="O116" s="248" t="s">
        <v>3178</v>
      </c>
      <c r="P116" s="248" t="s">
        <v>6365</v>
      </c>
      <c r="Q116" s="248" t="s">
        <v>3175</v>
      </c>
      <c r="R116" s="250"/>
    </row>
    <row r="117" spans="1:18" x14ac:dyDescent="0.7">
      <c r="A117" s="248" t="s">
        <v>3179</v>
      </c>
      <c r="B117" s="248" t="s">
        <v>3180</v>
      </c>
      <c r="C117" s="248" t="s">
        <v>1484</v>
      </c>
      <c r="D117" s="248" t="s">
        <v>3181</v>
      </c>
      <c r="E117" s="248">
        <v>4</v>
      </c>
      <c r="F117" s="248" t="s">
        <v>2297</v>
      </c>
      <c r="G117" s="248" t="s">
        <v>2298</v>
      </c>
      <c r="H117" s="249">
        <v>14</v>
      </c>
      <c r="I117" s="248" t="s">
        <v>1205</v>
      </c>
      <c r="J117" s="249">
        <v>31</v>
      </c>
      <c r="K117" s="248" t="s">
        <v>2291</v>
      </c>
      <c r="L117" s="248" t="s">
        <v>2299</v>
      </c>
      <c r="M117" s="248">
        <v>5</v>
      </c>
      <c r="N117" s="248"/>
      <c r="O117" s="248" t="s">
        <v>3182</v>
      </c>
      <c r="P117" s="248" t="s">
        <v>6365</v>
      </c>
      <c r="Q117" s="248" t="s">
        <v>3179</v>
      </c>
      <c r="R117" s="250"/>
    </row>
    <row r="118" spans="1:18" x14ac:dyDescent="0.7">
      <c r="A118" s="248" t="s">
        <v>3183</v>
      </c>
      <c r="B118" s="248" t="s">
        <v>3184</v>
      </c>
      <c r="C118" s="248" t="s">
        <v>1485</v>
      </c>
      <c r="D118" s="248" t="s">
        <v>3185</v>
      </c>
      <c r="E118" s="248">
        <v>4</v>
      </c>
      <c r="F118" s="248" t="s">
        <v>2297</v>
      </c>
      <c r="G118" s="248" t="s">
        <v>2298</v>
      </c>
      <c r="H118" s="249">
        <v>14</v>
      </c>
      <c r="I118" s="248" t="s">
        <v>1205</v>
      </c>
      <c r="J118" s="249">
        <v>46</v>
      </c>
      <c r="K118" s="248" t="s">
        <v>2291</v>
      </c>
      <c r="L118" s="248" t="s">
        <v>2299</v>
      </c>
      <c r="M118" s="248">
        <v>5</v>
      </c>
      <c r="N118" s="248"/>
      <c r="O118" s="248" t="s">
        <v>3186</v>
      </c>
      <c r="P118" s="248" t="s">
        <v>6365</v>
      </c>
      <c r="Q118" s="248" t="s">
        <v>3183</v>
      </c>
      <c r="R118" s="250"/>
    </row>
    <row r="119" spans="1:18" x14ac:dyDescent="0.7">
      <c r="A119" s="248" t="s">
        <v>3187</v>
      </c>
      <c r="B119" s="248" t="s">
        <v>3188</v>
      </c>
      <c r="C119" s="248" t="s">
        <v>1486</v>
      </c>
      <c r="D119" s="248" t="s">
        <v>3189</v>
      </c>
      <c r="E119" s="248">
        <v>4</v>
      </c>
      <c r="F119" s="248" t="s">
        <v>2297</v>
      </c>
      <c r="G119" s="248" t="s">
        <v>2298</v>
      </c>
      <c r="H119" s="249">
        <v>14</v>
      </c>
      <c r="I119" s="248" t="s">
        <v>1205</v>
      </c>
      <c r="J119" s="249">
        <v>40</v>
      </c>
      <c r="K119" s="248" t="s">
        <v>2283</v>
      </c>
      <c r="L119" s="248" t="s">
        <v>2299</v>
      </c>
      <c r="M119" s="248">
        <v>5</v>
      </c>
      <c r="N119" s="248"/>
      <c r="O119" s="248" t="s">
        <v>3190</v>
      </c>
      <c r="P119" s="248" t="s">
        <v>6365</v>
      </c>
      <c r="Q119" s="248" t="s">
        <v>3187</v>
      </c>
      <c r="R119" s="250"/>
    </row>
    <row r="120" spans="1:18" x14ac:dyDescent="0.7">
      <c r="A120" s="248" t="s">
        <v>3191</v>
      </c>
      <c r="B120" s="248" t="s">
        <v>3192</v>
      </c>
      <c r="C120" s="248" t="s">
        <v>1487</v>
      </c>
      <c r="D120" s="248" t="s">
        <v>3193</v>
      </c>
      <c r="E120" s="248">
        <v>4</v>
      </c>
      <c r="F120" s="248" t="s">
        <v>2297</v>
      </c>
      <c r="G120" s="248" t="s">
        <v>2298</v>
      </c>
      <c r="H120" s="249">
        <v>14</v>
      </c>
      <c r="I120" s="248" t="s">
        <v>1205</v>
      </c>
      <c r="J120" s="249">
        <v>90</v>
      </c>
      <c r="K120" s="248" t="s">
        <v>2283</v>
      </c>
      <c r="L120" s="248" t="s">
        <v>2304</v>
      </c>
      <c r="M120" s="248">
        <v>9</v>
      </c>
      <c r="N120" s="248"/>
      <c r="O120" s="248" t="s">
        <v>3194</v>
      </c>
      <c r="P120" s="248" t="s">
        <v>6363</v>
      </c>
      <c r="Q120" s="248" t="s">
        <v>3191</v>
      </c>
      <c r="R120" s="250"/>
    </row>
    <row r="121" spans="1:18" x14ac:dyDescent="0.7">
      <c r="A121" s="248" t="s">
        <v>3195</v>
      </c>
      <c r="B121" s="248" t="s">
        <v>3196</v>
      </c>
      <c r="C121" s="248" t="s">
        <v>1488</v>
      </c>
      <c r="D121" s="248" t="s">
        <v>3197</v>
      </c>
      <c r="E121" s="248">
        <v>4</v>
      </c>
      <c r="F121" s="248" t="s">
        <v>2297</v>
      </c>
      <c r="G121" s="248" t="s">
        <v>2298</v>
      </c>
      <c r="H121" s="249">
        <v>14</v>
      </c>
      <c r="I121" s="248" t="s">
        <v>1205</v>
      </c>
      <c r="J121" s="249">
        <v>10</v>
      </c>
      <c r="K121" s="248" t="s">
        <v>2291</v>
      </c>
      <c r="L121" s="248" t="s">
        <v>2386</v>
      </c>
      <c r="M121" s="248">
        <v>2</v>
      </c>
      <c r="N121" s="248"/>
      <c r="O121" s="248" t="s">
        <v>3198</v>
      </c>
      <c r="P121" s="248" t="s">
        <v>6352</v>
      </c>
      <c r="Q121" s="248" t="s">
        <v>3195</v>
      </c>
      <c r="R121" s="250"/>
    </row>
    <row r="122" spans="1:18" x14ac:dyDescent="0.7">
      <c r="A122" s="248" t="s">
        <v>3199</v>
      </c>
      <c r="B122" s="248" t="s">
        <v>3200</v>
      </c>
      <c r="C122" s="248" t="s">
        <v>1489</v>
      </c>
      <c r="D122" s="248" t="s">
        <v>3201</v>
      </c>
      <c r="E122" s="248">
        <v>4</v>
      </c>
      <c r="F122" s="248" t="s">
        <v>2297</v>
      </c>
      <c r="G122" s="248" t="s">
        <v>2298</v>
      </c>
      <c r="H122" s="249">
        <v>14</v>
      </c>
      <c r="I122" s="248" t="s">
        <v>1205</v>
      </c>
      <c r="J122" s="249">
        <v>30</v>
      </c>
      <c r="K122" s="248" t="s">
        <v>2291</v>
      </c>
      <c r="L122" s="248" t="s">
        <v>2299</v>
      </c>
      <c r="M122" s="248">
        <v>6</v>
      </c>
      <c r="N122" s="248"/>
      <c r="O122" s="248" t="s">
        <v>3202</v>
      </c>
      <c r="P122" s="248" t="s">
        <v>6364</v>
      </c>
      <c r="Q122" s="248" t="s">
        <v>3199</v>
      </c>
      <c r="R122" s="250"/>
    </row>
    <row r="123" spans="1:18" x14ac:dyDescent="0.7">
      <c r="A123" s="248" t="s">
        <v>3203</v>
      </c>
      <c r="B123" s="248" t="s">
        <v>3204</v>
      </c>
      <c r="C123" s="248" t="s">
        <v>1490</v>
      </c>
      <c r="D123" s="248" t="s">
        <v>3205</v>
      </c>
      <c r="E123" s="248">
        <v>4</v>
      </c>
      <c r="F123" s="248" t="s">
        <v>2297</v>
      </c>
      <c r="G123" s="248" t="s">
        <v>2298</v>
      </c>
      <c r="H123" s="249">
        <v>14</v>
      </c>
      <c r="I123" s="248" t="s">
        <v>1205</v>
      </c>
      <c r="J123" s="249">
        <v>24</v>
      </c>
      <c r="K123" s="248" t="s">
        <v>2291</v>
      </c>
      <c r="L123" s="248" t="s">
        <v>2386</v>
      </c>
      <c r="M123" s="248">
        <v>2</v>
      </c>
      <c r="N123" s="248"/>
      <c r="O123" s="248" t="s">
        <v>3206</v>
      </c>
      <c r="P123" s="248" t="s">
        <v>6352</v>
      </c>
      <c r="Q123" s="248" t="s">
        <v>3203</v>
      </c>
      <c r="R123" s="250"/>
    </row>
    <row r="124" spans="1:18" x14ac:dyDescent="0.7">
      <c r="A124" s="248" t="s">
        <v>3207</v>
      </c>
      <c r="B124" s="248" t="s">
        <v>3208</v>
      </c>
      <c r="C124" s="248" t="s">
        <v>1491</v>
      </c>
      <c r="D124" s="248" t="s">
        <v>3209</v>
      </c>
      <c r="E124" s="248">
        <v>4</v>
      </c>
      <c r="F124" s="248" t="s">
        <v>2297</v>
      </c>
      <c r="G124" s="248" t="s">
        <v>2298</v>
      </c>
      <c r="H124" s="249">
        <v>14</v>
      </c>
      <c r="I124" s="248" t="s">
        <v>1205</v>
      </c>
      <c r="J124" s="249">
        <v>22</v>
      </c>
      <c r="K124" s="248" t="s">
        <v>2291</v>
      </c>
      <c r="L124" s="248" t="s">
        <v>2386</v>
      </c>
      <c r="M124" s="248">
        <v>2</v>
      </c>
      <c r="N124" s="248"/>
      <c r="O124" s="248" t="s">
        <v>3210</v>
      </c>
      <c r="P124" s="248" t="s">
        <v>6352</v>
      </c>
      <c r="Q124" s="248" t="s">
        <v>3207</v>
      </c>
      <c r="R124" s="250"/>
    </row>
    <row r="125" spans="1:18" x14ac:dyDescent="0.7">
      <c r="A125" s="248" t="s">
        <v>3214</v>
      </c>
      <c r="B125" s="248" t="s">
        <v>3215</v>
      </c>
      <c r="C125" s="248" t="s">
        <v>1522</v>
      </c>
      <c r="D125" s="248" t="s">
        <v>3216</v>
      </c>
      <c r="E125" s="248">
        <v>4</v>
      </c>
      <c r="F125" s="248" t="s">
        <v>2297</v>
      </c>
      <c r="G125" s="248" t="s">
        <v>2298</v>
      </c>
      <c r="H125" s="249">
        <v>15</v>
      </c>
      <c r="I125" s="248" t="s">
        <v>1209</v>
      </c>
      <c r="J125" s="249">
        <v>36</v>
      </c>
      <c r="K125" s="248" t="s">
        <v>2291</v>
      </c>
      <c r="L125" s="248" t="s">
        <v>2299</v>
      </c>
      <c r="M125" s="248">
        <v>5</v>
      </c>
      <c r="N125" s="248"/>
      <c r="O125" s="248" t="s">
        <v>3217</v>
      </c>
      <c r="P125" s="248" t="s">
        <v>6365</v>
      </c>
      <c r="Q125" s="248" t="s">
        <v>3214</v>
      </c>
      <c r="R125" s="250"/>
    </row>
    <row r="126" spans="1:18" x14ac:dyDescent="0.7">
      <c r="A126" s="248" t="s">
        <v>3218</v>
      </c>
      <c r="B126" s="248" t="s">
        <v>3219</v>
      </c>
      <c r="C126" s="248" t="s">
        <v>1523</v>
      </c>
      <c r="D126" s="248" t="s">
        <v>3220</v>
      </c>
      <c r="E126" s="248">
        <v>4</v>
      </c>
      <c r="F126" s="248" t="s">
        <v>2297</v>
      </c>
      <c r="G126" s="248" t="s">
        <v>2298</v>
      </c>
      <c r="H126" s="249">
        <v>15</v>
      </c>
      <c r="I126" s="248" t="s">
        <v>1209</v>
      </c>
      <c r="J126" s="249">
        <v>54</v>
      </c>
      <c r="K126" s="248" t="s">
        <v>2291</v>
      </c>
      <c r="L126" s="248" t="s">
        <v>2299</v>
      </c>
      <c r="M126" s="248">
        <v>5</v>
      </c>
      <c r="N126" s="248"/>
      <c r="O126" s="248" t="s">
        <v>3221</v>
      </c>
      <c r="P126" s="248" t="s">
        <v>6365</v>
      </c>
      <c r="Q126" s="248" t="s">
        <v>3218</v>
      </c>
      <c r="R126" s="250"/>
    </row>
    <row r="127" spans="1:18" x14ac:dyDescent="0.7">
      <c r="A127" s="248" t="s">
        <v>3222</v>
      </c>
      <c r="B127" s="248" t="s">
        <v>3223</v>
      </c>
      <c r="C127" s="248" t="s">
        <v>1524</v>
      </c>
      <c r="D127" s="248" t="s">
        <v>3224</v>
      </c>
      <c r="E127" s="248">
        <v>4</v>
      </c>
      <c r="F127" s="248" t="s">
        <v>2297</v>
      </c>
      <c r="G127" s="248" t="s">
        <v>2298</v>
      </c>
      <c r="H127" s="249">
        <v>15</v>
      </c>
      <c r="I127" s="248" t="s">
        <v>1209</v>
      </c>
      <c r="J127" s="249">
        <v>81</v>
      </c>
      <c r="K127" s="248" t="s">
        <v>2291</v>
      </c>
      <c r="L127" s="248" t="s">
        <v>2299</v>
      </c>
      <c r="M127" s="248">
        <v>6</v>
      </c>
      <c r="N127" s="248"/>
      <c r="O127" s="248" t="s">
        <v>3225</v>
      </c>
      <c r="P127" s="248" t="s">
        <v>6364</v>
      </c>
      <c r="Q127" s="248" t="s">
        <v>3222</v>
      </c>
      <c r="R127" s="250"/>
    </row>
    <row r="128" spans="1:18" x14ac:dyDescent="0.7">
      <c r="A128" s="248" t="s">
        <v>3226</v>
      </c>
      <c r="B128" s="248" t="s">
        <v>3227</v>
      </c>
      <c r="C128" s="248" t="s">
        <v>1525</v>
      </c>
      <c r="D128" s="248" t="s">
        <v>3228</v>
      </c>
      <c r="E128" s="248">
        <v>4</v>
      </c>
      <c r="F128" s="248" t="s">
        <v>2297</v>
      </c>
      <c r="G128" s="248" t="s">
        <v>2298</v>
      </c>
      <c r="H128" s="249">
        <v>15</v>
      </c>
      <c r="I128" s="248" t="s">
        <v>1209</v>
      </c>
      <c r="J128" s="249">
        <v>48</v>
      </c>
      <c r="K128" s="248" t="s">
        <v>2291</v>
      </c>
      <c r="L128" s="248" t="s">
        <v>2299</v>
      </c>
      <c r="M128" s="248">
        <v>5</v>
      </c>
      <c r="N128" s="248"/>
      <c r="O128" s="248" t="s">
        <v>3229</v>
      </c>
      <c r="P128" s="248" t="s">
        <v>6365</v>
      </c>
      <c r="Q128" s="248" t="s">
        <v>3226</v>
      </c>
      <c r="R128" s="250"/>
    </row>
    <row r="129" spans="1:18" x14ac:dyDescent="0.7">
      <c r="A129" s="248" t="s">
        <v>3230</v>
      </c>
      <c r="B129" s="248" t="s">
        <v>3231</v>
      </c>
      <c r="C129" s="248" t="s">
        <v>1526</v>
      </c>
      <c r="D129" s="248" t="s">
        <v>3232</v>
      </c>
      <c r="E129" s="248">
        <v>4</v>
      </c>
      <c r="F129" s="248" t="s">
        <v>2297</v>
      </c>
      <c r="G129" s="248" t="s">
        <v>2298</v>
      </c>
      <c r="H129" s="249">
        <v>15</v>
      </c>
      <c r="I129" s="248" t="s">
        <v>1209</v>
      </c>
      <c r="J129" s="249">
        <v>95</v>
      </c>
      <c r="K129" s="248" t="s">
        <v>2291</v>
      </c>
      <c r="L129" s="248" t="s">
        <v>2304</v>
      </c>
      <c r="M129" s="248">
        <v>9</v>
      </c>
      <c r="N129" s="248"/>
      <c r="O129" s="248" t="s">
        <v>3233</v>
      </c>
      <c r="P129" s="248" t="s">
        <v>6363</v>
      </c>
      <c r="Q129" s="248" t="s">
        <v>3230</v>
      </c>
      <c r="R129" s="250"/>
    </row>
    <row r="130" spans="1:18" x14ac:dyDescent="0.7">
      <c r="A130" s="248" t="s">
        <v>3234</v>
      </c>
      <c r="B130" s="248" t="s">
        <v>3235</v>
      </c>
      <c r="C130" s="248" t="s">
        <v>1527</v>
      </c>
      <c r="D130" s="248" t="s">
        <v>3236</v>
      </c>
      <c r="E130" s="248">
        <v>4</v>
      </c>
      <c r="F130" s="248" t="s">
        <v>2297</v>
      </c>
      <c r="G130" s="248" t="s">
        <v>2298</v>
      </c>
      <c r="H130" s="249">
        <v>15</v>
      </c>
      <c r="I130" s="248" t="s">
        <v>1209</v>
      </c>
      <c r="J130" s="249">
        <v>33</v>
      </c>
      <c r="K130" s="248" t="s">
        <v>2291</v>
      </c>
      <c r="L130" s="248" t="s">
        <v>2386</v>
      </c>
      <c r="M130" s="248">
        <v>2</v>
      </c>
      <c r="N130" s="248"/>
      <c r="O130" s="248" t="s">
        <v>3237</v>
      </c>
      <c r="P130" s="248" t="s">
        <v>6352</v>
      </c>
      <c r="Q130" s="248" t="s">
        <v>3234</v>
      </c>
      <c r="R130" s="250"/>
    </row>
    <row r="131" spans="1:18" x14ac:dyDescent="0.7">
      <c r="A131" s="248" t="s">
        <v>3246</v>
      </c>
      <c r="B131" s="248" t="s">
        <v>3247</v>
      </c>
      <c r="C131" s="248" t="s">
        <v>1494</v>
      </c>
      <c r="D131" s="248" t="s">
        <v>3248</v>
      </c>
      <c r="E131" s="248">
        <v>4</v>
      </c>
      <c r="F131" s="248" t="s">
        <v>2297</v>
      </c>
      <c r="G131" s="248" t="s">
        <v>2298</v>
      </c>
      <c r="H131" s="249">
        <v>16</v>
      </c>
      <c r="I131" s="248" t="s">
        <v>1206</v>
      </c>
      <c r="J131" s="249">
        <v>78</v>
      </c>
      <c r="K131" s="248" t="s">
        <v>2283</v>
      </c>
      <c r="L131" s="248" t="s">
        <v>2304</v>
      </c>
      <c r="M131" s="248">
        <v>9</v>
      </c>
      <c r="N131" s="248"/>
      <c r="O131" s="248" t="s">
        <v>3249</v>
      </c>
      <c r="P131" s="248" t="s">
        <v>6363</v>
      </c>
      <c r="Q131" s="248" t="s">
        <v>3246</v>
      </c>
      <c r="R131" s="250"/>
    </row>
    <row r="132" spans="1:18" x14ac:dyDescent="0.7">
      <c r="A132" s="248" t="s">
        <v>3250</v>
      </c>
      <c r="B132" s="248" t="s">
        <v>3251</v>
      </c>
      <c r="C132" s="248" t="s">
        <v>1495</v>
      </c>
      <c r="D132" s="248" t="s">
        <v>3252</v>
      </c>
      <c r="E132" s="248">
        <v>4</v>
      </c>
      <c r="F132" s="248" t="s">
        <v>2297</v>
      </c>
      <c r="G132" s="248" t="s">
        <v>2298</v>
      </c>
      <c r="H132" s="249">
        <v>16</v>
      </c>
      <c r="I132" s="248" t="s">
        <v>1206</v>
      </c>
      <c r="J132" s="249">
        <v>123</v>
      </c>
      <c r="K132" s="248" t="s">
        <v>2283</v>
      </c>
      <c r="L132" s="248" t="s">
        <v>2333</v>
      </c>
      <c r="M132" s="248">
        <v>13</v>
      </c>
      <c r="N132" s="248"/>
      <c r="O132" s="248" t="s">
        <v>3253</v>
      </c>
      <c r="P132" s="248" t="s">
        <v>6360</v>
      </c>
      <c r="Q132" s="248" t="s">
        <v>3250</v>
      </c>
      <c r="R132" s="250"/>
    </row>
    <row r="133" spans="1:18" x14ac:dyDescent="0.7">
      <c r="A133" s="248" t="s">
        <v>3254</v>
      </c>
      <c r="B133" s="248" t="s">
        <v>3255</v>
      </c>
      <c r="C133" s="248" t="s">
        <v>1496</v>
      </c>
      <c r="D133" s="248" t="s">
        <v>3256</v>
      </c>
      <c r="E133" s="248">
        <v>4</v>
      </c>
      <c r="F133" s="248" t="s">
        <v>2297</v>
      </c>
      <c r="G133" s="248" t="s">
        <v>2298</v>
      </c>
      <c r="H133" s="249">
        <v>16</v>
      </c>
      <c r="I133" s="248" t="s">
        <v>1206</v>
      </c>
      <c r="J133" s="249">
        <v>137</v>
      </c>
      <c r="K133" s="248" t="s">
        <v>2283</v>
      </c>
      <c r="L133" s="248" t="s">
        <v>2333</v>
      </c>
      <c r="M133" s="248">
        <v>13</v>
      </c>
      <c r="N133" s="248"/>
      <c r="O133" s="248" t="s">
        <v>3257</v>
      </c>
      <c r="P133" s="248" t="s">
        <v>6360</v>
      </c>
      <c r="Q133" s="248" t="s">
        <v>3254</v>
      </c>
      <c r="R133" s="250"/>
    </row>
    <row r="134" spans="1:18" x14ac:dyDescent="0.7">
      <c r="A134" s="248" t="s">
        <v>3258</v>
      </c>
      <c r="B134" s="248" t="s">
        <v>3259</v>
      </c>
      <c r="C134" s="248" t="s">
        <v>1497</v>
      </c>
      <c r="D134" s="248" t="s">
        <v>3260</v>
      </c>
      <c r="E134" s="248">
        <v>4</v>
      </c>
      <c r="F134" s="248" t="s">
        <v>2297</v>
      </c>
      <c r="G134" s="248" t="s">
        <v>2298</v>
      </c>
      <c r="H134" s="249">
        <v>16</v>
      </c>
      <c r="I134" s="248" t="s">
        <v>1206</v>
      </c>
      <c r="J134" s="249">
        <v>48</v>
      </c>
      <c r="K134" s="248" t="s">
        <v>2283</v>
      </c>
      <c r="L134" s="248" t="s">
        <v>2299</v>
      </c>
      <c r="M134" s="248">
        <v>6</v>
      </c>
      <c r="N134" s="248"/>
      <c r="O134" s="248" t="s">
        <v>3261</v>
      </c>
      <c r="P134" s="248" t="s">
        <v>6364</v>
      </c>
      <c r="Q134" s="248" t="s">
        <v>3258</v>
      </c>
      <c r="R134" s="250"/>
    </row>
    <row r="135" spans="1:18" x14ac:dyDescent="0.7">
      <c r="A135" s="248" t="s">
        <v>3262</v>
      </c>
      <c r="B135" s="248" t="s">
        <v>3263</v>
      </c>
      <c r="C135" s="248" t="s">
        <v>1498</v>
      </c>
      <c r="D135" s="248" t="s">
        <v>3264</v>
      </c>
      <c r="E135" s="248">
        <v>4</v>
      </c>
      <c r="F135" s="248" t="s">
        <v>2297</v>
      </c>
      <c r="G135" s="248" t="s">
        <v>2298</v>
      </c>
      <c r="H135" s="249">
        <v>16</v>
      </c>
      <c r="I135" s="248" t="s">
        <v>1206</v>
      </c>
      <c r="J135" s="249">
        <v>56</v>
      </c>
      <c r="K135" s="248" t="s">
        <v>2283</v>
      </c>
      <c r="L135" s="248" t="s">
        <v>2299</v>
      </c>
      <c r="M135" s="248">
        <v>5</v>
      </c>
      <c r="N135" s="248"/>
      <c r="O135" s="248" t="s">
        <v>3265</v>
      </c>
      <c r="P135" s="248" t="s">
        <v>6365</v>
      </c>
      <c r="Q135" s="248" t="s">
        <v>3262</v>
      </c>
      <c r="R135" s="250"/>
    </row>
    <row r="136" spans="1:18" x14ac:dyDescent="0.7">
      <c r="A136" s="248" t="s">
        <v>3266</v>
      </c>
      <c r="B136" s="248" t="s">
        <v>3267</v>
      </c>
      <c r="C136" s="248" t="s">
        <v>1499</v>
      </c>
      <c r="D136" s="248" t="s">
        <v>3268</v>
      </c>
      <c r="E136" s="248">
        <v>4</v>
      </c>
      <c r="F136" s="248" t="s">
        <v>2297</v>
      </c>
      <c r="G136" s="248" t="s">
        <v>2298</v>
      </c>
      <c r="H136" s="249">
        <v>16</v>
      </c>
      <c r="I136" s="248" t="s">
        <v>1206</v>
      </c>
      <c r="J136" s="249">
        <v>30</v>
      </c>
      <c r="K136" s="248" t="s">
        <v>2283</v>
      </c>
      <c r="L136" s="248" t="s">
        <v>2386</v>
      </c>
      <c r="M136" s="248">
        <v>2</v>
      </c>
      <c r="N136" s="248"/>
      <c r="O136" s="248" t="s">
        <v>3269</v>
      </c>
      <c r="P136" s="248" t="s">
        <v>6352</v>
      </c>
      <c r="Q136" s="248" t="s">
        <v>3266</v>
      </c>
      <c r="R136" s="250"/>
    </row>
    <row r="137" spans="1:18" x14ac:dyDescent="0.7">
      <c r="A137" s="248" t="s">
        <v>3270</v>
      </c>
      <c r="B137" s="248" t="s">
        <v>3271</v>
      </c>
      <c r="C137" s="248" t="s">
        <v>1500</v>
      </c>
      <c r="D137" s="248" t="s">
        <v>3272</v>
      </c>
      <c r="E137" s="248">
        <v>4</v>
      </c>
      <c r="F137" s="248" t="s">
        <v>2297</v>
      </c>
      <c r="G137" s="248" t="s">
        <v>2298</v>
      </c>
      <c r="H137" s="249">
        <v>16</v>
      </c>
      <c r="I137" s="248" t="s">
        <v>1206</v>
      </c>
      <c r="J137" s="249">
        <v>41</v>
      </c>
      <c r="K137" s="248" t="s">
        <v>2283</v>
      </c>
      <c r="L137" s="248" t="s">
        <v>2299</v>
      </c>
      <c r="M137" s="248">
        <v>5</v>
      </c>
      <c r="N137" s="248"/>
      <c r="O137" s="248" t="s">
        <v>3273</v>
      </c>
      <c r="P137" s="248" t="s">
        <v>6365</v>
      </c>
      <c r="Q137" s="248" t="s">
        <v>3270</v>
      </c>
      <c r="R137" s="250"/>
    </row>
    <row r="138" spans="1:18" x14ac:dyDescent="0.7">
      <c r="A138" s="248" t="s">
        <v>3274</v>
      </c>
      <c r="B138" s="248" t="s">
        <v>3275</v>
      </c>
      <c r="C138" s="248" t="s">
        <v>1501</v>
      </c>
      <c r="D138" s="248" t="s">
        <v>3276</v>
      </c>
      <c r="E138" s="248">
        <v>4</v>
      </c>
      <c r="F138" s="248" t="s">
        <v>2297</v>
      </c>
      <c r="G138" s="248" t="s">
        <v>2298</v>
      </c>
      <c r="H138" s="249">
        <v>16</v>
      </c>
      <c r="I138" s="248" t="s">
        <v>1206</v>
      </c>
      <c r="J138" s="249">
        <v>41</v>
      </c>
      <c r="K138" s="248" t="s">
        <v>2283</v>
      </c>
      <c r="L138" s="248" t="s">
        <v>2299</v>
      </c>
      <c r="M138" s="248">
        <v>5</v>
      </c>
      <c r="N138" s="248"/>
      <c r="O138" s="248" t="s">
        <v>3277</v>
      </c>
      <c r="P138" s="248" t="s">
        <v>6365</v>
      </c>
      <c r="Q138" s="248" t="s">
        <v>3274</v>
      </c>
      <c r="R138" s="250"/>
    </row>
    <row r="139" spans="1:18" x14ac:dyDescent="0.7">
      <c r="A139" s="248" t="s">
        <v>3278</v>
      </c>
      <c r="B139" s="248" t="s">
        <v>3279</v>
      </c>
      <c r="C139" s="248" t="s">
        <v>1502</v>
      </c>
      <c r="D139" s="248" t="s">
        <v>3280</v>
      </c>
      <c r="E139" s="248">
        <v>4</v>
      </c>
      <c r="F139" s="248" t="s">
        <v>2297</v>
      </c>
      <c r="G139" s="248" t="s">
        <v>2298</v>
      </c>
      <c r="H139" s="249">
        <v>16</v>
      </c>
      <c r="I139" s="248" t="s">
        <v>1206</v>
      </c>
      <c r="J139" s="249">
        <v>32</v>
      </c>
      <c r="K139" s="248" t="s">
        <v>2283</v>
      </c>
      <c r="L139" s="248" t="s">
        <v>2299</v>
      </c>
      <c r="M139" s="248">
        <v>5</v>
      </c>
      <c r="N139" s="248"/>
      <c r="O139" s="248" t="s">
        <v>3281</v>
      </c>
      <c r="P139" s="248" t="s">
        <v>6365</v>
      </c>
      <c r="Q139" s="248" t="s">
        <v>3278</v>
      </c>
      <c r="R139" s="250"/>
    </row>
    <row r="140" spans="1:18" x14ac:dyDescent="0.7">
      <c r="A140" s="248" t="s">
        <v>3289</v>
      </c>
      <c r="B140" s="248" t="s">
        <v>3290</v>
      </c>
      <c r="C140" s="248" t="s">
        <v>1517</v>
      </c>
      <c r="D140" s="248" t="s">
        <v>3291</v>
      </c>
      <c r="E140" s="248">
        <v>4</v>
      </c>
      <c r="F140" s="248" t="s">
        <v>2297</v>
      </c>
      <c r="G140" s="248" t="s">
        <v>2298</v>
      </c>
      <c r="H140" s="249">
        <v>17</v>
      </c>
      <c r="I140" s="248" t="s">
        <v>1208</v>
      </c>
      <c r="J140" s="249">
        <v>30</v>
      </c>
      <c r="K140" s="248" t="s">
        <v>2283</v>
      </c>
      <c r="L140" s="248" t="s">
        <v>2299</v>
      </c>
      <c r="M140" s="248">
        <v>5</v>
      </c>
      <c r="N140" s="248"/>
      <c r="O140" s="248" t="s">
        <v>3292</v>
      </c>
      <c r="P140" s="248" t="s">
        <v>6365</v>
      </c>
      <c r="Q140" s="248" t="s">
        <v>3289</v>
      </c>
      <c r="R140" s="250"/>
    </row>
    <row r="141" spans="1:18" x14ac:dyDescent="0.7">
      <c r="A141" s="248" t="s">
        <v>3293</v>
      </c>
      <c r="B141" s="248" t="s">
        <v>3294</v>
      </c>
      <c r="C141" s="248" t="s">
        <v>1518</v>
      </c>
      <c r="D141" s="248" t="s">
        <v>3295</v>
      </c>
      <c r="E141" s="248">
        <v>4</v>
      </c>
      <c r="F141" s="248" t="s">
        <v>2297</v>
      </c>
      <c r="G141" s="248" t="s">
        <v>2298</v>
      </c>
      <c r="H141" s="249">
        <v>17</v>
      </c>
      <c r="I141" s="248" t="s">
        <v>1208</v>
      </c>
      <c r="J141" s="249">
        <v>30</v>
      </c>
      <c r="K141" s="248" t="s">
        <v>2283</v>
      </c>
      <c r="L141" s="248" t="s">
        <v>2299</v>
      </c>
      <c r="M141" s="248">
        <v>5</v>
      </c>
      <c r="N141" s="248"/>
      <c r="O141" s="248" t="s">
        <v>3296</v>
      </c>
      <c r="P141" s="248" t="s">
        <v>6365</v>
      </c>
      <c r="Q141" s="248" t="s">
        <v>3293</v>
      </c>
      <c r="R141" s="250"/>
    </row>
    <row r="142" spans="1:18" x14ac:dyDescent="0.7">
      <c r="A142" s="248" t="s">
        <v>3297</v>
      </c>
      <c r="B142" s="248" t="s">
        <v>3298</v>
      </c>
      <c r="C142" s="248" t="s">
        <v>1519</v>
      </c>
      <c r="D142" s="248" t="s">
        <v>3299</v>
      </c>
      <c r="E142" s="248">
        <v>4</v>
      </c>
      <c r="F142" s="248" t="s">
        <v>2297</v>
      </c>
      <c r="G142" s="248" t="s">
        <v>2298</v>
      </c>
      <c r="H142" s="249">
        <v>17</v>
      </c>
      <c r="I142" s="248" t="s">
        <v>1208</v>
      </c>
      <c r="J142" s="249">
        <v>28</v>
      </c>
      <c r="K142" s="248" t="s">
        <v>2283</v>
      </c>
      <c r="L142" s="248" t="s">
        <v>2386</v>
      </c>
      <c r="M142" s="248">
        <v>2</v>
      </c>
      <c r="N142" s="248"/>
      <c r="O142" s="248" t="s">
        <v>3300</v>
      </c>
      <c r="P142" s="248" t="s">
        <v>6352</v>
      </c>
      <c r="Q142" s="248" t="s">
        <v>3297</v>
      </c>
      <c r="R142" s="250"/>
    </row>
    <row r="143" spans="1:18" x14ac:dyDescent="0.7">
      <c r="A143" s="248" t="s">
        <v>3301</v>
      </c>
      <c r="B143" s="248" t="s">
        <v>3302</v>
      </c>
      <c r="C143" s="248" t="s">
        <v>1520</v>
      </c>
      <c r="D143" s="248" t="s">
        <v>3303</v>
      </c>
      <c r="E143" s="248">
        <v>4</v>
      </c>
      <c r="F143" s="248" t="s">
        <v>2297</v>
      </c>
      <c r="G143" s="248" t="s">
        <v>2298</v>
      </c>
      <c r="H143" s="249">
        <v>17</v>
      </c>
      <c r="I143" s="248" t="s">
        <v>1208</v>
      </c>
      <c r="J143" s="249">
        <v>36</v>
      </c>
      <c r="K143" s="248" t="s">
        <v>2283</v>
      </c>
      <c r="L143" s="248" t="s">
        <v>2299</v>
      </c>
      <c r="M143" s="248">
        <v>5</v>
      </c>
      <c r="N143" s="248"/>
      <c r="O143" s="248" t="s">
        <v>3304</v>
      </c>
      <c r="P143" s="248" t="s">
        <v>6365</v>
      </c>
      <c r="Q143" s="248" t="s">
        <v>3301</v>
      </c>
      <c r="R143" s="250"/>
    </row>
    <row r="144" spans="1:18" x14ac:dyDescent="0.7">
      <c r="A144" s="248" t="s">
        <v>2883</v>
      </c>
      <c r="B144" s="248" t="s">
        <v>2884</v>
      </c>
      <c r="C144" s="248" t="s">
        <v>1419</v>
      </c>
      <c r="D144" s="248" t="s">
        <v>2885</v>
      </c>
      <c r="E144" s="248">
        <v>3</v>
      </c>
      <c r="F144" s="248" t="s">
        <v>2297</v>
      </c>
      <c r="G144" s="248" t="s">
        <v>2298</v>
      </c>
      <c r="H144" s="249">
        <v>18</v>
      </c>
      <c r="I144" s="248" t="s">
        <v>1198</v>
      </c>
      <c r="J144" s="249">
        <v>30</v>
      </c>
      <c r="K144" s="248" t="s">
        <v>2291</v>
      </c>
      <c r="L144" s="248" t="s">
        <v>2299</v>
      </c>
      <c r="M144" s="248">
        <v>5</v>
      </c>
      <c r="N144" s="248"/>
      <c r="O144" s="248" t="s">
        <v>2886</v>
      </c>
      <c r="P144" s="248" t="s">
        <v>6365</v>
      </c>
      <c r="Q144" s="248" t="s">
        <v>2883</v>
      </c>
      <c r="R144" s="250"/>
    </row>
    <row r="145" spans="1:18" x14ac:dyDescent="0.7">
      <c r="A145" s="248" t="s">
        <v>2887</v>
      </c>
      <c r="B145" s="248" t="s">
        <v>2888</v>
      </c>
      <c r="C145" s="248" t="s">
        <v>1420</v>
      </c>
      <c r="D145" s="248" t="s">
        <v>2889</v>
      </c>
      <c r="E145" s="248">
        <v>3</v>
      </c>
      <c r="F145" s="248" t="s">
        <v>2297</v>
      </c>
      <c r="G145" s="248" t="s">
        <v>2298</v>
      </c>
      <c r="H145" s="249">
        <v>18</v>
      </c>
      <c r="I145" s="248" t="s">
        <v>1198</v>
      </c>
      <c r="J145" s="249">
        <v>30</v>
      </c>
      <c r="K145" s="248" t="s">
        <v>2291</v>
      </c>
      <c r="L145" s="248" t="s">
        <v>2299</v>
      </c>
      <c r="M145" s="248">
        <v>5</v>
      </c>
      <c r="N145" s="248"/>
      <c r="O145" s="248" t="s">
        <v>2890</v>
      </c>
      <c r="P145" s="248" t="s">
        <v>6365</v>
      </c>
      <c r="Q145" s="248" t="s">
        <v>2887</v>
      </c>
      <c r="R145" s="250"/>
    </row>
    <row r="146" spans="1:18" x14ac:dyDescent="0.7">
      <c r="A146" s="248" t="s">
        <v>2891</v>
      </c>
      <c r="B146" s="248" t="s">
        <v>2892</v>
      </c>
      <c r="C146" s="248" t="s">
        <v>1421</v>
      </c>
      <c r="D146" s="248" t="s">
        <v>2893</v>
      </c>
      <c r="E146" s="248">
        <v>3</v>
      </c>
      <c r="F146" s="248" t="s">
        <v>2297</v>
      </c>
      <c r="G146" s="248" t="s">
        <v>2298</v>
      </c>
      <c r="H146" s="249">
        <v>18</v>
      </c>
      <c r="I146" s="248" t="s">
        <v>1198</v>
      </c>
      <c r="J146" s="249">
        <v>30</v>
      </c>
      <c r="K146" s="248" t="s">
        <v>2291</v>
      </c>
      <c r="L146" s="248" t="s">
        <v>2299</v>
      </c>
      <c r="M146" s="248">
        <v>5</v>
      </c>
      <c r="N146" s="248"/>
      <c r="O146" s="248" t="s">
        <v>2894</v>
      </c>
      <c r="P146" s="248" t="s">
        <v>6365</v>
      </c>
      <c r="Q146" s="248" t="s">
        <v>2891</v>
      </c>
      <c r="R146" s="250"/>
    </row>
    <row r="147" spans="1:18" x14ac:dyDescent="0.7">
      <c r="A147" s="248" t="s">
        <v>2895</v>
      </c>
      <c r="B147" s="248" t="s">
        <v>2896</v>
      </c>
      <c r="C147" s="248" t="s">
        <v>1422</v>
      </c>
      <c r="D147" s="248" t="s">
        <v>2897</v>
      </c>
      <c r="E147" s="248">
        <v>3</v>
      </c>
      <c r="F147" s="248" t="s">
        <v>2297</v>
      </c>
      <c r="G147" s="248" t="s">
        <v>2298</v>
      </c>
      <c r="H147" s="249">
        <v>18</v>
      </c>
      <c r="I147" s="248" t="s">
        <v>1198</v>
      </c>
      <c r="J147" s="249">
        <v>60</v>
      </c>
      <c r="K147" s="248" t="s">
        <v>2291</v>
      </c>
      <c r="L147" s="248" t="s">
        <v>2304</v>
      </c>
      <c r="M147" s="248">
        <v>9</v>
      </c>
      <c r="N147" s="248"/>
      <c r="O147" s="248" t="s">
        <v>2898</v>
      </c>
      <c r="P147" s="248" t="s">
        <v>6363</v>
      </c>
      <c r="Q147" s="248" t="s">
        <v>2895</v>
      </c>
      <c r="R147" s="250"/>
    </row>
    <row r="148" spans="1:18" x14ac:dyDescent="0.7">
      <c r="A148" s="248" t="s">
        <v>2899</v>
      </c>
      <c r="B148" s="248" t="s">
        <v>2900</v>
      </c>
      <c r="C148" s="248" t="s">
        <v>1423</v>
      </c>
      <c r="D148" s="248" t="s">
        <v>2901</v>
      </c>
      <c r="E148" s="248">
        <v>3</v>
      </c>
      <c r="F148" s="248" t="s">
        <v>2297</v>
      </c>
      <c r="G148" s="248" t="s">
        <v>2298</v>
      </c>
      <c r="H148" s="249">
        <v>18</v>
      </c>
      <c r="I148" s="248" t="s">
        <v>1198</v>
      </c>
      <c r="J148" s="249">
        <v>30</v>
      </c>
      <c r="K148" s="248" t="s">
        <v>2291</v>
      </c>
      <c r="L148" s="248" t="s">
        <v>2299</v>
      </c>
      <c r="M148" s="248">
        <v>6</v>
      </c>
      <c r="N148" s="248"/>
      <c r="O148" s="248" t="s">
        <v>2902</v>
      </c>
      <c r="P148" s="248" t="s">
        <v>6364</v>
      </c>
      <c r="Q148" s="248" t="s">
        <v>2899</v>
      </c>
      <c r="R148" s="250"/>
    </row>
    <row r="149" spans="1:18" x14ac:dyDescent="0.7">
      <c r="A149" s="248" t="s">
        <v>3312</v>
      </c>
      <c r="B149" s="248" t="s">
        <v>3313</v>
      </c>
      <c r="C149" s="248" t="s">
        <v>1505</v>
      </c>
      <c r="D149" s="248" t="s">
        <v>3314</v>
      </c>
      <c r="E149" s="248">
        <v>4</v>
      </c>
      <c r="F149" s="248" t="s">
        <v>2297</v>
      </c>
      <c r="G149" s="248" t="s">
        <v>2298</v>
      </c>
      <c r="H149" s="249">
        <v>19</v>
      </c>
      <c r="I149" s="248" t="s">
        <v>1207</v>
      </c>
      <c r="J149" s="249">
        <v>76</v>
      </c>
      <c r="K149" s="248" t="s">
        <v>2291</v>
      </c>
      <c r="L149" s="248" t="s">
        <v>2304</v>
      </c>
      <c r="M149" s="248">
        <v>10</v>
      </c>
      <c r="N149" s="248"/>
      <c r="O149" s="248" t="s">
        <v>3315</v>
      </c>
      <c r="P149" s="248" t="s">
        <v>6361</v>
      </c>
      <c r="Q149" s="248" t="s">
        <v>3312</v>
      </c>
      <c r="R149" s="250"/>
    </row>
    <row r="150" spans="1:18" x14ac:dyDescent="0.7">
      <c r="A150" s="248" t="s">
        <v>3316</v>
      </c>
      <c r="B150" s="248" t="s">
        <v>3317</v>
      </c>
      <c r="C150" s="248" t="s">
        <v>1506</v>
      </c>
      <c r="D150" s="248" t="s">
        <v>3318</v>
      </c>
      <c r="E150" s="248">
        <v>4</v>
      </c>
      <c r="F150" s="248" t="s">
        <v>2297</v>
      </c>
      <c r="G150" s="248" t="s">
        <v>2298</v>
      </c>
      <c r="H150" s="249">
        <v>19</v>
      </c>
      <c r="I150" s="248" t="s">
        <v>1207</v>
      </c>
      <c r="J150" s="249">
        <v>74</v>
      </c>
      <c r="K150" s="248" t="s">
        <v>2291</v>
      </c>
      <c r="L150" s="248" t="s">
        <v>2299</v>
      </c>
      <c r="M150" s="248">
        <v>6</v>
      </c>
      <c r="N150" s="248"/>
      <c r="O150" s="248" t="s">
        <v>3319</v>
      </c>
      <c r="P150" s="248" t="s">
        <v>6364</v>
      </c>
      <c r="Q150" s="248" t="s">
        <v>3316</v>
      </c>
      <c r="R150" s="250"/>
    </row>
    <row r="151" spans="1:18" x14ac:dyDescent="0.7">
      <c r="A151" s="248" t="s">
        <v>3320</v>
      </c>
      <c r="B151" s="248" t="s">
        <v>3321</v>
      </c>
      <c r="C151" s="248" t="s">
        <v>1507</v>
      </c>
      <c r="D151" s="248" t="s">
        <v>3322</v>
      </c>
      <c r="E151" s="248">
        <v>4</v>
      </c>
      <c r="F151" s="248" t="s">
        <v>2297</v>
      </c>
      <c r="G151" s="248" t="s">
        <v>2298</v>
      </c>
      <c r="H151" s="249">
        <v>19</v>
      </c>
      <c r="I151" s="248" t="s">
        <v>1207</v>
      </c>
      <c r="J151" s="249">
        <v>48</v>
      </c>
      <c r="K151" s="248" t="s">
        <v>2291</v>
      </c>
      <c r="L151" s="248" t="s">
        <v>2299</v>
      </c>
      <c r="M151" s="248">
        <v>5</v>
      </c>
      <c r="N151" s="248"/>
      <c r="O151" s="248" t="s">
        <v>3323</v>
      </c>
      <c r="P151" s="248" t="s">
        <v>6365</v>
      </c>
      <c r="Q151" s="248" t="s">
        <v>3320</v>
      </c>
      <c r="R151" s="250"/>
    </row>
    <row r="152" spans="1:18" x14ac:dyDescent="0.7">
      <c r="A152" s="248" t="s">
        <v>3324</v>
      </c>
      <c r="B152" s="248" t="s">
        <v>3325</v>
      </c>
      <c r="C152" s="248" t="s">
        <v>1508</v>
      </c>
      <c r="D152" s="248" t="s">
        <v>3326</v>
      </c>
      <c r="E152" s="248">
        <v>4</v>
      </c>
      <c r="F152" s="248" t="s">
        <v>2297</v>
      </c>
      <c r="G152" s="248" t="s">
        <v>2298</v>
      </c>
      <c r="H152" s="249">
        <v>19</v>
      </c>
      <c r="I152" s="248" t="s">
        <v>1207</v>
      </c>
      <c r="J152" s="249">
        <v>17</v>
      </c>
      <c r="K152" s="248" t="s">
        <v>2291</v>
      </c>
      <c r="L152" s="248" t="s">
        <v>2299</v>
      </c>
      <c r="M152" s="248">
        <v>5</v>
      </c>
      <c r="N152" s="248"/>
      <c r="O152" s="248" t="s">
        <v>3327</v>
      </c>
      <c r="P152" s="248" t="s">
        <v>6365</v>
      </c>
      <c r="Q152" s="248" t="s">
        <v>3324</v>
      </c>
      <c r="R152" s="250"/>
    </row>
    <row r="153" spans="1:18" x14ac:dyDescent="0.7">
      <c r="A153" s="248" t="s">
        <v>3328</v>
      </c>
      <c r="B153" s="248" t="s">
        <v>3329</v>
      </c>
      <c r="C153" s="248" t="s">
        <v>1509</v>
      </c>
      <c r="D153" s="248" t="s">
        <v>3330</v>
      </c>
      <c r="E153" s="248">
        <v>4</v>
      </c>
      <c r="F153" s="248" t="s">
        <v>2297</v>
      </c>
      <c r="G153" s="248" t="s">
        <v>2298</v>
      </c>
      <c r="H153" s="249">
        <v>19</v>
      </c>
      <c r="I153" s="248" t="s">
        <v>1207</v>
      </c>
      <c r="J153" s="249">
        <v>32</v>
      </c>
      <c r="K153" s="248" t="s">
        <v>2291</v>
      </c>
      <c r="L153" s="248" t="s">
        <v>2299</v>
      </c>
      <c r="M153" s="248">
        <v>5</v>
      </c>
      <c r="N153" s="248"/>
      <c r="O153" s="248" t="s">
        <v>3331</v>
      </c>
      <c r="P153" s="248" t="s">
        <v>6365</v>
      </c>
      <c r="Q153" s="248" t="s">
        <v>3328</v>
      </c>
      <c r="R153" s="250"/>
    </row>
    <row r="154" spans="1:18" x14ac:dyDescent="0.7">
      <c r="A154" s="248" t="s">
        <v>3332</v>
      </c>
      <c r="B154" s="248" t="s">
        <v>3333</v>
      </c>
      <c r="C154" s="248" t="s">
        <v>1510</v>
      </c>
      <c r="D154" s="248" t="s">
        <v>3334</v>
      </c>
      <c r="E154" s="248">
        <v>4</v>
      </c>
      <c r="F154" s="248" t="s">
        <v>2297</v>
      </c>
      <c r="G154" s="248" t="s">
        <v>2298</v>
      </c>
      <c r="H154" s="249">
        <v>19</v>
      </c>
      <c r="I154" s="248" t="s">
        <v>1207</v>
      </c>
      <c r="J154" s="249">
        <v>15</v>
      </c>
      <c r="K154" s="248" t="s">
        <v>2291</v>
      </c>
      <c r="L154" s="248" t="s">
        <v>2386</v>
      </c>
      <c r="M154" s="248">
        <v>2</v>
      </c>
      <c r="N154" s="248"/>
      <c r="O154" s="248" t="s">
        <v>3335</v>
      </c>
      <c r="P154" s="248" t="s">
        <v>6352</v>
      </c>
      <c r="Q154" s="248" t="s">
        <v>3332</v>
      </c>
      <c r="R154" s="250"/>
    </row>
    <row r="155" spans="1:18" x14ac:dyDescent="0.7">
      <c r="A155" s="248" t="s">
        <v>3336</v>
      </c>
      <c r="B155" s="248" t="s">
        <v>3337</v>
      </c>
      <c r="C155" s="248" t="s">
        <v>1511</v>
      </c>
      <c r="D155" s="248" t="s">
        <v>3338</v>
      </c>
      <c r="E155" s="248">
        <v>4</v>
      </c>
      <c r="F155" s="248" t="s">
        <v>2297</v>
      </c>
      <c r="G155" s="248" t="s">
        <v>2298</v>
      </c>
      <c r="H155" s="249">
        <v>19</v>
      </c>
      <c r="I155" s="248" t="s">
        <v>1207</v>
      </c>
      <c r="J155" s="249">
        <v>20</v>
      </c>
      <c r="K155" s="248" t="s">
        <v>2291</v>
      </c>
      <c r="L155" s="248" t="s">
        <v>2386</v>
      </c>
      <c r="M155" s="248">
        <v>2</v>
      </c>
      <c r="N155" s="248"/>
      <c r="O155" s="248" t="s">
        <v>3339</v>
      </c>
      <c r="P155" s="248" t="s">
        <v>6352</v>
      </c>
      <c r="Q155" s="248" t="s">
        <v>3336</v>
      </c>
      <c r="R155" s="250"/>
    </row>
    <row r="156" spans="1:18" x14ac:dyDescent="0.7">
      <c r="A156" s="248" t="s">
        <v>3340</v>
      </c>
      <c r="B156" s="248" t="s">
        <v>3341</v>
      </c>
      <c r="C156" s="248" t="s">
        <v>1512</v>
      </c>
      <c r="D156" s="248" t="s">
        <v>3342</v>
      </c>
      <c r="E156" s="248">
        <v>4</v>
      </c>
      <c r="F156" s="248" t="s">
        <v>2297</v>
      </c>
      <c r="G156" s="248" t="s">
        <v>2298</v>
      </c>
      <c r="H156" s="249">
        <v>19</v>
      </c>
      <c r="I156" s="248" t="s">
        <v>1207</v>
      </c>
      <c r="J156" s="249">
        <v>30</v>
      </c>
      <c r="K156" s="248" t="s">
        <v>2291</v>
      </c>
      <c r="L156" s="248" t="s">
        <v>2299</v>
      </c>
      <c r="M156" s="248">
        <v>5</v>
      </c>
      <c r="N156" s="248"/>
      <c r="O156" s="248" t="s">
        <v>3343</v>
      </c>
      <c r="P156" s="248" t="s">
        <v>6365</v>
      </c>
      <c r="Q156" s="248" t="s">
        <v>3340</v>
      </c>
      <c r="R156" s="250"/>
    </row>
    <row r="157" spans="1:18" x14ac:dyDescent="0.7">
      <c r="A157" s="248" t="s">
        <v>3344</v>
      </c>
      <c r="B157" s="248" t="s">
        <v>3345</v>
      </c>
      <c r="C157" s="248" t="s">
        <v>1513</v>
      </c>
      <c r="D157" s="248" t="s">
        <v>3346</v>
      </c>
      <c r="E157" s="248">
        <v>4</v>
      </c>
      <c r="F157" s="248" t="s">
        <v>2297</v>
      </c>
      <c r="G157" s="248" t="s">
        <v>2298</v>
      </c>
      <c r="H157" s="249">
        <v>19</v>
      </c>
      <c r="I157" s="248" t="s">
        <v>1207</v>
      </c>
      <c r="J157" s="249">
        <v>35</v>
      </c>
      <c r="K157" s="248" t="s">
        <v>2291</v>
      </c>
      <c r="L157" s="248" t="s">
        <v>2299</v>
      </c>
      <c r="M157" s="248">
        <v>6</v>
      </c>
      <c r="N157" s="248"/>
      <c r="O157" s="248" t="s">
        <v>3347</v>
      </c>
      <c r="P157" s="248" t="s">
        <v>6364</v>
      </c>
      <c r="Q157" s="248" t="s">
        <v>3344</v>
      </c>
      <c r="R157" s="250"/>
    </row>
    <row r="158" spans="1:18" x14ac:dyDescent="0.7">
      <c r="A158" s="248" t="s">
        <v>3348</v>
      </c>
      <c r="B158" s="248" t="s">
        <v>3349</v>
      </c>
      <c r="C158" s="248" t="s">
        <v>1514</v>
      </c>
      <c r="D158" s="248" t="s">
        <v>3350</v>
      </c>
      <c r="E158" s="248">
        <v>4</v>
      </c>
      <c r="F158" s="248" t="s">
        <v>2297</v>
      </c>
      <c r="G158" s="248" t="s">
        <v>2298</v>
      </c>
      <c r="H158" s="249">
        <v>19</v>
      </c>
      <c r="I158" s="248" t="s">
        <v>1207</v>
      </c>
      <c r="J158" s="249">
        <v>34</v>
      </c>
      <c r="K158" s="248" t="s">
        <v>2291</v>
      </c>
      <c r="L158" s="248" t="s">
        <v>2299</v>
      </c>
      <c r="M158" s="248">
        <v>5</v>
      </c>
      <c r="N158" s="248"/>
      <c r="O158" s="248" t="s">
        <v>3351</v>
      </c>
      <c r="P158" s="248" t="s">
        <v>6365</v>
      </c>
      <c r="Q158" s="248" t="s">
        <v>3348</v>
      </c>
      <c r="R158" s="250"/>
    </row>
    <row r="159" spans="1:18" x14ac:dyDescent="0.7">
      <c r="A159" s="248" t="s">
        <v>3652</v>
      </c>
      <c r="B159" s="248" t="s">
        <v>3653</v>
      </c>
      <c r="C159" s="248" t="s">
        <v>1614</v>
      </c>
      <c r="D159" s="248" t="s">
        <v>3654</v>
      </c>
      <c r="E159" s="248">
        <v>6</v>
      </c>
      <c r="F159" s="248" t="s">
        <v>2297</v>
      </c>
      <c r="G159" s="248" t="s">
        <v>2298</v>
      </c>
      <c r="H159" s="249">
        <v>20</v>
      </c>
      <c r="I159" s="248" t="s">
        <v>1220</v>
      </c>
      <c r="J159" s="249">
        <v>140</v>
      </c>
      <c r="K159" s="248" t="s">
        <v>2291</v>
      </c>
      <c r="L159" s="248" t="s">
        <v>2333</v>
      </c>
      <c r="M159" s="248">
        <v>13</v>
      </c>
      <c r="N159" s="248"/>
      <c r="O159" s="248" t="s">
        <v>3655</v>
      </c>
      <c r="P159" s="248" t="s">
        <v>6360</v>
      </c>
      <c r="Q159" s="248" t="s">
        <v>3652</v>
      </c>
      <c r="R159" s="250"/>
    </row>
    <row r="160" spans="1:18" x14ac:dyDescent="0.7">
      <c r="A160" s="248" t="s">
        <v>3656</v>
      </c>
      <c r="B160" s="248" t="s">
        <v>3657</v>
      </c>
      <c r="C160" s="248" t="s">
        <v>1615</v>
      </c>
      <c r="D160" s="248" t="s">
        <v>3658</v>
      </c>
      <c r="E160" s="248">
        <v>6</v>
      </c>
      <c r="F160" s="248" t="s">
        <v>2297</v>
      </c>
      <c r="G160" s="248" t="s">
        <v>2298</v>
      </c>
      <c r="H160" s="249">
        <v>20</v>
      </c>
      <c r="I160" s="248" t="s">
        <v>1220</v>
      </c>
      <c r="J160" s="249">
        <v>35</v>
      </c>
      <c r="K160" s="248" t="s">
        <v>2291</v>
      </c>
      <c r="L160" s="248" t="s">
        <v>2299</v>
      </c>
      <c r="M160" s="248">
        <v>5</v>
      </c>
      <c r="N160" s="248"/>
      <c r="O160" s="248" t="s">
        <v>3659</v>
      </c>
      <c r="P160" s="248" t="s">
        <v>6365</v>
      </c>
      <c r="Q160" s="248" t="s">
        <v>3656</v>
      </c>
      <c r="R160" s="250"/>
    </row>
    <row r="161" spans="1:18" x14ac:dyDescent="0.7">
      <c r="A161" s="248" t="s">
        <v>3660</v>
      </c>
      <c r="B161" s="248" t="s">
        <v>3661</v>
      </c>
      <c r="C161" s="248" t="s">
        <v>2109</v>
      </c>
      <c r="D161" s="248" t="s">
        <v>3662</v>
      </c>
      <c r="E161" s="248">
        <v>6</v>
      </c>
      <c r="F161" s="248" t="s">
        <v>2289</v>
      </c>
      <c r="G161" s="248" t="s">
        <v>2290</v>
      </c>
      <c r="H161" s="249">
        <v>20</v>
      </c>
      <c r="I161" s="248" t="s">
        <v>1220</v>
      </c>
      <c r="J161" s="249">
        <v>324</v>
      </c>
      <c r="K161" s="248" t="s">
        <v>2291</v>
      </c>
      <c r="L161" s="248" t="s">
        <v>2283</v>
      </c>
      <c r="M161" s="248">
        <v>16</v>
      </c>
      <c r="N161" s="248"/>
      <c r="O161" s="248" t="s">
        <v>3663</v>
      </c>
      <c r="P161" s="248" t="s">
        <v>6358</v>
      </c>
      <c r="Q161" s="248" t="s">
        <v>3660</v>
      </c>
      <c r="R161" s="250"/>
    </row>
    <row r="162" spans="1:18" x14ac:dyDescent="0.7">
      <c r="A162" s="248" t="s">
        <v>3664</v>
      </c>
      <c r="B162" s="248" t="s">
        <v>3665</v>
      </c>
      <c r="C162" s="248" t="s">
        <v>1616</v>
      </c>
      <c r="D162" s="248" t="s">
        <v>3666</v>
      </c>
      <c r="E162" s="248">
        <v>6</v>
      </c>
      <c r="F162" s="248" t="s">
        <v>2297</v>
      </c>
      <c r="G162" s="248" t="s">
        <v>2298</v>
      </c>
      <c r="H162" s="249">
        <v>20</v>
      </c>
      <c r="I162" s="248" t="s">
        <v>1220</v>
      </c>
      <c r="J162" s="249">
        <v>31</v>
      </c>
      <c r="K162" s="248" t="s">
        <v>2291</v>
      </c>
      <c r="L162" s="248" t="s">
        <v>2299</v>
      </c>
      <c r="M162" s="248">
        <v>5</v>
      </c>
      <c r="N162" s="248"/>
      <c r="O162" s="248" t="s">
        <v>3667</v>
      </c>
      <c r="P162" s="248" t="s">
        <v>6365</v>
      </c>
      <c r="Q162" s="248" t="s">
        <v>3664</v>
      </c>
      <c r="R162" s="250"/>
    </row>
    <row r="163" spans="1:18" x14ac:dyDescent="0.7">
      <c r="A163" s="248" t="s">
        <v>3668</v>
      </c>
      <c r="B163" s="248" t="s">
        <v>3669</v>
      </c>
      <c r="C163" s="248" t="s">
        <v>1617</v>
      </c>
      <c r="D163" s="248" t="s">
        <v>3670</v>
      </c>
      <c r="E163" s="248">
        <v>6</v>
      </c>
      <c r="F163" s="248" t="s">
        <v>2297</v>
      </c>
      <c r="G163" s="248" t="s">
        <v>2298</v>
      </c>
      <c r="H163" s="249">
        <v>20</v>
      </c>
      <c r="I163" s="248" t="s">
        <v>1220</v>
      </c>
      <c r="J163" s="249">
        <v>90</v>
      </c>
      <c r="K163" s="248" t="s">
        <v>2291</v>
      </c>
      <c r="L163" s="248" t="s">
        <v>2304</v>
      </c>
      <c r="M163" s="248">
        <v>9</v>
      </c>
      <c r="N163" s="248"/>
      <c r="O163" s="248" t="s">
        <v>3671</v>
      </c>
      <c r="P163" s="248" t="s">
        <v>6363</v>
      </c>
      <c r="Q163" s="248" t="s">
        <v>3668</v>
      </c>
      <c r="R163" s="250"/>
    </row>
    <row r="164" spans="1:18" x14ac:dyDescent="0.7">
      <c r="A164" s="248" t="s">
        <v>3672</v>
      </c>
      <c r="B164" s="248" t="s">
        <v>3673</v>
      </c>
      <c r="C164" s="248" t="s">
        <v>1618</v>
      </c>
      <c r="D164" s="248" t="s">
        <v>3674</v>
      </c>
      <c r="E164" s="248">
        <v>6</v>
      </c>
      <c r="F164" s="248" t="s">
        <v>2297</v>
      </c>
      <c r="G164" s="248" t="s">
        <v>2290</v>
      </c>
      <c r="H164" s="249">
        <v>20</v>
      </c>
      <c r="I164" s="248" t="s">
        <v>1220</v>
      </c>
      <c r="J164" s="249">
        <v>220</v>
      </c>
      <c r="K164" s="248" t="s">
        <v>2291</v>
      </c>
      <c r="L164" s="248" t="s">
        <v>2292</v>
      </c>
      <c r="M164" s="248">
        <v>15</v>
      </c>
      <c r="N164" s="248"/>
      <c r="O164" s="248" t="s">
        <v>3675</v>
      </c>
      <c r="P164" s="248" t="s">
        <v>6357</v>
      </c>
      <c r="Q164" s="248" t="s">
        <v>3672</v>
      </c>
      <c r="R164" s="250"/>
    </row>
    <row r="165" spans="1:18" x14ac:dyDescent="0.7">
      <c r="A165" s="248" t="s">
        <v>3676</v>
      </c>
      <c r="B165" s="248" t="s">
        <v>3677</v>
      </c>
      <c r="C165" s="248" t="s">
        <v>1619</v>
      </c>
      <c r="D165" s="248" t="s">
        <v>3678</v>
      </c>
      <c r="E165" s="248">
        <v>6</v>
      </c>
      <c r="F165" s="248" t="s">
        <v>2297</v>
      </c>
      <c r="G165" s="248" t="s">
        <v>2298</v>
      </c>
      <c r="H165" s="249">
        <v>20</v>
      </c>
      <c r="I165" s="248" t="s">
        <v>1220</v>
      </c>
      <c r="J165" s="249">
        <v>174</v>
      </c>
      <c r="K165" s="248" t="s">
        <v>2283</v>
      </c>
      <c r="L165" s="248" t="s">
        <v>2333</v>
      </c>
      <c r="M165" s="248">
        <v>13</v>
      </c>
      <c r="N165" s="248"/>
      <c r="O165" s="248" t="s">
        <v>3679</v>
      </c>
      <c r="P165" s="248" t="s">
        <v>6360</v>
      </c>
      <c r="Q165" s="248" t="s">
        <v>3676</v>
      </c>
      <c r="R165" s="250"/>
    </row>
    <row r="166" spans="1:18" x14ac:dyDescent="0.7">
      <c r="A166" s="248" t="s">
        <v>3680</v>
      </c>
      <c r="B166" s="248" t="s">
        <v>3681</v>
      </c>
      <c r="C166" s="248" t="s">
        <v>1620</v>
      </c>
      <c r="D166" s="248" t="s">
        <v>3682</v>
      </c>
      <c r="E166" s="248">
        <v>6</v>
      </c>
      <c r="F166" s="248" t="s">
        <v>2297</v>
      </c>
      <c r="G166" s="248" t="s">
        <v>2298</v>
      </c>
      <c r="H166" s="249">
        <v>20</v>
      </c>
      <c r="I166" s="248" t="s">
        <v>1220</v>
      </c>
      <c r="J166" s="249">
        <v>30</v>
      </c>
      <c r="K166" s="248" t="s">
        <v>2291</v>
      </c>
      <c r="L166" s="248" t="s">
        <v>2299</v>
      </c>
      <c r="M166" s="248">
        <v>5</v>
      </c>
      <c r="N166" s="248"/>
      <c r="O166" s="248" t="s">
        <v>3683</v>
      </c>
      <c r="P166" s="248" t="s">
        <v>6365</v>
      </c>
      <c r="Q166" s="248" t="s">
        <v>3680</v>
      </c>
      <c r="R166" s="250"/>
    </row>
    <row r="167" spans="1:18" x14ac:dyDescent="0.7">
      <c r="A167" s="248" t="s">
        <v>3684</v>
      </c>
      <c r="B167" s="248" t="s">
        <v>3685</v>
      </c>
      <c r="C167" s="248" t="s">
        <v>1621</v>
      </c>
      <c r="D167" s="248" t="s">
        <v>3686</v>
      </c>
      <c r="E167" s="248">
        <v>6</v>
      </c>
      <c r="F167" s="248" t="s">
        <v>2297</v>
      </c>
      <c r="G167" s="248" t="s">
        <v>2298</v>
      </c>
      <c r="H167" s="249">
        <v>20</v>
      </c>
      <c r="I167" s="248" t="s">
        <v>1220</v>
      </c>
      <c r="J167" s="249">
        <v>60</v>
      </c>
      <c r="K167" s="248" t="s">
        <v>2291</v>
      </c>
      <c r="L167" s="248" t="s">
        <v>2304</v>
      </c>
      <c r="M167" s="248">
        <v>10</v>
      </c>
      <c r="N167" s="248"/>
      <c r="O167" s="248" t="s">
        <v>3687</v>
      </c>
      <c r="P167" s="248" t="s">
        <v>6361</v>
      </c>
      <c r="Q167" s="248" t="s">
        <v>3684</v>
      </c>
      <c r="R167" s="250"/>
    </row>
    <row r="168" spans="1:18" x14ac:dyDescent="0.7">
      <c r="A168" s="248" t="s">
        <v>3688</v>
      </c>
      <c r="B168" s="248" t="s">
        <v>3689</v>
      </c>
      <c r="C168" s="248" t="s">
        <v>1622</v>
      </c>
      <c r="D168" s="248" t="s">
        <v>3690</v>
      </c>
      <c r="E168" s="248">
        <v>6</v>
      </c>
      <c r="F168" s="248" t="s">
        <v>2297</v>
      </c>
      <c r="G168" s="248" t="s">
        <v>2298</v>
      </c>
      <c r="H168" s="249">
        <v>20</v>
      </c>
      <c r="I168" s="248" t="s">
        <v>1220</v>
      </c>
      <c r="J168" s="249">
        <v>60</v>
      </c>
      <c r="K168" s="248" t="s">
        <v>2291</v>
      </c>
      <c r="L168" s="248" t="s">
        <v>2299</v>
      </c>
      <c r="M168" s="248">
        <v>6</v>
      </c>
      <c r="N168" s="248"/>
      <c r="O168" s="248" t="s">
        <v>3691</v>
      </c>
      <c r="P168" s="248" t="s">
        <v>6364</v>
      </c>
      <c r="Q168" s="248" t="s">
        <v>3688</v>
      </c>
      <c r="R168" s="250"/>
    </row>
    <row r="169" spans="1:18" x14ac:dyDescent="0.7">
      <c r="A169" s="248" t="s">
        <v>3698</v>
      </c>
      <c r="B169" s="248" t="s">
        <v>3699</v>
      </c>
      <c r="C169" s="248" t="s">
        <v>6292</v>
      </c>
      <c r="D169" s="248" t="s">
        <v>3700</v>
      </c>
      <c r="E169" s="248">
        <v>6</v>
      </c>
      <c r="F169" s="248" t="s">
        <v>2289</v>
      </c>
      <c r="G169" s="248" t="s">
        <v>2290</v>
      </c>
      <c r="H169" s="249">
        <v>21</v>
      </c>
      <c r="I169" s="248" t="s">
        <v>1223</v>
      </c>
      <c r="J169" s="249">
        <v>162</v>
      </c>
      <c r="K169" s="248" t="s">
        <v>2283</v>
      </c>
      <c r="L169" s="248" t="s">
        <v>2292</v>
      </c>
      <c r="M169" s="248">
        <v>14</v>
      </c>
      <c r="N169" s="248"/>
      <c r="O169" s="248" t="s">
        <v>3701</v>
      </c>
      <c r="P169" s="248" t="s">
        <v>6359</v>
      </c>
      <c r="Q169" s="248" t="s">
        <v>3698</v>
      </c>
      <c r="R169" s="250"/>
    </row>
    <row r="170" spans="1:18" x14ac:dyDescent="0.7">
      <c r="A170" s="248" t="s">
        <v>3702</v>
      </c>
      <c r="B170" s="248" t="s">
        <v>3703</v>
      </c>
      <c r="C170" s="248" t="s">
        <v>1638</v>
      </c>
      <c r="D170" s="248" t="s">
        <v>3704</v>
      </c>
      <c r="E170" s="248">
        <v>6</v>
      </c>
      <c r="F170" s="248" t="s">
        <v>2297</v>
      </c>
      <c r="G170" s="248" t="s">
        <v>2298</v>
      </c>
      <c r="H170" s="249">
        <v>21</v>
      </c>
      <c r="I170" s="248" t="s">
        <v>1223</v>
      </c>
      <c r="J170" s="249">
        <v>70</v>
      </c>
      <c r="K170" s="248" t="s">
        <v>2283</v>
      </c>
      <c r="L170" s="248" t="s">
        <v>2304</v>
      </c>
      <c r="M170" s="248">
        <v>9</v>
      </c>
      <c r="N170" s="248"/>
      <c r="O170" s="248" t="s">
        <v>3705</v>
      </c>
      <c r="P170" s="248" t="s">
        <v>6363</v>
      </c>
      <c r="Q170" s="248" t="s">
        <v>3702</v>
      </c>
      <c r="R170" s="250"/>
    </row>
    <row r="171" spans="1:18" x14ac:dyDescent="0.7">
      <c r="A171" s="248" t="s">
        <v>3706</v>
      </c>
      <c r="B171" s="248" t="s">
        <v>3707</v>
      </c>
      <c r="C171" s="248" t="s">
        <v>2112</v>
      </c>
      <c r="D171" s="248" t="s">
        <v>3708</v>
      </c>
      <c r="E171" s="248">
        <v>6</v>
      </c>
      <c r="F171" s="248" t="s">
        <v>2289</v>
      </c>
      <c r="G171" s="248" t="s">
        <v>2290</v>
      </c>
      <c r="H171" s="249">
        <v>21</v>
      </c>
      <c r="I171" s="248" t="s">
        <v>1223</v>
      </c>
      <c r="J171" s="249">
        <v>226</v>
      </c>
      <c r="K171" s="248" t="s">
        <v>2283</v>
      </c>
      <c r="L171" s="248" t="s">
        <v>2292</v>
      </c>
      <c r="M171" s="248">
        <v>15</v>
      </c>
      <c r="N171" s="248"/>
      <c r="O171" s="248" t="s">
        <v>3709</v>
      </c>
      <c r="P171" s="248" t="s">
        <v>6357</v>
      </c>
      <c r="Q171" s="248" t="s">
        <v>3706</v>
      </c>
      <c r="R171" s="250"/>
    </row>
    <row r="172" spans="1:18" x14ac:dyDescent="0.7">
      <c r="A172" s="248" t="s">
        <v>3710</v>
      </c>
      <c r="B172" s="248" t="s">
        <v>3711</v>
      </c>
      <c r="C172" s="248" t="s">
        <v>1639</v>
      </c>
      <c r="D172" s="248" t="s">
        <v>3712</v>
      </c>
      <c r="E172" s="248">
        <v>6</v>
      </c>
      <c r="F172" s="248" t="s">
        <v>2297</v>
      </c>
      <c r="G172" s="248" t="s">
        <v>2298</v>
      </c>
      <c r="H172" s="249">
        <v>21</v>
      </c>
      <c r="I172" s="248" t="s">
        <v>1223</v>
      </c>
      <c r="J172" s="249">
        <v>43</v>
      </c>
      <c r="K172" s="248" t="s">
        <v>2283</v>
      </c>
      <c r="L172" s="248" t="s">
        <v>2299</v>
      </c>
      <c r="M172" s="248">
        <v>5</v>
      </c>
      <c r="N172" s="248"/>
      <c r="O172" s="248" t="s">
        <v>3713</v>
      </c>
      <c r="P172" s="248" t="s">
        <v>6365</v>
      </c>
      <c r="Q172" s="248" t="s">
        <v>3710</v>
      </c>
      <c r="R172" s="250"/>
    </row>
    <row r="173" spans="1:18" x14ac:dyDescent="0.7">
      <c r="A173" s="248" t="s">
        <v>3714</v>
      </c>
      <c r="B173" s="248" t="s">
        <v>3715</v>
      </c>
      <c r="C173" s="248" t="s">
        <v>1640</v>
      </c>
      <c r="D173" s="248" t="s">
        <v>3716</v>
      </c>
      <c r="E173" s="248">
        <v>6</v>
      </c>
      <c r="F173" s="248" t="s">
        <v>2297</v>
      </c>
      <c r="G173" s="248" t="s">
        <v>2298</v>
      </c>
      <c r="H173" s="249">
        <v>21</v>
      </c>
      <c r="I173" s="248" t="s">
        <v>1223</v>
      </c>
      <c r="J173" s="249">
        <v>48</v>
      </c>
      <c r="K173" s="248" t="s">
        <v>2283</v>
      </c>
      <c r="L173" s="248" t="s">
        <v>2299</v>
      </c>
      <c r="M173" s="248">
        <v>6</v>
      </c>
      <c r="N173" s="248"/>
      <c r="O173" s="248" t="s">
        <v>3717</v>
      </c>
      <c r="P173" s="248" t="s">
        <v>6364</v>
      </c>
      <c r="Q173" s="248" t="s">
        <v>3714</v>
      </c>
      <c r="R173" s="250"/>
    </row>
    <row r="174" spans="1:18" x14ac:dyDescent="0.7">
      <c r="A174" s="248" t="s">
        <v>3718</v>
      </c>
      <c r="B174" s="248" t="s">
        <v>3719</v>
      </c>
      <c r="C174" s="248" t="s">
        <v>1643</v>
      </c>
      <c r="D174" s="248" t="s">
        <v>3720</v>
      </c>
      <c r="E174" s="248">
        <v>6</v>
      </c>
      <c r="F174" s="248" t="s">
        <v>2297</v>
      </c>
      <c r="G174" s="248" t="s">
        <v>2298</v>
      </c>
      <c r="H174" s="249">
        <v>21</v>
      </c>
      <c r="I174" s="248" t="s">
        <v>1223</v>
      </c>
      <c r="J174" s="249">
        <v>113</v>
      </c>
      <c r="K174" s="248" t="s">
        <v>2283</v>
      </c>
      <c r="L174" s="248" t="s">
        <v>2304</v>
      </c>
      <c r="M174" s="248">
        <v>9</v>
      </c>
      <c r="N174" s="248"/>
      <c r="O174" s="248" t="s">
        <v>3721</v>
      </c>
      <c r="P174" s="248" t="s">
        <v>6363</v>
      </c>
      <c r="Q174" s="248" t="s">
        <v>3718</v>
      </c>
      <c r="R174" s="250"/>
    </row>
    <row r="175" spans="1:18" x14ac:dyDescent="0.7">
      <c r="A175" s="248" t="s">
        <v>3809</v>
      </c>
      <c r="B175" s="248" t="s">
        <v>3810</v>
      </c>
      <c r="C175" s="248" t="s">
        <v>1604</v>
      </c>
      <c r="D175" s="248" t="s">
        <v>3811</v>
      </c>
      <c r="E175" s="248">
        <v>6</v>
      </c>
      <c r="F175" s="248" t="s">
        <v>2297</v>
      </c>
      <c r="G175" s="248" t="s">
        <v>2298</v>
      </c>
      <c r="H175" s="249">
        <v>24</v>
      </c>
      <c r="I175" s="248" t="s">
        <v>1219</v>
      </c>
      <c r="J175" s="249">
        <v>40</v>
      </c>
      <c r="K175" s="248" t="s">
        <v>2283</v>
      </c>
      <c r="L175" s="248" t="s">
        <v>2299</v>
      </c>
      <c r="M175" s="248">
        <v>6</v>
      </c>
      <c r="N175" s="248"/>
      <c r="O175" s="248" t="s">
        <v>3812</v>
      </c>
      <c r="P175" s="248" t="s">
        <v>6364</v>
      </c>
      <c r="Q175" s="248" t="s">
        <v>3809</v>
      </c>
      <c r="R175" s="250"/>
    </row>
    <row r="176" spans="1:18" x14ac:dyDescent="0.7">
      <c r="A176" s="248" t="s">
        <v>3734</v>
      </c>
      <c r="B176" s="248" t="s">
        <v>3735</v>
      </c>
      <c r="C176" s="248" t="s">
        <v>1593</v>
      </c>
      <c r="D176" s="248" t="s">
        <v>3736</v>
      </c>
      <c r="E176" s="248">
        <v>6</v>
      </c>
      <c r="F176" s="248" t="s">
        <v>2297</v>
      </c>
      <c r="G176" s="248" t="s">
        <v>2298</v>
      </c>
      <c r="H176" s="249">
        <v>22</v>
      </c>
      <c r="I176" s="248" t="s">
        <v>1218</v>
      </c>
      <c r="J176" s="249">
        <v>38</v>
      </c>
      <c r="K176" s="248" t="s">
        <v>2283</v>
      </c>
      <c r="L176" s="248" t="s">
        <v>2304</v>
      </c>
      <c r="M176" s="248">
        <v>9</v>
      </c>
      <c r="N176" s="248"/>
      <c r="O176" s="248" t="s">
        <v>3737</v>
      </c>
      <c r="P176" s="248" t="s">
        <v>6363</v>
      </c>
      <c r="Q176" s="248" t="s">
        <v>3734</v>
      </c>
      <c r="R176" s="250"/>
    </row>
    <row r="177" spans="1:18" x14ac:dyDescent="0.7">
      <c r="A177" s="248" t="s">
        <v>3738</v>
      </c>
      <c r="B177" s="248" t="s">
        <v>3739</v>
      </c>
      <c r="C177" s="248" t="s">
        <v>1594</v>
      </c>
      <c r="D177" s="248" t="s">
        <v>3740</v>
      </c>
      <c r="E177" s="248">
        <v>6</v>
      </c>
      <c r="F177" s="248" t="s">
        <v>2297</v>
      </c>
      <c r="G177" s="248" t="s">
        <v>2298</v>
      </c>
      <c r="H177" s="249">
        <v>22</v>
      </c>
      <c r="I177" s="248" t="s">
        <v>1218</v>
      </c>
      <c r="J177" s="249">
        <v>33</v>
      </c>
      <c r="K177" s="248" t="s">
        <v>2283</v>
      </c>
      <c r="L177" s="248" t="s">
        <v>2299</v>
      </c>
      <c r="M177" s="248">
        <v>5</v>
      </c>
      <c r="N177" s="248"/>
      <c r="O177" s="248" t="s">
        <v>3741</v>
      </c>
      <c r="P177" s="248" t="s">
        <v>6365</v>
      </c>
      <c r="Q177" s="248" t="s">
        <v>3738</v>
      </c>
      <c r="R177" s="250"/>
    </row>
    <row r="178" spans="1:18" x14ac:dyDescent="0.7">
      <c r="A178" s="248" t="s">
        <v>3742</v>
      </c>
      <c r="B178" s="248" t="s">
        <v>3743</v>
      </c>
      <c r="C178" s="248" t="s">
        <v>1595</v>
      </c>
      <c r="D178" s="248" t="s">
        <v>3744</v>
      </c>
      <c r="E178" s="248">
        <v>6</v>
      </c>
      <c r="F178" s="248" t="s">
        <v>2297</v>
      </c>
      <c r="G178" s="248" t="s">
        <v>2298</v>
      </c>
      <c r="H178" s="249">
        <v>22</v>
      </c>
      <c r="I178" s="248" t="s">
        <v>1218</v>
      </c>
      <c r="J178" s="249">
        <v>40</v>
      </c>
      <c r="K178" s="248" t="s">
        <v>2283</v>
      </c>
      <c r="L178" s="248" t="s">
        <v>2299</v>
      </c>
      <c r="M178" s="248">
        <v>5</v>
      </c>
      <c r="N178" s="248"/>
      <c r="O178" s="248" t="s">
        <v>3745</v>
      </c>
      <c r="P178" s="248" t="s">
        <v>6365</v>
      </c>
      <c r="Q178" s="248" t="s">
        <v>3742</v>
      </c>
      <c r="R178" s="250"/>
    </row>
    <row r="179" spans="1:18" x14ac:dyDescent="0.7">
      <c r="A179" s="248" t="s">
        <v>3746</v>
      </c>
      <c r="B179" s="248" t="s">
        <v>3747</v>
      </c>
      <c r="C179" s="248" t="s">
        <v>1596</v>
      </c>
      <c r="D179" s="248" t="s">
        <v>3748</v>
      </c>
      <c r="E179" s="248">
        <v>6</v>
      </c>
      <c r="F179" s="248" t="s">
        <v>2297</v>
      </c>
      <c r="G179" s="248" t="s">
        <v>2298</v>
      </c>
      <c r="H179" s="249">
        <v>22</v>
      </c>
      <c r="I179" s="248" t="s">
        <v>1218</v>
      </c>
      <c r="J179" s="249">
        <v>33</v>
      </c>
      <c r="K179" s="248" t="s">
        <v>2283</v>
      </c>
      <c r="L179" s="248" t="s">
        <v>2299</v>
      </c>
      <c r="M179" s="248">
        <v>5</v>
      </c>
      <c r="N179" s="248"/>
      <c r="O179" s="248" t="s">
        <v>3749</v>
      </c>
      <c r="P179" s="248" t="s">
        <v>6365</v>
      </c>
      <c r="Q179" s="248" t="s">
        <v>3746</v>
      </c>
      <c r="R179" s="250"/>
    </row>
    <row r="180" spans="1:18" x14ac:dyDescent="0.7">
      <c r="A180" s="248" t="s">
        <v>3750</v>
      </c>
      <c r="B180" s="248" t="s">
        <v>3751</v>
      </c>
      <c r="C180" s="248" t="s">
        <v>1597</v>
      </c>
      <c r="D180" s="248" t="s">
        <v>3752</v>
      </c>
      <c r="E180" s="248">
        <v>6</v>
      </c>
      <c r="F180" s="248" t="s">
        <v>2297</v>
      </c>
      <c r="G180" s="248" t="s">
        <v>2298</v>
      </c>
      <c r="H180" s="249">
        <v>22</v>
      </c>
      <c r="I180" s="248" t="s">
        <v>1218</v>
      </c>
      <c r="J180" s="249">
        <v>69</v>
      </c>
      <c r="K180" s="248" t="s">
        <v>2291</v>
      </c>
      <c r="L180" s="248" t="s">
        <v>2299</v>
      </c>
      <c r="M180" s="248">
        <v>6</v>
      </c>
      <c r="N180" s="248"/>
      <c r="O180" s="248" t="s">
        <v>3753</v>
      </c>
      <c r="P180" s="248" t="s">
        <v>6364</v>
      </c>
      <c r="Q180" s="248" t="s">
        <v>3750</v>
      </c>
      <c r="R180" s="250"/>
    </row>
    <row r="181" spans="1:18" x14ac:dyDescent="0.7">
      <c r="A181" s="248" t="s">
        <v>3754</v>
      </c>
      <c r="B181" s="248" t="s">
        <v>3755</v>
      </c>
      <c r="C181" s="248" t="s">
        <v>1598</v>
      </c>
      <c r="D181" s="248" t="s">
        <v>3756</v>
      </c>
      <c r="E181" s="248">
        <v>6</v>
      </c>
      <c r="F181" s="248" t="s">
        <v>2297</v>
      </c>
      <c r="G181" s="248" t="s">
        <v>2298</v>
      </c>
      <c r="H181" s="249">
        <v>22</v>
      </c>
      <c r="I181" s="248" t="s">
        <v>1218</v>
      </c>
      <c r="J181" s="249">
        <v>42</v>
      </c>
      <c r="K181" s="248" t="s">
        <v>2291</v>
      </c>
      <c r="L181" s="248" t="s">
        <v>2304</v>
      </c>
      <c r="M181" s="248">
        <v>9</v>
      </c>
      <c r="N181" s="248"/>
      <c r="O181" s="248" t="s">
        <v>3757</v>
      </c>
      <c r="P181" s="248" t="s">
        <v>6363</v>
      </c>
      <c r="Q181" s="248" t="s">
        <v>3754</v>
      </c>
      <c r="R181" s="250"/>
    </row>
    <row r="182" spans="1:18" x14ac:dyDescent="0.7">
      <c r="A182" s="248" t="s">
        <v>3758</v>
      </c>
      <c r="B182" s="248" t="s">
        <v>3759</v>
      </c>
      <c r="C182" s="248" t="s">
        <v>1599</v>
      </c>
      <c r="D182" s="248" t="s">
        <v>3760</v>
      </c>
      <c r="E182" s="248">
        <v>6</v>
      </c>
      <c r="F182" s="248" t="s">
        <v>2297</v>
      </c>
      <c r="G182" s="248" t="s">
        <v>2298</v>
      </c>
      <c r="H182" s="249">
        <v>22</v>
      </c>
      <c r="I182" s="248" t="s">
        <v>1218</v>
      </c>
      <c r="J182" s="249">
        <v>35</v>
      </c>
      <c r="K182" s="248" t="s">
        <v>2291</v>
      </c>
      <c r="L182" s="248" t="s">
        <v>2299</v>
      </c>
      <c r="M182" s="248">
        <v>5</v>
      </c>
      <c r="N182" s="248"/>
      <c r="O182" s="248" t="s">
        <v>3761</v>
      </c>
      <c r="P182" s="248" t="s">
        <v>6365</v>
      </c>
      <c r="Q182" s="248" t="s">
        <v>3758</v>
      </c>
      <c r="R182" s="250"/>
    </row>
    <row r="183" spans="1:18" x14ac:dyDescent="0.7">
      <c r="A183" s="248" t="s">
        <v>3762</v>
      </c>
      <c r="B183" s="248" t="s">
        <v>3763</v>
      </c>
      <c r="C183" s="248" t="s">
        <v>1600</v>
      </c>
      <c r="D183" s="248" t="s">
        <v>3764</v>
      </c>
      <c r="E183" s="248">
        <v>6</v>
      </c>
      <c r="F183" s="248" t="s">
        <v>2297</v>
      </c>
      <c r="G183" s="248" t="s">
        <v>2298</v>
      </c>
      <c r="H183" s="249">
        <v>22</v>
      </c>
      <c r="I183" s="248" t="s">
        <v>1218</v>
      </c>
      <c r="J183" s="249">
        <v>62</v>
      </c>
      <c r="K183" s="248" t="s">
        <v>2291</v>
      </c>
      <c r="L183" s="248" t="s">
        <v>2304</v>
      </c>
      <c r="M183" s="248">
        <v>10</v>
      </c>
      <c r="N183" s="248"/>
      <c r="O183" s="248" t="s">
        <v>3765</v>
      </c>
      <c r="P183" s="248" t="s">
        <v>6361</v>
      </c>
      <c r="Q183" s="248" t="s">
        <v>3762</v>
      </c>
      <c r="R183" s="250"/>
    </row>
    <row r="184" spans="1:18" x14ac:dyDescent="0.7">
      <c r="A184" s="248" t="s">
        <v>3766</v>
      </c>
      <c r="B184" s="248" t="s">
        <v>3767</v>
      </c>
      <c r="C184" s="248" t="s">
        <v>1601</v>
      </c>
      <c r="D184" s="248" t="s">
        <v>3768</v>
      </c>
      <c r="E184" s="248">
        <v>6</v>
      </c>
      <c r="F184" s="248" t="s">
        <v>2297</v>
      </c>
      <c r="G184" s="248" t="s">
        <v>2298</v>
      </c>
      <c r="H184" s="249">
        <v>22</v>
      </c>
      <c r="I184" s="248" t="s">
        <v>1218</v>
      </c>
      <c r="J184" s="249">
        <v>34</v>
      </c>
      <c r="K184" s="248" t="s">
        <v>2291</v>
      </c>
      <c r="L184" s="248" t="s">
        <v>2299</v>
      </c>
      <c r="M184" s="248">
        <v>6</v>
      </c>
      <c r="N184" s="248"/>
      <c r="O184" s="248" t="s">
        <v>3769</v>
      </c>
      <c r="P184" s="248" t="s">
        <v>6364</v>
      </c>
      <c r="Q184" s="248" t="s">
        <v>3766</v>
      </c>
      <c r="R184" s="250"/>
    </row>
    <row r="185" spans="1:18" x14ac:dyDescent="0.7">
      <c r="A185" s="248" t="s">
        <v>3770</v>
      </c>
      <c r="B185" s="248" t="s">
        <v>3771</v>
      </c>
      <c r="C185" s="248" t="s">
        <v>1602</v>
      </c>
      <c r="D185" s="248" t="s">
        <v>3772</v>
      </c>
      <c r="E185" s="248">
        <v>6</v>
      </c>
      <c r="F185" s="248" t="s">
        <v>2297</v>
      </c>
      <c r="G185" s="248" t="s">
        <v>2298</v>
      </c>
      <c r="H185" s="249">
        <v>22</v>
      </c>
      <c r="I185" s="248" t="s">
        <v>1218</v>
      </c>
      <c r="J185" s="249">
        <v>37</v>
      </c>
      <c r="K185" s="248" t="s">
        <v>2291</v>
      </c>
      <c r="L185" s="248" t="s">
        <v>2304</v>
      </c>
      <c r="M185" s="248">
        <v>9</v>
      </c>
      <c r="N185" s="248"/>
      <c r="O185" s="248" t="s">
        <v>3773</v>
      </c>
      <c r="P185" s="248" t="s">
        <v>6363</v>
      </c>
      <c r="Q185" s="248" t="s">
        <v>3770</v>
      </c>
      <c r="R185" s="250"/>
    </row>
    <row r="186" spans="1:18" x14ac:dyDescent="0.7">
      <c r="A186" s="248" t="s">
        <v>3774</v>
      </c>
      <c r="B186" s="248" t="s">
        <v>3775</v>
      </c>
      <c r="C186" s="248" t="s">
        <v>1603</v>
      </c>
      <c r="D186" s="248" t="s">
        <v>3776</v>
      </c>
      <c r="E186" s="248">
        <v>6</v>
      </c>
      <c r="F186" s="248" t="s">
        <v>2297</v>
      </c>
      <c r="G186" s="248" t="s">
        <v>2298</v>
      </c>
      <c r="H186" s="249">
        <v>22</v>
      </c>
      <c r="I186" s="248" t="s">
        <v>1218</v>
      </c>
      <c r="J186" s="249">
        <v>35</v>
      </c>
      <c r="K186" s="248" t="s">
        <v>2283</v>
      </c>
      <c r="L186" s="248" t="s">
        <v>2299</v>
      </c>
      <c r="M186" s="248">
        <v>5</v>
      </c>
      <c r="N186" s="248"/>
      <c r="O186" s="248" t="s">
        <v>3777</v>
      </c>
      <c r="P186" s="248" t="s">
        <v>6365</v>
      </c>
      <c r="Q186" s="248" t="s">
        <v>3774</v>
      </c>
      <c r="R186" s="250"/>
    </row>
    <row r="187" spans="1:18" x14ac:dyDescent="0.7">
      <c r="A187" s="248" t="s">
        <v>3781</v>
      </c>
      <c r="B187" s="248" t="s">
        <v>3782</v>
      </c>
      <c r="C187" s="248" t="s">
        <v>1625</v>
      </c>
      <c r="D187" s="248" t="s">
        <v>3783</v>
      </c>
      <c r="E187" s="248">
        <v>6</v>
      </c>
      <c r="F187" s="248" t="s">
        <v>2297</v>
      </c>
      <c r="G187" s="248" t="s">
        <v>2298</v>
      </c>
      <c r="H187" s="249">
        <v>23</v>
      </c>
      <c r="I187" s="248" t="s">
        <v>1221</v>
      </c>
      <c r="J187" s="249">
        <v>37</v>
      </c>
      <c r="K187" s="248" t="s">
        <v>2283</v>
      </c>
      <c r="L187" s="248" t="s">
        <v>2299</v>
      </c>
      <c r="M187" s="248">
        <v>5</v>
      </c>
      <c r="N187" s="248"/>
      <c r="O187" s="248" t="s">
        <v>3784</v>
      </c>
      <c r="P187" s="248" t="s">
        <v>6365</v>
      </c>
      <c r="Q187" s="248" t="s">
        <v>3781</v>
      </c>
      <c r="R187" s="250"/>
    </row>
    <row r="188" spans="1:18" x14ac:dyDescent="0.7">
      <c r="A188" s="248" t="s">
        <v>3785</v>
      </c>
      <c r="B188" s="248" t="s">
        <v>3786</v>
      </c>
      <c r="C188" s="248" t="s">
        <v>1626</v>
      </c>
      <c r="D188" s="248" t="s">
        <v>3787</v>
      </c>
      <c r="E188" s="248">
        <v>6</v>
      </c>
      <c r="F188" s="248" t="s">
        <v>2297</v>
      </c>
      <c r="G188" s="248" t="s">
        <v>2298</v>
      </c>
      <c r="H188" s="249">
        <v>23</v>
      </c>
      <c r="I188" s="248" t="s">
        <v>1221</v>
      </c>
      <c r="J188" s="249">
        <v>36</v>
      </c>
      <c r="K188" s="248" t="s">
        <v>2283</v>
      </c>
      <c r="L188" s="248" t="s">
        <v>2299</v>
      </c>
      <c r="M188" s="248">
        <v>6</v>
      </c>
      <c r="N188" s="248"/>
      <c r="O188" s="248" t="s">
        <v>3788</v>
      </c>
      <c r="P188" s="248" t="s">
        <v>6364</v>
      </c>
      <c r="Q188" s="248" t="s">
        <v>3785</v>
      </c>
      <c r="R188" s="250"/>
    </row>
    <row r="189" spans="1:18" x14ac:dyDescent="0.7">
      <c r="A189" s="248" t="s">
        <v>3789</v>
      </c>
      <c r="B189" s="248" t="s">
        <v>3790</v>
      </c>
      <c r="C189" s="248" t="s">
        <v>1627</v>
      </c>
      <c r="D189" s="248" t="s">
        <v>3791</v>
      </c>
      <c r="E189" s="248">
        <v>6</v>
      </c>
      <c r="F189" s="248" t="s">
        <v>2297</v>
      </c>
      <c r="G189" s="248" t="s">
        <v>2298</v>
      </c>
      <c r="H189" s="249">
        <v>23</v>
      </c>
      <c r="I189" s="248" t="s">
        <v>1221</v>
      </c>
      <c r="J189" s="249">
        <v>38</v>
      </c>
      <c r="K189" s="248" t="s">
        <v>2283</v>
      </c>
      <c r="L189" s="248" t="s">
        <v>2299</v>
      </c>
      <c r="M189" s="248">
        <v>5</v>
      </c>
      <c r="N189" s="248"/>
      <c r="O189" s="248" t="s">
        <v>3792</v>
      </c>
      <c r="P189" s="248" t="s">
        <v>6365</v>
      </c>
      <c r="Q189" s="248" t="s">
        <v>3789</v>
      </c>
      <c r="R189" s="250"/>
    </row>
    <row r="190" spans="1:18" x14ac:dyDescent="0.7">
      <c r="A190" s="248" t="s">
        <v>3793</v>
      </c>
      <c r="B190" s="248" t="s">
        <v>3794</v>
      </c>
      <c r="C190" s="248" t="s">
        <v>1628</v>
      </c>
      <c r="D190" s="248" t="s">
        <v>3795</v>
      </c>
      <c r="E190" s="248">
        <v>6</v>
      </c>
      <c r="F190" s="248" t="s">
        <v>2297</v>
      </c>
      <c r="G190" s="248" t="s">
        <v>2298</v>
      </c>
      <c r="H190" s="249">
        <v>23</v>
      </c>
      <c r="I190" s="248" t="s">
        <v>1221</v>
      </c>
      <c r="J190" s="249">
        <v>30</v>
      </c>
      <c r="K190" s="248" t="s">
        <v>2283</v>
      </c>
      <c r="L190" s="248" t="s">
        <v>2299</v>
      </c>
      <c r="M190" s="248">
        <v>5</v>
      </c>
      <c r="N190" s="248"/>
      <c r="O190" s="248" t="s">
        <v>3796</v>
      </c>
      <c r="P190" s="248" t="s">
        <v>6365</v>
      </c>
      <c r="Q190" s="248" t="s">
        <v>3793</v>
      </c>
      <c r="R190" s="250"/>
    </row>
    <row r="191" spans="1:18" x14ac:dyDescent="0.7">
      <c r="A191" s="248" t="s">
        <v>3797</v>
      </c>
      <c r="B191" s="248" t="s">
        <v>3798</v>
      </c>
      <c r="C191" s="248" t="s">
        <v>1629</v>
      </c>
      <c r="D191" s="248" t="s">
        <v>3799</v>
      </c>
      <c r="E191" s="248">
        <v>6</v>
      </c>
      <c r="F191" s="248" t="s">
        <v>2297</v>
      </c>
      <c r="G191" s="248" t="s">
        <v>2298</v>
      </c>
      <c r="H191" s="249">
        <v>23</v>
      </c>
      <c r="I191" s="248" t="s">
        <v>1221</v>
      </c>
      <c r="J191" s="249">
        <v>7</v>
      </c>
      <c r="K191" s="248" t="s">
        <v>2283</v>
      </c>
      <c r="L191" s="248" t="s">
        <v>2386</v>
      </c>
      <c r="M191" s="248">
        <v>2</v>
      </c>
      <c r="N191" s="248"/>
      <c r="O191" s="248" t="s">
        <v>3800</v>
      </c>
      <c r="P191" s="248" t="s">
        <v>6352</v>
      </c>
      <c r="Q191" s="248" t="s">
        <v>3797</v>
      </c>
      <c r="R191" s="250"/>
    </row>
    <row r="192" spans="1:18" x14ac:dyDescent="0.7">
      <c r="A192" s="248" t="s">
        <v>3813</v>
      </c>
      <c r="B192" s="248" t="s">
        <v>3814</v>
      </c>
      <c r="C192" s="248" t="s">
        <v>1605</v>
      </c>
      <c r="D192" s="248" t="s">
        <v>3815</v>
      </c>
      <c r="E192" s="248">
        <v>6</v>
      </c>
      <c r="F192" s="248" t="s">
        <v>2297</v>
      </c>
      <c r="G192" s="248" t="s">
        <v>2298</v>
      </c>
      <c r="H192" s="249">
        <v>24</v>
      </c>
      <c r="I192" s="248" t="s">
        <v>1219</v>
      </c>
      <c r="J192" s="249">
        <v>50</v>
      </c>
      <c r="K192" s="248" t="s">
        <v>2283</v>
      </c>
      <c r="L192" s="248" t="s">
        <v>2299</v>
      </c>
      <c r="M192" s="248">
        <v>5</v>
      </c>
      <c r="N192" s="248"/>
      <c r="O192" s="248" t="s">
        <v>3816</v>
      </c>
      <c r="P192" s="248" t="s">
        <v>6365</v>
      </c>
      <c r="Q192" s="248" t="s">
        <v>3813</v>
      </c>
      <c r="R192" s="250"/>
    </row>
    <row r="193" spans="1:18" x14ac:dyDescent="0.7">
      <c r="A193" s="248" t="s">
        <v>3817</v>
      </c>
      <c r="B193" s="248" t="s">
        <v>3818</v>
      </c>
      <c r="C193" s="248" t="s">
        <v>1606</v>
      </c>
      <c r="D193" s="248" t="s">
        <v>3819</v>
      </c>
      <c r="E193" s="248">
        <v>6</v>
      </c>
      <c r="F193" s="248" t="s">
        <v>2297</v>
      </c>
      <c r="G193" s="248" t="s">
        <v>2298</v>
      </c>
      <c r="H193" s="249">
        <v>24</v>
      </c>
      <c r="I193" s="248" t="s">
        <v>1219</v>
      </c>
      <c r="J193" s="249">
        <v>63</v>
      </c>
      <c r="K193" s="248" t="s">
        <v>2283</v>
      </c>
      <c r="L193" s="248" t="s">
        <v>2304</v>
      </c>
      <c r="M193" s="248">
        <v>10</v>
      </c>
      <c r="N193" s="248"/>
      <c r="O193" s="248" t="s">
        <v>3820</v>
      </c>
      <c r="P193" s="248" t="s">
        <v>6361</v>
      </c>
      <c r="Q193" s="248" t="s">
        <v>3817</v>
      </c>
      <c r="R193" s="250"/>
    </row>
    <row r="194" spans="1:18" x14ac:dyDescent="0.7">
      <c r="A194" s="248" t="s">
        <v>3821</v>
      </c>
      <c r="B194" s="248" t="s">
        <v>3822</v>
      </c>
      <c r="C194" s="248" t="s">
        <v>1607</v>
      </c>
      <c r="D194" s="248" t="s">
        <v>3823</v>
      </c>
      <c r="E194" s="248">
        <v>6</v>
      </c>
      <c r="F194" s="248" t="s">
        <v>2297</v>
      </c>
      <c r="G194" s="248" t="s">
        <v>2298</v>
      </c>
      <c r="H194" s="249">
        <v>24</v>
      </c>
      <c r="I194" s="248" t="s">
        <v>1219</v>
      </c>
      <c r="J194" s="249">
        <v>90</v>
      </c>
      <c r="K194" s="248" t="s">
        <v>2283</v>
      </c>
      <c r="L194" s="248" t="s">
        <v>2304</v>
      </c>
      <c r="M194" s="248">
        <v>10</v>
      </c>
      <c r="N194" s="248"/>
      <c r="O194" s="248" t="s">
        <v>3824</v>
      </c>
      <c r="P194" s="248" t="s">
        <v>6361</v>
      </c>
      <c r="Q194" s="248" t="s">
        <v>3821</v>
      </c>
      <c r="R194" s="250"/>
    </row>
    <row r="195" spans="1:18" x14ac:dyDescent="0.7">
      <c r="A195" s="248" t="s">
        <v>3825</v>
      </c>
      <c r="B195" s="248" t="s">
        <v>3826</v>
      </c>
      <c r="C195" s="248" t="s">
        <v>1608</v>
      </c>
      <c r="D195" s="248" t="s">
        <v>3827</v>
      </c>
      <c r="E195" s="248">
        <v>6</v>
      </c>
      <c r="F195" s="248" t="s">
        <v>2297</v>
      </c>
      <c r="G195" s="248" t="s">
        <v>2298</v>
      </c>
      <c r="H195" s="249">
        <v>24</v>
      </c>
      <c r="I195" s="248" t="s">
        <v>1219</v>
      </c>
      <c r="J195" s="249">
        <v>52</v>
      </c>
      <c r="K195" s="248" t="s">
        <v>2283</v>
      </c>
      <c r="L195" s="248" t="s">
        <v>2299</v>
      </c>
      <c r="M195" s="248">
        <v>6</v>
      </c>
      <c r="N195" s="248"/>
      <c r="O195" s="248" t="s">
        <v>3828</v>
      </c>
      <c r="P195" s="248" t="s">
        <v>6364</v>
      </c>
      <c r="Q195" s="248" t="s">
        <v>3825</v>
      </c>
      <c r="R195" s="250"/>
    </row>
    <row r="196" spans="1:18" x14ac:dyDescent="0.7">
      <c r="A196" s="248" t="s">
        <v>3829</v>
      </c>
      <c r="B196" s="248" t="s">
        <v>3830</v>
      </c>
      <c r="C196" s="248" t="s">
        <v>1609</v>
      </c>
      <c r="D196" s="248" t="s">
        <v>3831</v>
      </c>
      <c r="E196" s="248">
        <v>6</v>
      </c>
      <c r="F196" s="248" t="s">
        <v>2297</v>
      </c>
      <c r="G196" s="248" t="s">
        <v>2298</v>
      </c>
      <c r="H196" s="249">
        <v>24</v>
      </c>
      <c r="I196" s="248" t="s">
        <v>1219</v>
      </c>
      <c r="J196" s="249">
        <v>155</v>
      </c>
      <c r="K196" s="248" t="s">
        <v>2283</v>
      </c>
      <c r="L196" s="248" t="s">
        <v>2333</v>
      </c>
      <c r="M196" s="248">
        <v>13</v>
      </c>
      <c r="N196" s="248"/>
      <c r="O196" s="248" t="s">
        <v>3832</v>
      </c>
      <c r="P196" s="248" t="s">
        <v>6360</v>
      </c>
      <c r="Q196" s="248" t="s">
        <v>3829</v>
      </c>
      <c r="R196" s="250"/>
    </row>
    <row r="197" spans="1:18" x14ac:dyDescent="0.7">
      <c r="A197" s="248" t="s">
        <v>3833</v>
      </c>
      <c r="B197" s="248" t="s">
        <v>3834</v>
      </c>
      <c r="C197" s="248" t="s">
        <v>1610</v>
      </c>
      <c r="D197" s="248" t="s">
        <v>3835</v>
      </c>
      <c r="E197" s="248">
        <v>6</v>
      </c>
      <c r="F197" s="248" t="s">
        <v>2297</v>
      </c>
      <c r="G197" s="248" t="s">
        <v>2298</v>
      </c>
      <c r="H197" s="249">
        <v>24</v>
      </c>
      <c r="I197" s="248" t="s">
        <v>1219</v>
      </c>
      <c r="J197" s="249">
        <v>150</v>
      </c>
      <c r="K197" s="248" t="s">
        <v>2283</v>
      </c>
      <c r="L197" s="248" t="s">
        <v>2333</v>
      </c>
      <c r="M197" s="248">
        <v>13</v>
      </c>
      <c r="N197" s="248"/>
      <c r="O197" s="248" t="s">
        <v>3836</v>
      </c>
      <c r="P197" s="248" t="s">
        <v>6360</v>
      </c>
      <c r="Q197" s="248" t="s">
        <v>3833</v>
      </c>
      <c r="R197" s="250"/>
    </row>
    <row r="198" spans="1:18" x14ac:dyDescent="0.7">
      <c r="A198" s="248" t="s">
        <v>3837</v>
      </c>
      <c r="B198" s="248" t="s">
        <v>3838</v>
      </c>
      <c r="C198" s="248" t="s">
        <v>1611</v>
      </c>
      <c r="D198" s="248" t="s">
        <v>3839</v>
      </c>
      <c r="E198" s="248">
        <v>6</v>
      </c>
      <c r="F198" s="248" t="s">
        <v>2297</v>
      </c>
      <c r="G198" s="248" t="s">
        <v>2298</v>
      </c>
      <c r="H198" s="249">
        <v>24</v>
      </c>
      <c r="I198" s="248" t="s">
        <v>1219</v>
      </c>
      <c r="J198" s="249">
        <v>73</v>
      </c>
      <c r="K198" s="248" t="s">
        <v>2283</v>
      </c>
      <c r="L198" s="248" t="s">
        <v>2299</v>
      </c>
      <c r="M198" s="248">
        <v>5</v>
      </c>
      <c r="N198" s="248"/>
      <c r="O198" s="248" t="s">
        <v>3840</v>
      </c>
      <c r="P198" s="248" t="s">
        <v>6365</v>
      </c>
      <c r="Q198" s="248" t="s">
        <v>3837</v>
      </c>
      <c r="R198" s="250"/>
    </row>
    <row r="199" spans="1:18" x14ac:dyDescent="0.7">
      <c r="A199" s="248" t="s">
        <v>3853</v>
      </c>
      <c r="B199" s="248" t="s">
        <v>3854</v>
      </c>
      <c r="C199" s="248" t="s">
        <v>2111</v>
      </c>
      <c r="D199" s="248" t="s">
        <v>3855</v>
      </c>
      <c r="E199" s="248">
        <v>6</v>
      </c>
      <c r="F199" s="248" t="s">
        <v>2289</v>
      </c>
      <c r="G199" s="248" t="s">
        <v>2290</v>
      </c>
      <c r="H199" s="249">
        <v>25</v>
      </c>
      <c r="I199" s="248" t="s">
        <v>1222</v>
      </c>
      <c r="J199" s="249">
        <v>230</v>
      </c>
      <c r="K199" s="248" t="s">
        <v>2291</v>
      </c>
      <c r="L199" s="248" t="s">
        <v>2292</v>
      </c>
      <c r="M199" s="248">
        <v>15</v>
      </c>
      <c r="N199" s="248"/>
      <c r="O199" s="248" t="s">
        <v>3856</v>
      </c>
      <c r="P199" s="248" t="s">
        <v>6357</v>
      </c>
      <c r="Q199" s="248" t="s">
        <v>3853</v>
      </c>
      <c r="R199" s="250"/>
    </row>
    <row r="200" spans="1:18" x14ac:dyDescent="0.7">
      <c r="A200" s="248" t="s">
        <v>3857</v>
      </c>
      <c r="B200" s="248" t="s">
        <v>3858</v>
      </c>
      <c r="C200" s="248" t="s">
        <v>1632</v>
      </c>
      <c r="D200" s="248" t="s">
        <v>3859</v>
      </c>
      <c r="E200" s="248">
        <v>6</v>
      </c>
      <c r="F200" s="248" t="s">
        <v>2297</v>
      </c>
      <c r="G200" s="248" t="s">
        <v>2298</v>
      </c>
      <c r="H200" s="249">
        <v>25</v>
      </c>
      <c r="I200" s="248" t="s">
        <v>1222</v>
      </c>
      <c r="J200" s="249">
        <v>60</v>
      </c>
      <c r="K200" s="248" t="s">
        <v>2291</v>
      </c>
      <c r="L200" s="248" t="s">
        <v>2299</v>
      </c>
      <c r="M200" s="248">
        <v>6</v>
      </c>
      <c r="N200" s="248"/>
      <c r="O200" s="248" t="s">
        <v>3860</v>
      </c>
      <c r="P200" s="248" t="s">
        <v>6364</v>
      </c>
      <c r="Q200" s="248" t="s">
        <v>3857</v>
      </c>
      <c r="R200" s="250"/>
    </row>
    <row r="201" spans="1:18" x14ac:dyDescent="0.7">
      <c r="A201" s="248" t="s">
        <v>3861</v>
      </c>
      <c r="B201" s="248" t="s">
        <v>3862</v>
      </c>
      <c r="C201" s="248" t="s">
        <v>1633</v>
      </c>
      <c r="D201" s="248" t="s">
        <v>3863</v>
      </c>
      <c r="E201" s="248">
        <v>6</v>
      </c>
      <c r="F201" s="248" t="s">
        <v>2297</v>
      </c>
      <c r="G201" s="248" t="s">
        <v>2298</v>
      </c>
      <c r="H201" s="249">
        <v>25</v>
      </c>
      <c r="I201" s="248" t="s">
        <v>1222</v>
      </c>
      <c r="J201" s="249">
        <v>33</v>
      </c>
      <c r="K201" s="248" t="s">
        <v>2291</v>
      </c>
      <c r="L201" s="248" t="s">
        <v>2299</v>
      </c>
      <c r="M201" s="248">
        <v>5</v>
      </c>
      <c r="N201" s="248"/>
      <c r="O201" s="248" t="s">
        <v>3864</v>
      </c>
      <c r="P201" s="248" t="s">
        <v>6365</v>
      </c>
      <c r="Q201" s="248" t="s">
        <v>3861</v>
      </c>
      <c r="R201" s="250"/>
    </row>
    <row r="202" spans="1:18" x14ac:dyDescent="0.7">
      <c r="A202" s="248" t="s">
        <v>3865</v>
      </c>
      <c r="B202" s="248" t="s">
        <v>3866</v>
      </c>
      <c r="C202" s="248" t="s">
        <v>1634</v>
      </c>
      <c r="D202" s="248" t="s">
        <v>3867</v>
      </c>
      <c r="E202" s="248">
        <v>6</v>
      </c>
      <c r="F202" s="248" t="s">
        <v>2297</v>
      </c>
      <c r="G202" s="248" t="s">
        <v>2298</v>
      </c>
      <c r="H202" s="249">
        <v>25</v>
      </c>
      <c r="I202" s="248" t="s">
        <v>1222</v>
      </c>
      <c r="J202" s="249">
        <v>33</v>
      </c>
      <c r="K202" s="248" t="s">
        <v>2291</v>
      </c>
      <c r="L202" s="248" t="s">
        <v>2299</v>
      </c>
      <c r="M202" s="248">
        <v>6</v>
      </c>
      <c r="N202" s="248"/>
      <c r="O202" s="248" t="s">
        <v>3868</v>
      </c>
      <c r="P202" s="248" t="s">
        <v>6364</v>
      </c>
      <c r="Q202" s="248" t="s">
        <v>3865</v>
      </c>
      <c r="R202" s="250"/>
    </row>
    <row r="203" spans="1:18" x14ac:dyDescent="0.7">
      <c r="A203" s="248" t="s">
        <v>3869</v>
      </c>
      <c r="B203" s="248" t="s">
        <v>3870</v>
      </c>
      <c r="C203" s="248" t="s">
        <v>1635</v>
      </c>
      <c r="D203" s="248" t="s">
        <v>3871</v>
      </c>
      <c r="E203" s="248">
        <v>6</v>
      </c>
      <c r="F203" s="248" t="s">
        <v>2297</v>
      </c>
      <c r="G203" s="248" t="s">
        <v>2298</v>
      </c>
      <c r="H203" s="249">
        <v>25</v>
      </c>
      <c r="I203" s="248" t="s">
        <v>1222</v>
      </c>
      <c r="J203" s="249">
        <v>66</v>
      </c>
      <c r="K203" s="248" t="s">
        <v>2291</v>
      </c>
      <c r="L203" s="248" t="s">
        <v>2299</v>
      </c>
      <c r="M203" s="248">
        <v>6</v>
      </c>
      <c r="N203" s="248"/>
      <c r="O203" s="248" t="s">
        <v>3872</v>
      </c>
      <c r="P203" s="248" t="s">
        <v>6364</v>
      </c>
      <c r="Q203" s="248" t="s">
        <v>3869</v>
      </c>
      <c r="R203" s="250"/>
    </row>
    <row r="204" spans="1:18" x14ac:dyDescent="0.7">
      <c r="A204" s="248" t="s">
        <v>3873</v>
      </c>
      <c r="B204" s="248" t="s">
        <v>3874</v>
      </c>
      <c r="C204" s="248" t="s">
        <v>1636</v>
      </c>
      <c r="D204" s="248" t="s">
        <v>3875</v>
      </c>
      <c r="E204" s="248">
        <v>6</v>
      </c>
      <c r="F204" s="248" t="s">
        <v>2297</v>
      </c>
      <c r="G204" s="248" t="s">
        <v>2298</v>
      </c>
      <c r="H204" s="249">
        <v>25</v>
      </c>
      <c r="I204" s="248" t="s">
        <v>1222</v>
      </c>
      <c r="J204" s="249">
        <v>30</v>
      </c>
      <c r="K204" s="248" t="s">
        <v>2291</v>
      </c>
      <c r="L204" s="248" t="s">
        <v>2299</v>
      </c>
      <c r="M204" s="248">
        <v>5</v>
      </c>
      <c r="N204" s="248"/>
      <c r="O204" s="248" t="s">
        <v>3876</v>
      </c>
      <c r="P204" s="248" t="s">
        <v>6365</v>
      </c>
      <c r="Q204" s="248" t="s">
        <v>3873</v>
      </c>
      <c r="R204" s="250"/>
    </row>
    <row r="205" spans="1:18" x14ac:dyDescent="0.7">
      <c r="A205" s="248" t="s">
        <v>3355</v>
      </c>
      <c r="B205" s="248" t="s">
        <v>3356</v>
      </c>
      <c r="C205" s="248" t="s">
        <v>1460</v>
      </c>
      <c r="D205" s="248" t="s">
        <v>3357</v>
      </c>
      <c r="E205" s="248">
        <v>4</v>
      </c>
      <c r="F205" s="248" t="s">
        <v>2297</v>
      </c>
      <c r="G205" s="248" t="s">
        <v>2298</v>
      </c>
      <c r="H205" s="249">
        <v>26</v>
      </c>
      <c r="I205" s="248" t="s">
        <v>1202</v>
      </c>
      <c r="J205" s="249">
        <v>10</v>
      </c>
      <c r="K205" s="248" t="s">
        <v>2291</v>
      </c>
      <c r="L205" s="248" t="s">
        <v>2386</v>
      </c>
      <c r="M205" s="248">
        <v>2</v>
      </c>
      <c r="N205" s="248"/>
      <c r="O205" s="248" t="s">
        <v>3358</v>
      </c>
      <c r="P205" s="248" t="s">
        <v>6352</v>
      </c>
      <c r="Q205" s="248" t="s">
        <v>3355</v>
      </c>
      <c r="R205" s="250"/>
    </row>
    <row r="206" spans="1:18" x14ac:dyDescent="0.7">
      <c r="A206" s="248" t="s">
        <v>3359</v>
      </c>
      <c r="B206" s="248" t="s">
        <v>3360</v>
      </c>
      <c r="C206" s="248" t="s">
        <v>1461</v>
      </c>
      <c r="D206" s="248" t="s">
        <v>3361</v>
      </c>
      <c r="E206" s="248">
        <v>4</v>
      </c>
      <c r="F206" s="248" t="s">
        <v>2297</v>
      </c>
      <c r="G206" s="248" t="s">
        <v>2298</v>
      </c>
      <c r="H206" s="249">
        <v>26</v>
      </c>
      <c r="I206" s="248" t="s">
        <v>1202</v>
      </c>
      <c r="J206" s="249">
        <v>70</v>
      </c>
      <c r="K206" s="248" t="s">
        <v>2291</v>
      </c>
      <c r="L206" s="248" t="s">
        <v>2299</v>
      </c>
      <c r="M206" s="248">
        <v>6</v>
      </c>
      <c r="N206" s="248"/>
      <c r="O206" s="248" t="s">
        <v>3362</v>
      </c>
      <c r="P206" s="248" t="s">
        <v>6364</v>
      </c>
      <c r="Q206" s="248" t="s">
        <v>3359</v>
      </c>
      <c r="R206" s="250"/>
    </row>
    <row r="207" spans="1:18" x14ac:dyDescent="0.7">
      <c r="A207" s="248" t="s">
        <v>3363</v>
      </c>
      <c r="B207" s="248" t="s">
        <v>3364</v>
      </c>
      <c r="C207" s="248" t="s">
        <v>1462</v>
      </c>
      <c r="D207" s="248" t="s">
        <v>3365</v>
      </c>
      <c r="E207" s="248">
        <v>4</v>
      </c>
      <c r="F207" s="248" t="s">
        <v>2297</v>
      </c>
      <c r="G207" s="248" t="s">
        <v>2298</v>
      </c>
      <c r="H207" s="249">
        <v>26</v>
      </c>
      <c r="I207" s="248" t="s">
        <v>1202</v>
      </c>
      <c r="J207" s="249">
        <v>33</v>
      </c>
      <c r="K207" s="248" t="s">
        <v>2291</v>
      </c>
      <c r="L207" s="248" t="s">
        <v>2299</v>
      </c>
      <c r="M207" s="248">
        <v>6</v>
      </c>
      <c r="N207" s="248"/>
      <c r="O207" s="248" t="s">
        <v>3366</v>
      </c>
      <c r="P207" s="248" t="s">
        <v>6364</v>
      </c>
      <c r="Q207" s="248" t="s">
        <v>3363</v>
      </c>
      <c r="R207" s="250"/>
    </row>
    <row r="208" spans="1:18" x14ac:dyDescent="0.7">
      <c r="A208" s="248" t="s">
        <v>3881</v>
      </c>
      <c r="B208" s="248" t="s">
        <v>3882</v>
      </c>
      <c r="C208" s="248" t="s">
        <v>1649</v>
      </c>
      <c r="D208" s="248" t="s">
        <v>3883</v>
      </c>
      <c r="E208" s="248">
        <v>6</v>
      </c>
      <c r="F208" s="248" t="s">
        <v>2297</v>
      </c>
      <c r="G208" s="248" t="s">
        <v>2298</v>
      </c>
      <c r="H208" s="249">
        <v>27</v>
      </c>
      <c r="I208" s="248" t="s">
        <v>1225</v>
      </c>
      <c r="J208" s="249">
        <v>36</v>
      </c>
      <c r="K208" s="248" t="s">
        <v>2291</v>
      </c>
      <c r="L208" s="248" t="s">
        <v>2299</v>
      </c>
      <c r="M208" s="248">
        <v>5</v>
      </c>
      <c r="N208" s="248"/>
      <c r="O208" s="248" t="s">
        <v>3884</v>
      </c>
      <c r="P208" s="248" t="s">
        <v>6365</v>
      </c>
      <c r="Q208" s="248" t="s">
        <v>3881</v>
      </c>
      <c r="R208" s="250"/>
    </row>
    <row r="209" spans="1:18" x14ac:dyDescent="0.7">
      <c r="A209" s="248" t="s">
        <v>3885</v>
      </c>
      <c r="B209" s="248" t="s">
        <v>3886</v>
      </c>
      <c r="C209" s="248" t="s">
        <v>1650</v>
      </c>
      <c r="D209" s="248" t="s">
        <v>3887</v>
      </c>
      <c r="E209" s="248">
        <v>6</v>
      </c>
      <c r="F209" s="248" t="s">
        <v>2297</v>
      </c>
      <c r="G209" s="248" t="s">
        <v>2298</v>
      </c>
      <c r="H209" s="249">
        <v>27</v>
      </c>
      <c r="I209" s="248" t="s">
        <v>1225</v>
      </c>
      <c r="J209" s="249">
        <v>52</v>
      </c>
      <c r="K209" s="248" t="s">
        <v>2291</v>
      </c>
      <c r="L209" s="248" t="s">
        <v>2299</v>
      </c>
      <c r="M209" s="248">
        <v>6</v>
      </c>
      <c r="N209" s="248"/>
      <c r="O209" s="248" t="s">
        <v>3888</v>
      </c>
      <c r="P209" s="248" t="s">
        <v>6364</v>
      </c>
      <c r="Q209" s="248" t="s">
        <v>3885</v>
      </c>
      <c r="R209" s="250"/>
    </row>
    <row r="210" spans="1:18" x14ac:dyDescent="0.7">
      <c r="A210" s="248" t="s">
        <v>3889</v>
      </c>
      <c r="B210" s="248" t="s">
        <v>3890</v>
      </c>
      <c r="C210" s="248" t="s">
        <v>1651</v>
      </c>
      <c r="D210" s="248" t="s">
        <v>3891</v>
      </c>
      <c r="E210" s="248">
        <v>6</v>
      </c>
      <c r="F210" s="248" t="s">
        <v>2297</v>
      </c>
      <c r="G210" s="248" t="s">
        <v>2298</v>
      </c>
      <c r="H210" s="249">
        <v>27</v>
      </c>
      <c r="I210" s="248" t="s">
        <v>1225</v>
      </c>
      <c r="J210" s="249">
        <v>76</v>
      </c>
      <c r="K210" s="248" t="s">
        <v>2291</v>
      </c>
      <c r="L210" s="248" t="s">
        <v>2304</v>
      </c>
      <c r="M210" s="248">
        <v>9</v>
      </c>
      <c r="N210" s="248"/>
      <c r="O210" s="248" t="s">
        <v>3892</v>
      </c>
      <c r="P210" s="248" t="s">
        <v>6363</v>
      </c>
      <c r="Q210" s="248" t="s">
        <v>3889</v>
      </c>
      <c r="R210" s="250"/>
    </row>
    <row r="211" spans="1:18" x14ac:dyDescent="0.7">
      <c r="A211" s="248" t="s">
        <v>3893</v>
      </c>
      <c r="B211" s="248" t="s">
        <v>3894</v>
      </c>
      <c r="C211" s="248" t="s">
        <v>1652</v>
      </c>
      <c r="D211" s="248" t="s">
        <v>3895</v>
      </c>
      <c r="E211" s="248">
        <v>6</v>
      </c>
      <c r="F211" s="248" t="s">
        <v>2297</v>
      </c>
      <c r="G211" s="248" t="s">
        <v>2298</v>
      </c>
      <c r="H211" s="249">
        <v>27</v>
      </c>
      <c r="I211" s="248" t="s">
        <v>1225</v>
      </c>
      <c r="J211" s="249">
        <v>86</v>
      </c>
      <c r="K211" s="248" t="s">
        <v>2291</v>
      </c>
      <c r="L211" s="248" t="s">
        <v>2299</v>
      </c>
      <c r="M211" s="248">
        <v>6</v>
      </c>
      <c r="N211" s="248"/>
      <c r="O211" s="248" t="s">
        <v>3896</v>
      </c>
      <c r="P211" s="248" t="s">
        <v>6364</v>
      </c>
      <c r="Q211" s="248" t="s">
        <v>3893</v>
      </c>
      <c r="R211" s="250"/>
    </row>
    <row r="212" spans="1:18" x14ac:dyDescent="0.7">
      <c r="A212" s="248" t="s">
        <v>3897</v>
      </c>
      <c r="B212" s="248" t="s">
        <v>3898</v>
      </c>
      <c r="C212" s="248" t="s">
        <v>2115</v>
      </c>
      <c r="D212" s="248" t="s">
        <v>3899</v>
      </c>
      <c r="E212" s="248">
        <v>6</v>
      </c>
      <c r="F212" s="248" t="s">
        <v>2289</v>
      </c>
      <c r="G212" s="248" t="s">
        <v>2290</v>
      </c>
      <c r="H212" s="249">
        <v>27</v>
      </c>
      <c r="I212" s="248" t="s">
        <v>1225</v>
      </c>
      <c r="J212" s="249">
        <v>297</v>
      </c>
      <c r="K212" s="248" t="s">
        <v>2291</v>
      </c>
      <c r="L212" s="248" t="s">
        <v>2292</v>
      </c>
      <c r="M212" s="248">
        <v>15</v>
      </c>
      <c r="N212" s="248"/>
      <c r="O212" s="248" t="s">
        <v>3900</v>
      </c>
      <c r="P212" s="248" t="s">
        <v>6357</v>
      </c>
      <c r="Q212" s="248" t="s">
        <v>3897</v>
      </c>
      <c r="R212" s="250"/>
    </row>
    <row r="213" spans="1:18" x14ac:dyDescent="0.7">
      <c r="A213" s="248" t="s">
        <v>4561</v>
      </c>
      <c r="B213" s="248" t="s">
        <v>4562</v>
      </c>
      <c r="C213" s="248" t="s">
        <v>1815</v>
      </c>
      <c r="D213" s="248" t="s">
        <v>4563</v>
      </c>
      <c r="E213" s="248">
        <v>9</v>
      </c>
      <c r="F213" s="248" t="s">
        <v>2297</v>
      </c>
      <c r="G213" s="248" t="s">
        <v>2298</v>
      </c>
      <c r="H213" s="249">
        <v>30</v>
      </c>
      <c r="I213" s="248" t="s">
        <v>1238</v>
      </c>
      <c r="J213" s="249">
        <v>120</v>
      </c>
      <c r="K213" s="248" t="s">
        <v>2291</v>
      </c>
      <c r="L213" s="248" t="s">
        <v>2333</v>
      </c>
      <c r="M213" s="248">
        <v>13</v>
      </c>
      <c r="N213" s="248"/>
      <c r="O213" s="248" t="s">
        <v>4564</v>
      </c>
      <c r="P213" s="248" t="s">
        <v>6360</v>
      </c>
      <c r="Q213" s="248" t="s">
        <v>4561</v>
      </c>
      <c r="R213" s="250"/>
    </row>
    <row r="214" spans="1:18" x14ac:dyDescent="0.7">
      <c r="A214" s="248" t="s">
        <v>4565</v>
      </c>
      <c r="B214" s="248" t="s">
        <v>4566</v>
      </c>
      <c r="C214" s="248" t="s">
        <v>1816</v>
      </c>
      <c r="D214" s="248" t="s">
        <v>4567</v>
      </c>
      <c r="E214" s="248">
        <v>9</v>
      </c>
      <c r="F214" s="248" t="s">
        <v>2297</v>
      </c>
      <c r="G214" s="248" t="s">
        <v>2298</v>
      </c>
      <c r="H214" s="249">
        <v>30</v>
      </c>
      <c r="I214" s="248" t="s">
        <v>1238</v>
      </c>
      <c r="J214" s="249">
        <v>80</v>
      </c>
      <c r="K214" s="248" t="s">
        <v>2291</v>
      </c>
      <c r="L214" s="248" t="s">
        <v>2299</v>
      </c>
      <c r="M214" s="248">
        <v>6</v>
      </c>
      <c r="N214" s="248"/>
      <c r="O214" s="248" t="s">
        <v>4568</v>
      </c>
      <c r="P214" s="248" t="s">
        <v>6364</v>
      </c>
      <c r="Q214" s="248" t="s">
        <v>4565</v>
      </c>
      <c r="R214" s="250"/>
    </row>
    <row r="215" spans="1:18" x14ac:dyDescent="0.7">
      <c r="A215" s="248" t="s">
        <v>4569</v>
      </c>
      <c r="B215" s="248" t="s">
        <v>4570</v>
      </c>
      <c r="C215" s="248" t="s">
        <v>1817</v>
      </c>
      <c r="D215" s="248" t="s">
        <v>4571</v>
      </c>
      <c r="E215" s="248">
        <v>9</v>
      </c>
      <c r="F215" s="248" t="s">
        <v>2297</v>
      </c>
      <c r="G215" s="248" t="s">
        <v>2298</v>
      </c>
      <c r="H215" s="249">
        <v>30</v>
      </c>
      <c r="I215" s="248" t="s">
        <v>1238</v>
      </c>
      <c r="J215" s="249">
        <v>60</v>
      </c>
      <c r="K215" s="248" t="s">
        <v>2291</v>
      </c>
      <c r="L215" s="248" t="s">
        <v>2299</v>
      </c>
      <c r="M215" s="248">
        <v>6</v>
      </c>
      <c r="N215" s="248"/>
      <c r="O215" s="248" t="s">
        <v>4572</v>
      </c>
      <c r="P215" s="248" t="s">
        <v>6364</v>
      </c>
      <c r="Q215" s="248" t="s">
        <v>4569</v>
      </c>
      <c r="R215" s="250"/>
    </row>
    <row r="216" spans="1:18" x14ac:dyDescent="0.7">
      <c r="A216" s="248" t="s">
        <v>4573</v>
      </c>
      <c r="B216" s="248" t="s">
        <v>4574</v>
      </c>
      <c r="C216" s="248" t="s">
        <v>1818</v>
      </c>
      <c r="D216" s="248" t="s">
        <v>4575</v>
      </c>
      <c r="E216" s="248">
        <v>9</v>
      </c>
      <c r="F216" s="248" t="s">
        <v>2297</v>
      </c>
      <c r="G216" s="248" t="s">
        <v>2298</v>
      </c>
      <c r="H216" s="249">
        <v>30</v>
      </c>
      <c r="I216" s="248" t="s">
        <v>1238</v>
      </c>
      <c r="J216" s="249">
        <v>35</v>
      </c>
      <c r="K216" s="248" t="s">
        <v>2291</v>
      </c>
      <c r="L216" s="248" t="s">
        <v>2299</v>
      </c>
      <c r="M216" s="248">
        <v>5</v>
      </c>
      <c r="N216" s="248"/>
      <c r="O216" s="248" t="s">
        <v>4576</v>
      </c>
      <c r="P216" s="248" t="s">
        <v>6365</v>
      </c>
      <c r="Q216" s="248" t="s">
        <v>4573</v>
      </c>
      <c r="R216" s="250"/>
    </row>
    <row r="217" spans="1:18" x14ac:dyDescent="0.7">
      <c r="A217" s="248" t="s">
        <v>4577</v>
      </c>
      <c r="B217" s="248" t="s">
        <v>4578</v>
      </c>
      <c r="C217" s="248" t="s">
        <v>1819</v>
      </c>
      <c r="D217" s="248" t="s">
        <v>4579</v>
      </c>
      <c r="E217" s="248">
        <v>9</v>
      </c>
      <c r="F217" s="248" t="s">
        <v>2297</v>
      </c>
      <c r="G217" s="248" t="s">
        <v>2298</v>
      </c>
      <c r="H217" s="249">
        <v>30</v>
      </c>
      <c r="I217" s="248" t="s">
        <v>1238</v>
      </c>
      <c r="J217" s="249">
        <v>95</v>
      </c>
      <c r="K217" s="248" t="s">
        <v>2291</v>
      </c>
      <c r="L217" s="248" t="s">
        <v>2304</v>
      </c>
      <c r="M217" s="248">
        <v>10</v>
      </c>
      <c r="N217" s="248"/>
      <c r="O217" s="248" t="s">
        <v>4580</v>
      </c>
      <c r="P217" s="248" t="s">
        <v>6361</v>
      </c>
      <c r="Q217" s="248" t="s">
        <v>4577</v>
      </c>
      <c r="R217" s="250"/>
    </row>
    <row r="218" spans="1:18" x14ac:dyDescent="0.7">
      <c r="A218" s="248" t="s">
        <v>4581</v>
      </c>
      <c r="B218" s="248" t="s">
        <v>4582</v>
      </c>
      <c r="C218" s="248" t="s">
        <v>1820</v>
      </c>
      <c r="D218" s="248" t="s">
        <v>4583</v>
      </c>
      <c r="E218" s="248">
        <v>9</v>
      </c>
      <c r="F218" s="248" t="s">
        <v>2297</v>
      </c>
      <c r="G218" s="248" t="s">
        <v>2298</v>
      </c>
      <c r="H218" s="249">
        <v>30</v>
      </c>
      <c r="I218" s="248" t="s">
        <v>1238</v>
      </c>
      <c r="J218" s="249">
        <v>91</v>
      </c>
      <c r="K218" s="248" t="s">
        <v>2291</v>
      </c>
      <c r="L218" s="248" t="s">
        <v>2333</v>
      </c>
      <c r="M218" s="248">
        <v>12</v>
      </c>
      <c r="N218" s="248"/>
      <c r="O218" s="248" t="s">
        <v>4584</v>
      </c>
      <c r="P218" s="248" t="s">
        <v>6366</v>
      </c>
      <c r="Q218" s="248" t="s">
        <v>4581</v>
      </c>
      <c r="R218" s="250"/>
    </row>
    <row r="219" spans="1:18" x14ac:dyDescent="0.7">
      <c r="A219" s="248" t="s">
        <v>4585</v>
      </c>
      <c r="B219" s="248" t="s">
        <v>4586</v>
      </c>
      <c r="C219" s="248" t="s">
        <v>1821</v>
      </c>
      <c r="D219" s="248" t="s">
        <v>4587</v>
      </c>
      <c r="E219" s="248">
        <v>9</v>
      </c>
      <c r="F219" s="248" t="s">
        <v>2297</v>
      </c>
      <c r="G219" s="248" t="s">
        <v>2298</v>
      </c>
      <c r="H219" s="249">
        <v>30</v>
      </c>
      <c r="I219" s="248" t="s">
        <v>1238</v>
      </c>
      <c r="J219" s="249">
        <v>126</v>
      </c>
      <c r="K219" s="248" t="s">
        <v>2291</v>
      </c>
      <c r="L219" s="248" t="s">
        <v>2333</v>
      </c>
      <c r="M219" s="248">
        <v>13</v>
      </c>
      <c r="N219" s="248"/>
      <c r="O219" s="248" t="s">
        <v>4588</v>
      </c>
      <c r="P219" s="248" t="s">
        <v>6360</v>
      </c>
      <c r="Q219" s="248" t="s">
        <v>4585</v>
      </c>
      <c r="R219" s="250"/>
    </row>
    <row r="220" spans="1:18" x14ac:dyDescent="0.7">
      <c r="A220" s="248" t="s">
        <v>4589</v>
      </c>
      <c r="B220" s="248" t="s">
        <v>4590</v>
      </c>
      <c r="C220" s="248" t="s">
        <v>1822</v>
      </c>
      <c r="D220" s="248" t="s">
        <v>4591</v>
      </c>
      <c r="E220" s="248">
        <v>9</v>
      </c>
      <c r="F220" s="248" t="s">
        <v>2297</v>
      </c>
      <c r="G220" s="248" t="s">
        <v>2298</v>
      </c>
      <c r="H220" s="249">
        <v>30</v>
      </c>
      <c r="I220" s="248" t="s">
        <v>1238</v>
      </c>
      <c r="J220" s="249">
        <v>87</v>
      </c>
      <c r="K220" s="248" t="s">
        <v>2291</v>
      </c>
      <c r="L220" s="248" t="s">
        <v>2304</v>
      </c>
      <c r="M220" s="248">
        <v>10</v>
      </c>
      <c r="N220" s="248"/>
      <c r="O220" s="248" t="s">
        <v>4592</v>
      </c>
      <c r="P220" s="248" t="s">
        <v>6361</v>
      </c>
      <c r="Q220" s="248" t="s">
        <v>4589</v>
      </c>
      <c r="R220" s="250"/>
    </row>
    <row r="221" spans="1:18" x14ac:dyDescent="0.7">
      <c r="A221" s="248" t="s">
        <v>4593</v>
      </c>
      <c r="B221" s="248" t="s">
        <v>4594</v>
      </c>
      <c r="C221" s="248" t="s">
        <v>1823</v>
      </c>
      <c r="D221" s="248" t="s">
        <v>4595</v>
      </c>
      <c r="E221" s="248">
        <v>9</v>
      </c>
      <c r="F221" s="248" t="s">
        <v>2297</v>
      </c>
      <c r="G221" s="248" t="s">
        <v>2298</v>
      </c>
      <c r="H221" s="249">
        <v>30</v>
      </c>
      <c r="I221" s="248" t="s">
        <v>1238</v>
      </c>
      <c r="J221" s="249">
        <v>86</v>
      </c>
      <c r="K221" s="248" t="s">
        <v>2291</v>
      </c>
      <c r="L221" s="248" t="s">
        <v>2304</v>
      </c>
      <c r="M221" s="248">
        <v>10</v>
      </c>
      <c r="N221" s="248"/>
      <c r="O221" s="248" t="s">
        <v>4596</v>
      </c>
      <c r="P221" s="248" t="s">
        <v>6361</v>
      </c>
      <c r="Q221" s="248" t="s">
        <v>4593</v>
      </c>
      <c r="R221" s="250"/>
    </row>
    <row r="222" spans="1:18" x14ac:dyDescent="0.7">
      <c r="A222" s="248" t="s">
        <v>4597</v>
      </c>
      <c r="B222" s="248" t="s">
        <v>4598</v>
      </c>
      <c r="C222" s="248" t="s">
        <v>1824</v>
      </c>
      <c r="D222" s="248" t="s">
        <v>4599</v>
      </c>
      <c r="E222" s="248">
        <v>9</v>
      </c>
      <c r="F222" s="248" t="s">
        <v>2297</v>
      </c>
      <c r="G222" s="248" t="s">
        <v>2298</v>
      </c>
      <c r="H222" s="249">
        <v>30</v>
      </c>
      <c r="I222" s="248" t="s">
        <v>1238</v>
      </c>
      <c r="J222" s="249">
        <v>54</v>
      </c>
      <c r="K222" s="248" t="s">
        <v>2291</v>
      </c>
      <c r="L222" s="248" t="s">
        <v>2299</v>
      </c>
      <c r="M222" s="248">
        <v>6</v>
      </c>
      <c r="N222" s="248"/>
      <c r="O222" s="248" t="s">
        <v>4600</v>
      </c>
      <c r="P222" s="248" t="s">
        <v>6364</v>
      </c>
      <c r="Q222" s="248" t="s">
        <v>4597</v>
      </c>
      <c r="R222" s="250"/>
    </row>
    <row r="223" spans="1:18" x14ac:dyDescent="0.7">
      <c r="A223" s="248" t="s">
        <v>4601</v>
      </c>
      <c r="B223" s="248" t="s">
        <v>4602</v>
      </c>
      <c r="C223" s="248" t="s">
        <v>1825</v>
      </c>
      <c r="D223" s="248" t="s">
        <v>4603</v>
      </c>
      <c r="E223" s="248">
        <v>9</v>
      </c>
      <c r="F223" s="248" t="s">
        <v>2297</v>
      </c>
      <c r="G223" s="248" t="s">
        <v>2298</v>
      </c>
      <c r="H223" s="249">
        <v>30</v>
      </c>
      <c r="I223" s="248" t="s">
        <v>1238</v>
      </c>
      <c r="J223" s="249">
        <v>173</v>
      </c>
      <c r="K223" s="248" t="s">
        <v>2291</v>
      </c>
      <c r="L223" s="248" t="s">
        <v>2333</v>
      </c>
      <c r="M223" s="248">
        <v>13</v>
      </c>
      <c r="N223" s="248"/>
      <c r="O223" s="248" t="s">
        <v>4604</v>
      </c>
      <c r="P223" s="248" t="s">
        <v>6360</v>
      </c>
      <c r="Q223" s="248" t="s">
        <v>4601</v>
      </c>
      <c r="R223" s="250"/>
    </row>
    <row r="224" spans="1:18" x14ac:dyDescent="0.7">
      <c r="A224" s="248" t="s">
        <v>4605</v>
      </c>
      <c r="B224" s="248" t="s">
        <v>4606</v>
      </c>
      <c r="C224" s="248" t="s">
        <v>1826</v>
      </c>
      <c r="D224" s="248" t="s">
        <v>4607</v>
      </c>
      <c r="E224" s="248">
        <v>9</v>
      </c>
      <c r="F224" s="248" t="s">
        <v>2297</v>
      </c>
      <c r="G224" s="248" t="s">
        <v>2298</v>
      </c>
      <c r="H224" s="249">
        <v>30</v>
      </c>
      <c r="I224" s="248" t="s">
        <v>1238</v>
      </c>
      <c r="J224" s="249">
        <v>83</v>
      </c>
      <c r="K224" s="248" t="s">
        <v>2291</v>
      </c>
      <c r="L224" s="248" t="s">
        <v>2304</v>
      </c>
      <c r="M224" s="248">
        <v>10</v>
      </c>
      <c r="N224" s="248"/>
      <c r="O224" s="248" t="s">
        <v>4608</v>
      </c>
      <c r="P224" s="248" t="s">
        <v>6361</v>
      </c>
      <c r="Q224" s="248" t="s">
        <v>4605</v>
      </c>
      <c r="R224" s="250"/>
    </row>
    <row r="225" spans="1:18" x14ac:dyDescent="0.7">
      <c r="A225" s="248" t="s">
        <v>4609</v>
      </c>
      <c r="B225" s="248" t="s">
        <v>4610</v>
      </c>
      <c r="C225" s="248" t="s">
        <v>1827</v>
      </c>
      <c r="D225" s="248" t="s">
        <v>4611</v>
      </c>
      <c r="E225" s="248">
        <v>9</v>
      </c>
      <c r="F225" s="248" t="s">
        <v>2297</v>
      </c>
      <c r="G225" s="248" t="s">
        <v>2298</v>
      </c>
      <c r="H225" s="249">
        <v>30</v>
      </c>
      <c r="I225" s="248" t="s">
        <v>1238</v>
      </c>
      <c r="J225" s="249">
        <v>100</v>
      </c>
      <c r="K225" s="248" t="s">
        <v>2291</v>
      </c>
      <c r="L225" s="248" t="s">
        <v>2304</v>
      </c>
      <c r="M225" s="248">
        <v>10</v>
      </c>
      <c r="N225" s="248"/>
      <c r="O225" s="248" t="s">
        <v>4612</v>
      </c>
      <c r="P225" s="248" t="s">
        <v>6361</v>
      </c>
      <c r="Q225" s="248" t="s">
        <v>4609</v>
      </c>
      <c r="R225" s="250"/>
    </row>
    <row r="226" spans="1:18" x14ac:dyDescent="0.7">
      <c r="A226" s="248" t="s">
        <v>4613</v>
      </c>
      <c r="B226" s="248" t="s">
        <v>4614</v>
      </c>
      <c r="C226" s="248" t="s">
        <v>1828</v>
      </c>
      <c r="D226" s="248" t="s">
        <v>4615</v>
      </c>
      <c r="E226" s="248">
        <v>9</v>
      </c>
      <c r="F226" s="248" t="s">
        <v>2297</v>
      </c>
      <c r="G226" s="248" t="s">
        <v>2290</v>
      </c>
      <c r="H226" s="249">
        <v>30</v>
      </c>
      <c r="I226" s="248" t="s">
        <v>1238</v>
      </c>
      <c r="J226" s="249">
        <v>217</v>
      </c>
      <c r="K226" s="248" t="s">
        <v>2291</v>
      </c>
      <c r="L226" s="248" t="s">
        <v>2292</v>
      </c>
      <c r="M226" s="248">
        <v>15</v>
      </c>
      <c r="N226" s="248"/>
      <c r="O226" s="248" t="s">
        <v>4616</v>
      </c>
      <c r="P226" s="248" t="s">
        <v>6357</v>
      </c>
      <c r="Q226" s="248" t="s">
        <v>4613</v>
      </c>
      <c r="R226" s="250"/>
    </row>
    <row r="227" spans="1:18" x14ac:dyDescent="0.7">
      <c r="A227" s="248" t="s">
        <v>4617</v>
      </c>
      <c r="B227" s="248" t="s">
        <v>4618</v>
      </c>
      <c r="C227" s="248" t="s">
        <v>1829</v>
      </c>
      <c r="D227" s="248" t="s">
        <v>4619</v>
      </c>
      <c r="E227" s="248">
        <v>9</v>
      </c>
      <c r="F227" s="248" t="s">
        <v>2297</v>
      </c>
      <c r="G227" s="248" t="s">
        <v>2298</v>
      </c>
      <c r="H227" s="249">
        <v>30</v>
      </c>
      <c r="I227" s="248" t="s">
        <v>1238</v>
      </c>
      <c r="J227" s="249">
        <v>60</v>
      </c>
      <c r="K227" s="248" t="s">
        <v>2291</v>
      </c>
      <c r="L227" s="248" t="s">
        <v>2299</v>
      </c>
      <c r="M227" s="248">
        <v>6</v>
      </c>
      <c r="N227" s="248"/>
      <c r="O227" s="248" t="s">
        <v>4620</v>
      </c>
      <c r="P227" s="248" t="s">
        <v>6364</v>
      </c>
      <c r="Q227" s="248" t="s">
        <v>4617</v>
      </c>
      <c r="R227" s="250"/>
    </row>
    <row r="228" spans="1:18" x14ac:dyDescent="0.7">
      <c r="A228" s="248" t="s">
        <v>4621</v>
      </c>
      <c r="B228" s="248" t="s">
        <v>4622</v>
      </c>
      <c r="C228" s="248" t="s">
        <v>1830</v>
      </c>
      <c r="D228" s="248" t="s">
        <v>4623</v>
      </c>
      <c r="E228" s="248">
        <v>9</v>
      </c>
      <c r="F228" s="248" t="s">
        <v>2297</v>
      </c>
      <c r="G228" s="248" t="s">
        <v>2298</v>
      </c>
      <c r="H228" s="249">
        <v>30</v>
      </c>
      <c r="I228" s="248" t="s">
        <v>1238</v>
      </c>
      <c r="J228" s="249">
        <v>75</v>
      </c>
      <c r="K228" s="248" t="s">
        <v>2291</v>
      </c>
      <c r="L228" s="248" t="s">
        <v>2304</v>
      </c>
      <c r="M228" s="248">
        <v>10</v>
      </c>
      <c r="N228" s="248"/>
      <c r="O228" s="248" t="s">
        <v>4624</v>
      </c>
      <c r="P228" s="248" t="s">
        <v>6361</v>
      </c>
      <c r="Q228" s="248" t="s">
        <v>4621</v>
      </c>
      <c r="R228" s="250"/>
    </row>
    <row r="229" spans="1:18" x14ac:dyDescent="0.7">
      <c r="A229" s="248" t="s">
        <v>4625</v>
      </c>
      <c r="B229" s="248" t="s">
        <v>4626</v>
      </c>
      <c r="C229" s="248" t="s">
        <v>1831</v>
      </c>
      <c r="D229" s="248" t="s">
        <v>4627</v>
      </c>
      <c r="E229" s="248">
        <v>9</v>
      </c>
      <c r="F229" s="248" t="s">
        <v>2297</v>
      </c>
      <c r="G229" s="248" t="s">
        <v>2298</v>
      </c>
      <c r="H229" s="249">
        <v>30</v>
      </c>
      <c r="I229" s="248" t="s">
        <v>1238</v>
      </c>
      <c r="J229" s="249">
        <v>120</v>
      </c>
      <c r="K229" s="248" t="s">
        <v>2291</v>
      </c>
      <c r="L229" s="248" t="s">
        <v>2304</v>
      </c>
      <c r="M229" s="248">
        <v>10</v>
      </c>
      <c r="N229" s="248"/>
      <c r="O229" s="248" t="s">
        <v>4628</v>
      </c>
      <c r="P229" s="248" t="s">
        <v>6361</v>
      </c>
      <c r="Q229" s="248" t="s">
        <v>4625</v>
      </c>
      <c r="R229" s="250"/>
    </row>
    <row r="230" spans="1:18" x14ac:dyDescent="0.7">
      <c r="A230" s="248" t="s">
        <v>4629</v>
      </c>
      <c r="B230" s="248" t="s">
        <v>4630</v>
      </c>
      <c r="C230" s="248" t="s">
        <v>1832</v>
      </c>
      <c r="D230" s="248" t="s">
        <v>4631</v>
      </c>
      <c r="E230" s="248">
        <v>9</v>
      </c>
      <c r="F230" s="248" t="s">
        <v>2297</v>
      </c>
      <c r="G230" s="248" t="s">
        <v>2298</v>
      </c>
      <c r="H230" s="249">
        <v>30</v>
      </c>
      <c r="I230" s="248" t="s">
        <v>1238</v>
      </c>
      <c r="J230" s="249">
        <v>36</v>
      </c>
      <c r="K230" s="248" t="s">
        <v>2291</v>
      </c>
      <c r="L230" s="248" t="s">
        <v>2299</v>
      </c>
      <c r="M230" s="248">
        <v>5</v>
      </c>
      <c r="N230" s="248"/>
      <c r="O230" s="248" t="s">
        <v>4632</v>
      </c>
      <c r="P230" s="248" t="s">
        <v>6365</v>
      </c>
      <c r="Q230" s="248" t="s">
        <v>4629</v>
      </c>
      <c r="R230" s="250"/>
    </row>
    <row r="231" spans="1:18" x14ac:dyDescent="0.7">
      <c r="A231" s="248" t="s">
        <v>4633</v>
      </c>
      <c r="B231" s="248" t="s">
        <v>4634</v>
      </c>
      <c r="C231" s="248" t="s">
        <v>1833</v>
      </c>
      <c r="D231" s="248" t="s">
        <v>4635</v>
      </c>
      <c r="E231" s="248">
        <v>9</v>
      </c>
      <c r="F231" s="248" t="s">
        <v>2297</v>
      </c>
      <c r="G231" s="248" t="s">
        <v>2298</v>
      </c>
      <c r="H231" s="249">
        <v>30</v>
      </c>
      <c r="I231" s="248" t="s">
        <v>1238</v>
      </c>
      <c r="J231" s="249">
        <v>124</v>
      </c>
      <c r="K231" s="248" t="s">
        <v>2291</v>
      </c>
      <c r="L231" s="248" t="s">
        <v>2304</v>
      </c>
      <c r="M231" s="248">
        <v>10</v>
      </c>
      <c r="N231" s="248"/>
      <c r="O231" s="248" t="s">
        <v>4636</v>
      </c>
      <c r="P231" s="248" t="s">
        <v>6361</v>
      </c>
      <c r="Q231" s="248" t="s">
        <v>4633</v>
      </c>
      <c r="R231" s="250"/>
    </row>
    <row r="232" spans="1:18" x14ac:dyDescent="0.7">
      <c r="A232" s="248" t="s">
        <v>4637</v>
      </c>
      <c r="B232" s="248" t="s">
        <v>4638</v>
      </c>
      <c r="C232" s="248" t="s">
        <v>2144</v>
      </c>
      <c r="D232" s="248" t="s">
        <v>4639</v>
      </c>
      <c r="E232" s="248">
        <v>9</v>
      </c>
      <c r="F232" s="248" t="s">
        <v>2289</v>
      </c>
      <c r="G232" s="248" t="s">
        <v>2290</v>
      </c>
      <c r="H232" s="249">
        <v>30</v>
      </c>
      <c r="I232" s="248" t="s">
        <v>1238</v>
      </c>
      <c r="J232" s="249">
        <v>306</v>
      </c>
      <c r="K232" s="248" t="s">
        <v>2291</v>
      </c>
      <c r="L232" s="248" t="s">
        <v>2283</v>
      </c>
      <c r="M232" s="248">
        <v>16</v>
      </c>
      <c r="N232" s="248"/>
      <c r="O232" s="248" t="s">
        <v>4640</v>
      </c>
      <c r="P232" s="248" t="s">
        <v>6358</v>
      </c>
      <c r="Q232" s="248" t="s">
        <v>4637</v>
      </c>
      <c r="R232" s="250"/>
    </row>
    <row r="233" spans="1:18" x14ac:dyDescent="0.7">
      <c r="A233" s="248" t="s">
        <v>4641</v>
      </c>
      <c r="B233" s="248" t="s">
        <v>4642</v>
      </c>
      <c r="C233" s="248" t="s">
        <v>2145</v>
      </c>
      <c r="D233" s="248" t="s">
        <v>4643</v>
      </c>
      <c r="E233" s="248">
        <v>9</v>
      </c>
      <c r="F233" s="248" t="s">
        <v>2297</v>
      </c>
      <c r="G233" s="248" t="s">
        <v>2298</v>
      </c>
      <c r="H233" s="249">
        <v>30</v>
      </c>
      <c r="I233" s="248" t="s">
        <v>1238</v>
      </c>
      <c r="J233" s="249">
        <v>63</v>
      </c>
      <c r="K233" s="248" t="s">
        <v>2291</v>
      </c>
      <c r="L233" s="248" t="s">
        <v>2299</v>
      </c>
      <c r="M233" s="248">
        <v>6</v>
      </c>
      <c r="N233" s="248"/>
      <c r="O233" s="248" t="s">
        <v>4644</v>
      </c>
      <c r="P233" s="248" t="s">
        <v>6364</v>
      </c>
      <c r="Q233" s="248" t="s">
        <v>4641</v>
      </c>
      <c r="R233" s="250"/>
    </row>
    <row r="234" spans="1:18" x14ac:dyDescent="0.7">
      <c r="A234" s="248" t="s">
        <v>4645</v>
      </c>
      <c r="B234" s="248" t="s">
        <v>4646</v>
      </c>
      <c r="C234" s="248" t="s">
        <v>1834</v>
      </c>
      <c r="D234" s="248" t="s">
        <v>4647</v>
      </c>
      <c r="E234" s="248">
        <v>9</v>
      </c>
      <c r="F234" s="248" t="s">
        <v>2297</v>
      </c>
      <c r="G234" s="248" t="s">
        <v>2298</v>
      </c>
      <c r="H234" s="249">
        <v>30</v>
      </c>
      <c r="I234" s="248" t="s">
        <v>1238</v>
      </c>
      <c r="J234" s="249">
        <v>35</v>
      </c>
      <c r="K234" s="248" t="s">
        <v>2291</v>
      </c>
      <c r="L234" s="248" t="s">
        <v>2299</v>
      </c>
      <c r="M234" s="248">
        <v>5</v>
      </c>
      <c r="N234" s="248"/>
      <c r="O234" s="248" t="s">
        <v>4648</v>
      </c>
      <c r="P234" s="248" t="s">
        <v>6365</v>
      </c>
      <c r="Q234" s="248" t="s">
        <v>4645</v>
      </c>
      <c r="R234" s="250"/>
    </row>
    <row r="235" spans="1:18" x14ac:dyDescent="0.7">
      <c r="A235" s="248" t="s">
        <v>4649</v>
      </c>
      <c r="B235" s="248" t="s">
        <v>4650</v>
      </c>
      <c r="C235" s="248" t="s">
        <v>1835</v>
      </c>
      <c r="D235" s="248" t="s">
        <v>4651</v>
      </c>
      <c r="E235" s="248">
        <v>9</v>
      </c>
      <c r="F235" s="248" t="s">
        <v>2297</v>
      </c>
      <c r="G235" s="248" t="s">
        <v>2298</v>
      </c>
      <c r="H235" s="249">
        <v>30</v>
      </c>
      <c r="I235" s="248" t="s">
        <v>1238</v>
      </c>
      <c r="J235" s="249">
        <v>33</v>
      </c>
      <c r="K235" s="248" t="s">
        <v>2291</v>
      </c>
      <c r="L235" s="248" t="s">
        <v>2299</v>
      </c>
      <c r="M235" s="248">
        <v>5</v>
      </c>
      <c r="N235" s="248"/>
      <c r="O235" s="248" t="s">
        <v>4652</v>
      </c>
      <c r="P235" s="248" t="s">
        <v>6365</v>
      </c>
      <c r="Q235" s="248" t="s">
        <v>4649</v>
      </c>
      <c r="R235" s="250"/>
    </row>
    <row r="236" spans="1:18" x14ac:dyDescent="0.7">
      <c r="A236" s="248" t="s">
        <v>4653</v>
      </c>
      <c r="B236" s="248" t="s">
        <v>4654</v>
      </c>
      <c r="C236" s="248" t="s">
        <v>1836</v>
      </c>
      <c r="D236" s="248" t="s">
        <v>4655</v>
      </c>
      <c r="E236" s="248">
        <v>9</v>
      </c>
      <c r="F236" s="248" t="s">
        <v>2297</v>
      </c>
      <c r="G236" s="248" t="s">
        <v>2298</v>
      </c>
      <c r="H236" s="249">
        <v>30</v>
      </c>
      <c r="I236" s="248" t="s">
        <v>1238</v>
      </c>
      <c r="J236" s="249">
        <v>40</v>
      </c>
      <c r="K236" s="248" t="s">
        <v>2291</v>
      </c>
      <c r="L236" s="248" t="s">
        <v>2299</v>
      </c>
      <c r="M236" s="248">
        <v>6</v>
      </c>
      <c r="N236" s="248"/>
      <c r="O236" s="248" t="s">
        <v>4656</v>
      </c>
      <c r="P236" s="248" t="s">
        <v>6364</v>
      </c>
      <c r="Q236" s="248" t="s">
        <v>4653</v>
      </c>
      <c r="R236" s="250"/>
    </row>
    <row r="237" spans="1:18" x14ac:dyDescent="0.7">
      <c r="A237" s="248" t="s">
        <v>4688</v>
      </c>
      <c r="B237" s="248" t="s">
        <v>4689</v>
      </c>
      <c r="C237" s="248" t="s">
        <v>1845</v>
      </c>
      <c r="D237" s="248" t="s">
        <v>4690</v>
      </c>
      <c r="E237" s="248">
        <v>9</v>
      </c>
      <c r="F237" s="248" t="s">
        <v>2297</v>
      </c>
      <c r="G237" s="248" t="s">
        <v>2298</v>
      </c>
      <c r="H237" s="249">
        <v>31</v>
      </c>
      <c r="I237" s="248" t="s">
        <v>1239</v>
      </c>
      <c r="J237" s="249">
        <v>112</v>
      </c>
      <c r="K237" s="248" t="s">
        <v>2291</v>
      </c>
      <c r="L237" s="248" t="s">
        <v>2304</v>
      </c>
      <c r="M237" s="248">
        <v>9</v>
      </c>
      <c r="N237" s="248"/>
      <c r="O237" s="248" t="s">
        <v>4691</v>
      </c>
      <c r="P237" s="248" t="s">
        <v>6363</v>
      </c>
      <c r="Q237" s="248" t="s">
        <v>4688</v>
      </c>
      <c r="R237" s="250"/>
    </row>
    <row r="238" spans="1:18" x14ac:dyDescent="0.7">
      <c r="A238" s="248" t="s">
        <v>4692</v>
      </c>
      <c r="B238" s="248" t="s">
        <v>4693</v>
      </c>
      <c r="C238" s="248" t="s">
        <v>1846</v>
      </c>
      <c r="D238" s="248" t="s">
        <v>4694</v>
      </c>
      <c r="E238" s="248">
        <v>9</v>
      </c>
      <c r="F238" s="248" t="s">
        <v>2297</v>
      </c>
      <c r="G238" s="248" t="s">
        <v>2298</v>
      </c>
      <c r="H238" s="249">
        <v>31</v>
      </c>
      <c r="I238" s="248" t="s">
        <v>1239</v>
      </c>
      <c r="J238" s="249">
        <v>88</v>
      </c>
      <c r="K238" s="248" t="s">
        <v>2291</v>
      </c>
      <c r="L238" s="248" t="s">
        <v>2304</v>
      </c>
      <c r="M238" s="248">
        <v>10</v>
      </c>
      <c r="N238" s="248"/>
      <c r="O238" s="248" t="s">
        <v>4695</v>
      </c>
      <c r="P238" s="248" t="s">
        <v>6361</v>
      </c>
      <c r="Q238" s="248" t="s">
        <v>4692</v>
      </c>
      <c r="R238" s="250"/>
    </row>
    <row r="239" spans="1:18" x14ac:dyDescent="0.7">
      <c r="A239" s="248" t="s">
        <v>4696</v>
      </c>
      <c r="B239" s="248" t="s">
        <v>4697</v>
      </c>
      <c r="C239" s="248" t="s">
        <v>2150</v>
      </c>
      <c r="D239" s="248" t="s">
        <v>4698</v>
      </c>
      <c r="E239" s="248">
        <v>9</v>
      </c>
      <c r="F239" s="248" t="s">
        <v>2289</v>
      </c>
      <c r="G239" s="248" t="s">
        <v>2290</v>
      </c>
      <c r="H239" s="249">
        <v>31</v>
      </c>
      <c r="I239" s="248" t="s">
        <v>1239</v>
      </c>
      <c r="J239" s="249">
        <v>371</v>
      </c>
      <c r="K239" s="248" t="s">
        <v>2283</v>
      </c>
      <c r="L239" s="248" t="s">
        <v>2283</v>
      </c>
      <c r="M239" s="248">
        <v>16</v>
      </c>
      <c r="N239" s="248"/>
      <c r="O239" s="248" t="s">
        <v>4699</v>
      </c>
      <c r="P239" s="248" t="s">
        <v>6358</v>
      </c>
      <c r="Q239" s="248" t="s">
        <v>4696</v>
      </c>
      <c r="R239" s="250"/>
    </row>
    <row r="240" spans="1:18" x14ac:dyDescent="0.7">
      <c r="A240" s="248" t="s">
        <v>4700</v>
      </c>
      <c r="B240" s="248" t="s">
        <v>4701</v>
      </c>
      <c r="C240" s="248" t="s">
        <v>1847</v>
      </c>
      <c r="D240" s="248" t="s">
        <v>4702</v>
      </c>
      <c r="E240" s="248">
        <v>9</v>
      </c>
      <c r="F240" s="248" t="s">
        <v>2297</v>
      </c>
      <c r="G240" s="248" t="s">
        <v>2298</v>
      </c>
      <c r="H240" s="249">
        <v>31</v>
      </c>
      <c r="I240" s="248" t="s">
        <v>1239</v>
      </c>
      <c r="J240" s="249">
        <v>71</v>
      </c>
      <c r="K240" s="248" t="s">
        <v>2291</v>
      </c>
      <c r="L240" s="248" t="s">
        <v>2299</v>
      </c>
      <c r="M240" s="248">
        <v>6</v>
      </c>
      <c r="N240" s="248"/>
      <c r="O240" s="248" t="s">
        <v>4703</v>
      </c>
      <c r="P240" s="248" t="s">
        <v>6364</v>
      </c>
      <c r="Q240" s="248" t="s">
        <v>4700</v>
      </c>
      <c r="R240" s="250"/>
    </row>
    <row r="241" spans="1:18" x14ac:dyDescent="0.7">
      <c r="A241" s="248" t="s">
        <v>4704</v>
      </c>
      <c r="B241" s="248" t="s">
        <v>4705</v>
      </c>
      <c r="C241" s="248" t="s">
        <v>1848</v>
      </c>
      <c r="D241" s="248" t="s">
        <v>4706</v>
      </c>
      <c r="E241" s="248">
        <v>9</v>
      </c>
      <c r="F241" s="248" t="s">
        <v>2297</v>
      </c>
      <c r="G241" s="248" t="s">
        <v>2298</v>
      </c>
      <c r="H241" s="249">
        <v>31</v>
      </c>
      <c r="I241" s="248" t="s">
        <v>1239</v>
      </c>
      <c r="J241" s="249">
        <v>115</v>
      </c>
      <c r="K241" s="248" t="s">
        <v>2291</v>
      </c>
      <c r="L241" s="248" t="s">
        <v>2304</v>
      </c>
      <c r="M241" s="248">
        <v>10</v>
      </c>
      <c r="N241" s="248"/>
      <c r="O241" s="248" t="s">
        <v>4707</v>
      </c>
      <c r="P241" s="248" t="s">
        <v>6361</v>
      </c>
      <c r="Q241" s="248" t="s">
        <v>4704</v>
      </c>
      <c r="R241" s="250"/>
    </row>
    <row r="242" spans="1:18" x14ac:dyDescent="0.7">
      <c r="A242" s="248" t="s">
        <v>4708</v>
      </c>
      <c r="B242" s="248" t="s">
        <v>4709</v>
      </c>
      <c r="C242" s="248" t="s">
        <v>1849</v>
      </c>
      <c r="D242" s="248" t="s">
        <v>4710</v>
      </c>
      <c r="E242" s="248">
        <v>9</v>
      </c>
      <c r="F242" s="248" t="s">
        <v>2297</v>
      </c>
      <c r="G242" s="248" t="s">
        <v>2298</v>
      </c>
      <c r="H242" s="249">
        <v>31</v>
      </c>
      <c r="I242" s="248" t="s">
        <v>1239</v>
      </c>
      <c r="J242" s="249">
        <v>196</v>
      </c>
      <c r="K242" s="248" t="s">
        <v>2291</v>
      </c>
      <c r="L242" s="248" t="s">
        <v>2333</v>
      </c>
      <c r="M242" s="248">
        <v>13</v>
      </c>
      <c r="N242" s="248"/>
      <c r="O242" s="248" t="s">
        <v>4711</v>
      </c>
      <c r="P242" s="248" t="s">
        <v>6360</v>
      </c>
      <c r="Q242" s="248" t="s">
        <v>4708</v>
      </c>
      <c r="R242" s="250"/>
    </row>
    <row r="243" spans="1:18" x14ac:dyDescent="0.7">
      <c r="A243" s="248" t="s">
        <v>4712</v>
      </c>
      <c r="B243" s="248" t="s">
        <v>4713</v>
      </c>
      <c r="C243" s="248" t="s">
        <v>1850</v>
      </c>
      <c r="D243" s="248" t="s">
        <v>4714</v>
      </c>
      <c r="E243" s="248">
        <v>9</v>
      </c>
      <c r="F243" s="248" t="s">
        <v>2297</v>
      </c>
      <c r="G243" s="248" t="s">
        <v>2298</v>
      </c>
      <c r="H243" s="249">
        <v>31</v>
      </c>
      <c r="I243" s="248" t="s">
        <v>1239</v>
      </c>
      <c r="J243" s="249">
        <v>108</v>
      </c>
      <c r="K243" s="248" t="s">
        <v>2291</v>
      </c>
      <c r="L243" s="248" t="s">
        <v>2304</v>
      </c>
      <c r="M243" s="248">
        <v>10</v>
      </c>
      <c r="N243" s="248"/>
      <c r="O243" s="248" t="s">
        <v>4715</v>
      </c>
      <c r="P243" s="248" t="s">
        <v>6361</v>
      </c>
      <c r="Q243" s="248" t="s">
        <v>4712</v>
      </c>
      <c r="R243" s="250"/>
    </row>
    <row r="244" spans="1:18" x14ac:dyDescent="0.7">
      <c r="A244" s="248" t="s">
        <v>4716</v>
      </c>
      <c r="B244" s="248" t="s">
        <v>4717</v>
      </c>
      <c r="C244" s="248" t="s">
        <v>1851</v>
      </c>
      <c r="D244" s="248" t="s">
        <v>4718</v>
      </c>
      <c r="E244" s="248">
        <v>9</v>
      </c>
      <c r="F244" s="248" t="s">
        <v>2297</v>
      </c>
      <c r="G244" s="248" t="s">
        <v>2298</v>
      </c>
      <c r="H244" s="249">
        <v>31</v>
      </c>
      <c r="I244" s="248" t="s">
        <v>1239</v>
      </c>
      <c r="J244" s="249">
        <v>67</v>
      </c>
      <c r="K244" s="248" t="s">
        <v>2291</v>
      </c>
      <c r="L244" s="248" t="s">
        <v>2304</v>
      </c>
      <c r="M244" s="248">
        <v>9</v>
      </c>
      <c r="N244" s="248"/>
      <c r="O244" s="248" t="s">
        <v>4719</v>
      </c>
      <c r="P244" s="248" t="s">
        <v>6363</v>
      </c>
      <c r="Q244" s="248" t="s">
        <v>4716</v>
      </c>
      <c r="R244" s="250"/>
    </row>
    <row r="245" spans="1:18" x14ac:dyDescent="0.7">
      <c r="A245" s="248" t="s">
        <v>4720</v>
      </c>
      <c r="B245" s="248" t="s">
        <v>4721</v>
      </c>
      <c r="C245" s="248" t="s">
        <v>1852</v>
      </c>
      <c r="D245" s="248" t="s">
        <v>4722</v>
      </c>
      <c r="E245" s="248">
        <v>9</v>
      </c>
      <c r="F245" s="248" t="s">
        <v>2297</v>
      </c>
      <c r="G245" s="248" t="s">
        <v>2298</v>
      </c>
      <c r="H245" s="249">
        <v>31</v>
      </c>
      <c r="I245" s="248" t="s">
        <v>1239</v>
      </c>
      <c r="J245" s="249">
        <v>175</v>
      </c>
      <c r="K245" s="248" t="s">
        <v>2291</v>
      </c>
      <c r="L245" s="248" t="s">
        <v>2333</v>
      </c>
      <c r="M245" s="248">
        <v>13</v>
      </c>
      <c r="N245" s="248"/>
      <c r="O245" s="248" t="s">
        <v>4723</v>
      </c>
      <c r="P245" s="248" t="s">
        <v>6360</v>
      </c>
      <c r="Q245" s="248" t="s">
        <v>4720</v>
      </c>
      <c r="R245" s="250"/>
    </row>
    <row r="246" spans="1:18" x14ac:dyDescent="0.7">
      <c r="A246" s="248" t="s">
        <v>4724</v>
      </c>
      <c r="B246" s="248" t="s">
        <v>4725</v>
      </c>
      <c r="C246" s="248" t="s">
        <v>1853</v>
      </c>
      <c r="D246" s="248" t="s">
        <v>4726</v>
      </c>
      <c r="E246" s="248">
        <v>9</v>
      </c>
      <c r="F246" s="248" t="s">
        <v>2297</v>
      </c>
      <c r="G246" s="248" t="s">
        <v>2298</v>
      </c>
      <c r="H246" s="249">
        <v>31</v>
      </c>
      <c r="I246" s="248" t="s">
        <v>1239</v>
      </c>
      <c r="J246" s="249">
        <v>135</v>
      </c>
      <c r="K246" s="248" t="s">
        <v>2291</v>
      </c>
      <c r="L246" s="248" t="s">
        <v>2333</v>
      </c>
      <c r="M246" s="248">
        <v>13</v>
      </c>
      <c r="N246" s="248"/>
      <c r="O246" s="248" t="s">
        <v>4727</v>
      </c>
      <c r="P246" s="248" t="s">
        <v>6360</v>
      </c>
      <c r="Q246" s="248" t="s">
        <v>4724</v>
      </c>
      <c r="R246" s="250"/>
    </row>
    <row r="247" spans="1:18" x14ac:dyDescent="0.7">
      <c r="A247" s="248" t="s">
        <v>4728</v>
      </c>
      <c r="B247" s="248" t="s">
        <v>4729</v>
      </c>
      <c r="C247" s="248" t="s">
        <v>1854</v>
      </c>
      <c r="D247" s="248" t="s">
        <v>4730</v>
      </c>
      <c r="E247" s="248">
        <v>9</v>
      </c>
      <c r="F247" s="248" t="s">
        <v>2297</v>
      </c>
      <c r="G247" s="248" t="s">
        <v>2298</v>
      </c>
      <c r="H247" s="249">
        <v>31</v>
      </c>
      <c r="I247" s="248" t="s">
        <v>1239</v>
      </c>
      <c r="J247" s="249">
        <v>48</v>
      </c>
      <c r="K247" s="248" t="s">
        <v>2291</v>
      </c>
      <c r="L247" s="248" t="s">
        <v>2299</v>
      </c>
      <c r="M247" s="248">
        <v>6</v>
      </c>
      <c r="N247" s="248"/>
      <c r="O247" s="248" t="s">
        <v>4731</v>
      </c>
      <c r="P247" s="248" t="s">
        <v>6364</v>
      </c>
      <c r="Q247" s="248" t="s">
        <v>4728</v>
      </c>
      <c r="R247" s="250"/>
    </row>
    <row r="248" spans="1:18" x14ac:dyDescent="0.7">
      <c r="A248" s="248" t="s">
        <v>4732</v>
      </c>
      <c r="B248" s="248" t="s">
        <v>4733</v>
      </c>
      <c r="C248" s="248" t="s">
        <v>1855</v>
      </c>
      <c r="D248" s="248" t="s">
        <v>4734</v>
      </c>
      <c r="E248" s="248">
        <v>9</v>
      </c>
      <c r="F248" s="248" t="s">
        <v>2297</v>
      </c>
      <c r="G248" s="248" t="s">
        <v>2298</v>
      </c>
      <c r="H248" s="249">
        <v>31</v>
      </c>
      <c r="I248" s="248" t="s">
        <v>1239</v>
      </c>
      <c r="J248" s="249">
        <v>35</v>
      </c>
      <c r="K248" s="248" t="s">
        <v>2291</v>
      </c>
      <c r="L248" s="248" t="s">
        <v>2299</v>
      </c>
      <c r="M248" s="248">
        <v>5</v>
      </c>
      <c r="N248" s="248"/>
      <c r="O248" s="248" t="s">
        <v>4735</v>
      </c>
      <c r="P248" s="248" t="s">
        <v>6365</v>
      </c>
      <c r="Q248" s="248" t="s">
        <v>4732</v>
      </c>
      <c r="R248" s="250"/>
    </row>
    <row r="249" spans="1:18" x14ac:dyDescent="0.7">
      <c r="A249" s="248" t="s">
        <v>4736</v>
      </c>
      <c r="B249" s="248" t="s">
        <v>4737</v>
      </c>
      <c r="C249" s="248" t="s">
        <v>1856</v>
      </c>
      <c r="D249" s="248" t="s">
        <v>4738</v>
      </c>
      <c r="E249" s="248">
        <v>9</v>
      </c>
      <c r="F249" s="248" t="s">
        <v>2297</v>
      </c>
      <c r="G249" s="248" t="s">
        <v>2298</v>
      </c>
      <c r="H249" s="249">
        <v>31</v>
      </c>
      <c r="I249" s="248" t="s">
        <v>1239</v>
      </c>
      <c r="J249" s="249">
        <v>80</v>
      </c>
      <c r="K249" s="248" t="s">
        <v>2291</v>
      </c>
      <c r="L249" s="248" t="s">
        <v>2299</v>
      </c>
      <c r="M249" s="248">
        <v>6</v>
      </c>
      <c r="N249" s="248"/>
      <c r="O249" s="248" t="s">
        <v>4739</v>
      </c>
      <c r="P249" s="248" t="s">
        <v>6364</v>
      </c>
      <c r="Q249" s="248" t="s">
        <v>4736</v>
      </c>
      <c r="R249" s="250"/>
    </row>
    <row r="250" spans="1:18" x14ac:dyDescent="0.7">
      <c r="A250" s="248" t="s">
        <v>4740</v>
      </c>
      <c r="B250" s="248" t="s">
        <v>4741</v>
      </c>
      <c r="C250" s="248" t="s">
        <v>1857</v>
      </c>
      <c r="D250" s="248" t="s">
        <v>4742</v>
      </c>
      <c r="E250" s="248">
        <v>9</v>
      </c>
      <c r="F250" s="248" t="s">
        <v>2297</v>
      </c>
      <c r="G250" s="248" t="s">
        <v>2298</v>
      </c>
      <c r="H250" s="249">
        <v>31</v>
      </c>
      <c r="I250" s="248" t="s">
        <v>1239</v>
      </c>
      <c r="J250" s="249">
        <v>54</v>
      </c>
      <c r="K250" s="248" t="s">
        <v>2291</v>
      </c>
      <c r="L250" s="248" t="s">
        <v>2299</v>
      </c>
      <c r="M250" s="248">
        <v>6</v>
      </c>
      <c r="N250" s="248"/>
      <c r="O250" s="248" t="s">
        <v>4743</v>
      </c>
      <c r="P250" s="248" t="s">
        <v>6364</v>
      </c>
      <c r="Q250" s="248" t="s">
        <v>4740</v>
      </c>
      <c r="R250" s="250"/>
    </row>
    <row r="251" spans="1:18" x14ac:dyDescent="0.7">
      <c r="A251" s="248" t="s">
        <v>4744</v>
      </c>
      <c r="B251" s="248" t="s">
        <v>4745</v>
      </c>
      <c r="C251" s="248" t="s">
        <v>1858</v>
      </c>
      <c r="D251" s="248" t="s">
        <v>4746</v>
      </c>
      <c r="E251" s="248">
        <v>9</v>
      </c>
      <c r="F251" s="248" t="s">
        <v>2297</v>
      </c>
      <c r="G251" s="248" t="s">
        <v>2298</v>
      </c>
      <c r="H251" s="249">
        <v>31</v>
      </c>
      <c r="I251" s="248" t="s">
        <v>1239</v>
      </c>
      <c r="J251" s="249">
        <v>44</v>
      </c>
      <c r="K251" s="248" t="s">
        <v>2291</v>
      </c>
      <c r="L251" s="248" t="s">
        <v>2299</v>
      </c>
      <c r="M251" s="248">
        <v>5</v>
      </c>
      <c r="N251" s="248"/>
      <c r="O251" s="248" t="s">
        <v>4747</v>
      </c>
      <c r="P251" s="248" t="s">
        <v>6365</v>
      </c>
      <c r="Q251" s="248" t="s">
        <v>4744</v>
      </c>
      <c r="R251" s="250"/>
    </row>
    <row r="252" spans="1:18" x14ac:dyDescent="0.7">
      <c r="A252" s="248" t="s">
        <v>4748</v>
      </c>
      <c r="B252" s="248" t="s">
        <v>4749</v>
      </c>
      <c r="C252" s="248" t="s">
        <v>1859</v>
      </c>
      <c r="D252" s="248" t="s">
        <v>4750</v>
      </c>
      <c r="E252" s="248">
        <v>9</v>
      </c>
      <c r="F252" s="248" t="s">
        <v>2297</v>
      </c>
      <c r="G252" s="248" t="s">
        <v>2298</v>
      </c>
      <c r="H252" s="249">
        <v>31</v>
      </c>
      <c r="I252" s="248" t="s">
        <v>1239</v>
      </c>
      <c r="J252" s="249">
        <v>30</v>
      </c>
      <c r="K252" s="248" t="s">
        <v>2291</v>
      </c>
      <c r="L252" s="248" t="s">
        <v>2299</v>
      </c>
      <c r="M252" s="248">
        <v>5</v>
      </c>
      <c r="N252" s="248"/>
      <c r="O252" s="248" t="s">
        <v>4751</v>
      </c>
      <c r="P252" s="248" t="s">
        <v>6365</v>
      </c>
      <c r="Q252" s="248" t="s">
        <v>4748</v>
      </c>
      <c r="R252" s="250"/>
    </row>
    <row r="253" spans="1:18" x14ac:dyDescent="0.7">
      <c r="A253" s="248" t="s">
        <v>4752</v>
      </c>
      <c r="B253" s="248" t="s">
        <v>4753</v>
      </c>
      <c r="C253" s="248" t="s">
        <v>1860</v>
      </c>
      <c r="D253" s="248" t="s">
        <v>4754</v>
      </c>
      <c r="E253" s="248">
        <v>9</v>
      </c>
      <c r="F253" s="248" t="s">
        <v>2297</v>
      </c>
      <c r="G253" s="248" t="s">
        <v>2298</v>
      </c>
      <c r="H253" s="249">
        <v>31</v>
      </c>
      <c r="I253" s="248" t="s">
        <v>1239</v>
      </c>
      <c r="J253" s="249">
        <v>38</v>
      </c>
      <c r="K253" s="248" t="s">
        <v>2291</v>
      </c>
      <c r="L253" s="248" t="s">
        <v>2299</v>
      </c>
      <c r="M253" s="248">
        <v>5</v>
      </c>
      <c r="N253" s="248"/>
      <c r="O253" s="248" t="s">
        <v>4755</v>
      </c>
      <c r="P253" s="248" t="s">
        <v>6365</v>
      </c>
      <c r="Q253" s="248" t="s">
        <v>4752</v>
      </c>
      <c r="R253" s="250"/>
    </row>
    <row r="254" spans="1:18" x14ac:dyDescent="0.7">
      <c r="A254" s="248" t="s">
        <v>4756</v>
      </c>
      <c r="B254" s="248" t="s">
        <v>4757</v>
      </c>
      <c r="C254" s="248" t="s">
        <v>1861</v>
      </c>
      <c r="D254" s="248" t="s">
        <v>4758</v>
      </c>
      <c r="E254" s="248">
        <v>9</v>
      </c>
      <c r="F254" s="248" t="s">
        <v>2297</v>
      </c>
      <c r="G254" s="248" t="s">
        <v>2298</v>
      </c>
      <c r="H254" s="249">
        <v>31</v>
      </c>
      <c r="I254" s="248" t="s">
        <v>1239</v>
      </c>
      <c r="J254" s="249">
        <v>32</v>
      </c>
      <c r="K254" s="248" t="s">
        <v>2291</v>
      </c>
      <c r="L254" s="248" t="s">
        <v>2299</v>
      </c>
      <c r="M254" s="248">
        <v>5</v>
      </c>
      <c r="N254" s="248"/>
      <c r="O254" s="248" t="s">
        <v>4759</v>
      </c>
      <c r="P254" s="248" t="s">
        <v>6365</v>
      </c>
      <c r="Q254" s="248" t="s">
        <v>4756</v>
      </c>
      <c r="R254" s="250"/>
    </row>
    <row r="255" spans="1:18" x14ac:dyDescent="0.7">
      <c r="A255" s="248" t="s">
        <v>4760</v>
      </c>
      <c r="B255" s="248" t="s">
        <v>4761</v>
      </c>
      <c r="C255" s="248" t="s">
        <v>1862</v>
      </c>
      <c r="D255" s="248" t="s">
        <v>4762</v>
      </c>
      <c r="E255" s="248">
        <v>9</v>
      </c>
      <c r="F255" s="248" t="s">
        <v>2297</v>
      </c>
      <c r="G255" s="248" t="s">
        <v>2298</v>
      </c>
      <c r="H255" s="249">
        <v>31</v>
      </c>
      <c r="I255" s="248" t="s">
        <v>1239</v>
      </c>
      <c r="J255" s="249">
        <v>34</v>
      </c>
      <c r="K255" s="248" t="s">
        <v>2291</v>
      </c>
      <c r="L255" s="248" t="s">
        <v>2299</v>
      </c>
      <c r="M255" s="248">
        <v>5</v>
      </c>
      <c r="N255" s="248"/>
      <c r="O255" s="248" t="s">
        <v>4763</v>
      </c>
      <c r="P255" s="248" t="s">
        <v>6365</v>
      </c>
      <c r="Q255" s="248" t="s">
        <v>4760</v>
      </c>
      <c r="R255" s="250"/>
    </row>
    <row r="256" spans="1:18" x14ac:dyDescent="0.7">
      <c r="A256" s="248" t="s">
        <v>4777</v>
      </c>
      <c r="B256" s="248" t="s">
        <v>4778</v>
      </c>
      <c r="C256" s="248" t="s">
        <v>1866</v>
      </c>
      <c r="D256" s="248" t="s">
        <v>4779</v>
      </c>
      <c r="E256" s="248">
        <v>9</v>
      </c>
      <c r="F256" s="248" t="s">
        <v>2297</v>
      </c>
      <c r="G256" s="248" t="s">
        <v>2298</v>
      </c>
      <c r="H256" s="249">
        <v>32</v>
      </c>
      <c r="I256" s="248" t="s">
        <v>1240</v>
      </c>
      <c r="J256" s="249">
        <v>60</v>
      </c>
      <c r="K256" s="248" t="s">
        <v>2283</v>
      </c>
      <c r="L256" s="248" t="s">
        <v>2299</v>
      </c>
      <c r="M256" s="248">
        <v>6</v>
      </c>
      <c r="N256" s="248"/>
      <c r="O256" s="248" t="s">
        <v>4780</v>
      </c>
      <c r="P256" s="248" t="s">
        <v>6364</v>
      </c>
      <c r="Q256" s="248" t="s">
        <v>4777</v>
      </c>
      <c r="R256" s="250"/>
    </row>
    <row r="257" spans="1:18" x14ac:dyDescent="0.7">
      <c r="A257" s="248" t="s">
        <v>4781</v>
      </c>
      <c r="B257" s="248" t="s">
        <v>4782</v>
      </c>
      <c r="C257" s="248" t="s">
        <v>1867</v>
      </c>
      <c r="D257" s="248" t="s">
        <v>4783</v>
      </c>
      <c r="E257" s="248">
        <v>9</v>
      </c>
      <c r="F257" s="248" t="s">
        <v>2297</v>
      </c>
      <c r="G257" s="248" t="s">
        <v>2298</v>
      </c>
      <c r="H257" s="249">
        <v>32</v>
      </c>
      <c r="I257" s="248" t="s">
        <v>1240</v>
      </c>
      <c r="J257" s="249">
        <v>140</v>
      </c>
      <c r="K257" s="248" t="s">
        <v>2283</v>
      </c>
      <c r="L257" s="248" t="s">
        <v>2333</v>
      </c>
      <c r="M257" s="248">
        <v>13</v>
      </c>
      <c r="N257" s="248"/>
      <c r="O257" s="248" t="s">
        <v>4784</v>
      </c>
      <c r="P257" s="248" t="s">
        <v>6360</v>
      </c>
      <c r="Q257" s="248" t="s">
        <v>4781</v>
      </c>
      <c r="R257" s="250"/>
    </row>
    <row r="258" spans="1:18" x14ac:dyDescent="0.7">
      <c r="A258" s="248" t="s">
        <v>4785</v>
      </c>
      <c r="B258" s="248" t="s">
        <v>4786</v>
      </c>
      <c r="C258" s="248" t="s">
        <v>1868</v>
      </c>
      <c r="D258" s="248" t="s">
        <v>4787</v>
      </c>
      <c r="E258" s="248">
        <v>9</v>
      </c>
      <c r="F258" s="248" t="s">
        <v>2297</v>
      </c>
      <c r="G258" s="248" t="s">
        <v>2298</v>
      </c>
      <c r="H258" s="249">
        <v>32</v>
      </c>
      <c r="I258" s="248" t="s">
        <v>1240</v>
      </c>
      <c r="J258" s="249">
        <v>60</v>
      </c>
      <c r="K258" s="248" t="s">
        <v>2291</v>
      </c>
      <c r="L258" s="248" t="s">
        <v>2299</v>
      </c>
      <c r="M258" s="248">
        <v>6</v>
      </c>
      <c r="N258" s="248"/>
      <c r="O258" s="248" t="s">
        <v>4788</v>
      </c>
      <c r="P258" s="248" t="s">
        <v>6364</v>
      </c>
      <c r="Q258" s="248" t="s">
        <v>4785</v>
      </c>
      <c r="R258" s="250"/>
    </row>
    <row r="259" spans="1:18" x14ac:dyDescent="0.7">
      <c r="A259" s="248" t="s">
        <v>4789</v>
      </c>
      <c r="B259" s="248" t="s">
        <v>4790</v>
      </c>
      <c r="C259" s="248" t="s">
        <v>2153</v>
      </c>
      <c r="D259" s="248" t="s">
        <v>4791</v>
      </c>
      <c r="E259" s="248">
        <v>9</v>
      </c>
      <c r="F259" s="248" t="s">
        <v>2289</v>
      </c>
      <c r="G259" s="248" t="s">
        <v>2290</v>
      </c>
      <c r="H259" s="249">
        <v>32</v>
      </c>
      <c r="I259" s="248" t="s">
        <v>1240</v>
      </c>
      <c r="J259" s="249">
        <v>265</v>
      </c>
      <c r="K259" s="248" t="s">
        <v>2291</v>
      </c>
      <c r="L259" s="248" t="s">
        <v>2292</v>
      </c>
      <c r="M259" s="248">
        <v>15</v>
      </c>
      <c r="N259" s="248"/>
      <c r="O259" s="248" t="s">
        <v>4792</v>
      </c>
      <c r="P259" s="248" t="s">
        <v>6357</v>
      </c>
      <c r="Q259" s="248" t="s">
        <v>4789</v>
      </c>
      <c r="R259" s="250"/>
    </row>
    <row r="260" spans="1:18" x14ac:dyDescent="0.7">
      <c r="A260" s="248" t="s">
        <v>4793</v>
      </c>
      <c r="B260" s="248" t="s">
        <v>4794</v>
      </c>
      <c r="C260" s="248" t="s">
        <v>1869</v>
      </c>
      <c r="D260" s="248" t="s">
        <v>4795</v>
      </c>
      <c r="E260" s="248">
        <v>9</v>
      </c>
      <c r="F260" s="248" t="s">
        <v>2297</v>
      </c>
      <c r="G260" s="248" t="s">
        <v>2298</v>
      </c>
      <c r="H260" s="249">
        <v>32</v>
      </c>
      <c r="I260" s="248" t="s">
        <v>1240</v>
      </c>
      <c r="J260" s="249">
        <v>109</v>
      </c>
      <c r="K260" s="248" t="s">
        <v>2291</v>
      </c>
      <c r="L260" s="248" t="s">
        <v>2299</v>
      </c>
      <c r="M260" s="248">
        <v>6</v>
      </c>
      <c r="N260" s="248"/>
      <c r="O260" s="248" t="s">
        <v>4796</v>
      </c>
      <c r="P260" s="248" t="s">
        <v>6364</v>
      </c>
      <c r="Q260" s="248" t="s">
        <v>4793</v>
      </c>
      <c r="R260" s="250"/>
    </row>
    <row r="261" spans="1:18" x14ac:dyDescent="0.7">
      <c r="A261" s="248" t="s">
        <v>4797</v>
      </c>
      <c r="B261" s="248" t="s">
        <v>4798</v>
      </c>
      <c r="C261" s="248" t="s">
        <v>1870</v>
      </c>
      <c r="D261" s="248" t="s">
        <v>4799</v>
      </c>
      <c r="E261" s="248">
        <v>9</v>
      </c>
      <c r="F261" s="248" t="s">
        <v>2297</v>
      </c>
      <c r="G261" s="248" t="s">
        <v>2298</v>
      </c>
      <c r="H261" s="249">
        <v>32</v>
      </c>
      <c r="I261" s="248" t="s">
        <v>1240</v>
      </c>
      <c r="J261" s="249">
        <v>129</v>
      </c>
      <c r="K261" s="248" t="s">
        <v>2291</v>
      </c>
      <c r="L261" s="248" t="s">
        <v>2333</v>
      </c>
      <c r="M261" s="248">
        <v>13</v>
      </c>
      <c r="N261" s="248"/>
      <c r="O261" s="248" t="s">
        <v>4800</v>
      </c>
      <c r="P261" s="248" t="s">
        <v>6360</v>
      </c>
      <c r="Q261" s="248" t="s">
        <v>4797</v>
      </c>
      <c r="R261" s="250"/>
    </row>
    <row r="262" spans="1:18" x14ac:dyDescent="0.7">
      <c r="A262" s="248" t="s">
        <v>4801</v>
      </c>
      <c r="B262" s="248" t="s">
        <v>4802</v>
      </c>
      <c r="C262" s="248" t="s">
        <v>1871</v>
      </c>
      <c r="D262" s="248" t="s">
        <v>4803</v>
      </c>
      <c r="E262" s="248">
        <v>9</v>
      </c>
      <c r="F262" s="248" t="s">
        <v>2297</v>
      </c>
      <c r="G262" s="248" t="s">
        <v>2298</v>
      </c>
      <c r="H262" s="249">
        <v>32</v>
      </c>
      <c r="I262" s="248" t="s">
        <v>1240</v>
      </c>
      <c r="J262" s="249">
        <v>46</v>
      </c>
      <c r="K262" s="248" t="s">
        <v>2291</v>
      </c>
      <c r="L262" s="248" t="s">
        <v>2299</v>
      </c>
      <c r="M262" s="248">
        <v>5</v>
      </c>
      <c r="N262" s="248"/>
      <c r="O262" s="248" t="s">
        <v>4804</v>
      </c>
      <c r="P262" s="248" t="s">
        <v>6365</v>
      </c>
      <c r="Q262" s="248" t="s">
        <v>4801</v>
      </c>
      <c r="R262" s="250"/>
    </row>
    <row r="263" spans="1:18" x14ac:dyDescent="0.7">
      <c r="A263" s="248" t="s">
        <v>4805</v>
      </c>
      <c r="B263" s="248" t="s">
        <v>4806</v>
      </c>
      <c r="C263" s="248" t="s">
        <v>1872</v>
      </c>
      <c r="D263" s="248" t="s">
        <v>4807</v>
      </c>
      <c r="E263" s="248">
        <v>9</v>
      </c>
      <c r="F263" s="248" t="s">
        <v>2297</v>
      </c>
      <c r="G263" s="248" t="s">
        <v>2290</v>
      </c>
      <c r="H263" s="249">
        <v>32</v>
      </c>
      <c r="I263" s="248" t="s">
        <v>1240</v>
      </c>
      <c r="J263" s="249">
        <v>227</v>
      </c>
      <c r="K263" s="248" t="s">
        <v>2291</v>
      </c>
      <c r="L263" s="248" t="s">
        <v>2292</v>
      </c>
      <c r="M263" s="248">
        <v>15</v>
      </c>
      <c r="N263" s="248"/>
      <c r="O263" s="248" t="s">
        <v>4808</v>
      </c>
      <c r="P263" s="248" t="s">
        <v>6357</v>
      </c>
      <c r="Q263" s="248" t="s">
        <v>4805</v>
      </c>
      <c r="R263" s="250"/>
    </row>
    <row r="264" spans="1:18" x14ac:dyDescent="0.7">
      <c r="A264" s="248" t="s">
        <v>4809</v>
      </c>
      <c r="B264" s="248" t="s">
        <v>4810</v>
      </c>
      <c r="C264" s="248" t="s">
        <v>1873</v>
      </c>
      <c r="D264" s="248" t="s">
        <v>4811</v>
      </c>
      <c r="E264" s="248">
        <v>9</v>
      </c>
      <c r="F264" s="248" t="s">
        <v>2297</v>
      </c>
      <c r="G264" s="248" t="s">
        <v>2298</v>
      </c>
      <c r="H264" s="249">
        <v>32</v>
      </c>
      <c r="I264" s="248" t="s">
        <v>1240</v>
      </c>
      <c r="J264" s="249">
        <v>195</v>
      </c>
      <c r="K264" s="248" t="s">
        <v>2291</v>
      </c>
      <c r="L264" s="248" t="s">
        <v>2333</v>
      </c>
      <c r="M264" s="248">
        <v>13</v>
      </c>
      <c r="N264" s="248"/>
      <c r="O264" s="248" t="s">
        <v>4812</v>
      </c>
      <c r="P264" s="248" t="s">
        <v>6360</v>
      </c>
      <c r="Q264" s="248" t="s">
        <v>4809</v>
      </c>
      <c r="R264" s="250"/>
    </row>
    <row r="265" spans="1:18" x14ac:dyDescent="0.7">
      <c r="A265" s="248" t="s">
        <v>4813</v>
      </c>
      <c r="B265" s="248" t="s">
        <v>4814</v>
      </c>
      <c r="C265" s="248" t="s">
        <v>1874</v>
      </c>
      <c r="D265" s="248" t="s">
        <v>4815</v>
      </c>
      <c r="E265" s="248">
        <v>9</v>
      </c>
      <c r="F265" s="248" t="s">
        <v>2297</v>
      </c>
      <c r="G265" s="248" t="s">
        <v>2298</v>
      </c>
      <c r="H265" s="249">
        <v>32</v>
      </c>
      <c r="I265" s="248" t="s">
        <v>1240</v>
      </c>
      <c r="J265" s="249">
        <v>145</v>
      </c>
      <c r="K265" s="248" t="s">
        <v>2291</v>
      </c>
      <c r="L265" s="248" t="s">
        <v>2299</v>
      </c>
      <c r="M265" s="248">
        <v>6</v>
      </c>
      <c r="N265" s="248"/>
      <c r="O265" s="248" t="s">
        <v>4816</v>
      </c>
      <c r="P265" s="248" t="s">
        <v>6364</v>
      </c>
      <c r="Q265" s="248" t="s">
        <v>4813</v>
      </c>
      <c r="R265" s="250"/>
    </row>
    <row r="266" spans="1:18" x14ac:dyDescent="0.7">
      <c r="A266" s="248" t="s">
        <v>4817</v>
      </c>
      <c r="B266" s="248" t="s">
        <v>4818</v>
      </c>
      <c r="C266" s="248" t="s">
        <v>1875</v>
      </c>
      <c r="D266" s="248" t="s">
        <v>4819</v>
      </c>
      <c r="E266" s="248">
        <v>9</v>
      </c>
      <c r="F266" s="248" t="s">
        <v>2297</v>
      </c>
      <c r="G266" s="248" t="s">
        <v>2298</v>
      </c>
      <c r="H266" s="249">
        <v>32</v>
      </c>
      <c r="I266" s="248" t="s">
        <v>1240</v>
      </c>
      <c r="J266" s="249">
        <v>48</v>
      </c>
      <c r="K266" s="248" t="s">
        <v>2291</v>
      </c>
      <c r="L266" s="248" t="s">
        <v>2299</v>
      </c>
      <c r="M266" s="248">
        <v>6</v>
      </c>
      <c r="N266" s="248"/>
      <c r="O266" s="248" t="s">
        <v>4820</v>
      </c>
      <c r="P266" s="248" t="s">
        <v>6364</v>
      </c>
      <c r="Q266" s="248" t="s">
        <v>4817</v>
      </c>
      <c r="R266" s="250"/>
    </row>
    <row r="267" spans="1:18" x14ac:dyDescent="0.7">
      <c r="A267" s="248" t="s">
        <v>4821</v>
      </c>
      <c r="B267" s="248" t="s">
        <v>4822</v>
      </c>
      <c r="C267" s="248" t="s">
        <v>1876</v>
      </c>
      <c r="D267" s="248" t="s">
        <v>4823</v>
      </c>
      <c r="E267" s="248">
        <v>9</v>
      </c>
      <c r="F267" s="248" t="s">
        <v>2297</v>
      </c>
      <c r="G267" s="248" t="s">
        <v>2298</v>
      </c>
      <c r="H267" s="249">
        <v>32</v>
      </c>
      <c r="I267" s="248" t="s">
        <v>1240</v>
      </c>
      <c r="J267" s="249">
        <v>64</v>
      </c>
      <c r="K267" s="248" t="s">
        <v>2291</v>
      </c>
      <c r="L267" s="248" t="s">
        <v>2299</v>
      </c>
      <c r="M267" s="248">
        <v>6</v>
      </c>
      <c r="N267" s="248"/>
      <c r="O267" s="248" t="s">
        <v>4824</v>
      </c>
      <c r="P267" s="248" t="s">
        <v>6364</v>
      </c>
      <c r="Q267" s="248" t="s">
        <v>4821</v>
      </c>
      <c r="R267" s="250"/>
    </row>
    <row r="268" spans="1:18" x14ac:dyDescent="0.7">
      <c r="A268" s="248" t="s">
        <v>4903</v>
      </c>
      <c r="B268" s="248" t="s">
        <v>4904</v>
      </c>
      <c r="C268" s="248" t="s">
        <v>1897</v>
      </c>
      <c r="D268" s="248" t="s">
        <v>4905</v>
      </c>
      <c r="E268" s="248">
        <v>10</v>
      </c>
      <c r="F268" s="248" t="s">
        <v>2297</v>
      </c>
      <c r="G268" s="248" t="s">
        <v>2298</v>
      </c>
      <c r="H268" s="249">
        <v>33</v>
      </c>
      <c r="I268" s="248" t="s">
        <v>1243</v>
      </c>
      <c r="J268" s="249">
        <v>37</v>
      </c>
      <c r="K268" s="248" t="s">
        <v>2283</v>
      </c>
      <c r="L268" s="248" t="s">
        <v>2299</v>
      </c>
      <c r="M268" s="248">
        <v>5</v>
      </c>
      <c r="N268" s="248"/>
      <c r="O268" s="248" t="s">
        <v>4906</v>
      </c>
      <c r="P268" s="248" t="s">
        <v>6365</v>
      </c>
      <c r="Q268" s="248" t="s">
        <v>4903</v>
      </c>
      <c r="R268" s="250"/>
    </row>
    <row r="269" spans="1:18" x14ac:dyDescent="0.7">
      <c r="A269" s="248" t="s">
        <v>4907</v>
      </c>
      <c r="B269" s="248" t="s">
        <v>4908</v>
      </c>
      <c r="C269" s="248" t="s">
        <v>1898</v>
      </c>
      <c r="D269" s="248" t="s">
        <v>4909</v>
      </c>
      <c r="E269" s="248">
        <v>10</v>
      </c>
      <c r="F269" s="248" t="s">
        <v>2297</v>
      </c>
      <c r="G269" s="248" t="s">
        <v>2298</v>
      </c>
      <c r="H269" s="249">
        <v>33</v>
      </c>
      <c r="I269" s="248" t="s">
        <v>1243</v>
      </c>
      <c r="J269" s="249">
        <v>135</v>
      </c>
      <c r="K269" s="248" t="s">
        <v>2283</v>
      </c>
      <c r="L269" s="248" t="s">
        <v>2304</v>
      </c>
      <c r="M269" s="248">
        <v>10</v>
      </c>
      <c r="N269" s="248"/>
      <c r="O269" s="248" t="s">
        <v>4910</v>
      </c>
      <c r="P269" s="248" t="s">
        <v>6361</v>
      </c>
      <c r="Q269" s="248" t="s">
        <v>4907</v>
      </c>
      <c r="R269" s="250"/>
    </row>
    <row r="270" spans="1:18" x14ac:dyDescent="0.7">
      <c r="A270" s="248" t="s">
        <v>4911</v>
      </c>
      <c r="B270" s="248" t="s">
        <v>4912</v>
      </c>
      <c r="C270" s="248" t="s">
        <v>1899</v>
      </c>
      <c r="D270" s="248" t="s">
        <v>4913</v>
      </c>
      <c r="E270" s="248">
        <v>10</v>
      </c>
      <c r="F270" s="248" t="s">
        <v>2297</v>
      </c>
      <c r="G270" s="248" t="s">
        <v>2290</v>
      </c>
      <c r="H270" s="249">
        <v>33</v>
      </c>
      <c r="I270" s="248" t="s">
        <v>1243</v>
      </c>
      <c r="J270" s="249">
        <v>216</v>
      </c>
      <c r="K270" s="248" t="s">
        <v>2283</v>
      </c>
      <c r="L270" s="248" t="s">
        <v>2292</v>
      </c>
      <c r="M270" s="248">
        <v>15</v>
      </c>
      <c r="N270" s="248"/>
      <c r="O270" s="248" t="s">
        <v>4914</v>
      </c>
      <c r="P270" s="248" t="s">
        <v>6357</v>
      </c>
      <c r="Q270" s="248" t="s">
        <v>4911</v>
      </c>
      <c r="R270" s="250"/>
    </row>
    <row r="271" spans="1:18" x14ac:dyDescent="0.7">
      <c r="A271" s="248" t="s">
        <v>4915</v>
      </c>
      <c r="B271" s="248" t="s">
        <v>4916</v>
      </c>
      <c r="C271" s="248" t="s">
        <v>1900</v>
      </c>
      <c r="D271" s="248" t="s">
        <v>4917</v>
      </c>
      <c r="E271" s="248">
        <v>10</v>
      </c>
      <c r="F271" s="248" t="s">
        <v>2297</v>
      </c>
      <c r="G271" s="248" t="s">
        <v>2298</v>
      </c>
      <c r="H271" s="249">
        <v>33</v>
      </c>
      <c r="I271" s="248" t="s">
        <v>1243</v>
      </c>
      <c r="J271" s="249">
        <v>135</v>
      </c>
      <c r="K271" s="248" t="s">
        <v>2283</v>
      </c>
      <c r="L271" s="248" t="s">
        <v>2333</v>
      </c>
      <c r="M271" s="248">
        <v>13</v>
      </c>
      <c r="N271" s="248"/>
      <c r="O271" s="248" t="s">
        <v>4918</v>
      </c>
      <c r="P271" s="248" t="s">
        <v>6360</v>
      </c>
      <c r="Q271" s="248" t="s">
        <v>4915</v>
      </c>
      <c r="R271" s="250"/>
    </row>
    <row r="272" spans="1:18" x14ac:dyDescent="0.7">
      <c r="A272" s="248" t="s">
        <v>4919</v>
      </c>
      <c r="B272" s="248" t="s">
        <v>4920</v>
      </c>
      <c r="C272" s="248" t="s">
        <v>1901</v>
      </c>
      <c r="D272" s="248" t="s">
        <v>4921</v>
      </c>
      <c r="E272" s="248">
        <v>10</v>
      </c>
      <c r="F272" s="248" t="s">
        <v>2297</v>
      </c>
      <c r="G272" s="248" t="s">
        <v>2298</v>
      </c>
      <c r="H272" s="249">
        <v>33</v>
      </c>
      <c r="I272" s="248" t="s">
        <v>1243</v>
      </c>
      <c r="J272" s="249">
        <v>34</v>
      </c>
      <c r="K272" s="248" t="s">
        <v>2283</v>
      </c>
      <c r="L272" s="248" t="s">
        <v>2299</v>
      </c>
      <c r="M272" s="248">
        <v>6</v>
      </c>
      <c r="N272" s="248"/>
      <c r="O272" s="248" t="s">
        <v>4922</v>
      </c>
      <c r="P272" s="248" t="s">
        <v>6364</v>
      </c>
      <c r="Q272" s="248" t="s">
        <v>4919</v>
      </c>
      <c r="R272" s="250"/>
    </row>
    <row r="273" spans="1:18" x14ac:dyDescent="0.7">
      <c r="A273" s="248" t="s">
        <v>4923</v>
      </c>
      <c r="B273" s="248" t="s">
        <v>4924</v>
      </c>
      <c r="C273" s="248" t="s">
        <v>1902</v>
      </c>
      <c r="D273" s="248" t="s">
        <v>4925</v>
      </c>
      <c r="E273" s="248">
        <v>10</v>
      </c>
      <c r="F273" s="248" t="s">
        <v>2297</v>
      </c>
      <c r="G273" s="248" t="s">
        <v>2298</v>
      </c>
      <c r="H273" s="249">
        <v>33</v>
      </c>
      <c r="I273" s="248" t="s">
        <v>1243</v>
      </c>
      <c r="J273" s="249">
        <v>60</v>
      </c>
      <c r="K273" s="248" t="s">
        <v>2283</v>
      </c>
      <c r="L273" s="248" t="s">
        <v>2299</v>
      </c>
      <c r="M273" s="248">
        <v>6</v>
      </c>
      <c r="N273" s="248"/>
      <c r="O273" s="248" t="s">
        <v>4926</v>
      </c>
      <c r="P273" s="248" t="s">
        <v>6364</v>
      </c>
      <c r="Q273" s="248" t="s">
        <v>4923</v>
      </c>
      <c r="R273" s="250"/>
    </row>
    <row r="274" spans="1:18" x14ac:dyDescent="0.7">
      <c r="A274" s="248" t="s">
        <v>4927</v>
      </c>
      <c r="B274" s="248" t="s">
        <v>4928</v>
      </c>
      <c r="C274" s="248" t="s">
        <v>1903</v>
      </c>
      <c r="D274" s="248" t="s">
        <v>4929</v>
      </c>
      <c r="E274" s="248">
        <v>10</v>
      </c>
      <c r="F274" s="248" t="s">
        <v>2297</v>
      </c>
      <c r="G274" s="248" t="s">
        <v>2298</v>
      </c>
      <c r="H274" s="249">
        <v>33</v>
      </c>
      <c r="I274" s="248" t="s">
        <v>1243</v>
      </c>
      <c r="J274" s="249">
        <v>94</v>
      </c>
      <c r="K274" s="248" t="s">
        <v>2283</v>
      </c>
      <c r="L274" s="248" t="s">
        <v>2304</v>
      </c>
      <c r="M274" s="248">
        <v>10</v>
      </c>
      <c r="N274" s="248"/>
      <c r="O274" s="248" t="s">
        <v>4930</v>
      </c>
      <c r="P274" s="248" t="s">
        <v>6361</v>
      </c>
      <c r="Q274" s="248" t="s">
        <v>4927</v>
      </c>
      <c r="R274" s="250"/>
    </row>
    <row r="275" spans="1:18" x14ac:dyDescent="0.7">
      <c r="A275" s="248" t="s">
        <v>4931</v>
      </c>
      <c r="B275" s="248" t="s">
        <v>4932</v>
      </c>
      <c r="C275" s="248" t="s">
        <v>1904</v>
      </c>
      <c r="D275" s="248" t="s">
        <v>4933</v>
      </c>
      <c r="E275" s="248">
        <v>10</v>
      </c>
      <c r="F275" s="248" t="s">
        <v>2297</v>
      </c>
      <c r="G275" s="248" t="s">
        <v>2298</v>
      </c>
      <c r="H275" s="249">
        <v>33</v>
      </c>
      <c r="I275" s="248" t="s">
        <v>1243</v>
      </c>
      <c r="J275" s="249">
        <v>90</v>
      </c>
      <c r="K275" s="248" t="s">
        <v>2283</v>
      </c>
      <c r="L275" s="248" t="s">
        <v>2333</v>
      </c>
      <c r="M275" s="248">
        <v>12</v>
      </c>
      <c r="N275" s="248"/>
      <c r="O275" s="248" t="s">
        <v>4934</v>
      </c>
      <c r="P275" s="248" t="s">
        <v>6366</v>
      </c>
      <c r="Q275" s="248" t="s">
        <v>4931</v>
      </c>
      <c r="R275" s="250"/>
    </row>
    <row r="276" spans="1:18" x14ac:dyDescent="0.7">
      <c r="A276" s="248" t="s">
        <v>4935</v>
      </c>
      <c r="B276" s="248" t="s">
        <v>4936</v>
      </c>
      <c r="C276" s="248" t="s">
        <v>1905</v>
      </c>
      <c r="D276" s="248" t="s">
        <v>4937</v>
      </c>
      <c r="E276" s="248">
        <v>10</v>
      </c>
      <c r="F276" s="248" t="s">
        <v>2297</v>
      </c>
      <c r="G276" s="248" t="s">
        <v>2298</v>
      </c>
      <c r="H276" s="249">
        <v>33</v>
      </c>
      <c r="I276" s="248" t="s">
        <v>1243</v>
      </c>
      <c r="J276" s="249">
        <v>176</v>
      </c>
      <c r="K276" s="248" t="s">
        <v>2283</v>
      </c>
      <c r="L276" s="248" t="s">
        <v>2333</v>
      </c>
      <c r="M276" s="248">
        <v>13</v>
      </c>
      <c r="N276" s="248"/>
      <c r="O276" s="248" t="s">
        <v>4938</v>
      </c>
      <c r="P276" s="248" t="s">
        <v>6360</v>
      </c>
      <c r="Q276" s="248" t="s">
        <v>4935</v>
      </c>
      <c r="R276" s="250"/>
    </row>
    <row r="277" spans="1:18" x14ac:dyDescent="0.7">
      <c r="A277" s="248" t="s">
        <v>4939</v>
      </c>
      <c r="B277" s="248" t="s">
        <v>4940</v>
      </c>
      <c r="C277" s="248" t="s">
        <v>1906</v>
      </c>
      <c r="D277" s="248" t="s">
        <v>4941</v>
      </c>
      <c r="E277" s="248">
        <v>10</v>
      </c>
      <c r="F277" s="248" t="s">
        <v>2297</v>
      </c>
      <c r="G277" s="248" t="s">
        <v>2298</v>
      </c>
      <c r="H277" s="249">
        <v>33</v>
      </c>
      <c r="I277" s="248" t="s">
        <v>1243</v>
      </c>
      <c r="J277" s="249">
        <v>30</v>
      </c>
      <c r="K277" s="248" t="s">
        <v>2283</v>
      </c>
      <c r="L277" s="248" t="s">
        <v>2299</v>
      </c>
      <c r="M277" s="248">
        <v>5</v>
      </c>
      <c r="N277" s="248"/>
      <c r="O277" s="248" t="s">
        <v>4942</v>
      </c>
      <c r="P277" s="248" t="s">
        <v>6365</v>
      </c>
      <c r="Q277" s="248" t="s">
        <v>4939</v>
      </c>
      <c r="R277" s="250"/>
    </row>
    <row r="278" spans="1:18" x14ac:dyDescent="0.7">
      <c r="A278" s="248" t="s">
        <v>4943</v>
      </c>
      <c r="B278" s="248" t="s">
        <v>4944</v>
      </c>
      <c r="C278" s="248" t="s">
        <v>1907</v>
      </c>
      <c r="D278" s="248" t="s">
        <v>4945</v>
      </c>
      <c r="E278" s="248">
        <v>10</v>
      </c>
      <c r="F278" s="248" t="s">
        <v>2297</v>
      </c>
      <c r="G278" s="248" t="s">
        <v>2298</v>
      </c>
      <c r="H278" s="249">
        <v>33</v>
      </c>
      <c r="I278" s="248" t="s">
        <v>1243</v>
      </c>
      <c r="J278" s="249">
        <v>33</v>
      </c>
      <c r="K278" s="248" t="s">
        <v>2283</v>
      </c>
      <c r="L278" s="248" t="s">
        <v>2299</v>
      </c>
      <c r="M278" s="248">
        <v>6</v>
      </c>
      <c r="N278" s="248"/>
      <c r="O278" s="248" t="s">
        <v>4946</v>
      </c>
      <c r="P278" s="248" t="s">
        <v>6364</v>
      </c>
      <c r="Q278" s="248" t="s">
        <v>4943</v>
      </c>
      <c r="R278" s="250"/>
    </row>
    <row r="279" spans="1:18" x14ac:dyDescent="0.7">
      <c r="A279" s="248" t="s">
        <v>4947</v>
      </c>
      <c r="B279" s="248" t="s">
        <v>4948</v>
      </c>
      <c r="C279" s="248" t="s">
        <v>1908</v>
      </c>
      <c r="D279" s="248" t="s">
        <v>4949</v>
      </c>
      <c r="E279" s="248">
        <v>10</v>
      </c>
      <c r="F279" s="248" t="s">
        <v>2297</v>
      </c>
      <c r="G279" s="248" t="s">
        <v>2298</v>
      </c>
      <c r="H279" s="249">
        <v>33</v>
      </c>
      <c r="I279" s="248" t="s">
        <v>1243</v>
      </c>
      <c r="J279" s="249">
        <v>33</v>
      </c>
      <c r="K279" s="248" t="s">
        <v>2283</v>
      </c>
      <c r="L279" s="248" t="s">
        <v>2299</v>
      </c>
      <c r="M279" s="248">
        <v>5</v>
      </c>
      <c r="N279" s="248"/>
      <c r="O279" s="248" t="s">
        <v>4950</v>
      </c>
      <c r="P279" s="248" t="s">
        <v>6365</v>
      </c>
      <c r="Q279" s="248" t="s">
        <v>4947</v>
      </c>
      <c r="R279" s="250"/>
    </row>
    <row r="280" spans="1:18" x14ac:dyDescent="0.7">
      <c r="A280" s="248" t="s">
        <v>4951</v>
      </c>
      <c r="B280" s="248" t="s">
        <v>4952</v>
      </c>
      <c r="C280" s="248" t="s">
        <v>1909</v>
      </c>
      <c r="D280" s="248" t="s">
        <v>4953</v>
      </c>
      <c r="E280" s="248">
        <v>10</v>
      </c>
      <c r="F280" s="248" t="s">
        <v>2297</v>
      </c>
      <c r="G280" s="248" t="s">
        <v>2298</v>
      </c>
      <c r="H280" s="249">
        <v>33</v>
      </c>
      <c r="I280" s="248" t="s">
        <v>1243</v>
      </c>
      <c r="J280" s="249">
        <v>40</v>
      </c>
      <c r="K280" s="248" t="s">
        <v>2283</v>
      </c>
      <c r="L280" s="248" t="s">
        <v>2299</v>
      </c>
      <c r="M280" s="248">
        <v>6</v>
      </c>
      <c r="N280" s="248"/>
      <c r="O280" s="248" t="s">
        <v>4954</v>
      </c>
      <c r="P280" s="248" t="s">
        <v>6364</v>
      </c>
      <c r="Q280" s="248" t="s">
        <v>4951</v>
      </c>
      <c r="R280" s="250"/>
    </row>
    <row r="281" spans="1:18" x14ac:dyDescent="0.7">
      <c r="A281" s="248" t="s">
        <v>4955</v>
      </c>
      <c r="B281" s="248" t="s">
        <v>4956</v>
      </c>
      <c r="C281" s="248" t="s">
        <v>1910</v>
      </c>
      <c r="D281" s="248" t="s">
        <v>4957</v>
      </c>
      <c r="E281" s="248">
        <v>10</v>
      </c>
      <c r="F281" s="248" t="s">
        <v>2297</v>
      </c>
      <c r="G281" s="248" t="s">
        <v>2298</v>
      </c>
      <c r="H281" s="249">
        <v>33</v>
      </c>
      <c r="I281" s="248" t="s">
        <v>1243</v>
      </c>
      <c r="J281" s="249">
        <v>34</v>
      </c>
      <c r="K281" s="248" t="s">
        <v>2283</v>
      </c>
      <c r="L281" s="248" t="s">
        <v>2299</v>
      </c>
      <c r="M281" s="248">
        <v>6</v>
      </c>
      <c r="N281" s="248"/>
      <c r="O281" s="248" t="s">
        <v>4958</v>
      </c>
      <c r="P281" s="248" t="s">
        <v>6364</v>
      </c>
      <c r="Q281" s="248" t="s">
        <v>4955</v>
      </c>
      <c r="R281" s="250"/>
    </row>
    <row r="282" spans="1:18" x14ac:dyDescent="0.7">
      <c r="A282" s="248" t="s">
        <v>4959</v>
      </c>
      <c r="B282" s="248" t="s">
        <v>4960</v>
      </c>
      <c r="C282" s="248" t="s">
        <v>1911</v>
      </c>
      <c r="D282" s="248" t="s">
        <v>4961</v>
      </c>
      <c r="E282" s="248">
        <v>10</v>
      </c>
      <c r="F282" s="248" t="s">
        <v>2297</v>
      </c>
      <c r="G282" s="248" t="s">
        <v>2298</v>
      </c>
      <c r="H282" s="249">
        <v>33</v>
      </c>
      <c r="I282" s="248" t="s">
        <v>1243</v>
      </c>
      <c r="J282" s="249">
        <v>32</v>
      </c>
      <c r="K282" s="248" t="s">
        <v>2283</v>
      </c>
      <c r="L282" s="248" t="s">
        <v>2299</v>
      </c>
      <c r="M282" s="248">
        <v>6</v>
      </c>
      <c r="N282" s="248"/>
      <c r="O282" s="248" t="s">
        <v>4962</v>
      </c>
      <c r="P282" s="248" t="s">
        <v>6364</v>
      </c>
      <c r="Q282" s="248" t="s">
        <v>4959</v>
      </c>
      <c r="R282" s="250"/>
    </row>
    <row r="283" spans="1:18" x14ac:dyDescent="0.7">
      <c r="A283" s="248" t="s">
        <v>4963</v>
      </c>
      <c r="B283" s="248" t="s">
        <v>4964</v>
      </c>
      <c r="C283" s="248" t="s">
        <v>1912</v>
      </c>
      <c r="D283" s="248" t="s">
        <v>4965</v>
      </c>
      <c r="E283" s="248">
        <v>10</v>
      </c>
      <c r="F283" s="248" t="s">
        <v>2297</v>
      </c>
      <c r="G283" s="248" t="s">
        <v>2298</v>
      </c>
      <c r="H283" s="249">
        <v>33</v>
      </c>
      <c r="I283" s="248" t="s">
        <v>1243</v>
      </c>
      <c r="J283" s="249">
        <v>43</v>
      </c>
      <c r="K283" s="248" t="s">
        <v>2283</v>
      </c>
      <c r="L283" s="248" t="s">
        <v>2299</v>
      </c>
      <c r="M283" s="248">
        <v>6</v>
      </c>
      <c r="N283" s="248"/>
      <c r="O283" s="248" t="s">
        <v>4966</v>
      </c>
      <c r="P283" s="248" t="s">
        <v>6364</v>
      </c>
      <c r="Q283" s="248" t="s">
        <v>4963</v>
      </c>
      <c r="R283" s="250"/>
    </row>
    <row r="284" spans="1:18" x14ac:dyDescent="0.7">
      <c r="A284" s="248" t="s">
        <v>4967</v>
      </c>
      <c r="B284" s="248" t="s">
        <v>4968</v>
      </c>
      <c r="C284" s="248" t="s">
        <v>1913</v>
      </c>
      <c r="D284" s="248" t="s">
        <v>4969</v>
      </c>
      <c r="E284" s="248">
        <v>10</v>
      </c>
      <c r="F284" s="248" t="s">
        <v>2297</v>
      </c>
      <c r="G284" s="248" t="s">
        <v>2298</v>
      </c>
      <c r="H284" s="249">
        <v>33</v>
      </c>
      <c r="I284" s="248" t="s">
        <v>1243</v>
      </c>
      <c r="J284" s="249">
        <v>30</v>
      </c>
      <c r="K284" s="248" t="s">
        <v>2283</v>
      </c>
      <c r="L284" s="248" t="s">
        <v>2299</v>
      </c>
      <c r="M284" s="248">
        <v>5</v>
      </c>
      <c r="N284" s="248"/>
      <c r="O284" s="248" t="s">
        <v>4970</v>
      </c>
      <c r="P284" s="248" t="s">
        <v>6365</v>
      </c>
      <c r="Q284" s="248" t="s">
        <v>4967</v>
      </c>
      <c r="R284" s="250"/>
    </row>
    <row r="285" spans="1:18" x14ac:dyDescent="0.7">
      <c r="A285" s="248" t="s">
        <v>4990</v>
      </c>
      <c r="B285" s="248" t="s">
        <v>4991</v>
      </c>
      <c r="C285" s="248" t="s">
        <v>1924</v>
      </c>
      <c r="D285" s="248" t="s">
        <v>4992</v>
      </c>
      <c r="E285" s="248">
        <v>10</v>
      </c>
      <c r="F285" s="248" t="s">
        <v>2297</v>
      </c>
      <c r="G285" s="248" t="s">
        <v>2298</v>
      </c>
      <c r="H285" s="249">
        <v>34</v>
      </c>
      <c r="I285" s="248" t="s">
        <v>1245</v>
      </c>
      <c r="J285" s="249">
        <v>64</v>
      </c>
      <c r="K285" s="248" t="s">
        <v>2291</v>
      </c>
      <c r="L285" s="248" t="s">
        <v>2299</v>
      </c>
      <c r="M285" s="248">
        <v>6</v>
      </c>
      <c r="N285" s="248"/>
      <c r="O285" s="248" t="s">
        <v>4993</v>
      </c>
      <c r="P285" s="248" t="s">
        <v>6364</v>
      </c>
      <c r="Q285" s="248" t="s">
        <v>4990</v>
      </c>
      <c r="R285" s="250"/>
    </row>
    <row r="286" spans="1:18" x14ac:dyDescent="0.7">
      <c r="A286" s="248" t="s">
        <v>4994</v>
      </c>
      <c r="B286" s="248" t="s">
        <v>4995</v>
      </c>
      <c r="C286" s="248" t="s">
        <v>1925</v>
      </c>
      <c r="D286" s="248" t="s">
        <v>4996</v>
      </c>
      <c r="E286" s="248">
        <v>10</v>
      </c>
      <c r="F286" s="248" t="s">
        <v>2297</v>
      </c>
      <c r="G286" s="248" t="s">
        <v>2298</v>
      </c>
      <c r="H286" s="249">
        <v>34</v>
      </c>
      <c r="I286" s="248" t="s">
        <v>1245</v>
      </c>
      <c r="J286" s="249">
        <v>35</v>
      </c>
      <c r="K286" s="248" t="s">
        <v>2291</v>
      </c>
      <c r="L286" s="248" t="s">
        <v>2299</v>
      </c>
      <c r="M286" s="248">
        <v>5</v>
      </c>
      <c r="N286" s="248"/>
      <c r="O286" s="248" t="s">
        <v>4997</v>
      </c>
      <c r="P286" s="248" t="s">
        <v>6365</v>
      </c>
      <c r="Q286" s="248" t="s">
        <v>4994</v>
      </c>
      <c r="R286" s="250"/>
    </row>
    <row r="287" spans="1:18" x14ac:dyDescent="0.7">
      <c r="A287" s="248" t="s">
        <v>4998</v>
      </c>
      <c r="B287" s="248" t="s">
        <v>4999</v>
      </c>
      <c r="C287" s="248" t="s">
        <v>1926</v>
      </c>
      <c r="D287" s="248" t="s">
        <v>5000</v>
      </c>
      <c r="E287" s="248">
        <v>10</v>
      </c>
      <c r="F287" s="248" t="s">
        <v>2297</v>
      </c>
      <c r="G287" s="248" t="s">
        <v>2298</v>
      </c>
      <c r="H287" s="249">
        <v>34</v>
      </c>
      <c r="I287" s="248" t="s">
        <v>1245</v>
      </c>
      <c r="J287" s="249">
        <v>113</v>
      </c>
      <c r="K287" s="248" t="s">
        <v>2291</v>
      </c>
      <c r="L287" s="248" t="s">
        <v>2304</v>
      </c>
      <c r="M287" s="248">
        <v>10</v>
      </c>
      <c r="N287" s="248"/>
      <c r="O287" s="248" t="s">
        <v>5001</v>
      </c>
      <c r="P287" s="248" t="s">
        <v>6361</v>
      </c>
      <c r="Q287" s="248" t="s">
        <v>4998</v>
      </c>
      <c r="R287" s="250"/>
    </row>
    <row r="288" spans="1:18" x14ac:dyDescent="0.7">
      <c r="A288" s="248" t="s">
        <v>5002</v>
      </c>
      <c r="B288" s="248" t="s">
        <v>5003</v>
      </c>
      <c r="C288" s="248" t="s">
        <v>1927</v>
      </c>
      <c r="D288" s="248" t="s">
        <v>5004</v>
      </c>
      <c r="E288" s="248">
        <v>10</v>
      </c>
      <c r="F288" s="248" t="s">
        <v>2297</v>
      </c>
      <c r="G288" s="248" t="s">
        <v>2298</v>
      </c>
      <c r="H288" s="249">
        <v>34</v>
      </c>
      <c r="I288" s="248" t="s">
        <v>1245</v>
      </c>
      <c r="J288" s="249">
        <v>60</v>
      </c>
      <c r="K288" s="248" t="s">
        <v>2291</v>
      </c>
      <c r="L288" s="248" t="s">
        <v>2299</v>
      </c>
      <c r="M288" s="248">
        <v>7</v>
      </c>
      <c r="N288" s="248"/>
      <c r="O288" s="248" t="s">
        <v>5005</v>
      </c>
      <c r="P288" s="248" t="s">
        <v>6362</v>
      </c>
      <c r="Q288" s="248" t="s">
        <v>5002</v>
      </c>
      <c r="R288" s="250"/>
    </row>
    <row r="289" spans="1:18" x14ac:dyDescent="0.7">
      <c r="A289" s="248" t="s">
        <v>5006</v>
      </c>
      <c r="B289" s="248" t="s">
        <v>5007</v>
      </c>
      <c r="C289" s="248" t="s">
        <v>1928</v>
      </c>
      <c r="D289" s="248" t="s">
        <v>5008</v>
      </c>
      <c r="E289" s="248">
        <v>10</v>
      </c>
      <c r="F289" s="248" t="s">
        <v>2297</v>
      </c>
      <c r="G289" s="248" t="s">
        <v>2298</v>
      </c>
      <c r="H289" s="249">
        <v>34</v>
      </c>
      <c r="I289" s="248" t="s">
        <v>1245</v>
      </c>
      <c r="J289" s="249">
        <v>46</v>
      </c>
      <c r="K289" s="248" t="s">
        <v>2291</v>
      </c>
      <c r="L289" s="248" t="s">
        <v>2299</v>
      </c>
      <c r="M289" s="248">
        <v>6</v>
      </c>
      <c r="N289" s="248"/>
      <c r="O289" s="248" t="s">
        <v>5009</v>
      </c>
      <c r="P289" s="248" t="s">
        <v>6364</v>
      </c>
      <c r="Q289" s="248" t="s">
        <v>5006</v>
      </c>
      <c r="R289" s="250"/>
    </row>
    <row r="290" spans="1:18" x14ac:dyDescent="0.7">
      <c r="A290" s="248" t="s">
        <v>5010</v>
      </c>
      <c r="B290" s="248" t="s">
        <v>5011</v>
      </c>
      <c r="C290" s="248" t="s">
        <v>1929</v>
      </c>
      <c r="D290" s="248" t="s">
        <v>5012</v>
      </c>
      <c r="E290" s="248">
        <v>10</v>
      </c>
      <c r="F290" s="248" t="s">
        <v>2297</v>
      </c>
      <c r="G290" s="248" t="s">
        <v>2298</v>
      </c>
      <c r="H290" s="249">
        <v>34</v>
      </c>
      <c r="I290" s="248" t="s">
        <v>1245</v>
      </c>
      <c r="J290" s="249">
        <v>60</v>
      </c>
      <c r="K290" s="248" t="s">
        <v>2291</v>
      </c>
      <c r="L290" s="248" t="s">
        <v>2299</v>
      </c>
      <c r="M290" s="248">
        <v>6</v>
      </c>
      <c r="N290" s="248"/>
      <c r="O290" s="248" t="s">
        <v>5013</v>
      </c>
      <c r="P290" s="248" t="s">
        <v>6364</v>
      </c>
      <c r="Q290" s="248" t="s">
        <v>5010</v>
      </c>
      <c r="R290" s="250"/>
    </row>
    <row r="291" spans="1:18" x14ac:dyDescent="0.7">
      <c r="A291" s="248" t="s">
        <v>5014</v>
      </c>
      <c r="B291" s="248" t="s">
        <v>5015</v>
      </c>
      <c r="C291" s="248" t="s">
        <v>1930</v>
      </c>
      <c r="D291" s="248" t="s">
        <v>5016</v>
      </c>
      <c r="E291" s="248">
        <v>10</v>
      </c>
      <c r="F291" s="248" t="s">
        <v>2297</v>
      </c>
      <c r="G291" s="248" t="s">
        <v>2298</v>
      </c>
      <c r="H291" s="249">
        <v>34</v>
      </c>
      <c r="I291" s="248" t="s">
        <v>1245</v>
      </c>
      <c r="J291" s="249">
        <v>75</v>
      </c>
      <c r="K291" s="248" t="s">
        <v>2291</v>
      </c>
      <c r="L291" s="248" t="s">
        <v>2299</v>
      </c>
      <c r="M291" s="248">
        <v>7</v>
      </c>
      <c r="N291" s="248"/>
      <c r="O291" s="248" t="s">
        <v>5017</v>
      </c>
      <c r="P291" s="248" t="s">
        <v>6362</v>
      </c>
      <c r="Q291" s="248" t="s">
        <v>5014</v>
      </c>
      <c r="R291" s="250"/>
    </row>
    <row r="292" spans="1:18" x14ac:dyDescent="0.7">
      <c r="A292" s="248" t="s">
        <v>5018</v>
      </c>
      <c r="B292" s="248" t="s">
        <v>5019</v>
      </c>
      <c r="C292" s="248" t="s">
        <v>1931</v>
      </c>
      <c r="D292" s="248" t="s">
        <v>5020</v>
      </c>
      <c r="E292" s="248">
        <v>10</v>
      </c>
      <c r="F292" s="248" t="s">
        <v>2297</v>
      </c>
      <c r="G292" s="248" t="s">
        <v>2298</v>
      </c>
      <c r="H292" s="249">
        <v>34</v>
      </c>
      <c r="I292" s="248" t="s">
        <v>1245</v>
      </c>
      <c r="J292" s="249">
        <v>183</v>
      </c>
      <c r="K292" s="248" t="s">
        <v>2291</v>
      </c>
      <c r="L292" s="248" t="s">
        <v>2333</v>
      </c>
      <c r="M292" s="248">
        <v>13</v>
      </c>
      <c r="N292" s="248"/>
      <c r="O292" s="248" t="s">
        <v>5021</v>
      </c>
      <c r="P292" s="248" t="s">
        <v>6360</v>
      </c>
      <c r="Q292" s="248" t="s">
        <v>5018</v>
      </c>
      <c r="R292" s="250"/>
    </row>
    <row r="293" spans="1:18" x14ac:dyDescent="0.7">
      <c r="A293" s="248" t="s">
        <v>5022</v>
      </c>
      <c r="B293" s="248" t="s">
        <v>5023</v>
      </c>
      <c r="C293" s="248" t="s">
        <v>1932</v>
      </c>
      <c r="D293" s="248" t="s">
        <v>5024</v>
      </c>
      <c r="E293" s="248">
        <v>10</v>
      </c>
      <c r="F293" s="248" t="s">
        <v>2297</v>
      </c>
      <c r="G293" s="248" t="s">
        <v>2298</v>
      </c>
      <c r="H293" s="249">
        <v>34</v>
      </c>
      <c r="I293" s="248" t="s">
        <v>1245</v>
      </c>
      <c r="J293" s="249">
        <v>46</v>
      </c>
      <c r="K293" s="248" t="s">
        <v>2291</v>
      </c>
      <c r="L293" s="248" t="s">
        <v>2299</v>
      </c>
      <c r="M293" s="248">
        <v>6</v>
      </c>
      <c r="N293" s="248"/>
      <c r="O293" s="248" t="s">
        <v>5025</v>
      </c>
      <c r="P293" s="248" t="s">
        <v>6364</v>
      </c>
      <c r="Q293" s="248" t="s">
        <v>5022</v>
      </c>
      <c r="R293" s="250"/>
    </row>
    <row r="294" spans="1:18" x14ac:dyDescent="0.7">
      <c r="A294" s="248" t="s">
        <v>5026</v>
      </c>
      <c r="B294" s="248" t="s">
        <v>5027</v>
      </c>
      <c r="C294" s="248" t="s">
        <v>1933</v>
      </c>
      <c r="D294" s="248" t="s">
        <v>5028</v>
      </c>
      <c r="E294" s="248">
        <v>10</v>
      </c>
      <c r="F294" s="248" t="s">
        <v>2297</v>
      </c>
      <c r="G294" s="248" t="s">
        <v>2298</v>
      </c>
      <c r="H294" s="249">
        <v>34</v>
      </c>
      <c r="I294" s="248" t="s">
        <v>1245</v>
      </c>
      <c r="J294" s="249">
        <v>98</v>
      </c>
      <c r="K294" s="248" t="s">
        <v>2291</v>
      </c>
      <c r="L294" s="248" t="s">
        <v>2299</v>
      </c>
      <c r="M294" s="248">
        <v>7</v>
      </c>
      <c r="N294" s="248"/>
      <c r="O294" s="248" t="s">
        <v>5029</v>
      </c>
      <c r="P294" s="248" t="s">
        <v>6362</v>
      </c>
      <c r="Q294" s="248" t="s">
        <v>5026</v>
      </c>
      <c r="R294" s="250"/>
    </row>
    <row r="295" spans="1:18" x14ac:dyDescent="0.7">
      <c r="A295" s="248" t="s">
        <v>5030</v>
      </c>
      <c r="B295" s="248" t="s">
        <v>5031</v>
      </c>
      <c r="C295" s="248" t="s">
        <v>2160</v>
      </c>
      <c r="D295" s="248" t="s">
        <v>5032</v>
      </c>
      <c r="E295" s="248">
        <v>10</v>
      </c>
      <c r="F295" s="248" t="s">
        <v>2289</v>
      </c>
      <c r="G295" s="248" t="s">
        <v>2290</v>
      </c>
      <c r="H295" s="249">
        <v>34</v>
      </c>
      <c r="I295" s="248" t="s">
        <v>1245</v>
      </c>
      <c r="J295" s="249">
        <v>298</v>
      </c>
      <c r="K295" s="248" t="s">
        <v>2291</v>
      </c>
      <c r="L295" s="248" t="s">
        <v>2292</v>
      </c>
      <c r="M295" s="248">
        <v>15</v>
      </c>
      <c r="N295" s="248"/>
      <c r="O295" s="248" t="s">
        <v>5033</v>
      </c>
      <c r="P295" s="248" t="s">
        <v>6357</v>
      </c>
      <c r="Q295" s="248" t="s">
        <v>5030</v>
      </c>
      <c r="R295" s="250"/>
    </row>
    <row r="296" spans="1:18" x14ac:dyDescent="0.7">
      <c r="A296" s="248" t="s">
        <v>5034</v>
      </c>
      <c r="B296" s="248" t="s">
        <v>5035</v>
      </c>
      <c r="C296" s="248" t="s">
        <v>1934</v>
      </c>
      <c r="D296" s="248" t="s">
        <v>5036</v>
      </c>
      <c r="E296" s="248">
        <v>10</v>
      </c>
      <c r="F296" s="248" t="s">
        <v>2297</v>
      </c>
      <c r="G296" s="248" t="s">
        <v>2298</v>
      </c>
      <c r="H296" s="249">
        <v>34</v>
      </c>
      <c r="I296" s="248" t="s">
        <v>1245</v>
      </c>
      <c r="J296" s="249">
        <v>140</v>
      </c>
      <c r="K296" s="248" t="s">
        <v>2291</v>
      </c>
      <c r="L296" s="248" t="s">
        <v>2333</v>
      </c>
      <c r="M296" s="248">
        <v>13</v>
      </c>
      <c r="N296" s="248"/>
      <c r="O296" s="248" t="s">
        <v>5037</v>
      </c>
      <c r="P296" s="248" t="s">
        <v>6360</v>
      </c>
      <c r="Q296" s="248" t="s">
        <v>5034</v>
      </c>
      <c r="R296" s="250"/>
    </row>
    <row r="297" spans="1:18" x14ac:dyDescent="0.7">
      <c r="A297" s="248" t="s">
        <v>5038</v>
      </c>
      <c r="B297" s="248" t="s">
        <v>5039</v>
      </c>
      <c r="C297" s="248" t="s">
        <v>1935</v>
      </c>
      <c r="D297" s="248" t="s">
        <v>5040</v>
      </c>
      <c r="E297" s="248">
        <v>10</v>
      </c>
      <c r="F297" s="248" t="s">
        <v>2297</v>
      </c>
      <c r="G297" s="248" t="s">
        <v>2298</v>
      </c>
      <c r="H297" s="249">
        <v>34</v>
      </c>
      <c r="I297" s="248" t="s">
        <v>1245</v>
      </c>
      <c r="J297" s="249">
        <v>33</v>
      </c>
      <c r="K297" s="248" t="s">
        <v>2291</v>
      </c>
      <c r="L297" s="248" t="s">
        <v>2299</v>
      </c>
      <c r="M297" s="248">
        <v>5</v>
      </c>
      <c r="N297" s="248"/>
      <c r="O297" s="248" t="s">
        <v>5041</v>
      </c>
      <c r="P297" s="248" t="s">
        <v>6365</v>
      </c>
      <c r="Q297" s="248" t="s">
        <v>5038</v>
      </c>
      <c r="R297" s="250"/>
    </row>
    <row r="298" spans="1:18" x14ac:dyDescent="0.7">
      <c r="A298" s="248" t="s">
        <v>5042</v>
      </c>
      <c r="B298" s="248" t="s">
        <v>5043</v>
      </c>
      <c r="C298" s="248" t="s">
        <v>1936</v>
      </c>
      <c r="D298" s="248" t="s">
        <v>5044</v>
      </c>
      <c r="E298" s="248">
        <v>10</v>
      </c>
      <c r="F298" s="248" t="s">
        <v>2297</v>
      </c>
      <c r="G298" s="248" t="s">
        <v>2298</v>
      </c>
      <c r="H298" s="249">
        <v>34</v>
      </c>
      <c r="I298" s="248" t="s">
        <v>1245</v>
      </c>
      <c r="J298" s="249">
        <v>69</v>
      </c>
      <c r="K298" s="248" t="s">
        <v>2291</v>
      </c>
      <c r="L298" s="248" t="s">
        <v>2299</v>
      </c>
      <c r="M298" s="248">
        <v>6</v>
      </c>
      <c r="N298" s="248"/>
      <c r="O298" s="248" t="s">
        <v>5045</v>
      </c>
      <c r="P298" s="248" t="s">
        <v>6364</v>
      </c>
      <c r="Q298" s="248" t="s">
        <v>5042</v>
      </c>
      <c r="R298" s="250"/>
    </row>
    <row r="299" spans="1:18" x14ac:dyDescent="0.7">
      <c r="A299" s="248" t="s">
        <v>5046</v>
      </c>
      <c r="B299" s="248" t="s">
        <v>5047</v>
      </c>
      <c r="C299" s="248" t="s">
        <v>1937</v>
      </c>
      <c r="D299" s="248" t="s">
        <v>5048</v>
      </c>
      <c r="E299" s="248">
        <v>10</v>
      </c>
      <c r="F299" s="248" t="s">
        <v>2297</v>
      </c>
      <c r="G299" s="248" t="s">
        <v>2298</v>
      </c>
      <c r="H299" s="249">
        <v>34</v>
      </c>
      <c r="I299" s="248" t="s">
        <v>1245</v>
      </c>
      <c r="J299" s="249">
        <v>36</v>
      </c>
      <c r="K299" s="248" t="s">
        <v>2291</v>
      </c>
      <c r="L299" s="248" t="s">
        <v>2299</v>
      </c>
      <c r="M299" s="248">
        <v>6</v>
      </c>
      <c r="N299" s="248"/>
      <c r="O299" s="248" t="s">
        <v>5049</v>
      </c>
      <c r="P299" s="248" t="s">
        <v>6364</v>
      </c>
      <c r="Q299" s="248" t="s">
        <v>5046</v>
      </c>
      <c r="R299" s="250"/>
    </row>
    <row r="300" spans="1:18" x14ac:dyDescent="0.7">
      <c r="A300" s="248" t="s">
        <v>5050</v>
      </c>
      <c r="B300" s="248" t="s">
        <v>5051</v>
      </c>
      <c r="C300" s="248" t="s">
        <v>1938</v>
      </c>
      <c r="D300" s="248" t="s">
        <v>5052</v>
      </c>
      <c r="E300" s="248">
        <v>10</v>
      </c>
      <c r="F300" s="248" t="s">
        <v>2297</v>
      </c>
      <c r="G300" s="248" t="s">
        <v>2298</v>
      </c>
      <c r="H300" s="249">
        <v>34</v>
      </c>
      <c r="I300" s="248" t="s">
        <v>1245</v>
      </c>
      <c r="J300" s="249">
        <v>32</v>
      </c>
      <c r="K300" s="248" t="s">
        <v>2291</v>
      </c>
      <c r="L300" s="248" t="s">
        <v>2299</v>
      </c>
      <c r="M300" s="248">
        <v>5</v>
      </c>
      <c r="N300" s="248"/>
      <c r="O300" s="248" t="s">
        <v>5053</v>
      </c>
      <c r="P300" s="248" t="s">
        <v>6365</v>
      </c>
      <c r="Q300" s="248" t="s">
        <v>5050</v>
      </c>
      <c r="R300" s="250"/>
    </row>
    <row r="301" spans="1:18" x14ac:dyDescent="0.7">
      <c r="A301" s="248" t="s">
        <v>5054</v>
      </c>
      <c r="B301" s="248" t="s">
        <v>5055</v>
      </c>
      <c r="C301" s="248" t="s">
        <v>1939</v>
      </c>
      <c r="D301" s="248" t="s">
        <v>5056</v>
      </c>
      <c r="E301" s="248">
        <v>10</v>
      </c>
      <c r="F301" s="248" t="s">
        <v>2297</v>
      </c>
      <c r="G301" s="248" t="s">
        <v>2298</v>
      </c>
      <c r="H301" s="249">
        <v>34</v>
      </c>
      <c r="I301" s="248" t="s">
        <v>1245</v>
      </c>
      <c r="J301" s="249">
        <v>38</v>
      </c>
      <c r="K301" s="248" t="s">
        <v>2291</v>
      </c>
      <c r="L301" s="248" t="s">
        <v>2299</v>
      </c>
      <c r="M301" s="248">
        <v>6</v>
      </c>
      <c r="N301" s="248"/>
      <c r="O301" s="248" t="s">
        <v>5057</v>
      </c>
      <c r="P301" s="248" t="s">
        <v>6364</v>
      </c>
      <c r="Q301" s="248" t="s">
        <v>5054</v>
      </c>
      <c r="R301" s="250"/>
    </row>
    <row r="302" spans="1:18" x14ac:dyDescent="0.7">
      <c r="A302" s="248" t="s">
        <v>5058</v>
      </c>
      <c r="B302" s="248" t="s">
        <v>5059</v>
      </c>
      <c r="C302" s="248" t="s">
        <v>1940</v>
      </c>
      <c r="D302" s="248" t="s">
        <v>5060</v>
      </c>
      <c r="E302" s="248">
        <v>10</v>
      </c>
      <c r="F302" s="248" t="s">
        <v>2297</v>
      </c>
      <c r="G302" s="248" t="s">
        <v>2298</v>
      </c>
      <c r="H302" s="249">
        <v>34</v>
      </c>
      <c r="I302" s="248" t="s">
        <v>1245</v>
      </c>
      <c r="J302" s="249">
        <v>30</v>
      </c>
      <c r="K302" s="248" t="s">
        <v>2291</v>
      </c>
      <c r="L302" s="248" t="s">
        <v>2299</v>
      </c>
      <c r="M302" s="248">
        <v>5</v>
      </c>
      <c r="N302" s="248"/>
      <c r="O302" s="248" t="s">
        <v>5061</v>
      </c>
      <c r="P302" s="248" t="s">
        <v>6365</v>
      </c>
      <c r="Q302" s="248" t="s">
        <v>5058</v>
      </c>
      <c r="R302" s="250"/>
    </row>
    <row r="303" spans="1:18" x14ac:dyDescent="0.7">
      <c r="A303" s="248" t="s">
        <v>5090</v>
      </c>
      <c r="B303" s="248" t="s">
        <v>5091</v>
      </c>
      <c r="C303" s="248" t="s">
        <v>1889</v>
      </c>
      <c r="D303" s="248" t="s">
        <v>5092</v>
      </c>
      <c r="E303" s="248">
        <v>10</v>
      </c>
      <c r="F303" s="248" t="s">
        <v>2297</v>
      </c>
      <c r="G303" s="248" t="s">
        <v>2298</v>
      </c>
      <c r="H303" s="249">
        <v>35</v>
      </c>
      <c r="I303" s="248" t="s">
        <v>1242</v>
      </c>
      <c r="J303" s="249">
        <v>30</v>
      </c>
      <c r="K303" s="248" t="s">
        <v>2291</v>
      </c>
      <c r="L303" s="248" t="s">
        <v>2299</v>
      </c>
      <c r="M303" s="248">
        <v>5</v>
      </c>
      <c r="N303" s="248"/>
      <c r="O303" s="248" t="s">
        <v>5093</v>
      </c>
      <c r="P303" s="248" t="s">
        <v>6365</v>
      </c>
      <c r="Q303" s="248" t="s">
        <v>5090</v>
      </c>
      <c r="R303" s="250"/>
    </row>
    <row r="304" spans="1:18" x14ac:dyDescent="0.7">
      <c r="A304" s="248" t="s">
        <v>5094</v>
      </c>
      <c r="B304" s="248" t="s">
        <v>5095</v>
      </c>
      <c r="C304" s="248" t="s">
        <v>1890</v>
      </c>
      <c r="D304" s="248" t="s">
        <v>5096</v>
      </c>
      <c r="E304" s="248">
        <v>10</v>
      </c>
      <c r="F304" s="248" t="s">
        <v>2297</v>
      </c>
      <c r="G304" s="248" t="s">
        <v>2298</v>
      </c>
      <c r="H304" s="249">
        <v>35</v>
      </c>
      <c r="I304" s="248" t="s">
        <v>1242</v>
      </c>
      <c r="J304" s="249">
        <v>40</v>
      </c>
      <c r="K304" s="248" t="s">
        <v>2291</v>
      </c>
      <c r="L304" s="248" t="s">
        <v>2299</v>
      </c>
      <c r="M304" s="248">
        <v>6</v>
      </c>
      <c r="N304" s="248"/>
      <c r="O304" s="248" t="s">
        <v>5097</v>
      </c>
      <c r="P304" s="248" t="s">
        <v>6364</v>
      </c>
      <c r="Q304" s="248" t="s">
        <v>5094</v>
      </c>
      <c r="R304" s="250"/>
    </row>
    <row r="305" spans="1:18" x14ac:dyDescent="0.7">
      <c r="A305" s="248" t="s">
        <v>5098</v>
      </c>
      <c r="B305" s="248" t="s">
        <v>5099</v>
      </c>
      <c r="C305" s="248" t="s">
        <v>1891</v>
      </c>
      <c r="D305" s="248" t="s">
        <v>5100</v>
      </c>
      <c r="E305" s="248">
        <v>10</v>
      </c>
      <c r="F305" s="248" t="s">
        <v>2297</v>
      </c>
      <c r="G305" s="248" t="s">
        <v>2298</v>
      </c>
      <c r="H305" s="249">
        <v>35</v>
      </c>
      <c r="I305" s="248" t="s">
        <v>1242</v>
      </c>
      <c r="J305" s="249">
        <v>63</v>
      </c>
      <c r="K305" s="248" t="s">
        <v>2291</v>
      </c>
      <c r="L305" s="248" t="s">
        <v>2299</v>
      </c>
      <c r="M305" s="248">
        <v>6</v>
      </c>
      <c r="N305" s="248"/>
      <c r="O305" s="248" t="s">
        <v>5101</v>
      </c>
      <c r="P305" s="248" t="s">
        <v>6364</v>
      </c>
      <c r="Q305" s="248" t="s">
        <v>5098</v>
      </c>
      <c r="R305" s="250"/>
    </row>
    <row r="306" spans="1:18" x14ac:dyDescent="0.7">
      <c r="A306" s="248" t="s">
        <v>5102</v>
      </c>
      <c r="B306" s="248" t="s">
        <v>5103</v>
      </c>
      <c r="C306" s="248" t="s">
        <v>1892</v>
      </c>
      <c r="D306" s="248" t="s">
        <v>5104</v>
      </c>
      <c r="E306" s="248">
        <v>10</v>
      </c>
      <c r="F306" s="248" t="s">
        <v>2297</v>
      </c>
      <c r="G306" s="248" t="s">
        <v>2298</v>
      </c>
      <c r="H306" s="249">
        <v>35</v>
      </c>
      <c r="I306" s="248" t="s">
        <v>1242</v>
      </c>
      <c r="J306" s="249">
        <v>30</v>
      </c>
      <c r="K306" s="248" t="s">
        <v>2291</v>
      </c>
      <c r="L306" s="248" t="s">
        <v>2299</v>
      </c>
      <c r="M306" s="248">
        <v>5</v>
      </c>
      <c r="N306" s="248"/>
      <c r="O306" s="248" t="s">
        <v>5105</v>
      </c>
      <c r="P306" s="248" t="s">
        <v>6365</v>
      </c>
      <c r="Q306" s="248" t="s">
        <v>5102</v>
      </c>
      <c r="R306" s="250"/>
    </row>
    <row r="307" spans="1:18" x14ac:dyDescent="0.7">
      <c r="A307" s="248" t="s">
        <v>5106</v>
      </c>
      <c r="B307" s="248" t="s">
        <v>5107</v>
      </c>
      <c r="C307" s="248" t="s">
        <v>1893</v>
      </c>
      <c r="D307" s="248" t="s">
        <v>5108</v>
      </c>
      <c r="E307" s="248">
        <v>10</v>
      </c>
      <c r="F307" s="248" t="s">
        <v>2297</v>
      </c>
      <c r="G307" s="248" t="s">
        <v>2298</v>
      </c>
      <c r="H307" s="249">
        <v>35</v>
      </c>
      <c r="I307" s="248" t="s">
        <v>1242</v>
      </c>
      <c r="J307" s="249">
        <v>30</v>
      </c>
      <c r="K307" s="248" t="s">
        <v>2291</v>
      </c>
      <c r="L307" s="248" t="s">
        <v>2299</v>
      </c>
      <c r="M307" s="248">
        <v>6</v>
      </c>
      <c r="N307" s="248"/>
      <c r="O307" s="248" t="s">
        <v>5109</v>
      </c>
      <c r="P307" s="248" t="s">
        <v>6364</v>
      </c>
      <c r="Q307" s="248" t="s">
        <v>5106</v>
      </c>
      <c r="R307" s="250"/>
    </row>
    <row r="308" spans="1:18" x14ac:dyDescent="0.7">
      <c r="A308" s="248" t="s">
        <v>5110</v>
      </c>
      <c r="B308" s="248" t="s">
        <v>5111</v>
      </c>
      <c r="C308" s="248" t="s">
        <v>1894</v>
      </c>
      <c r="D308" s="248" t="s">
        <v>5112</v>
      </c>
      <c r="E308" s="248">
        <v>10</v>
      </c>
      <c r="F308" s="248" t="s">
        <v>2297</v>
      </c>
      <c r="G308" s="248" t="s">
        <v>2298</v>
      </c>
      <c r="H308" s="249">
        <v>35</v>
      </c>
      <c r="I308" s="248" t="s">
        <v>1242</v>
      </c>
      <c r="J308" s="249">
        <v>48</v>
      </c>
      <c r="K308" s="248" t="s">
        <v>2291</v>
      </c>
      <c r="L308" s="248" t="s">
        <v>2299</v>
      </c>
      <c r="M308" s="248">
        <v>5</v>
      </c>
      <c r="N308" s="248"/>
      <c r="O308" s="248" t="s">
        <v>5113</v>
      </c>
      <c r="P308" s="248" t="s">
        <v>6365</v>
      </c>
      <c r="Q308" s="248" t="s">
        <v>5110</v>
      </c>
      <c r="R308" s="250"/>
    </row>
    <row r="309" spans="1:18" x14ac:dyDescent="0.7">
      <c r="A309" s="248" t="s">
        <v>5114</v>
      </c>
      <c r="B309" s="248" t="s">
        <v>5115</v>
      </c>
      <c r="C309" s="248" t="s">
        <v>1895</v>
      </c>
      <c r="D309" s="248" t="s">
        <v>5116</v>
      </c>
      <c r="E309" s="248">
        <v>10</v>
      </c>
      <c r="F309" s="248" t="s">
        <v>2297</v>
      </c>
      <c r="G309" s="248" t="s">
        <v>2298</v>
      </c>
      <c r="H309" s="249">
        <v>35</v>
      </c>
      <c r="I309" s="248" t="s">
        <v>1242</v>
      </c>
      <c r="J309" s="249">
        <v>30</v>
      </c>
      <c r="K309" s="248" t="s">
        <v>2291</v>
      </c>
      <c r="L309" s="248" t="s">
        <v>2299</v>
      </c>
      <c r="M309" s="248">
        <v>5</v>
      </c>
      <c r="N309" s="248"/>
      <c r="O309" s="248" t="s">
        <v>5117</v>
      </c>
      <c r="P309" s="248" t="s">
        <v>6365</v>
      </c>
      <c r="Q309" s="248" t="s">
        <v>5114</v>
      </c>
      <c r="R309" s="250"/>
    </row>
    <row r="310" spans="1:18" x14ac:dyDescent="0.7">
      <c r="A310" s="248" t="s">
        <v>4844</v>
      </c>
      <c r="B310" s="248" t="s">
        <v>4845</v>
      </c>
      <c r="C310" s="248" t="s">
        <v>1801</v>
      </c>
      <c r="D310" s="248" t="s">
        <v>4846</v>
      </c>
      <c r="E310" s="248">
        <v>9</v>
      </c>
      <c r="F310" s="248" t="s">
        <v>2297</v>
      </c>
      <c r="G310" s="248" t="s">
        <v>2298</v>
      </c>
      <c r="H310" s="249">
        <v>36</v>
      </c>
      <c r="I310" s="248" t="s">
        <v>1237</v>
      </c>
      <c r="J310" s="249">
        <v>63</v>
      </c>
      <c r="K310" s="248" t="s">
        <v>2291</v>
      </c>
      <c r="L310" s="248" t="s">
        <v>2299</v>
      </c>
      <c r="M310" s="248">
        <v>6</v>
      </c>
      <c r="N310" s="248"/>
      <c r="O310" s="248" t="s">
        <v>4847</v>
      </c>
      <c r="P310" s="248" t="s">
        <v>6364</v>
      </c>
      <c r="Q310" s="248" t="s">
        <v>4844</v>
      </c>
      <c r="R310" s="250"/>
    </row>
    <row r="311" spans="1:18" x14ac:dyDescent="0.7">
      <c r="A311" s="248" t="s">
        <v>4848</v>
      </c>
      <c r="B311" s="248" t="s">
        <v>4849</v>
      </c>
      <c r="C311" s="248" t="s">
        <v>1802</v>
      </c>
      <c r="D311" s="248" t="s">
        <v>4850</v>
      </c>
      <c r="E311" s="248">
        <v>9</v>
      </c>
      <c r="F311" s="248" t="s">
        <v>2297</v>
      </c>
      <c r="G311" s="248" t="s">
        <v>2298</v>
      </c>
      <c r="H311" s="249">
        <v>36</v>
      </c>
      <c r="I311" s="248" t="s">
        <v>1237</v>
      </c>
      <c r="J311" s="249">
        <v>45</v>
      </c>
      <c r="K311" s="248" t="s">
        <v>2291</v>
      </c>
      <c r="L311" s="248" t="s">
        <v>2299</v>
      </c>
      <c r="M311" s="248">
        <v>6</v>
      </c>
      <c r="N311" s="248"/>
      <c r="O311" s="248" t="s">
        <v>4851</v>
      </c>
      <c r="P311" s="248" t="s">
        <v>6364</v>
      </c>
      <c r="Q311" s="248" t="s">
        <v>4848</v>
      </c>
      <c r="R311" s="250"/>
    </row>
    <row r="312" spans="1:18" x14ac:dyDescent="0.7">
      <c r="A312" s="248" t="s">
        <v>4852</v>
      </c>
      <c r="B312" s="248" t="s">
        <v>4853</v>
      </c>
      <c r="C312" s="248" t="s">
        <v>1803</v>
      </c>
      <c r="D312" s="248" t="s">
        <v>4854</v>
      </c>
      <c r="E312" s="248">
        <v>9</v>
      </c>
      <c r="F312" s="248" t="s">
        <v>2297</v>
      </c>
      <c r="G312" s="248" t="s">
        <v>2298</v>
      </c>
      <c r="H312" s="249">
        <v>36</v>
      </c>
      <c r="I312" s="248" t="s">
        <v>1237</v>
      </c>
      <c r="J312" s="249">
        <v>67</v>
      </c>
      <c r="K312" s="248" t="s">
        <v>2291</v>
      </c>
      <c r="L312" s="248" t="s">
        <v>2299</v>
      </c>
      <c r="M312" s="248">
        <v>7</v>
      </c>
      <c r="N312" s="248"/>
      <c r="O312" s="248" t="s">
        <v>4855</v>
      </c>
      <c r="P312" s="248" t="s">
        <v>6362</v>
      </c>
      <c r="Q312" s="248" t="s">
        <v>4852</v>
      </c>
      <c r="R312" s="250"/>
    </row>
    <row r="313" spans="1:18" x14ac:dyDescent="0.7">
      <c r="A313" s="248" t="s">
        <v>4856</v>
      </c>
      <c r="B313" s="248" t="s">
        <v>4857</v>
      </c>
      <c r="C313" s="248" t="s">
        <v>1804</v>
      </c>
      <c r="D313" s="248" t="s">
        <v>4858</v>
      </c>
      <c r="E313" s="248">
        <v>9</v>
      </c>
      <c r="F313" s="248" t="s">
        <v>2297</v>
      </c>
      <c r="G313" s="248" t="s">
        <v>2298</v>
      </c>
      <c r="H313" s="249">
        <v>36</v>
      </c>
      <c r="I313" s="248" t="s">
        <v>1237</v>
      </c>
      <c r="J313" s="249">
        <v>206</v>
      </c>
      <c r="K313" s="248" t="s">
        <v>2291</v>
      </c>
      <c r="L313" s="248" t="s">
        <v>2333</v>
      </c>
      <c r="M313" s="248">
        <v>13</v>
      </c>
      <c r="N313" s="248"/>
      <c r="O313" s="248" t="s">
        <v>4859</v>
      </c>
      <c r="P313" s="248" t="s">
        <v>6360</v>
      </c>
      <c r="Q313" s="248" t="s">
        <v>4856</v>
      </c>
      <c r="R313" s="250"/>
    </row>
    <row r="314" spans="1:18" x14ac:dyDescent="0.7">
      <c r="A314" s="248" t="s">
        <v>4860</v>
      </c>
      <c r="B314" s="248" t="s">
        <v>4861</v>
      </c>
      <c r="C314" s="248" t="s">
        <v>1805</v>
      </c>
      <c r="D314" s="248" t="s">
        <v>4862</v>
      </c>
      <c r="E314" s="248">
        <v>9</v>
      </c>
      <c r="F314" s="248" t="s">
        <v>2297</v>
      </c>
      <c r="G314" s="248" t="s">
        <v>2298</v>
      </c>
      <c r="H314" s="249">
        <v>36</v>
      </c>
      <c r="I314" s="248" t="s">
        <v>1237</v>
      </c>
      <c r="J314" s="249">
        <v>122</v>
      </c>
      <c r="K314" s="248" t="s">
        <v>2291</v>
      </c>
      <c r="L314" s="248" t="s">
        <v>2333</v>
      </c>
      <c r="M314" s="248">
        <v>13</v>
      </c>
      <c r="N314" s="248"/>
      <c r="O314" s="248" t="s">
        <v>4863</v>
      </c>
      <c r="P314" s="248" t="s">
        <v>6360</v>
      </c>
      <c r="Q314" s="248" t="s">
        <v>4860</v>
      </c>
      <c r="R314" s="250"/>
    </row>
    <row r="315" spans="1:18" x14ac:dyDescent="0.7">
      <c r="A315" s="248" t="s">
        <v>4864</v>
      </c>
      <c r="B315" s="248" t="s">
        <v>4865</v>
      </c>
      <c r="C315" s="248" t="s">
        <v>1806</v>
      </c>
      <c r="D315" s="248" t="s">
        <v>4866</v>
      </c>
      <c r="E315" s="248">
        <v>9</v>
      </c>
      <c r="F315" s="248" t="s">
        <v>2297</v>
      </c>
      <c r="G315" s="248" t="s">
        <v>2298</v>
      </c>
      <c r="H315" s="249">
        <v>36</v>
      </c>
      <c r="I315" s="248" t="s">
        <v>1237</v>
      </c>
      <c r="J315" s="249">
        <v>97</v>
      </c>
      <c r="K315" s="248" t="s">
        <v>2291</v>
      </c>
      <c r="L315" s="248" t="s">
        <v>2304</v>
      </c>
      <c r="M315" s="248">
        <v>9</v>
      </c>
      <c r="N315" s="248"/>
      <c r="O315" s="248" t="s">
        <v>4867</v>
      </c>
      <c r="P315" s="248" t="s">
        <v>6363</v>
      </c>
      <c r="Q315" s="248" t="s">
        <v>4864</v>
      </c>
      <c r="R315" s="250"/>
    </row>
    <row r="316" spans="1:18" x14ac:dyDescent="0.7">
      <c r="A316" s="248" t="s">
        <v>4868</v>
      </c>
      <c r="B316" s="248" t="s">
        <v>4869</v>
      </c>
      <c r="C316" s="248" t="s">
        <v>1807</v>
      </c>
      <c r="D316" s="248" t="s">
        <v>4870</v>
      </c>
      <c r="E316" s="248">
        <v>9</v>
      </c>
      <c r="F316" s="248" t="s">
        <v>2297</v>
      </c>
      <c r="G316" s="248" t="s">
        <v>2298</v>
      </c>
      <c r="H316" s="249">
        <v>36</v>
      </c>
      <c r="I316" s="248" t="s">
        <v>1237</v>
      </c>
      <c r="J316" s="249">
        <v>40</v>
      </c>
      <c r="K316" s="248" t="s">
        <v>2291</v>
      </c>
      <c r="L316" s="248" t="s">
        <v>2299</v>
      </c>
      <c r="M316" s="248">
        <v>5</v>
      </c>
      <c r="N316" s="248"/>
      <c r="O316" s="248" t="s">
        <v>4871</v>
      </c>
      <c r="P316" s="248" t="s">
        <v>6365</v>
      </c>
      <c r="Q316" s="248" t="s">
        <v>4868</v>
      </c>
      <c r="R316" s="250"/>
    </row>
    <row r="317" spans="1:18" x14ac:dyDescent="0.7">
      <c r="A317" s="248" t="s">
        <v>4872</v>
      </c>
      <c r="B317" s="248" t="s">
        <v>4873</v>
      </c>
      <c r="C317" s="248" t="s">
        <v>1808</v>
      </c>
      <c r="D317" s="248" t="s">
        <v>4874</v>
      </c>
      <c r="E317" s="248">
        <v>9</v>
      </c>
      <c r="F317" s="248" t="s">
        <v>2297</v>
      </c>
      <c r="G317" s="248" t="s">
        <v>2298</v>
      </c>
      <c r="H317" s="249">
        <v>36</v>
      </c>
      <c r="I317" s="248" t="s">
        <v>1237</v>
      </c>
      <c r="J317" s="249">
        <v>41</v>
      </c>
      <c r="K317" s="248" t="s">
        <v>2291</v>
      </c>
      <c r="L317" s="248" t="s">
        <v>2299</v>
      </c>
      <c r="M317" s="248">
        <v>6</v>
      </c>
      <c r="N317" s="248"/>
      <c r="O317" s="248" t="s">
        <v>4875</v>
      </c>
      <c r="P317" s="248" t="s">
        <v>6364</v>
      </c>
      <c r="Q317" s="248" t="s">
        <v>4872</v>
      </c>
      <c r="R317" s="250"/>
    </row>
    <row r="318" spans="1:18" x14ac:dyDescent="0.7">
      <c r="A318" s="248" t="s">
        <v>4876</v>
      </c>
      <c r="B318" s="248" t="s">
        <v>4877</v>
      </c>
      <c r="C318" s="248" t="s">
        <v>2143</v>
      </c>
      <c r="D318" s="248" t="s">
        <v>4878</v>
      </c>
      <c r="E318" s="248">
        <v>9</v>
      </c>
      <c r="F318" s="248" t="s">
        <v>2297</v>
      </c>
      <c r="G318" s="248" t="s">
        <v>2290</v>
      </c>
      <c r="H318" s="249">
        <v>36</v>
      </c>
      <c r="I318" s="248" t="s">
        <v>1237</v>
      </c>
      <c r="J318" s="249">
        <v>290</v>
      </c>
      <c r="K318" s="248" t="s">
        <v>2291</v>
      </c>
      <c r="L318" s="248" t="s">
        <v>2292</v>
      </c>
      <c r="M318" s="248">
        <v>15</v>
      </c>
      <c r="N318" s="248"/>
      <c r="O318" s="248" t="s">
        <v>4879</v>
      </c>
      <c r="P318" s="248" t="s">
        <v>6357</v>
      </c>
      <c r="Q318" s="248" t="s">
        <v>4876</v>
      </c>
      <c r="R318" s="250"/>
    </row>
    <row r="319" spans="1:18" x14ac:dyDescent="0.7">
      <c r="A319" s="248" t="s">
        <v>4880</v>
      </c>
      <c r="B319" s="248" t="s">
        <v>4881</v>
      </c>
      <c r="C319" s="248" t="s">
        <v>1809</v>
      </c>
      <c r="D319" s="248" t="s">
        <v>4882</v>
      </c>
      <c r="E319" s="248">
        <v>9</v>
      </c>
      <c r="F319" s="248" t="s">
        <v>2297</v>
      </c>
      <c r="G319" s="248" t="s">
        <v>2298</v>
      </c>
      <c r="H319" s="249">
        <v>36</v>
      </c>
      <c r="I319" s="248" t="s">
        <v>1237</v>
      </c>
      <c r="J319" s="249">
        <v>36</v>
      </c>
      <c r="K319" s="248" t="s">
        <v>2291</v>
      </c>
      <c r="L319" s="248" t="s">
        <v>2299</v>
      </c>
      <c r="M319" s="248">
        <v>6</v>
      </c>
      <c r="N319" s="248"/>
      <c r="O319" s="248" t="s">
        <v>4883</v>
      </c>
      <c r="P319" s="248" t="s">
        <v>6364</v>
      </c>
      <c r="Q319" s="248" t="s">
        <v>4880</v>
      </c>
      <c r="R319" s="250"/>
    </row>
    <row r="320" spans="1:18" x14ac:dyDescent="0.7">
      <c r="A320" s="248" t="s">
        <v>4884</v>
      </c>
      <c r="B320" s="248" t="s">
        <v>4885</v>
      </c>
      <c r="C320" s="248" t="s">
        <v>1810</v>
      </c>
      <c r="D320" s="248" t="s">
        <v>4886</v>
      </c>
      <c r="E320" s="248">
        <v>9</v>
      </c>
      <c r="F320" s="248" t="s">
        <v>2297</v>
      </c>
      <c r="G320" s="248" t="s">
        <v>2298</v>
      </c>
      <c r="H320" s="249">
        <v>36</v>
      </c>
      <c r="I320" s="248" t="s">
        <v>1237</v>
      </c>
      <c r="J320" s="249">
        <v>120</v>
      </c>
      <c r="K320" s="248" t="s">
        <v>2291</v>
      </c>
      <c r="L320" s="248" t="s">
        <v>2333</v>
      </c>
      <c r="M320" s="248">
        <v>13</v>
      </c>
      <c r="N320" s="248"/>
      <c r="O320" s="248" t="s">
        <v>4887</v>
      </c>
      <c r="P320" s="248" t="s">
        <v>6360</v>
      </c>
      <c r="Q320" s="248" t="s">
        <v>4884</v>
      </c>
      <c r="R320" s="250"/>
    </row>
    <row r="321" spans="1:18" x14ac:dyDescent="0.7">
      <c r="A321" s="248" t="s">
        <v>4888</v>
      </c>
      <c r="B321" s="248" t="s">
        <v>4889</v>
      </c>
      <c r="C321" s="248" t="s">
        <v>1811</v>
      </c>
      <c r="D321" s="248" t="s">
        <v>4890</v>
      </c>
      <c r="E321" s="248">
        <v>9</v>
      </c>
      <c r="F321" s="248" t="s">
        <v>2297</v>
      </c>
      <c r="G321" s="248" t="s">
        <v>2298</v>
      </c>
      <c r="H321" s="249">
        <v>36</v>
      </c>
      <c r="I321" s="248" t="s">
        <v>1237</v>
      </c>
      <c r="J321" s="249">
        <v>62</v>
      </c>
      <c r="K321" s="248" t="s">
        <v>2291</v>
      </c>
      <c r="L321" s="248" t="s">
        <v>2299</v>
      </c>
      <c r="M321" s="248">
        <v>6</v>
      </c>
      <c r="N321" s="248"/>
      <c r="O321" s="248" t="s">
        <v>4891</v>
      </c>
      <c r="P321" s="248" t="s">
        <v>6364</v>
      </c>
      <c r="Q321" s="248" t="s">
        <v>4888</v>
      </c>
      <c r="R321" s="250"/>
    </row>
    <row r="322" spans="1:18" x14ac:dyDescent="0.7">
      <c r="A322" s="248" t="s">
        <v>4892</v>
      </c>
      <c r="B322" s="248" t="s">
        <v>4893</v>
      </c>
      <c r="C322" s="248" t="s">
        <v>1812</v>
      </c>
      <c r="D322" s="248" t="s">
        <v>4894</v>
      </c>
      <c r="E322" s="248">
        <v>9</v>
      </c>
      <c r="F322" s="248" t="s">
        <v>2297</v>
      </c>
      <c r="G322" s="248" t="s">
        <v>2298</v>
      </c>
      <c r="H322" s="249">
        <v>36</v>
      </c>
      <c r="I322" s="248" t="s">
        <v>1237</v>
      </c>
      <c r="J322" s="249">
        <v>42</v>
      </c>
      <c r="K322" s="248" t="s">
        <v>2291</v>
      </c>
      <c r="L322" s="248" t="s">
        <v>2299</v>
      </c>
      <c r="M322" s="248">
        <v>5</v>
      </c>
      <c r="N322" s="248"/>
      <c r="O322" s="248" t="s">
        <v>4895</v>
      </c>
      <c r="P322" s="248" t="s">
        <v>6365</v>
      </c>
      <c r="Q322" s="248" t="s">
        <v>4892</v>
      </c>
      <c r="R322" s="250"/>
    </row>
    <row r="323" spans="1:18" x14ac:dyDescent="0.7">
      <c r="A323" s="248" t="s">
        <v>4896</v>
      </c>
      <c r="B323" s="248" t="s">
        <v>4897</v>
      </c>
      <c r="C323" s="248" t="s">
        <v>1813</v>
      </c>
      <c r="D323" s="248" t="s">
        <v>4898</v>
      </c>
      <c r="E323" s="248">
        <v>9</v>
      </c>
      <c r="F323" s="248" t="s">
        <v>2297</v>
      </c>
      <c r="G323" s="248" t="s">
        <v>2298</v>
      </c>
      <c r="H323" s="249">
        <v>36</v>
      </c>
      <c r="I323" s="248" t="s">
        <v>1237</v>
      </c>
      <c r="J323" s="249">
        <v>40</v>
      </c>
      <c r="K323" s="248" t="s">
        <v>2291</v>
      </c>
      <c r="L323" s="248" t="s">
        <v>2299</v>
      </c>
      <c r="M323" s="248">
        <v>5</v>
      </c>
      <c r="N323" s="248"/>
      <c r="O323" s="248" t="s">
        <v>4899</v>
      </c>
      <c r="P323" s="248" t="s">
        <v>6365</v>
      </c>
      <c r="Q323" s="248" t="s">
        <v>4896</v>
      </c>
      <c r="R323" s="250"/>
    </row>
    <row r="324" spans="1:18" x14ac:dyDescent="0.7">
      <c r="A324" s="248" t="s">
        <v>5125</v>
      </c>
      <c r="B324" s="248" t="s">
        <v>5126</v>
      </c>
      <c r="C324" s="248" t="s">
        <v>1917</v>
      </c>
      <c r="D324" s="248" t="s">
        <v>5127</v>
      </c>
      <c r="E324" s="248">
        <v>10</v>
      </c>
      <c r="F324" s="248" t="s">
        <v>2297</v>
      </c>
      <c r="G324" s="248" t="s">
        <v>2298</v>
      </c>
      <c r="H324" s="249">
        <v>37</v>
      </c>
      <c r="I324" s="248" t="s">
        <v>1244</v>
      </c>
      <c r="J324" s="249">
        <v>38</v>
      </c>
      <c r="K324" s="248" t="s">
        <v>2291</v>
      </c>
      <c r="L324" s="248" t="s">
        <v>2299</v>
      </c>
      <c r="M324" s="248">
        <v>6</v>
      </c>
      <c r="N324" s="248"/>
      <c r="O324" s="248" t="s">
        <v>5128</v>
      </c>
      <c r="P324" s="248" t="s">
        <v>6364</v>
      </c>
      <c r="Q324" s="248" t="s">
        <v>5125</v>
      </c>
      <c r="R324" s="250"/>
    </row>
    <row r="325" spans="1:18" x14ac:dyDescent="0.7">
      <c r="A325" s="248" t="s">
        <v>5129</v>
      </c>
      <c r="B325" s="248" t="s">
        <v>5130</v>
      </c>
      <c r="C325" s="248" t="s">
        <v>1918</v>
      </c>
      <c r="D325" s="248" t="s">
        <v>5131</v>
      </c>
      <c r="E325" s="248">
        <v>10</v>
      </c>
      <c r="F325" s="248" t="s">
        <v>2297</v>
      </c>
      <c r="G325" s="248" t="s">
        <v>2298</v>
      </c>
      <c r="H325" s="249">
        <v>37</v>
      </c>
      <c r="I325" s="248" t="s">
        <v>1244</v>
      </c>
      <c r="J325" s="249">
        <v>75</v>
      </c>
      <c r="K325" s="248" t="s">
        <v>2291</v>
      </c>
      <c r="L325" s="248" t="s">
        <v>2299</v>
      </c>
      <c r="M325" s="248">
        <v>6</v>
      </c>
      <c r="N325" s="248"/>
      <c r="O325" s="248" t="s">
        <v>5132</v>
      </c>
      <c r="P325" s="248" t="s">
        <v>6364</v>
      </c>
      <c r="Q325" s="248" t="s">
        <v>5129</v>
      </c>
      <c r="R325" s="250"/>
    </row>
    <row r="326" spans="1:18" x14ac:dyDescent="0.7">
      <c r="A326" s="248" t="s">
        <v>5133</v>
      </c>
      <c r="B326" s="248" t="s">
        <v>5134</v>
      </c>
      <c r="C326" s="248" t="s">
        <v>1919</v>
      </c>
      <c r="D326" s="248" t="s">
        <v>5135</v>
      </c>
      <c r="E326" s="248">
        <v>10</v>
      </c>
      <c r="F326" s="248" t="s">
        <v>2297</v>
      </c>
      <c r="G326" s="248" t="s">
        <v>2298</v>
      </c>
      <c r="H326" s="249">
        <v>37</v>
      </c>
      <c r="I326" s="248" t="s">
        <v>1244</v>
      </c>
      <c r="J326" s="249">
        <v>42</v>
      </c>
      <c r="K326" s="248" t="s">
        <v>2291</v>
      </c>
      <c r="L326" s="248" t="s">
        <v>2299</v>
      </c>
      <c r="M326" s="248">
        <v>5</v>
      </c>
      <c r="N326" s="248"/>
      <c r="O326" s="248" t="s">
        <v>5136</v>
      </c>
      <c r="P326" s="248" t="s">
        <v>6365</v>
      </c>
      <c r="Q326" s="248" t="s">
        <v>5133</v>
      </c>
      <c r="R326" s="250"/>
    </row>
    <row r="327" spans="1:18" x14ac:dyDescent="0.7">
      <c r="A327" s="248" t="s">
        <v>5137</v>
      </c>
      <c r="B327" s="248" t="s">
        <v>5138</v>
      </c>
      <c r="C327" s="248" t="s">
        <v>1920</v>
      </c>
      <c r="D327" s="248" t="s">
        <v>5139</v>
      </c>
      <c r="E327" s="248">
        <v>10</v>
      </c>
      <c r="F327" s="248" t="s">
        <v>2297</v>
      </c>
      <c r="G327" s="248" t="s">
        <v>2298</v>
      </c>
      <c r="H327" s="249">
        <v>37</v>
      </c>
      <c r="I327" s="248" t="s">
        <v>1244</v>
      </c>
      <c r="J327" s="249">
        <v>30</v>
      </c>
      <c r="K327" s="248" t="s">
        <v>2291</v>
      </c>
      <c r="L327" s="248" t="s">
        <v>2299</v>
      </c>
      <c r="M327" s="248">
        <v>5</v>
      </c>
      <c r="N327" s="248"/>
      <c r="O327" s="248" t="s">
        <v>5140</v>
      </c>
      <c r="P327" s="248" t="s">
        <v>6365</v>
      </c>
      <c r="Q327" s="248" t="s">
        <v>5137</v>
      </c>
      <c r="R327" s="250"/>
    </row>
    <row r="328" spans="1:18" x14ac:dyDescent="0.7">
      <c r="A328" s="248" t="s">
        <v>5141</v>
      </c>
      <c r="B328" s="248" t="s">
        <v>5142</v>
      </c>
      <c r="C328" s="248" t="s">
        <v>1921</v>
      </c>
      <c r="D328" s="248" t="s">
        <v>5143</v>
      </c>
      <c r="E328" s="248">
        <v>10</v>
      </c>
      <c r="F328" s="248" t="s">
        <v>2297</v>
      </c>
      <c r="G328" s="248" t="s">
        <v>2298</v>
      </c>
      <c r="H328" s="249">
        <v>37</v>
      </c>
      <c r="I328" s="248" t="s">
        <v>1244</v>
      </c>
      <c r="J328" s="249">
        <v>64</v>
      </c>
      <c r="K328" s="248" t="s">
        <v>2291</v>
      </c>
      <c r="L328" s="248" t="s">
        <v>2299</v>
      </c>
      <c r="M328" s="248">
        <v>6</v>
      </c>
      <c r="N328" s="248"/>
      <c r="O328" s="248" t="s">
        <v>5144</v>
      </c>
      <c r="P328" s="248" t="s">
        <v>6364</v>
      </c>
      <c r="Q328" s="248" t="s">
        <v>5141</v>
      </c>
      <c r="R328" s="250"/>
    </row>
    <row r="329" spans="1:18" x14ac:dyDescent="0.7">
      <c r="A329" s="248" t="s">
        <v>5145</v>
      </c>
      <c r="B329" s="248" t="s">
        <v>5146</v>
      </c>
      <c r="C329" s="248" t="s">
        <v>1922</v>
      </c>
      <c r="D329" s="248" t="s">
        <v>5147</v>
      </c>
      <c r="E329" s="248">
        <v>10</v>
      </c>
      <c r="F329" s="248" t="s">
        <v>2297</v>
      </c>
      <c r="G329" s="248" t="s">
        <v>2298</v>
      </c>
      <c r="H329" s="249">
        <v>37</v>
      </c>
      <c r="I329" s="248" t="s">
        <v>1244</v>
      </c>
      <c r="J329" s="249">
        <v>32</v>
      </c>
      <c r="K329" s="248" t="s">
        <v>2291</v>
      </c>
      <c r="L329" s="248" t="s">
        <v>2299</v>
      </c>
      <c r="M329" s="248">
        <v>5</v>
      </c>
      <c r="N329" s="248"/>
      <c r="O329" s="248" t="s">
        <v>5148</v>
      </c>
      <c r="P329" s="248" t="s">
        <v>6365</v>
      </c>
      <c r="Q329" s="248" t="s">
        <v>5145</v>
      </c>
      <c r="R329" s="250"/>
    </row>
    <row r="330" spans="1:18" x14ac:dyDescent="0.7">
      <c r="A330" s="248" t="s">
        <v>4248</v>
      </c>
      <c r="B330" s="248" t="s">
        <v>4249</v>
      </c>
      <c r="C330" s="248" t="s">
        <v>1774</v>
      </c>
      <c r="D330" s="248" t="s">
        <v>4250</v>
      </c>
      <c r="E330" s="248">
        <v>8</v>
      </c>
      <c r="F330" s="248" t="s">
        <v>2297</v>
      </c>
      <c r="G330" s="248" t="s">
        <v>2298</v>
      </c>
      <c r="H330" s="249">
        <v>39</v>
      </c>
      <c r="I330" s="248" t="s">
        <v>1235</v>
      </c>
      <c r="J330" s="249">
        <v>78</v>
      </c>
      <c r="K330" s="248" t="s">
        <v>2291</v>
      </c>
      <c r="L330" s="248" t="s">
        <v>2304</v>
      </c>
      <c r="M330" s="248">
        <v>10</v>
      </c>
      <c r="N330" s="248"/>
      <c r="O330" s="248" t="s">
        <v>4251</v>
      </c>
      <c r="P330" s="248" t="s">
        <v>6361</v>
      </c>
      <c r="Q330" s="248" t="s">
        <v>4248</v>
      </c>
      <c r="R330" s="250"/>
    </row>
    <row r="331" spans="1:18" x14ac:dyDescent="0.7">
      <c r="A331" s="248" t="s">
        <v>4252</v>
      </c>
      <c r="B331" s="248" t="s">
        <v>4253</v>
      </c>
      <c r="C331" s="248" t="s">
        <v>1775</v>
      </c>
      <c r="D331" s="248" t="s">
        <v>4254</v>
      </c>
      <c r="E331" s="248">
        <v>8</v>
      </c>
      <c r="F331" s="248" t="s">
        <v>2297</v>
      </c>
      <c r="G331" s="248" t="s">
        <v>2298</v>
      </c>
      <c r="H331" s="249">
        <v>39</v>
      </c>
      <c r="I331" s="248" t="s">
        <v>1235</v>
      </c>
      <c r="J331" s="249">
        <v>40</v>
      </c>
      <c r="K331" s="248" t="s">
        <v>2291</v>
      </c>
      <c r="L331" s="248" t="s">
        <v>2299</v>
      </c>
      <c r="M331" s="248">
        <v>6</v>
      </c>
      <c r="N331" s="248"/>
      <c r="O331" s="248" t="s">
        <v>4255</v>
      </c>
      <c r="P331" s="248" t="s">
        <v>6364</v>
      </c>
      <c r="Q331" s="248" t="s">
        <v>4252</v>
      </c>
      <c r="R331" s="250"/>
    </row>
    <row r="332" spans="1:18" x14ac:dyDescent="0.7">
      <c r="A332" s="248" t="s">
        <v>4256</v>
      </c>
      <c r="B332" s="248" t="s">
        <v>4257</v>
      </c>
      <c r="C332" s="248" t="s">
        <v>1776</v>
      </c>
      <c r="D332" s="248" t="s">
        <v>4258</v>
      </c>
      <c r="E332" s="248">
        <v>8</v>
      </c>
      <c r="F332" s="248" t="s">
        <v>2297</v>
      </c>
      <c r="G332" s="248" t="s">
        <v>2298</v>
      </c>
      <c r="H332" s="249">
        <v>39</v>
      </c>
      <c r="I332" s="248" t="s">
        <v>1235</v>
      </c>
      <c r="J332" s="249">
        <v>90</v>
      </c>
      <c r="K332" s="248" t="s">
        <v>2291</v>
      </c>
      <c r="L332" s="248" t="s">
        <v>2304</v>
      </c>
      <c r="M332" s="248">
        <v>10</v>
      </c>
      <c r="N332" s="248"/>
      <c r="O332" s="248" t="s">
        <v>4259</v>
      </c>
      <c r="P332" s="248" t="s">
        <v>6361</v>
      </c>
      <c r="Q332" s="248" t="s">
        <v>4256</v>
      </c>
      <c r="R332" s="250"/>
    </row>
    <row r="333" spans="1:18" x14ac:dyDescent="0.7">
      <c r="A333" s="248" t="s">
        <v>4260</v>
      </c>
      <c r="B333" s="248" t="s">
        <v>4261</v>
      </c>
      <c r="C333" s="248" t="s">
        <v>1777</v>
      </c>
      <c r="D333" s="248" t="s">
        <v>4262</v>
      </c>
      <c r="E333" s="248">
        <v>8</v>
      </c>
      <c r="F333" s="248" t="s">
        <v>2297</v>
      </c>
      <c r="G333" s="248" t="s">
        <v>2298</v>
      </c>
      <c r="H333" s="249">
        <v>39</v>
      </c>
      <c r="I333" s="248" t="s">
        <v>1235</v>
      </c>
      <c r="J333" s="249">
        <v>40</v>
      </c>
      <c r="K333" s="248" t="s">
        <v>2291</v>
      </c>
      <c r="L333" s="248" t="s">
        <v>2299</v>
      </c>
      <c r="M333" s="248">
        <v>6</v>
      </c>
      <c r="N333" s="248"/>
      <c r="O333" s="248" t="s">
        <v>4263</v>
      </c>
      <c r="P333" s="248" t="s">
        <v>6364</v>
      </c>
      <c r="Q333" s="248" t="s">
        <v>4260</v>
      </c>
      <c r="R333" s="250"/>
    </row>
    <row r="334" spans="1:18" x14ac:dyDescent="0.7">
      <c r="A334" s="248" t="s">
        <v>3916</v>
      </c>
      <c r="B334" s="248" t="s">
        <v>3917</v>
      </c>
      <c r="C334" s="248" t="s">
        <v>1669</v>
      </c>
      <c r="D334" s="248" t="s">
        <v>3918</v>
      </c>
      <c r="E334" s="248">
        <v>7</v>
      </c>
      <c r="F334" s="248" t="s">
        <v>2297</v>
      </c>
      <c r="G334" s="248" t="s">
        <v>2298</v>
      </c>
      <c r="H334" s="249">
        <v>40</v>
      </c>
      <c r="I334" s="248" t="s">
        <v>1227</v>
      </c>
      <c r="J334" s="249">
        <v>44</v>
      </c>
      <c r="K334" s="248" t="s">
        <v>2283</v>
      </c>
      <c r="L334" s="248" t="s">
        <v>2299</v>
      </c>
      <c r="M334" s="248">
        <v>6</v>
      </c>
      <c r="N334" s="248"/>
      <c r="O334" s="248" t="s">
        <v>3919</v>
      </c>
      <c r="P334" s="248" t="s">
        <v>6364</v>
      </c>
      <c r="Q334" s="248" t="s">
        <v>3916</v>
      </c>
      <c r="R334" s="250"/>
    </row>
    <row r="335" spans="1:18" x14ac:dyDescent="0.7">
      <c r="A335" s="248" t="s">
        <v>3920</v>
      </c>
      <c r="B335" s="248" t="s">
        <v>3921</v>
      </c>
      <c r="C335" s="248" t="s">
        <v>1670</v>
      </c>
      <c r="D335" s="248" t="s">
        <v>3922</v>
      </c>
      <c r="E335" s="248">
        <v>7</v>
      </c>
      <c r="F335" s="248" t="s">
        <v>2297</v>
      </c>
      <c r="G335" s="248" t="s">
        <v>2298</v>
      </c>
      <c r="H335" s="249">
        <v>40</v>
      </c>
      <c r="I335" s="248" t="s">
        <v>1227</v>
      </c>
      <c r="J335" s="249">
        <v>34</v>
      </c>
      <c r="K335" s="248" t="s">
        <v>2283</v>
      </c>
      <c r="L335" s="248" t="s">
        <v>2299</v>
      </c>
      <c r="M335" s="248">
        <v>5</v>
      </c>
      <c r="N335" s="248"/>
      <c r="O335" s="248" t="s">
        <v>3923</v>
      </c>
      <c r="P335" s="248" t="s">
        <v>6365</v>
      </c>
      <c r="Q335" s="248" t="s">
        <v>3920</v>
      </c>
      <c r="R335" s="250"/>
    </row>
    <row r="336" spans="1:18" x14ac:dyDescent="0.7">
      <c r="A336" s="248" t="s">
        <v>3924</v>
      </c>
      <c r="B336" s="248" t="s">
        <v>3925</v>
      </c>
      <c r="C336" s="248" t="s">
        <v>1671</v>
      </c>
      <c r="D336" s="248" t="s">
        <v>3926</v>
      </c>
      <c r="E336" s="248">
        <v>7</v>
      </c>
      <c r="F336" s="248" t="s">
        <v>2297</v>
      </c>
      <c r="G336" s="248" t="s">
        <v>2298</v>
      </c>
      <c r="H336" s="249">
        <v>40</v>
      </c>
      <c r="I336" s="248" t="s">
        <v>1227</v>
      </c>
      <c r="J336" s="249">
        <v>100</v>
      </c>
      <c r="K336" s="248" t="s">
        <v>2283</v>
      </c>
      <c r="L336" s="248" t="s">
        <v>2304</v>
      </c>
      <c r="M336" s="248">
        <v>10</v>
      </c>
      <c r="N336" s="248"/>
      <c r="O336" s="248" t="s">
        <v>3927</v>
      </c>
      <c r="P336" s="248" t="s">
        <v>6361</v>
      </c>
      <c r="Q336" s="248" t="s">
        <v>3924</v>
      </c>
      <c r="R336" s="250"/>
    </row>
    <row r="337" spans="1:18" x14ac:dyDescent="0.7">
      <c r="A337" s="248" t="s">
        <v>3928</v>
      </c>
      <c r="B337" s="248" t="s">
        <v>3929</v>
      </c>
      <c r="C337" s="248" t="s">
        <v>2123</v>
      </c>
      <c r="D337" s="248" t="s">
        <v>3930</v>
      </c>
      <c r="E337" s="248">
        <v>7</v>
      </c>
      <c r="F337" s="248" t="s">
        <v>2289</v>
      </c>
      <c r="G337" s="248" t="s">
        <v>2290</v>
      </c>
      <c r="H337" s="249">
        <v>40</v>
      </c>
      <c r="I337" s="248" t="s">
        <v>1227</v>
      </c>
      <c r="J337" s="249">
        <v>350</v>
      </c>
      <c r="K337" s="248" t="s">
        <v>2283</v>
      </c>
      <c r="L337" s="248" t="s">
        <v>2292</v>
      </c>
      <c r="M337" s="248">
        <v>15</v>
      </c>
      <c r="N337" s="248"/>
      <c r="O337" s="248" t="s">
        <v>3931</v>
      </c>
      <c r="P337" s="248" t="s">
        <v>6357</v>
      </c>
      <c r="Q337" s="248" t="s">
        <v>3928</v>
      </c>
      <c r="R337" s="250"/>
    </row>
    <row r="338" spans="1:18" x14ac:dyDescent="0.7">
      <c r="A338" s="248" t="s">
        <v>3932</v>
      </c>
      <c r="B338" s="248" t="s">
        <v>3933</v>
      </c>
      <c r="C338" s="248" t="s">
        <v>1672</v>
      </c>
      <c r="D338" s="248" t="s">
        <v>3934</v>
      </c>
      <c r="E338" s="248">
        <v>7</v>
      </c>
      <c r="F338" s="248" t="s">
        <v>2297</v>
      </c>
      <c r="G338" s="248" t="s">
        <v>2298</v>
      </c>
      <c r="H338" s="249">
        <v>40</v>
      </c>
      <c r="I338" s="248" t="s">
        <v>1227</v>
      </c>
      <c r="J338" s="249">
        <v>82</v>
      </c>
      <c r="K338" s="248" t="s">
        <v>2283</v>
      </c>
      <c r="L338" s="248" t="s">
        <v>2299</v>
      </c>
      <c r="M338" s="248">
        <v>6</v>
      </c>
      <c r="N338" s="248"/>
      <c r="O338" s="248" t="s">
        <v>3935</v>
      </c>
      <c r="P338" s="248" t="s">
        <v>6364</v>
      </c>
      <c r="Q338" s="248" t="s">
        <v>3932</v>
      </c>
      <c r="R338" s="250"/>
    </row>
    <row r="339" spans="1:18" x14ac:dyDescent="0.7">
      <c r="A339" s="248" t="s">
        <v>3936</v>
      </c>
      <c r="B339" s="248" t="s">
        <v>3937</v>
      </c>
      <c r="C339" s="248" t="s">
        <v>1673</v>
      </c>
      <c r="D339" s="248" t="s">
        <v>3938</v>
      </c>
      <c r="E339" s="248">
        <v>7</v>
      </c>
      <c r="F339" s="248" t="s">
        <v>2297</v>
      </c>
      <c r="G339" s="248" t="s">
        <v>2298</v>
      </c>
      <c r="H339" s="249">
        <v>40</v>
      </c>
      <c r="I339" s="248" t="s">
        <v>1227</v>
      </c>
      <c r="J339" s="249">
        <v>200</v>
      </c>
      <c r="K339" s="248" t="s">
        <v>2283</v>
      </c>
      <c r="L339" s="248" t="s">
        <v>2333</v>
      </c>
      <c r="M339" s="248">
        <v>13</v>
      </c>
      <c r="N339" s="248"/>
      <c r="O339" s="248" t="s">
        <v>3939</v>
      </c>
      <c r="P339" s="248" t="s">
        <v>6360</v>
      </c>
      <c r="Q339" s="248" t="s">
        <v>3936</v>
      </c>
      <c r="R339" s="250"/>
    </row>
    <row r="340" spans="1:18" x14ac:dyDescent="0.7">
      <c r="A340" s="248" t="s">
        <v>3940</v>
      </c>
      <c r="B340" s="248" t="s">
        <v>3941</v>
      </c>
      <c r="C340" s="248" t="s">
        <v>1674</v>
      </c>
      <c r="D340" s="248" t="s">
        <v>3942</v>
      </c>
      <c r="E340" s="248">
        <v>7</v>
      </c>
      <c r="F340" s="248" t="s">
        <v>2297</v>
      </c>
      <c r="G340" s="248" t="s">
        <v>2298</v>
      </c>
      <c r="H340" s="249">
        <v>40</v>
      </c>
      <c r="I340" s="248" t="s">
        <v>1227</v>
      </c>
      <c r="J340" s="249">
        <v>70</v>
      </c>
      <c r="K340" s="248" t="s">
        <v>2283</v>
      </c>
      <c r="L340" s="248" t="s">
        <v>2299</v>
      </c>
      <c r="M340" s="248">
        <v>6</v>
      </c>
      <c r="N340" s="248"/>
      <c r="O340" s="248" t="s">
        <v>3943</v>
      </c>
      <c r="P340" s="248" t="s">
        <v>6364</v>
      </c>
      <c r="Q340" s="248" t="s">
        <v>3940</v>
      </c>
      <c r="R340" s="250"/>
    </row>
    <row r="341" spans="1:18" x14ac:dyDescent="0.7">
      <c r="A341" s="248" t="s">
        <v>3944</v>
      </c>
      <c r="B341" s="248" t="s">
        <v>3945</v>
      </c>
      <c r="C341" s="248" t="s">
        <v>1675</v>
      </c>
      <c r="D341" s="248" t="s">
        <v>3946</v>
      </c>
      <c r="E341" s="248">
        <v>7</v>
      </c>
      <c r="F341" s="248" t="s">
        <v>2297</v>
      </c>
      <c r="G341" s="248" t="s">
        <v>2298</v>
      </c>
      <c r="H341" s="249">
        <v>40</v>
      </c>
      <c r="I341" s="248" t="s">
        <v>1227</v>
      </c>
      <c r="J341" s="249">
        <v>110</v>
      </c>
      <c r="K341" s="248" t="s">
        <v>2283</v>
      </c>
      <c r="L341" s="248" t="s">
        <v>2333</v>
      </c>
      <c r="M341" s="248">
        <v>13</v>
      </c>
      <c r="N341" s="248"/>
      <c r="O341" s="248" t="s">
        <v>3947</v>
      </c>
      <c r="P341" s="248" t="s">
        <v>6360</v>
      </c>
      <c r="Q341" s="248" t="s">
        <v>3944</v>
      </c>
      <c r="R341" s="250"/>
    </row>
    <row r="342" spans="1:18" x14ac:dyDescent="0.7">
      <c r="A342" s="248" t="s">
        <v>3948</v>
      </c>
      <c r="B342" s="248" t="s">
        <v>3949</v>
      </c>
      <c r="C342" s="248" t="s">
        <v>1676</v>
      </c>
      <c r="D342" s="248" t="s">
        <v>3950</v>
      </c>
      <c r="E342" s="248">
        <v>7</v>
      </c>
      <c r="F342" s="248" t="s">
        <v>2297</v>
      </c>
      <c r="G342" s="248" t="s">
        <v>2298</v>
      </c>
      <c r="H342" s="249">
        <v>40</v>
      </c>
      <c r="I342" s="248" t="s">
        <v>1227</v>
      </c>
      <c r="J342" s="249">
        <v>39</v>
      </c>
      <c r="K342" s="248" t="s">
        <v>2283</v>
      </c>
      <c r="L342" s="248" t="s">
        <v>2299</v>
      </c>
      <c r="M342" s="248">
        <v>5</v>
      </c>
      <c r="N342" s="248"/>
      <c r="O342" s="248" t="s">
        <v>3951</v>
      </c>
      <c r="P342" s="248" t="s">
        <v>6365</v>
      </c>
      <c r="Q342" s="248" t="s">
        <v>3948</v>
      </c>
      <c r="R342" s="250"/>
    </row>
    <row r="343" spans="1:18" x14ac:dyDescent="0.7">
      <c r="A343" s="248" t="s">
        <v>3952</v>
      </c>
      <c r="B343" s="248" t="s">
        <v>3953</v>
      </c>
      <c r="C343" s="248" t="s">
        <v>1677</v>
      </c>
      <c r="D343" s="248" t="s">
        <v>3954</v>
      </c>
      <c r="E343" s="248">
        <v>7</v>
      </c>
      <c r="F343" s="248" t="s">
        <v>2297</v>
      </c>
      <c r="G343" s="248" t="s">
        <v>2298</v>
      </c>
      <c r="H343" s="249">
        <v>40</v>
      </c>
      <c r="I343" s="248" t="s">
        <v>1227</v>
      </c>
      <c r="J343" s="249">
        <v>109</v>
      </c>
      <c r="K343" s="248" t="s">
        <v>2283</v>
      </c>
      <c r="L343" s="248" t="s">
        <v>2333</v>
      </c>
      <c r="M343" s="248">
        <v>13</v>
      </c>
      <c r="N343" s="248"/>
      <c r="O343" s="248" t="s">
        <v>3955</v>
      </c>
      <c r="P343" s="248" t="s">
        <v>6360</v>
      </c>
      <c r="Q343" s="248" t="s">
        <v>3952</v>
      </c>
      <c r="R343" s="250"/>
    </row>
    <row r="344" spans="1:18" x14ac:dyDescent="0.7">
      <c r="A344" s="248" t="s">
        <v>3956</v>
      </c>
      <c r="B344" s="248" t="s">
        <v>3957</v>
      </c>
      <c r="C344" s="248" t="s">
        <v>1678</v>
      </c>
      <c r="D344" s="248" t="s">
        <v>3958</v>
      </c>
      <c r="E344" s="248">
        <v>7</v>
      </c>
      <c r="F344" s="248" t="s">
        <v>2297</v>
      </c>
      <c r="G344" s="248" t="s">
        <v>2298</v>
      </c>
      <c r="H344" s="249">
        <v>40</v>
      </c>
      <c r="I344" s="248" t="s">
        <v>1227</v>
      </c>
      <c r="J344" s="249">
        <v>36</v>
      </c>
      <c r="K344" s="248" t="s">
        <v>2283</v>
      </c>
      <c r="L344" s="248" t="s">
        <v>2299</v>
      </c>
      <c r="M344" s="248">
        <v>5</v>
      </c>
      <c r="N344" s="248"/>
      <c r="O344" s="248" t="s">
        <v>3959</v>
      </c>
      <c r="P344" s="248" t="s">
        <v>6365</v>
      </c>
      <c r="Q344" s="248" t="s">
        <v>3956</v>
      </c>
      <c r="R344" s="250"/>
    </row>
    <row r="345" spans="1:18" x14ac:dyDescent="0.7">
      <c r="A345" s="248" t="s">
        <v>3960</v>
      </c>
      <c r="B345" s="248" t="s">
        <v>3961</v>
      </c>
      <c r="C345" s="248" t="s">
        <v>1679</v>
      </c>
      <c r="D345" s="248" t="s">
        <v>3962</v>
      </c>
      <c r="E345" s="248">
        <v>7</v>
      </c>
      <c r="F345" s="248" t="s">
        <v>2297</v>
      </c>
      <c r="G345" s="248" t="s">
        <v>2298</v>
      </c>
      <c r="H345" s="249">
        <v>40</v>
      </c>
      <c r="I345" s="248" t="s">
        <v>1227</v>
      </c>
      <c r="J345" s="249">
        <v>34</v>
      </c>
      <c r="K345" s="248" t="s">
        <v>2283</v>
      </c>
      <c r="L345" s="248" t="s">
        <v>2299</v>
      </c>
      <c r="M345" s="248">
        <v>5</v>
      </c>
      <c r="N345" s="248"/>
      <c r="O345" s="248" t="s">
        <v>3963</v>
      </c>
      <c r="P345" s="248" t="s">
        <v>6365</v>
      </c>
      <c r="Q345" s="248" t="s">
        <v>3960</v>
      </c>
      <c r="R345" s="250"/>
    </row>
    <row r="346" spans="1:18" x14ac:dyDescent="0.7">
      <c r="A346" s="248" t="s">
        <v>3964</v>
      </c>
      <c r="B346" s="248" t="s">
        <v>3965</v>
      </c>
      <c r="C346" s="248" t="s">
        <v>1680</v>
      </c>
      <c r="D346" s="248" t="s">
        <v>3966</v>
      </c>
      <c r="E346" s="248">
        <v>7</v>
      </c>
      <c r="F346" s="248" t="s">
        <v>2297</v>
      </c>
      <c r="G346" s="248" t="s">
        <v>2298</v>
      </c>
      <c r="H346" s="249">
        <v>40</v>
      </c>
      <c r="I346" s="248" t="s">
        <v>1227</v>
      </c>
      <c r="J346" s="249">
        <v>69</v>
      </c>
      <c r="K346" s="248" t="s">
        <v>2283</v>
      </c>
      <c r="L346" s="248" t="s">
        <v>2304</v>
      </c>
      <c r="M346" s="248">
        <v>10</v>
      </c>
      <c r="N346" s="248"/>
      <c r="O346" s="248" t="s">
        <v>3967</v>
      </c>
      <c r="P346" s="248" t="s">
        <v>6361</v>
      </c>
      <c r="Q346" s="248" t="s">
        <v>3964</v>
      </c>
      <c r="R346" s="250"/>
    </row>
    <row r="347" spans="1:18" x14ac:dyDescent="0.7">
      <c r="A347" s="248" t="s">
        <v>3968</v>
      </c>
      <c r="B347" s="248" t="s">
        <v>3969</v>
      </c>
      <c r="C347" s="248" t="s">
        <v>1681</v>
      </c>
      <c r="D347" s="248" t="s">
        <v>3970</v>
      </c>
      <c r="E347" s="248">
        <v>7</v>
      </c>
      <c r="F347" s="248" t="s">
        <v>2297</v>
      </c>
      <c r="G347" s="248" t="s">
        <v>2298</v>
      </c>
      <c r="H347" s="249">
        <v>40</v>
      </c>
      <c r="I347" s="248" t="s">
        <v>1227</v>
      </c>
      <c r="J347" s="249">
        <v>70</v>
      </c>
      <c r="K347" s="248" t="s">
        <v>2283</v>
      </c>
      <c r="L347" s="248" t="s">
        <v>2304</v>
      </c>
      <c r="M347" s="248">
        <v>10</v>
      </c>
      <c r="N347" s="248"/>
      <c r="O347" s="248" t="s">
        <v>3971</v>
      </c>
      <c r="P347" s="248" t="s">
        <v>6361</v>
      </c>
      <c r="Q347" s="248" t="s">
        <v>3968</v>
      </c>
      <c r="R347" s="250"/>
    </row>
    <row r="348" spans="1:18" x14ac:dyDescent="0.7">
      <c r="A348" s="248" t="s">
        <v>3972</v>
      </c>
      <c r="B348" s="248" t="s">
        <v>3973</v>
      </c>
      <c r="C348" s="248" t="s">
        <v>1682</v>
      </c>
      <c r="D348" s="248" t="s">
        <v>3974</v>
      </c>
      <c r="E348" s="248">
        <v>7</v>
      </c>
      <c r="F348" s="248" t="s">
        <v>2297</v>
      </c>
      <c r="G348" s="248" t="s">
        <v>2298</v>
      </c>
      <c r="H348" s="249">
        <v>40</v>
      </c>
      <c r="I348" s="248" t="s">
        <v>1227</v>
      </c>
      <c r="J348" s="249">
        <v>85</v>
      </c>
      <c r="K348" s="248" t="s">
        <v>2283</v>
      </c>
      <c r="L348" s="248" t="s">
        <v>2304</v>
      </c>
      <c r="M348" s="248">
        <v>10</v>
      </c>
      <c r="N348" s="248"/>
      <c r="O348" s="248" t="s">
        <v>3975</v>
      </c>
      <c r="P348" s="248" t="s">
        <v>6361</v>
      </c>
      <c r="Q348" s="248" t="s">
        <v>3972</v>
      </c>
      <c r="R348" s="250"/>
    </row>
    <row r="349" spans="1:18" x14ac:dyDescent="0.7">
      <c r="A349" s="248" t="s">
        <v>3976</v>
      </c>
      <c r="B349" s="248" t="s">
        <v>3977</v>
      </c>
      <c r="C349" s="248" t="s">
        <v>1683</v>
      </c>
      <c r="D349" s="248" t="s">
        <v>3978</v>
      </c>
      <c r="E349" s="248">
        <v>7</v>
      </c>
      <c r="F349" s="248" t="s">
        <v>2297</v>
      </c>
      <c r="G349" s="248" t="s">
        <v>2298</v>
      </c>
      <c r="H349" s="249">
        <v>40</v>
      </c>
      <c r="I349" s="248" t="s">
        <v>1227</v>
      </c>
      <c r="J349" s="249">
        <v>35</v>
      </c>
      <c r="K349" s="248" t="s">
        <v>2283</v>
      </c>
      <c r="L349" s="248" t="s">
        <v>2299</v>
      </c>
      <c r="M349" s="248">
        <v>6</v>
      </c>
      <c r="N349" s="248"/>
      <c r="O349" s="248" t="s">
        <v>3979</v>
      </c>
      <c r="P349" s="248" t="s">
        <v>6364</v>
      </c>
      <c r="Q349" s="248" t="s">
        <v>3976</v>
      </c>
      <c r="R349" s="250"/>
    </row>
    <row r="350" spans="1:18" x14ac:dyDescent="0.7">
      <c r="A350" s="248" t="s">
        <v>3980</v>
      </c>
      <c r="B350" s="248" t="s">
        <v>3981</v>
      </c>
      <c r="C350" s="248" t="s">
        <v>1684</v>
      </c>
      <c r="D350" s="248" t="s">
        <v>3982</v>
      </c>
      <c r="E350" s="248">
        <v>7</v>
      </c>
      <c r="F350" s="248" t="s">
        <v>2297</v>
      </c>
      <c r="G350" s="248" t="s">
        <v>2298</v>
      </c>
      <c r="H350" s="249">
        <v>40</v>
      </c>
      <c r="I350" s="248" t="s">
        <v>1227</v>
      </c>
      <c r="J350" s="249">
        <v>45</v>
      </c>
      <c r="K350" s="248" t="s">
        <v>2283</v>
      </c>
      <c r="L350" s="248" t="s">
        <v>2299</v>
      </c>
      <c r="M350" s="248">
        <v>5</v>
      </c>
      <c r="N350" s="248"/>
      <c r="O350" s="248" t="s">
        <v>3983</v>
      </c>
      <c r="P350" s="248" t="s">
        <v>6365</v>
      </c>
      <c r="Q350" s="248" t="s">
        <v>3980</v>
      </c>
      <c r="R350" s="250"/>
    </row>
    <row r="351" spans="1:18" x14ac:dyDescent="0.7">
      <c r="A351" s="248" t="s">
        <v>3984</v>
      </c>
      <c r="B351" s="248" t="s">
        <v>3985</v>
      </c>
      <c r="C351" s="248" t="s">
        <v>1685</v>
      </c>
      <c r="D351" s="248" t="s">
        <v>3986</v>
      </c>
      <c r="E351" s="248">
        <v>7</v>
      </c>
      <c r="F351" s="248" t="s">
        <v>2297</v>
      </c>
      <c r="G351" s="248" t="s">
        <v>2298</v>
      </c>
      <c r="H351" s="249">
        <v>40</v>
      </c>
      <c r="I351" s="248" t="s">
        <v>1227</v>
      </c>
      <c r="J351" s="249">
        <v>33</v>
      </c>
      <c r="K351" s="248" t="s">
        <v>2283</v>
      </c>
      <c r="L351" s="248" t="s">
        <v>2299</v>
      </c>
      <c r="M351" s="248">
        <v>5</v>
      </c>
      <c r="N351" s="248"/>
      <c r="O351" s="248" t="s">
        <v>3987</v>
      </c>
      <c r="P351" s="248" t="s">
        <v>6365</v>
      </c>
      <c r="Q351" s="248" t="s">
        <v>3984</v>
      </c>
      <c r="R351" s="250"/>
    </row>
    <row r="352" spans="1:18" x14ac:dyDescent="0.7">
      <c r="A352" s="248" t="s">
        <v>4271</v>
      </c>
      <c r="B352" s="248" t="s">
        <v>4272</v>
      </c>
      <c r="C352" s="248" t="s">
        <v>1780</v>
      </c>
      <c r="D352" s="248" t="s">
        <v>4273</v>
      </c>
      <c r="E352" s="248">
        <v>8</v>
      </c>
      <c r="F352" s="248" t="s">
        <v>2297</v>
      </c>
      <c r="G352" s="248" t="s">
        <v>2298</v>
      </c>
      <c r="H352" s="249">
        <v>41</v>
      </c>
      <c r="I352" s="248" t="s">
        <v>1236</v>
      </c>
      <c r="J352" s="249">
        <v>52</v>
      </c>
      <c r="K352" s="248" t="s">
        <v>2291</v>
      </c>
      <c r="L352" s="248" t="s">
        <v>2299</v>
      </c>
      <c r="M352" s="248">
        <v>6</v>
      </c>
      <c r="N352" s="248"/>
      <c r="O352" s="248" t="s">
        <v>4274</v>
      </c>
      <c r="P352" s="248" t="s">
        <v>6364</v>
      </c>
      <c r="Q352" s="248" t="s">
        <v>4271</v>
      </c>
      <c r="R352" s="250"/>
    </row>
    <row r="353" spans="1:18" x14ac:dyDescent="0.7">
      <c r="A353" s="248" t="s">
        <v>4275</v>
      </c>
      <c r="B353" s="248" t="s">
        <v>4276</v>
      </c>
      <c r="C353" s="248" t="s">
        <v>1781</v>
      </c>
      <c r="D353" s="248" t="s">
        <v>4277</v>
      </c>
      <c r="E353" s="248">
        <v>8</v>
      </c>
      <c r="F353" s="248" t="s">
        <v>2297</v>
      </c>
      <c r="G353" s="248" t="s">
        <v>2298</v>
      </c>
      <c r="H353" s="249">
        <v>41</v>
      </c>
      <c r="I353" s="248" t="s">
        <v>1236</v>
      </c>
      <c r="J353" s="249">
        <v>60</v>
      </c>
      <c r="K353" s="248" t="s">
        <v>2291</v>
      </c>
      <c r="L353" s="248" t="s">
        <v>2299</v>
      </c>
      <c r="M353" s="248">
        <v>6</v>
      </c>
      <c r="N353" s="248"/>
      <c r="O353" s="248" t="s">
        <v>4278</v>
      </c>
      <c r="P353" s="248" t="s">
        <v>6364</v>
      </c>
      <c r="Q353" s="248" t="s">
        <v>4275</v>
      </c>
      <c r="R353" s="250"/>
    </row>
    <row r="354" spans="1:18" x14ac:dyDescent="0.7">
      <c r="A354" s="248" t="s">
        <v>4279</v>
      </c>
      <c r="B354" s="248" t="s">
        <v>4280</v>
      </c>
      <c r="C354" s="248" t="s">
        <v>2139</v>
      </c>
      <c r="D354" s="248" t="s">
        <v>4281</v>
      </c>
      <c r="E354" s="248">
        <v>8</v>
      </c>
      <c r="F354" s="248" t="s">
        <v>2289</v>
      </c>
      <c r="G354" s="248" t="s">
        <v>2290</v>
      </c>
      <c r="H354" s="249">
        <v>41</v>
      </c>
      <c r="I354" s="248" t="s">
        <v>1236</v>
      </c>
      <c r="J354" s="249">
        <v>234</v>
      </c>
      <c r="K354" s="248" t="s">
        <v>2291</v>
      </c>
      <c r="L354" s="248" t="s">
        <v>2292</v>
      </c>
      <c r="M354" s="248">
        <v>15</v>
      </c>
      <c r="N354" s="248"/>
      <c r="O354" s="248" t="s">
        <v>4282</v>
      </c>
      <c r="P354" s="248" t="s">
        <v>6357</v>
      </c>
      <c r="Q354" s="248" t="s">
        <v>4279</v>
      </c>
      <c r="R354" s="250"/>
    </row>
    <row r="355" spans="1:18" x14ac:dyDescent="0.7">
      <c r="A355" s="248" t="s">
        <v>4283</v>
      </c>
      <c r="B355" s="248" t="s">
        <v>4284</v>
      </c>
      <c r="C355" s="248" t="s">
        <v>1782</v>
      </c>
      <c r="D355" s="248" t="s">
        <v>4285</v>
      </c>
      <c r="E355" s="248">
        <v>8</v>
      </c>
      <c r="F355" s="248" t="s">
        <v>2297</v>
      </c>
      <c r="G355" s="248" t="s">
        <v>2298</v>
      </c>
      <c r="H355" s="249">
        <v>41</v>
      </c>
      <c r="I355" s="248" t="s">
        <v>1236</v>
      </c>
      <c r="J355" s="249">
        <v>8</v>
      </c>
      <c r="K355" s="248" t="s">
        <v>2291</v>
      </c>
      <c r="L355" s="248" t="s">
        <v>2386</v>
      </c>
      <c r="M355" s="248">
        <v>2</v>
      </c>
      <c r="N355" s="248"/>
      <c r="O355" s="248" t="s">
        <v>4286</v>
      </c>
      <c r="P355" s="248" t="s">
        <v>6352</v>
      </c>
      <c r="Q355" s="248" t="s">
        <v>4283</v>
      </c>
      <c r="R355" s="250"/>
    </row>
    <row r="356" spans="1:18" x14ac:dyDescent="0.7">
      <c r="A356" s="248" t="s">
        <v>4287</v>
      </c>
      <c r="B356" s="248" t="s">
        <v>4288</v>
      </c>
      <c r="C356" s="248" t="s">
        <v>1783</v>
      </c>
      <c r="D356" s="248" t="s">
        <v>4289</v>
      </c>
      <c r="E356" s="248">
        <v>8</v>
      </c>
      <c r="F356" s="248" t="s">
        <v>2297</v>
      </c>
      <c r="G356" s="248" t="s">
        <v>2298</v>
      </c>
      <c r="H356" s="249">
        <v>41</v>
      </c>
      <c r="I356" s="248" t="s">
        <v>1236</v>
      </c>
      <c r="J356" s="249">
        <v>40</v>
      </c>
      <c r="K356" s="248" t="s">
        <v>2291</v>
      </c>
      <c r="L356" s="248" t="s">
        <v>2299</v>
      </c>
      <c r="M356" s="248">
        <v>6</v>
      </c>
      <c r="N356" s="248"/>
      <c r="O356" s="248" t="s">
        <v>4290</v>
      </c>
      <c r="P356" s="248" t="s">
        <v>6364</v>
      </c>
      <c r="Q356" s="248" t="s">
        <v>4287</v>
      </c>
      <c r="R356" s="250"/>
    </row>
    <row r="357" spans="1:18" x14ac:dyDescent="0.7">
      <c r="A357" s="248" t="s">
        <v>4291</v>
      </c>
      <c r="B357" s="248" t="s">
        <v>4292</v>
      </c>
      <c r="C357" s="248" t="s">
        <v>1784</v>
      </c>
      <c r="D357" s="248" t="s">
        <v>4293</v>
      </c>
      <c r="E357" s="248">
        <v>8</v>
      </c>
      <c r="F357" s="248" t="s">
        <v>2297</v>
      </c>
      <c r="G357" s="248" t="s">
        <v>2298</v>
      </c>
      <c r="H357" s="249">
        <v>41</v>
      </c>
      <c r="I357" s="248" t="s">
        <v>1236</v>
      </c>
      <c r="J357" s="249">
        <v>173</v>
      </c>
      <c r="K357" s="248" t="s">
        <v>2291</v>
      </c>
      <c r="L357" s="248" t="s">
        <v>2333</v>
      </c>
      <c r="M357" s="248">
        <v>13</v>
      </c>
      <c r="N357" s="248"/>
      <c r="O357" s="248" t="s">
        <v>4294</v>
      </c>
      <c r="P357" s="248" t="s">
        <v>6360</v>
      </c>
      <c r="Q357" s="248" t="s">
        <v>4291</v>
      </c>
      <c r="R357" s="250"/>
    </row>
    <row r="358" spans="1:18" x14ac:dyDescent="0.7">
      <c r="A358" s="248" t="s">
        <v>4295</v>
      </c>
      <c r="B358" s="248" t="s">
        <v>4296</v>
      </c>
      <c r="C358" s="248" t="s">
        <v>1785</v>
      </c>
      <c r="D358" s="248" t="s">
        <v>4297</v>
      </c>
      <c r="E358" s="248">
        <v>8</v>
      </c>
      <c r="F358" s="248" t="s">
        <v>2297</v>
      </c>
      <c r="G358" s="248" t="s">
        <v>2298</v>
      </c>
      <c r="H358" s="249">
        <v>41</v>
      </c>
      <c r="I358" s="248" t="s">
        <v>1236</v>
      </c>
      <c r="J358" s="249">
        <v>30</v>
      </c>
      <c r="K358" s="248" t="s">
        <v>2291</v>
      </c>
      <c r="L358" s="248" t="s">
        <v>2299</v>
      </c>
      <c r="M358" s="248">
        <v>5</v>
      </c>
      <c r="N358" s="248"/>
      <c r="O358" s="248" t="s">
        <v>4298</v>
      </c>
      <c r="P358" s="248" t="s">
        <v>6365</v>
      </c>
      <c r="Q358" s="248" t="s">
        <v>4295</v>
      </c>
      <c r="R358" s="250"/>
    </row>
    <row r="359" spans="1:18" x14ac:dyDescent="0.7">
      <c r="A359" s="248" t="s">
        <v>4299</v>
      </c>
      <c r="B359" s="248" t="s">
        <v>4300</v>
      </c>
      <c r="C359" s="248" t="s">
        <v>1786</v>
      </c>
      <c r="D359" s="248" t="s">
        <v>4301</v>
      </c>
      <c r="E359" s="248">
        <v>8</v>
      </c>
      <c r="F359" s="248" t="s">
        <v>2297</v>
      </c>
      <c r="G359" s="248" t="s">
        <v>2298</v>
      </c>
      <c r="H359" s="249">
        <v>41</v>
      </c>
      <c r="I359" s="248" t="s">
        <v>1236</v>
      </c>
      <c r="J359" s="249">
        <v>30</v>
      </c>
      <c r="K359" s="248" t="s">
        <v>2291</v>
      </c>
      <c r="L359" s="248" t="s">
        <v>2299</v>
      </c>
      <c r="M359" s="248">
        <v>5</v>
      </c>
      <c r="N359" s="248"/>
      <c r="O359" s="248" t="s">
        <v>4302</v>
      </c>
      <c r="P359" s="248" t="s">
        <v>6365</v>
      </c>
      <c r="Q359" s="248" t="s">
        <v>4299</v>
      </c>
      <c r="R359" s="250"/>
    </row>
    <row r="360" spans="1:18" x14ac:dyDescent="0.7">
      <c r="A360" s="248" t="s">
        <v>4303</v>
      </c>
      <c r="B360" s="248" t="s">
        <v>4304</v>
      </c>
      <c r="C360" s="248" t="s">
        <v>1787</v>
      </c>
      <c r="D360" s="248" t="s">
        <v>4305</v>
      </c>
      <c r="E360" s="248">
        <v>8</v>
      </c>
      <c r="F360" s="248" t="s">
        <v>2297</v>
      </c>
      <c r="G360" s="248" t="s">
        <v>2298</v>
      </c>
      <c r="H360" s="249">
        <v>41</v>
      </c>
      <c r="I360" s="248" t="s">
        <v>1236</v>
      </c>
      <c r="J360" s="249">
        <v>36</v>
      </c>
      <c r="K360" s="248" t="s">
        <v>2291</v>
      </c>
      <c r="L360" s="248" t="s">
        <v>2299</v>
      </c>
      <c r="M360" s="248">
        <v>6</v>
      </c>
      <c r="N360" s="248"/>
      <c r="O360" s="248" t="s">
        <v>4306</v>
      </c>
      <c r="P360" s="248" t="s">
        <v>6364</v>
      </c>
      <c r="Q360" s="248" t="s">
        <v>4303</v>
      </c>
      <c r="R360" s="250"/>
    </row>
    <row r="361" spans="1:18" x14ac:dyDescent="0.7">
      <c r="A361" s="248" t="s">
        <v>4307</v>
      </c>
      <c r="B361" s="248" t="s">
        <v>4308</v>
      </c>
      <c r="C361" s="248" t="s">
        <v>1788</v>
      </c>
      <c r="D361" s="248" t="s">
        <v>4309</v>
      </c>
      <c r="E361" s="248">
        <v>8</v>
      </c>
      <c r="F361" s="248" t="s">
        <v>2297</v>
      </c>
      <c r="G361" s="248" t="s">
        <v>2298</v>
      </c>
      <c r="H361" s="249">
        <v>41</v>
      </c>
      <c r="I361" s="248" t="s">
        <v>1236</v>
      </c>
      <c r="J361" s="249">
        <v>55</v>
      </c>
      <c r="K361" s="248" t="s">
        <v>2291</v>
      </c>
      <c r="L361" s="248" t="s">
        <v>2299</v>
      </c>
      <c r="M361" s="248">
        <v>6</v>
      </c>
      <c r="N361" s="248"/>
      <c r="O361" s="248" t="s">
        <v>4310</v>
      </c>
      <c r="P361" s="248" t="s">
        <v>6364</v>
      </c>
      <c r="Q361" s="248" t="s">
        <v>4307</v>
      </c>
      <c r="R361" s="250"/>
    </row>
    <row r="362" spans="1:18" x14ac:dyDescent="0.7">
      <c r="A362" s="248" t="s">
        <v>4311</v>
      </c>
      <c r="B362" s="248" t="s">
        <v>4312</v>
      </c>
      <c r="C362" s="248" t="s">
        <v>1789</v>
      </c>
      <c r="D362" s="248" t="s">
        <v>4313</v>
      </c>
      <c r="E362" s="248">
        <v>8</v>
      </c>
      <c r="F362" s="248" t="s">
        <v>2297</v>
      </c>
      <c r="G362" s="248" t="s">
        <v>2298</v>
      </c>
      <c r="H362" s="249">
        <v>41</v>
      </c>
      <c r="I362" s="248" t="s">
        <v>1236</v>
      </c>
      <c r="J362" s="249">
        <v>114</v>
      </c>
      <c r="K362" s="248" t="s">
        <v>2291</v>
      </c>
      <c r="L362" s="248" t="s">
        <v>2333</v>
      </c>
      <c r="M362" s="248">
        <v>13</v>
      </c>
      <c r="N362" s="248"/>
      <c r="O362" s="248" t="s">
        <v>4314</v>
      </c>
      <c r="P362" s="248" t="s">
        <v>6360</v>
      </c>
      <c r="Q362" s="248" t="s">
        <v>4311</v>
      </c>
      <c r="R362" s="250"/>
    </row>
    <row r="363" spans="1:18" x14ac:dyDescent="0.7">
      <c r="A363" s="248" t="s">
        <v>4315</v>
      </c>
      <c r="B363" s="248" t="s">
        <v>4316</v>
      </c>
      <c r="C363" s="248" t="s">
        <v>1790</v>
      </c>
      <c r="D363" s="248" t="s">
        <v>4317</v>
      </c>
      <c r="E363" s="248">
        <v>8</v>
      </c>
      <c r="F363" s="248" t="s">
        <v>2297</v>
      </c>
      <c r="G363" s="248" t="s">
        <v>2298</v>
      </c>
      <c r="H363" s="249">
        <v>41</v>
      </c>
      <c r="I363" s="248" t="s">
        <v>1236</v>
      </c>
      <c r="J363" s="249">
        <v>88</v>
      </c>
      <c r="K363" s="248" t="s">
        <v>2291</v>
      </c>
      <c r="L363" s="248" t="s">
        <v>2299</v>
      </c>
      <c r="M363" s="248">
        <v>6</v>
      </c>
      <c r="N363" s="248"/>
      <c r="O363" s="248" t="s">
        <v>4318</v>
      </c>
      <c r="P363" s="248" t="s">
        <v>6364</v>
      </c>
      <c r="Q363" s="248" t="s">
        <v>4315</v>
      </c>
      <c r="R363" s="250"/>
    </row>
    <row r="364" spans="1:18" x14ac:dyDescent="0.7">
      <c r="A364" s="248" t="s">
        <v>4319</v>
      </c>
      <c r="B364" s="248" t="s">
        <v>4320</v>
      </c>
      <c r="C364" s="248" t="s">
        <v>1791</v>
      </c>
      <c r="D364" s="248" t="s">
        <v>4321</v>
      </c>
      <c r="E364" s="248">
        <v>8</v>
      </c>
      <c r="F364" s="248" t="s">
        <v>2297</v>
      </c>
      <c r="G364" s="248" t="s">
        <v>2298</v>
      </c>
      <c r="H364" s="249">
        <v>41</v>
      </c>
      <c r="I364" s="248" t="s">
        <v>1236</v>
      </c>
      <c r="J364" s="249">
        <v>114</v>
      </c>
      <c r="K364" s="248" t="s">
        <v>2291</v>
      </c>
      <c r="L364" s="248" t="s">
        <v>2333</v>
      </c>
      <c r="M364" s="248">
        <v>13</v>
      </c>
      <c r="N364" s="248"/>
      <c r="O364" s="248" t="s">
        <v>4322</v>
      </c>
      <c r="P364" s="248" t="s">
        <v>6360</v>
      </c>
      <c r="Q364" s="248" t="s">
        <v>4319</v>
      </c>
      <c r="R364" s="250"/>
    </row>
    <row r="365" spans="1:18" x14ac:dyDescent="0.7">
      <c r="A365" s="248" t="s">
        <v>4323</v>
      </c>
      <c r="B365" s="248" t="s">
        <v>4324</v>
      </c>
      <c r="C365" s="248" t="s">
        <v>1792</v>
      </c>
      <c r="D365" s="248" t="s">
        <v>4325</v>
      </c>
      <c r="E365" s="248">
        <v>8</v>
      </c>
      <c r="F365" s="248" t="s">
        <v>2297</v>
      </c>
      <c r="G365" s="248" t="s">
        <v>2298</v>
      </c>
      <c r="H365" s="249">
        <v>41</v>
      </c>
      <c r="I365" s="248" t="s">
        <v>1236</v>
      </c>
      <c r="J365" s="249">
        <v>30</v>
      </c>
      <c r="K365" s="248" t="s">
        <v>2291</v>
      </c>
      <c r="L365" s="248" t="s">
        <v>2299</v>
      </c>
      <c r="M365" s="248">
        <v>5</v>
      </c>
      <c r="N365" s="248"/>
      <c r="O365" s="248" t="s">
        <v>4326</v>
      </c>
      <c r="P365" s="248" t="s">
        <v>6365</v>
      </c>
      <c r="Q365" s="248" t="s">
        <v>4323</v>
      </c>
      <c r="R365" s="250"/>
    </row>
    <row r="366" spans="1:18" x14ac:dyDescent="0.7">
      <c r="A366" s="248" t="s">
        <v>4327</v>
      </c>
      <c r="B366" s="248" t="s">
        <v>4328</v>
      </c>
      <c r="C366" s="248" t="s">
        <v>1793</v>
      </c>
      <c r="D366" s="248" t="s">
        <v>4329</v>
      </c>
      <c r="E366" s="248">
        <v>8</v>
      </c>
      <c r="F366" s="248" t="s">
        <v>2297</v>
      </c>
      <c r="G366" s="248" t="s">
        <v>2298</v>
      </c>
      <c r="H366" s="249">
        <v>41</v>
      </c>
      <c r="I366" s="248" t="s">
        <v>1236</v>
      </c>
      <c r="J366" s="249">
        <v>30</v>
      </c>
      <c r="K366" s="248" t="s">
        <v>2291</v>
      </c>
      <c r="L366" s="248" t="s">
        <v>2299</v>
      </c>
      <c r="M366" s="248">
        <v>5</v>
      </c>
      <c r="N366" s="248"/>
      <c r="O366" s="248" t="s">
        <v>4330</v>
      </c>
      <c r="P366" s="248" t="s">
        <v>6365</v>
      </c>
      <c r="Q366" s="248" t="s">
        <v>4327</v>
      </c>
      <c r="R366" s="250"/>
    </row>
    <row r="367" spans="1:18" x14ac:dyDescent="0.7">
      <c r="A367" s="248" t="s">
        <v>4331</v>
      </c>
      <c r="B367" s="248" t="s">
        <v>4332</v>
      </c>
      <c r="C367" s="248" t="s">
        <v>1794</v>
      </c>
      <c r="D367" s="248" t="s">
        <v>4333</v>
      </c>
      <c r="E367" s="248">
        <v>8</v>
      </c>
      <c r="F367" s="248" t="s">
        <v>2297</v>
      </c>
      <c r="G367" s="248" t="s">
        <v>2298</v>
      </c>
      <c r="H367" s="249">
        <v>41</v>
      </c>
      <c r="I367" s="248" t="s">
        <v>1236</v>
      </c>
      <c r="J367" s="249">
        <v>36</v>
      </c>
      <c r="K367" s="248" t="s">
        <v>2291</v>
      </c>
      <c r="L367" s="248" t="s">
        <v>2299</v>
      </c>
      <c r="M367" s="248">
        <v>5</v>
      </c>
      <c r="N367" s="248"/>
      <c r="O367" s="248" t="s">
        <v>4334</v>
      </c>
      <c r="P367" s="248" t="s">
        <v>6365</v>
      </c>
      <c r="Q367" s="248" t="s">
        <v>4331</v>
      </c>
      <c r="R367" s="250"/>
    </row>
    <row r="368" spans="1:18" x14ac:dyDescent="0.7">
      <c r="A368" s="248" t="s">
        <v>4335</v>
      </c>
      <c r="B368" s="248" t="s">
        <v>4336</v>
      </c>
      <c r="C368" s="248" t="s">
        <v>1795</v>
      </c>
      <c r="D368" s="248" t="s">
        <v>4337</v>
      </c>
      <c r="E368" s="248">
        <v>8</v>
      </c>
      <c r="F368" s="248" t="s">
        <v>2297</v>
      </c>
      <c r="G368" s="248" t="s">
        <v>2298</v>
      </c>
      <c r="H368" s="249">
        <v>41</v>
      </c>
      <c r="I368" s="248" t="s">
        <v>1236</v>
      </c>
      <c r="J368" s="249">
        <v>30</v>
      </c>
      <c r="K368" s="248" t="s">
        <v>2291</v>
      </c>
      <c r="L368" s="248" t="s">
        <v>2299</v>
      </c>
      <c r="M368" s="248">
        <v>5</v>
      </c>
      <c r="N368" s="248"/>
      <c r="O368" s="248" t="s">
        <v>4338</v>
      </c>
      <c r="P368" s="248" t="s">
        <v>6365</v>
      </c>
      <c r="Q368" s="248" t="s">
        <v>4335</v>
      </c>
      <c r="R368" s="250"/>
    </row>
    <row r="369" spans="1:18" x14ac:dyDescent="0.7">
      <c r="A369" s="248" t="s">
        <v>4352</v>
      </c>
      <c r="B369" s="248" t="s">
        <v>4353</v>
      </c>
      <c r="C369" s="248" t="s">
        <v>1738</v>
      </c>
      <c r="D369" s="248" t="s">
        <v>4354</v>
      </c>
      <c r="E369" s="248">
        <v>8</v>
      </c>
      <c r="F369" s="248" t="s">
        <v>2297</v>
      </c>
      <c r="G369" s="248" t="s">
        <v>2298</v>
      </c>
      <c r="H369" s="249">
        <v>42</v>
      </c>
      <c r="I369" s="248" t="s">
        <v>1232</v>
      </c>
      <c r="J369" s="249">
        <v>40</v>
      </c>
      <c r="K369" s="248" t="s">
        <v>2283</v>
      </c>
      <c r="L369" s="248" t="s">
        <v>2299</v>
      </c>
      <c r="M369" s="248">
        <v>5</v>
      </c>
      <c r="N369" s="248"/>
      <c r="O369" s="248" t="s">
        <v>4355</v>
      </c>
      <c r="P369" s="248" t="s">
        <v>6365</v>
      </c>
      <c r="Q369" s="248" t="s">
        <v>4352</v>
      </c>
      <c r="R369" s="250"/>
    </row>
    <row r="370" spans="1:18" x14ac:dyDescent="0.7">
      <c r="A370" s="248" t="s">
        <v>4356</v>
      </c>
      <c r="B370" s="248" t="s">
        <v>4357</v>
      </c>
      <c r="C370" s="248" t="s">
        <v>1739</v>
      </c>
      <c r="D370" s="248" t="s">
        <v>4358</v>
      </c>
      <c r="E370" s="248">
        <v>8</v>
      </c>
      <c r="F370" s="248" t="s">
        <v>2297</v>
      </c>
      <c r="G370" s="248" t="s">
        <v>2298</v>
      </c>
      <c r="H370" s="249">
        <v>42</v>
      </c>
      <c r="I370" s="248" t="s">
        <v>1232</v>
      </c>
      <c r="J370" s="249">
        <v>59</v>
      </c>
      <c r="K370" s="248" t="s">
        <v>2283</v>
      </c>
      <c r="L370" s="248" t="s">
        <v>2299</v>
      </c>
      <c r="M370" s="248">
        <v>6</v>
      </c>
      <c r="N370" s="248"/>
      <c r="O370" s="248" t="s">
        <v>4359</v>
      </c>
      <c r="P370" s="248" t="s">
        <v>6364</v>
      </c>
      <c r="Q370" s="248" t="s">
        <v>4356</v>
      </c>
      <c r="R370" s="250"/>
    </row>
    <row r="371" spans="1:18" x14ac:dyDescent="0.7">
      <c r="A371" s="248" t="s">
        <v>4360</v>
      </c>
      <c r="B371" s="248" t="s">
        <v>4361</v>
      </c>
      <c r="C371" s="248" t="s">
        <v>1740</v>
      </c>
      <c r="D371" s="248" t="s">
        <v>4362</v>
      </c>
      <c r="E371" s="248">
        <v>8</v>
      </c>
      <c r="F371" s="248" t="s">
        <v>2297</v>
      </c>
      <c r="G371" s="248" t="s">
        <v>2298</v>
      </c>
      <c r="H371" s="249">
        <v>42</v>
      </c>
      <c r="I371" s="248" t="s">
        <v>1232</v>
      </c>
      <c r="J371" s="249">
        <v>34</v>
      </c>
      <c r="K371" s="248" t="s">
        <v>2283</v>
      </c>
      <c r="L371" s="248" t="s">
        <v>2299</v>
      </c>
      <c r="M371" s="248">
        <v>6</v>
      </c>
      <c r="N371" s="248"/>
      <c r="O371" s="248" t="s">
        <v>4363</v>
      </c>
      <c r="P371" s="248" t="s">
        <v>6364</v>
      </c>
      <c r="Q371" s="248" t="s">
        <v>4360</v>
      </c>
      <c r="R371" s="250"/>
    </row>
    <row r="372" spans="1:18" x14ac:dyDescent="0.7">
      <c r="A372" s="248" t="s">
        <v>4364</v>
      </c>
      <c r="B372" s="248" t="s">
        <v>4365</v>
      </c>
      <c r="C372" s="248" t="s">
        <v>1741</v>
      </c>
      <c r="D372" s="248" t="s">
        <v>4366</v>
      </c>
      <c r="E372" s="248">
        <v>8</v>
      </c>
      <c r="F372" s="248" t="s">
        <v>2297</v>
      </c>
      <c r="G372" s="248" t="s">
        <v>2298</v>
      </c>
      <c r="H372" s="249">
        <v>42</v>
      </c>
      <c r="I372" s="248" t="s">
        <v>1232</v>
      </c>
      <c r="J372" s="249">
        <v>30</v>
      </c>
      <c r="K372" s="248" t="s">
        <v>2283</v>
      </c>
      <c r="L372" s="248" t="s">
        <v>2386</v>
      </c>
      <c r="M372" s="248">
        <v>2</v>
      </c>
      <c r="N372" s="248"/>
      <c r="O372" s="248" t="s">
        <v>4367</v>
      </c>
      <c r="P372" s="248" t="s">
        <v>6352</v>
      </c>
      <c r="Q372" s="248" t="s">
        <v>4364</v>
      </c>
      <c r="R372" s="250"/>
    </row>
    <row r="373" spans="1:18" x14ac:dyDescent="0.7">
      <c r="A373" s="248" t="s">
        <v>4368</v>
      </c>
      <c r="B373" s="248" t="s">
        <v>4369</v>
      </c>
      <c r="C373" s="248" t="s">
        <v>1742</v>
      </c>
      <c r="D373" s="248" t="s">
        <v>4370</v>
      </c>
      <c r="E373" s="248">
        <v>8</v>
      </c>
      <c r="F373" s="248" t="s">
        <v>2297</v>
      </c>
      <c r="G373" s="248" t="s">
        <v>2298</v>
      </c>
      <c r="H373" s="249">
        <v>42</v>
      </c>
      <c r="I373" s="248" t="s">
        <v>1232</v>
      </c>
      <c r="J373" s="249">
        <v>32</v>
      </c>
      <c r="K373" s="248" t="s">
        <v>2283</v>
      </c>
      <c r="L373" s="248" t="s">
        <v>2299</v>
      </c>
      <c r="M373" s="248">
        <v>5</v>
      </c>
      <c r="N373" s="248"/>
      <c r="O373" s="248" t="s">
        <v>4371</v>
      </c>
      <c r="P373" s="248" t="s">
        <v>6365</v>
      </c>
      <c r="Q373" s="248" t="s">
        <v>4368</v>
      </c>
      <c r="R373" s="250"/>
    </row>
    <row r="374" spans="1:18" x14ac:dyDescent="0.7">
      <c r="A374" s="248" t="s">
        <v>4372</v>
      </c>
      <c r="B374" s="248" t="s">
        <v>4373</v>
      </c>
      <c r="C374" s="248" t="s">
        <v>1743</v>
      </c>
      <c r="D374" s="248" t="s">
        <v>4374</v>
      </c>
      <c r="E374" s="248">
        <v>8</v>
      </c>
      <c r="F374" s="248" t="s">
        <v>2297</v>
      </c>
      <c r="G374" s="248" t="s">
        <v>2298</v>
      </c>
      <c r="H374" s="249">
        <v>42</v>
      </c>
      <c r="I374" s="248" t="s">
        <v>1232</v>
      </c>
      <c r="J374" s="249">
        <v>45</v>
      </c>
      <c r="K374" s="248" t="s">
        <v>2283</v>
      </c>
      <c r="L374" s="248" t="s">
        <v>2299</v>
      </c>
      <c r="M374" s="248">
        <v>5</v>
      </c>
      <c r="N374" s="248"/>
      <c r="O374" s="248" t="s">
        <v>4375</v>
      </c>
      <c r="P374" s="248" t="s">
        <v>6365</v>
      </c>
      <c r="Q374" s="248" t="s">
        <v>4372</v>
      </c>
      <c r="R374" s="250"/>
    </row>
    <row r="375" spans="1:18" x14ac:dyDescent="0.7">
      <c r="A375" s="248" t="s">
        <v>4376</v>
      </c>
      <c r="B375" s="248" t="s">
        <v>4377</v>
      </c>
      <c r="C375" s="248" t="s">
        <v>1744</v>
      </c>
      <c r="D375" s="248" t="s">
        <v>4378</v>
      </c>
      <c r="E375" s="248">
        <v>8</v>
      </c>
      <c r="F375" s="248" t="s">
        <v>2297</v>
      </c>
      <c r="G375" s="248" t="s">
        <v>2298</v>
      </c>
      <c r="H375" s="249">
        <v>42</v>
      </c>
      <c r="I375" s="248" t="s">
        <v>1232</v>
      </c>
      <c r="J375" s="249">
        <v>113</v>
      </c>
      <c r="K375" s="248" t="s">
        <v>2283</v>
      </c>
      <c r="L375" s="248" t="s">
        <v>2333</v>
      </c>
      <c r="M375" s="248">
        <v>13</v>
      </c>
      <c r="N375" s="248"/>
      <c r="O375" s="248" t="s">
        <v>4379</v>
      </c>
      <c r="P375" s="248" t="s">
        <v>6360</v>
      </c>
      <c r="Q375" s="248" t="s">
        <v>4376</v>
      </c>
      <c r="R375" s="250"/>
    </row>
    <row r="376" spans="1:18" x14ac:dyDescent="0.7">
      <c r="A376" s="248" t="s">
        <v>4380</v>
      </c>
      <c r="B376" s="248" t="s">
        <v>4381</v>
      </c>
      <c r="C376" s="248" t="s">
        <v>1745</v>
      </c>
      <c r="D376" s="248" t="s">
        <v>4382</v>
      </c>
      <c r="E376" s="248">
        <v>8</v>
      </c>
      <c r="F376" s="248" t="s">
        <v>2297</v>
      </c>
      <c r="G376" s="248" t="s">
        <v>2298</v>
      </c>
      <c r="H376" s="249">
        <v>42</v>
      </c>
      <c r="I376" s="248" t="s">
        <v>1232</v>
      </c>
      <c r="J376" s="249">
        <v>42</v>
      </c>
      <c r="K376" s="248" t="s">
        <v>2283</v>
      </c>
      <c r="L376" s="248" t="s">
        <v>2299</v>
      </c>
      <c r="M376" s="248">
        <v>5</v>
      </c>
      <c r="N376" s="248"/>
      <c r="O376" s="248" t="s">
        <v>4383</v>
      </c>
      <c r="P376" s="248" t="s">
        <v>6365</v>
      </c>
      <c r="Q376" s="248" t="s">
        <v>4380</v>
      </c>
      <c r="R376" s="250"/>
    </row>
    <row r="377" spans="1:18" x14ac:dyDescent="0.7">
      <c r="A377" s="248" t="s">
        <v>4384</v>
      </c>
      <c r="B377" s="248" t="s">
        <v>4385</v>
      </c>
      <c r="C377" s="248" t="s">
        <v>1746</v>
      </c>
      <c r="D377" s="248" t="s">
        <v>4386</v>
      </c>
      <c r="E377" s="248">
        <v>8</v>
      </c>
      <c r="F377" s="248" t="s">
        <v>2297</v>
      </c>
      <c r="G377" s="248" t="s">
        <v>2298</v>
      </c>
      <c r="H377" s="249">
        <v>42</v>
      </c>
      <c r="I377" s="248" t="s">
        <v>1232</v>
      </c>
      <c r="J377" s="249">
        <v>36</v>
      </c>
      <c r="K377" s="248" t="s">
        <v>2283</v>
      </c>
      <c r="L377" s="248" t="s">
        <v>2299</v>
      </c>
      <c r="M377" s="248">
        <v>5</v>
      </c>
      <c r="N377" s="248"/>
      <c r="O377" s="248" t="s">
        <v>4387</v>
      </c>
      <c r="P377" s="248" t="s">
        <v>6365</v>
      </c>
      <c r="Q377" s="248" t="s">
        <v>4384</v>
      </c>
      <c r="R377" s="250"/>
    </row>
    <row r="378" spans="1:18" x14ac:dyDescent="0.7">
      <c r="A378" s="248" t="s">
        <v>4388</v>
      </c>
      <c r="B378" s="248" t="s">
        <v>4389</v>
      </c>
      <c r="C378" s="248" t="s">
        <v>1747</v>
      </c>
      <c r="D378" s="248" t="s">
        <v>4390</v>
      </c>
      <c r="E378" s="248">
        <v>8</v>
      </c>
      <c r="F378" s="248" t="s">
        <v>2297</v>
      </c>
      <c r="G378" s="248" t="s">
        <v>2298</v>
      </c>
      <c r="H378" s="249">
        <v>42</v>
      </c>
      <c r="I378" s="248" t="s">
        <v>1232</v>
      </c>
      <c r="J378" s="249">
        <v>40</v>
      </c>
      <c r="K378" s="248" t="s">
        <v>2291</v>
      </c>
      <c r="L378" s="248" t="s">
        <v>2299</v>
      </c>
      <c r="M378" s="248">
        <v>6</v>
      </c>
      <c r="N378" s="248"/>
      <c r="O378" s="248" t="s">
        <v>4391</v>
      </c>
      <c r="P378" s="248" t="s">
        <v>6364</v>
      </c>
      <c r="Q378" s="248" t="s">
        <v>4388</v>
      </c>
      <c r="R378" s="250"/>
    </row>
    <row r="379" spans="1:18" x14ac:dyDescent="0.7">
      <c r="A379" s="248" t="s">
        <v>4214</v>
      </c>
      <c r="B379" s="248" t="s">
        <v>4215</v>
      </c>
      <c r="C379" s="248" t="s">
        <v>1729</v>
      </c>
      <c r="D379" s="248" t="s">
        <v>1231</v>
      </c>
      <c r="E379" s="248">
        <v>8</v>
      </c>
      <c r="F379" s="248" t="s">
        <v>2289</v>
      </c>
      <c r="G379" s="248" t="s">
        <v>2290</v>
      </c>
      <c r="H379" s="249">
        <v>38</v>
      </c>
      <c r="I379" s="248" t="s">
        <v>1231</v>
      </c>
      <c r="J379" s="249">
        <v>274</v>
      </c>
      <c r="K379" s="248" t="s">
        <v>2283</v>
      </c>
      <c r="L379" s="248" t="s">
        <v>2283</v>
      </c>
      <c r="M379" s="248">
        <v>16</v>
      </c>
      <c r="N379" s="248"/>
      <c r="O379" s="248" t="s">
        <v>4216</v>
      </c>
      <c r="P379" s="248" t="s">
        <v>6358</v>
      </c>
      <c r="Q379" s="248" t="s">
        <v>4214</v>
      </c>
      <c r="R379" s="250"/>
    </row>
    <row r="380" spans="1:18" x14ac:dyDescent="0.7">
      <c r="A380" s="248" t="s">
        <v>4217</v>
      </c>
      <c r="B380" s="248" t="s">
        <v>4218</v>
      </c>
      <c r="C380" s="248" t="s">
        <v>1730</v>
      </c>
      <c r="D380" s="248" t="s">
        <v>4219</v>
      </c>
      <c r="E380" s="248">
        <v>8</v>
      </c>
      <c r="F380" s="248" t="s">
        <v>2297</v>
      </c>
      <c r="G380" s="248" t="s">
        <v>2298</v>
      </c>
      <c r="H380" s="249">
        <v>38</v>
      </c>
      <c r="I380" s="248" t="s">
        <v>1231</v>
      </c>
      <c r="J380" s="249">
        <v>45</v>
      </c>
      <c r="K380" s="248" t="s">
        <v>2283</v>
      </c>
      <c r="L380" s="248" t="s">
        <v>2299</v>
      </c>
      <c r="M380" s="248">
        <v>6</v>
      </c>
      <c r="N380" s="248"/>
      <c r="O380" s="248" t="s">
        <v>4220</v>
      </c>
      <c r="P380" s="248" t="s">
        <v>6364</v>
      </c>
      <c r="Q380" s="248" t="s">
        <v>4217</v>
      </c>
      <c r="R380" s="250"/>
    </row>
    <row r="381" spans="1:18" x14ac:dyDescent="0.7">
      <c r="A381" s="248" t="s">
        <v>4407</v>
      </c>
      <c r="B381" s="248" t="s">
        <v>4408</v>
      </c>
      <c r="C381" s="248" t="s">
        <v>1768</v>
      </c>
      <c r="D381" s="248" t="s">
        <v>4409</v>
      </c>
      <c r="E381" s="248">
        <v>8</v>
      </c>
      <c r="F381" s="248" t="s">
        <v>2297</v>
      </c>
      <c r="G381" s="248" t="s">
        <v>2298</v>
      </c>
      <c r="H381" s="249">
        <v>43</v>
      </c>
      <c r="I381" s="248" t="s">
        <v>1234</v>
      </c>
      <c r="J381" s="249">
        <v>113</v>
      </c>
      <c r="K381" s="248" t="s">
        <v>2283</v>
      </c>
      <c r="L381" s="248" t="s">
        <v>2333</v>
      </c>
      <c r="M381" s="248">
        <v>13</v>
      </c>
      <c r="N381" s="248"/>
      <c r="O381" s="248" t="s">
        <v>4410</v>
      </c>
      <c r="P381" s="248" t="s">
        <v>6360</v>
      </c>
      <c r="Q381" s="248" t="s">
        <v>4407</v>
      </c>
      <c r="R381" s="250"/>
    </row>
    <row r="382" spans="1:18" x14ac:dyDescent="0.7">
      <c r="A382" s="248" t="s">
        <v>4221</v>
      </c>
      <c r="B382" s="248" t="s">
        <v>4222</v>
      </c>
      <c r="C382" s="248" t="s">
        <v>1731</v>
      </c>
      <c r="D382" s="248" t="s">
        <v>4223</v>
      </c>
      <c r="E382" s="248">
        <v>8</v>
      </c>
      <c r="F382" s="248" t="s">
        <v>2297</v>
      </c>
      <c r="G382" s="248" t="s">
        <v>2298</v>
      </c>
      <c r="H382" s="249">
        <v>38</v>
      </c>
      <c r="I382" s="248" t="s">
        <v>1231</v>
      </c>
      <c r="J382" s="249">
        <v>74</v>
      </c>
      <c r="K382" s="248" t="s">
        <v>2283</v>
      </c>
      <c r="L382" s="248" t="s">
        <v>2299</v>
      </c>
      <c r="M382" s="248">
        <v>6</v>
      </c>
      <c r="N382" s="248"/>
      <c r="O382" s="248" t="s">
        <v>4224</v>
      </c>
      <c r="P382" s="248" t="s">
        <v>6364</v>
      </c>
      <c r="Q382" s="248" t="s">
        <v>4221</v>
      </c>
      <c r="R382" s="250"/>
    </row>
    <row r="383" spans="1:18" x14ac:dyDescent="0.7">
      <c r="A383" s="248" t="s">
        <v>4411</v>
      </c>
      <c r="B383" s="248" t="s">
        <v>4412</v>
      </c>
      <c r="C383" s="248" t="s">
        <v>1769</v>
      </c>
      <c r="D383" s="248" t="s">
        <v>4413</v>
      </c>
      <c r="E383" s="248">
        <v>8</v>
      </c>
      <c r="F383" s="248" t="s">
        <v>2297</v>
      </c>
      <c r="G383" s="248" t="s">
        <v>2298</v>
      </c>
      <c r="H383" s="249">
        <v>43</v>
      </c>
      <c r="I383" s="248" t="s">
        <v>1234</v>
      </c>
      <c r="J383" s="249">
        <v>36</v>
      </c>
      <c r="K383" s="248" t="s">
        <v>2283</v>
      </c>
      <c r="L383" s="248" t="s">
        <v>2299</v>
      </c>
      <c r="M383" s="248">
        <v>5</v>
      </c>
      <c r="N383" s="248"/>
      <c r="O383" s="248" t="s">
        <v>4414</v>
      </c>
      <c r="P383" s="248" t="s">
        <v>6365</v>
      </c>
      <c r="Q383" s="248" t="s">
        <v>4411</v>
      </c>
      <c r="R383" s="250"/>
    </row>
    <row r="384" spans="1:18" x14ac:dyDescent="0.7">
      <c r="A384" s="248" t="s">
        <v>4415</v>
      </c>
      <c r="B384" s="248" t="s">
        <v>4416</v>
      </c>
      <c r="C384" s="248" t="s">
        <v>1770</v>
      </c>
      <c r="D384" s="248" t="s">
        <v>4417</v>
      </c>
      <c r="E384" s="248">
        <v>8</v>
      </c>
      <c r="F384" s="248" t="s">
        <v>2297</v>
      </c>
      <c r="G384" s="248" t="s">
        <v>2298</v>
      </c>
      <c r="H384" s="249">
        <v>43</v>
      </c>
      <c r="I384" s="248" t="s">
        <v>1234</v>
      </c>
      <c r="J384" s="249">
        <v>47</v>
      </c>
      <c r="K384" s="248" t="s">
        <v>2283</v>
      </c>
      <c r="L384" s="248" t="s">
        <v>2299</v>
      </c>
      <c r="M384" s="248">
        <v>5</v>
      </c>
      <c r="N384" s="248"/>
      <c r="O384" s="248" t="s">
        <v>4418</v>
      </c>
      <c r="P384" s="248" t="s">
        <v>6365</v>
      </c>
      <c r="Q384" s="248" t="s">
        <v>4415</v>
      </c>
      <c r="R384" s="250"/>
    </row>
    <row r="385" spans="1:18" x14ac:dyDescent="0.7">
      <c r="A385" s="248" t="s">
        <v>4225</v>
      </c>
      <c r="B385" s="248" t="s">
        <v>4226</v>
      </c>
      <c r="C385" s="248" t="s">
        <v>1732</v>
      </c>
      <c r="D385" s="248" t="s">
        <v>4227</v>
      </c>
      <c r="E385" s="248">
        <v>8</v>
      </c>
      <c r="F385" s="248" t="s">
        <v>2297</v>
      </c>
      <c r="G385" s="248" t="s">
        <v>2298</v>
      </c>
      <c r="H385" s="249">
        <v>38</v>
      </c>
      <c r="I385" s="248" t="s">
        <v>1231</v>
      </c>
      <c r="J385" s="249">
        <v>116</v>
      </c>
      <c r="K385" s="248" t="s">
        <v>2283</v>
      </c>
      <c r="L385" s="248" t="s">
        <v>2333</v>
      </c>
      <c r="M385" s="248">
        <v>13</v>
      </c>
      <c r="N385" s="248"/>
      <c r="O385" s="248" t="s">
        <v>4228</v>
      </c>
      <c r="P385" s="248" t="s">
        <v>6360</v>
      </c>
      <c r="Q385" s="248" t="s">
        <v>4225</v>
      </c>
      <c r="R385" s="250"/>
    </row>
    <row r="386" spans="1:18" x14ac:dyDescent="0.7">
      <c r="A386" s="248" t="s">
        <v>4229</v>
      </c>
      <c r="B386" s="248" t="s">
        <v>4230</v>
      </c>
      <c r="C386" s="248" t="s">
        <v>1733</v>
      </c>
      <c r="D386" s="248" t="s">
        <v>4231</v>
      </c>
      <c r="E386" s="248">
        <v>8</v>
      </c>
      <c r="F386" s="248" t="s">
        <v>2297</v>
      </c>
      <c r="G386" s="248" t="s">
        <v>2298</v>
      </c>
      <c r="H386" s="249">
        <v>38</v>
      </c>
      <c r="I386" s="248" t="s">
        <v>1231</v>
      </c>
      <c r="J386" s="249">
        <v>37</v>
      </c>
      <c r="K386" s="248" t="s">
        <v>2283</v>
      </c>
      <c r="L386" s="248" t="s">
        <v>2299</v>
      </c>
      <c r="M386" s="248">
        <v>6</v>
      </c>
      <c r="N386" s="248"/>
      <c r="O386" s="248" t="s">
        <v>4232</v>
      </c>
      <c r="P386" s="248" t="s">
        <v>6364</v>
      </c>
      <c r="Q386" s="248" t="s">
        <v>4229</v>
      </c>
      <c r="R386" s="250"/>
    </row>
    <row r="387" spans="1:18" x14ac:dyDescent="0.7">
      <c r="A387" s="248" t="s">
        <v>4233</v>
      </c>
      <c r="B387" s="248" t="s">
        <v>4234</v>
      </c>
      <c r="C387" s="248" t="s">
        <v>1734</v>
      </c>
      <c r="D387" s="248" t="s">
        <v>4235</v>
      </c>
      <c r="E387" s="248">
        <v>8</v>
      </c>
      <c r="F387" s="248" t="s">
        <v>2297</v>
      </c>
      <c r="G387" s="248" t="s">
        <v>2298</v>
      </c>
      <c r="H387" s="249">
        <v>38</v>
      </c>
      <c r="I387" s="248" t="s">
        <v>1231</v>
      </c>
      <c r="J387" s="249">
        <v>58</v>
      </c>
      <c r="K387" s="248" t="s">
        <v>2283</v>
      </c>
      <c r="L387" s="248" t="s">
        <v>2299</v>
      </c>
      <c r="M387" s="248">
        <v>6</v>
      </c>
      <c r="N387" s="248"/>
      <c r="O387" s="248" t="s">
        <v>4236</v>
      </c>
      <c r="P387" s="248" t="s">
        <v>6364</v>
      </c>
      <c r="Q387" s="248" t="s">
        <v>4233</v>
      </c>
      <c r="R387" s="250"/>
    </row>
    <row r="388" spans="1:18" x14ac:dyDescent="0.7">
      <c r="A388" s="248" t="s">
        <v>4237</v>
      </c>
      <c r="B388" s="248" t="s">
        <v>4238</v>
      </c>
      <c r="C388" s="248" t="s">
        <v>1735</v>
      </c>
      <c r="D388" s="248" t="s">
        <v>4239</v>
      </c>
      <c r="E388" s="248">
        <v>8</v>
      </c>
      <c r="F388" s="248" t="s">
        <v>2297</v>
      </c>
      <c r="G388" s="248" t="s">
        <v>2298</v>
      </c>
      <c r="H388" s="249">
        <v>38</v>
      </c>
      <c r="I388" s="248" t="s">
        <v>1231</v>
      </c>
      <c r="J388" s="249">
        <v>38</v>
      </c>
      <c r="K388" s="248" t="s">
        <v>2283</v>
      </c>
      <c r="L388" s="248" t="s">
        <v>2299</v>
      </c>
      <c r="M388" s="248">
        <v>6</v>
      </c>
      <c r="N388" s="248"/>
      <c r="O388" s="248" t="s">
        <v>4240</v>
      </c>
      <c r="P388" s="248" t="s">
        <v>6364</v>
      </c>
      <c r="Q388" s="248" t="s">
        <v>4237</v>
      </c>
      <c r="R388" s="250"/>
    </row>
    <row r="389" spans="1:18" x14ac:dyDescent="0.7">
      <c r="A389" s="248" t="s">
        <v>4241</v>
      </c>
      <c r="B389" s="248" t="s">
        <v>4242</v>
      </c>
      <c r="C389" s="248" t="s">
        <v>1736</v>
      </c>
      <c r="D389" s="248" t="s">
        <v>4243</v>
      </c>
      <c r="E389" s="248">
        <v>8</v>
      </c>
      <c r="F389" s="248" t="s">
        <v>2297</v>
      </c>
      <c r="G389" s="248" t="s">
        <v>2298</v>
      </c>
      <c r="H389" s="249">
        <v>38</v>
      </c>
      <c r="I389" s="248" t="s">
        <v>1231</v>
      </c>
      <c r="J389" s="249">
        <v>32</v>
      </c>
      <c r="K389" s="248" t="s">
        <v>2283</v>
      </c>
      <c r="L389" s="248" t="s">
        <v>2386</v>
      </c>
      <c r="M389" s="248">
        <v>2</v>
      </c>
      <c r="N389" s="248"/>
      <c r="O389" s="248" t="s">
        <v>4244</v>
      </c>
      <c r="P389" s="248" t="s">
        <v>6352</v>
      </c>
      <c r="Q389" s="248" t="s">
        <v>4241</v>
      </c>
      <c r="R389" s="250"/>
    </row>
    <row r="390" spans="1:18" x14ac:dyDescent="0.7">
      <c r="A390" s="248" t="s">
        <v>4019</v>
      </c>
      <c r="B390" s="248" t="s">
        <v>4020</v>
      </c>
      <c r="C390" s="248" t="s">
        <v>1690</v>
      </c>
      <c r="D390" s="248" t="s">
        <v>4021</v>
      </c>
      <c r="E390" s="248">
        <v>7</v>
      </c>
      <c r="F390" s="248" t="s">
        <v>2297</v>
      </c>
      <c r="G390" s="248" t="s">
        <v>2298</v>
      </c>
      <c r="H390" s="249">
        <v>44</v>
      </c>
      <c r="I390" s="248" t="s">
        <v>1228</v>
      </c>
      <c r="J390" s="249">
        <v>30</v>
      </c>
      <c r="K390" s="248" t="s">
        <v>2291</v>
      </c>
      <c r="L390" s="248" t="s">
        <v>2299</v>
      </c>
      <c r="M390" s="248">
        <v>5</v>
      </c>
      <c r="N390" s="248"/>
      <c r="O390" s="248" t="s">
        <v>4022</v>
      </c>
      <c r="P390" s="248" t="s">
        <v>6365</v>
      </c>
      <c r="Q390" s="248" t="s">
        <v>4019</v>
      </c>
      <c r="R390" s="250"/>
    </row>
    <row r="391" spans="1:18" x14ac:dyDescent="0.7">
      <c r="A391" s="248" t="s">
        <v>4023</v>
      </c>
      <c r="B391" s="248" t="s">
        <v>4024</v>
      </c>
      <c r="C391" s="248" t="s">
        <v>1691</v>
      </c>
      <c r="D391" s="248" t="s">
        <v>4025</v>
      </c>
      <c r="E391" s="248">
        <v>7</v>
      </c>
      <c r="F391" s="248" t="s">
        <v>2297</v>
      </c>
      <c r="G391" s="248" t="s">
        <v>2298</v>
      </c>
      <c r="H391" s="249">
        <v>44</v>
      </c>
      <c r="I391" s="248" t="s">
        <v>1228</v>
      </c>
      <c r="J391" s="249">
        <v>120</v>
      </c>
      <c r="K391" s="248" t="s">
        <v>2291</v>
      </c>
      <c r="L391" s="248" t="s">
        <v>2333</v>
      </c>
      <c r="M391" s="248">
        <v>13</v>
      </c>
      <c r="N391" s="248"/>
      <c r="O391" s="248" t="s">
        <v>4026</v>
      </c>
      <c r="P391" s="248" t="s">
        <v>6360</v>
      </c>
      <c r="Q391" s="248" t="s">
        <v>4023</v>
      </c>
      <c r="R391" s="250"/>
    </row>
    <row r="392" spans="1:18" x14ac:dyDescent="0.7">
      <c r="A392" s="248" t="s">
        <v>4027</v>
      </c>
      <c r="B392" s="248" t="s">
        <v>4028</v>
      </c>
      <c r="C392" s="248" t="s">
        <v>1692</v>
      </c>
      <c r="D392" s="248" t="s">
        <v>4029</v>
      </c>
      <c r="E392" s="248">
        <v>7</v>
      </c>
      <c r="F392" s="248" t="s">
        <v>2297</v>
      </c>
      <c r="G392" s="248" t="s">
        <v>2298</v>
      </c>
      <c r="H392" s="249">
        <v>44</v>
      </c>
      <c r="I392" s="248" t="s">
        <v>1228</v>
      </c>
      <c r="J392" s="249">
        <v>60</v>
      </c>
      <c r="K392" s="248" t="s">
        <v>2291</v>
      </c>
      <c r="L392" s="248" t="s">
        <v>2299</v>
      </c>
      <c r="M392" s="248">
        <v>6</v>
      </c>
      <c r="N392" s="248"/>
      <c r="O392" s="248" t="s">
        <v>4030</v>
      </c>
      <c r="P392" s="248" t="s">
        <v>6364</v>
      </c>
      <c r="Q392" s="248" t="s">
        <v>4027</v>
      </c>
      <c r="R392" s="250"/>
    </row>
    <row r="393" spans="1:18" x14ac:dyDescent="0.7">
      <c r="A393" s="248" t="s">
        <v>4031</v>
      </c>
      <c r="B393" s="248" t="s">
        <v>4032</v>
      </c>
      <c r="C393" s="248" t="s">
        <v>1693</v>
      </c>
      <c r="D393" s="248" t="s">
        <v>4033</v>
      </c>
      <c r="E393" s="248">
        <v>7</v>
      </c>
      <c r="F393" s="248" t="s">
        <v>2297</v>
      </c>
      <c r="G393" s="248" t="s">
        <v>2298</v>
      </c>
      <c r="H393" s="249">
        <v>44</v>
      </c>
      <c r="I393" s="248" t="s">
        <v>1228</v>
      </c>
      <c r="J393" s="249">
        <v>60</v>
      </c>
      <c r="K393" s="248" t="s">
        <v>2291</v>
      </c>
      <c r="L393" s="248" t="s">
        <v>2299</v>
      </c>
      <c r="M393" s="248">
        <v>6</v>
      </c>
      <c r="N393" s="248"/>
      <c r="O393" s="248" t="s">
        <v>4034</v>
      </c>
      <c r="P393" s="248" t="s">
        <v>6364</v>
      </c>
      <c r="Q393" s="248" t="s">
        <v>4031</v>
      </c>
      <c r="R393" s="250"/>
    </row>
    <row r="394" spans="1:18" x14ac:dyDescent="0.7">
      <c r="A394" s="248" t="s">
        <v>4035</v>
      </c>
      <c r="B394" s="248" t="s">
        <v>4036</v>
      </c>
      <c r="C394" s="248" t="s">
        <v>1694</v>
      </c>
      <c r="D394" s="248" t="s">
        <v>4037</v>
      </c>
      <c r="E394" s="248">
        <v>7</v>
      </c>
      <c r="F394" s="248" t="s">
        <v>2297</v>
      </c>
      <c r="G394" s="248" t="s">
        <v>2298</v>
      </c>
      <c r="H394" s="249">
        <v>44</v>
      </c>
      <c r="I394" s="248" t="s">
        <v>1228</v>
      </c>
      <c r="J394" s="249">
        <v>184</v>
      </c>
      <c r="K394" s="248" t="s">
        <v>2291</v>
      </c>
      <c r="L394" s="248" t="s">
        <v>2333</v>
      </c>
      <c r="M394" s="248">
        <v>13</v>
      </c>
      <c r="N394" s="248"/>
      <c r="O394" s="248" t="s">
        <v>4038</v>
      </c>
      <c r="P394" s="248" t="s">
        <v>6360</v>
      </c>
      <c r="Q394" s="248" t="s">
        <v>4035</v>
      </c>
      <c r="R394" s="250"/>
    </row>
    <row r="395" spans="1:18" x14ac:dyDescent="0.7">
      <c r="A395" s="248" t="s">
        <v>4039</v>
      </c>
      <c r="B395" s="248" t="s">
        <v>4040</v>
      </c>
      <c r="C395" s="248" t="s">
        <v>1695</v>
      </c>
      <c r="D395" s="248" t="s">
        <v>4041</v>
      </c>
      <c r="E395" s="248">
        <v>7</v>
      </c>
      <c r="F395" s="248" t="s">
        <v>2297</v>
      </c>
      <c r="G395" s="248" t="s">
        <v>2298</v>
      </c>
      <c r="H395" s="249">
        <v>44</v>
      </c>
      <c r="I395" s="248" t="s">
        <v>1228</v>
      </c>
      <c r="J395" s="249">
        <v>60</v>
      </c>
      <c r="K395" s="248" t="s">
        <v>2291</v>
      </c>
      <c r="L395" s="248" t="s">
        <v>2299</v>
      </c>
      <c r="M395" s="248">
        <v>6</v>
      </c>
      <c r="N395" s="248"/>
      <c r="O395" s="248" t="s">
        <v>4042</v>
      </c>
      <c r="P395" s="248" t="s">
        <v>6364</v>
      </c>
      <c r="Q395" s="248" t="s">
        <v>4039</v>
      </c>
      <c r="R395" s="250"/>
    </row>
    <row r="396" spans="1:18" x14ac:dyDescent="0.7">
      <c r="A396" s="248" t="s">
        <v>4043</v>
      </c>
      <c r="B396" s="248" t="s">
        <v>4044</v>
      </c>
      <c r="C396" s="248" t="s">
        <v>1696</v>
      </c>
      <c r="D396" s="248" t="s">
        <v>4045</v>
      </c>
      <c r="E396" s="248">
        <v>7</v>
      </c>
      <c r="F396" s="248" t="s">
        <v>2297</v>
      </c>
      <c r="G396" s="248" t="s">
        <v>2298</v>
      </c>
      <c r="H396" s="249">
        <v>44</v>
      </c>
      <c r="I396" s="248" t="s">
        <v>1228</v>
      </c>
      <c r="J396" s="249">
        <v>111</v>
      </c>
      <c r="K396" s="248" t="s">
        <v>2291</v>
      </c>
      <c r="L396" s="248" t="s">
        <v>2333</v>
      </c>
      <c r="M396" s="248">
        <v>13</v>
      </c>
      <c r="N396" s="248"/>
      <c r="O396" s="248" t="s">
        <v>4046</v>
      </c>
      <c r="P396" s="248" t="s">
        <v>6360</v>
      </c>
      <c r="Q396" s="248" t="s">
        <v>4043</v>
      </c>
      <c r="R396" s="250"/>
    </row>
    <row r="397" spans="1:18" x14ac:dyDescent="0.7">
      <c r="A397" s="248" t="s">
        <v>4047</v>
      </c>
      <c r="B397" s="248" t="s">
        <v>4048</v>
      </c>
      <c r="C397" s="248" t="s">
        <v>1697</v>
      </c>
      <c r="D397" s="248" t="s">
        <v>4049</v>
      </c>
      <c r="E397" s="248">
        <v>7</v>
      </c>
      <c r="F397" s="248" t="s">
        <v>2297</v>
      </c>
      <c r="G397" s="248" t="s">
        <v>2298</v>
      </c>
      <c r="H397" s="249">
        <v>44</v>
      </c>
      <c r="I397" s="248" t="s">
        <v>1228</v>
      </c>
      <c r="J397" s="249">
        <v>161</v>
      </c>
      <c r="K397" s="248" t="s">
        <v>2291</v>
      </c>
      <c r="L397" s="248" t="s">
        <v>2333</v>
      </c>
      <c r="M397" s="248">
        <v>13</v>
      </c>
      <c r="N397" s="248"/>
      <c r="O397" s="248" t="s">
        <v>4050</v>
      </c>
      <c r="P397" s="248" t="s">
        <v>6360</v>
      </c>
      <c r="Q397" s="248" t="s">
        <v>4047</v>
      </c>
      <c r="R397" s="250"/>
    </row>
    <row r="398" spans="1:18" x14ac:dyDescent="0.7">
      <c r="A398" s="248" t="s">
        <v>4051</v>
      </c>
      <c r="B398" s="248" t="s">
        <v>4052</v>
      </c>
      <c r="C398" s="248" t="s">
        <v>1698</v>
      </c>
      <c r="D398" s="248" t="s">
        <v>4053</v>
      </c>
      <c r="E398" s="248">
        <v>7</v>
      </c>
      <c r="F398" s="248" t="s">
        <v>2297</v>
      </c>
      <c r="G398" s="248" t="s">
        <v>2298</v>
      </c>
      <c r="H398" s="249">
        <v>44</v>
      </c>
      <c r="I398" s="248" t="s">
        <v>1228</v>
      </c>
      <c r="J398" s="249">
        <v>37</v>
      </c>
      <c r="K398" s="248" t="s">
        <v>2291</v>
      </c>
      <c r="L398" s="248" t="s">
        <v>2299</v>
      </c>
      <c r="M398" s="248">
        <v>5</v>
      </c>
      <c r="N398" s="248"/>
      <c r="O398" s="248" t="s">
        <v>4054</v>
      </c>
      <c r="P398" s="248" t="s">
        <v>6365</v>
      </c>
      <c r="Q398" s="248" t="s">
        <v>4051</v>
      </c>
      <c r="R398" s="250"/>
    </row>
    <row r="399" spans="1:18" x14ac:dyDescent="0.7">
      <c r="A399" s="248" t="s">
        <v>4055</v>
      </c>
      <c r="B399" s="248" t="s">
        <v>4056</v>
      </c>
      <c r="C399" s="248" t="s">
        <v>1699</v>
      </c>
      <c r="D399" s="248" t="s">
        <v>4057</v>
      </c>
      <c r="E399" s="248">
        <v>7</v>
      </c>
      <c r="F399" s="248" t="s">
        <v>2297</v>
      </c>
      <c r="G399" s="248" t="s">
        <v>2298</v>
      </c>
      <c r="H399" s="249">
        <v>44</v>
      </c>
      <c r="I399" s="248" t="s">
        <v>1228</v>
      </c>
      <c r="J399" s="249">
        <v>30</v>
      </c>
      <c r="K399" s="248" t="s">
        <v>2291</v>
      </c>
      <c r="L399" s="248" t="s">
        <v>2299</v>
      </c>
      <c r="M399" s="248">
        <v>5</v>
      </c>
      <c r="N399" s="248"/>
      <c r="O399" s="248" t="s">
        <v>4058</v>
      </c>
      <c r="P399" s="248" t="s">
        <v>6365</v>
      </c>
      <c r="Q399" s="248" t="s">
        <v>4055</v>
      </c>
      <c r="R399" s="250"/>
    </row>
    <row r="400" spans="1:18" x14ac:dyDescent="0.7">
      <c r="A400" s="248" t="s">
        <v>4070</v>
      </c>
      <c r="B400" s="248" t="s">
        <v>4071</v>
      </c>
      <c r="C400" s="248" t="s">
        <v>1700</v>
      </c>
      <c r="D400" s="248" t="s">
        <v>4072</v>
      </c>
      <c r="E400" s="248">
        <v>7</v>
      </c>
      <c r="F400" s="248" t="s">
        <v>2297</v>
      </c>
      <c r="G400" s="248" t="s">
        <v>2298</v>
      </c>
      <c r="H400" s="249">
        <v>45</v>
      </c>
      <c r="I400" s="248" t="s">
        <v>1229</v>
      </c>
      <c r="J400" s="249">
        <v>96</v>
      </c>
      <c r="K400" s="248" t="s">
        <v>2291</v>
      </c>
      <c r="L400" s="248" t="s">
        <v>2333</v>
      </c>
      <c r="M400" s="248">
        <v>12</v>
      </c>
      <c r="N400" s="248"/>
      <c r="O400" s="248" t="s">
        <v>4073</v>
      </c>
      <c r="P400" s="248" t="s">
        <v>6366</v>
      </c>
      <c r="Q400" s="248" t="s">
        <v>4070</v>
      </c>
      <c r="R400" s="250"/>
    </row>
    <row r="401" spans="1:18" x14ac:dyDescent="0.7">
      <c r="A401" s="248" t="s">
        <v>4074</v>
      </c>
      <c r="B401" s="248" t="s">
        <v>4075</v>
      </c>
      <c r="C401" s="248" t="s">
        <v>1701</v>
      </c>
      <c r="D401" s="248" t="s">
        <v>4076</v>
      </c>
      <c r="E401" s="248">
        <v>7</v>
      </c>
      <c r="F401" s="248" t="s">
        <v>2297</v>
      </c>
      <c r="G401" s="248" t="s">
        <v>2298</v>
      </c>
      <c r="H401" s="249">
        <v>45</v>
      </c>
      <c r="I401" s="248" t="s">
        <v>1229</v>
      </c>
      <c r="J401" s="249">
        <v>36</v>
      </c>
      <c r="K401" s="248" t="s">
        <v>2291</v>
      </c>
      <c r="L401" s="248" t="s">
        <v>2299</v>
      </c>
      <c r="M401" s="248">
        <v>6</v>
      </c>
      <c r="N401" s="248"/>
      <c r="O401" s="248" t="s">
        <v>4077</v>
      </c>
      <c r="P401" s="248" t="s">
        <v>6364</v>
      </c>
      <c r="Q401" s="248" t="s">
        <v>4074</v>
      </c>
      <c r="R401" s="250"/>
    </row>
    <row r="402" spans="1:18" x14ac:dyDescent="0.7">
      <c r="A402" s="248" t="s">
        <v>4078</v>
      </c>
      <c r="B402" s="248" t="s">
        <v>4079</v>
      </c>
      <c r="C402" s="248" t="s">
        <v>1702</v>
      </c>
      <c r="D402" s="248" t="s">
        <v>4080</v>
      </c>
      <c r="E402" s="248">
        <v>7</v>
      </c>
      <c r="F402" s="248" t="s">
        <v>2297</v>
      </c>
      <c r="G402" s="248" t="s">
        <v>2298</v>
      </c>
      <c r="H402" s="249">
        <v>45</v>
      </c>
      <c r="I402" s="248" t="s">
        <v>1229</v>
      </c>
      <c r="J402" s="249">
        <v>60</v>
      </c>
      <c r="K402" s="248" t="s">
        <v>2291</v>
      </c>
      <c r="L402" s="248" t="s">
        <v>2299</v>
      </c>
      <c r="M402" s="248">
        <v>6</v>
      </c>
      <c r="N402" s="248"/>
      <c r="O402" s="248" t="s">
        <v>4081</v>
      </c>
      <c r="P402" s="248" t="s">
        <v>6364</v>
      </c>
      <c r="Q402" s="248" t="s">
        <v>4078</v>
      </c>
      <c r="R402" s="250"/>
    </row>
    <row r="403" spans="1:18" x14ac:dyDescent="0.7">
      <c r="A403" s="248" t="s">
        <v>4082</v>
      </c>
      <c r="B403" s="248" t="s">
        <v>4083</v>
      </c>
      <c r="C403" s="248" t="s">
        <v>1703</v>
      </c>
      <c r="D403" s="248" t="s">
        <v>4084</v>
      </c>
      <c r="E403" s="248">
        <v>7</v>
      </c>
      <c r="F403" s="248" t="s">
        <v>2297</v>
      </c>
      <c r="G403" s="248" t="s">
        <v>2298</v>
      </c>
      <c r="H403" s="249">
        <v>45</v>
      </c>
      <c r="I403" s="248" t="s">
        <v>1229</v>
      </c>
      <c r="J403" s="249">
        <v>51</v>
      </c>
      <c r="K403" s="248" t="s">
        <v>2291</v>
      </c>
      <c r="L403" s="248" t="s">
        <v>2299</v>
      </c>
      <c r="M403" s="248">
        <v>6</v>
      </c>
      <c r="N403" s="248"/>
      <c r="O403" s="248" t="s">
        <v>4085</v>
      </c>
      <c r="P403" s="248" t="s">
        <v>6364</v>
      </c>
      <c r="Q403" s="248" t="s">
        <v>4082</v>
      </c>
      <c r="R403" s="250"/>
    </row>
    <row r="404" spans="1:18" x14ac:dyDescent="0.7">
      <c r="A404" s="248" t="s">
        <v>4086</v>
      </c>
      <c r="B404" s="248" t="s">
        <v>4087</v>
      </c>
      <c r="C404" s="248" t="s">
        <v>1704</v>
      </c>
      <c r="D404" s="248" t="s">
        <v>4088</v>
      </c>
      <c r="E404" s="248">
        <v>7</v>
      </c>
      <c r="F404" s="248" t="s">
        <v>2297</v>
      </c>
      <c r="G404" s="248" t="s">
        <v>2298</v>
      </c>
      <c r="H404" s="249">
        <v>45</v>
      </c>
      <c r="I404" s="248" t="s">
        <v>1229</v>
      </c>
      <c r="J404" s="249">
        <v>42</v>
      </c>
      <c r="K404" s="248" t="s">
        <v>2291</v>
      </c>
      <c r="L404" s="248" t="s">
        <v>2304</v>
      </c>
      <c r="M404" s="248">
        <v>9</v>
      </c>
      <c r="N404" s="248"/>
      <c r="O404" s="248" t="s">
        <v>4089</v>
      </c>
      <c r="P404" s="248" t="s">
        <v>6363</v>
      </c>
      <c r="Q404" s="248" t="s">
        <v>4086</v>
      </c>
      <c r="R404" s="250"/>
    </row>
    <row r="405" spans="1:18" x14ac:dyDescent="0.7">
      <c r="A405" s="248" t="s">
        <v>4090</v>
      </c>
      <c r="B405" s="248" t="s">
        <v>4091</v>
      </c>
      <c r="C405" s="248" t="s">
        <v>1705</v>
      </c>
      <c r="D405" s="248" t="s">
        <v>4092</v>
      </c>
      <c r="E405" s="248">
        <v>7</v>
      </c>
      <c r="F405" s="248" t="s">
        <v>2297</v>
      </c>
      <c r="G405" s="248" t="s">
        <v>2298</v>
      </c>
      <c r="H405" s="249">
        <v>45</v>
      </c>
      <c r="I405" s="248" t="s">
        <v>1229</v>
      </c>
      <c r="J405" s="249">
        <v>154</v>
      </c>
      <c r="K405" s="248" t="s">
        <v>2291</v>
      </c>
      <c r="L405" s="248" t="s">
        <v>2333</v>
      </c>
      <c r="M405" s="248">
        <v>13</v>
      </c>
      <c r="N405" s="248"/>
      <c r="O405" s="248" t="s">
        <v>4093</v>
      </c>
      <c r="P405" s="248" t="s">
        <v>6360</v>
      </c>
      <c r="Q405" s="248" t="s">
        <v>4090</v>
      </c>
      <c r="R405" s="250"/>
    </row>
    <row r="406" spans="1:18" x14ac:dyDescent="0.7">
      <c r="A406" s="248" t="s">
        <v>4094</v>
      </c>
      <c r="B406" s="248" t="s">
        <v>4095</v>
      </c>
      <c r="C406" s="248" t="s">
        <v>1706</v>
      </c>
      <c r="D406" s="248" t="s">
        <v>4096</v>
      </c>
      <c r="E406" s="248">
        <v>7</v>
      </c>
      <c r="F406" s="248" t="s">
        <v>2297</v>
      </c>
      <c r="G406" s="248" t="s">
        <v>2298</v>
      </c>
      <c r="H406" s="249">
        <v>45</v>
      </c>
      <c r="I406" s="248" t="s">
        <v>1229</v>
      </c>
      <c r="J406" s="249">
        <v>30</v>
      </c>
      <c r="K406" s="248" t="s">
        <v>2291</v>
      </c>
      <c r="L406" s="248" t="s">
        <v>2299</v>
      </c>
      <c r="M406" s="248">
        <v>6</v>
      </c>
      <c r="N406" s="248"/>
      <c r="O406" s="248" t="s">
        <v>4097</v>
      </c>
      <c r="P406" s="248" t="s">
        <v>6364</v>
      </c>
      <c r="Q406" s="248" t="s">
        <v>4094</v>
      </c>
      <c r="R406" s="250"/>
    </row>
    <row r="407" spans="1:18" x14ac:dyDescent="0.7">
      <c r="A407" s="248" t="s">
        <v>4098</v>
      </c>
      <c r="B407" s="248" t="s">
        <v>4099</v>
      </c>
      <c r="C407" s="248" t="s">
        <v>1707</v>
      </c>
      <c r="D407" s="248" t="s">
        <v>4100</v>
      </c>
      <c r="E407" s="248">
        <v>7</v>
      </c>
      <c r="F407" s="248" t="s">
        <v>2297</v>
      </c>
      <c r="G407" s="248" t="s">
        <v>2298</v>
      </c>
      <c r="H407" s="249">
        <v>45</v>
      </c>
      <c r="I407" s="248" t="s">
        <v>1229</v>
      </c>
      <c r="J407" s="249">
        <v>56</v>
      </c>
      <c r="K407" s="248" t="s">
        <v>2291</v>
      </c>
      <c r="L407" s="248" t="s">
        <v>2299</v>
      </c>
      <c r="M407" s="248">
        <v>6</v>
      </c>
      <c r="N407" s="248"/>
      <c r="O407" s="248" t="s">
        <v>4101</v>
      </c>
      <c r="P407" s="248" t="s">
        <v>6364</v>
      </c>
      <c r="Q407" s="248" t="s">
        <v>4098</v>
      </c>
      <c r="R407" s="250"/>
    </row>
    <row r="408" spans="1:18" x14ac:dyDescent="0.7">
      <c r="A408" s="248" t="s">
        <v>4102</v>
      </c>
      <c r="B408" s="248" t="s">
        <v>4103</v>
      </c>
      <c r="C408" s="248" t="s">
        <v>1708</v>
      </c>
      <c r="D408" s="248" t="s">
        <v>4104</v>
      </c>
      <c r="E408" s="248">
        <v>7</v>
      </c>
      <c r="F408" s="248" t="s">
        <v>2297</v>
      </c>
      <c r="G408" s="248" t="s">
        <v>2298</v>
      </c>
      <c r="H408" s="249">
        <v>45</v>
      </c>
      <c r="I408" s="248" t="s">
        <v>1229</v>
      </c>
      <c r="J408" s="249">
        <v>124</v>
      </c>
      <c r="K408" s="248" t="s">
        <v>2291</v>
      </c>
      <c r="L408" s="248" t="s">
        <v>2333</v>
      </c>
      <c r="M408" s="248">
        <v>13</v>
      </c>
      <c r="N408" s="248"/>
      <c r="O408" s="248" t="s">
        <v>4105</v>
      </c>
      <c r="P408" s="248" t="s">
        <v>6360</v>
      </c>
      <c r="Q408" s="248" t="s">
        <v>4102</v>
      </c>
      <c r="R408" s="250"/>
    </row>
    <row r="409" spans="1:18" x14ac:dyDescent="0.7">
      <c r="A409" s="248" t="s">
        <v>4106</v>
      </c>
      <c r="B409" s="248" t="s">
        <v>4107</v>
      </c>
      <c r="C409" s="248" t="s">
        <v>1709</v>
      </c>
      <c r="D409" s="248" t="s">
        <v>4108</v>
      </c>
      <c r="E409" s="248">
        <v>7</v>
      </c>
      <c r="F409" s="248" t="s">
        <v>2297</v>
      </c>
      <c r="G409" s="248" t="s">
        <v>2298</v>
      </c>
      <c r="H409" s="249">
        <v>45</v>
      </c>
      <c r="I409" s="248" t="s">
        <v>1229</v>
      </c>
      <c r="J409" s="249">
        <v>156</v>
      </c>
      <c r="K409" s="248" t="s">
        <v>2291</v>
      </c>
      <c r="L409" s="248" t="s">
        <v>2333</v>
      </c>
      <c r="M409" s="248">
        <v>13</v>
      </c>
      <c r="N409" s="248"/>
      <c r="O409" s="248" t="s">
        <v>4109</v>
      </c>
      <c r="P409" s="248" t="s">
        <v>6360</v>
      </c>
      <c r="Q409" s="248" t="s">
        <v>4106</v>
      </c>
      <c r="R409" s="250"/>
    </row>
    <row r="410" spans="1:18" x14ac:dyDescent="0.7">
      <c r="A410" s="248" t="s">
        <v>4110</v>
      </c>
      <c r="B410" s="248" t="s">
        <v>4111</v>
      </c>
      <c r="C410" s="248" t="s">
        <v>1710</v>
      </c>
      <c r="D410" s="248" t="s">
        <v>4112</v>
      </c>
      <c r="E410" s="248">
        <v>7</v>
      </c>
      <c r="F410" s="248" t="s">
        <v>2297</v>
      </c>
      <c r="G410" s="248" t="s">
        <v>2298</v>
      </c>
      <c r="H410" s="249">
        <v>45</v>
      </c>
      <c r="I410" s="248" t="s">
        <v>1229</v>
      </c>
      <c r="J410" s="249">
        <v>30</v>
      </c>
      <c r="K410" s="248" t="s">
        <v>2291</v>
      </c>
      <c r="L410" s="248" t="s">
        <v>2299</v>
      </c>
      <c r="M410" s="248">
        <v>5</v>
      </c>
      <c r="N410" s="248"/>
      <c r="O410" s="248" t="s">
        <v>4113</v>
      </c>
      <c r="P410" s="248" t="s">
        <v>6365</v>
      </c>
      <c r="Q410" s="248" t="s">
        <v>4110</v>
      </c>
      <c r="R410" s="250"/>
    </row>
    <row r="411" spans="1:18" x14ac:dyDescent="0.7">
      <c r="A411" s="248" t="s">
        <v>4114</v>
      </c>
      <c r="B411" s="248" t="s">
        <v>4115</v>
      </c>
      <c r="C411" s="248" t="s">
        <v>1711</v>
      </c>
      <c r="D411" s="248" t="s">
        <v>4116</v>
      </c>
      <c r="E411" s="248">
        <v>7</v>
      </c>
      <c r="F411" s="248" t="s">
        <v>2297</v>
      </c>
      <c r="G411" s="248" t="s">
        <v>2298</v>
      </c>
      <c r="H411" s="249">
        <v>45</v>
      </c>
      <c r="I411" s="248" t="s">
        <v>1229</v>
      </c>
      <c r="J411" s="249">
        <v>31</v>
      </c>
      <c r="K411" s="248" t="s">
        <v>2291</v>
      </c>
      <c r="L411" s="248" t="s">
        <v>2299</v>
      </c>
      <c r="M411" s="248">
        <v>5</v>
      </c>
      <c r="N411" s="248"/>
      <c r="O411" s="248" t="s">
        <v>4117</v>
      </c>
      <c r="P411" s="248" t="s">
        <v>6365</v>
      </c>
      <c r="Q411" s="248" t="s">
        <v>4114</v>
      </c>
      <c r="R411" s="250"/>
    </row>
    <row r="412" spans="1:18" x14ac:dyDescent="0.7">
      <c r="A412" s="248" t="s">
        <v>4118</v>
      </c>
      <c r="B412" s="248" t="s">
        <v>4119</v>
      </c>
      <c r="C412" s="248" t="s">
        <v>1712</v>
      </c>
      <c r="D412" s="248" t="s">
        <v>4120</v>
      </c>
      <c r="E412" s="248">
        <v>7</v>
      </c>
      <c r="F412" s="248" t="s">
        <v>2297</v>
      </c>
      <c r="G412" s="248" t="s">
        <v>2298</v>
      </c>
      <c r="H412" s="249">
        <v>45</v>
      </c>
      <c r="I412" s="248" t="s">
        <v>1229</v>
      </c>
      <c r="J412" s="249">
        <v>38</v>
      </c>
      <c r="K412" s="248" t="s">
        <v>2291</v>
      </c>
      <c r="L412" s="248" t="s">
        <v>2299</v>
      </c>
      <c r="M412" s="248">
        <v>6</v>
      </c>
      <c r="N412" s="248"/>
      <c r="O412" s="248" t="s">
        <v>4121</v>
      </c>
      <c r="P412" s="248" t="s">
        <v>6364</v>
      </c>
      <c r="Q412" s="248" t="s">
        <v>4118</v>
      </c>
      <c r="R412" s="250"/>
    </row>
    <row r="413" spans="1:18" x14ac:dyDescent="0.7">
      <c r="A413" s="248" t="s">
        <v>4122</v>
      </c>
      <c r="B413" s="248" t="s">
        <v>4123</v>
      </c>
      <c r="C413" s="248" t="s">
        <v>1713</v>
      </c>
      <c r="D413" s="248" t="s">
        <v>4124</v>
      </c>
      <c r="E413" s="248">
        <v>7</v>
      </c>
      <c r="F413" s="248" t="s">
        <v>2297</v>
      </c>
      <c r="G413" s="248" t="s">
        <v>2298</v>
      </c>
      <c r="H413" s="249">
        <v>45</v>
      </c>
      <c r="I413" s="248" t="s">
        <v>1229</v>
      </c>
      <c r="J413" s="249">
        <v>33</v>
      </c>
      <c r="K413" s="248" t="s">
        <v>2291</v>
      </c>
      <c r="L413" s="248" t="s">
        <v>2299</v>
      </c>
      <c r="M413" s="248">
        <v>5</v>
      </c>
      <c r="N413" s="248"/>
      <c r="O413" s="248" t="s">
        <v>4125</v>
      </c>
      <c r="P413" s="248" t="s">
        <v>6365</v>
      </c>
      <c r="Q413" s="248" t="s">
        <v>4122</v>
      </c>
      <c r="R413" s="250"/>
    </row>
    <row r="414" spans="1:18" x14ac:dyDescent="0.7">
      <c r="A414" s="248" t="s">
        <v>4126</v>
      </c>
      <c r="B414" s="248" t="s">
        <v>4127</v>
      </c>
      <c r="C414" s="248" t="s">
        <v>1714</v>
      </c>
      <c r="D414" s="248" t="s">
        <v>4128</v>
      </c>
      <c r="E414" s="248">
        <v>7</v>
      </c>
      <c r="F414" s="248" t="s">
        <v>2297</v>
      </c>
      <c r="G414" s="248" t="s">
        <v>2298</v>
      </c>
      <c r="H414" s="249">
        <v>45</v>
      </c>
      <c r="I414" s="248" t="s">
        <v>1229</v>
      </c>
      <c r="J414" s="249">
        <v>38</v>
      </c>
      <c r="K414" s="248" t="s">
        <v>2291</v>
      </c>
      <c r="L414" s="248" t="s">
        <v>2299</v>
      </c>
      <c r="M414" s="248">
        <v>5</v>
      </c>
      <c r="N414" s="248"/>
      <c r="O414" s="248" t="s">
        <v>4129</v>
      </c>
      <c r="P414" s="248" t="s">
        <v>6365</v>
      </c>
      <c r="Q414" s="248" t="s">
        <v>4126</v>
      </c>
      <c r="R414" s="250"/>
    </row>
    <row r="415" spans="1:18" x14ac:dyDescent="0.7">
      <c r="A415" s="248" t="s">
        <v>4130</v>
      </c>
      <c r="B415" s="248" t="s">
        <v>4131</v>
      </c>
      <c r="C415" s="248" t="s">
        <v>1715</v>
      </c>
      <c r="D415" s="248" t="s">
        <v>4132</v>
      </c>
      <c r="E415" s="248">
        <v>7</v>
      </c>
      <c r="F415" s="248" t="s">
        <v>2297</v>
      </c>
      <c r="G415" s="248" t="s">
        <v>2298</v>
      </c>
      <c r="H415" s="249">
        <v>45</v>
      </c>
      <c r="I415" s="248" t="s">
        <v>1229</v>
      </c>
      <c r="J415" s="249">
        <v>37</v>
      </c>
      <c r="K415" s="248" t="s">
        <v>2291</v>
      </c>
      <c r="L415" s="248" t="s">
        <v>2299</v>
      </c>
      <c r="M415" s="248">
        <v>6</v>
      </c>
      <c r="N415" s="248"/>
      <c r="O415" s="248" t="s">
        <v>4133</v>
      </c>
      <c r="P415" s="248" t="s">
        <v>6364</v>
      </c>
      <c r="Q415" s="248" t="s">
        <v>4130</v>
      </c>
      <c r="R415" s="250"/>
    </row>
    <row r="416" spans="1:18" x14ac:dyDescent="0.7">
      <c r="A416" s="248" t="s">
        <v>4147</v>
      </c>
      <c r="B416" s="248" t="s">
        <v>4148</v>
      </c>
      <c r="C416" s="248" t="s">
        <v>1655</v>
      </c>
      <c r="D416" s="248" t="s">
        <v>4149</v>
      </c>
      <c r="E416" s="248">
        <v>7</v>
      </c>
      <c r="F416" s="248" t="s">
        <v>2297</v>
      </c>
      <c r="G416" s="248" t="s">
        <v>2298</v>
      </c>
      <c r="H416" s="249">
        <v>46</v>
      </c>
      <c r="I416" s="248" t="s">
        <v>1226</v>
      </c>
      <c r="J416" s="249">
        <v>37</v>
      </c>
      <c r="K416" s="248" t="s">
        <v>2291</v>
      </c>
      <c r="L416" s="248" t="s">
        <v>2299</v>
      </c>
      <c r="M416" s="248">
        <v>5</v>
      </c>
      <c r="N416" s="248"/>
      <c r="O416" s="248" t="s">
        <v>4150</v>
      </c>
      <c r="P416" s="248" t="s">
        <v>6365</v>
      </c>
      <c r="Q416" s="248" t="s">
        <v>4147</v>
      </c>
      <c r="R416" s="250"/>
    </row>
    <row r="417" spans="1:18" x14ac:dyDescent="0.7">
      <c r="A417" s="248" t="s">
        <v>4151</v>
      </c>
      <c r="B417" s="248" t="s">
        <v>4152</v>
      </c>
      <c r="C417" s="248" t="s">
        <v>2118</v>
      </c>
      <c r="D417" s="248" t="s">
        <v>1656</v>
      </c>
      <c r="E417" s="248">
        <v>7</v>
      </c>
      <c r="F417" s="248" t="s">
        <v>2297</v>
      </c>
      <c r="G417" s="248" t="s">
        <v>2298</v>
      </c>
      <c r="H417" s="249">
        <v>46</v>
      </c>
      <c r="I417" s="248" t="s">
        <v>1226</v>
      </c>
      <c r="J417" s="249">
        <v>146</v>
      </c>
      <c r="K417" s="248" t="s">
        <v>2291</v>
      </c>
      <c r="L417" s="248" t="s">
        <v>2304</v>
      </c>
      <c r="M417" s="248">
        <v>9</v>
      </c>
      <c r="N417" s="248"/>
      <c r="O417" s="248" t="s">
        <v>4153</v>
      </c>
      <c r="P417" s="248" t="s">
        <v>6363</v>
      </c>
      <c r="Q417" s="248" t="s">
        <v>4151</v>
      </c>
      <c r="R417" s="250"/>
    </row>
    <row r="418" spans="1:18" x14ac:dyDescent="0.7">
      <c r="A418" s="248" t="s">
        <v>4154</v>
      </c>
      <c r="B418" s="248" t="s">
        <v>4155</v>
      </c>
      <c r="C418" s="248" t="s">
        <v>1657</v>
      </c>
      <c r="D418" s="248" t="s">
        <v>4156</v>
      </c>
      <c r="E418" s="248">
        <v>7</v>
      </c>
      <c r="F418" s="248" t="s">
        <v>2297</v>
      </c>
      <c r="G418" s="248" t="s">
        <v>2298</v>
      </c>
      <c r="H418" s="249">
        <v>46</v>
      </c>
      <c r="I418" s="248" t="s">
        <v>1226</v>
      </c>
      <c r="J418" s="249">
        <v>30</v>
      </c>
      <c r="K418" s="248" t="s">
        <v>2291</v>
      </c>
      <c r="L418" s="248" t="s">
        <v>2299</v>
      </c>
      <c r="M418" s="248">
        <v>5</v>
      </c>
      <c r="N418" s="248"/>
      <c r="O418" s="248" t="s">
        <v>4157</v>
      </c>
      <c r="P418" s="248" t="s">
        <v>6365</v>
      </c>
      <c r="Q418" s="248" t="s">
        <v>4154</v>
      </c>
      <c r="R418" s="250"/>
    </row>
    <row r="419" spans="1:18" x14ac:dyDescent="0.7">
      <c r="A419" s="248" t="s">
        <v>4158</v>
      </c>
      <c r="B419" s="248" t="s">
        <v>4159</v>
      </c>
      <c r="C419" s="248" t="s">
        <v>1658</v>
      </c>
      <c r="D419" s="248" t="s">
        <v>4160</v>
      </c>
      <c r="E419" s="248">
        <v>7</v>
      </c>
      <c r="F419" s="248" t="s">
        <v>2297</v>
      </c>
      <c r="G419" s="248" t="s">
        <v>2298</v>
      </c>
      <c r="H419" s="249">
        <v>46</v>
      </c>
      <c r="I419" s="248" t="s">
        <v>1226</v>
      </c>
      <c r="J419" s="249">
        <v>88</v>
      </c>
      <c r="K419" s="248" t="s">
        <v>2291</v>
      </c>
      <c r="L419" s="248" t="s">
        <v>2299</v>
      </c>
      <c r="M419" s="248">
        <v>5</v>
      </c>
      <c r="N419" s="248"/>
      <c r="O419" s="248" t="s">
        <v>4161</v>
      </c>
      <c r="P419" s="248" t="s">
        <v>6365</v>
      </c>
      <c r="Q419" s="248" t="s">
        <v>4158</v>
      </c>
      <c r="R419" s="250"/>
    </row>
    <row r="420" spans="1:18" x14ac:dyDescent="0.7">
      <c r="A420" s="248" t="s">
        <v>4162</v>
      </c>
      <c r="B420" s="248" t="s">
        <v>4163</v>
      </c>
      <c r="C420" s="248" t="s">
        <v>1659</v>
      </c>
      <c r="D420" s="248" t="s">
        <v>4164</v>
      </c>
      <c r="E420" s="248">
        <v>7</v>
      </c>
      <c r="F420" s="248" t="s">
        <v>2297</v>
      </c>
      <c r="G420" s="248" t="s">
        <v>2298</v>
      </c>
      <c r="H420" s="249">
        <v>46</v>
      </c>
      <c r="I420" s="248" t="s">
        <v>1226</v>
      </c>
      <c r="J420" s="249">
        <v>154</v>
      </c>
      <c r="K420" s="248" t="s">
        <v>2291</v>
      </c>
      <c r="L420" s="248" t="s">
        <v>2333</v>
      </c>
      <c r="M420" s="248">
        <v>13</v>
      </c>
      <c r="N420" s="248"/>
      <c r="O420" s="248" t="s">
        <v>4165</v>
      </c>
      <c r="P420" s="248" t="s">
        <v>6360</v>
      </c>
      <c r="Q420" s="248" t="s">
        <v>4162</v>
      </c>
      <c r="R420" s="250"/>
    </row>
    <row r="421" spans="1:18" x14ac:dyDescent="0.7">
      <c r="A421" s="248" t="s">
        <v>4166</v>
      </c>
      <c r="B421" s="248" t="s">
        <v>4167</v>
      </c>
      <c r="C421" s="248" t="s">
        <v>1660</v>
      </c>
      <c r="D421" s="248" t="s">
        <v>4168</v>
      </c>
      <c r="E421" s="248">
        <v>7</v>
      </c>
      <c r="F421" s="248" t="s">
        <v>2297</v>
      </c>
      <c r="G421" s="248" t="s">
        <v>2298</v>
      </c>
      <c r="H421" s="249">
        <v>46</v>
      </c>
      <c r="I421" s="248" t="s">
        <v>1226</v>
      </c>
      <c r="J421" s="249">
        <v>58</v>
      </c>
      <c r="K421" s="248" t="s">
        <v>2291</v>
      </c>
      <c r="L421" s="248" t="s">
        <v>2299</v>
      </c>
      <c r="M421" s="248">
        <v>6</v>
      </c>
      <c r="N421" s="248"/>
      <c r="O421" s="248" t="s">
        <v>4169</v>
      </c>
      <c r="P421" s="248" t="s">
        <v>6364</v>
      </c>
      <c r="Q421" s="248" t="s">
        <v>4166</v>
      </c>
      <c r="R421" s="250"/>
    </row>
    <row r="422" spans="1:18" x14ac:dyDescent="0.7">
      <c r="A422" s="248" t="s">
        <v>4170</v>
      </c>
      <c r="B422" s="248" t="s">
        <v>4171</v>
      </c>
      <c r="C422" s="248" t="s">
        <v>1661</v>
      </c>
      <c r="D422" s="248" t="s">
        <v>4172</v>
      </c>
      <c r="E422" s="248">
        <v>7</v>
      </c>
      <c r="F422" s="248" t="s">
        <v>2297</v>
      </c>
      <c r="G422" s="248" t="s">
        <v>2298</v>
      </c>
      <c r="H422" s="249">
        <v>46</v>
      </c>
      <c r="I422" s="248" t="s">
        <v>1226</v>
      </c>
      <c r="J422" s="249">
        <v>44</v>
      </c>
      <c r="K422" s="248" t="s">
        <v>2291</v>
      </c>
      <c r="L422" s="248" t="s">
        <v>2299</v>
      </c>
      <c r="M422" s="248">
        <v>5</v>
      </c>
      <c r="N422" s="248"/>
      <c r="O422" s="248" t="s">
        <v>4173</v>
      </c>
      <c r="P422" s="248" t="s">
        <v>6365</v>
      </c>
      <c r="Q422" s="248" t="s">
        <v>4170</v>
      </c>
      <c r="R422" s="250"/>
    </row>
    <row r="423" spans="1:18" x14ac:dyDescent="0.7">
      <c r="A423" s="248" t="s">
        <v>4174</v>
      </c>
      <c r="B423" s="248" t="s">
        <v>4175</v>
      </c>
      <c r="C423" s="248" t="s">
        <v>1662</v>
      </c>
      <c r="D423" s="248" t="s">
        <v>4176</v>
      </c>
      <c r="E423" s="248">
        <v>7</v>
      </c>
      <c r="F423" s="248" t="s">
        <v>2297</v>
      </c>
      <c r="G423" s="248" t="s">
        <v>2298</v>
      </c>
      <c r="H423" s="249">
        <v>46</v>
      </c>
      <c r="I423" s="248" t="s">
        <v>1226</v>
      </c>
      <c r="J423" s="249">
        <v>71</v>
      </c>
      <c r="K423" s="248" t="s">
        <v>2291</v>
      </c>
      <c r="L423" s="248" t="s">
        <v>2299</v>
      </c>
      <c r="M423" s="248">
        <v>6</v>
      </c>
      <c r="N423" s="248"/>
      <c r="O423" s="248" t="s">
        <v>4177</v>
      </c>
      <c r="P423" s="248" t="s">
        <v>6364</v>
      </c>
      <c r="Q423" s="248" t="s">
        <v>4174</v>
      </c>
      <c r="R423" s="250"/>
    </row>
    <row r="424" spans="1:18" x14ac:dyDescent="0.7">
      <c r="A424" s="248" t="s">
        <v>4178</v>
      </c>
      <c r="B424" s="248" t="s">
        <v>4179</v>
      </c>
      <c r="C424" s="248" t="s">
        <v>1663</v>
      </c>
      <c r="D424" s="248" t="s">
        <v>4180</v>
      </c>
      <c r="E424" s="248">
        <v>7</v>
      </c>
      <c r="F424" s="248" t="s">
        <v>2297</v>
      </c>
      <c r="G424" s="248" t="s">
        <v>2298</v>
      </c>
      <c r="H424" s="249">
        <v>46</v>
      </c>
      <c r="I424" s="248" t="s">
        <v>1226</v>
      </c>
      <c r="J424" s="249">
        <v>47</v>
      </c>
      <c r="K424" s="248" t="s">
        <v>2291</v>
      </c>
      <c r="L424" s="248" t="s">
        <v>2299</v>
      </c>
      <c r="M424" s="248">
        <v>5</v>
      </c>
      <c r="N424" s="248"/>
      <c r="O424" s="248" t="s">
        <v>4181</v>
      </c>
      <c r="P424" s="248" t="s">
        <v>6365</v>
      </c>
      <c r="Q424" s="248" t="s">
        <v>4178</v>
      </c>
      <c r="R424" s="250"/>
    </row>
    <row r="425" spans="1:18" x14ac:dyDescent="0.7">
      <c r="A425" s="248" t="s">
        <v>4182</v>
      </c>
      <c r="B425" s="248" t="s">
        <v>4183</v>
      </c>
      <c r="C425" s="248" t="s">
        <v>1664</v>
      </c>
      <c r="D425" s="248" t="s">
        <v>4184</v>
      </c>
      <c r="E425" s="248">
        <v>7</v>
      </c>
      <c r="F425" s="248" t="s">
        <v>2297</v>
      </c>
      <c r="G425" s="248" t="s">
        <v>2298</v>
      </c>
      <c r="H425" s="249">
        <v>46</v>
      </c>
      <c r="I425" s="248" t="s">
        <v>1226</v>
      </c>
      <c r="J425" s="249">
        <v>67</v>
      </c>
      <c r="K425" s="248" t="s">
        <v>2291</v>
      </c>
      <c r="L425" s="248" t="s">
        <v>2299</v>
      </c>
      <c r="M425" s="248">
        <v>6</v>
      </c>
      <c r="N425" s="248"/>
      <c r="O425" s="248" t="s">
        <v>4185</v>
      </c>
      <c r="P425" s="248" t="s">
        <v>6364</v>
      </c>
      <c r="Q425" s="248" t="s">
        <v>4182</v>
      </c>
      <c r="R425" s="250"/>
    </row>
    <row r="426" spans="1:18" x14ac:dyDescent="0.7">
      <c r="A426" s="248" t="s">
        <v>4186</v>
      </c>
      <c r="B426" s="248" t="s">
        <v>4187</v>
      </c>
      <c r="C426" s="248" t="s">
        <v>1665</v>
      </c>
      <c r="D426" s="248" t="s">
        <v>4188</v>
      </c>
      <c r="E426" s="248">
        <v>7</v>
      </c>
      <c r="F426" s="248" t="s">
        <v>2297</v>
      </c>
      <c r="G426" s="248" t="s">
        <v>2298</v>
      </c>
      <c r="H426" s="249">
        <v>46</v>
      </c>
      <c r="I426" s="248" t="s">
        <v>1226</v>
      </c>
      <c r="J426" s="249">
        <v>134</v>
      </c>
      <c r="K426" s="248" t="s">
        <v>2291</v>
      </c>
      <c r="L426" s="248" t="s">
        <v>2333</v>
      </c>
      <c r="M426" s="248">
        <v>13</v>
      </c>
      <c r="N426" s="248"/>
      <c r="O426" s="248" t="s">
        <v>4189</v>
      </c>
      <c r="P426" s="248" t="s">
        <v>6360</v>
      </c>
      <c r="Q426" s="248" t="s">
        <v>4186</v>
      </c>
      <c r="R426" s="250"/>
    </row>
    <row r="427" spans="1:18" x14ac:dyDescent="0.7">
      <c r="A427" s="248" t="s">
        <v>4190</v>
      </c>
      <c r="B427" s="248" t="s">
        <v>4191</v>
      </c>
      <c r="C427" s="248" t="s">
        <v>1666</v>
      </c>
      <c r="D427" s="248" t="s">
        <v>4192</v>
      </c>
      <c r="E427" s="248">
        <v>7</v>
      </c>
      <c r="F427" s="248" t="s">
        <v>2297</v>
      </c>
      <c r="G427" s="248" t="s">
        <v>2298</v>
      </c>
      <c r="H427" s="249">
        <v>46</v>
      </c>
      <c r="I427" s="248" t="s">
        <v>1226</v>
      </c>
      <c r="J427" s="249">
        <v>38</v>
      </c>
      <c r="K427" s="248" t="s">
        <v>2291</v>
      </c>
      <c r="L427" s="248" t="s">
        <v>2299</v>
      </c>
      <c r="M427" s="248">
        <v>5</v>
      </c>
      <c r="N427" s="248"/>
      <c r="O427" s="248" t="s">
        <v>4193</v>
      </c>
      <c r="P427" s="248" t="s">
        <v>6365</v>
      </c>
      <c r="Q427" s="248" t="s">
        <v>4190</v>
      </c>
      <c r="R427" s="250"/>
    </row>
    <row r="428" spans="1:18" x14ac:dyDescent="0.7">
      <c r="A428" s="248" t="s">
        <v>4442</v>
      </c>
      <c r="B428" s="248" t="s">
        <v>4443</v>
      </c>
      <c r="C428" s="248" t="s">
        <v>1751</v>
      </c>
      <c r="D428" s="248" t="s">
        <v>4444</v>
      </c>
      <c r="E428" s="248">
        <v>8</v>
      </c>
      <c r="F428" s="248" t="s">
        <v>2297</v>
      </c>
      <c r="G428" s="248" t="s">
        <v>2298</v>
      </c>
      <c r="H428" s="249">
        <v>47</v>
      </c>
      <c r="I428" s="248" t="s">
        <v>1233</v>
      </c>
      <c r="J428" s="249">
        <v>40</v>
      </c>
      <c r="K428" s="248" t="s">
        <v>2283</v>
      </c>
      <c r="L428" s="248" t="s">
        <v>2299</v>
      </c>
      <c r="M428" s="248">
        <v>6</v>
      </c>
      <c r="N428" s="248"/>
      <c r="O428" s="248" t="s">
        <v>4445</v>
      </c>
      <c r="P428" s="248" t="s">
        <v>6364</v>
      </c>
      <c r="Q428" s="248" t="s">
        <v>4442</v>
      </c>
      <c r="R428" s="250"/>
    </row>
    <row r="429" spans="1:18" x14ac:dyDescent="0.7">
      <c r="A429" s="248" t="s">
        <v>4446</v>
      </c>
      <c r="B429" s="248" t="s">
        <v>4447</v>
      </c>
      <c r="C429" s="248" t="s">
        <v>1752</v>
      </c>
      <c r="D429" s="248" t="s">
        <v>4448</v>
      </c>
      <c r="E429" s="248">
        <v>8</v>
      </c>
      <c r="F429" s="248" t="s">
        <v>2297</v>
      </c>
      <c r="G429" s="248" t="s">
        <v>2298</v>
      </c>
      <c r="H429" s="249">
        <v>47</v>
      </c>
      <c r="I429" s="248" t="s">
        <v>1233</v>
      </c>
      <c r="J429" s="249">
        <v>39</v>
      </c>
      <c r="K429" s="248" t="s">
        <v>2283</v>
      </c>
      <c r="L429" s="248" t="s">
        <v>2299</v>
      </c>
      <c r="M429" s="248">
        <v>5</v>
      </c>
      <c r="N429" s="248"/>
      <c r="O429" s="248" t="s">
        <v>4449</v>
      </c>
      <c r="P429" s="248" t="s">
        <v>6365</v>
      </c>
      <c r="Q429" s="248" t="s">
        <v>4446</v>
      </c>
      <c r="R429" s="250"/>
    </row>
    <row r="430" spans="1:18" x14ac:dyDescent="0.7">
      <c r="A430" s="248" t="s">
        <v>4450</v>
      </c>
      <c r="B430" s="248" t="s">
        <v>4451</v>
      </c>
      <c r="C430" s="248" t="s">
        <v>1753</v>
      </c>
      <c r="D430" s="248" t="s">
        <v>4452</v>
      </c>
      <c r="E430" s="248">
        <v>8</v>
      </c>
      <c r="F430" s="248" t="s">
        <v>2297</v>
      </c>
      <c r="G430" s="248" t="s">
        <v>2298</v>
      </c>
      <c r="H430" s="249">
        <v>47</v>
      </c>
      <c r="I430" s="248" t="s">
        <v>1233</v>
      </c>
      <c r="J430" s="249">
        <v>90</v>
      </c>
      <c r="K430" s="248" t="s">
        <v>2283</v>
      </c>
      <c r="L430" s="248" t="s">
        <v>2299</v>
      </c>
      <c r="M430" s="248">
        <v>6</v>
      </c>
      <c r="N430" s="248"/>
      <c r="O430" s="248" t="s">
        <v>4453</v>
      </c>
      <c r="P430" s="248" t="s">
        <v>6364</v>
      </c>
      <c r="Q430" s="248" t="s">
        <v>4450</v>
      </c>
      <c r="R430" s="250"/>
    </row>
    <row r="431" spans="1:18" x14ac:dyDescent="0.7">
      <c r="A431" s="248" t="s">
        <v>4454</v>
      </c>
      <c r="B431" s="248" t="s">
        <v>4455</v>
      </c>
      <c r="C431" s="248" t="s">
        <v>1754</v>
      </c>
      <c r="D431" s="248" t="s">
        <v>4456</v>
      </c>
      <c r="E431" s="248">
        <v>8</v>
      </c>
      <c r="F431" s="248" t="s">
        <v>2297</v>
      </c>
      <c r="G431" s="248" t="s">
        <v>2298</v>
      </c>
      <c r="H431" s="249">
        <v>47</v>
      </c>
      <c r="I431" s="248" t="s">
        <v>1233</v>
      </c>
      <c r="J431" s="249">
        <v>103</v>
      </c>
      <c r="K431" s="248" t="s">
        <v>2283</v>
      </c>
      <c r="L431" s="248" t="s">
        <v>2304</v>
      </c>
      <c r="M431" s="248">
        <v>9</v>
      </c>
      <c r="N431" s="248"/>
      <c r="O431" s="248" t="s">
        <v>4457</v>
      </c>
      <c r="P431" s="248" t="s">
        <v>6363</v>
      </c>
      <c r="Q431" s="248" t="s">
        <v>4454</v>
      </c>
      <c r="R431" s="250"/>
    </row>
    <row r="432" spans="1:18" x14ac:dyDescent="0.7">
      <c r="A432" s="248" t="s">
        <v>4458</v>
      </c>
      <c r="B432" s="248" t="s">
        <v>4459</v>
      </c>
      <c r="C432" s="248" t="s">
        <v>1755</v>
      </c>
      <c r="D432" s="248" t="s">
        <v>4460</v>
      </c>
      <c r="E432" s="248">
        <v>8</v>
      </c>
      <c r="F432" s="248" t="s">
        <v>2297</v>
      </c>
      <c r="G432" s="248" t="s">
        <v>2298</v>
      </c>
      <c r="H432" s="249">
        <v>47</v>
      </c>
      <c r="I432" s="248" t="s">
        <v>1233</v>
      </c>
      <c r="J432" s="249">
        <v>38</v>
      </c>
      <c r="K432" s="248" t="s">
        <v>2283</v>
      </c>
      <c r="L432" s="248" t="s">
        <v>2299</v>
      </c>
      <c r="M432" s="248">
        <v>6</v>
      </c>
      <c r="N432" s="248"/>
      <c r="O432" s="248" t="s">
        <v>4461</v>
      </c>
      <c r="P432" s="248" t="s">
        <v>6364</v>
      </c>
      <c r="Q432" s="248" t="s">
        <v>4458</v>
      </c>
      <c r="R432" s="250"/>
    </row>
    <row r="433" spans="1:18" x14ac:dyDescent="0.7">
      <c r="A433" s="248" t="s">
        <v>4462</v>
      </c>
      <c r="B433" s="248" t="s">
        <v>4463</v>
      </c>
      <c r="C433" s="248" t="s">
        <v>1756</v>
      </c>
      <c r="D433" s="248" t="s">
        <v>4464</v>
      </c>
      <c r="E433" s="248">
        <v>8</v>
      </c>
      <c r="F433" s="248" t="s">
        <v>2297</v>
      </c>
      <c r="G433" s="248" t="s">
        <v>2298</v>
      </c>
      <c r="H433" s="249">
        <v>47</v>
      </c>
      <c r="I433" s="248" t="s">
        <v>1233</v>
      </c>
      <c r="J433" s="249">
        <v>15</v>
      </c>
      <c r="K433" s="248" t="s">
        <v>2283</v>
      </c>
      <c r="L433" s="248" t="s">
        <v>2386</v>
      </c>
      <c r="M433" s="248">
        <v>2</v>
      </c>
      <c r="N433" s="248"/>
      <c r="O433" s="248" t="s">
        <v>4465</v>
      </c>
      <c r="P433" s="248" t="s">
        <v>6352</v>
      </c>
      <c r="Q433" s="248" t="s">
        <v>4462</v>
      </c>
      <c r="R433" s="250"/>
    </row>
    <row r="434" spans="1:18" x14ac:dyDescent="0.7">
      <c r="A434" s="248" t="s">
        <v>4466</v>
      </c>
      <c r="B434" s="248" t="s">
        <v>4467</v>
      </c>
      <c r="C434" s="248" t="s">
        <v>1757</v>
      </c>
      <c r="D434" s="248" t="s">
        <v>4468</v>
      </c>
      <c r="E434" s="248">
        <v>8</v>
      </c>
      <c r="F434" s="248" t="s">
        <v>2297</v>
      </c>
      <c r="G434" s="248" t="s">
        <v>2290</v>
      </c>
      <c r="H434" s="249">
        <v>47</v>
      </c>
      <c r="I434" s="248" t="s">
        <v>1233</v>
      </c>
      <c r="J434" s="249">
        <v>246</v>
      </c>
      <c r="K434" s="248" t="s">
        <v>2283</v>
      </c>
      <c r="L434" s="248" t="s">
        <v>2292</v>
      </c>
      <c r="M434" s="248">
        <v>15</v>
      </c>
      <c r="N434" s="248"/>
      <c r="O434" s="248" t="s">
        <v>4469</v>
      </c>
      <c r="P434" s="248" t="s">
        <v>6357</v>
      </c>
      <c r="Q434" s="248" t="s">
        <v>4466</v>
      </c>
      <c r="R434" s="250"/>
    </row>
    <row r="435" spans="1:18" x14ac:dyDescent="0.7">
      <c r="A435" s="248" t="s">
        <v>4470</v>
      </c>
      <c r="B435" s="248" t="s">
        <v>4471</v>
      </c>
      <c r="C435" s="248" t="s">
        <v>1758</v>
      </c>
      <c r="D435" s="248" t="s">
        <v>4472</v>
      </c>
      <c r="E435" s="248">
        <v>8</v>
      </c>
      <c r="F435" s="248" t="s">
        <v>2297</v>
      </c>
      <c r="G435" s="248" t="s">
        <v>2298</v>
      </c>
      <c r="H435" s="249">
        <v>47</v>
      </c>
      <c r="I435" s="248" t="s">
        <v>1233</v>
      </c>
      <c r="J435" s="249">
        <v>40</v>
      </c>
      <c r="K435" s="248" t="s">
        <v>2283</v>
      </c>
      <c r="L435" s="248" t="s">
        <v>2299</v>
      </c>
      <c r="M435" s="248">
        <v>6</v>
      </c>
      <c r="N435" s="248"/>
      <c r="O435" s="248" t="s">
        <v>4473</v>
      </c>
      <c r="P435" s="248" t="s">
        <v>6364</v>
      </c>
      <c r="Q435" s="248" t="s">
        <v>4470</v>
      </c>
      <c r="R435" s="250"/>
    </row>
    <row r="436" spans="1:18" x14ac:dyDescent="0.7">
      <c r="A436" s="248" t="s">
        <v>4474</v>
      </c>
      <c r="B436" s="248" t="s">
        <v>4475</v>
      </c>
      <c r="C436" s="248" t="s">
        <v>1759</v>
      </c>
      <c r="D436" s="248" t="s">
        <v>4476</v>
      </c>
      <c r="E436" s="248">
        <v>8</v>
      </c>
      <c r="F436" s="248" t="s">
        <v>2297</v>
      </c>
      <c r="G436" s="248" t="s">
        <v>2298</v>
      </c>
      <c r="H436" s="249">
        <v>47</v>
      </c>
      <c r="I436" s="248" t="s">
        <v>1233</v>
      </c>
      <c r="J436" s="249">
        <v>78</v>
      </c>
      <c r="K436" s="248" t="s">
        <v>2283</v>
      </c>
      <c r="L436" s="248" t="s">
        <v>2304</v>
      </c>
      <c r="M436" s="248">
        <v>10</v>
      </c>
      <c r="N436" s="248"/>
      <c r="O436" s="248" t="s">
        <v>4477</v>
      </c>
      <c r="P436" s="248" t="s">
        <v>6361</v>
      </c>
      <c r="Q436" s="248" t="s">
        <v>4474</v>
      </c>
      <c r="R436" s="250"/>
    </row>
    <row r="437" spans="1:18" x14ac:dyDescent="0.7">
      <c r="A437" s="248" t="s">
        <v>4478</v>
      </c>
      <c r="B437" s="248" t="s">
        <v>4479</v>
      </c>
      <c r="C437" s="248" t="s">
        <v>1760</v>
      </c>
      <c r="D437" s="248" t="s">
        <v>4480</v>
      </c>
      <c r="E437" s="248">
        <v>8</v>
      </c>
      <c r="F437" s="248" t="s">
        <v>2297</v>
      </c>
      <c r="G437" s="248" t="s">
        <v>2298</v>
      </c>
      <c r="H437" s="249">
        <v>47</v>
      </c>
      <c r="I437" s="248" t="s">
        <v>1233</v>
      </c>
      <c r="J437" s="249">
        <v>123</v>
      </c>
      <c r="K437" s="248" t="s">
        <v>2283</v>
      </c>
      <c r="L437" s="248" t="s">
        <v>2304</v>
      </c>
      <c r="M437" s="248">
        <v>10</v>
      </c>
      <c r="N437" s="248"/>
      <c r="O437" s="248" t="s">
        <v>4481</v>
      </c>
      <c r="P437" s="248" t="s">
        <v>6361</v>
      </c>
      <c r="Q437" s="248" t="s">
        <v>4478</v>
      </c>
      <c r="R437" s="250"/>
    </row>
    <row r="438" spans="1:18" x14ac:dyDescent="0.7">
      <c r="A438" s="248" t="s">
        <v>4482</v>
      </c>
      <c r="B438" s="248" t="s">
        <v>4483</v>
      </c>
      <c r="C438" s="248" t="s">
        <v>1761</v>
      </c>
      <c r="D438" s="248" t="s">
        <v>4484</v>
      </c>
      <c r="E438" s="248">
        <v>8</v>
      </c>
      <c r="F438" s="248" t="s">
        <v>2297</v>
      </c>
      <c r="G438" s="248" t="s">
        <v>2298</v>
      </c>
      <c r="H438" s="249">
        <v>47</v>
      </c>
      <c r="I438" s="248" t="s">
        <v>1233</v>
      </c>
      <c r="J438" s="249">
        <v>42</v>
      </c>
      <c r="K438" s="248" t="s">
        <v>2291</v>
      </c>
      <c r="L438" s="248" t="s">
        <v>2299</v>
      </c>
      <c r="M438" s="248">
        <v>5</v>
      </c>
      <c r="N438" s="248"/>
      <c r="O438" s="248" t="s">
        <v>4485</v>
      </c>
      <c r="P438" s="248" t="s">
        <v>6365</v>
      </c>
      <c r="Q438" s="248" t="s">
        <v>4482</v>
      </c>
      <c r="R438" s="250"/>
    </row>
    <row r="439" spans="1:18" x14ac:dyDescent="0.7">
      <c r="A439" s="248" t="s">
        <v>4486</v>
      </c>
      <c r="B439" s="248" t="s">
        <v>4487</v>
      </c>
      <c r="C439" s="248" t="s">
        <v>1762</v>
      </c>
      <c r="D439" s="248" t="s">
        <v>4488</v>
      </c>
      <c r="E439" s="248">
        <v>8</v>
      </c>
      <c r="F439" s="248" t="s">
        <v>2297</v>
      </c>
      <c r="G439" s="248" t="s">
        <v>2298</v>
      </c>
      <c r="H439" s="249">
        <v>47</v>
      </c>
      <c r="I439" s="248" t="s">
        <v>1233</v>
      </c>
      <c r="J439" s="249">
        <v>38</v>
      </c>
      <c r="K439" s="248" t="s">
        <v>2283</v>
      </c>
      <c r="L439" s="248" t="s">
        <v>2299</v>
      </c>
      <c r="M439" s="248">
        <v>5</v>
      </c>
      <c r="N439" s="248"/>
      <c r="O439" s="248" t="s">
        <v>4489</v>
      </c>
      <c r="P439" s="248" t="s">
        <v>6365</v>
      </c>
      <c r="Q439" s="248" t="s">
        <v>4486</v>
      </c>
      <c r="R439" s="250"/>
    </row>
    <row r="440" spans="1:18" x14ac:dyDescent="0.7">
      <c r="A440" s="248" t="s">
        <v>4490</v>
      </c>
      <c r="B440" s="248" t="s">
        <v>4491</v>
      </c>
      <c r="C440" s="248" t="s">
        <v>1763</v>
      </c>
      <c r="D440" s="248" t="s">
        <v>4492</v>
      </c>
      <c r="E440" s="248">
        <v>8</v>
      </c>
      <c r="F440" s="248" t="s">
        <v>2297</v>
      </c>
      <c r="G440" s="248" t="s">
        <v>2298</v>
      </c>
      <c r="H440" s="249">
        <v>47</v>
      </c>
      <c r="I440" s="248" t="s">
        <v>1233</v>
      </c>
      <c r="J440" s="249">
        <v>42</v>
      </c>
      <c r="K440" s="248" t="s">
        <v>2291</v>
      </c>
      <c r="L440" s="248" t="s">
        <v>2299</v>
      </c>
      <c r="M440" s="248">
        <v>5</v>
      </c>
      <c r="N440" s="248"/>
      <c r="O440" s="248" t="s">
        <v>4493</v>
      </c>
      <c r="P440" s="248" t="s">
        <v>6365</v>
      </c>
      <c r="Q440" s="248" t="s">
        <v>4490</v>
      </c>
      <c r="R440" s="250"/>
    </row>
    <row r="441" spans="1:18" x14ac:dyDescent="0.7">
      <c r="A441" s="248" t="s">
        <v>4494</v>
      </c>
      <c r="B441" s="248" t="s">
        <v>4495</v>
      </c>
      <c r="C441" s="248" t="s">
        <v>1764</v>
      </c>
      <c r="D441" s="248" t="s">
        <v>4496</v>
      </c>
      <c r="E441" s="248">
        <v>8</v>
      </c>
      <c r="F441" s="248" t="s">
        <v>2297</v>
      </c>
      <c r="G441" s="248" t="s">
        <v>2298</v>
      </c>
      <c r="H441" s="249">
        <v>47</v>
      </c>
      <c r="I441" s="248" t="s">
        <v>1233</v>
      </c>
      <c r="J441" s="249">
        <v>40</v>
      </c>
      <c r="K441" s="248" t="s">
        <v>2283</v>
      </c>
      <c r="L441" s="248" t="s">
        <v>2299</v>
      </c>
      <c r="M441" s="248">
        <v>6</v>
      </c>
      <c r="N441" s="248"/>
      <c r="O441" s="248" t="s">
        <v>4497</v>
      </c>
      <c r="P441" s="248" t="s">
        <v>6364</v>
      </c>
      <c r="Q441" s="248" t="s">
        <v>4494</v>
      </c>
      <c r="R441" s="250"/>
    </row>
    <row r="442" spans="1:18" x14ac:dyDescent="0.7">
      <c r="A442" s="248" t="s">
        <v>4498</v>
      </c>
      <c r="B442" s="248" t="s">
        <v>4499</v>
      </c>
      <c r="C442" s="248" t="s">
        <v>1765</v>
      </c>
      <c r="D442" s="248" t="s">
        <v>4500</v>
      </c>
      <c r="E442" s="248">
        <v>8</v>
      </c>
      <c r="F442" s="248" t="s">
        <v>2297</v>
      </c>
      <c r="G442" s="248" t="s">
        <v>2298</v>
      </c>
      <c r="H442" s="249">
        <v>47</v>
      </c>
      <c r="I442" s="248" t="s">
        <v>1233</v>
      </c>
      <c r="J442" s="249">
        <v>35</v>
      </c>
      <c r="K442" s="248" t="s">
        <v>2283</v>
      </c>
      <c r="L442" s="248" t="s">
        <v>2299</v>
      </c>
      <c r="M442" s="248">
        <v>5</v>
      </c>
      <c r="N442" s="248"/>
      <c r="O442" s="248" t="s">
        <v>4501</v>
      </c>
      <c r="P442" s="248" t="s">
        <v>6365</v>
      </c>
      <c r="Q442" s="248" t="s">
        <v>4498</v>
      </c>
      <c r="R442" s="250"/>
    </row>
    <row r="443" spans="1:18" x14ac:dyDescent="0.7">
      <c r="A443" s="248" t="s">
        <v>4513</v>
      </c>
      <c r="B443" s="248" t="s">
        <v>4514</v>
      </c>
      <c r="C443" s="248" t="s">
        <v>1719</v>
      </c>
      <c r="D443" s="248" t="s">
        <v>4515</v>
      </c>
      <c r="E443" s="248">
        <v>8</v>
      </c>
      <c r="F443" s="248" t="s">
        <v>2297</v>
      </c>
      <c r="G443" s="248" t="s">
        <v>2298</v>
      </c>
      <c r="H443" s="249">
        <v>48</v>
      </c>
      <c r="I443" s="248" t="s">
        <v>1230</v>
      </c>
      <c r="J443" s="249">
        <v>40</v>
      </c>
      <c r="K443" s="248" t="s">
        <v>2291</v>
      </c>
      <c r="L443" s="248" t="s">
        <v>2299</v>
      </c>
      <c r="M443" s="248">
        <v>6</v>
      </c>
      <c r="N443" s="248"/>
      <c r="O443" s="248" t="s">
        <v>4516</v>
      </c>
      <c r="P443" s="248" t="s">
        <v>6364</v>
      </c>
      <c r="Q443" s="248" t="s">
        <v>4513</v>
      </c>
      <c r="R443" s="250"/>
    </row>
    <row r="444" spans="1:18" x14ac:dyDescent="0.7">
      <c r="A444" s="248" t="s">
        <v>4517</v>
      </c>
      <c r="B444" s="248" t="s">
        <v>4518</v>
      </c>
      <c r="C444" s="248" t="s">
        <v>1720</v>
      </c>
      <c r="D444" s="248" t="s">
        <v>4519</v>
      </c>
      <c r="E444" s="248">
        <v>8</v>
      </c>
      <c r="F444" s="248" t="s">
        <v>2297</v>
      </c>
      <c r="G444" s="248" t="s">
        <v>2298</v>
      </c>
      <c r="H444" s="249">
        <v>48</v>
      </c>
      <c r="I444" s="248" t="s">
        <v>1230</v>
      </c>
      <c r="J444" s="249">
        <v>47</v>
      </c>
      <c r="K444" s="248" t="s">
        <v>2291</v>
      </c>
      <c r="L444" s="248" t="s">
        <v>2299</v>
      </c>
      <c r="M444" s="248">
        <v>6</v>
      </c>
      <c r="N444" s="248"/>
      <c r="O444" s="248" t="s">
        <v>4520</v>
      </c>
      <c r="P444" s="248" t="s">
        <v>6364</v>
      </c>
      <c r="Q444" s="248" t="s">
        <v>4517</v>
      </c>
      <c r="R444" s="250"/>
    </row>
    <row r="445" spans="1:18" x14ac:dyDescent="0.7">
      <c r="A445" s="248" t="s">
        <v>4521</v>
      </c>
      <c r="B445" s="248" t="s">
        <v>4522</v>
      </c>
      <c r="C445" s="248" t="s">
        <v>1721</v>
      </c>
      <c r="D445" s="248" t="s">
        <v>4523</v>
      </c>
      <c r="E445" s="248">
        <v>8</v>
      </c>
      <c r="F445" s="248" t="s">
        <v>2297</v>
      </c>
      <c r="G445" s="248" t="s">
        <v>2298</v>
      </c>
      <c r="H445" s="249">
        <v>48</v>
      </c>
      <c r="I445" s="248" t="s">
        <v>1230</v>
      </c>
      <c r="J445" s="249">
        <v>43</v>
      </c>
      <c r="K445" s="248" t="s">
        <v>2291</v>
      </c>
      <c r="L445" s="248" t="s">
        <v>2299</v>
      </c>
      <c r="M445" s="248">
        <v>5</v>
      </c>
      <c r="N445" s="248"/>
      <c r="O445" s="248" t="s">
        <v>4524</v>
      </c>
      <c r="P445" s="248" t="s">
        <v>6365</v>
      </c>
      <c r="Q445" s="248" t="s">
        <v>4521</v>
      </c>
      <c r="R445" s="250"/>
    </row>
    <row r="446" spans="1:18" x14ac:dyDescent="0.7">
      <c r="A446" s="248" t="s">
        <v>4525</v>
      </c>
      <c r="B446" s="248" t="s">
        <v>4526</v>
      </c>
      <c r="C446" s="248" t="s">
        <v>1722</v>
      </c>
      <c r="D446" s="248" t="s">
        <v>4527</v>
      </c>
      <c r="E446" s="248">
        <v>8</v>
      </c>
      <c r="F446" s="248" t="s">
        <v>2297</v>
      </c>
      <c r="G446" s="248" t="s">
        <v>2298</v>
      </c>
      <c r="H446" s="249">
        <v>48</v>
      </c>
      <c r="I446" s="248" t="s">
        <v>1230</v>
      </c>
      <c r="J446" s="249">
        <v>43</v>
      </c>
      <c r="K446" s="248" t="s">
        <v>2291</v>
      </c>
      <c r="L446" s="248" t="s">
        <v>2299</v>
      </c>
      <c r="M446" s="248">
        <v>5</v>
      </c>
      <c r="N446" s="248"/>
      <c r="O446" s="248" t="s">
        <v>4528</v>
      </c>
      <c r="P446" s="248" t="s">
        <v>6365</v>
      </c>
      <c r="Q446" s="248" t="s">
        <v>4525</v>
      </c>
      <c r="R446" s="250"/>
    </row>
    <row r="447" spans="1:18" x14ac:dyDescent="0.7">
      <c r="A447" s="248" t="s">
        <v>4529</v>
      </c>
      <c r="B447" s="248" t="s">
        <v>4530</v>
      </c>
      <c r="C447" s="248" t="s">
        <v>1723</v>
      </c>
      <c r="D447" s="248" t="s">
        <v>4531</v>
      </c>
      <c r="E447" s="248">
        <v>8</v>
      </c>
      <c r="F447" s="248" t="s">
        <v>2297</v>
      </c>
      <c r="G447" s="248" t="s">
        <v>2298</v>
      </c>
      <c r="H447" s="249">
        <v>48</v>
      </c>
      <c r="I447" s="248" t="s">
        <v>1230</v>
      </c>
      <c r="J447" s="249">
        <v>59</v>
      </c>
      <c r="K447" s="248" t="s">
        <v>2291</v>
      </c>
      <c r="L447" s="248" t="s">
        <v>2299</v>
      </c>
      <c r="M447" s="248">
        <v>6</v>
      </c>
      <c r="N447" s="248"/>
      <c r="O447" s="248" t="s">
        <v>4532</v>
      </c>
      <c r="P447" s="248" t="s">
        <v>6364</v>
      </c>
      <c r="Q447" s="248" t="s">
        <v>4529</v>
      </c>
      <c r="R447" s="250"/>
    </row>
    <row r="448" spans="1:18" x14ac:dyDescent="0.7">
      <c r="A448" s="248" t="s">
        <v>4533</v>
      </c>
      <c r="B448" s="248" t="s">
        <v>4534</v>
      </c>
      <c r="C448" s="248" t="s">
        <v>1724</v>
      </c>
      <c r="D448" s="248" t="s">
        <v>4535</v>
      </c>
      <c r="E448" s="248">
        <v>8</v>
      </c>
      <c r="F448" s="248" t="s">
        <v>2297</v>
      </c>
      <c r="G448" s="248" t="s">
        <v>2298</v>
      </c>
      <c r="H448" s="249">
        <v>48</v>
      </c>
      <c r="I448" s="248" t="s">
        <v>1230</v>
      </c>
      <c r="J448" s="249">
        <v>60</v>
      </c>
      <c r="K448" s="248" t="s">
        <v>2291</v>
      </c>
      <c r="L448" s="248" t="s">
        <v>2299</v>
      </c>
      <c r="M448" s="248">
        <v>6</v>
      </c>
      <c r="N448" s="248"/>
      <c r="O448" s="248" t="s">
        <v>4536</v>
      </c>
      <c r="P448" s="248" t="s">
        <v>6364</v>
      </c>
      <c r="Q448" s="248" t="s">
        <v>4533</v>
      </c>
      <c r="R448" s="250"/>
    </row>
    <row r="449" spans="1:18" x14ac:dyDescent="0.7">
      <c r="A449" s="248" t="s">
        <v>4537</v>
      </c>
      <c r="B449" s="248" t="s">
        <v>4538</v>
      </c>
      <c r="C449" s="248" t="s">
        <v>1725</v>
      </c>
      <c r="D449" s="248" t="s">
        <v>4539</v>
      </c>
      <c r="E449" s="248">
        <v>8</v>
      </c>
      <c r="F449" s="248" t="s">
        <v>2297</v>
      </c>
      <c r="G449" s="248" t="s">
        <v>2298</v>
      </c>
      <c r="H449" s="249">
        <v>48</v>
      </c>
      <c r="I449" s="248" t="s">
        <v>1230</v>
      </c>
      <c r="J449" s="249">
        <v>90</v>
      </c>
      <c r="K449" s="248" t="s">
        <v>2291</v>
      </c>
      <c r="L449" s="248" t="s">
        <v>2304</v>
      </c>
      <c r="M449" s="248">
        <v>10</v>
      </c>
      <c r="N449" s="248"/>
      <c r="O449" s="248" t="s">
        <v>4540</v>
      </c>
      <c r="P449" s="248" t="s">
        <v>6361</v>
      </c>
      <c r="Q449" s="248" t="s">
        <v>4537</v>
      </c>
      <c r="R449" s="250"/>
    </row>
    <row r="450" spans="1:18" x14ac:dyDescent="0.7">
      <c r="A450" s="248" t="s">
        <v>4541</v>
      </c>
      <c r="B450" s="248" t="s">
        <v>4542</v>
      </c>
      <c r="C450" s="248" t="s">
        <v>1726</v>
      </c>
      <c r="D450" s="248" t="s">
        <v>4543</v>
      </c>
      <c r="E450" s="248">
        <v>8</v>
      </c>
      <c r="F450" s="248" t="s">
        <v>2297</v>
      </c>
      <c r="G450" s="248" t="s">
        <v>2298</v>
      </c>
      <c r="H450" s="249">
        <v>48</v>
      </c>
      <c r="I450" s="248" t="s">
        <v>1230</v>
      </c>
      <c r="J450" s="249">
        <v>36</v>
      </c>
      <c r="K450" s="248" t="s">
        <v>2291</v>
      </c>
      <c r="L450" s="248" t="s">
        <v>2299</v>
      </c>
      <c r="M450" s="248">
        <v>6</v>
      </c>
      <c r="N450" s="248"/>
      <c r="O450" s="248" t="s">
        <v>4544</v>
      </c>
      <c r="P450" s="248" t="s">
        <v>6364</v>
      </c>
      <c r="Q450" s="248" t="s">
        <v>4541</v>
      </c>
      <c r="R450" s="250"/>
    </row>
    <row r="451" spans="1:18" x14ac:dyDescent="0.7">
      <c r="A451" s="248" t="s">
        <v>4545</v>
      </c>
      <c r="B451" s="248" t="s">
        <v>4546</v>
      </c>
      <c r="C451" s="248" t="s">
        <v>1727</v>
      </c>
      <c r="D451" s="248" t="s">
        <v>4547</v>
      </c>
      <c r="E451" s="248">
        <v>8</v>
      </c>
      <c r="F451" s="248" t="s">
        <v>2297</v>
      </c>
      <c r="G451" s="248" t="s">
        <v>2298</v>
      </c>
      <c r="H451" s="249">
        <v>48</v>
      </c>
      <c r="I451" s="248" t="s">
        <v>1230</v>
      </c>
      <c r="J451" s="249">
        <v>40</v>
      </c>
      <c r="K451" s="248" t="s">
        <v>2291</v>
      </c>
      <c r="L451" s="248" t="s">
        <v>2299</v>
      </c>
      <c r="M451" s="248">
        <v>6</v>
      </c>
      <c r="N451" s="248"/>
      <c r="O451" s="248" t="s">
        <v>4548</v>
      </c>
      <c r="P451" s="248" t="s">
        <v>6364</v>
      </c>
      <c r="Q451" s="248" t="s">
        <v>4545</v>
      </c>
      <c r="R451" s="250"/>
    </row>
    <row r="452" spans="1:18" x14ac:dyDescent="0.7">
      <c r="A452" s="248" t="s">
        <v>5152</v>
      </c>
      <c r="B452" s="248" t="s">
        <v>5153</v>
      </c>
      <c r="C452" s="248" t="s">
        <v>1882</v>
      </c>
      <c r="D452" s="248" t="s">
        <v>5154</v>
      </c>
      <c r="E452" s="248">
        <v>10</v>
      </c>
      <c r="F452" s="248" t="s">
        <v>2297</v>
      </c>
      <c r="G452" s="248" t="s">
        <v>2298</v>
      </c>
      <c r="H452" s="249">
        <v>49</v>
      </c>
      <c r="I452" s="248" t="s">
        <v>1241</v>
      </c>
      <c r="J452" s="249">
        <v>30</v>
      </c>
      <c r="K452" s="248" t="s">
        <v>2291</v>
      </c>
      <c r="L452" s="248" t="s">
        <v>2299</v>
      </c>
      <c r="M452" s="248">
        <v>6</v>
      </c>
      <c r="N452" s="248"/>
      <c r="O452" s="248" t="s">
        <v>5155</v>
      </c>
      <c r="P452" s="248" t="s">
        <v>6364</v>
      </c>
      <c r="Q452" s="248" t="s">
        <v>5152</v>
      </c>
      <c r="R452" s="250"/>
    </row>
    <row r="453" spans="1:18" x14ac:dyDescent="0.7">
      <c r="A453" s="248" t="s">
        <v>5156</v>
      </c>
      <c r="B453" s="248" t="s">
        <v>5157</v>
      </c>
      <c r="C453" s="248" t="s">
        <v>1883</v>
      </c>
      <c r="D453" s="248" t="s">
        <v>5158</v>
      </c>
      <c r="E453" s="248">
        <v>10</v>
      </c>
      <c r="F453" s="248" t="s">
        <v>2297</v>
      </c>
      <c r="G453" s="248" t="s">
        <v>2298</v>
      </c>
      <c r="H453" s="249">
        <v>49</v>
      </c>
      <c r="I453" s="248" t="s">
        <v>1241</v>
      </c>
      <c r="J453" s="249">
        <v>51</v>
      </c>
      <c r="K453" s="248" t="s">
        <v>2291</v>
      </c>
      <c r="L453" s="248" t="s">
        <v>2299</v>
      </c>
      <c r="M453" s="248">
        <v>6</v>
      </c>
      <c r="N453" s="248"/>
      <c r="O453" s="248" t="s">
        <v>5159</v>
      </c>
      <c r="P453" s="248" t="s">
        <v>6364</v>
      </c>
      <c r="Q453" s="248" t="s">
        <v>5156</v>
      </c>
      <c r="R453" s="250"/>
    </row>
    <row r="454" spans="1:18" x14ac:dyDescent="0.7">
      <c r="A454" s="248" t="s">
        <v>5160</v>
      </c>
      <c r="B454" s="248" t="s">
        <v>5161</v>
      </c>
      <c r="C454" s="248" t="s">
        <v>1884</v>
      </c>
      <c r="D454" s="248" t="s">
        <v>5162</v>
      </c>
      <c r="E454" s="248">
        <v>10</v>
      </c>
      <c r="F454" s="248" t="s">
        <v>2297</v>
      </c>
      <c r="G454" s="248" t="s">
        <v>2298</v>
      </c>
      <c r="H454" s="249">
        <v>49</v>
      </c>
      <c r="I454" s="248" t="s">
        <v>1241</v>
      </c>
      <c r="J454" s="249">
        <v>41</v>
      </c>
      <c r="K454" s="248" t="s">
        <v>2291</v>
      </c>
      <c r="L454" s="248" t="s">
        <v>2299</v>
      </c>
      <c r="M454" s="248">
        <v>6</v>
      </c>
      <c r="N454" s="248"/>
      <c r="O454" s="248" t="s">
        <v>5163</v>
      </c>
      <c r="P454" s="248" t="s">
        <v>6364</v>
      </c>
      <c r="Q454" s="248" t="s">
        <v>5160</v>
      </c>
      <c r="R454" s="250"/>
    </row>
    <row r="455" spans="1:18" x14ac:dyDescent="0.7">
      <c r="A455" s="248" t="s">
        <v>5164</v>
      </c>
      <c r="B455" s="248" t="s">
        <v>5165</v>
      </c>
      <c r="C455" s="248" t="s">
        <v>1885</v>
      </c>
      <c r="D455" s="248" t="s">
        <v>5166</v>
      </c>
      <c r="E455" s="248">
        <v>10</v>
      </c>
      <c r="F455" s="248" t="s">
        <v>2297</v>
      </c>
      <c r="G455" s="248" t="s">
        <v>2298</v>
      </c>
      <c r="H455" s="249">
        <v>49</v>
      </c>
      <c r="I455" s="248" t="s">
        <v>1241</v>
      </c>
      <c r="J455" s="249">
        <v>46</v>
      </c>
      <c r="K455" s="248" t="s">
        <v>2291</v>
      </c>
      <c r="L455" s="248" t="s">
        <v>2299</v>
      </c>
      <c r="M455" s="248">
        <v>6</v>
      </c>
      <c r="N455" s="248"/>
      <c r="O455" s="248" t="s">
        <v>5167</v>
      </c>
      <c r="P455" s="248" t="s">
        <v>6364</v>
      </c>
      <c r="Q455" s="248" t="s">
        <v>5164</v>
      </c>
      <c r="R455" s="250"/>
    </row>
    <row r="456" spans="1:18" x14ac:dyDescent="0.7">
      <c r="A456" s="248" t="s">
        <v>5168</v>
      </c>
      <c r="B456" s="248" t="s">
        <v>5169</v>
      </c>
      <c r="C456" s="248" t="s">
        <v>1886</v>
      </c>
      <c r="D456" s="248" t="s">
        <v>5170</v>
      </c>
      <c r="E456" s="248">
        <v>10</v>
      </c>
      <c r="F456" s="248" t="s">
        <v>2297</v>
      </c>
      <c r="G456" s="248" t="s">
        <v>2298</v>
      </c>
      <c r="H456" s="249">
        <v>49</v>
      </c>
      <c r="I456" s="248" t="s">
        <v>1241</v>
      </c>
      <c r="J456" s="249">
        <v>30</v>
      </c>
      <c r="K456" s="248" t="s">
        <v>2291</v>
      </c>
      <c r="L456" s="248" t="s">
        <v>2299</v>
      </c>
      <c r="M456" s="248">
        <v>5</v>
      </c>
      <c r="N456" s="248"/>
      <c r="O456" s="248" t="s">
        <v>5171</v>
      </c>
      <c r="P456" s="248" t="s">
        <v>6365</v>
      </c>
      <c r="Q456" s="248" t="s">
        <v>5168</v>
      </c>
      <c r="R456" s="250"/>
    </row>
    <row r="457" spans="1:18" x14ac:dyDescent="0.7">
      <c r="A457" s="248" t="s">
        <v>5172</v>
      </c>
      <c r="B457" s="248" t="s">
        <v>5173</v>
      </c>
      <c r="C457" s="248" t="s">
        <v>1887</v>
      </c>
      <c r="D457" s="248" t="s">
        <v>5174</v>
      </c>
      <c r="E457" s="248">
        <v>10</v>
      </c>
      <c r="F457" s="248" t="s">
        <v>2297</v>
      </c>
      <c r="G457" s="248" t="s">
        <v>2298</v>
      </c>
      <c r="H457" s="249">
        <v>49</v>
      </c>
      <c r="I457" s="248" t="s">
        <v>1241</v>
      </c>
      <c r="J457" s="249">
        <v>30</v>
      </c>
      <c r="K457" s="248" t="s">
        <v>2291</v>
      </c>
      <c r="L457" s="248" t="s">
        <v>2299</v>
      </c>
      <c r="M457" s="248">
        <v>5</v>
      </c>
      <c r="N457" s="248"/>
      <c r="O457" s="248" t="s">
        <v>5175</v>
      </c>
      <c r="P457" s="248" t="s">
        <v>6365</v>
      </c>
      <c r="Q457" s="248" t="s">
        <v>5172</v>
      </c>
      <c r="R457" s="250"/>
    </row>
    <row r="458" spans="1:18" x14ac:dyDescent="0.7">
      <c r="A458" s="248" t="s">
        <v>2286</v>
      </c>
      <c r="B458" s="248" t="s">
        <v>2287</v>
      </c>
      <c r="C458" s="248" t="s">
        <v>2096</v>
      </c>
      <c r="D458" s="248" t="s">
        <v>2288</v>
      </c>
      <c r="E458" s="248">
        <v>1</v>
      </c>
      <c r="F458" s="248" t="s">
        <v>2289</v>
      </c>
      <c r="G458" s="248" t="s">
        <v>2290</v>
      </c>
      <c r="H458" s="249">
        <v>50</v>
      </c>
      <c r="I458" s="248" t="s">
        <v>1185</v>
      </c>
      <c r="J458" s="249">
        <v>258</v>
      </c>
      <c r="K458" s="248" t="s">
        <v>2291</v>
      </c>
      <c r="L458" s="248" t="s">
        <v>2292</v>
      </c>
      <c r="M458" s="248">
        <v>15</v>
      </c>
      <c r="N458" s="248"/>
      <c r="O458" s="248" t="s">
        <v>2293</v>
      </c>
      <c r="P458" s="248" t="s">
        <v>6357</v>
      </c>
      <c r="Q458" s="248" t="s">
        <v>2286</v>
      </c>
      <c r="R458" s="250"/>
    </row>
    <row r="459" spans="1:18" x14ac:dyDescent="0.7">
      <c r="A459" s="248" t="s">
        <v>2294</v>
      </c>
      <c r="B459" s="248" t="s">
        <v>2295</v>
      </c>
      <c r="C459" s="248" t="s">
        <v>2097</v>
      </c>
      <c r="D459" s="248" t="s">
        <v>2296</v>
      </c>
      <c r="E459" s="248">
        <v>1</v>
      </c>
      <c r="F459" s="248" t="s">
        <v>2297</v>
      </c>
      <c r="G459" s="248" t="s">
        <v>2298</v>
      </c>
      <c r="H459" s="249">
        <v>50</v>
      </c>
      <c r="I459" s="248" t="s">
        <v>1185</v>
      </c>
      <c r="J459" s="249">
        <v>60</v>
      </c>
      <c r="K459" s="248" t="s">
        <v>2291</v>
      </c>
      <c r="L459" s="248" t="s">
        <v>2299</v>
      </c>
      <c r="M459" s="248">
        <v>6</v>
      </c>
      <c r="N459" s="248"/>
      <c r="O459" s="248" t="s">
        <v>2300</v>
      </c>
      <c r="P459" s="248" t="s">
        <v>6364</v>
      </c>
      <c r="Q459" s="248" t="s">
        <v>2294</v>
      </c>
      <c r="R459" s="250"/>
    </row>
    <row r="460" spans="1:18" x14ac:dyDescent="0.7">
      <c r="A460" s="248" t="s">
        <v>2301</v>
      </c>
      <c r="B460" s="248" t="s">
        <v>2302</v>
      </c>
      <c r="C460" s="248" t="s">
        <v>1281</v>
      </c>
      <c r="D460" s="248" t="s">
        <v>2303</v>
      </c>
      <c r="E460" s="248">
        <v>1</v>
      </c>
      <c r="F460" s="248" t="s">
        <v>2297</v>
      </c>
      <c r="G460" s="248" t="s">
        <v>2298</v>
      </c>
      <c r="H460" s="249">
        <v>50</v>
      </c>
      <c r="I460" s="248" t="s">
        <v>1185</v>
      </c>
      <c r="J460" s="249">
        <v>120</v>
      </c>
      <c r="K460" s="248" t="s">
        <v>2291</v>
      </c>
      <c r="L460" s="248" t="s">
        <v>2304</v>
      </c>
      <c r="M460" s="248">
        <v>10</v>
      </c>
      <c r="N460" s="248"/>
      <c r="O460" s="248" t="s">
        <v>2305</v>
      </c>
      <c r="P460" s="248" t="s">
        <v>6361</v>
      </c>
      <c r="Q460" s="248" t="s">
        <v>2301</v>
      </c>
      <c r="R460" s="250"/>
    </row>
    <row r="461" spans="1:18" x14ac:dyDescent="0.7">
      <c r="A461" s="248" t="s">
        <v>2306</v>
      </c>
      <c r="B461" s="248" t="s">
        <v>2307</v>
      </c>
      <c r="C461" s="248" t="s">
        <v>1282</v>
      </c>
      <c r="D461" s="248" t="s">
        <v>2308</v>
      </c>
      <c r="E461" s="248">
        <v>1</v>
      </c>
      <c r="F461" s="248" t="s">
        <v>2297</v>
      </c>
      <c r="G461" s="248" t="s">
        <v>2298</v>
      </c>
      <c r="H461" s="249">
        <v>50</v>
      </c>
      <c r="I461" s="248" t="s">
        <v>1185</v>
      </c>
      <c r="J461" s="249">
        <v>60</v>
      </c>
      <c r="K461" s="248" t="s">
        <v>2291</v>
      </c>
      <c r="L461" s="248" t="s">
        <v>2299</v>
      </c>
      <c r="M461" s="248">
        <v>6</v>
      </c>
      <c r="N461" s="248"/>
      <c r="O461" s="248" t="s">
        <v>2309</v>
      </c>
      <c r="P461" s="248" t="s">
        <v>6364</v>
      </c>
      <c r="Q461" s="248" t="s">
        <v>2306</v>
      </c>
      <c r="R461" s="250"/>
    </row>
    <row r="462" spans="1:18" x14ac:dyDescent="0.7">
      <c r="A462" s="248" t="s">
        <v>2310</v>
      </c>
      <c r="B462" s="248" t="s">
        <v>2311</v>
      </c>
      <c r="C462" s="248" t="s">
        <v>1283</v>
      </c>
      <c r="D462" s="248" t="s">
        <v>2312</v>
      </c>
      <c r="E462" s="248">
        <v>1</v>
      </c>
      <c r="F462" s="248" t="s">
        <v>2297</v>
      </c>
      <c r="G462" s="248" t="s">
        <v>2298</v>
      </c>
      <c r="H462" s="249">
        <v>50</v>
      </c>
      <c r="I462" s="248" t="s">
        <v>1185</v>
      </c>
      <c r="J462" s="249">
        <v>60</v>
      </c>
      <c r="K462" s="248" t="s">
        <v>2291</v>
      </c>
      <c r="L462" s="248" t="s">
        <v>2299</v>
      </c>
      <c r="M462" s="248">
        <v>6</v>
      </c>
      <c r="N462" s="248"/>
      <c r="O462" s="248" t="s">
        <v>2313</v>
      </c>
      <c r="P462" s="248" t="s">
        <v>6364</v>
      </c>
      <c r="Q462" s="248" t="s">
        <v>2310</v>
      </c>
      <c r="R462" s="250"/>
    </row>
    <row r="463" spans="1:18" x14ac:dyDescent="0.7">
      <c r="A463" s="248" t="s">
        <v>2314</v>
      </c>
      <c r="B463" s="248" t="s">
        <v>2315</v>
      </c>
      <c r="C463" s="248" t="s">
        <v>1284</v>
      </c>
      <c r="D463" s="248" t="s">
        <v>2316</v>
      </c>
      <c r="E463" s="248">
        <v>1</v>
      </c>
      <c r="F463" s="248" t="s">
        <v>2297</v>
      </c>
      <c r="G463" s="248" t="s">
        <v>2298</v>
      </c>
      <c r="H463" s="249">
        <v>50</v>
      </c>
      <c r="I463" s="248" t="s">
        <v>1185</v>
      </c>
      <c r="J463" s="249">
        <v>32</v>
      </c>
      <c r="K463" s="248" t="s">
        <v>2291</v>
      </c>
      <c r="L463" s="248" t="s">
        <v>2299</v>
      </c>
      <c r="M463" s="248">
        <v>5</v>
      </c>
      <c r="N463" s="248"/>
      <c r="O463" s="248" t="s">
        <v>2317</v>
      </c>
      <c r="P463" s="248" t="s">
        <v>6365</v>
      </c>
      <c r="Q463" s="248" t="s">
        <v>2314</v>
      </c>
      <c r="R463" s="250"/>
    </row>
    <row r="464" spans="1:18" x14ac:dyDescent="0.7">
      <c r="A464" s="248" t="s">
        <v>2318</v>
      </c>
      <c r="B464" s="248" t="s">
        <v>2319</v>
      </c>
      <c r="C464" s="248" t="s">
        <v>2098</v>
      </c>
      <c r="D464" s="248" t="s">
        <v>2320</v>
      </c>
      <c r="E464" s="248">
        <v>1</v>
      </c>
      <c r="F464" s="248" t="s">
        <v>2289</v>
      </c>
      <c r="G464" s="248" t="s">
        <v>2290</v>
      </c>
      <c r="H464" s="249">
        <v>50</v>
      </c>
      <c r="I464" s="248" t="s">
        <v>1185</v>
      </c>
      <c r="J464" s="249">
        <v>232</v>
      </c>
      <c r="K464" s="248" t="s">
        <v>2291</v>
      </c>
      <c r="L464" s="248" t="s">
        <v>2292</v>
      </c>
      <c r="M464" s="248">
        <v>15</v>
      </c>
      <c r="N464" s="248"/>
      <c r="O464" s="248" t="s">
        <v>2321</v>
      </c>
      <c r="P464" s="248" t="s">
        <v>6357</v>
      </c>
      <c r="Q464" s="248" t="s">
        <v>2318</v>
      </c>
      <c r="R464" s="250"/>
    </row>
    <row r="465" spans="1:18" x14ac:dyDescent="0.7">
      <c r="A465" s="248" t="s">
        <v>2322</v>
      </c>
      <c r="B465" s="248" t="s">
        <v>2323</v>
      </c>
      <c r="C465" s="248" t="s">
        <v>1285</v>
      </c>
      <c r="D465" s="248" t="s">
        <v>2324</v>
      </c>
      <c r="E465" s="248">
        <v>1</v>
      </c>
      <c r="F465" s="248" t="s">
        <v>2297</v>
      </c>
      <c r="G465" s="248" t="s">
        <v>2298</v>
      </c>
      <c r="H465" s="249">
        <v>50</v>
      </c>
      <c r="I465" s="248" t="s">
        <v>1185</v>
      </c>
      <c r="J465" s="249">
        <v>84</v>
      </c>
      <c r="K465" s="248" t="s">
        <v>2291</v>
      </c>
      <c r="L465" s="248" t="s">
        <v>2299</v>
      </c>
      <c r="M465" s="248">
        <v>6</v>
      </c>
      <c r="N465" s="248"/>
      <c r="O465" s="248" t="s">
        <v>2325</v>
      </c>
      <c r="P465" s="248" t="s">
        <v>6364</v>
      </c>
      <c r="Q465" s="248" t="s">
        <v>2322</v>
      </c>
      <c r="R465" s="250"/>
    </row>
    <row r="466" spans="1:18" x14ac:dyDescent="0.7">
      <c r="A466" s="248" t="s">
        <v>2326</v>
      </c>
      <c r="B466" s="248" t="s">
        <v>2327</v>
      </c>
      <c r="C466" s="248" t="s">
        <v>1286</v>
      </c>
      <c r="D466" s="248" t="s">
        <v>2328</v>
      </c>
      <c r="E466" s="248">
        <v>1</v>
      </c>
      <c r="F466" s="248" t="s">
        <v>2297</v>
      </c>
      <c r="G466" s="248" t="s">
        <v>2298</v>
      </c>
      <c r="H466" s="249">
        <v>50</v>
      </c>
      <c r="I466" s="248" t="s">
        <v>1185</v>
      </c>
      <c r="J466" s="249">
        <v>67</v>
      </c>
      <c r="K466" s="248" t="s">
        <v>2291</v>
      </c>
      <c r="L466" s="248" t="s">
        <v>2299</v>
      </c>
      <c r="M466" s="248">
        <v>6</v>
      </c>
      <c r="N466" s="248"/>
      <c r="O466" s="248" t="s">
        <v>2329</v>
      </c>
      <c r="P466" s="248" t="s">
        <v>6364</v>
      </c>
      <c r="Q466" s="248" t="s">
        <v>2326</v>
      </c>
      <c r="R466" s="250"/>
    </row>
    <row r="467" spans="1:18" x14ac:dyDescent="0.7">
      <c r="A467" s="248" t="s">
        <v>2330</v>
      </c>
      <c r="B467" s="248" t="s">
        <v>2331</v>
      </c>
      <c r="C467" s="248" t="s">
        <v>1287</v>
      </c>
      <c r="D467" s="248" t="s">
        <v>2332</v>
      </c>
      <c r="E467" s="248">
        <v>1</v>
      </c>
      <c r="F467" s="248" t="s">
        <v>2297</v>
      </c>
      <c r="G467" s="248" t="s">
        <v>2298</v>
      </c>
      <c r="H467" s="249">
        <v>50</v>
      </c>
      <c r="I467" s="248" t="s">
        <v>1185</v>
      </c>
      <c r="J467" s="249">
        <v>172</v>
      </c>
      <c r="K467" s="248" t="s">
        <v>2291</v>
      </c>
      <c r="L467" s="248" t="s">
        <v>2333</v>
      </c>
      <c r="M467" s="248">
        <v>13</v>
      </c>
      <c r="N467" s="248"/>
      <c r="O467" s="248" t="s">
        <v>2334</v>
      </c>
      <c r="P467" s="248" t="s">
        <v>6360</v>
      </c>
      <c r="Q467" s="248" t="s">
        <v>2330</v>
      </c>
      <c r="R467" s="250"/>
    </row>
    <row r="468" spans="1:18" x14ac:dyDescent="0.7">
      <c r="A468" s="248" t="s">
        <v>2335</v>
      </c>
      <c r="B468" s="248" t="s">
        <v>2336</v>
      </c>
      <c r="C468" s="248" t="s">
        <v>1288</v>
      </c>
      <c r="D468" s="248" t="s">
        <v>2337</v>
      </c>
      <c r="E468" s="248">
        <v>1</v>
      </c>
      <c r="F468" s="248" t="s">
        <v>2297</v>
      </c>
      <c r="G468" s="248" t="s">
        <v>2298</v>
      </c>
      <c r="H468" s="249">
        <v>50</v>
      </c>
      <c r="I468" s="248" t="s">
        <v>1185</v>
      </c>
      <c r="J468" s="249">
        <v>54</v>
      </c>
      <c r="K468" s="248" t="s">
        <v>2291</v>
      </c>
      <c r="L468" s="248" t="s">
        <v>2299</v>
      </c>
      <c r="M468" s="248">
        <v>6</v>
      </c>
      <c r="N468" s="248"/>
      <c r="O468" s="248" t="s">
        <v>2338</v>
      </c>
      <c r="P468" s="248" t="s">
        <v>6364</v>
      </c>
      <c r="Q468" s="248" t="s">
        <v>2335</v>
      </c>
      <c r="R468" s="250"/>
    </row>
    <row r="469" spans="1:18" x14ac:dyDescent="0.7">
      <c r="A469" s="248" t="s">
        <v>2339</v>
      </c>
      <c r="B469" s="248" t="s">
        <v>2340</v>
      </c>
      <c r="C469" s="248" t="s">
        <v>1289</v>
      </c>
      <c r="D469" s="248" t="s">
        <v>2341</v>
      </c>
      <c r="E469" s="248">
        <v>1</v>
      </c>
      <c r="F469" s="248" t="s">
        <v>2297</v>
      </c>
      <c r="G469" s="248" t="s">
        <v>2290</v>
      </c>
      <c r="H469" s="249">
        <v>50</v>
      </c>
      <c r="I469" s="248" t="s">
        <v>1185</v>
      </c>
      <c r="J469" s="249">
        <v>232</v>
      </c>
      <c r="K469" s="248" t="s">
        <v>2291</v>
      </c>
      <c r="L469" s="248" t="s">
        <v>2292</v>
      </c>
      <c r="M469" s="248">
        <v>15</v>
      </c>
      <c r="N469" s="248"/>
      <c r="O469" s="248" t="s">
        <v>2342</v>
      </c>
      <c r="P469" s="248" t="s">
        <v>6357</v>
      </c>
      <c r="Q469" s="248" t="s">
        <v>2339</v>
      </c>
      <c r="R469" s="250"/>
    </row>
    <row r="470" spans="1:18" x14ac:dyDescent="0.7">
      <c r="A470" s="248" t="s">
        <v>2343</v>
      </c>
      <c r="B470" s="248" t="s">
        <v>2344</v>
      </c>
      <c r="C470" s="248" t="s">
        <v>1290</v>
      </c>
      <c r="D470" s="248" t="s">
        <v>2345</v>
      </c>
      <c r="E470" s="248">
        <v>1</v>
      </c>
      <c r="F470" s="248" t="s">
        <v>2297</v>
      </c>
      <c r="G470" s="248" t="s">
        <v>2298</v>
      </c>
      <c r="H470" s="249">
        <v>50</v>
      </c>
      <c r="I470" s="248" t="s">
        <v>1185</v>
      </c>
      <c r="J470" s="249">
        <v>97</v>
      </c>
      <c r="K470" s="248" t="s">
        <v>2291</v>
      </c>
      <c r="L470" s="248" t="s">
        <v>2304</v>
      </c>
      <c r="M470" s="248">
        <v>9</v>
      </c>
      <c r="N470" s="248"/>
      <c r="O470" s="248" t="s">
        <v>2346</v>
      </c>
      <c r="P470" s="248" t="s">
        <v>6363</v>
      </c>
      <c r="Q470" s="248" t="s">
        <v>2343</v>
      </c>
      <c r="R470" s="250"/>
    </row>
    <row r="471" spans="1:18" x14ac:dyDescent="0.7">
      <c r="A471" s="248" t="s">
        <v>2347</v>
      </c>
      <c r="B471" s="248" t="s">
        <v>2348</v>
      </c>
      <c r="C471" s="248" t="s">
        <v>1291</v>
      </c>
      <c r="D471" s="248" t="s">
        <v>2349</v>
      </c>
      <c r="E471" s="248">
        <v>1</v>
      </c>
      <c r="F471" s="248" t="s">
        <v>2297</v>
      </c>
      <c r="G471" s="248" t="s">
        <v>2298</v>
      </c>
      <c r="H471" s="249">
        <v>50</v>
      </c>
      <c r="I471" s="248" t="s">
        <v>1185</v>
      </c>
      <c r="J471" s="249">
        <v>81</v>
      </c>
      <c r="K471" s="248" t="s">
        <v>2291</v>
      </c>
      <c r="L471" s="248" t="s">
        <v>2299</v>
      </c>
      <c r="M471" s="248">
        <v>6</v>
      </c>
      <c r="N471" s="248"/>
      <c r="O471" s="248" t="s">
        <v>2350</v>
      </c>
      <c r="P471" s="248" t="s">
        <v>6364</v>
      </c>
      <c r="Q471" s="248" t="s">
        <v>2347</v>
      </c>
      <c r="R471" s="250"/>
    </row>
    <row r="472" spans="1:18" x14ac:dyDescent="0.7">
      <c r="A472" s="248" t="s">
        <v>2351</v>
      </c>
      <c r="B472" s="248" t="s">
        <v>2352</v>
      </c>
      <c r="C472" s="248" t="s">
        <v>1292</v>
      </c>
      <c r="D472" s="248" t="s">
        <v>2353</v>
      </c>
      <c r="E472" s="248">
        <v>1</v>
      </c>
      <c r="F472" s="248" t="s">
        <v>2297</v>
      </c>
      <c r="G472" s="248" t="s">
        <v>2298</v>
      </c>
      <c r="H472" s="249">
        <v>50</v>
      </c>
      <c r="I472" s="248" t="s">
        <v>1185</v>
      </c>
      <c r="J472" s="249">
        <v>37</v>
      </c>
      <c r="K472" s="248" t="s">
        <v>2283</v>
      </c>
      <c r="L472" s="248" t="s">
        <v>2299</v>
      </c>
      <c r="M472" s="248">
        <v>5</v>
      </c>
      <c r="N472" s="248"/>
      <c r="O472" s="248" t="s">
        <v>2354</v>
      </c>
      <c r="P472" s="248" t="s">
        <v>6365</v>
      </c>
      <c r="Q472" s="248" t="s">
        <v>2351</v>
      </c>
      <c r="R472" s="250"/>
    </row>
    <row r="473" spans="1:18" x14ac:dyDescent="0.7">
      <c r="A473" s="248" t="s">
        <v>2355</v>
      </c>
      <c r="B473" s="248" t="s">
        <v>2356</v>
      </c>
      <c r="C473" s="248" t="s">
        <v>1293</v>
      </c>
      <c r="D473" s="248" t="s">
        <v>2357</v>
      </c>
      <c r="E473" s="248">
        <v>1</v>
      </c>
      <c r="F473" s="248" t="s">
        <v>2297</v>
      </c>
      <c r="G473" s="248" t="s">
        <v>2298</v>
      </c>
      <c r="H473" s="249">
        <v>50</v>
      </c>
      <c r="I473" s="248" t="s">
        <v>1185</v>
      </c>
      <c r="J473" s="249">
        <v>64</v>
      </c>
      <c r="K473" s="248" t="s">
        <v>2291</v>
      </c>
      <c r="L473" s="248" t="s">
        <v>2299</v>
      </c>
      <c r="M473" s="248">
        <v>6</v>
      </c>
      <c r="N473" s="248"/>
      <c r="O473" s="248" t="s">
        <v>2358</v>
      </c>
      <c r="P473" s="248" t="s">
        <v>6364</v>
      </c>
      <c r="Q473" s="248" t="s">
        <v>2355</v>
      </c>
      <c r="R473" s="250"/>
    </row>
    <row r="474" spans="1:18" x14ac:dyDescent="0.7">
      <c r="A474" s="248" t="s">
        <v>2359</v>
      </c>
      <c r="B474" s="248" t="s">
        <v>2360</v>
      </c>
      <c r="C474" s="248" t="s">
        <v>1294</v>
      </c>
      <c r="D474" s="248" t="s">
        <v>2361</v>
      </c>
      <c r="E474" s="248">
        <v>1</v>
      </c>
      <c r="F474" s="248" t="s">
        <v>2297</v>
      </c>
      <c r="G474" s="248" t="s">
        <v>2298</v>
      </c>
      <c r="H474" s="249">
        <v>50</v>
      </c>
      <c r="I474" s="248" t="s">
        <v>1185</v>
      </c>
      <c r="J474" s="249">
        <v>60</v>
      </c>
      <c r="K474" s="248" t="s">
        <v>2291</v>
      </c>
      <c r="L474" s="248" t="s">
        <v>2299</v>
      </c>
      <c r="M474" s="248">
        <v>6</v>
      </c>
      <c r="N474" s="248"/>
      <c r="O474" s="248" t="s">
        <v>2362</v>
      </c>
      <c r="P474" s="248" t="s">
        <v>6364</v>
      </c>
      <c r="Q474" s="248" t="s">
        <v>2359</v>
      </c>
      <c r="R474" s="250"/>
    </row>
    <row r="475" spans="1:18" x14ac:dyDescent="0.7">
      <c r="A475" s="248" t="s">
        <v>2363</v>
      </c>
      <c r="B475" s="248" t="s">
        <v>2364</v>
      </c>
      <c r="C475" s="248" t="s">
        <v>1295</v>
      </c>
      <c r="D475" s="248" t="s">
        <v>2365</v>
      </c>
      <c r="E475" s="248">
        <v>1</v>
      </c>
      <c r="F475" s="248" t="s">
        <v>2297</v>
      </c>
      <c r="G475" s="248" t="s">
        <v>2298</v>
      </c>
      <c r="H475" s="249">
        <v>50</v>
      </c>
      <c r="I475" s="248" t="s">
        <v>1185</v>
      </c>
      <c r="J475" s="249">
        <v>36</v>
      </c>
      <c r="K475" s="248" t="s">
        <v>2291</v>
      </c>
      <c r="L475" s="248" t="s">
        <v>2299</v>
      </c>
      <c r="M475" s="248">
        <v>5</v>
      </c>
      <c r="N475" s="248"/>
      <c r="O475" s="248" t="s">
        <v>2366</v>
      </c>
      <c r="P475" s="248" t="s">
        <v>6365</v>
      </c>
      <c r="Q475" s="248" t="s">
        <v>2363</v>
      </c>
      <c r="R475" s="250"/>
    </row>
    <row r="476" spans="1:18" x14ac:dyDescent="0.7">
      <c r="A476" s="248" t="s">
        <v>2367</v>
      </c>
      <c r="B476" s="248" t="s">
        <v>2368</v>
      </c>
      <c r="C476" s="248" t="s">
        <v>1296</v>
      </c>
      <c r="D476" s="248" t="s">
        <v>2369</v>
      </c>
      <c r="E476" s="248">
        <v>1</v>
      </c>
      <c r="F476" s="248" t="s">
        <v>2297</v>
      </c>
      <c r="G476" s="248" t="s">
        <v>2298</v>
      </c>
      <c r="H476" s="249">
        <v>50</v>
      </c>
      <c r="I476" s="248" t="s">
        <v>1185</v>
      </c>
      <c r="J476" s="249">
        <v>45</v>
      </c>
      <c r="K476" s="248" t="s">
        <v>2291</v>
      </c>
      <c r="L476" s="248" t="s">
        <v>2299</v>
      </c>
      <c r="M476" s="248">
        <v>6</v>
      </c>
      <c r="N476" s="248"/>
      <c r="O476" s="248" t="s">
        <v>2370</v>
      </c>
      <c r="P476" s="248" t="s">
        <v>6364</v>
      </c>
      <c r="Q476" s="248" t="s">
        <v>2367</v>
      </c>
      <c r="R476" s="250"/>
    </row>
    <row r="477" spans="1:18" x14ac:dyDescent="0.7">
      <c r="A477" s="248" t="s">
        <v>2371</v>
      </c>
      <c r="B477" s="248" t="s">
        <v>2372</v>
      </c>
      <c r="C477" s="248" t="s">
        <v>1297</v>
      </c>
      <c r="D477" s="248" t="s">
        <v>2373</v>
      </c>
      <c r="E477" s="248">
        <v>1</v>
      </c>
      <c r="F477" s="248" t="s">
        <v>2297</v>
      </c>
      <c r="G477" s="248" t="s">
        <v>2298</v>
      </c>
      <c r="H477" s="249">
        <v>50</v>
      </c>
      <c r="I477" s="248" t="s">
        <v>1185</v>
      </c>
      <c r="J477" s="249">
        <v>38</v>
      </c>
      <c r="K477" s="248" t="s">
        <v>2291</v>
      </c>
      <c r="L477" s="248" t="s">
        <v>2299</v>
      </c>
      <c r="M477" s="248">
        <v>5</v>
      </c>
      <c r="N477" s="248"/>
      <c r="O477" s="248" t="s">
        <v>2374</v>
      </c>
      <c r="P477" s="248" t="s">
        <v>6365</v>
      </c>
      <c r="Q477" s="248" t="s">
        <v>2371</v>
      </c>
      <c r="R477" s="250"/>
    </row>
    <row r="478" spans="1:18" x14ac:dyDescent="0.7">
      <c r="A478" s="248" t="s">
        <v>2375</v>
      </c>
      <c r="B478" s="248" t="s">
        <v>2376</v>
      </c>
      <c r="C478" s="248" t="s">
        <v>1298</v>
      </c>
      <c r="D478" s="248" t="s">
        <v>2377</v>
      </c>
      <c r="E478" s="248">
        <v>1</v>
      </c>
      <c r="F478" s="248" t="s">
        <v>2297</v>
      </c>
      <c r="G478" s="248" t="s">
        <v>2298</v>
      </c>
      <c r="H478" s="249">
        <v>50</v>
      </c>
      <c r="I478" s="248" t="s">
        <v>1185</v>
      </c>
      <c r="J478" s="249">
        <v>31</v>
      </c>
      <c r="K478" s="248" t="s">
        <v>2291</v>
      </c>
      <c r="L478" s="248" t="s">
        <v>2299</v>
      </c>
      <c r="M478" s="248">
        <v>5</v>
      </c>
      <c r="N478" s="248"/>
      <c r="O478" s="248" t="s">
        <v>2378</v>
      </c>
      <c r="P478" s="248" t="s">
        <v>6365</v>
      </c>
      <c r="Q478" s="248" t="s">
        <v>2375</v>
      </c>
      <c r="R478" s="250"/>
    </row>
    <row r="479" spans="1:18" x14ac:dyDescent="0.7">
      <c r="A479" s="248" t="s">
        <v>2391</v>
      </c>
      <c r="B479" s="248" t="s">
        <v>2392</v>
      </c>
      <c r="C479" s="248" t="s">
        <v>1352</v>
      </c>
      <c r="D479" s="248" t="s">
        <v>2393</v>
      </c>
      <c r="E479" s="248">
        <v>1</v>
      </c>
      <c r="F479" s="248" t="s">
        <v>2297</v>
      </c>
      <c r="G479" s="248" t="s">
        <v>2298</v>
      </c>
      <c r="H479" s="249">
        <v>51</v>
      </c>
      <c r="I479" s="248" t="s">
        <v>1191</v>
      </c>
      <c r="J479" s="249">
        <v>31</v>
      </c>
      <c r="K479" s="248" t="s">
        <v>2291</v>
      </c>
      <c r="L479" s="248" t="s">
        <v>2299</v>
      </c>
      <c r="M479" s="248">
        <v>5</v>
      </c>
      <c r="N479" s="248"/>
      <c r="O479" s="248" t="s">
        <v>2394</v>
      </c>
      <c r="P479" s="248" t="s">
        <v>6365</v>
      </c>
      <c r="Q479" s="248" t="s">
        <v>2391</v>
      </c>
      <c r="R479" s="250"/>
    </row>
    <row r="480" spans="1:18" x14ac:dyDescent="0.7">
      <c r="A480" s="248" t="s">
        <v>2395</v>
      </c>
      <c r="B480" s="248" t="s">
        <v>2396</v>
      </c>
      <c r="C480" s="248" t="s">
        <v>1353</v>
      </c>
      <c r="D480" s="248" t="s">
        <v>2397</v>
      </c>
      <c r="E480" s="248">
        <v>1</v>
      </c>
      <c r="F480" s="248" t="s">
        <v>2297</v>
      </c>
      <c r="G480" s="248" t="s">
        <v>2298</v>
      </c>
      <c r="H480" s="249">
        <v>51</v>
      </c>
      <c r="I480" s="248" t="s">
        <v>1191</v>
      </c>
      <c r="J480" s="249">
        <v>30</v>
      </c>
      <c r="K480" s="248" t="s">
        <v>2291</v>
      </c>
      <c r="L480" s="248" t="s">
        <v>2299</v>
      </c>
      <c r="M480" s="248">
        <v>5</v>
      </c>
      <c r="N480" s="248"/>
      <c r="O480" s="248" t="s">
        <v>2398</v>
      </c>
      <c r="P480" s="248" t="s">
        <v>6365</v>
      </c>
      <c r="Q480" s="248" t="s">
        <v>2395</v>
      </c>
      <c r="R480" s="250"/>
    </row>
    <row r="481" spans="1:18" x14ac:dyDescent="0.7">
      <c r="A481" s="248" t="s">
        <v>2399</v>
      </c>
      <c r="B481" s="248" t="s">
        <v>2400</v>
      </c>
      <c r="C481" s="248" t="s">
        <v>1354</v>
      </c>
      <c r="D481" s="248" t="s">
        <v>2401</v>
      </c>
      <c r="E481" s="248">
        <v>1</v>
      </c>
      <c r="F481" s="248" t="s">
        <v>2297</v>
      </c>
      <c r="G481" s="248" t="s">
        <v>2298</v>
      </c>
      <c r="H481" s="249">
        <v>51</v>
      </c>
      <c r="I481" s="248" t="s">
        <v>1191</v>
      </c>
      <c r="J481" s="249">
        <v>66</v>
      </c>
      <c r="K481" s="248" t="s">
        <v>2291</v>
      </c>
      <c r="L481" s="248" t="s">
        <v>2304</v>
      </c>
      <c r="M481" s="248">
        <v>10</v>
      </c>
      <c r="N481" s="248"/>
      <c r="O481" s="248" t="s">
        <v>2402</v>
      </c>
      <c r="P481" s="248" t="s">
        <v>6361</v>
      </c>
      <c r="Q481" s="248" t="s">
        <v>2399</v>
      </c>
      <c r="R481" s="250"/>
    </row>
    <row r="482" spans="1:18" x14ac:dyDescent="0.7">
      <c r="A482" s="248" t="s">
        <v>2403</v>
      </c>
      <c r="B482" s="248" t="s">
        <v>2404</v>
      </c>
      <c r="C482" s="248" t="s">
        <v>1355</v>
      </c>
      <c r="D482" s="248" t="s">
        <v>2405</v>
      </c>
      <c r="E482" s="248">
        <v>1</v>
      </c>
      <c r="F482" s="248" t="s">
        <v>2297</v>
      </c>
      <c r="G482" s="248" t="s">
        <v>2298</v>
      </c>
      <c r="H482" s="249">
        <v>51</v>
      </c>
      <c r="I482" s="248" t="s">
        <v>1191</v>
      </c>
      <c r="J482" s="249">
        <v>30</v>
      </c>
      <c r="K482" s="248" t="s">
        <v>2291</v>
      </c>
      <c r="L482" s="248" t="s">
        <v>2299</v>
      </c>
      <c r="M482" s="248">
        <v>5</v>
      </c>
      <c r="N482" s="248"/>
      <c r="O482" s="248" t="s">
        <v>2406</v>
      </c>
      <c r="P482" s="248" t="s">
        <v>6365</v>
      </c>
      <c r="Q482" s="248" t="s">
        <v>2403</v>
      </c>
      <c r="R482" s="250"/>
    </row>
    <row r="483" spans="1:18" x14ac:dyDescent="0.7">
      <c r="A483" s="248" t="s">
        <v>2407</v>
      </c>
      <c r="B483" s="248" t="s">
        <v>2408</v>
      </c>
      <c r="C483" s="248" t="s">
        <v>1356</v>
      </c>
      <c r="D483" s="248" t="s">
        <v>2409</v>
      </c>
      <c r="E483" s="248">
        <v>1</v>
      </c>
      <c r="F483" s="248" t="s">
        <v>2297</v>
      </c>
      <c r="G483" s="248" t="s">
        <v>2298</v>
      </c>
      <c r="H483" s="249">
        <v>51</v>
      </c>
      <c r="I483" s="248" t="s">
        <v>1191</v>
      </c>
      <c r="J483" s="249">
        <v>75</v>
      </c>
      <c r="K483" s="248" t="s">
        <v>2291</v>
      </c>
      <c r="L483" s="248" t="s">
        <v>2304</v>
      </c>
      <c r="M483" s="248">
        <v>9</v>
      </c>
      <c r="N483" s="248"/>
      <c r="O483" s="248" t="s">
        <v>2410</v>
      </c>
      <c r="P483" s="248" t="s">
        <v>6363</v>
      </c>
      <c r="Q483" s="248" t="s">
        <v>2407</v>
      </c>
      <c r="R483" s="250"/>
    </row>
    <row r="484" spans="1:18" x14ac:dyDescent="0.7">
      <c r="A484" s="248" t="s">
        <v>2411</v>
      </c>
      <c r="B484" s="248" t="s">
        <v>2412</v>
      </c>
      <c r="C484" s="248" t="s">
        <v>1357</v>
      </c>
      <c r="D484" s="248" t="s">
        <v>2413</v>
      </c>
      <c r="E484" s="248">
        <v>1</v>
      </c>
      <c r="F484" s="248" t="s">
        <v>2297</v>
      </c>
      <c r="G484" s="248" t="s">
        <v>2298</v>
      </c>
      <c r="H484" s="249">
        <v>51</v>
      </c>
      <c r="I484" s="248" t="s">
        <v>1191</v>
      </c>
      <c r="J484" s="249">
        <v>30</v>
      </c>
      <c r="K484" s="248" t="s">
        <v>2291</v>
      </c>
      <c r="L484" s="248" t="s">
        <v>2299</v>
      </c>
      <c r="M484" s="248">
        <v>5</v>
      </c>
      <c r="N484" s="248"/>
      <c r="O484" s="248" t="s">
        <v>2414</v>
      </c>
      <c r="P484" s="248" t="s">
        <v>6365</v>
      </c>
      <c r="Q484" s="248" t="s">
        <v>2411</v>
      </c>
      <c r="R484" s="250"/>
    </row>
    <row r="485" spans="1:18" x14ac:dyDescent="0.7">
      <c r="A485" s="248" t="s">
        <v>2422</v>
      </c>
      <c r="B485" s="248" t="s">
        <v>2423</v>
      </c>
      <c r="C485" s="248" t="s">
        <v>1339</v>
      </c>
      <c r="D485" s="248" t="s">
        <v>2424</v>
      </c>
      <c r="E485" s="248">
        <v>1</v>
      </c>
      <c r="F485" s="248" t="s">
        <v>2297</v>
      </c>
      <c r="G485" s="248" t="s">
        <v>2298</v>
      </c>
      <c r="H485" s="249">
        <v>52</v>
      </c>
      <c r="I485" s="248" t="s">
        <v>1190</v>
      </c>
      <c r="J485" s="249">
        <v>30</v>
      </c>
      <c r="K485" s="248" t="s">
        <v>2291</v>
      </c>
      <c r="L485" s="248" t="s">
        <v>2299</v>
      </c>
      <c r="M485" s="248">
        <v>5</v>
      </c>
      <c r="N485" s="248"/>
      <c r="O485" s="248" t="s">
        <v>2425</v>
      </c>
      <c r="P485" s="248" t="s">
        <v>6365</v>
      </c>
      <c r="Q485" s="248" t="s">
        <v>2422</v>
      </c>
      <c r="R485" s="250"/>
    </row>
    <row r="486" spans="1:18" x14ac:dyDescent="0.7">
      <c r="A486" s="248" t="s">
        <v>2426</v>
      </c>
      <c r="B486" s="248" t="s">
        <v>2427</v>
      </c>
      <c r="C486" s="248" t="s">
        <v>1340</v>
      </c>
      <c r="D486" s="248" t="s">
        <v>2428</v>
      </c>
      <c r="E486" s="248">
        <v>1</v>
      </c>
      <c r="F486" s="248" t="s">
        <v>2297</v>
      </c>
      <c r="G486" s="248" t="s">
        <v>2298</v>
      </c>
      <c r="H486" s="249">
        <v>52</v>
      </c>
      <c r="I486" s="248" t="s">
        <v>1190</v>
      </c>
      <c r="J486" s="249">
        <v>152</v>
      </c>
      <c r="K486" s="248" t="s">
        <v>2291</v>
      </c>
      <c r="L486" s="248" t="s">
        <v>2333</v>
      </c>
      <c r="M486" s="248">
        <v>13</v>
      </c>
      <c r="N486" s="248"/>
      <c r="O486" s="248" t="s">
        <v>2429</v>
      </c>
      <c r="P486" s="248" t="s">
        <v>6360</v>
      </c>
      <c r="Q486" s="248" t="s">
        <v>2426</v>
      </c>
      <c r="R486" s="250"/>
    </row>
    <row r="487" spans="1:18" x14ac:dyDescent="0.7">
      <c r="A487" s="248" t="s">
        <v>2430</v>
      </c>
      <c r="B487" s="248" t="s">
        <v>2431</v>
      </c>
      <c r="C487" s="248" t="s">
        <v>1341</v>
      </c>
      <c r="D487" s="248" t="s">
        <v>2432</v>
      </c>
      <c r="E487" s="248">
        <v>1</v>
      </c>
      <c r="F487" s="248" t="s">
        <v>2297</v>
      </c>
      <c r="G487" s="248" t="s">
        <v>2298</v>
      </c>
      <c r="H487" s="249">
        <v>52</v>
      </c>
      <c r="I487" s="248" t="s">
        <v>1190</v>
      </c>
      <c r="J487" s="249">
        <v>30</v>
      </c>
      <c r="K487" s="248" t="s">
        <v>2291</v>
      </c>
      <c r="L487" s="248" t="s">
        <v>2299</v>
      </c>
      <c r="M487" s="248">
        <v>5</v>
      </c>
      <c r="N487" s="248"/>
      <c r="O487" s="248" t="s">
        <v>2433</v>
      </c>
      <c r="P487" s="248" t="s">
        <v>6365</v>
      </c>
      <c r="Q487" s="248" t="s">
        <v>2430</v>
      </c>
      <c r="R487" s="250"/>
    </row>
    <row r="488" spans="1:18" x14ac:dyDescent="0.7">
      <c r="A488" s="248" t="s">
        <v>2434</v>
      </c>
      <c r="B488" s="248" t="s">
        <v>2435</v>
      </c>
      <c r="C488" s="248" t="s">
        <v>1342</v>
      </c>
      <c r="D488" s="248" t="s">
        <v>2436</v>
      </c>
      <c r="E488" s="248">
        <v>1</v>
      </c>
      <c r="F488" s="248" t="s">
        <v>2297</v>
      </c>
      <c r="G488" s="248" t="s">
        <v>2298</v>
      </c>
      <c r="H488" s="249">
        <v>52</v>
      </c>
      <c r="I488" s="248" t="s">
        <v>1190</v>
      </c>
      <c r="J488" s="249">
        <v>40</v>
      </c>
      <c r="K488" s="248" t="s">
        <v>2291</v>
      </c>
      <c r="L488" s="248" t="s">
        <v>2299</v>
      </c>
      <c r="M488" s="248">
        <v>6</v>
      </c>
      <c r="N488" s="248"/>
      <c r="O488" s="248" t="s">
        <v>2437</v>
      </c>
      <c r="P488" s="248" t="s">
        <v>6364</v>
      </c>
      <c r="Q488" s="248" t="s">
        <v>2434</v>
      </c>
      <c r="R488" s="250"/>
    </row>
    <row r="489" spans="1:18" x14ac:dyDescent="0.7">
      <c r="A489" s="248" t="s">
        <v>2438</v>
      </c>
      <c r="B489" s="248" t="s">
        <v>2439</v>
      </c>
      <c r="C489" s="248" t="s">
        <v>1343</v>
      </c>
      <c r="D489" s="248" t="s">
        <v>2440</v>
      </c>
      <c r="E489" s="248">
        <v>1</v>
      </c>
      <c r="F489" s="248" t="s">
        <v>2297</v>
      </c>
      <c r="G489" s="248" t="s">
        <v>2298</v>
      </c>
      <c r="H489" s="249">
        <v>52</v>
      </c>
      <c r="I489" s="248" t="s">
        <v>1190</v>
      </c>
      <c r="J489" s="249">
        <v>30</v>
      </c>
      <c r="K489" s="248" t="s">
        <v>2291</v>
      </c>
      <c r="L489" s="248" t="s">
        <v>2299</v>
      </c>
      <c r="M489" s="248">
        <v>5</v>
      </c>
      <c r="N489" s="248"/>
      <c r="O489" s="248" t="s">
        <v>2441</v>
      </c>
      <c r="P489" s="248" t="s">
        <v>6365</v>
      </c>
      <c r="Q489" s="248" t="s">
        <v>2438</v>
      </c>
      <c r="R489" s="250"/>
    </row>
    <row r="490" spans="1:18" x14ac:dyDescent="0.7">
      <c r="A490" s="248" t="s">
        <v>2442</v>
      </c>
      <c r="B490" s="248" t="s">
        <v>2443</v>
      </c>
      <c r="C490" s="248" t="s">
        <v>1344</v>
      </c>
      <c r="D490" s="248" t="s">
        <v>2444</v>
      </c>
      <c r="E490" s="248">
        <v>1</v>
      </c>
      <c r="F490" s="248" t="s">
        <v>2297</v>
      </c>
      <c r="G490" s="248" t="s">
        <v>2298</v>
      </c>
      <c r="H490" s="249">
        <v>52</v>
      </c>
      <c r="I490" s="248" t="s">
        <v>1190</v>
      </c>
      <c r="J490" s="249">
        <v>30</v>
      </c>
      <c r="K490" s="248" t="s">
        <v>2291</v>
      </c>
      <c r="L490" s="248" t="s">
        <v>2299</v>
      </c>
      <c r="M490" s="248">
        <v>6</v>
      </c>
      <c r="N490" s="248"/>
      <c r="O490" s="248" t="s">
        <v>2445</v>
      </c>
      <c r="P490" s="248" t="s">
        <v>6364</v>
      </c>
      <c r="Q490" s="248" t="s">
        <v>2442</v>
      </c>
      <c r="R490" s="250"/>
    </row>
    <row r="491" spans="1:18" x14ac:dyDescent="0.7">
      <c r="A491" s="248" t="s">
        <v>2446</v>
      </c>
      <c r="B491" s="248" t="s">
        <v>2447</v>
      </c>
      <c r="C491" s="248" t="s">
        <v>1345</v>
      </c>
      <c r="D491" s="248" t="s">
        <v>2448</v>
      </c>
      <c r="E491" s="248">
        <v>1</v>
      </c>
      <c r="F491" s="248" t="s">
        <v>2297</v>
      </c>
      <c r="G491" s="248" t="s">
        <v>2298</v>
      </c>
      <c r="H491" s="249">
        <v>52</v>
      </c>
      <c r="I491" s="248" t="s">
        <v>1190</v>
      </c>
      <c r="J491" s="249">
        <v>69</v>
      </c>
      <c r="K491" s="248" t="s">
        <v>2291</v>
      </c>
      <c r="L491" s="248" t="s">
        <v>2333</v>
      </c>
      <c r="M491" s="248">
        <v>12</v>
      </c>
      <c r="N491" s="248"/>
      <c r="O491" s="248" t="s">
        <v>2449</v>
      </c>
      <c r="P491" s="248" t="s">
        <v>6366</v>
      </c>
      <c r="Q491" s="248" t="s">
        <v>2446</v>
      </c>
      <c r="R491" s="250"/>
    </row>
    <row r="492" spans="1:18" x14ac:dyDescent="0.7">
      <c r="A492" s="248" t="s">
        <v>2450</v>
      </c>
      <c r="B492" s="248" t="s">
        <v>2451</v>
      </c>
      <c r="C492" s="248" t="s">
        <v>1346</v>
      </c>
      <c r="D492" s="248" t="s">
        <v>2452</v>
      </c>
      <c r="E492" s="248">
        <v>1</v>
      </c>
      <c r="F492" s="248" t="s">
        <v>2297</v>
      </c>
      <c r="G492" s="248" t="s">
        <v>2298</v>
      </c>
      <c r="H492" s="249">
        <v>52</v>
      </c>
      <c r="I492" s="248" t="s">
        <v>1190</v>
      </c>
      <c r="J492" s="249">
        <v>8</v>
      </c>
      <c r="K492" s="248" t="s">
        <v>2291</v>
      </c>
      <c r="L492" s="248" t="s">
        <v>2299</v>
      </c>
      <c r="M492" s="248">
        <v>5</v>
      </c>
      <c r="N492" s="248"/>
      <c r="O492" s="248" t="s">
        <v>2453</v>
      </c>
      <c r="P492" s="248" t="s">
        <v>6365</v>
      </c>
      <c r="Q492" s="248" t="s">
        <v>2450</v>
      </c>
      <c r="R492" s="250"/>
    </row>
    <row r="493" spans="1:18" x14ac:dyDescent="0.7">
      <c r="A493" s="248" t="s">
        <v>2454</v>
      </c>
      <c r="B493" s="248" t="s">
        <v>2455</v>
      </c>
      <c r="C493" s="248" t="s">
        <v>1347</v>
      </c>
      <c r="D493" s="248" t="s">
        <v>2456</v>
      </c>
      <c r="E493" s="248">
        <v>1</v>
      </c>
      <c r="F493" s="248" t="s">
        <v>2297</v>
      </c>
      <c r="G493" s="248" t="s">
        <v>2298</v>
      </c>
      <c r="H493" s="249">
        <v>52</v>
      </c>
      <c r="I493" s="248" t="s">
        <v>1190</v>
      </c>
      <c r="J493" s="249">
        <v>30</v>
      </c>
      <c r="K493" s="248" t="s">
        <v>2291</v>
      </c>
      <c r="L493" s="248" t="s">
        <v>2299</v>
      </c>
      <c r="M493" s="248">
        <v>6</v>
      </c>
      <c r="N493" s="248"/>
      <c r="O493" s="248" t="s">
        <v>2457</v>
      </c>
      <c r="P493" s="248" t="s">
        <v>6364</v>
      </c>
      <c r="Q493" s="248" t="s">
        <v>2454</v>
      </c>
      <c r="R493" s="250"/>
    </row>
    <row r="494" spans="1:18" x14ac:dyDescent="0.7">
      <c r="A494" s="248" t="s">
        <v>2458</v>
      </c>
      <c r="B494" s="248" t="s">
        <v>2459</v>
      </c>
      <c r="C494" s="248" t="s">
        <v>1348</v>
      </c>
      <c r="D494" s="248" t="s">
        <v>2460</v>
      </c>
      <c r="E494" s="248">
        <v>1</v>
      </c>
      <c r="F494" s="248" t="s">
        <v>2297</v>
      </c>
      <c r="G494" s="248" t="s">
        <v>2298</v>
      </c>
      <c r="H494" s="249">
        <v>52</v>
      </c>
      <c r="I494" s="248" t="s">
        <v>1190</v>
      </c>
      <c r="J494" s="249">
        <v>30</v>
      </c>
      <c r="K494" s="248" t="s">
        <v>2291</v>
      </c>
      <c r="L494" s="248" t="s">
        <v>2299</v>
      </c>
      <c r="M494" s="248">
        <v>5</v>
      </c>
      <c r="N494" s="248"/>
      <c r="O494" s="248" t="s">
        <v>2461</v>
      </c>
      <c r="P494" s="248" t="s">
        <v>6365</v>
      </c>
      <c r="Q494" s="248" t="s">
        <v>2458</v>
      </c>
      <c r="R494" s="250"/>
    </row>
    <row r="495" spans="1:18" x14ac:dyDescent="0.7">
      <c r="A495" s="248" t="s">
        <v>2462</v>
      </c>
      <c r="B495" s="248" t="s">
        <v>2463</v>
      </c>
      <c r="C495" s="248" t="s">
        <v>1349</v>
      </c>
      <c r="D495" s="248" t="s">
        <v>2464</v>
      </c>
      <c r="E495" s="248">
        <v>1</v>
      </c>
      <c r="F495" s="248" t="s">
        <v>2297</v>
      </c>
      <c r="G495" s="248" t="s">
        <v>2298</v>
      </c>
      <c r="H495" s="249">
        <v>52</v>
      </c>
      <c r="I495" s="248" t="s">
        <v>1190</v>
      </c>
      <c r="J495" s="249">
        <v>30</v>
      </c>
      <c r="K495" s="248" t="s">
        <v>2291</v>
      </c>
      <c r="L495" s="248" t="s">
        <v>2299</v>
      </c>
      <c r="M495" s="248">
        <v>6</v>
      </c>
      <c r="N495" s="248"/>
      <c r="O495" s="248" t="s">
        <v>2465</v>
      </c>
      <c r="P495" s="248" t="s">
        <v>6364</v>
      </c>
      <c r="Q495" s="248" t="s">
        <v>2462</v>
      </c>
      <c r="R495" s="250"/>
    </row>
    <row r="496" spans="1:18" x14ac:dyDescent="0.7">
      <c r="A496" s="248" t="s">
        <v>2466</v>
      </c>
      <c r="B496" s="248" t="s">
        <v>2467</v>
      </c>
      <c r="C496" s="248" t="s">
        <v>1350</v>
      </c>
      <c r="D496" s="248" t="s">
        <v>2468</v>
      </c>
      <c r="E496" s="248">
        <v>1</v>
      </c>
      <c r="F496" s="248" t="s">
        <v>2297</v>
      </c>
      <c r="G496" s="248" t="s">
        <v>2298</v>
      </c>
      <c r="H496" s="249">
        <v>52</v>
      </c>
      <c r="I496" s="248" t="s">
        <v>1190</v>
      </c>
      <c r="J496" s="249">
        <v>30</v>
      </c>
      <c r="K496" s="248" t="s">
        <v>2291</v>
      </c>
      <c r="L496" s="248" t="s">
        <v>2299</v>
      </c>
      <c r="M496" s="248">
        <v>5</v>
      </c>
      <c r="N496" s="248"/>
      <c r="O496" s="248" t="s">
        <v>2469</v>
      </c>
      <c r="P496" s="248" t="s">
        <v>6365</v>
      </c>
      <c r="Q496" s="248" t="s">
        <v>2466</v>
      </c>
      <c r="R496" s="250"/>
    </row>
    <row r="497" spans="1:18" x14ac:dyDescent="0.7">
      <c r="A497" s="248" t="s">
        <v>2697</v>
      </c>
      <c r="B497" s="248" t="s">
        <v>2698</v>
      </c>
      <c r="C497" s="248" t="s">
        <v>1398</v>
      </c>
      <c r="D497" s="248" t="s">
        <v>2699</v>
      </c>
      <c r="E497" s="248">
        <v>2</v>
      </c>
      <c r="F497" s="248" t="s">
        <v>2297</v>
      </c>
      <c r="G497" s="248" t="s">
        <v>2298</v>
      </c>
      <c r="H497" s="249">
        <v>53</v>
      </c>
      <c r="I497" s="248" t="s">
        <v>1196</v>
      </c>
      <c r="J497" s="249">
        <v>35</v>
      </c>
      <c r="K497" s="248" t="s">
        <v>2291</v>
      </c>
      <c r="L497" s="248" t="s">
        <v>2299</v>
      </c>
      <c r="M497" s="248">
        <v>5</v>
      </c>
      <c r="N497" s="248"/>
      <c r="O497" s="248" t="s">
        <v>2700</v>
      </c>
      <c r="P497" s="248" t="s">
        <v>6365</v>
      </c>
      <c r="Q497" s="248" t="s">
        <v>2697</v>
      </c>
      <c r="R497" s="250"/>
    </row>
    <row r="498" spans="1:18" x14ac:dyDescent="0.7">
      <c r="A498" s="248" t="s">
        <v>2701</v>
      </c>
      <c r="B498" s="248" t="s">
        <v>2702</v>
      </c>
      <c r="C498" s="248" t="s">
        <v>1399</v>
      </c>
      <c r="D498" s="248" t="s">
        <v>2703</v>
      </c>
      <c r="E498" s="248">
        <v>2</v>
      </c>
      <c r="F498" s="248" t="s">
        <v>2297</v>
      </c>
      <c r="G498" s="248" t="s">
        <v>2298</v>
      </c>
      <c r="H498" s="249">
        <v>53</v>
      </c>
      <c r="I498" s="248" t="s">
        <v>1196</v>
      </c>
      <c r="J498" s="249">
        <v>37</v>
      </c>
      <c r="K498" s="248" t="s">
        <v>2291</v>
      </c>
      <c r="L498" s="248" t="s">
        <v>2299</v>
      </c>
      <c r="M498" s="248">
        <v>5</v>
      </c>
      <c r="N498" s="248"/>
      <c r="O498" s="248" t="s">
        <v>2704</v>
      </c>
      <c r="P498" s="248" t="s">
        <v>6365</v>
      </c>
      <c r="Q498" s="248" t="s">
        <v>2701</v>
      </c>
      <c r="R498" s="250"/>
    </row>
    <row r="499" spans="1:18" x14ac:dyDescent="0.7">
      <c r="A499" s="248" t="s">
        <v>2705</v>
      </c>
      <c r="B499" s="248" t="s">
        <v>2706</v>
      </c>
      <c r="C499" s="248" t="s">
        <v>1400</v>
      </c>
      <c r="D499" s="248" t="s">
        <v>2707</v>
      </c>
      <c r="E499" s="248">
        <v>2</v>
      </c>
      <c r="F499" s="248" t="s">
        <v>2297</v>
      </c>
      <c r="G499" s="248" t="s">
        <v>2298</v>
      </c>
      <c r="H499" s="249">
        <v>53</v>
      </c>
      <c r="I499" s="248" t="s">
        <v>1196</v>
      </c>
      <c r="J499" s="249">
        <v>39</v>
      </c>
      <c r="K499" s="248" t="s">
        <v>2291</v>
      </c>
      <c r="L499" s="248" t="s">
        <v>2304</v>
      </c>
      <c r="M499" s="248">
        <v>9</v>
      </c>
      <c r="N499" s="248"/>
      <c r="O499" s="248" t="s">
        <v>2708</v>
      </c>
      <c r="P499" s="248" t="s">
        <v>6363</v>
      </c>
      <c r="Q499" s="248" t="s">
        <v>2705</v>
      </c>
      <c r="R499" s="250"/>
    </row>
    <row r="500" spans="1:18" x14ac:dyDescent="0.7">
      <c r="A500" s="248" t="s">
        <v>2709</v>
      </c>
      <c r="B500" s="248" t="s">
        <v>2710</v>
      </c>
      <c r="C500" s="248" t="s">
        <v>1401</v>
      </c>
      <c r="D500" s="248" t="s">
        <v>2711</v>
      </c>
      <c r="E500" s="248">
        <v>2</v>
      </c>
      <c r="F500" s="248" t="s">
        <v>2297</v>
      </c>
      <c r="G500" s="248" t="s">
        <v>2298</v>
      </c>
      <c r="H500" s="249">
        <v>53</v>
      </c>
      <c r="I500" s="248" t="s">
        <v>1196</v>
      </c>
      <c r="J500" s="249">
        <v>30</v>
      </c>
      <c r="K500" s="248" t="s">
        <v>2291</v>
      </c>
      <c r="L500" s="248" t="s">
        <v>2299</v>
      </c>
      <c r="M500" s="248">
        <v>5</v>
      </c>
      <c r="N500" s="248"/>
      <c r="O500" s="248" t="s">
        <v>2712</v>
      </c>
      <c r="P500" s="248" t="s">
        <v>6365</v>
      </c>
      <c r="Q500" s="248" t="s">
        <v>2709</v>
      </c>
      <c r="R500" s="250"/>
    </row>
    <row r="501" spans="1:18" x14ac:dyDescent="0.7">
      <c r="A501" s="248" t="s">
        <v>2713</v>
      </c>
      <c r="B501" s="248" t="s">
        <v>2714</v>
      </c>
      <c r="C501" s="248" t="s">
        <v>1402</v>
      </c>
      <c r="D501" s="248" t="s">
        <v>2715</v>
      </c>
      <c r="E501" s="248">
        <v>2</v>
      </c>
      <c r="F501" s="248" t="s">
        <v>2297</v>
      </c>
      <c r="G501" s="248" t="s">
        <v>2298</v>
      </c>
      <c r="H501" s="249">
        <v>53</v>
      </c>
      <c r="I501" s="248" t="s">
        <v>1196</v>
      </c>
      <c r="J501" s="249">
        <v>30</v>
      </c>
      <c r="K501" s="248" t="s">
        <v>2291</v>
      </c>
      <c r="L501" s="248" t="s">
        <v>2299</v>
      </c>
      <c r="M501" s="248">
        <v>5</v>
      </c>
      <c r="N501" s="248"/>
      <c r="O501" s="248" t="s">
        <v>2716</v>
      </c>
      <c r="P501" s="248" t="s">
        <v>6365</v>
      </c>
      <c r="Q501" s="248" t="s">
        <v>2713</v>
      </c>
      <c r="R501" s="250"/>
    </row>
    <row r="502" spans="1:18" x14ac:dyDescent="0.7">
      <c r="A502" s="248" t="s">
        <v>2717</v>
      </c>
      <c r="B502" s="248" t="s">
        <v>2718</v>
      </c>
      <c r="C502" s="248" t="s">
        <v>1403</v>
      </c>
      <c r="D502" s="248" t="s">
        <v>2719</v>
      </c>
      <c r="E502" s="248">
        <v>2</v>
      </c>
      <c r="F502" s="248" t="s">
        <v>2297</v>
      </c>
      <c r="G502" s="248" t="s">
        <v>2298</v>
      </c>
      <c r="H502" s="249">
        <v>53</v>
      </c>
      <c r="I502" s="248" t="s">
        <v>1196</v>
      </c>
      <c r="J502" s="249">
        <v>60</v>
      </c>
      <c r="K502" s="248" t="s">
        <v>2291</v>
      </c>
      <c r="L502" s="248" t="s">
        <v>2299</v>
      </c>
      <c r="M502" s="248">
        <v>6</v>
      </c>
      <c r="N502" s="248"/>
      <c r="O502" s="248" t="s">
        <v>2720</v>
      </c>
      <c r="P502" s="248" t="s">
        <v>6364</v>
      </c>
      <c r="Q502" s="248" t="s">
        <v>2717</v>
      </c>
      <c r="R502" s="250"/>
    </row>
    <row r="503" spans="1:18" x14ac:dyDescent="0.7">
      <c r="A503" s="248" t="s">
        <v>2721</v>
      </c>
      <c r="B503" s="248" t="s">
        <v>2722</v>
      </c>
      <c r="C503" s="248" t="s">
        <v>1404</v>
      </c>
      <c r="D503" s="248" t="s">
        <v>2723</v>
      </c>
      <c r="E503" s="248">
        <v>2</v>
      </c>
      <c r="F503" s="248" t="s">
        <v>2297</v>
      </c>
      <c r="G503" s="248" t="s">
        <v>2298</v>
      </c>
      <c r="H503" s="249">
        <v>53</v>
      </c>
      <c r="I503" s="248" t="s">
        <v>1196</v>
      </c>
      <c r="J503" s="249">
        <v>30</v>
      </c>
      <c r="K503" s="248" t="s">
        <v>2291</v>
      </c>
      <c r="L503" s="248" t="s">
        <v>2299</v>
      </c>
      <c r="M503" s="248">
        <v>6</v>
      </c>
      <c r="N503" s="248"/>
      <c r="O503" s="248" t="s">
        <v>2724</v>
      </c>
      <c r="P503" s="248" t="s">
        <v>6364</v>
      </c>
      <c r="Q503" s="248" t="s">
        <v>2721</v>
      </c>
      <c r="R503" s="250"/>
    </row>
    <row r="504" spans="1:18" x14ac:dyDescent="0.7">
      <c r="A504" s="248" t="s">
        <v>2725</v>
      </c>
      <c r="B504" s="248" t="s">
        <v>2726</v>
      </c>
      <c r="C504" s="248" t="s">
        <v>1405</v>
      </c>
      <c r="D504" s="248" t="s">
        <v>2727</v>
      </c>
      <c r="E504" s="248">
        <v>2</v>
      </c>
      <c r="F504" s="248" t="s">
        <v>2297</v>
      </c>
      <c r="G504" s="248" t="s">
        <v>2298</v>
      </c>
      <c r="H504" s="249">
        <v>53</v>
      </c>
      <c r="I504" s="248" t="s">
        <v>1196</v>
      </c>
      <c r="J504" s="249">
        <v>36</v>
      </c>
      <c r="K504" s="248" t="s">
        <v>2291</v>
      </c>
      <c r="L504" s="248" t="s">
        <v>2299</v>
      </c>
      <c r="M504" s="248">
        <v>5</v>
      </c>
      <c r="N504" s="248"/>
      <c r="O504" s="248" t="s">
        <v>2728</v>
      </c>
      <c r="P504" s="248" t="s">
        <v>6365</v>
      </c>
      <c r="Q504" s="248" t="s">
        <v>2725</v>
      </c>
      <c r="R504" s="250"/>
    </row>
    <row r="505" spans="1:18" x14ac:dyDescent="0.7">
      <c r="A505" s="248" t="s">
        <v>2473</v>
      </c>
      <c r="B505" s="248" t="s">
        <v>2474</v>
      </c>
      <c r="C505" s="248" t="s">
        <v>1324</v>
      </c>
      <c r="D505" s="248" t="s">
        <v>2475</v>
      </c>
      <c r="E505" s="248">
        <v>1</v>
      </c>
      <c r="F505" s="248" t="s">
        <v>2297</v>
      </c>
      <c r="G505" s="248" t="s">
        <v>2298</v>
      </c>
      <c r="H505" s="249">
        <v>54</v>
      </c>
      <c r="I505" s="248" t="s">
        <v>1188</v>
      </c>
      <c r="J505" s="249">
        <v>39</v>
      </c>
      <c r="K505" s="248" t="s">
        <v>2291</v>
      </c>
      <c r="L505" s="248" t="s">
        <v>2299</v>
      </c>
      <c r="M505" s="248">
        <v>6</v>
      </c>
      <c r="N505" s="248"/>
      <c r="O505" s="248" t="s">
        <v>2476</v>
      </c>
      <c r="P505" s="248" t="s">
        <v>6364</v>
      </c>
      <c r="Q505" s="248" t="s">
        <v>2473</v>
      </c>
      <c r="R505" s="250"/>
    </row>
    <row r="506" spans="1:18" x14ac:dyDescent="0.7">
      <c r="A506" s="248" t="s">
        <v>2477</v>
      </c>
      <c r="B506" s="248" t="s">
        <v>2478</v>
      </c>
      <c r="C506" s="248" t="s">
        <v>1325</v>
      </c>
      <c r="D506" s="248" t="s">
        <v>2479</v>
      </c>
      <c r="E506" s="248">
        <v>1</v>
      </c>
      <c r="F506" s="248" t="s">
        <v>2297</v>
      </c>
      <c r="G506" s="248" t="s">
        <v>2298</v>
      </c>
      <c r="H506" s="249">
        <v>54</v>
      </c>
      <c r="I506" s="248" t="s">
        <v>1188</v>
      </c>
      <c r="J506" s="249">
        <v>60</v>
      </c>
      <c r="K506" s="248" t="s">
        <v>2291</v>
      </c>
      <c r="L506" s="248" t="s">
        <v>2299</v>
      </c>
      <c r="M506" s="248">
        <v>6</v>
      </c>
      <c r="N506" s="248"/>
      <c r="O506" s="248" t="s">
        <v>2480</v>
      </c>
      <c r="P506" s="248" t="s">
        <v>6364</v>
      </c>
      <c r="Q506" s="248" t="s">
        <v>2477</v>
      </c>
      <c r="R506" s="250"/>
    </row>
    <row r="507" spans="1:18" x14ac:dyDescent="0.7">
      <c r="A507" s="248" t="s">
        <v>2481</v>
      </c>
      <c r="B507" s="248" t="s">
        <v>2482</v>
      </c>
      <c r="C507" s="248" t="s">
        <v>1326</v>
      </c>
      <c r="D507" s="248" t="s">
        <v>2483</v>
      </c>
      <c r="E507" s="248">
        <v>1</v>
      </c>
      <c r="F507" s="248" t="s">
        <v>2297</v>
      </c>
      <c r="G507" s="248" t="s">
        <v>2298</v>
      </c>
      <c r="H507" s="249">
        <v>54</v>
      </c>
      <c r="I507" s="248" t="s">
        <v>1188</v>
      </c>
      <c r="J507" s="249">
        <v>39</v>
      </c>
      <c r="K507" s="248" t="s">
        <v>2291</v>
      </c>
      <c r="L507" s="248" t="s">
        <v>2299</v>
      </c>
      <c r="M507" s="248">
        <v>6</v>
      </c>
      <c r="N507" s="248"/>
      <c r="O507" s="248" t="s">
        <v>2484</v>
      </c>
      <c r="P507" s="248" t="s">
        <v>6364</v>
      </c>
      <c r="Q507" s="248" t="s">
        <v>2481</v>
      </c>
      <c r="R507" s="250"/>
    </row>
    <row r="508" spans="1:18" x14ac:dyDescent="0.7">
      <c r="A508" s="248" t="s">
        <v>2485</v>
      </c>
      <c r="B508" s="248" t="s">
        <v>2486</v>
      </c>
      <c r="C508" s="248" t="s">
        <v>1327</v>
      </c>
      <c r="D508" s="248" t="s">
        <v>2487</v>
      </c>
      <c r="E508" s="248">
        <v>1</v>
      </c>
      <c r="F508" s="248" t="s">
        <v>2297</v>
      </c>
      <c r="G508" s="248" t="s">
        <v>2298</v>
      </c>
      <c r="H508" s="249">
        <v>54</v>
      </c>
      <c r="I508" s="248" t="s">
        <v>1188</v>
      </c>
      <c r="J508" s="249">
        <v>34</v>
      </c>
      <c r="K508" s="248" t="s">
        <v>2291</v>
      </c>
      <c r="L508" s="248" t="s">
        <v>2299</v>
      </c>
      <c r="M508" s="248">
        <v>6</v>
      </c>
      <c r="N508" s="248"/>
      <c r="O508" s="248" t="s">
        <v>2488</v>
      </c>
      <c r="P508" s="248" t="s">
        <v>6364</v>
      </c>
      <c r="Q508" s="248" t="s">
        <v>2485</v>
      </c>
      <c r="R508" s="250"/>
    </row>
    <row r="509" spans="1:18" x14ac:dyDescent="0.7">
      <c r="A509" s="248" t="s">
        <v>2489</v>
      </c>
      <c r="B509" s="248" t="s">
        <v>2490</v>
      </c>
      <c r="C509" s="248" t="s">
        <v>1328</v>
      </c>
      <c r="D509" s="248" t="s">
        <v>2491</v>
      </c>
      <c r="E509" s="248">
        <v>1</v>
      </c>
      <c r="F509" s="248" t="s">
        <v>2297</v>
      </c>
      <c r="G509" s="248" t="s">
        <v>2298</v>
      </c>
      <c r="H509" s="249">
        <v>54</v>
      </c>
      <c r="I509" s="248" t="s">
        <v>1188</v>
      </c>
      <c r="J509" s="249">
        <v>41</v>
      </c>
      <c r="K509" s="248" t="s">
        <v>2291</v>
      </c>
      <c r="L509" s="248" t="s">
        <v>2299</v>
      </c>
      <c r="M509" s="248">
        <v>6</v>
      </c>
      <c r="N509" s="248"/>
      <c r="O509" s="248" t="s">
        <v>2492</v>
      </c>
      <c r="P509" s="248" t="s">
        <v>6364</v>
      </c>
      <c r="Q509" s="248" t="s">
        <v>2489</v>
      </c>
      <c r="R509" s="250"/>
    </row>
    <row r="510" spans="1:18" x14ac:dyDescent="0.7">
      <c r="A510" s="248" t="s">
        <v>2493</v>
      </c>
      <c r="B510" s="248" t="s">
        <v>2494</v>
      </c>
      <c r="C510" s="248" t="s">
        <v>1329</v>
      </c>
      <c r="D510" s="248" t="s">
        <v>2495</v>
      </c>
      <c r="E510" s="248">
        <v>1</v>
      </c>
      <c r="F510" s="248" t="s">
        <v>2297</v>
      </c>
      <c r="G510" s="248" t="s">
        <v>2298</v>
      </c>
      <c r="H510" s="249">
        <v>54</v>
      </c>
      <c r="I510" s="248" t="s">
        <v>1188</v>
      </c>
      <c r="J510" s="249">
        <v>34</v>
      </c>
      <c r="K510" s="248" t="s">
        <v>2291</v>
      </c>
      <c r="L510" s="248" t="s">
        <v>2299</v>
      </c>
      <c r="M510" s="248">
        <v>5</v>
      </c>
      <c r="N510" s="248"/>
      <c r="O510" s="248" t="s">
        <v>2496</v>
      </c>
      <c r="P510" s="248" t="s">
        <v>6365</v>
      </c>
      <c r="Q510" s="248" t="s">
        <v>2493</v>
      </c>
      <c r="R510" s="250"/>
    </row>
    <row r="511" spans="1:18" x14ac:dyDescent="0.7">
      <c r="A511" s="248" t="s">
        <v>2504</v>
      </c>
      <c r="B511" s="248" t="s">
        <v>2505</v>
      </c>
      <c r="C511" s="248" t="s">
        <v>1302</v>
      </c>
      <c r="D511" s="248" t="s">
        <v>2506</v>
      </c>
      <c r="E511" s="248">
        <v>1</v>
      </c>
      <c r="F511" s="248" t="s">
        <v>2297</v>
      </c>
      <c r="G511" s="248" t="s">
        <v>2298</v>
      </c>
      <c r="H511" s="249">
        <v>55</v>
      </c>
      <c r="I511" s="248" t="s">
        <v>1186</v>
      </c>
      <c r="J511" s="249">
        <v>34</v>
      </c>
      <c r="K511" s="248" t="s">
        <v>2291</v>
      </c>
      <c r="L511" s="248" t="s">
        <v>2299</v>
      </c>
      <c r="M511" s="248">
        <v>5</v>
      </c>
      <c r="N511" s="248"/>
      <c r="O511" s="248" t="s">
        <v>2507</v>
      </c>
      <c r="P511" s="248" t="s">
        <v>6365</v>
      </c>
      <c r="Q511" s="248" t="s">
        <v>2504</v>
      </c>
      <c r="R511" s="250"/>
    </row>
    <row r="512" spans="1:18" x14ac:dyDescent="0.7">
      <c r="A512" s="248" t="s">
        <v>2508</v>
      </c>
      <c r="B512" s="248" t="s">
        <v>2509</v>
      </c>
      <c r="C512" s="248" t="s">
        <v>1303</v>
      </c>
      <c r="D512" s="248" t="s">
        <v>2510</v>
      </c>
      <c r="E512" s="248">
        <v>1</v>
      </c>
      <c r="F512" s="248" t="s">
        <v>2297</v>
      </c>
      <c r="G512" s="248" t="s">
        <v>2298</v>
      </c>
      <c r="H512" s="249">
        <v>55</v>
      </c>
      <c r="I512" s="248" t="s">
        <v>1186</v>
      </c>
      <c r="J512" s="249">
        <v>33</v>
      </c>
      <c r="K512" s="248" t="s">
        <v>2291</v>
      </c>
      <c r="L512" s="248" t="s">
        <v>2299</v>
      </c>
      <c r="M512" s="248">
        <v>5</v>
      </c>
      <c r="N512" s="248"/>
      <c r="O512" s="248" t="s">
        <v>2511</v>
      </c>
      <c r="P512" s="248" t="s">
        <v>6365</v>
      </c>
      <c r="Q512" s="248" t="s">
        <v>2508</v>
      </c>
      <c r="R512" s="250"/>
    </row>
    <row r="513" spans="1:18" x14ac:dyDescent="0.7">
      <c r="A513" s="248" t="s">
        <v>2512</v>
      </c>
      <c r="B513" s="248" t="s">
        <v>2513</v>
      </c>
      <c r="C513" s="248" t="s">
        <v>1304</v>
      </c>
      <c r="D513" s="248" t="s">
        <v>2514</v>
      </c>
      <c r="E513" s="248">
        <v>1</v>
      </c>
      <c r="F513" s="248" t="s">
        <v>2297</v>
      </c>
      <c r="G513" s="248" t="s">
        <v>2298</v>
      </c>
      <c r="H513" s="249">
        <v>55</v>
      </c>
      <c r="I513" s="248" t="s">
        <v>1186</v>
      </c>
      <c r="J513" s="249">
        <v>50</v>
      </c>
      <c r="K513" s="248" t="s">
        <v>2291</v>
      </c>
      <c r="L513" s="248" t="s">
        <v>2299</v>
      </c>
      <c r="M513" s="248">
        <v>5</v>
      </c>
      <c r="N513" s="248"/>
      <c r="O513" s="248" t="s">
        <v>2515</v>
      </c>
      <c r="P513" s="248" t="s">
        <v>6365</v>
      </c>
      <c r="Q513" s="248" t="s">
        <v>2512</v>
      </c>
      <c r="R513" s="250"/>
    </row>
    <row r="514" spans="1:18" x14ac:dyDescent="0.7">
      <c r="A514" s="248" t="s">
        <v>2516</v>
      </c>
      <c r="B514" s="248" t="s">
        <v>2517</v>
      </c>
      <c r="C514" s="248" t="s">
        <v>1305</v>
      </c>
      <c r="D514" s="248" t="s">
        <v>2518</v>
      </c>
      <c r="E514" s="248">
        <v>1</v>
      </c>
      <c r="F514" s="248" t="s">
        <v>2297</v>
      </c>
      <c r="G514" s="248" t="s">
        <v>2298</v>
      </c>
      <c r="H514" s="249">
        <v>55</v>
      </c>
      <c r="I514" s="248" t="s">
        <v>1186</v>
      </c>
      <c r="J514" s="249">
        <v>45</v>
      </c>
      <c r="K514" s="248" t="s">
        <v>2291</v>
      </c>
      <c r="L514" s="248" t="s">
        <v>2299</v>
      </c>
      <c r="M514" s="248">
        <v>6</v>
      </c>
      <c r="N514" s="248"/>
      <c r="O514" s="248" t="s">
        <v>2519</v>
      </c>
      <c r="P514" s="248" t="s">
        <v>6364</v>
      </c>
      <c r="Q514" s="248" t="s">
        <v>2516</v>
      </c>
      <c r="R514" s="250"/>
    </row>
    <row r="515" spans="1:18" x14ac:dyDescent="0.7">
      <c r="A515" s="248" t="s">
        <v>2520</v>
      </c>
      <c r="B515" s="248" t="s">
        <v>2521</v>
      </c>
      <c r="C515" s="248" t="s">
        <v>1306</v>
      </c>
      <c r="D515" s="248" t="s">
        <v>2522</v>
      </c>
      <c r="E515" s="248">
        <v>1</v>
      </c>
      <c r="F515" s="248" t="s">
        <v>2297</v>
      </c>
      <c r="G515" s="248" t="s">
        <v>2298</v>
      </c>
      <c r="H515" s="249">
        <v>55</v>
      </c>
      <c r="I515" s="248" t="s">
        <v>1186</v>
      </c>
      <c r="J515" s="249">
        <v>71</v>
      </c>
      <c r="K515" s="248" t="s">
        <v>2291</v>
      </c>
      <c r="L515" s="248" t="s">
        <v>2304</v>
      </c>
      <c r="M515" s="248">
        <v>9</v>
      </c>
      <c r="N515" s="248"/>
      <c r="O515" s="248" t="s">
        <v>2523</v>
      </c>
      <c r="P515" s="248" t="s">
        <v>6363</v>
      </c>
      <c r="Q515" s="248" t="s">
        <v>2520</v>
      </c>
      <c r="R515" s="250"/>
    </row>
    <row r="516" spans="1:18" x14ac:dyDescent="0.7">
      <c r="A516" s="248" t="s">
        <v>2524</v>
      </c>
      <c r="B516" s="248" t="s">
        <v>2525</v>
      </c>
      <c r="C516" s="248" t="s">
        <v>1307</v>
      </c>
      <c r="D516" s="248" t="s">
        <v>2526</v>
      </c>
      <c r="E516" s="248">
        <v>1</v>
      </c>
      <c r="F516" s="248" t="s">
        <v>2297</v>
      </c>
      <c r="G516" s="248" t="s">
        <v>2298</v>
      </c>
      <c r="H516" s="249">
        <v>55</v>
      </c>
      <c r="I516" s="248" t="s">
        <v>1186</v>
      </c>
      <c r="J516" s="249">
        <v>37</v>
      </c>
      <c r="K516" s="248" t="s">
        <v>2291</v>
      </c>
      <c r="L516" s="248" t="s">
        <v>2299</v>
      </c>
      <c r="M516" s="248">
        <v>5</v>
      </c>
      <c r="N516" s="248"/>
      <c r="O516" s="248" t="s">
        <v>2527</v>
      </c>
      <c r="P516" s="248" t="s">
        <v>6365</v>
      </c>
      <c r="Q516" s="248" t="s">
        <v>2524</v>
      </c>
      <c r="R516" s="250"/>
    </row>
    <row r="517" spans="1:18" x14ac:dyDescent="0.7">
      <c r="A517" s="248" t="s">
        <v>2528</v>
      </c>
      <c r="B517" s="248" t="s">
        <v>2529</v>
      </c>
      <c r="C517" s="248" t="s">
        <v>1308</v>
      </c>
      <c r="D517" s="248" t="s">
        <v>2530</v>
      </c>
      <c r="E517" s="248">
        <v>1</v>
      </c>
      <c r="F517" s="248" t="s">
        <v>2297</v>
      </c>
      <c r="G517" s="248" t="s">
        <v>2298</v>
      </c>
      <c r="H517" s="249">
        <v>55</v>
      </c>
      <c r="I517" s="248" t="s">
        <v>1186</v>
      </c>
      <c r="J517" s="249">
        <v>33</v>
      </c>
      <c r="K517" s="248" t="s">
        <v>2291</v>
      </c>
      <c r="L517" s="248" t="s">
        <v>2299</v>
      </c>
      <c r="M517" s="248">
        <v>5</v>
      </c>
      <c r="N517" s="248"/>
      <c r="O517" s="248" t="s">
        <v>2531</v>
      </c>
      <c r="P517" s="248" t="s">
        <v>6365</v>
      </c>
      <c r="Q517" s="248" t="s">
        <v>2528</v>
      </c>
      <c r="R517" s="250"/>
    </row>
    <row r="518" spans="1:18" x14ac:dyDescent="0.7">
      <c r="A518" s="248" t="s">
        <v>2532</v>
      </c>
      <c r="B518" s="248" t="s">
        <v>2533</v>
      </c>
      <c r="C518" s="248" t="s">
        <v>1309</v>
      </c>
      <c r="D518" s="248" t="s">
        <v>2534</v>
      </c>
      <c r="E518" s="248">
        <v>1</v>
      </c>
      <c r="F518" s="248" t="s">
        <v>2297</v>
      </c>
      <c r="G518" s="248" t="s">
        <v>2298</v>
      </c>
      <c r="H518" s="249">
        <v>55</v>
      </c>
      <c r="I518" s="248" t="s">
        <v>1186</v>
      </c>
      <c r="J518" s="249">
        <v>0</v>
      </c>
      <c r="K518" s="248" t="s">
        <v>2291</v>
      </c>
      <c r="L518" s="248" t="s">
        <v>2299</v>
      </c>
      <c r="M518" s="248">
        <v>5</v>
      </c>
      <c r="N518" s="248"/>
      <c r="O518" s="248" t="s">
        <v>2535</v>
      </c>
      <c r="P518" s="248" t="s">
        <v>6365</v>
      </c>
      <c r="Q518" s="248" t="s">
        <v>2532</v>
      </c>
      <c r="R518" s="250"/>
    </row>
    <row r="519" spans="1:18" x14ac:dyDescent="0.7">
      <c r="A519" s="248" t="s">
        <v>2536</v>
      </c>
      <c r="B519" s="248" t="s">
        <v>2537</v>
      </c>
      <c r="C519" s="248" t="s">
        <v>1310</v>
      </c>
      <c r="D519" s="248" t="s">
        <v>2538</v>
      </c>
      <c r="E519" s="248">
        <v>1</v>
      </c>
      <c r="F519" s="248" t="s">
        <v>2297</v>
      </c>
      <c r="G519" s="248" t="s">
        <v>2298</v>
      </c>
      <c r="H519" s="249">
        <v>55</v>
      </c>
      <c r="I519" s="248" t="s">
        <v>1186</v>
      </c>
      <c r="J519" s="249">
        <v>30</v>
      </c>
      <c r="K519" s="248" t="s">
        <v>2291</v>
      </c>
      <c r="L519" s="248" t="s">
        <v>2299</v>
      </c>
      <c r="M519" s="248">
        <v>5</v>
      </c>
      <c r="N519" s="248"/>
      <c r="O519" s="248" t="s">
        <v>2539</v>
      </c>
      <c r="P519" s="248" t="s">
        <v>6365</v>
      </c>
      <c r="Q519" s="248" t="s">
        <v>2536</v>
      </c>
      <c r="R519" s="250"/>
    </row>
    <row r="520" spans="1:18" x14ac:dyDescent="0.7">
      <c r="A520" s="248" t="s">
        <v>2540</v>
      </c>
      <c r="B520" s="248" t="s">
        <v>2541</v>
      </c>
      <c r="C520" s="248" t="s">
        <v>1311</v>
      </c>
      <c r="D520" s="248" t="s">
        <v>2542</v>
      </c>
      <c r="E520" s="248">
        <v>1</v>
      </c>
      <c r="F520" s="248" t="s">
        <v>2297</v>
      </c>
      <c r="G520" s="248" t="s">
        <v>2298</v>
      </c>
      <c r="H520" s="249">
        <v>55</v>
      </c>
      <c r="I520" s="248" t="s">
        <v>1186</v>
      </c>
      <c r="J520" s="249">
        <v>20</v>
      </c>
      <c r="K520" s="248" t="s">
        <v>2291</v>
      </c>
      <c r="L520" s="248" t="s">
        <v>2299</v>
      </c>
      <c r="M520" s="248">
        <v>5</v>
      </c>
      <c r="N520" s="248"/>
      <c r="O520" s="248" t="s">
        <v>2543</v>
      </c>
      <c r="P520" s="248" t="s">
        <v>6365</v>
      </c>
      <c r="Q520" s="248" t="s">
        <v>2540</v>
      </c>
      <c r="R520" s="250"/>
    </row>
    <row r="521" spans="1:18" x14ac:dyDescent="0.7">
      <c r="A521" s="248" t="s">
        <v>2544</v>
      </c>
      <c r="B521" s="248" t="s">
        <v>2545</v>
      </c>
      <c r="C521" s="248" t="s">
        <v>1312</v>
      </c>
      <c r="D521" s="248" t="s">
        <v>2546</v>
      </c>
      <c r="E521" s="248">
        <v>1</v>
      </c>
      <c r="F521" s="248" t="s">
        <v>2297</v>
      </c>
      <c r="G521" s="248" t="s">
        <v>2298</v>
      </c>
      <c r="H521" s="249">
        <v>55</v>
      </c>
      <c r="I521" s="248" t="s">
        <v>1186</v>
      </c>
      <c r="J521" s="249">
        <v>0</v>
      </c>
      <c r="K521" s="248" t="s">
        <v>2291</v>
      </c>
      <c r="L521" s="248" t="s">
        <v>2299</v>
      </c>
      <c r="M521" s="248">
        <v>5</v>
      </c>
      <c r="N521" s="248"/>
      <c r="O521" s="248" t="s">
        <v>2547</v>
      </c>
      <c r="P521" s="248" t="s">
        <v>6365</v>
      </c>
      <c r="Q521" s="248" t="s">
        <v>2544</v>
      </c>
      <c r="R521" s="250"/>
    </row>
    <row r="522" spans="1:18" x14ac:dyDescent="0.7">
      <c r="A522" s="248" t="s">
        <v>2566</v>
      </c>
      <c r="B522" s="248" t="s">
        <v>2567</v>
      </c>
      <c r="C522" s="248" t="s">
        <v>1318</v>
      </c>
      <c r="D522" s="248" t="s">
        <v>2568</v>
      </c>
      <c r="E522" s="248">
        <v>1</v>
      </c>
      <c r="F522" s="248" t="s">
        <v>2297</v>
      </c>
      <c r="G522" s="248" t="s">
        <v>2298</v>
      </c>
      <c r="H522" s="249">
        <v>56</v>
      </c>
      <c r="I522" s="248" t="s">
        <v>1187</v>
      </c>
      <c r="J522" s="249">
        <v>52</v>
      </c>
      <c r="K522" s="248" t="s">
        <v>2283</v>
      </c>
      <c r="L522" s="248" t="s">
        <v>2299</v>
      </c>
      <c r="M522" s="248">
        <v>6</v>
      </c>
      <c r="N522" s="248"/>
      <c r="O522" s="248" t="s">
        <v>2569</v>
      </c>
      <c r="P522" s="248" t="s">
        <v>6364</v>
      </c>
      <c r="Q522" s="248" t="s">
        <v>2566</v>
      </c>
      <c r="R522" s="250"/>
    </row>
    <row r="523" spans="1:18" x14ac:dyDescent="0.7">
      <c r="A523" s="248" t="s">
        <v>2570</v>
      </c>
      <c r="B523" s="248" t="s">
        <v>2571</v>
      </c>
      <c r="C523" s="248" t="s">
        <v>1319</v>
      </c>
      <c r="D523" s="248" t="s">
        <v>2572</v>
      </c>
      <c r="E523" s="248">
        <v>1</v>
      </c>
      <c r="F523" s="248" t="s">
        <v>2297</v>
      </c>
      <c r="G523" s="248" t="s">
        <v>2298</v>
      </c>
      <c r="H523" s="249">
        <v>56</v>
      </c>
      <c r="I523" s="248" t="s">
        <v>1187</v>
      </c>
      <c r="J523" s="249">
        <v>30</v>
      </c>
      <c r="K523" s="248" t="s">
        <v>2283</v>
      </c>
      <c r="L523" s="248" t="s">
        <v>2299</v>
      </c>
      <c r="M523" s="248">
        <v>5</v>
      </c>
      <c r="N523" s="248"/>
      <c r="O523" s="248" t="s">
        <v>2573</v>
      </c>
      <c r="P523" s="248" t="s">
        <v>6365</v>
      </c>
      <c r="Q523" s="248" t="s">
        <v>2570</v>
      </c>
      <c r="R523" s="250"/>
    </row>
    <row r="524" spans="1:18" x14ac:dyDescent="0.7">
      <c r="A524" s="248" t="s">
        <v>2574</v>
      </c>
      <c r="B524" s="248" t="s">
        <v>2575</v>
      </c>
      <c r="C524" s="248" t="s">
        <v>1320</v>
      </c>
      <c r="D524" s="248" t="s">
        <v>2576</v>
      </c>
      <c r="E524" s="248">
        <v>1</v>
      </c>
      <c r="F524" s="248" t="s">
        <v>2297</v>
      </c>
      <c r="G524" s="248" t="s">
        <v>2298</v>
      </c>
      <c r="H524" s="249">
        <v>56</v>
      </c>
      <c r="I524" s="248" t="s">
        <v>1187</v>
      </c>
      <c r="J524" s="249">
        <v>60</v>
      </c>
      <c r="K524" s="248" t="s">
        <v>2283</v>
      </c>
      <c r="L524" s="248" t="s">
        <v>2299</v>
      </c>
      <c r="M524" s="248">
        <v>6</v>
      </c>
      <c r="N524" s="248"/>
      <c r="O524" s="248" t="s">
        <v>2577</v>
      </c>
      <c r="P524" s="248" t="s">
        <v>6364</v>
      </c>
      <c r="Q524" s="248" t="s">
        <v>2574</v>
      </c>
      <c r="R524" s="250"/>
    </row>
    <row r="525" spans="1:18" x14ac:dyDescent="0.7">
      <c r="A525" s="248" t="s">
        <v>2578</v>
      </c>
      <c r="B525" s="248" t="s">
        <v>2579</v>
      </c>
      <c r="C525" s="248" t="s">
        <v>1321</v>
      </c>
      <c r="D525" s="248" t="s">
        <v>2580</v>
      </c>
      <c r="E525" s="248">
        <v>1</v>
      </c>
      <c r="F525" s="248" t="s">
        <v>2297</v>
      </c>
      <c r="G525" s="248" t="s">
        <v>2298</v>
      </c>
      <c r="H525" s="249">
        <v>56</v>
      </c>
      <c r="I525" s="248" t="s">
        <v>1187</v>
      </c>
      <c r="J525" s="249">
        <v>59</v>
      </c>
      <c r="K525" s="248" t="s">
        <v>2283</v>
      </c>
      <c r="L525" s="248" t="s">
        <v>2299</v>
      </c>
      <c r="M525" s="248">
        <v>6</v>
      </c>
      <c r="N525" s="248"/>
      <c r="O525" s="248" t="s">
        <v>2581</v>
      </c>
      <c r="P525" s="248" t="s">
        <v>6364</v>
      </c>
      <c r="Q525" s="248" t="s">
        <v>2578</v>
      </c>
      <c r="R525" s="250"/>
    </row>
    <row r="526" spans="1:18" x14ac:dyDescent="0.7">
      <c r="A526" s="248" t="s">
        <v>2582</v>
      </c>
      <c r="B526" s="248" t="s">
        <v>2583</v>
      </c>
      <c r="C526" s="248" t="s">
        <v>1322</v>
      </c>
      <c r="D526" s="248" t="s">
        <v>2584</v>
      </c>
      <c r="E526" s="248">
        <v>1</v>
      </c>
      <c r="F526" s="248" t="s">
        <v>2297</v>
      </c>
      <c r="G526" s="248" t="s">
        <v>2298</v>
      </c>
      <c r="H526" s="249">
        <v>56</v>
      </c>
      <c r="I526" s="248" t="s">
        <v>1187</v>
      </c>
      <c r="J526" s="249">
        <v>32</v>
      </c>
      <c r="K526" s="248" t="s">
        <v>2283</v>
      </c>
      <c r="L526" s="248" t="s">
        <v>2299</v>
      </c>
      <c r="M526" s="248">
        <v>5</v>
      </c>
      <c r="N526" s="248"/>
      <c r="O526" s="248" t="s">
        <v>2585</v>
      </c>
      <c r="P526" s="248" t="s">
        <v>6365</v>
      </c>
      <c r="Q526" s="248" t="s">
        <v>2582</v>
      </c>
      <c r="R526" s="250"/>
    </row>
    <row r="527" spans="1:18" x14ac:dyDescent="0.7">
      <c r="A527" s="248" t="s">
        <v>2598</v>
      </c>
      <c r="B527" s="248" t="s">
        <v>2599</v>
      </c>
      <c r="C527" s="248" t="s">
        <v>1263</v>
      </c>
      <c r="D527" s="248" t="s">
        <v>2600</v>
      </c>
      <c r="E527" s="248">
        <v>1</v>
      </c>
      <c r="F527" s="248" t="s">
        <v>2297</v>
      </c>
      <c r="G527" s="248" t="s">
        <v>2298</v>
      </c>
      <c r="H527" s="249">
        <v>57</v>
      </c>
      <c r="I527" s="248" t="s">
        <v>1184</v>
      </c>
      <c r="J527" s="249">
        <v>61</v>
      </c>
      <c r="K527" s="248" t="s">
        <v>2291</v>
      </c>
      <c r="L527" s="248" t="s">
        <v>2304</v>
      </c>
      <c r="M527" s="248">
        <v>10</v>
      </c>
      <c r="N527" s="248"/>
      <c r="O527" s="248" t="s">
        <v>2601</v>
      </c>
      <c r="P527" s="248" t="s">
        <v>6361</v>
      </c>
      <c r="Q527" s="248" t="s">
        <v>2598</v>
      </c>
      <c r="R527" s="250"/>
    </row>
    <row r="528" spans="1:18" x14ac:dyDescent="0.7">
      <c r="A528" s="248" t="s">
        <v>2602</v>
      </c>
      <c r="B528" s="248" t="s">
        <v>2603</v>
      </c>
      <c r="C528" s="248" t="s">
        <v>1264</v>
      </c>
      <c r="D528" s="248" t="s">
        <v>2604</v>
      </c>
      <c r="E528" s="248">
        <v>1</v>
      </c>
      <c r="F528" s="248" t="s">
        <v>2297</v>
      </c>
      <c r="G528" s="248" t="s">
        <v>2298</v>
      </c>
      <c r="H528" s="249">
        <v>57</v>
      </c>
      <c r="I528" s="248" t="s">
        <v>1184</v>
      </c>
      <c r="J528" s="249">
        <v>125</v>
      </c>
      <c r="K528" s="248" t="s">
        <v>2283</v>
      </c>
      <c r="L528" s="248" t="s">
        <v>2333</v>
      </c>
      <c r="M528" s="248">
        <v>13</v>
      </c>
      <c r="N528" s="248"/>
      <c r="O528" s="248" t="s">
        <v>2605</v>
      </c>
      <c r="P528" s="248" t="s">
        <v>6360</v>
      </c>
      <c r="Q528" s="248" t="s">
        <v>2602</v>
      </c>
      <c r="R528" s="250"/>
    </row>
    <row r="529" spans="1:18" x14ac:dyDescent="0.7">
      <c r="A529" s="248" t="s">
        <v>2606</v>
      </c>
      <c r="B529" s="248" t="s">
        <v>2607</v>
      </c>
      <c r="C529" s="248" t="s">
        <v>1265</v>
      </c>
      <c r="D529" s="248" t="s">
        <v>2608</v>
      </c>
      <c r="E529" s="248">
        <v>1</v>
      </c>
      <c r="F529" s="248" t="s">
        <v>2297</v>
      </c>
      <c r="G529" s="248" t="s">
        <v>2298</v>
      </c>
      <c r="H529" s="249">
        <v>57</v>
      </c>
      <c r="I529" s="248" t="s">
        <v>1184</v>
      </c>
      <c r="J529" s="249">
        <v>30</v>
      </c>
      <c r="K529" s="248" t="s">
        <v>2283</v>
      </c>
      <c r="L529" s="248" t="s">
        <v>2299</v>
      </c>
      <c r="M529" s="248">
        <v>5</v>
      </c>
      <c r="N529" s="248"/>
      <c r="O529" s="248" t="s">
        <v>2609</v>
      </c>
      <c r="P529" s="248" t="s">
        <v>6365</v>
      </c>
      <c r="Q529" s="248" t="s">
        <v>2606</v>
      </c>
      <c r="R529" s="250"/>
    </row>
    <row r="530" spans="1:18" x14ac:dyDescent="0.7">
      <c r="A530" s="248" t="s">
        <v>2610</v>
      </c>
      <c r="B530" s="248" t="s">
        <v>2611</v>
      </c>
      <c r="C530" s="248" t="s">
        <v>1266</v>
      </c>
      <c r="D530" s="248" t="s">
        <v>2612</v>
      </c>
      <c r="E530" s="248">
        <v>1</v>
      </c>
      <c r="F530" s="248" t="s">
        <v>2297</v>
      </c>
      <c r="G530" s="248" t="s">
        <v>2298</v>
      </c>
      <c r="H530" s="249">
        <v>57</v>
      </c>
      <c r="I530" s="248" t="s">
        <v>1184</v>
      </c>
      <c r="J530" s="249">
        <v>152</v>
      </c>
      <c r="K530" s="248" t="s">
        <v>2283</v>
      </c>
      <c r="L530" s="248" t="s">
        <v>2333</v>
      </c>
      <c r="M530" s="248">
        <v>13</v>
      </c>
      <c r="N530" s="248"/>
      <c r="O530" s="248" t="s">
        <v>2613</v>
      </c>
      <c r="P530" s="248" t="s">
        <v>6360</v>
      </c>
      <c r="Q530" s="248" t="s">
        <v>2610</v>
      </c>
      <c r="R530" s="250"/>
    </row>
    <row r="531" spans="1:18" x14ac:dyDescent="0.7">
      <c r="A531" s="248" t="s">
        <v>2614</v>
      </c>
      <c r="B531" s="248" t="s">
        <v>2615</v>
      </c>
      <c r="C531" s="248" t="s">
        <v>1267</v>
      </c>
      <c r="D531" s="248" t="s">
        <v>2616</v>
      </c>
      <c r="E531" s="248">
        <v>1</v>
      </c>
      <c r="F531" s="248" t="s">
        <v>2297</v>
      </c>
      <c r="G531" s="248" t="s">
        <v>2298</v>
      </c>
      <c r="H531" s="249">
        <v>57</v>
      </c>
      <c r="I531" s="248" t="s">
        <v>1184</v>
      </c>
      <c r="J531" s="249">
        <v>53</v>
      </c>
      <c r="K531" s="248" t="s">
        <v>2283</v>
      </c>
      <c r="L531" s="248" t="s">
        <v>2299</v>
      </c>
      <c r="M531" s="248">
        <v>6</v>
      </c>
      <c r="N531" s="248"/>
      <c r="O531" s="248" t="s">
        <v>2617</v>
      </c>
      <c r="P531" s="248" t="s">
        <v>6364</v>
      </c>
      <c r="Q531" s="248" t="s">
        <v>2614</v>
      </c>
      <c r="R531" s="250"/>
    </row>
    <row r="532" spans="1:18" x14ac:dyDescent="0.7">
      <c r="A532" s="248" t="s">
        <v>2618</v>
      </c>
      <c r="B532" s="248" t="s">
        <v>2619</v>
      </c>
      <c r="C532" s="248" t="s">
        <v>1268</v>
      </c>
      <c r="D532" s="248" t="s">
        <v>2620</v>
      </c>
      <c r="E532" s="248">
        <v>1</v>
      </c>
      <c r="F532" s="248" t="s">
        <v>2297</v>
      </c>
      <c r="G532" s="248" t="s">
        <v>2298</v>
      </c>
      <c r="H532" s="249">
        <v>57</v>
      </c>
      <c r="I532" s="248" t="s">
        <v>1184</v>
      </c>
      <c r="J532" s="249">
        <v>118</v>
      </c>
      <c r="K532" s="248" t="s">
        <v>2283</v>
      </c>
      <c r="L532" s="248" t="s">
        <v>2333</v>
      </c>
      <c r="M532" s="248">
        <v>13</v>
      </c>
      <c r="N532" s="248"/>
      <c r="O532" s="248" t="s">
        <v>2621</v>
      </c>
      <c r="P532" s="248" t="s">
        <v>6360</v>
      </c>
      <c r="Q532" s="248" t="s">
        <v>2618</v>
      </c>
      <c r="R532" s="250"/>
    </row>
    <row r="533" spans="1:18" x14ac:dyDescent="0.7">
      <c r="A533" s="248" t="s">
        <v>2622</v>
      </c>
      <c r="B533" s="248" t="s">
        <v>2623</v>
      </c>
      <c r="C533" s="248" t="s">
        <v>1269</v>
      </c>
      <c r="D533" s="248" t="s">
        <v>2624</v>
      </c>
      <c r="E533" s="248">
        <v>1</v>
      </c>
      <c r="F533" s="248" t="s">
        <v>2297</v>
      </c>
      <c r="G533" s="248" t="s">
        <v>2298</v>
      </c>
      <c r="H533" s="249">
        <v>57</v>
      </c>
      <c r="I533" s="248" t="s">
        <v>1184</v>
      </c>
      <c r="J533" s="249">
        <v>60</v>
      </c>
      <c r="K533" s="248" t="s">
        <v>2283</v>
      </c>
      <c r="L533" s="248" t="s">
        <v>2299</v>
      </c>
      <c r="M533" s="248">
        <v>7</v>
      </c>
      <c r="N533" s="248"/>
      <c r="O533" s="248" t="s">
        <v>2625</v>
      </c>
      <c r="P533" s="248" t="s">
        <v>6362</v>
      </c>
      <c r="Q533" s="248" t="s">
        <v>2622</v>
      </c>
      <c r="R533" s="250"/>
    </row>
    <row r="534" spans="1:18" x14ac:dyDescent="0.7">
      <c r="A534" s="248" t="s">
        <v>2626</v>
      </c>
      <c r="B534" s="248" t="s">
        <v>2627</v>
      </c>
      <c r="C534" s="248" t="s">
        <v>1270</v>
      </c>
      <c r="D534" s="248" t="s">
        <v>2628</v>
      </c>
      <c r="E534" s="248">
        <v>1</v>
      </c>
      <c r="F534" s="248" t="s">
        <v>2297</v>
      </c>
      <c r="G534" s="248" t="s">
        <v>2298</v>
      </c>
      <c r="H534" s="249">
        <v>57</v>
      </c>
      <c r="I534" s="248" t="s">
        <v>1184</v>
      </c>
      <c r="J534" s="249">
        <v>67</v>
      </c>
      <c r="K534" s="248" t="s">
        <v>2283</v>
      </c>
      <c r="L534" s="248" t="s">
        <v>2304</v>
      </c>
      <c r="M534" s="248">
        <v>10</v>
      </c>
      <c r="N534" s="248"/>
      <c r="O534" s="248" t="s">
        <v>2629</v>
      </c>
      <c r="P534" s="248" t="s">
        <v>6361</v>
      </c>
      <c r="Q534" s="248" t="s">
        <v>2626</v>
      </c>
      <c r="R534" s="250"/>
    </row>
    <row r="535" spans="1:18" x14ac:dyDescent="0.7">
      <c r="A535" s="248" t="s">
        <v>2630</v>
      </c>
      <c r="B535" s="248" t="s">
        <v>2631</v>
      </c>
      <c r="C535" s="248" t="s">
        <v>1271</v>
      </c>
      <c r="D535" s="248" t="s">
        <v>2632</v>
      </c>
      <c r="E535" s="248">
        <v>1</v>
      </c>
      <c r="F535" s="248" t="s">
        <v>2297</v>
      </c>
      <c r="G535" s="248" t="s">
        <v>2298</v>
      </c>
      <c r="H535" s="249">
        <v>57</v>
      </c>
      <c r="I535" s="248" t="s">
        <v>1184</v>
      </c>
      <c r="J535" s="249">
        <v>60</v>
      </c>
      <c r="K535" s="248" t="s">
        <v>2283</v>
      </c>
      <c r="L535" s="248" t="s">
        <v>2299</v>
      </c>
      <c r="M535" s="248">
        <v>6</v>
      </c>
      <c r="N535" s="248"/>
      <c r="O535" s="248" t="s">
        <v>2633</v>
      </c>
      <c r="P535" s="248" t="s">
        <v>6364</v>
      </c>
      <c r="Q535" s="248" t="s">
        <v>2630</v>
      </c>
      <c r="R535" s="250"/>
    </row>
    <row r="536" spans="1:18" x14ac:dyDescent="0.7">
      <c r="A536" s="248" t="s">
        <v>2634</v>
      </c>
      <c r="B536" s="248" t="s">
        <v>2635</v>
      </c>
      <c r="C536" s="248" t="s">
        <v>1272</v>
      </c>
      <c r="D536" s="248" t="s">
        <v>2636</v>
      </c>
      <c r="E536" s="248">
        <v>1</v>
      </c>
      <c r="F536" s="248" t="s">
        <v>2297</v>
      </c>
      <c r="G536" s="248" t="s">
        <v>2298</v>
      </c>
      <c r="H536" s="249">
        <v>57</v>
      </c>
      <c r="I536" s="248" t="s">
        <v>1184</v>
      </c>
      <c r="J536" s="249">
        <v>35</v>
      </c>
      <c r="K536" s="248" t="s">
        <v>2283</v>
      </c>
      <c r="L536" s="248" t="s">
        <v>2299</v>
      </c>
      <c r="M536" s="248">
        <v>5</v>
      </c>
      <c r="N536" s="248"/>
      <c r="O536" s="248" t="s">
        <v>2637</v>
      </c>
      <c r="P536" s="248" t="s">
        <v>6365</v>
      </c>
      <c r="Q536" s="248" t="s">
        <v>2634</v>
      </c>
      <c r="R536" s="250"/>
    </row>
    <row r="537" spans="1:18" x14ac:dyDescent="0.7">
      <c r="A537" s="248" t="s">
        <v>2638</v>
      </c>
      <c r="B537" s="248" t="s">
        <v>2639</v>
      </c>
      <c r="C537" s="248" t="s">
        <v>1273</v>
      </c>
      <c r="D537" s="248" t="s">
        <v>2640</v>
      </c>
      <c r="E537" s="248">
        <v>1</v>
      </c>
      <c r="F537" s="248" t="s">
        <v>2297</v>
      </c>
      <c r="G537" s="248" t="s">
        <v>2298</v>
      </c>
      <c r="H537" s="249">
        <v>57</v>
      </c>
      <c r="I537" s="248" t="s">
        <v>1184</v>
      </c>
      <c r="J537" s="249">
        <v>30</v>
      </c>
      <c r="K537" s="248" t="s">
        <v>2283</v>
      </c>
      <c r="L537" s="248" t="s">
        <v>2299</v>
      </c>
      <c r="M537" s="248">
        <v>5</v>
      </c>
      <c r="N537" s="248"/>
      <c r="O537" s="248" t="s">
        <v>2641</v>
      </c>
      <c r="P537" s="248" t="s">
        <v>6365</v>
      </c>
      <c r="Q537" s="248" t="s">
        <v>2638</v>
      </c>
      <c r="R537" s="250"/>
    </row>
    <row r="538" spans="1:18" x14ac:dyDescent="0.7">
      <c r="A538" s="248" t="s">
        <v>2642</v>
      </c>
      <c r="B538" s="248" t="s">
        <v>2643</v>
      </c>
      <c r="C538" s="248" t="s">
        <v>1274</v>
      </c>
      <c r="D538" s="248" t="s">
        <v>2644</v>
      </c>
      <c r="E538" s="248">
        <v>1</v>
      </c>
      <c r="F538" s="248" t="s">
        <v>2297</v>
      </c>
      <c r="G538" s="248" t="s">
        <v>2298</v>
      </c>
      <c r="H538" s="249">
        <v>57</v>
      </c>
      <c r="I538" s="248" t="s">
        <v>1184</v>
      </c>
      <c r="J538" s="249">
        <v>30</v>
      </c>
      <c r="K538" s="248" t="s">
        <v>2283</v>
      </c>
      <c r="L538" s="248" t="s">
        <v>2299</v>
      </c>
      <c r="M538" s="248">
        <v>6</v>
      </c>
      <c r="N538" s="248"/>
      <c r="O538" s="248" t="s">
        <v>2645</v>
      </c>
      <c r="P538" s="248" t="s">
        <v>6364</v>
      </c>
      <c r="Q538" s="248" t="s">
        <v>2642</v>
      </c>
      <c r="R538" s="250"/>
    </row>
    <row r="539" spans="1:18" x14ac:dyDescent="0.7">
      <c r="A539" s="248" t="s">
        <v>2646</v>
      </c>
      <c r="B539" s="248" t="s">
        <v>2647</v>
      </c>
      <c r="C539" s="248" t="s">
        <v>1275</v>
      </c>
      <c r="D539" s="248" t="s">
        <v>2648</v>
      </c>
      <c r="E539" s="248">
        <v>1</v>
      </c>
      <c r="F539" s="248" t="s">
        <v>2297</v>
      </c>
      <c r="G539" s="248" t="s">
        <v>2298</v>
      </c>
      <c r="H539" s="249">
        <v>57</v>
      </c>
      <c r="I539" s="248" t="s">
        <v>1184</v>
      </c>
      <c r="J539" s="249">
        <v>30</v>
      </c>
      <c r="K539" s="248" t="s">
        <v>2283</v>
      </c>
      <c r="L539" s="248" t="s">
        <v>2299</v>
      </c>
      <c r="M539" s="248">
        <v>5</v>
      </c>
      <c r="N539" s="248"/>
      <c r="O539" s="248" t="s">
        <v>2649</v>
      </c>
      <c r="P539" s="248" t="s">
        <v>6365</v>
      </c>
      <c r="Q539" s="248" t="s">
        <v>2646</v>
      </c>
      <c r="R539" s="250"/>
    </row>
    <row r="540" spans="1:18" x14ac:dyDescent="0.7">
      <c r="A540" s="248" t="s">
        <v>2650</v>
      </c>
      <c r="B540" s="248" t="s">
        <v>2651</v>
      </c>
      <c r="C540" s="248" t="s">
        <v>1276</v>
      </c>
      <c r="D540" s="248" t="s">
        <v>2652</v>
      </c>
      <c r="E540" s="248">
        <v>1</v>
      </c>
      <c r="F540" s="248" t="s">
        <v>2297</v>
      </c>
      <c r="G540" s="248" t="s">
        <v>2298</v>
      </c>
      <c r="H540" s="249">
        <v>57</v>
      </c>
      <c r="I540" s="248" t="s">
        <v>1184</v>
      </c>
      <c r="J540" s="249">
        <v>30</v>
      </c>
      <c r="K540" s="248" t="s">
        <v>2283</v>
      </c>
      <c r="L540" s="248" t="s">
        <v>2299</v>
      </c>
      <c r="M540" s="248">
        <v>5</v>
      </c>
      <c r="N540" s="248"/>
      <c r="O540" s="248" t="s">
        <v>2653</v>
      </c>
      <c r="P540" s="248" t="s">
        <v>6365</v>
      </c>
      <c r="Q540" s="248" t="s">
        <v>2650</v>
      </c>
      <c r="R540" s="250"/>
    </row>
    <row r="541" spans="1:18" x14ac:dyDescent="0.7">
      <c r="A541" s="248" t="s">
        <v>2670</v>
      </c>
      <c r="B541" s="248" t="s">
        <v>2671</v>
      </c>
      <c r="C541" s="248" t="s">
        <v>1332</v>
      </c>
      <c r="D541" s="248" t="s">
        <v>2672</v>
      </c>
      <c r="E541" s="248">
        <v>1</v>
      </c>
      <c r="F541" s="248" t="s">
        <v>2297</v>
      </c>
      <c r="G541" s="248" t="s">
        <v>2298</v>
      </c>
      <c r="H541" s="249">
        <v>58</v>
      </c>
      <c r="I541" s="248" t="s">
        <v>1189</v>
      </c>
      <c r="J541" s="249">
        <v>33</v>
      </c>
      <c r="K541" s="248" t="s">
        <v>2283</v>
      </c>
      <c r="L541" s="248" t="s">
        <v>2299</v>
      </c>
      <c r="M541" s="248">
        <v>5</v>
      </c>
      <c r="N541" s="248"/>
      <c r="O541" s="248" t="s">
        <v>2673</v>
      </c>
      <c r="P541" s="248" t="s">
        <v>6365</v>
      </c>
      <c r="Q541" s="248" t="s">
        <v>2670</v>
      </c>
      <c r="R541" s="250"/>
    </row>
    <row r="542" spans="1:18" x14ac:dyDescent="0.7">
      <c r="A542" s="248" t="s">
        <v>2674</v>
      </c>
      <c r="B542" s="248" t="s">
        <v>2675</v>
      </c>
      <c r="C542" s="248" t="s">
        <v>1333</v>
      </c>
      <c r="D542" s="248" t="s">
        <v>2676</v>
      </c>
      <c r="E542" s="248">
        <v>1</v>
      </c>
      <c r="F542" s="248" t="s">
        <v>2297</v>
      </c>
      <c r="G542" s="248" t="s">
        <v>2298</v>
      </c>
      <c r="H542" s="249">
        <v>58</v>
      </c>
      <c r="I542" s="248" t="s">
        <v>1189</v>
      </c>
      <c r="J542" s="249">
        <v>58</v>
      </c>
      <c r="K542" s="248" t="s">
        <v>2291</v>
      </c>
      <c r="L542" s="248" t="s">
        <v>2304</v>
      </c>
      <c r="M542" s="248">
        <v>9</v>
      </c>
      <c r="N542" s="248"/>
      <c r="O542" s="248" t="s">
        <v>2677</v>
      </c>
      <c r="P542" s="248" t="s">
        <v>6363</v>
      </c>
      <c r="Q542" s="248" t="s">
        <v>2674</v>
      </c>
      <c r="R542" s="250"/>
    </row>
    <row r="543" spans="1:18" x14ac:dyDescent="0.7">
      <c r="A543" s="248" t="s">
        <v>2678</v>
      </c>
      <c r="B543" s="248" t="s">
        <v>2679</v>
      </c>
      <c r="C543" s="248" t="s">
        <v>1334</v>
      </c>
      <c r="D543" s="248" t="s">
        <v>2680</v>
      </c>
      <c r="E543" s="248">
        <v>1</v>
      </c>
      <c r="F543" s="248" t="s">
        <v>2297</v>
      </c>
      <c r="G543" s="248" t="s">
        <v>2298</v>
      </c>
      <c r="H543" s="249">
        <v>58</v>
      </c>
      <c r="I543" s="248" t="s">
        <v>1189</v>
      </c>
      <c r="J543" s="249">
        <v>107</v>
      </c>
      <c r="K543" s="248" t="s">
        <v>2291</v>
      </c>
      <c r="L543" s="248" t="s">
        <v>2333</v>
      </c>
      <c r="M543" s="248">
        <v>13</v>
      </c>
      <c r="N543" s="248"/>
      <c r="O543" s="248" t="s">
        <v>2681</v>
      </c>
      <c r="P543" s="248" t="s">
        <v>6360</v>
      </c>
      <c r="Q543" s="248" t="s">
        <v>2678</v>
      </c>
      <c r="R543" s="250"/>
    </row>
    <row r="544" spans="1:18" x14ac:dyDescent="0.7">
      <c r="A544" s="248" t="s">
        <v>2682</v>
      </c>
      <c r="B544" s="248" t="s">
        <v>2683</v>
      </c>
      <c r="C544" s="248" t="s">
        <v>1335</v>
      </c>
      <c r="D544" s="248" t="s">
        <v>2684</v>
      </c>
      <c r="E544" s="248">
        <v>1</v>
      </c>
      <c r="F544" s="248" t="s">
        <v>2297</v>
      </c>
      <c r="G544" s="248" t="s">
        <v>2298</v>
      </c>
      <c r="H544" s="249">
        <v>58</v>
      </c>
      <c r="I544" s="248" t="s">
        <v>1189</v>
      </c>
      <c r="J544" s="249">
        <v>33</v>
      </c>
      <c r="K544" s="248" t="s">
        <v>2291</v>
      </c>
      <c r="L544" s="248" t="s">
        <v>2299</v>
      </c>
      <c r="M544" s="248">
        <v>5</v>
      </c>
      <c r="N544" s="248"/>
      <c r="O544" s="248" t="s">
        <v>2685</v>
      </c>
      <c r="P544" s="248" t="s">
        <v>6365</v>
      </c>
      <c r="Q544" s="248" t="s">
        <v>2682</v>
      </c>
      <c r="R544" s="250"/>
    </row>
    <row r="545" spans="1:18" x14ac:dyDescent="0.7">
      <c r="A545" s="248" t="s">
        <v>2686</v>
      </c>
      <c r="B545" s="248" t="s">
        <v>2687</v>
      </c>
      <c r="C545" s="248" t="s">
        <v>1336</v>
      </c>
      <c r="D545" s="248" t="s">
        <v>2688</v>
      </c>
      <c r="E545" s="248">
        <v>1</v>
      </c>
      <c r="F545" s="248" t="s">
        <v>2297</v>
      </c>
      <c r="G545" s="248" t="s">
        <v>2298</v>
      </c>
      <c r="H545" s="249">
        <v>58</v>
      </c>
      <c r="I545" s="248" t="s">
        <v>1189</v>
      </c>
      <c r="J545" s="249">
        <v>32</v>
      </c>
      <c r="K545" s="248" t="s">
        <v>2291</v>
      </c>
      <c r="L545" s="248" t="s">
        <v>2299</v>
      </c>
      <c r="M545" s="248">
        <v>6</v>
      </c>
      <c r="N545" s="248"/>
      <c r="O545" s="248" t="s">
        <v>2689</v>
      </c>
      <c r="P545" s="248" t="s">
        <v>6364</v>
      </c>
      <c r="Q545" s="248" t="s">
        <v>2686</v>
      </c>
      <c r="R545" s="250"/>
    </row>
    <row r="546" spans="1:18" x14ac:dyDescent="0.7">
      <c r="A546" s="248" t="s">
        <v>2690</v>
      </c>
      <c r="B546" s="248" t="s">
        <v>2691</v>
      </c>
      <c r="C546" s="248" t="s">
        <v>1337</v>
      </c>
      <c r="D546" s="248" t="s">
        <v>2692</v>
      </c>
      <c r="E546" s="248">
        <v>1</v>
      </c>
      <c r="F546" s="248" t="s">
        <v>2297</v>
      </c>
      <c r="G546" s="248" t="s">
        <v>2298</v>
      </c>
      <c r="H546" s="249">
        <v>58</v>
      </c>
      <c r="I546" s="248" t="s">
        <v>1189</v>
      </c>
      <c r="J546" s="249">
        <v>36</v>
      </c>
      <c r="K546" s="248" t="s">
        <v>2291</v>
      </c>
      <c r="L546" s="248" t="s">
        <v>2299</v>
      </c>
      <c r="M546" s="248">
        <v>5</v>
      </c>
      <c r="N546" s="248"/>
      <c r="O546" s="248" t="s">
        <v>2693</v>
      </c>
      <c r="P546" s="248" t="s">
        <v>6365</v>
      </c>
      <c r="Q546" s="248" t="s">
        <v>2690</v>
      </c>
      <c r="R546" s="250"/>
    </row>
    <row r="547" spans="1:18" x14ac:dyDescent="0.7">
      <c r="A547" s="248" t="s">
        <v>2913</v>
      </c>
      <c r="B547" s="248" t="s">
        <v>2914</v>
      </c>
      <c r="C547" s="248" t="s">
        <v>1427</v>
      </c>
      <c r="D547" s="248" t="s">
        <v>2915</v>
      </c>
      <c r="E547" s="248">
        <v>3</v>
      </c>
      <c r="F547" s="248" t="s">
        <v>2297</v>
      </c>
      <c r="G547" s="248" t="s">
        <v>2298</v>
      </c>
      <c r="H547" s="249">
        <v>60</v>
      </c>
      <c r="I547" s="248" t="s">
        <v>1199</v>
      </c>
      <c r="J547" s="249">
        <v>30</v>
      </c>
      <c r="K547" s="248" t="s">
        <v>2291</v>
      </c>
      <c r="L547" s="248" t="s">
        <v>2299</v>
      </c>
      <c r="M547" s="248">
        <v>5</v>
      </c>
      <c r="N547" s="248"/>
      <c r="O547" s="248" t="s">
        <v>2916</v>
      </c>
      <c r="P547" s="248" t="s">
        <v>6365</v>
      </c>
      <c r="Q547" s="248" t="s">
        <v>2913</v>
      </c>
      <c r="R547" s="250"/>
    </row>
    <row r="548" spans="1:18" x14ac:dyDescent="0.7">
      <c r="A548" s="248" t="s">
        <v>2917</v>
      </c>
      <c r="B548" s="248" t="s">
        <v>2918</v>
      </c>
      <c r="C548" s="248" t="s">
        <v>1428</v>
      </c>
      <c r="D548" s="248" t="s">
        <v>2919</v>
      </c>
      <c r="E548" s="248">
        <v>3</v>
      </c>
      <c r="F548" s="248" t="s">
        <v>2297</v>
      </c>
      <c r="G548" s="248" t="s">
        <v>2298</v>
      </c>
      <c r="H548" s="249">
        <v>60</v>
      </c>
      <c r="I548" s="248" t="s">
        <v>1199</v>
      </c>
      <c r="J548" s="249">
        <v>60</v>
      </c>
      <c r="K548" s="248" t="s">
        <v>2291</v>
      </c>
      <c r="L548" s="248" t="s">
        <v>2304</v>
      </c>
      <c r="M548" s="248">
        <v>9</v>
      </c>
      <c r="N548" s="248"/>
      <c r="O548" s="248" t="s">
        <v>2920</v>
      </c>
      <c r="P548" s="248" t="s">
        <v>6363</v>
      </c>
      <c r="Q548" s="248" t="s">
        <v>2917</v>
      </c>
      <c r="R548" s="250"/>
    </row>
    <row r="549" spans="1:18" x14ac:dyDescent="0.7">
      <c r="A549" s="248" t="s">
        <v>2921</v>
      </c>
      <c r="B549" s="248" t="s">
        <v>2922</v>
      </c>
      <c r="C549" s="248" t="s">
        <v>1429</v>
      </c>
      <c r="D549" s="248" t="s">
        <v>2923</v>
      </c>
      <c r="E549" s="248">
        <v>3</v>
      </c>
      <c r="F549" s="248" t="s">
        <v>2297</v>
      </c>
      <c r="G549" s="248" t="s">
        <v>2298</v>
      </c>
      <c r="H549" s="249">
        <v>60</v>
      </c>
      <c r="I549" s="248" t="s">
        <v>1199</v>
      </c>
      <c r="J549" s="249">
        <v>60</v>
      </c>
      <c r="K549" s="248" t="s">
        <v>2291</v>
      </c>
      <c r="L549" s="248" t="s">
        <v>2299</v>
      </c>
      <c r="M549" s="248">
        <v>6</v>
      </c>
      <c r="N549" s="248"/>
      <c r="O549" s="248" t="s">
        <v>2924</v>
      </c>
      <c r="P549" s="248" t="s">
        <v>6364</v>
      </c>
      <c r="Q549" s="248" t="s">
        <v>2921</v>
      </c>
      <c r="R549" s="250"/>
    </row>
    <row r="550" spans="1:18" x14ac:dyDescent="0.7">
      <c r="A550" s="248" t="s">
        <v>2925</v>
      </c>
      <c r="B550" s="248" t="s">
        <v>2926</v>
      </c>
      <c r="C550" s="248" t="s">
        <v>1430</v>
      </c>
      <c r="D550" s="248" t="s">
        <v>2927</v>
      </c>
      <c r="E550" s="248">
        <v>3</v>
      </c>
      <c r="F550" s="248" t="s">
        <v>2297</v>
      </c>
      <c r="G550" s="248" t="s">
        <v>2298</v>
      </c>
      <c r="H550" s="249">
        <v>60</v>
      </c>
      <c r="I550" s="248" t="s">
        <v>1199</v>
      </c>
      <c r="J550" s="249">
        <v>90</v>
      </c>
      <c r="K550" s="248" t="s">
        <v>2291</v>
      </c>
      <c r="L550" s="248" t="s">
        <v>2304</v>
      </c>
      <c r="M550" s="248">
        <v>10</v>
      </c>
      <c r="N550" s="248"/>
      <c r="O550" s="248" t="s">
        <v>2928</v>
      </c>
      <c r="P550" s="248" t="s">
        <v>6361</v>
      </c>
      <c r="Q550" s="248" t="s">
        <v>2925</v>
      </c>
      <c r="R550" s="250"/>
    </row>
    <row r="551" spans="1:18" x14ac:dyDescent="0.7">
      <c r="A551" s="248" t="s">
        <v>2929</v>
      </c>
      <c r="B551" s="248" t="s">
        <v>2930</v>
      </c>
      <c r="C551" s="248" t="s">
        <v>1431</v>
      </c>
      <c r="D551" s="248" t="s">
        <v>2931</v>
      </c>
      <c r="E551" s="248">
        <v>3</v>
      </c>
      <c r="F551" s="248" t="s">
        <v>2297</v>
      </c>
      <c r="G551" s="248" t="s">
        <v>2298</v>
      </c>
      <c r="H551" s="249">
        <v>60</v>
      </c>
      <c r="I551" s="248" t="s">
        <v>1199</v>
      </c>
      <c r="J551" s="249">
        <v>34</v>
      </c>
      <c r="K551" s="248" t="s">
        <v>2291</v>
      </c>
      <c r="L551" s="248" t="s">
        <v>2299</v>
      </c>
      <c r="M551" s="248">
        <v>5</v>
      </c>
      <c r="N551" s="248"/>
      <c r="O551" s="248" t="s">
        <v>2932</v>
      </c>
      <c r="P551" s="248" t="s">
        <v>6365</v>
      </c>
      <c r="Q551" s="248" t="s">
        <v>2929</v>
      </c>
      <c r="R551" s="250"/>
    </row>
    <row r="552" spans="1:18" x14ac:dyDescent="0.7">
      <c r="A552" s="248" t="s">
        <v>2933</v>
      </c>
      <c r="B552" s="248" t="s">
        <v>2934</v>
      </c>
      <c r="C552" s="248" t="s">
        <v>1432</v>
      </c>
      <c r="D552" s="248" t="s">
        <v>2935</v>
      </c>
      <c r="E552" s="248">
        <v>3</v>
      </c>
      <c r="F552" s="248" t="s">
        <v>2297</v>
      </c>
      <c r="G552" s="248" t="s">
        <v>2298</v>
      </c>
      <c r="H552" s="249">
        <v>60</v>
      </c>
      <c r="I552" s="248" t="s">
        <v>1199</v>
      </c>
      <c r="J552" s="249">
        <v>120</v>
      </c>
      <c r="K552" s="248" t="s">
        <v>2291</v>
      </c>
      <c r="L552" s="248" t="s">
        <v>2333</v>
      </c>
      <c r="M552" s="248">
        <v>13</v>
      </c>
      <c r="N552" s="248"/>
      <c r="O552" s="248" t="s">
        <v>2936</v>
      </c>
      <c r="P552" s="248" t="s">
        <v>6360</v>
      </c>
      <c r="Q552" s="248" t="s">
        <v>2933</v>
      </c>
      <c r="R552" s="250"/>
    </row>
    <row r="553" spans="1:18" x14ac:dyDescent="0.7">
      <c r="A553" s="248" t="s">
        <v>2937</v>
      </c>
      <c r="B553" s="248" t="s">
        <v>2938</v>
      </c>
      <c r="C553" s="248" t="s">
        <v>1433</v>
      </c>
      <c r="D553" s="248" t="s">
        <v>2939</v>
      </c>
      <c r="E553" s="248">
        <v>3</v>
      </c>
      <c r="F553" s="248" t="s">
        <v>2297</v>
      </c>
      <c r="G553" s="248" t="s">
        <v>2298</v>
      </c>
      <c r="H553" s="249">
        <v>60</v>
      </c>
      <c r="I553" s="248" t="s">
        <v>1199</v>
      </c>
      <c r="J553" s="249">
        <v>79</v>
      </c>
      <c r="K553" s="248" t="s">
        <v>2291</v>
      </c>
      <c r="L553" s="248" t="s">
        <v>2304</v>
      </c>
      <c r="M553" s="248">
        <v>9</v>
      </c>
      <c r="N553" s="248"/>
      <c r="O553" s="248" t="s">
        <v>2940</v>
      </c>
      <c r="P553" s="248" t="s">
        <v>6363</v>
      </c>
      <c r="Q553" s="248" t="s">
        <v>2937</v>
      </c>
      <c r="R553" s="250"/>
    </row>
    <row r="554" spans="1:18" x14ac:dyDescent="0.7">
      <c r="A554" s="248" t="s">
        <v>2941</v>
      </c>
      <c r="B554" s="248" t="s">
        <v>2942</v>
      </c>
      <c r="C554" s="248" t="s">
        <v>1434</v>
      </c>
      <c r="D554" s="248" t="s">
        <v>2943</v>
      </c>
      <c r="E554" s="248">
        <v>3</v>
      </c>
      <c r="F554" s="248" t="s">
        <v>2297</v>
      </c>
      <c r="G554" s="248" t="s">
        <v>2298</v>
      </c>
      <c r="H554" s="249">
        <v>60</v>
      </c>
      <c r="I554" s="248" t="s">
        <v>1199</v>
      </c>
      <c r="J554" s="249">
        <v>60</v>
      </c>
      <c r="K554" s="248" t="s">
        <v>2291</v>
      </c>
      <c r="L554" s="248" t="s">
        <v>2299</v>
      </c>
      <c r="M554" s="248">
        <v>6</v>
      </c>
      <c r="N554" s="248"/>
      <c r="O554" s="248" t="s">
        <v>2944</v>
      </c>
      <c r="P554" s="248" t="s">
        <v>6364</v>
      </c>
      <c r="Q554" s="248" t="s">
        <v>2941</v>
      </c>
      <c r="R554" s="250"/>
    </row>
    <row r="555" spans="1:18" x14ac:dyDescent="0.7">
      <c r="A555" s="248" t="s">
        <v>2945</v>
      </c>
      <c r="B555" s="248" t="s">
        <v>2946</v>
      </c>
      <c r="C555" s="248" t="s">
        <v>1435</v>
      </c>
      <c r="D555" s="248" t="s">
        <v>2947</v>
      </c>
      <c r="E555" s="248">
        <v>3</v>
      </c>
      <c r="F555" s="248" t="s">
        <v>2297</v>
      </c>
      <c r="G555" s="248" t="s">
        <v>2298</v>
      </c>
      <c r="H555" s="249">
        <v>60</v>
      </c>
      <c r="I555" s="248" t="s">
        <v>1199</v>
      </c>
      <c r="J555" s="249">
        <v>43</v>
      </c>
      <c r="K555" s="248" t="s">
        <v>2291</v>
      </c>
      <c r="L555" s="248" t="s">
        <v>2299</v>
      </c>
      <c r="M555" s="248">
        <v>6</v>
      </c>
      <c r="N555" s="248"/>
      <c r="O555" s="248" t="s">
        <v>2948</v>
      </c>
      <c r="P555" s="248" t="s">
        <v>6364</v>
      </c>
      <c r="Q555" s="248" t="s">
        <v>2945</v>
      </c>
      <c r="R555" s="250"/>
    </row>
    <row r="556" spans="1:18" x14ac:dyDescent="0.7">
      <c r="A556" s="248" t="s">
        <v>2949</v>
      </c>
      <c r="B556" s="248" t="s">
        <v>2950</v>
      </c>
      <c r="C556" s="248" t="s">
        <v>1436</v>
      </c>
      <c r="D556" s="248" t="s">
        <v>2951</v>
      </c>
      <c r="E556" s="248">
        <v>3</v>
      </c>
      <c r="F556" s="248" t="s">
        <v>2297</v>
      </c>
      <c r="G556" s="248" t="s">
        <v>2298</v>
      </c>
      <c r="H556" s="249">
        <v>60</v>
      </c>
      <c r="I556" s="248" t="s">
        <v>1199</v>
      </c>
      <c r="J556" s="249">
        <v>90</v>
      </c>
      <c r="K556" s="248" t="s">
        <v>2291</v>
      </c>
      <c r="L556" s="248" t="s">
        <v>2333</v>
      </c>
      <c r="M556" s="248">
        <v>12</v>
      </c>
      <c r="N556" s="248"/>
      <c r="O556" s="248" t="s">
        <v>2952</v>
      </c>
      <c r="P556" s="248" t="s">
        <v>6366</v>
      </c>
      <c r="Q556" s="248" t="s">
        <v>2949</v>
      </c>
      <c r="R556" s="250"/>
    </row>
    <row r="557" spans="1:18" x14ac:dyDescent="0.7">
      <c r="A557" s="248" t="s">
        <v>2953</v>
      </c>
      <c r="B557" s="248" t="s">
        <v>2954</v>
      </c>
      <c r="C557" s="248" t="s">
        <v>1437</v>
      </c>
      <c r="D557" s="248" t="s">
        <v>2955</v>
      </c>
      <c r="E557" s="248">
        <v>3</v>
      </c>
      <c r="F557" s="248" t="s">
        <v>2297</v>
      </c>
      <c r="G557" s="248" t="s">
        <v>2298</v>
      </c>
      <c r="H557" s="249">
        <v>60</v>
      </c>
      <c r="I557" s="248" t="s">
        <v>1199</v>
      </c>
      <c r="J557" s="249">
        <v>39</v>
      </c>
      <c r="K557" s="248" t="s">
        <v>2291</v>
      </c>
      <c r="L557" s="248" t="s">
        <v>2299</v>
      </c>
      <c r="M557" s="248">
        <v>5</v>
      </c>
      <c r="N557" s="248"/>
      <c r="O557" s="248" t="s">
        <v>2956</v>
      </c>
      <c r="P557" s="248" t="s">
        <v>6365</v>
      </c>
      <c r="Q557" s="248" t="s">
        <v>2953</v>
      </c>
      <c r="R557" s="250"/>
    </row>
    <row r="558" spans="1:18" x14ac:dyDescent="0.7">
      <c r="A558" s="248" t="s">
        <v>2957</v>
      </c>
      <c r="B558" s="248" t="s">
        <v>2958</v>
      </c>
      <c r="C558" s="248" t="s">
        <v>1438</v>
      </c>
      <c r="D558" s="248" t="s">
        <v>2959</v>
      </c>
      <c r="E558" s="248">
        <v>3</v>
      </c>
      <c r="F558" s="248" t="s">
        <v>2297</v>
      </c>
      <c r="G558" s="248" t="s">
        <v>2298</v>
      </c>
      <c r="H558" s="249">
        <v>60</v>
      </c>
      <c r="I558" s="248" t="s">
        <v>1199</v>
      </c>
      <c r="J558" s="249">
        <v>30</v>
      </c>
      <c r="K558" s="248" t="s">
        <v>2291</v>
      </c>
      <c r="L558" s="248" t="s">
        <v>2299</v>
      </c>
      <c r="M558" s="248">
        <v>6</v>
      </c>
      <c r="N558" s="248"/>
      <c r="O558" s="248" t="s">
        <v>2960</v>
      </c>
      <c r="P558" s="248" t="s">
        <v>6364</v>
      </c>
      <c r="Q558" s="248" t="s">
        <v>2957</v>
      </c>
      <c r="R558" s="250"/>
    </row>
    <row r="559" spans="1:18" x14ac:dyDescent="0.7">
      <c r="A559" s="248" t="s">
        <v>2968</v>
      </c>
      <c r="B559" s="248" t="s">
        <v>2969</v>
      </c>
      <c r="C559" s="248" t="s">
        <v>1452</v>
      </c>
      <c r="D559" s="248" t="s">
        <v>2970</v>
      </c>
      <c r="E559" s="248">
        <v>3</v>
      </c>
      <c r="F559" s="248" t="s">
        <v>2297</v>
      </c>
      <c r="G559" s="248" t="s">
        <v>2298</v>
      </c>
      <c r="H559" s="249">
        <v>61</v>
      </c>
      <c r="I559" s="248" t="s">
        <v>1201</v>
      </c>
      <c r="J559" s="249">
        <v>90</v>
      </c>
      <c r="K559" s="248" t="s">
        <v>2283</v>
      </c>
      <c r="L559" s="248" t="s">
        <v>2299</v>
      </c>
      <c r="M559" s="248">
        <v>6</v>
      </c>
      <c r="N559" s="248"/>
      <c r="O559" s="248" t="s">
        <v>2971</v>
      </c>
      <c r="P559" s="248" t="s">
        <v>6364</v>
      </c>
      <c r="Q559" s="248" t="s">
        <v>2968</v>
      </c>
      <c r="R559" s="250"/>
    </row>
    <row r="560" spans="1:18" x14ac:dyDescent="0.7">
      <c r="A560" s="248" t="s">
        <v>2972</v>
      </c>
      <c r="B560" s="248" t="s">
        <v>2973</v>
      </c>
      <c r="C560" s="248" t="s">
        <v>1453</v>
      </c>
      <c r="D560" s="248" t="s">
        <v>2974</v>
      </c>
      <c r="E560" s="248">
        <v>3</v>
      </c>
      <c r="F560" s="248" t="s">
        <v>2297</v>
      </c>
      <c r="G560" s="248" t="s">
        <v>2298</v>
      </c>
      <c r="H560" s="249">
        <v>61</v>
      </c>
      <c r="I560" s="248" t="s">
        <v>1201</v>
      </c>
      <c r="J560" s="249">
        <v>35</v>
      </c>
      <c r="K560" s="248" t="s">
        <v>2283</v>
      </c>
      <c r="L560" s="248" t="s">
        <v>2299</v>
      </c>
      <c r="M560" s="248">
        <v>5</v>
      </c>
      <c r="N560" s="248"/>
      <c r="O560" s="248" t="s">
        <v>2975</v>
      </c>
      <c r="P560" s="248" t="s">
        <v>6365</v>
      </c>
      <c r="Q560" s="248" t="s">
        <v>2972</v>
      </c>
      <c r="R560" s="250"/>
    </row>
    <row r="561" spans="1:18" x14ac:dyDescent="0.7">
      <c r="A561" s="248" t="s">
        <v>2976</v>
      </c>
      <c r="B561" s="248" t="s">
        <v>2977</v>
      </c>
      <c r="C561" s="248" t="s">
        <v>1454</v>
      </c>
      <c r="D561" s="248" t="s">
        <v>2978</v>
      </c>
      <c r="E561" s="248">
        <v>3</v>
      </c>
      <c r="F561" s="248" t="s">
        <v>2297</v>
      </c>
      <c r="G561" s="248" t="s">
        <v>2298</v>
      </c>
      <c r="H561" s="249">
        <v>61</v>
      </c>
      <c r="I561" s="248" t="s">
        <v>1201</v>
      </c>
      <c r="J561" s="249">
        <v>90</v>
      </c>
      <c r="K561" s="248" t="s">
        <v>2283</v>
      </c>
      <c r="L561" s="248" t="s">
        <v>2304</v>
      </c>
      <c r="M561" s="248">
        <v>9</v>
      </c>
      <c r="N561" s="248"/>
      <c r="O561" s="248" t="s">
        <v>2979</v>
      </c>
      <c r="P561" s="248" t="s">
        <v>6363</v>
      </c>
      <c r="Q561" s="248" t="s">
        <v>2976</v>
      </c>
      <c r="R561" s="250"/>
    </row>
    <row r="562" spans="1:18" x14ac:dyDescent="0.7">
      <c r="A562" s="248" t="s">
        <v>2980</v>
      </c>
      <c r="B562" s="248" t="s">
        <v>2981</v>
      </c>
      <c r="C562" s="248" t="s">
        <v>1455</v>
      </c>
      <c r="D562" s="248" t="s">
        <v>2982</v>
      </c>
      <c r="E562" s="248">
        <v>3</v>
      </c>
      <c r="F562" s="248" t="s">
        <v>2297</v>
      </c>
      <c r="G562" s="248" t="s">
        <v>2298</v>
      </c>
      <c r="H562" s="249">
        <v>61</v>
      </c>
      <c r="I562" s="248" t="s">
        <v>1201</v>
      </c>
      <c r="J562" s="249">
        <v>10</v>
      </c>
      <c r="K562" s="248" t="s">
        <v>2283</v>
      </c>
      <c r="L562" s="248" t="s">
        <v>2386</v>
      </c>
      <c r="M562" s="248">
        <v>2</v>
      </c>
      <c r="N562" s="248"/>
      <c r="O562" s="248" t="s">
        <v>2983</v>
      </c>
      <c r="P562" s="248" t="s">
        <v>6352</v>
      </c>
      <c r="Q562" s="248" t="s">
        <v>2980</v>
      </c>
      <c r="R562" s="250"/>
    </row>
    <row r="563" spans="1:18" x14ac:dyDescent="0.7">
      <c r="A563" s="248" t="s">
        <v>2984</v>
      </c>
      <c r="B563" s="248" t="s">
        <v>2985</v>
      </c>
      <c r="C563" s="248" t="s">
        <v>1456</v>
      </c>
      <c r="D563" s="248" t="s">
        <v>2986</v>
      </c>
      <c r="E563" s="248">
        <v>3</v>
      </c>
      <c r="F563" s="248" t="s">
        <v>2297</v>
      </c>
      <c r="G563" s="248" t="s">
        <v>2298</v>
      </c>
      <c r="H563" s="249">
        <v>61</v>
      </c>
      <c r="I563" s="248" t="s">
        <v>1201</v>
      </c>
      <c r="J563" s="249">
        <v>60</v>
      </c>
      <c r="K563" s="248" t="s">
        <v>2283</v>
      </c>
      <c r="L563" s="248" t="s">
        <v>2299</v>
      </c>
      <c r="M563" s="248">
        <v>6</v>
      </c>
      <c r="N563" s="248"/>
      <c r="O563" s="248" t="s">
        <v>2987</v>
      </c>
      <c r="P563" s="248" t="s">
        <v>6364</v>
      </c>
      <c r="Q563" s="248" t="s">
        <v>2984</v>
      </c>
      <c r="R563" s="250"/>
    </row>
    <row r="564" spans="1:18" x14ac:dyDescent="0.7">
      <c r="A564" s="248" t="s">
        <v>2988</v>
      </c>
      <c r="B564" s="248" t="s">
        <v>2989</v>
      </c>
      <c r="C564" s="248" t="s">
        <v>1457</v>
      </c>
      <c r="D564" s="248" t="s">
        <v>2990</v>
      </c>
      <c r="E564" s="248">
        <v>3</v>
      </c>
      <c r="F564" s="248" t="s">
        <v>2297</v>
      </c>
      <c r="G564" s="248" t="s">
        <v>2298</v>
      </c>
      <c r="H564" s="249">
        <v>61</v>
      </c>
      <c r="I564" s="248" t="s">
        <v>1201</v>
      </c>
      <c r="J564" s="249">
        <v>60</v>
      </c>
      <c r="K564" s="248" t="s">
        <v>2283</v>
      </c>
      <c r="L564" s="248" t="s">
        <v>2299</v>
      </c>
      <c r="M564" s="248">
        <v>6</v>
      </c>
      <c r="N564" s="248"/>
      <c r="O564" s="248" t="s">
        <v>2991</v>
      </c>
      <c r="P564" s="248" t="s">
        <v>6364</v>
      </c>
      <c r="Q564" s="248" t="s">
        <v>2988</v>
      </c>
      <c r="R564" s="250"/>
    </row>
    <row r="565" spans="1:18" x14ac:dyDescent="0.7">
      <c r="A565" s="248" t="s">
        <v>2992</v>
      </c>
      <c r="B565" s="248" t="s">
        <v>2993</v>
      </c>
      <c r="C565" s="248" t="s">
        <v>1458</v>
      </c>
      <c r="D565" s="248" t="s">
        <v>2994</v>
      </c>
      <c r="E565" s="248">
        <v>3</v>
      </c>
      <c r="F565" s="248" t="s">
        <v>2297</v>
      </c>
      <c r="G565" s="248" t="s">
        <v>2298</v>
      </c>
      <c r="H565" s="249">
        <v>61</v>
      </c>
      <c r="I565" s="248" t="s">
        <v>1201</v>
      </c>
      <c r="J565" s="249">
        <v>33</v>
      </c>
      <c r="K565" s="248" t="s">
        <v>2283</v>
      </c>
      <c r="L565" s="248" t="s">
        <v>2299</v>
      </c>
      <c r="M565" s="248">
        <v>5</v>
      </c>
      <c r="N565" s="248"/>
      <c r="O565" s="248" t="s">
        <v>2995</v>
      </c>
      <c r="P565" s="248" t="s">
        <v>6365</v>
      </c>
      <c r="Q565" s="248" t="s">
        <v>2992</v>
      </c>
      <c r="R565" s="250"/>
    </row>
    <row r="566" spans="1:18" x14ac:dyDescent="0.7">
      <c r="A566" s="248" t="s">
        <v>2999</v>
      </c>
      <c r="B566" s="248" t="s">
        <v>3000</v>
      </c>
      <c r="C566" s="248" t="s">
        <v>1407</v>
      </c>
      <c r="D566" s="248" t="s">
        <v>3001</v>
      </c>
      <c r="E566" s="248">
        <v>3</v>
      </c>
      <c r="F566" s="248" t="s">
        <v>2297</v>
      </c>
      <c r="G566" s="248" t="s">
        <v>2298</v>
      </c>
      <c r="H566" s="249">
        <v>62</v>
      </c>
      <c r="I566" s="248" t="s">
        <v>1197</v>
      </c>
      <c r="J566" s="249">
        <v>10</v>
      </c>
      <c r="K566" s="248" t="s">
        <v>2291</v>
      </c>
      <c r="L566" s="248" t="s">
        <v>2386</v>
      </c>
      <c r="M566" s="248">
        <v>2</v>
      </c>
      <c r="N566" s="248"/>
      <c r="O566" s="248" t="s">
        <v>3002</v>
      </c>
      <c r="P566" s="248" t="s">
        <v>6352</v>
      </c>
      <c r="Q566" s="248" t="s">
        <v>2999</v>
      </c>
      <c r="R566" s="250"/>
    </row>
    <row r="567" spans="1:18" x14ac:dyDescent="0.7">
      <c r="A567" s="248" t="s">
        <v>3003</v>
      </c>
      <c r="B567" s="248" t="s">
        <v>3004</v>
      </c>
      <c r="C567" s="248" t="s">
        <v>1408</v>
      </c>
      <c r="D567" s="248" t="s">
        <v>3005</v>
      </c>
      <c r="E567" s="248">
        <v>3</v>
      </c>
      <c r="F567" s="248" t="s">
        <v>2297</v>
      </c>
      <c r="G567" s="248" t="s">
        <v>2298</v>
      </c>
      <c r="H567" s="249">
        <v>62</v>
      </c>
      <c r="I567" s="248" t="s">
        <v>1197</v>
      </c>
      <c r="J567" s="249">
        <v>30</v>
      </c>
      <c r="K567" s="248" t="s">
        <v>2291</v>
      </c>
      <c r="L567" s="248" t="s">
        <v>2299</v>
      </c>
      <c r="M567" s="248">
        <v>6</v>
      </c>
      <c r="N567" s="248"/>
      <c r="O567" s="248" t="s">
        <v>3006</v>
      </c>
      <c r="P567" s="248" t="s">
        <v>6364</v>
      </c>
      <c r="Q567" s="248" t="s">
        <v>3003</v>
      </c>
      <c r="R567" s="250"/>
    </row>
    <row r="568" spans="1:18" x14ac:dyDescent="0.7">
      <c r="A568" s="248" t="s">
        <v>3007</v>
      </c>
      <c r="B568" s="248" t="s">
        <v>3008</v>
      </c>
      <c r="C568" s="248" t="s">
        <v>1409</v>
      </c>
      <c r="D568" s="248" t="s">
        <v>3009</v>
      </c>
      <c r="E568" s="248">
        <v>3</v>
      </c>
      <c r="F568" s="248" t="s">
        <v>2297</v>
      </c>
      <c r="G568" s="248" t="s">
        <v>2298</v>
      </c>
      <c r="H568" s="249">
        <v>62</v>
      </c>
      <c r="I568" s="248" t="s">
        <v>1197</v>
      </c>
      <c r="J568" s="249">
        <v>60</v>
      </c>
      <c r="K568" s="248" t="s">
        <v>2291</v>
      </c>
      <c r="L568" s="248" t="s">
        <v>2299</v>
      </c>
      <c r="M568" s="248">
        <v>6</v>
      </c>
      <c r="N568" s="248"/>
      <c r="O568" s="248" t="s">
        <v>3010</v>
      </c>
      <c r="P568" s="248" t="s">
        <v>6364</v>
      </c>
      <c r="Q568" s="248" t="s">
        <v>3007</v>
      </c>
      <c r="R568" s="250"/>
    </row>
    <row r="569" spans="1:18" x14ac:dyDescent="0.7">
      <c r="A569" s="248" t="s">
        <v>3011</v>
      </c>
      <c r="B569" s="248" t="s">
        <v>3012</v>
      </c>
      <c r="C569" s="248" t="s">
        <v>1410</v>
      </c>
      <c r="D569" s="248" t="s">
        <v>3013</v>
      </c>
      <c r="E569" s="248">
        <v>3</v>
      </c>
      <c r="F569" s="248" t="s">
        <v>2297</v>
      </c>
      <c r="G569" s="248" t="s">
        <v>2298</v>
      </c>
      <c r="H569" s="249">
        <v>62</v>
      </c>
      <c r="I569" s="248" t="s">
        <v>1197</v>
      </c>
      <c r="J569" s="249">
        <v>90</v>
      </c>
      <c r="K569" s="248" t="s">
        <v>2291</v>
      </c>
      <c r="L569" s="248" t="s">
        <v>2333</v>
      </c>
      <c r="M569" s="248">
        <v>12</v>
      </c>
      <c r="N569" s="248"/>
      <c r="O569" s="248" t="s">
        <v>3014</v>
      </c>
      <c r="P569" s="248" t="s">
        <v>6366</v>
      </c>
      <c r="Q569" s="248" t="s">
        <v>3011</v>
      </c>
      <c r="R569" s="250"/>
    </row>
    <row r="570" spans="1:18" x14ac:dyDescent="0.7">
      <c r="A570" s="248" t="s">
        <v>3015</v>
      </c>
      <c r="B570" s="248" t="s">
        <v>3016</v>
      </c>
      <c r="C570" s="248" t="s">
        <v>1411</v>
      </c>
      <c r="D570" s="248" t="s">
        <v>3017</v>
      </c>
      <c r="E570" s="248">
        <v>3</v>
      </c>
      <c r="F570" s="248" t="s">
        <v>2297</v>
      </c>
      <c r="G570" s="248" t="s">
        <v>2298</v>
      </c>
      <c r="H570" s="249">
        <v>62</v>
      </c>
      <c r="I570" s="248" t="s">
        <v>1197</v>
      </c>
      <c r="J570" s="249">
        <v>90</v>
      </c>
      <c r="K570" s="248" t="s">
        <v>2291</v>
      </c>
      <c r="L570" s="248" t="s">
        <v>2304</v>
      </c>
      <c r="M570" s="248">
        <v>10</v>
      </c>
      <c r="N570" s="248"/>
      <c r="O570" s="248" t="s">
        <v>3018</v>
      </c>
      <c r="P570" s="248" t="s">
        <v>6361</v>
      </c>
      <c r="Q570" s="248" t="s">
        <v>3015</v>
      </c>
      <c r="R570" s="250"/>
    </row>
    <row r="571" spans="1:18" x14ac:dyDescent="0.7">
      <c r="A571" s="248" t="s">
        <v>3019</v>
      </c>
      <c r="B571" s="248" t="s">
        <v>3020</v>
      </c>
      <c r="C571" s="248" t="s">
        <v>1412</v>
      </c>
      <c r="D571" s="248" t="s">
        <v>3021</v>
      </c>
      <c r="E571" s="248">
        <v>3</v>
      </c>
      <c r="F571" s="248" t="s">
        <v>2297</v>
      </c>
      <c r="G571" s="248" t="s">
        <v>2298</v>
      </c>
      <c r="H571" s="249">
        <v>62</v>
      </c>
      <c r="I571" s="248" t="s">
        <v>1197</v>
      </c>
      <c r="J571" s="249">
        <v>60</v>
      </c>
      <c r="K571" s="248" t="s">
        <v>2291</v>
      </c>
      <c r="L571" s="248" t="s">
        <v>2299</v>
      </c>
      <c r="M571" s="248">
        <v>6</v>
      </c>
      <c r="N571" s="248"/>
      <c r="O571" s="248" t="s">
        <v>3022</v>
      </c>
      <c r="P571" s="248" t="s">
        <v>6364</v>
      </c>
      <c r="Q571" s="248" t="s">
        <v>3019</v>
      </c>
      <c r="R571" s="250"/>
    </row>
    <row r="572" spans="1:18" x14ac:dyDescent="0.7">
      <c r="A572" s="248" t="s">
        <v>3023</v>
      </c>
      <c r="B572" s="248" t="s">
        <v>3024</v>
      </c>
      <c r="C572" s="248" t="s">
        <v>1413</v>
      </c>
      <c r="D572" s="248" t="s">
        <v>3025</v>
      </c>
      <c r="E572" s="248">
        <v>3</v>
      </c>
      <c r="F572" s="248" t="s">
        <v>2297</v>
      </c>
      <c r="G572" s="248" t="s">
        <v>2298</v>
      </c>
      <c r="H572" s="249">
        <v>62</v>
      </c>
      <c r="I572" s="248" t="s">
        <v>1197</v>
      </c>
      <c r="J572" s="249">
        <v>30</v>
      </c>
      <c r="K572" s="248" t="s">
        <v>2291</v>
      </c>
      <c r="L572" s="248" t="s">
        <v>2299</v>
      </c>
      <c r="M572" s="248">
        <v>5</v>
      </c>
      <c r="N572" s="248"/>
      <c r="O572" s="248" t="s">
        <v>3026</v>
      </c>
      <c r="P572" s="248" t="s">
        <v>6365</v>
      </c>
      <c r="Q572" s="248" t="s">
        <v>3023</v>
      </c>
      <c r="R572" s="250"/>
    </row>
    <row r="573" spans="1:18" x14ac:dyDescent="0.7">
      <c r="A573" s="248" t="s">
        <v>3027</v>
      </c>
      <c r="B573" s="248" t="s">
        <v>3028</v>
      </c>
      <c r="C573" s="248" t="s">
        <v>1414</v>
      </c>
      <c r="D573" s="248" t="s">
        <v>3029</v>
      </c>
      <c r="E573" s="248">
        <v>3</v>
      </c>
      <c r="F573" s="248" t="s">
        <v>2297</v>
      </c>
      <c r="G573" s="248" t="s">
        <v>2298</v>
      </c>
      <c r="H573" s="249">
        <v>62</v>
      </c>
      <c r="I573" s="248" t="s">
        <v>1197</v>
      </c>
      <c r="J573" s="249">
        <v>30</v>
      </c>
      <c r="K573" s="248" t="s">
        <v>2291</v>
      </c>
      <c r="L573" s="248" t="s">
        <v>2299</v>
      </c>
      <c r="M573" s="248">
        <v>5</v>
      </c>
      <c r="N573" s="248"/>
      <c r="O573" s="248" t="s">
        <v>3030</v>
      </c>
      <c r="P573" s="248" t="s">
        <v>6365</v>
      </c>
      <c r="Q573" s="248" t="s">
        <v>3027</v>
      </c>
      <c r="R573" s="250"/>
    </row>
    <row r="574" spans="1:18" x14ac:dyDescent="0.7">
      <c r="A574" s="248" t="s">
        <v>3031</v>
      </c>
      <c r="B574" s="248" t="s">
        <v>3032</v>
      </c>
      <c r="C574" s="248" t="s">
        <v>1415</v>
      </c>
      <c r="D574" s="248" t="s">
        <v>3033</v>
      </c>
      <c r="E574" s="248">
        <v>3</v>
      </c>
      <c r="F574" s="248" t="s">
        <v>2297</v>
      </c>
      <c r="G574" s="248" t="s">
        <v>2298</v>
      </c>
      <c r="H574" s="249">
        <v>62</v>
      </c>
      <c r="I574" s="248" t="s">
        <v>1197</v>
      </c>
      <c r="J574" s="249">
        <v>30</v>
      </c>
      <c r="K574" s="248" t="s">
        <v>2291</v>
      </c>
      <c r="L574" s="248" t="s">
        <v>2299</v>
      </c>
      <c r="M574" s="248">
        <v>5</v>
      </c>
      <c r="N574" s="248"/>
      <c r="O574" s="248" t="s">
        <v>3034</v>
      </c>
      <c r="P574" s="248" t="s">
        <v>6365</v>
      </c>
      <c r="Q574" s="248" t="s">
        <v>3031</v>
      </c>
      <c r="R574" s="250"/>
    </row>
    <row r="575" spans="1:18" x14ac:dyDescent="0.7">
      <c r="A575" s="248" t="s">
        <v>2737</v>
      </c>
      <c r="B575" s="248" t="s">
        <v>2738</v>
      </c>
      <c r="C575" s="248" t="s">
        <v>1361</v>
      </c>
      <c r="D575" s="248" t="s">
        <v>2739</v>
      </c>
      <c r="E575" s="248">
        <v>2</v>
      </c>
      <c r="F575" s="248" t="s">
        <v>2297</v>
      </c>
      <c r="G575" s="248" t="s">
        <v>2298</v>
      </c>
      <c r="H575" s="249">
        <v>63</v>
      </c>
      <c r="I575" s="248" t="s">
        <v>1192</v>
      </c>
      <c r="J575" s="249">
        <v>60</v>
      </c>
      <c r="K575" s="248" t="s">
        <v>2291</v>
      </c>
      <c r="L575" s="248" t="s">
        <v>2299</v>
      </c>
      <c r="M575" s="248">
        <v>6</v>
      </c>
      <c r="N575" s="248"/>
      <c r="O575" s="248" t="s">
        <v>2740</v>
      </c>
      <c r="P575" s="248" t="s">
        <v>6364</v>
      </c>
      <c r="Q575" s="248" t="s">
        <v>2737</v>
      </c>
      <c r="R575" s="250"/>
    </row>
    <row r="576" spans="1:18" x14ac:dyDescent="0.7">
      <c r="A576" s="248" t="s">
        <v>2741</v>
      </c>
      <c r="B576" s="248" t="s">
        <v>2742</v>
      </c>
      <c r="C576" s="248" t="s">
        <v>1362</v>
      </c>
      <c r="D576" s="248" t="s">
        <v>2743</v>
      </c>
      <c r="E576" s="248">
        <v>2</v>
      </c>
      <c r="F576" s="248" t="s">
        <v>2297</v>
      </c>
      <c r="G576" s="248" t="s">
        <v>2298</v>
      </c>
      <c r="H576" s="249">
        <v>63</v>
      </c>
      <c r="I576" s="248" t="s">
        <v>1192</v>
      </c>
      <c r="J576" s="249">
        <v>36</v>
      </c>
      <c r="K576" s="248" t="s">
        <v>2291</v>
      </c>
      <c r="L576" s="248" t="s">
        <v>2299</v>
      </c>
      <c r="M576" s="248">
        <v>5</v>
      </c>
      <c r="N576" s="248"/>
      <c r="O576" s="248" t="s">
        <v>2744</v>
      </c>
      <c r="P576" s="248" t="s">
        <v>6365</v>
      </c>
      <c r="Q576" s="248" t="s">
        <v>2741</v>
      </c>
      <c r="R576" s="250"/>
    </row>
    <row r="577" spans="1:18" x14ac:dyDescent="0.7">
      <c r="A577" s="248" t="s">
        <v>2745</v>
      </c>
      <c r="B577" s="248" t="s">
        <v>2746</v>
      </c>
      <c r="C577" s="248" t="s">
        <v>1363</v>
      </c>
      <c r="D577" s="248" t="s">
        <v>2747</v>
      </c>
      <c r="E577" s="248">
        <v>2</v>
      </c>
      <c r="F577" s="248" t="s">
        <v>2297</v>
      </c>
      <c r="G577" s="248" t="s">
        <v>2298</v>
      </c>
      <c r="H577" s="249">
        <v>63</v>
      </c>
      <c r="I577" s="248" t="s">
        <v>1192</v>
      </c>
      <c r="J577" s="249">
        <v>120</v>
      </c>
      <c r="K577" s="248" t="s">
        <v>2291</v>
      </c>
      <c r="L577" s="248" t="s">
        <v>2333</v>
      </c>
      <c r="M577" s="248">
        <v>13</v>
      </c>
      <c r="N577" s="248"/>
      <c r="O577" s="248" t="s">
        <v>2748</v>
      </c>
      <c r="P577" s="248" t="s">
        <v>6360</v>
      </c>
      <c r="Q577" s="248" t="s">
        <v>2745</v>
      </c>
      <c r="R577" s="250"/>
    </row>
    <row r="578" spans="1:18" x14ac:dyDescent="0.7">
      <c r="A578" s="248" t="s">
        <v>2749</v>
      </c>
      <c r="B578" s="248" t="s">
        <v>2750</v>
      </c>
      <c r="C578" s="248" t="s">
        <v>1364</v>
      </c>
      <c r="D578" s="248" t="s">
        <v>2751</v>
      </c>
      <c r="E578" s="248">
        <v>2</v>
      </c>
      <c r="F578" s="248" t="s">
        <v>2297</v>
      </c>
      <c r="G578" s="248" t="s">
        <v>2298</v>
      </c>
      <c r="H578" s="249">
        <v>63</v>
      </c>
      <c r="I578" s="248" t="s">
        <v>1192</v>
      </c>
      <c r="J578" s="249">
        <v>70</v>
      </c>
      <c r="K578" s="248" t="s">
        <v>2291</v>
      </c>
      <c r="L578" s="248" t="s">
        <v>2333</v>
      </c>
      <c r="M578" s="248">
        <v>12</v>
      </c>
      <c r="N578" s="248"/>
      <c r="O578" s="248" t="s">
        <v>2752</v>
      </c>
      <c r="P578" s="248" t="s">
        <v>6366</v>
      </c>
      <c r="Q578" s="248" t="s">
        <v>2749</v>
      </c>
      <c r="R578" s="250"/>
    </row>
    <row r="579" spans="1:18" x14ac:dyDescent="0.7">
      <c r="A579" s="248" t="s">
        <v>2753</v>
      </c>
      <c r="B579" s="248" t="s">
        <v>2754</v>
      </c>
      <c r="C579" s="248" t="s">
        <v>1365</v>
      </c>
      <c r="D579" s="248" t="s">
        <v>2755</v>
      </c>
      <c r="E579" s="248">
        <v>2</v>
      </c>
      <c r="F579" s="248" t="s">
        <v>2297</v>
      </c>
      <c r="G579" s="248" t="s">
        <v>2298</v>
      </c>
      <c r="H579" s="249">
        <v>63</v>
      </c>
      <c r="I579" s="248" t="s">
        <v>1192</v>
      </c>
      <c r="J579" s="249">
        <v>85</v>
      </c>
      <c r="K579" s="248" t="s">
        <v>2291</v>
      </c>
      <c r="L579" s="248" t="s">
        <v>2304</v>
      </c>
      <c r="M579" s="248">
        <v>9</v>
      </c>
      <c r="N579" s="248"/>
      <c r="O579" s="248" t="s">
        <v>2756</v>
      </c>
      <c r="P579" s="248" t="s">
        <v>6363</v>
      </c>
      <c r="Q579" s="248" t="s">
        <v>2753</v>
      </c>
      <c r="R579" s="250"/>
    </row>
    <row r="580" spans="1:18" x14ac:dyDescent="0.7">
      <c r="A580" s="248" t="s">
        <v>2757</v>
      </c>
      <c r="B580" s="248" t="s">
        <v>2758</v>
      </c>
      <c r="C580" s="248" t="s">
        <v>1366</v>
      </c>
      <c r="D580" s="248" t="s">
        <v>2759</v>
      </c>
      <c r="E580" s="248">
        <v>2</v>
      </c>
      <c r="F580" s="248" t="s">
        <v>2297</v>
      </c>
      <c r="G580" s="248" t="s">
        <v>2298</v>
      </c>
      <c r="H580" s="249">
        <v>63</v>
      </c>
      <c r="I580" s="248" t="s">
        <v>1192</v>
      </c>
      <c r="J580" s="249">
        <v>65</v>
      </c>
      <c r="K580" s="248" t="s">
        <v>2291</v>
      </c>
      <c r="L580" s="248" t="s">
        <v>2333</v>
      </c>
      <c r="M580" s="248">
        <v>12</v>
      </c>
      <c r="N580" s="248"/>
      <c r="O580" s="248" t="s">
        <v>2760</v>
      </c>
      <c r="P580" s="248" t="s">
        <v>6366</v>
      </c>
      <c r="Q580" s="248" t="s">
        <v>2757</v>
      </c>
      <c r="R580" s="250"/>
    </row>
    <row r="581" spans="1:18" x14ac:dyDescent="0.7">
      <c r="A581" s="248" t="s">
        <v>2772</v>
      </c>
      <c r="B581" s="248" t="s">
        <v>2773</v>
      </c>
      <c r="C581" s="248" t="s">
        <v>1390</v>
      </c>
      <c r="D581" s="248" t="s">
        <v>2774</v>
      </c>
      <c r="E581" s="248">
        <v>2</v>
      </c>
      <c r="F581" s="248" t="s">
        <v>2297</v>
      </c>
      <c r="G581" s="248" t="s">
        <v>2298</v>
      </c>
      <c r="H581" s="249">
        <v>64</v>
      </c>
      <c r="I581" s="248" t="s">
        <v>1195</v>
      </c>
      <c r="J581" s="249">
        <v>35</v>
      </c>
      <c r="K581" s="248" t="s">
        <v>2291</v>
      </c>
      <c r="L581" s="248" t="s">
        <v>2299</v>
      </c>
      <c r="M581" s="248">
        <v>6</v>
      </c>
      <c r="N581" s="248"/>
      <c r="O581" s="248" t="s">
        <v>2775</v>
      </c>
      <c r="P581" s="248" t="s">
        <v>6364</v>
      </c>
      <c r="Q581" s="248" t="s">
        <v>2772</v>
      </c>
      <c r="R581" s="250"/>
    </row>
    <row r="582" spans="1:18" x14ac:dyDescent="0.7">
      <c r="A582" s="248" t="s">
        <v>2776</v>
      </c>
      <c r="B582" s="248" t="s">
        <v>2777</v>
      </c>
      <c r="C582" s="248" t="s">
        <v>1391</v>
      </c>
      <c r="D582" s="248" t="s">
        <v>2778</v>
      </c>
      <c r="E582" s="248">
        <v>2</v>
      </c>
      <c r="F582" s="248" t="s">
        <v>2297</v>
      </c>
      <c r="G582" s="248" t="s">
        <v>2298</v>
      </c>
      <c r="H582" s="249">
        <v>64</v>
      </c>
      <c r="I582" s="248" t="s">
        <v>1195</v>
      </c>
      <c r="J582" s="249">
        <v>50</v>
      </c>
      <c r="K582" s="248" t="s">
        <v>2291</v>
      </c>
      <c r="L582" s="248" t="s">
        <v>2299</v>
      </c>
      <c r="M582" s="248">
        <v>6</v>
      </c>
      <c r="N582" s="248"/>
      <c r="O582" s="248" t="s">
        <v>2779</v>
      </c>
      <c r="P582" s="248" t="s">
        <v>6364</v>
      </c>
      <c r="Q582" s="248" t="s">
        <v>2776</v>
      </c>
      <c r="R582" s="250"/>
    </row>
    <row r="583" spans="1:18" x14ac:dyDescent="0.7">
      <c r="A583" s="248" t="s">
        <v>2780</v>
      </c>
      <c r="B583" s="248" t="s">
        <v>2781</v>
      </c>
      <c r="C583" s="248" t="s">
        <v>1392</v>
      </c>
      <c r="D583" s="248" t="s">
        <v>2782</v>
      </c>
      <c r="E583" s="248">
        <v>2</v>
      </c>
      <c r="F583" s="248" t="s">
        <v>2297</v>
      </c>
      <c r="G583" s="248" t="s">
        <v>2298</v>
      </c>
      <c r="H583" s="249">
        <v>64</v>
      </c>
      <c r="I583" s="248" t="s">
        <v>1195</v>
      </c>
      <c r="J583" s="249">
        <v>34</v>
      </c>
      <c r="K583" s="248" t="s">
        <v>2291</v>
      </c>
      <c r="L583" s="248" t="s">
        <v>2299</v>
      </c>
      <c r="M583" s="248">
        <v>6</v>
      </c>
      <c r="N583" s="248"/>
      <c r="O583" s="248" t="s">
        <v>2783</v>
      </c>
      <c r="P583" s="248" t="s">
        <v>6364</v>
      </c>
      <c r="Q583" s="248" t="s">
        <v>2780</v>
      </c>
      <c r="R583" s="250"/>
    </row>
    <row r="584" spans="1:18" x14ac:dyDescent="0.7">
      <c r="A584" s="248" t="s">
        <v>2784</v>
      </c>
      <c r="B584" s="248" t="s">
        <v>2785</v>
      </c>
      <c r="C584" s="248" t="s">
        <v>1393</v>
      </c>
      <c r="D584" s="248" t="s">
        <v>2786</v>
      </c>
      <c r="E584" s="248">
        <v>2</v>
      </c>
      <c r="F584" s="248" t="s">
        <v>2297</v>
      </c>
      <c r="G584" s="248" t="s">
        <v>2298</v>
      </c>
      <c r="H584" s="249">
        <v>64</v>
      </c>
      <c r="I584" s="248" t="s">
        <v>1195</v>
      </c>
      <c r="J584" s="249">
        <v>71</v>
      </c>
      <c r="K584" s="248" t="s">
        <v>2291</v>
      </c>
      <c r="L584" s="248" t="s">
        <v>2304</v>
      </c>
      <c r="M584" s="248">
        <v>10</v>
      </c>
      <c r="N584" s="248"/>
      <c r="O584" s="248" t="s">
        <v>2787</v>
      </c>
      <c r="P584" s="248" t="s">
        <v>6361</v>
      </c>
      <c r="Q584" s="248" t="s">
        <v>2784</v>
      </c>
      <c r="R584" s="250"/>
    </row>
    <row r="585" spans="1:18" x14ac:dyDescent="0.7">
      <c r="A585" s="248" t="s">
        <v>2788</v>
      </c>
      <c r="B585" s="248" t="s">
        <v>2789</v>
      </c>
      <c r="C585" s="248" t="s">
        <v>1394</v>
      </c>
      <c r="D585" s="248" t="s">
        <v>2790</v>
      </c>
      <c r="E585" s="248">
        <v>2</v>
      </c>
      <c r="F585" s="248" t="s">
        <v>2297</v>
      </c>
      <c r="G585" s="248" t="s">
        <v>2298</v>
      </c>
      <c r="H585" s="249">
        <v>64</v>
      </c>
      <c r="I585" s="248" t="s">
        <v>1195</v>
      </c>
      <c r="J585" s="249">
        <v>111</v>
      </c>
      <c r="K585" s="248" t="s">
        <v>2291</v>
      </c>
      <c r="L585" s="248" t="s">
        <v>2333</v>
      </c>
      <c r="M585" s="248">
        <v>13</v>
      </c>
      <c r="N585" s="248"/>
      <c r="O585" s="248" t="s">
        <v>2791</v>
      </c>
      <c r="P585" s="248" t="s">
        <v>6360</v>
      </c>
      <c r="Q585" s="248" t="s">
        <v>2788</v>
      </c>
      <c r="R585" s="250"/>
    </row>
    <row r="586" spans="1:18" x14ac:dyDescent="0.7">
      <c r="A586" s="248" t="s">
        <v>2792</v>
      </c>
      <c r="B586" s="248" t="s">
        <v>2793</v>
      </c>
      <c r="C586" s="248" t="s">
        <v>1395</v>
      </c>
      <c r="D586" s="248" t="s">
        <v>2794</v>
      </c>
      <c r="E586" s="248">
        <v>2</v>
      </c>
      <c r="F586" s="248" t="s">
        <v>2297</v>
      </c>
      <c r="G586" s="248" t="s">
        <v>2298</v>
      </c>
      <c r="H586" s="249">
        <v>64</v>
      </c>
      <c r="I586" s="248" t="s">
        <v>1195</v>
      </c>
      <c r="J586" s="249">
        <v>30</v>
      </c>
      <c r="K586" s="248" t="s">
        <v>2291</v>
      </c>
      <c r="L586" s="248" t="s">
        <v>2299</v>
      </c>
      <c r="M586" s="248">
        <v>5</v>
      </c>
      <c r="N586" s="248"/>
      <c r="O586" s="248" t="s">
        <v>2795</v>
      </c>
      <c r="P586" s="248" t="s">
        <v>6365</v>
      </c>
      <c r="Q586" s="248" t="s">
        <v>2792</v>
      </c>
      <c r="R586" s="250"/>
    </row>
    <row r="587" spans="1:18" x14ac:dyDescent="0.7">
      <c r="A587" s="248" t="s">
        <v>2796</v>
      </c>
      <c r="B587" s="248" t="s">
        <v>2797</v>
      </c>
      <c r="C587" s="248" t="s">
        <v>1396</v>
      </c>
      <c r="D587" s="248" t="s">
        <v>2798</v>
      </c>
      <c r="E587" s="248">
        <v>2</v>
      </c>
      <c r="F587" s="248" t="s">
        <v>2297</v>
      </c>
      <c r="G587" s="248" t="s">
        <v>2298</v>
      </c>
      <c r="H587" s="249">
        <v>64</v>
      </c>
      <c r="I587" s="248" t="s">
        <v>1195</v>
      </c>
      <c r="J587" s="249">
        <v>38</v>
      </c>
      <c r="K587" s="248" t="s">
        <v>2291</v>
      </c>
      <c r="L587" s="248" t="s">
        <v>2299</v>
      </c>
      <c r="M587" s="248">
        <v>6</v>
      </c>
      <c r="N587" s="248"/>
      <c r="O587" s="248" t="s">
        <v>2799</v>
      </c>
      <c r="P587" s="248" t="s">
        <v>6364</v>
      </c>
      <c r="Q587" s="248" t="s">
        <v>2796</v>
      </c>
      <c r="R587" s="250"/>
    </row>
    <row r="588" spans="1:18" x14ac:dyDescent="0.7">
      <c r="A588" s="248" t="s">
        <v>2804</v>
      </c>
      <c r="B588" s="248" t="s">
        <v>2805</v>
      </c>
      <c r="C588" s="248" t="s">
        <v>1369</v>
      </c>
      <c r="D588" s="248" t="s">
        <v>2806</v>
      </c>
      <c r="E588" s="248">
        <v>2</v>
      </c>
      <c r="F588" s="248" t="s">
        <v>2297</v>
      </c>
      <c r="G588" s="248" t="s">
        <v>2298</v>
      </c>
      <c r="H588" s="249">
        <v>65</v>
      </c>
      <c r="I588" s="248" t="s">
        <v>1193</v>
      </c>
      <c r="J588" s="249">
        <v>30</v>
      </c>
      <c r="K588" s="248" t="s">
        <v>2291</v>
      </c>
      <c r="L588" s="248" t="s">
        <v>2299</v>
      </c>
      <c r="M588" s="248">
        <v>6</v>
      </c>
      <c r="N588" s="248"/>
      <c r="O588" s="248" t="s">
        <v>2807</v>
      </c>
      <c r="P588" s="248" t="s">
        <v>6364</v>
      </c>
      <c r="Q588" s="248" t="s">
        <v>2804</v>
      </c>
      <c r="R588" s="250"/>
    </row>
    <row r="589" spans="1:18" x14ac:dyDescent="0.7">
      <c r="A589" s="248" t="s">
        <v>2808</v>
      </c>
      <c r="B589" s="248" t="s">
        <v>2809</v>
      </c>
      <c r="C589" s="248" t="s">
        <v>1370</v>
      </c>
      <c r="D589" s="248" t="s">
        <v>2810</v>
      </c>
      <c r="E589" s="248">
        <v>2</v>
      </c>
      <c r="F589" s="248" t="s">
        <v>2297</v>
      </c>
      <c r="G589" s="248" t="s">
        <v>2298</v>
      </c>
      <c r="H589" s="249">
        <v>65</v>
      </c>
      <c r="I589" s="248" t="s">
        <v>1193</v>
      </c>
      <c r="J589" s="249">
        <v>57</v>
      </c>
      <c r="K589" s="248" t="s">
        <v>2291</v>
      </c>
      <c r="L589" s="248" t="s">
        <v>2299</v>
      </c>
      <c r="M589" s="248">
        <v>7</v>
      </c>
      <c r="N589" s="248"/>
      <c r="O589" s="248" t="s">
        <v>2811</v>
      </c>
      <c r="P589" s="248" t="s">
        <v>6362</v>
      </c>
      <c r="Q589" s="248" t="s">
        <v>2808</v>
      </c>
      <c r="R589" s="250"/>
    </row>
    <row r="590" spans="1:18" x14ac:dyDescent="0.7">
      <c r="A590" s="248" t="s">
        <v>2812</v>
      </c>
      <c r="B590" s="248" t="s">
        <v>2813</v>
      </c>
      <c r="C590" s="248" t="s">
        <v>1371</v>
      </c>
      <c r="D590" s="248" t="s">
        <v>2814</v>
      </c>
      <c r="E590" s="248">
        <v>2</v>
      </c>
      <c r="F590" s="248" t="s">
        <v>2297</v>
      </c>
      <c r="G590" s="248" t="s">
        <v>2298</v>
      </c>
      <c r="H590" s="249">
        <v>65</v>
      </c>
      <c r="I590" s="248" t="s">
        <v>1193</v>
      </c>
      <c r="J590" s="249">
        <v>30</v>
      </c>
      <c r="K590" s="248" t="s">
        <v>2291</v>
      </c>
      <c r="L590" s="248" t="s">
        <v>2299</v>
      </c>
      <c r="M590" s="248">
        <v>6</v>
      </c>
      <c r="N590" s="248"/>
      <c r="O590" s="248" t="s">
        <v>2815</v>
      </c>
      <c r="P590" s="248" t="s">
        <v>6364</v>
      </c>
      <c r="Q590" s="248" t="s">
        <v>2812</v>
      </c>
      <c r="R590" s="250"/>
    </row>
    <row r="591" spans="1:18" x14ac:dyDescent="0.7">
      <c r="A591" s="248" t="s">
        <v>2816</v>
      </c>
      <c r="B591" s="248" t="s">
        <v>2817</v>
      </c>
      <c r="C591" s="248" t="s">
        <v>1372</v>
      </c>
      <c r="D591" s="248" t="s">
        <v>2818</v>
      </c>
      <c r="E591" s="248">
        <v>2</v>
      </c>
      <c r="F591" s="248" t="s">
        <v>2297</v>
      </c>
      <c r="G591" s="248" t="s">
        <v>2298</v>
      </c>
      <c r="H591" s="249">
        <v>65</v>
      </c>
      <c r="I591" s="248" t="s">
        <v>1193</v>
      </c>
      <c r="J591" s="249">
        <v>62</v>
      </c>
      <c r="K591" s="248" t="s">
        <v>2291</v>
      </c>
      <c r="L591" s="248" t="s">
        <v>2299</v>
      </c>
      <c r="M591" s="248">
        <v>7</v>
      </c>
      <c r="N591" s="248"/>
      <c r="O591" s="248" t="s">
        <v>2819</v>
      </c>
      <c r="P591" s="248" t="s">
        <v>6362</v>
      </c>
      <c r="Q591" s="248" t="s">
        <v>2816</v>
      </c>
      <c r="R591" s="250"/>
    </row>
    <row r="592" spans="1:18" x14ac:dyDescent="0.7">
      <c r="A592" s="248" t="s">
        <v>2820</v>
      </c>
      <c r="B592" s="248" t="s">
        <v>2821</v>
      </c>
      <c r="C592" s="248" t="s">
        <v>1373</v>
      </c>
      <c r="D592" s="248" t="s">
        <v>2822</v>
      </c>
      <c r="E592" s="248">
        <v>2</v>
      </c>
      <c r="F592" s="248" t="s">
        <v>2297</v>
      </c>
      <c r="G592" s="248" t="s">
        <v>2298</v>
      </c>
      <c r="H592" s="249">
        <v>65</v>
      </c>
      <c r="I592" s="248" t="s">
        <v>1193</v>
      </c>
      <c r="J592" s="249">
        <v>30</v>
      </c>
      <c r="K592" s="248" t="s">
        <v>2291</v>
      </c>
      <c r="L592" s="248" t="s">
        <v>2299</v>
      </c>
      <c r="M592" s="248">
        <v>5</v>
      </c>
      <c r="N592" s="248"/>
      <c r="O592" s="248" t="s">
        <v>2823</v>
      </c>
      <c r="P592" s="248" t="s">
        <v>6365</v>
      </c>
      <c r="Q592" s="248" t="s">
        <v>2820</v>
      </c>
      <c r="R592" s="250"/>
    </row>
    <row r="593" spans="1:18" x14ac:dyDescent="0.7">
      <c r="A593" s="248" t="s">
        <v>2824</v>
      </c>
      <c r="B593" s="248" t="s">
        <v>2825</v>
      </c>
      <c r="C593" s="248" t="s">
        <v>1374</v>
      </c>
      <c r="D593" s="248" t="s">
        <v>2826</v>
      </c>
      <c r="E593" s="248">
        <v>2</v>
      </c>
      <c r="F593" s="248" t="s">
        <v>2297</v>
      </c>
      <c r="G593" s="248" t="s">
        <v>2298</v>
      </c>
      <c r="H593" s="249">
        <v>65</v>
      </c>
      <c r="I593" s="248" t="s">
        <v>1193</v>
      </c>
      <c r="J593" s="249">
        <v>68</v>
      </c>
      <c r="K593" s="248" t="s">
        <v>2291</v>
      </c>
      <c r="L593" s="248" t="s">
        <v>2304</v>
      </c>
      <c r="M593" s="248">
        <v>10</v>
      </c>
      <c r="N593" s="248"/>
      <c r="O593" s="248" t="s">
        <v>2827</v>
      </c>
      <c r="P593" s="248" t="s">
        <v>6361</v>
      </c>
      <c r="Q593" s="248" t="s">
        <v>2824</v>
      </c>
      <c r="R593" s="250"/>
    </row>
    <row r="594" spans="1:18" x14ac:dyDescent="0.7">
      <c r="A594" s="248" t="s">
        <v>2828</v>
      </c>
      <c r="B594" s="248" t="s">
        <v>2829</v>
      </c>
      <c r="C594" s="248" t="s">
        <v>1375</v>
      </c>
      <c r="D594" s="248" t="s">
        <v>2830</v>
      </c>
      <c r="E594" s="248">
        <v>2</v>
      </c>
      <c r="F594" s="248" t="s">
        <v>2297</v>
      </c>
      <c r="G594" s="248" t="s">
        <v>2298</v>
      </c>
      <c r="H594" s="249">
        <v>65</v>
      </c>
      <c r="I594" s="248" t="s">
        <v>1193</v>
      </c>
      <c r="J594" s="249">
        <v>30</v>
      </c>
      <c r="K594" s="248" t="s">
        <v>2291</v>
      </c>
      <c r="L594" s="248" t="s">
        <v>2299</v>
      </c>
      <c r="M594" s="248">
        <v>6</v>
      </c>
      <c r="N594" s="248"/>
      <c r="O594" s="248" t="s">
        <v>2831</v>
      </c>
      <c r="P594" s="248" t="s">
        <v>6364</v>
      </c>
      <c r="Q594" s="248" t="s">
        <v>2828</v>
      </c>
      <c r="R594" s="250"/>
    </row>
    <row r="595" spans="1:18" x14ac:dyDescent="0.7">
      <c r="A595" s="248" t="s">
        <v>3045</v>
      </c>
      <c r="B595" s="248" t="s">
        <v>3046</v>
      </c>
      <c r="C595" s="248" t="s">
        <v>1440</v>
      </c>
      <c r="D595" s="248" t="s">
        <v>3047</v>
      </c>
      <c r="E595" s="248">
        <v>3</v>
      </c>
      <c r="F595" s="248" t="s">
        <v>2297</v>
      </c>
      <c r="G595" s="248" t="s">
        <v>2298</v>
      </c>
      <c r="H595" s="249">
        <v>66</v>
      </c>
      <c r="I595" s="248" t="s">
        <v>1200</v>
      </c>
      <c r="J595" s="249">
        <v>30</v>
      </c>
      <c r="K595" s="248" t="s">
        <v>2291</v>
      </c>
      <c r="L595" s="248" t="s">
        <v>2299</v>
      </c>
      <c r="M595" s="248">
        <v>5</v>
      </c>
      <c r="N595" s="248"/>
      <c r="O595" s="248" t="s">
        <v>3048</v>
      </c>
      <c r="P595" s="248" t="s">
        <v>6365</v>
      </c>
      <c r="Q595" s="248" t="s">
        <v>3045</v>
      </c>
      <c r="R595" s="250"/>
    </row>
    <row r="596" spans="1:18" x14ac:dyDescent="0.7">
      <c r="A596" s="248" t="s">
        <v>3049</v>
      </c>
      <c r="B596" s="248" t="s">
        <v>3050</v>
      </c>
      <c r="C596" s="248" t="s">
        <v>1441</v>
      </c>
      <c r="D596" s="248" t="s">
        <v>3051</v>
      </c>
      <c r="E596" s="248">
        <v>3</v>
      </c>
      <c r="F596" s="248" t="s">
        <v>2297</v>
      </c>
      <c r="G596" s="248" t="s">
        <v>2298</v>
      </c>
      <c r="H596" s="249">
        <v>66</v>
      </c>
      <c r="I596" s="248" t="s">
        <v>1200</v>
      </c>
      <c r="J596" s="249">
        <v>30</v>
      </c>
      <c r="K596" s="248" t="s">
        <v>2291</v>
      </c>
      <c r="L596" s="248" t="s">
        <v>2299</v>
      </c>
      <c r="M596" s="248">
        <v>6</v>
      </c>
      <c r="N596" s="248"/>
      <c r="O596" s="248" t="s">
        <v>3052</v>
      </c>
      <c r="P596" s="248" t="s">
        <v>6364</v>
      </c>
      <c r="Q596" s="248" t="s">
        <v>3049</v>
      </c>
      <c r="R596" s="250"/>
    </row>
    <row r="597" spans="1:18" x14ac:dyDescent="0.7">
      <c r="A597" s="248" t="s">
        <v>3053</v>
      </c>
      <c r="B597" s="248" t="s">
        <v>3054</v>
      </c>
      <c r="C597" s="248" t="s">
        <v>1442</v>
      </c>
      <c r="D597" s="248" t="s">
        <v>3055</v>
      </c>
      <c r="E597" s="248">
        <v>3</v>
      </c>
      <c r="F597" s="248" t="s">
        <v>2297</v>
      </c>
      <c r="G597" s="248" t="s">
        <v>2298</v>
      </c>
      <c r="H597" s="249">
        <v>66</v>
      </c>
      <c r="I597" s="248" t="s">
        <v>1200</v>
      </c>
      <c r="J597" s="249">
        <v>90</v>
      </c>
      <c r="K597" s="248" t="s">
        <v>2291</v>
      </c>
      <c r="L597" s="248" t="s">
        <v>2333</v>
      </c>
      <c r="M597" s="248">
        <v>12</v>
      </c>
      <c r="N597" s="248"/>
      <c r="O597" s="248" t="s">
        <v>3056</v>
      </c>
      <c r="P597" s="248" t="s">
        <v>6366</v>
      </c>
      <c r="Q597" s="248" t="s">
        <v>3053</v>
      </c>
      <c r="R597" s="250"/>
    </row>
    <row r="598" spans="1:18" x14ac:dyDescent="0.7">
      <c r="A598" s="248" t="s">
        <v>3057</v>
      </c>
      <c r="B598" s="248" t="s">
        <v>3058</v>
      </c>
      <c r="C598" s="248" t="s">
        <v>1443</v>
      </c>
      <c r="D598" s="248" t="s">
        <v>3059</v>
      </c>
      <c r="E598" s="248">
        <v>3</v>
      </c>
      <c r="F598" s="248" t="s">
        <v>2297</v>
      </c>
      <c r="G598" s="248" t="s">
        <v>2298</v>
      </c>
      <c r="H598" s="249">
        <v>66</v>
      </c>
      <c r="I598" s="248" t="s">
        <v>1200</v>
      </c>
      <c r="J598" s="249">
        <v>45</v>
      </c>
      <c r="K598" s="248" t="s">
        <v>2291</v>
      </c>
      <c r="L598" s="248" t="s">
        <v>2299</v>
      </c>
      <c r="M598" s="248">
        <v>6</v>
      </c>
      <c r="N598" s="248"/>
      <c r="O598" s="248" t="s">
        <v>3060</v>
      </c>
      <c r="P598" s="248" t="s">
        <v>6364</v>
      </c>
      <c r="Q598" s="248" t="s">
        <v>3057</v>
      </c>
      <c r="R598" s="250"/>
    </row>
    <row r="599" spans="1:18" x14ac:dyDescent="0.7">
      <c r="A599" s="248" t="s">
        <v>3061</v>
      </c>
      <c r="B599" s="248" t="s">
        <v>3062</v>
      </c>
      <c r="C599" s="248" t="s">
        <v>1444</v>
      </c>
      <c r="D599" s="248" t="s">
        <v>3063</v>
      </c>
      <c r="E599" s="248">
        <v>3</v>
      </c>
      <c r="F599" s="248" t="s">
        <v>2297</v>
      </c>
      <c r="G599" s="248" t="s">
        <v>2298</v>
      </c>
      <c r="H599" s="249">
        <v>66</v>
      </c>
      <c r="I599" s="248" t="s">
        <v>1200</v>
      </c>
      <c r="J599" s="249">
        <v>33</v>
      </c>
      <c r="K599" s="248" t="s">
        <v>2291</v>
      </c>
      <c r="L599" s="248" t="s">
        <v>2299</v>
      </c>
      <c r="M599" s="248">
        <v>6</v>
      </c>
      <c r="N599" s="248"/>
      <c r="O599" s="248" t="s">
        <v>3064</v>
      </c>
      <c r="P599" s="248" t="s">
        <v>6364</v>
      </c>
      <c r="Q599" s="248" t="s">
        <v>3061</v>
      </c>
      <c r="R599" s="250"/>
    </row>
    <row r="600" spans="1:18" x14ac:dyDescent="0.7">
      <c r="A600" s="248" t="s">
        <v>3065</v>
      </c>
      <c r="B600" s="248" t="s">
        <v>3066</v>
      </c>
      <c r="C600" s="248" t="s">
        <v>1445</v>
      </c>
      <c r="D600" s="248" t="s">
        <v>3067</v>
      </c>
      <c r="E600" s="248">
        <v>3</v>
      </c>
      <c r="F600" s="248" t="s">
        <v>2297</v>
      </c>
      <c r="G600" s="248" t="s">
        <v>2298</v>
      </c>
      <c r="H600" s="249">
        <v>66</v>
      </c>
      <c r="I600" s="248" t="s">
        <v>1200</v>
      </c>
      <c r="J600" s="249">
        <v>30</v>
      </c>
      <c r="K600" s="248" t="s">
        <v>2291</v>
      </c>
      <c r="L600" s="248" t="s">
        <v>2299</v>
      </c>
      <c r="M600" s="248">
        <v>5</v>
      </c>
      <c r="N600" s="248"/>
      <c r="O600" s="248" t="s">
        <v>3068</v>
      </c>
      <c r="P600" s="248" t="s">
        <v>6365</v>
      </c>
      <c r="Q600" s="248" t="s">
        <v>3065</v>
      </c>
      <c r="R600" s="250"/>
    </row>
    <row r="601" spans="1:18" x14ac:dyDescent="0.7">
      <c r="A601" s="248" t="s">
        <v>2839</v>
      </c>
      <c r="B601" s="248" t="s">
        <v>2840</v>
      </c>
      <c r="C601" s="248" t="s">
        <v>1378</v>
      </c>
      <c r="D601" s="248" t="s">
        <v>2841</v>
      </c>
      <c r="E601" s="248">
        <v>2</v>
      </c>
      <c r="F601" s="248" t="s">
        <v>2297</v>
      </c>
      <c r="G601" s="248" t="s">
        <v>2298</v>
      </c>
      <c r="H601" s="249">
        <v>67</v>
      </c>
      <c r="I601" s="248" t="s">
        <v>1194</v>
      </c>
      <c r="J601" s="249">
        <v>70</v>
      </c>
      <c r="K601" s="248" t="s">
        <v>2291</v>
      </c>
      <c r="L601" s="248" t="s">
        <v>2299</v>
      </c>
      <c r="M601" s="248">
        <v>6</v>
      </c>
      <c r="N601" s="248"/>
      <c r="O601" s="248" t="s">
        <v>2842</v>
      </c>
      <c r="P601" s="248" t="s">
        <v>6364</v>
      </c>
      <c r="Q601" s="248" t="s">
        <v>2839</v>
      </c>
      <c r="R601" s="250"/>
    </row>
    <row r="602" spans="1:18" x14ac:dyDescent="0.7">
      <c r="A602" s="248" t="s">
        <v>2843</v>
      </c>
      <c r="B602" s="248" t="s">
        <v>2844</v>
      </c>
      <c r="C602" s="248" t="s">
        <v>1379</v>
      </c>
      <c r="D602" s="248" t="s">
        <v>2845</v>
      </c>
      <c r="E602" s="248">
        <v>2</v>
      </c>
      <c r="F602" s="248" t="s">
        <v>2297</v>
      </c>
      <c r="G602" s="248" t="s">
        <v>2298</v>
      </c>
      <c r="H602" s="249">
        <v>67</v>
      </c>
      <c r="I602" s="248" t="s">
        <v>1194</v>
      </c>
      <c r="J602" s="249">
        <v>235</v>
      </c>
      <c r="K602" s="248" t="s">
        <v>2291</v>
      </c>
      <c r="L602" s="248" t="s">
        <v>2333</v>
      </c>
      <c r="M602" s="248">
        <v>13</v>
      </c>
      <c r="N602" s="248"/>
      <c r="O602" s="248" t="s">
        <v>2846</v>
      </c>
      <c r="P602" s="248" t="s">
        <v>6360</v>
      </c>
      <c r="Q602" s="248" t="s">
        <v>2843</v>
      </c>
      <c r="R602" s="250"/>
    </row>
    <row r="603" spans="1:18" x14ac:dyDescent="0.7">
      <c r="A603" s="248" t="s">
        <v>2847</v>
      </c>
      <c r="B603" s="248" t="s">
        <v>2848</v>
      </c>
      <c r="C603" s="248" t="s">
        <v>1380</v>
      </c>
      <c r="D603" s="248" t="s">
        <v>2849</v>
      </c>
      <c r="E603" s="248">
        <v>2</v>
      </c>
      <c r="F603" s="248" t="s">
        <v>2297</v>
      </c>
      <c r="G603" s="248" t="s">
        <v>2290</v>
      </c>
      <c r="H603" s="249">
        <v>67</v>
      </c>
      <c r="I603" s="248" t="s">
        <v>1194</v>
      </c>
      <c r="J603" s="249">
        <v>241</v>
      </c>
      <c r="K603" s="248" t="s">
        <v>2291</v>
      </c>
      <c r="L603" s="248" t="s">
        <v>2292</v>
      </c>
      <c r="M603" s="248">
        <v>15</v>
      </c>
      <c r="N603" s="248"/>
      <c r="O603" s="248" t="s">
        <v>2850</v>
      </c>
      <c r="P603" s="248" t="s">
        <v>6357</v>
      </c>
      <c r="Q603" s="248" t="s">
        <v>2847</v>
      </c>
      <c r="R603" s="250"/>
    </row>
    <row r="604" spans="1:18" x14ac:dyDescent="0.7">
      <c r="A604" s="248" t="s">
        <v>2851</v>
      </c>
      <c r="B604" s="248" t="s">
        <v>2852</v>
      </c>
      <c r="C604" s="248" t="s">
        <v>1381</v>
      </c>
      <c r="D604" s="248" t="s">
        <v>2853</v>
      </c>
      <c r="E604" s="248">
        <v>2</v>
      </c>
      <c r="F604" s="248" t="s">
        <v>2297</v>
      </c>
      <c r="G604" s="248" t="s">
        <v>2298</v>
      </c>
      <c r="H604" s="249">
        <v>67</v>
      </c>
      <c r="I604" s="248" t="s">
        <v>1194</v>
      </c>
      <c r="J604" s="249">
        <v>58</v>
      </c>
      <c r="K604" s="248" t="s">
        <v>2291</v>
      </c>
      <c r="L604" s="248" t="s">
        <v>2299</v>
      </c>
      <c r="M604" s="248">
        <v>6</v>
      </c>
      <c r="N604" s="248"/>
      <c r="O604" s="248" t="s">
        <v>2854</v>
      </c>
      <c r="P604" s="248" t="s">
        <v>6364</v>
      </c>
      <c r="Q604" s="248" t="s">
        <v>2851</v>
      </c>
      <c r="R604" s="250"/>
    </row>
    <row r="605" spans="1:18" x14ac:dyDescent="0.7">
      <c r="A605" s="248" t="s">
        <v>2855</v>
      </c>
      <c r="B605" s="248" t="s">
        <v>2856</v>
      </c>
      <c r="C605" s="248" t="s">
        <v>1382</v>
      </c>
      <c r="D605" s="248" t="s">
        <v>2857</v>
      </c>
      <c r="E605" s="248">
        <v>2</v>
      </c>
      <c r="F605" s="248" t="s">
        <v>2297</v>
      </c>
      <c r="G605" s="248" t="s">
        <v>2298</v>
      </c>
      <c r="H605" s="249">
        <v>67</v>
      </c>
      <c r="I605" s="248" t="s">
        <v>1194</v>
      </c>
      <c r="J605" s="249">
        <v>142</v>
      </c>
      <c r="K605" s="248" t="s">
        <v>2291</v>
      </c>
      <c r="L605" s="248" t="s">
        <v>2304</v>
      </c>
      <c r="M605" s="248">
        <v>10</v>
      </c>
      <c r="N605" s="248"/>
      <c r="O605" s="248" t="s">
        <v>2858</v>
      </c>
      <c r="P605" s="248" t="s">
        <v>6361</v>
      </c>
      <c r="Q605" s="248" t="s">
        <v>2855</v>
      </c>
      <c r="R605" s="250"/>
    </row>
    <row r="606" spans="1:18" x14ac:dyDescent="0.7">
      <c r="A606" s="248" t="s">
        <v>2859</v>
      </c>
      <c r="B606" s="248" t="s">
        <v>2860</v>
      </c>
      <c r="C606" s="248" t="s">
        <v>1383</v>
      </c>
      <c r="D606" s="248" t="s">
        <v>2861</v>
      </c>
      <c r="E606" s="248">
        <v>2</v>
      </c>
      <c r="F606" s="248" t="s">
        <v>2297</v>
      </c>
      <c r="G606" s="248" t="s">
        <v>2298</v>
      </c>
      <c r="H606" s="249">
        <v>67</v>
      </c>
      <c r="I606" s="248" t="s">
        <v>1194</v>
      </c>
      <c r="J606" s="249">
        <v>80</v>
      </c>
      <c r="K606" s="248" t="s">
        <v>2291</v>
      </c>
      <c r="L606" s="248" t="s">
        <v>2299</v>
      </c>
      <c r="M606" s="248">
        <v>6</v>
      </c>
      <c r="N606" s="248"/>
      <c r="O606" s="248" t="s">
        <v>2862</v>
      </c>
      <c r="P606" s="248" t="s">
        <v>6364</v>
      </c>
      <c r="Q606" s="248" t="s">
        <v>2859</v>
      </c>
      <c r="R606" s="250"/>
    </row>
    <row r="607" spans="1:18" x14ac:dyDescent="0.7">
      <c r="A607" s="248" t="s">
        <v>2863</v>
      </c>
      <c r="B607" s="248" t="s">
        <v>2864</v>
      </c>
      <c r="C607" s="248" t="s">
        <v>1384</v>
      </c>
      <c r="D607" s="248" t="s">
        <v>2865</v>
      </c>
      <c r="E607" s="248">
        <v>2</v>
      </c>
      <c r="F607" s="248" t="s">
        <v>2297</v>
      </c>
      <c r="G607" s="248" t="s">
        <v>2298</v>
      </c>
      <c r="H607" s="249">
        <v>67</v>
      </c>
      <c r="I607" s="248" t="s">
        <v>1194</v>
      </c>
      <c r="J607" s="249">
        <v>10</v>
      </c>
      <c r="K607" s="248" t="s">
        <v>2291</v>
      </c>
      <c r="L607" s="248" t="s">
        <v>2386</v>
      </c>
      <c r="M607" s="248">
        <v>2</v>
      </c>
      <c r="N607" s="248"/>
      <c r="O607" s="248" t="s">
        <v>2866</v>
      </c>
      <c r="P607" s="248" t="s">
        <v>6352</v>
      </c>
      <c r="Q607" s="248" t="s">
        <v>2863</v>
      </c>
      <c r="R607" s="250"/>
    </row>
    <row r="608" spans="1:18" x14ac:dyDescent="0.7">
      <c r="A608" s="248" t="s">
        <v>2867</v>
      </c>
      <c r="B608" s="248" t="s">
        <v>2868</v>
      </c>
      <c r="C608" s="248" t="s">
        <v>1385</v>
      </c>
      <c r="D608" s="248" t="s">
        <v>2869</v>
      </c>
      <c r="E608" s="248">
        <v>2</v>
      </c>
      <c r="F608" s="248" t="s">
        <v>2297</v>
      </c>
      <c r="G608" s="248" t="s">
        <v>2298</v>
      </c>
      <c r="H608" s="249">
        <v>67</v>
      </c>
      <c r="I608" s="248" t="s">
        <v>1194</v>
      </c>
      <c r="J608" s="249">
        <v>30</v>
      </c>
      <c r="K608" s="248" t="s">
        <v>2291</v>
      </c>
      <c r="L608" s="248" t="s">
        <v>2299</v>
      </c>
      <c r="M608" s="248">
        <v>5</v>
      </c>
      <c r="N608" s="248"/>
      <c r="O608" s="248" t="s">
        <v>2870</v>
      </c>
      <c r="P608" s="248" t="s">
        <v>6365</v>
      </c>
      <c r="Q608" s="248" t="s">
        <v>2867</v>
      </c>
      <c r="R608" s="250"/>
    </row>
    <row r="609" spans="1:18" x14ac:dyDescent="0.7">
      <c r="A609" s="248" t="s">
        <v>2871</v>
      </c>
      <c r="B609" s="248" t="s">
        <v>2872</v>
      </c>
      <c r="C609" s="248" t="s">
        <v>1386</v>
      </c>
      <c r="D609" s="248" t="s">
        <v>2873</v>
      </c>
      <c r="E609" s="248">
        <v>2</v>
      </c>
      <c r="F609" s="248" t="s">
        <v>2297</v>
      </c>
      <c r="G609" s="248" t="s">
        <v>2298</v>
      </c>
      <c r="H609" s="249">
        <v>67</v>
      </c>
      <c r="I609" s="248" t="s">
        <v>1194</v>
      </c>
      <c r="J609" s="249">
        <v>38</v>
      </c>
      <c r="K609" s="248" t="s">
        <v>2291</v>
      </c>
      <c r="L609" s="248" t="s">
        <v>2299</v>
      </c>
      <c r="M609" s="248">
        <v>6</v>
      </c>
      <c r="N609" s="248"/>
      <c r="O609" s="248" t="s">
        <v>2874</v>
      </c>
      <c r="P609" s="248" t="s">
        <v>6364</v>
      </c>
      <c r="Q609" s="248" t="s">
        <v>2871</v>
      </c>
      <c r="R609" s="250"/>
    </row>
    <row r="610" spans="1:18" x14ac:dyDescent="0.7">
      <c r="A610" s="248" t="s">
        <v>3382</v>
      </c>
      <c r="B610" s="248" t="s">
        <v>3383</v>
      </c>
      <c r="C610" s="248" t="s">
        <v>1572</v>
      </c>
      <c r="D610" s="248" t="s">
        <v>3384</v>
      </c>
      <c r="E610" s="248">
        <v>5</v>
      </c>
      <c r="F610" s="248" t="s">
        <v>2297</v>
      </c>
      <c r="G610" s="248" t="s">
        <v>2298</v>
      </c>
      <c r="H610" s="249">
        <v>70</v>
      </c>
      <c r="I610" s="248" t="s">
        <v>1214</v>
      </c>
      <c r="J610" s="249">
        <v>60</v>
      </c>
      <c r="K610" s="248" t="s">
        <v>2291</v>
      </c>
      <c r="L610" s="248" t="s">
        <v>2299</v>
      </c>
      <c r="M610" s="248">
        <v>5</v>
      </c>
      <c r="N610" s="248"/>
      <c r="O610" s="248" t="s">
        <v>3385</v>
      </c>
      <c r="P610" s="248" t="s">
        <v>6365</v>
      </c>
      <c r="Q610" s="248" t="s">
        <v>3382</v>
      </c>
      <c r="R610" s="250"/>
    </row>
    <row r="611" spans="1:18" x14ac:dyDescent="0.7">
      <c r="A611" s="248" t="s">
        <v>3386</v>
      </c>
      <c r="B611" s="248" t="s">
        <v>3387</v>
      </c>
      <c r="C611" s="248" t="s">
        <v>1573</v>
      </c>
      <c r="D611" s="248" t="s">
        <v>3388</v>
      </c>
      <c r="E611" s="248">
        <v>5</v>
      </c>
      <c r="F611" s="248" t="s">
        <v>2297</v>
      </c>
      <c r="G611" s="248" t="s">
        <v>2298</v>
      </c>
      <c r="H611" s="249">
        <v>70</v>
      </c>
      <c r="I611" s="248" t="s">
        <v>1214</v>
      </c>
      <c r="J611" s="249">
        <v>48</v>
      </c>
      <c r="K611" s="248" t="s">
        <v>2291</v>
      </c>
      <c r="L611" s="248" t="s">
        <v>2299</v>
      </c>
      <c r="M611" s="248">
        <v>5</v>
      </c>
      <c r="N611" s="248"/>
      <c r="O611" s="248" t="s">
        <v>3389</v>
      </c>
      <c r="P611" s="248" t="s">
        <v>6365</v>
      </c>
      <c r="Q611" s="248" t="s">
        <v>3386</v>
      </c>
      <c r="R611" s="250"/>
    </row>
    <row r="612" spans="1:18" x14ac:dyDescent="0.7">
      <c r="A612" s="248" t="s">
        <v>3390</v>
      </c>
      <c r="B612" s="248" t="s">
        <v>3391</v>
      </c>
      <c r="C612" s="248" t="s">
        <v>1574</v>
      </c>
      <c r="D612" s="248" t="s">
        <v>3392</v>
      </c>
      <c r="E612" s="248">
        <v>5</v>
      </c>
      <c r="F612" s="248" t="s">
        <v>2297</v>
      </c>
      <c r="G612" s="248" t="s">
        <v>2298</v>
      </c>
      <c r="H612" s="249">
        <v>70</v>
      </c>
      <c r="I612" s="248" t="s">
        <v>1214</v>
      </c>
      <c r="J612" s="249">
        <v>30</v>
      </c>
      <c r="K612" s="248" t="s">
        <v>2291</v>
      </c>
      <c r="L612" s="248" t="s">
        <v>2299</v>
      </c>
      <c r="M612" s="248">
        <v>5</v>
      </c>
      <c r="N612" s="248"/>
      <c r="O612" s="248" t="s">
        <v>3393</v>
      </c>
      <c r="P612" s="248" t="s">
        <v>6365</v>
      </c>
      <c r="Q612" s="248" t="s">
        <v>3390</v>
      </c>
      <c r="R612" s="250"/>
    </row>
    <row r="613" spans="1:18" x14ac:dyDescent="0.7">
      <c r="A613" s="248" t="s">
        <v>3394</v>
      </c>
      <c r="B613" s="248" t="s">
        <v>3395</v>
      </c>
      <c r="C613" s="248" t="s">
        <v>1575</v>
      </c>
      <c r="D613" s="248" t="s">
        <v>3396</v>
      </c>
      <c r="E613" s="248">
        <v>5</v>
      </c>
      <c r="F613" s="248" t="s">
        <v>2297</v>
      </c>
      <c r="G613" s="248" t="s">
        <v>2298</v>
      </c>
      <c r="H613" s="249">
        <v>70</v>
      </c>
      <c r="I613" s="248" t="s">
        <v>1214</v>
      </c>
      <c r="J613" s="249">
        <v>60</v>
      </c>
      <c r="K613" s="248" t="s">
        <v>2291</v>
      </c>
      <c r="L613" s="248" t="s">
        <v>2299</v>
      </c>
      <c r="M613" s="248">
        <v>6</v>
      </c>
      <c r="N613" s="248"/>
      <c r="O613" s="248" t="s">
        <v>3397</v>
      </c>
      <c r="P613" s="248" t="s">
        <v>6364</v>
      </c>
      <c r="Q613" s="248" t="s">
        <v>3394</v>
      </c>
      <c r="R613" s="250"/>
    </row>
    <row r="614" spans="1:18" x14ac:dyDescent="0.7">
      <c r="A614" s="248" t="s">
        <v>3398</v>
      </c>
      <c r="B614" s="248" t="s">
        <v>3399</v>
      </c>
      <c r="C614" s="248" t="s">
        <v>1576</v>
      </c>
      <c r="D614" s="248" t="s">
        <v>3400</v>
      </c>
      <c r="E614" s="248">
        <v>5</v>
      </c>
      <c r="F614" s="248" t="s">
        <v>2297</v>
      </c>
      <c r="G614" s="248" t="s">
        <v>2298</v>
      </c>
      <c r="H614" s="249">
        <v>70</v>
      </c>
      <c r="I614" s="248" t="s">
        <v>1214</v>
      </c>
      <c r="J614" s="249">
        <v>38</v>
      </c>
      <c r="K614" s="248" t="s">
        <v>2291</v>
      </c>
      <c r="L614" s="248" t="s">
        <v>2299</v>
      </c>
      <c r="M614" s="248">
        <v>5</v>
      </c>
      <c r="N614" s="248"/>
      <c r="O614" s="248" t="s">
        <v>3401</v>
      </c>
      <c r="P614" s="248" t="s">
        <v>6365</v>
      </c>
      <c r="Q614" s="248" t="s">
        <v>3398</v>
      </c>
      <c r="R614" s="250"/>
    </row>
    <row r="615" spans="1:18" x14ac:dyDescent="0.7">
      <c r="A615" s="248" t="s">
        <v>3418</v>
      </c>
      <c r="B615" s="248" t="s">
        <v>3419</v>
      </c>
      <c r="C615" s="248" t="s">
        <v>1530</v>
      </c>
      <c r="D615" s="248" t="s">
        <v>3420</v>
      </c>
      <c r="E615" s="248">
        <v>5</v>
      </c>
      <c r="F615" s="248" t="s">
        <v>2297</v>
      </c>
      <c r="G615" s="248" t="s">
        <v>2298</v>
      </c>
      <c r="H615" s="249">
        <v>71</v>
      </c>
      <c r="I615" s="248" t="s">
        <v>1210</v>
      </c>
      <c r="J615" s="249">
        <v>58</v>
      </c>
      <c r="K615" s="248" t="s">
        <v>2283</v>
      </c>
      <c r="L615" s="248" t="s">
        <v>2299</v>
      </c>
      <c r="M615" s="248">
        <v>6</v>
      </c>
      <c r="N615" s="248"/>
      <c r="O615" s="248" t="s">
        <v>3421</v>
      </c>
      <c r="P615" s="248" t="s">
        <v>6364</v>
      </c>
      <c r="Q615" s="248" t="s">
        <v>3418</v>
      </c>
      <c r="R615" s="250"/>
    </row>
    <row r="616" spans="1:18" x14ac:dyDescent="0.7">
      <c r="A616" s="248" t="s">
        <v>3422</v>
      </c>
      <c r="B616" s="248" t="s">
        <v>3423</v>
      </c>
      <c r="C616" s="248" t="s">
        <v>1531</v>
      </c>
      <c r="D616" s="248" t="s">
        <v>3424</v>
      </c>
      <c r="E616" s="248">
        <v>5</v>
      </c>
      <c r="F616" s="248" t="s">
        <v>2297</v>
      </c>
      <c r="G616" s="248" t="s">
        <v>2298</v>
      </c>
      <c r="H616" s="249">
        <v>71</v>
      </c>
      <c r="I616" s="248" t="s">
        <v>1210</v>
      </c>
      <c r="J616" s="249">
        <v>30</v>
      </c>
      <c r="K616" s="248" t="s">
        <v>2283</v>
      </c>
      <c r="L616" s="248" t="s">
        <v>2299</v>
      </c>
      <c r="M616" s="248">
        <v>5</v>
      </c>
      <c r="N616" s="248"/>
      <c r="O616" s="248" t="s">
        <v>3425</v>
      </c>
      <c r="P616" s="248" t="s">
        <v>6365</v>
      </c>
      <c r="Q616" s="248" t="s">
        <v>3422</v>
      </c>
      <c r="R616" s="250"/>
    </row>
    <row r="617" spans="1:18" x14ac:dyDescent="0.7">
      <c r="A617" s="248" t="s">
        <v>3426</v>
      </c>
      <c r="B617" s="248" t="s">
        <v>3427</v>
      </c>
      <c r="C617" s="248" t="s">
        <v>1532</v>
      </c>
      <c r="D617" s="248" t="s">
        <v>3428</v>
      </c>
      <c r="E617" s="248">
        <v>5</v>
      </c>
      <c r="F617" s="248" t="s">
        <v>2297</v>
      </c>
      <c r="G617" s="248" t="s">
        <v>2298</v>
      </c>
      <c r="H617" s="249">
        <v>71</v>
      </c>
      <c r="I617" s="248" t="s">
        <v>1210</v>
      </c>
      <c r="J617" s="249">
        <v>70</v>
      </c>
      <c r="K617" s="248" t="s">
        <v>2283</v>
      </c>
      <c r="L617" s="248" t="s">
        <v>2304</v>
      </c>
      <c r="M617" s="248">
        <v>9</v>
      </c>
      <c r="N617" s="248"/>
      <c r="O617" s="248" t="s">
        <v>3429</v>
      </c>
      <c r="P617" s="248" t="s">
        <v>6363</v>
      </c>
      <c r="Q617" s="248" t="s">
        <v>3426</v>
      </c>
      <c r="R617" s="250"/>
    </row>
    <row r="618" spans="1:18" x14ac:dyDescent="0.7">
      <c r="A618" s="248" t="s">
        <v>3430</v>
      </c>
      <c r="B618" s="248" t="s">
        <v>3431</v>
      </c>
      <c r="C618" s="248" t="s">
        <v>1533</v>
      </c>
      <c r="D618" s="248" t="s">
        <v>3432</v>
      </c>
      <c r="E618" s="248">
        <v>5</v>
      </c>
      <c r="F618" s="248" t="s">
        <v>2297</v>
      </c>
      <c r="G618" s="248" t="s">
        <v>2298</v>
      </c>
      <c r="H618" s="249">
        <v>71</v>
      </c>
      <c r="I618" s="248" t="s">
        <v>1210</v>
      </c>
      <c r="J618" s="249">
        <v>31</v>
      </c>
      <c r="K618" s="248" t="s">
        <v>2283</v>
      </c>
      <c r="L618" s="248" t="s">
        <v>2299</v>
      </c>
      <c r="M618" s="248">
        <v>5</v>
      </c>
      <c r="N618" s="248"/>
      <c r="O618" s="248" t="s">
        <v>3433</v>
      </c>
      <c r="P618" s="248" t="s">
        <v>6365</v>
      </c>
      <c r="Q618" s="248" t="s">
        <v>3430</v>
      </c>
      <c r="R618" s="250"/>
    </row>
    <row r="619" spans="1:18" x14ac:dyDescent="0.7">
      <c r="A619" s="248" t="s">
        <v>3434</v>
      </c>
      <c r="B619" s="248" t="s">
        <v>3435</v>
      </c>
      <c r="C619" s="248" t="s">
        <v>1534</v>
      </c>
      <c r="D619" s="248" t="s">
        <v>3436</v>
      </c>
      <c r="E619" s="248">
        <v>5</v>
      </c>
      <c r="F619" s="248" t="s">
        <v>2297</v>
      </c>
      <c r="G619" s="248" t="s">
        <v>2298</v>
      </c>
      <c r="H619" s="249">
        <v>71</v>
      </c>
      <c r="I619" s="248" t="s">
        <v>1210</v>
      </c>
      <c r="J619" s="249">
        <v>141</v>
      </c>
      <c r="K619" s="248" t="s">
        <v>2283</v>
      </c>
      <c r="L619" s="248" t="s">
        <v>2333</v>
      </c>
      <c r="M619" s="248">
        <v>13</v>
      </c>
      <c r="N619" s="248"/>
      <c r="O619" s="248" t="s">
        <v>3437</v>
      </c>
      <c r="P619" s="248" t="s">
        <v>6360</v>
      </c>
      <c r="Q619" s="248" t="s">
        <v>3434</v>
      </c>
      <c r="R619" s="250"/>
    </row>
    <row r="620" spans="1:18" x14ac:dyDescent="0.7">
      <c r="A620" s="248" t="s">
        <v>3438</v>
      </c>
      <c r="B620" s="248" t="s">
        <v>3439</v>
      </c>
      <c r="C620" s="248" t="s">
        <v>1535</v>
      </c>
      <c r="D620" s="248" t="s">
        <v>3440</v>
      </c>
      <c r="E620" s="248">
        <v>5</v>
      </c>
      <c r="F620" s="248" t="s">
        <v>2297</v>
      </c>
      <c r="G620" s="248" t="s">
        <v>2298</v>
      </c>
      <c r="H620" s="249">
        <v>71</v>
      </c>
      <c r="I620" s="248" t="s">
        <v>1210</v>
      </c>
      <c r="J620" s="249">
        <v>97</v>
      </c>
      <c r="K620" s="248" t="s">
        <v>2283</v>
      </c>
      <c r="L620" s="248" t="s">
        <v>2333</v>
      </c>
      <c r="M620" s="248">
        <v>12</v>
      </c>
      <c r="N620" s="248"/>
      <c r="O620" s="248" t="s">
        <v>3441</v>
      </c>
      <c r="P620" s="248" t="s">
        <v>6366</v>
      </c>
      <c r="Q620" s="248" t="s">
        <v>3438</v>
      </c>
      <c r="R620" s="250"/>
    </row>
    <row r="621" spans="1:18" x14ac:dyDescent="0.7">
      <c r="A621" s="248" t="s">
        <v>3442</v>
      </c>
      <c r="B621" s="248" t="s">
        <v>3443</v>
      </c>
      <c r="C621" s="248" t="s">
        <v>1536</v>
      </c>
      <c r="D621" s="248" t="s">
        <v>3444</v>
      </c>
      <c r="E621" s="248">
        <v>5</v>
      </c>
      <c r="F621" s="248" t="s">
        <v>2297</v>
      </c>
      <c r="G621" s="248" t="s">
        <v>2298</v>
      </c>
      <c r="H621" s="249">
        <v>71</v>
      </c>
      <c r="I621" s="248" t="s">
        <v>1210</v>
      </c>
      <c r="J621" s="249">
        <v>58</v>
      </c>
      <c r="K621" s="248" t="s">
        <v>2283</v>
      </c>
      <c r="L621" s="248" t="s">
        <v>2299</v>
      </c>
      <c r="M621" s="248">
        <v>5</v>
      </c>
      <c r="N621" s="248"/>
      <c r="O621" s="248" t="s">
        <v>3445</v>
      </c>
      <c r="P621" s="248" t="s">
        <v>6365</v>
      </c>
      <c r="Q621" s="248" t="s">
        <v>3442</v>
      </c>
      <c r="R621" s="250"/>
    </row>
    <row r="622" spans="1:18" x14ac:dyDescent="0.7">
      <c r="A622" s="248" t="s">
        <v>3446</v>
      </c>
      <c r="B622" s="248" t="s">
        <v>3447</v>
      </c>
      <c r="C622" s="248" t="s">
        <v>1537</v>
      </c>
      <c r="D622" s="248" t="s">
        <v>3448</v>
      </c>
      <c r="E622" s="248">
        <v>5</v>
      </c>
      <c r="F622" s="248" t="s">
        <v>2297</v>
      </c>
      <c r="G622" s="248" t="s">
        <v>2298</v>
      </c>
      <c r="H622" s="249">
        <v>71</v>
      </c>
      <c r="I622" s="248" t="s">
        <v>1210</v>
      </c>
      <c r="J622" s="249">
        <v>59</v>
      </c>
      <c r="K622" s="248" t="s">
        <v>2283</v>
      </c>
      <c r="L622" s="248" t="s">
        <v>2299</v>
      </c>
      <c r="M622" s="248">
        <v>6</v>
      </c>
      <c r="N622" s="248"/>
      <c r="O622" s="248" t="s">
        <v>3449</v>
      </c>
      <c r="P622" s="248" t="s">
        <v>6364</v>
      </c>
      <c r="Q622" s="248" t="s">
        <v>3446</v>
      </c>
      <c r="R622" s="250"/>
    </row>
    <row r="623" spans="1:18" x14ac:dyDescent="0.7">
      <c r="A623" s="248" t="s">
        <v>3450</v>
      </c>
      <c r="B623" s="248" t="s">
        <v>3451</v>
      </c>
      <c r="C623" s="248" t="s">
        <v>1538</v>
      </c>
      <c r="D623" s="248" t="s">
        <v>3452</v>
      </c>
      <c r="E623" s="248">
        <v>5</v>
      </c>
      <c r="F623" s="248" t="s">
        <v>2297</v>
      </c>
      <c r="G623" s="248" t="s">
        <v>2298</v>
      </c>
      <c r="H623" s="249">
        <v>71</v>
      </c>
      <c r="I623" s="248" t="s">
        <v>1210</v>
      </c>
      <c r="J623" s="249">
        <v>44</v>
      </c>
      <c r="K623" s="248" t="s">
        <v>2283</v>
      </c>
      <c r="L623" s="248" t="s">
        <v>2299</v>
      </c>
      <c r="M623" s="248">
        <v>6</v>
      </c>
      <c r="N623" s="248"/>
      <c r="O623" s="248" t="s">
        <v>3453</v>
      </c>
      <c r="P623" s="248" t="s">
        <v>6364</v>
      </c>
      <c r="Q623" s="248" t="s">
        <v>3450</v>
      </c>
      <c r="R623" s="250"/>
    </row>
    <row r="624" spans="1:18" x14ac:dyDescent="0.7">
      <c r="A624" s="248" t="s">
        <v>3454</v>
      </c>
      <c r="B624" s="248" t="s">
        <v>3455</v>
      </c>
      <c r="C624" s="248" t="s">
        <v>1539</v>
      </c>
      <c r="D624" s="248" t="s">
        <v>3456</v>
      </c>
      <c r="E624" s="248">
        <v>5</v>
      </c>
      <c r="F624" s="248" t="s">
        <v>2297</v>
      </c>
      <c r="G624" s="248" t="s">
        <v>2298</v>
      </c>
      <c r="H624" s="249">
        <v>71</v>
      </c>
      <c r="I624" s="248" t="s">
        <v>1210</v>
      </c>
      <c r="J624" s="249">
        <v>56</v>
      </c>
      <c r="K624" s="248" t="s">
        <v>2283</v>
      </c>
      <c r="L624" s="248" t="s">
        <v>2299</v>
      </c>
      <c r="M624" s="248">
        <v>5</v>
      </c>
      <c r="N624" s="248"/>
      <c r="O624" s="248" t="s">
        <v>3457</v>
      </c>
      <c r="P624" s="248" t="s">
        <v>6365</v>
      </c>
      <c r="Q624" s="248" t="s">
        <v>3454</v>
      </c>
      <c r="R624" s="250"/>
    </row>
    <row r="625" spans="1:18" x14ac:dyDescent="0.7">
      <c r="A625" s="248" t="s">
        <v>3458</v>
      </c>
      <c r="B625" s="248" t="s">
        <v>3459</v>
      </c>
      <c r="C625" s="248" t="s">
        <v>1540</v>
      </c>
      <c r="D625" s="248" t="s">
        <v>3460</v>
      </c>
      <c r="E625" s="248">
        <v>5</v>
      </c>
      <c r="F625" s="248" t="s">
        <v>2297</v>
      </c>
      <c r="G625" s="248" t="s">
        <v>2298</v>
      </c>
      <c r="H625" s="249">
        <v>71</v>
      </c>
      <c r="I625" s="248" t="s">
        <v>1210</v>
      </c>
      <c r="J625" s="249">
        <v>33</v>
      </c>
      <c r="K625" s="248" t="s">
        <v>2283</v>
      </c>
      <c r="L625" s="248" t="s">
        <v>2299</v>
      </c>
      <c r="M625" s="248">
        <v>5</v>
      </c>
      <c r="N625" s="248"/>
      <c r="O625" s="248" t="s">
        <v>3461</v>
      </c>
      <c r="P625" s="248" t="s">
        <v>6365</v>
      </c>
      <c r="Q625" s="248" t="s">
        <v>3458</v>
      </c>
      <c r="R625" s="250"/>
    </row>
    <row r="626" spans="1:18" x14ac:dyDescent="0.7">
      <c r="A626" s="248" t="s">
        <v>3478</v>
      </c>
      <c r="B626" s="248" t="s">
        <v>3479</v>
      </c>
      <c r="C626" s="248" t="s">
        <v>1584</v>
      </c>
      <c r="D626" s="248" t="s">
        <v>3480</v>
      </c>
      <c r="E626" s="248">
        <v>5</v>
      </c>
      <c r="F626" s="248" t="s">
        <v>2297</v>
      </c>
      <c r="G626" s="248" t="s">
        <v>2298</v>
      </c>
      <c r="H626" s="249">
        <v>72</v>
      </c>
      <c r="I626" s="248" t="s">
        <v>1217</v>
      </c>
      <c r="J626" s="249">
        <v>109</v>
      </c>
      <c r="K626" s="248" t="s">
        <v>2291</v>
      </c>
      <c r="L626" s="248" t="s">
        <v>2304</v>
      </c>
      <c r="M626" s="248">
        <v>10</v>
      </c>
      <c r="N626" s="248"/>
      <c r="O626" s="248" t="s">
        <v>3481</v>
      </c>
      <c r="P626" s="248" t="s">
        <v>6361</v>
      </c>
      <c r="Q626" s="248" t="s">
        <v>3478</v>
      </c>
      <c r="R626" s="250"/>
    </row>
    <row r="627" spans="1:18" x14ac:dyDescent="0.7">
      <c r="A627" s="248" t="s">
        <v>3482</v>
      </c>
      <c r="B627" s="248" t="s">
        <v>3483</v>
      </c>
      <c r="C627" s="248" t="s">
        <v>1585</v>
      </c>
      <c r="D627" s="248" t="s">
        <v>3484</v>
      </c>
      <c r="E627" s="248">
        <v>5</v>
      </c>
      <c r="F627" s="248" t="s">
        <v>2297</v>
      </c>
      <c r="G627" s="248" t="s">
        <v>2298</v>
      </c>
      <c r="H627" s="249">
        <v>72</v>
      </c>
      <c r="I627" s="248" t="s">
        <v>1217</v>
      </c>
      <c r="J627" s="249">
        <v>111</v>
      </c>
      <c r="K627" s="248" t="s">
        <v>2291</v>
      </c>
      <c r="L627" s="248" t="s">
        <v>2304</v>
      </c>
      <c r="M627" s="248">
        <v>10</v>
      </c>
      <c r="N627" s="248"/>
      <c r="O627" s="248" t="s">
        <v>3485</v>
      </c>
      <c r="P627" s="248" t="s">
        <v>6361</v>
      </c>
      <c r="Q627" s="248" t="s">
        <v>3482</v>
      </c>
      <c r="R627" s="250"/>
    </row>
    <row r="628" spans="1:18" x14ac:dyDescent="0.7">
      <c r="A628" s="248" t="s">
        <v>3486</v>
      </c>
      <c r="B628" s="248" t="s">
        <v>3487</v>
      </c>
      <c r="C628" s="248" t="s">
        <v>1586</v>
      </c>
      <c r="D628" s="248" t="s">
        <v>3488</v>
      </c>
      <c r="E628" s="248">
        <v>5</v>
      </c>
      <c r="F628" s="248" t="s">
        <v>2297</v>
      </c>
      <c r="G628" s="248" t="s">
        <v>2298</v>
      </c>
      <c r="H628" s="249">
        <v>72</v>
      </c>
      <c r="I628" s="248" t="s">
        <v>1217</v>
      </c>
      <c r="J628" s="249">
        <v>60</v>
      </c>
      <c r="K628" s="248" t="s">
        <v>2291</v>
      </c>
      <c r="L628" s="248" t="s">
        <v>2299</v>
      </c>
      <c r="M628" s="248">
        <v>6</v>
      </c>
      <c r="N628" s="248"/>
      <c r="O628" s="248" t="s">
        <v>3489</v>
      </c>
      <c r="P628" s="248" t="s">
        <v>6364</v>
      </c>
      <c r="Q628" s="248" t="s">
        <v>3486</v>
      </c>
      <c r="R628" s="250"/>
    </row>
    <row r="629" spans="1:18" x14ac:dyDescent="0.7">
      <c r="A629" s="248" t="s">
        <v>3490</v>
      </c>
      <c r="B629" s="248" t="s">
        <v>3491</v>
      </c>
      <c r="C629" s="248" t="s">
        <v>1587</v>
      </c>
      <c r="D629" s="248" t="s">
        <v>3492</v>
      </c>
      <c r="E629" s="248">
        <v>5</v>
      </c>
      <c r="F629" s="248" t="s">
        <v>2297</v>
      </c>
      <c r="G629" s="248" t="s">
        <v>2298</v>
      </c>
      <c r="H629" s="249">
        <v>72</v>
      </c>
      <c r="I629" s="248" t="s">
        <v>1217</v>
      </c>
      <c r="J629" s="249">
        <v>60</v>
      </c>
      <c r="K629" s="248" t="s">
        <v>2291</v>
      </c>
      <c r="L629" s="248" t="s">
        <v>2299</v>
      </c>
      <c r="M629" s="248">
        <v>6</v>
      </c>
      <c r="N629" s="248"/>
      <c r="O629" s="248" t="s">
        <v>3493</v>
      </c>
      <c r="P629" s="248" t="s">
        <v>6364</v>
      </c>
      <c r="Q629" s="248" t="s">
        <v>3490</v>
      </c>
      <c r="R629" s="250"/>
    </row>
    <row r="630" spans="1:18" x14ac:dyDescent="0.7">
      <c r="A630" s="248" t="s">
        <v>3494</v>
      </c>
      <c r="B630" s="248" t="s">
        <v>3495</v>
      </c>
      <c r="C630" s="248" t="s">
        <v>1588</v>
      </c>
      <c r="D630" s="248" t="s">
        <v>3496</v>
      </c>
      <c r="E630" s="248">
        <v>5</v>
      </c>
      <c r="F630" s="248" t="s">
        <v>2297</v>
      </c>
      <c r="G630" s="248" t="s">
        <v>2298</v>
      </c>
      <c r="H630" s="249">
        <v>72</v>
      </c>
      <c r="I630" s="248" t="s">
        <v>1217</v>
      </c>
      <c r="J630" s="249">
        <v>60</v>
      </c>
      <c r="K630" s="248" t="s">
        <v>2291</v>
      </c>
      <c r="L630" s="248" t="s">
        <v>2299</v>
      </c>
      <c r="M630" s="248">
        <v>6</v>
      </c>
      <c r="N630" s="248"/>
      <c r="O630" s="248" t="s">
        <v>3497</v>
      </c>
      <c r="P630" s="248" t="s">
        <v>6364</v>
      </c>
      <c r="Q630" s="248" t="s">
        <v>3494</v>
      </c>
      <c r="R630" s="250"/>
    </row>
    <row r="631" spans="1:18" x14ac:dyDescent="0.7">
      <c r="A631" s="248" t="s">
        <v>3498</v>
      </c>
      <c r="B631" s="248" t="s">
        <v>3499</v>
      </c>
      <c r="C631" s="248" t="s">
        <v>1589</v>
      </c>
      <c r="D631" s="248" t="s">
        <v>3500</v>
      </c>
      <c r="E631" s="248">
        <v>5</v>
      </c>
      <c r="F631" s="248" t="s">
        <v>2297</v>
      </c>
      <c r="G631" s="248" t="s">
        <v>2298</v>
      </c>
      <c r="H631" s="249">
        <v>72</v>
      </c>
      <c r="I631" s="248" t="s">
        <v>1217</v>
      </c>
      <c r="J631" s="249">
        <v>60</v>
      </c>
      <c r="K631" s="248" t="s">
        <v>2291</v>
      </c>
      <c r="L631" s="248" t="s">
        <v>2299</v>
      </c>
      <c r="M631" s="248">
        <v>6</v>
      </c>
      <c r="N631" s="248"/>
      <c r="O631" s="248" t="s">
        <v>3501</v>
      </c>
      <c r="P631" s="248" t="s">
        <v>6364</v>
      </c>
      <c r="Q631" s="248" t="s">
        <v>3498</v>
      </c>
      <c r="R631" s="250"/>
    </row>
    <row r="632" spans="1:18" x14ac:dyDescent="0.7">
      <c r="A632" s="248" t="s">
        <v>3502</v>
      </c>
      <c r="B632" s="248" t="s">
        <v>3503</v>
      </c>
      <c r="C632" s="248" t="s">
        <v>1590</v>
      </c>
      <c r="D632" s="248" t="s">
        <v>3504</v>
      </c>
      <c r="E632" s="248">
        <v>5</v>
      </c>
      <c r="F632" s="248" t="s">
        <v>2297</v>
      </c>
      <c r="G632" s="248" t="s">
        <v>2298</v>
      </c>
      <c r="H632" s="249">
        <v>72</v>
      </c>
      <c r="I632" s="248" t="s">
        <v>1217</v>
      </c>
      <c r="J632" s="249">
        <v>137</v>
      </c>
      <c r="K632" s="248" t="s">
        <v>2291</v>
      </c>
      <c r="L632" s="248" t="s">
        <v>2333</v>
      </c>
      <c r="M632" s="248">
        <v>13</v>
      </c>
      <c r="N632" s="248"/>
      <c r="O632" s="248" t="s">
        <v>3505</v>
      </c>
      <c r="P632" s="248" t="s">
        <v>6360</v>
      </c>
      <c r="Q632" s="248" t="s">
        <v>3502</v>
      </c>
      <c r="R632" s="250"/>
    </row>
    <row r="633" spans="1:18" x14ac:dyDescent="0.7">
      <c r="A633" s="248" t="s">
        <v>3506</v>
      </c>
      <c r="B633" s="248" t="s">
        <v>3507</v>
      </c>
      <c r="C633" s="248" t="s">
        <v>1591</v>
      </c>
      <c r="D633" s="248" t="s">
        <v>3508</v>
      </c>
      <c r="E633" s="248">
        <v>5</v>
      </c>
      <c r="F633" s="248" t="s">
        <v>2297</v>
      </c>
      <c r="G633" s="248" t="s">
        <v>2298</v>
      </c>
      <c r="H633" s="249">
        <v>72</v>
      </c>
      <c r="I633" s="248" t="s">
        <v>1217</v>
      </c>
      <c r="J633" s="249">
        <v>60</v>
      </c>
      <c r="K633" s="248" t="s">
        <v>2291</v>
      </c>
      <c r="L633" s="248" t="s">
        <v>2299</v>
      </c>
      <c r="M633" s="248">
        <v>5</v>
      </c>
      <c r="N633" s="248"/>
      <c r="O633" s="248" t="s">
        <v>3509</v>
      </c>
      <c r="P633" s="248" t="s">
        <v>6365</v>
      </c>
      <c r="Q633" s="248" t="s">
        <v>3506</v>
      </c>
      <c r="R633" s="250"/>
    </row>
    <row r="634" spans="1:18" x14ac:dyDescent="0.7">
      <c r="A634" s="248" t="s">
        <v>3513</v>
      </c>
      <c r="B634" s="248" t="s">
        <v>3514</v>
      </c>
      <c r="C634" s="248" t="s">
        <v>1544</v>
      </c>
      <c r="D634" s="248" t="s">
        <v>3515</v>
      </c>
      <c r="E634" s="248">
        <v>5</v>
      </c>
      <c r="F634" s="248" t="s">
        <v>2297</v>
      </c>
      <c r="G634" s="248" t="s">
        <v>2298</v>
      </c>
      <c r="H634" s="249">
        <v>73</v>
      </c>
      <c r="I634" s="248" t="s">
        <v>1211</v>
      </c>
      <c r="J634" s="249">
        <v>120</v>
      </c>
      <c r="K634" s="248" t="s">
        <v>2291</v>
      </c>
      <c r="L634" s="248" t="s">
        <v>2333</v>
      </c>
      <c r="M634" s="248">
        <v>13</v>
      </c>
      <c r="N634" s="248"/>
      <c r="O634" s="248" t="s">
        <v>3516</v>
      </c>
      <c r="P634" s="248" t="s">
        <v>6360</v>
      </c>
      <c r="Q634" s="248" t="s">
        <v>3513</v>
      </c>
      <c r="R634" s="250"/>
    </row>
    <row r="635" spans="1:18" x14ac:dyDescent="0.7">
      <c r="A635" s="248" t="s">
        <v>3517</v>
      </c>
      <c r="B635" s="248" t="s">
        <v>3518</v>
      </c>
      <c r="C635" s="248" t="s">
        <v>1545</v>
      </c>
      <c r="D635" s="248" t="s">
        <v>3519</v>
      </c>
      <c r="E635" s="248">
        <v>5</v>
      </c>
      <c r="F635" s="248" t="s">
        <v>2297</v>
      </c>
      <c r="G635" s="248" t="s">
        <v>2298</v>
      </c>
      <c r="H635" s="249">
        <v>73</v>
      </c>
      <c r="I635" s="248" t="s">
        <v>1211</v>
      </c>
      <c r="J635" s="249">
        <v>60</v>
      </c>
      <c r="K635" s="248" t="s">
        <v>2291</v>
      </c>
      <c r="L635" s="248" t="s">
        <v>2299</v>
      </c>
      <c r="M635" s="248">
        <v>6</v>
      </c>
      <c r="N635" s="248"/>
      <c r="O635" s="248" t="s">
        <v>3520</v>
      </c>
      <c r="P635" s="248" t="s">
        <v>6364</v>
      </c>
      <c r="Q635" s="248" t="s">
        <v>3517</v>
      </c>
      <c r="R635" s="250"/>
    </row>
    <row r="636" spans="1:18" x14ac:dyDescent="0.7">
      <c r="A636" s="248" t="s">
        <v>3521</v>
      </c>
      <c r="B636" s="248" t="s">
        <v>3522</v>
      </c>
      <c r="C636" s="248" t="s">
        <v>1546</v>
      </c>
      <c r="D636" s="248" t="s">
        <v>3523</v>
      </c>
      <c r="E636" s="248">
        <v>5</v>
      </c>
      <c r="F636" s="248" t="s">
        <v>2297</v>
      </c>
      <c r="G636" s="248" t="s">
        <v>2298</v>
      </c>
      <c r="H636" s="249">
        <v>73</v>
      </c>
      <c r="I636" s="248" t="s">
        <v>1211</v>
      </c>
      <c r="J636" s="249">
        <v>58</v>
      </c>
      <c r="K636" s="248" t="s">
        <v>2291</v>
      </c>
      <c r="L636" s="248" t="s">
        <v>2299</v>
      </c>
      <c r="M636" s="248">
        <v>6</v>
      </c>
      <c r="N636" s="248"/>
      <c r="O636" s="248" t="s">
        <v>3524</v>
      </c>
      <c r="P636" s="248" t="s">
        <v>6364</v>
      </c>
      <c r="Q636" s="248" t="s">
        <v>3521</v>
      </c>
      <c r="R636" s="250"/>
    </row>
    <row r="637" spans="1:18" x14ac:dyDescent="0.7">
      <c r="A637" s="248" t="s">
        <v>3525</v>
      </c>
      <c r="B637" s="248" t="s">
        <v>3526</v>
      </c>
      <c r="C637" s="248" t="s">
        <v>1547</v>
      </c>
      <c r="D637" s="248" t="s">
        <v>3527</v>
      </c>
      <c r="E637" s="248">
        <v>5</v>
      </c>
      <c r="F637" s="248" t="s">
        <v>2297</v>
      </c>
      <c r="G637" s="248" t="s">
        <v>2298</v>
      </c>
      <c r="H637" s="249">
        <v>73</v>
      </c>
      <c r="I637" s="248" t="s">
        <v>1211</v>
      </c>
      <c r="J637" s="249">
        <v>38</v>
      </c>
      <c r="K637" s="248" t="s">
        <v>2291</v>
      </c>
      <c r="L637" s="248" t="s">
        <v>2299</v>
      </c>
      <c r="M637" s="248">
        <v>6</v>
      </c>
      <c r="N637" s="248"/>
      <c r="O637" s="248" t="s">
        <v>3528</v>
      </c>
      <c r="P637" s="248" t="s">
        <v>6364</v>
      </c>
      <c r="Q637" s="248" t="s">
        <v>3525</v>
      </c>
      <c r="R637" s="250"/>
    </row>
    <row r="638" spans="1:18" x14ac:dyDescent="0.7">
      <c r="A638" s="248" t="s">
        <v>3529</v>
      </c>
      <c r="B638" s="248" t="s">
        <v>3530</v>
      </c>
      <c r="C638" s="248" t="s">
        <v>1548</v>
      </c>
      <c r="D638" s="248" t="s">
        <v>3531</v>
      </c>
      <c r="E638" s="248">
        <v>5</v>
      </c>
      <c r="F638" s="248" t="s">
        <v>2297</v>
      </c>
      <c r="G638" s="248" t="s">
        <v>2298</v>
      </c>
      <c r="H638" s="249">
        <v>73</v>
      </c>
      <c r="I638" s="248" t="s">
        <v>1211</v>
      </c>
      <c r="J638" s="249">
        <v>79</v>
      </c>
      <c r="K638" s="248" t="s">
        <v>2291</v>
      </c>
      <c r="L638" s="248" t="s">
        <v>2304</v>
      </c>
      <c r="M638" s="248">
        <v>9</v>
      </c>
      <c r="N638" s="248"/>
      <c r="O638" s="248" t="s">
        <v>3532</v>
      </c>
      <c r="P638" s="248" t="s">
        <v>6363</v>
      </c>
      <c r="Q638" s="248" t="s">
        <v>3529</v>
      </c>
      <c r="R638" s="250"/>
    </row>
    <row r="639" spans="1:18" x14ac:dyDescent="0.7">
      <c r="A639" s="248" t="s">
        <v>3533</v>
      </c>
      <c r="B639" s="248" t="s">
        <v>3534</v>
      </c>
      <c r="C639" s="248" t="s">
        <v>1549</v>
      </c>
      <c r="D639" s="248" t="s">
        <v>3535</v>
      </c>
      <c r="E639" s="248">
        <v>5</v>
      </c>
      <c r="F639" s="248" t="s">
        <v>2297</v>
      </c>
      <c r="G639" s="248" t="s">
        <v>2298</v>
      </c>
      <c r="H639" s="249">
        <v>73</v>
      </c>
      <c r="I639" s="248" t="s">
        <v>1211</v>
      </c>
      <c r="J639" s="249">
        <v>136</v>
      </c>
      <c r="K639" s="248" t="s">
        <v>2291</v>
      </c>
      <c r="L639" s="248" t="s">
        <v>2333</v>
      </c>
      <c r="M639" s="248">
        <v>13</v>
      </c>
      <c r="N639" s="248"/>
      <c r="O639" s="248" t="s">
        <v>3536</v>
      </c>
      <c r="P639" s="248" t="s">
        <v>6360</v>
      </c>
      <c r="Q639" s="248" t="s">
        <v>3533</v>
      </c>
      <c r="R639" s="250"/>
    </row>
    <row r="640" spans="1:18" x14ac:dyDescent="0.7">
      <c r="A640" s="248" t="s">
        <v>3537</v>
      </c>
      <c r="B640" s="248" t="s">
        <v>3538</v>
      </c>
      <c r="C640" s="248" t="s">
        <v>1550</v>
      </c>
      <c r="D640" s="248" t="s">
        <v>3539</v>
      </c>
      <c r="E640" s="248">
        <v>5</v>
      </c>
      <c r="F640" s="248" t="s">
        <v>2297</v>
      </c>
      <c r="G640" s="248" t="s">
        <v>2298</v>
      </c>
      <c r="H640" s="249">
        <v>73</v>
      </c>
      <c r="I640" s="248" t="s">
        <v>1211</v>
      </c>
      <c r="J640" s="249">
        <v>34</v>
      </c>
      <c r="K640" s="248" t="s">
        <v>2291</v>
      </c>
      <c r="L640" s="248" t="s">
        <v>2299</v>
      </c>
      <c r="M640" s="248">
        <v>5</v>
      </c>
      <c r="N640" s="248"/>
      <c r="O640" s="248" t="s">
        <v>3540</v>
      </c>
      <c r="P640" s="248" t="s">
        <v>6365</v>
      </c>
      <c r="Q640" s="248" t="s">
        <v>3537</v>
      </c>
      <c r="R640" s="250"/>
    </row>
    <row r="641" spans="1:18" x14ac:dyDescent="0.7">
      <c r="A641" s="248" t="s">
        <v>3548</v>
      </c>
      <c r="B641" s="248" t="s">
        <v>3549</v>
      </c>
      <c r="C641" s="248" t="s">
        <v>1581</v>
      </c>
      <c r="D641" s="248" t="s">
        <v>3550</v>
      </c>
      <c r="E641" s="248">
        <v>5</v>
      </c>
      <c r="F641" s="248" t="s">
        <v>2289</v>
      </c>
      <c r="G641" s="248" t="s">
        <v>2290</v>
      </c>
      <c r="H641" s="249">
        <v>74</v>
      </c>
      <c r="I641" s="248" t="s">
        <v>1216</v>
      </c>
      <c r="J641" s="249">
        <v>300</v>
      </c>
      <c r="K641" s="248" t="s">
        <v>2283</v>
      </c>
      <c r="L641" s="248" t="s">
        <v>2292</v>
      </c>
      <c r="M641" s="248">
        <v>15</v>
      </c>
      <c r="N641" s="248"/>
      <c r="O641" s="248" t="s">
        <v>3551</v>
      </c>
      <c r="P641" s="248" t="s">
        <v>6357</v>
      </c>
      <c r="Q641" s="248" t="s">
        <v>3548</v>
      </c>
      <c r="R641" s="250"/>
    </row>
    <row r="642" spans="1:18" x14ac:dyDescent="0.7">
      <c r="A642" s="248" t="s">
        <v>3556</v>
      </c>
      <c r="B642" s="248" t="s">
        <v>3557</v>
      </c>
      <c r="C642" s="248" t="s">
        <v>1579</v>
      </c>
      <c r="D642" s="248" t="s">
        <v>3558</v>
      </c>
      <c r="E642" s="248">
        <v>5</v>
      </c>
      <c r="F642" s="248" t="s">
        <v>2297</v>
      </c>
      <c r="G642" s="248" t="s">
        <v>2298</v>
      </c>
      <c r="H642" s="249">
        <v>75</v>
      </c>
      <c r="I642" s="248" t="s">
        <v>1215</v>
      </c>
      <c r="J642" s="249">
        <v>90</v>
      </c>
      <c r="K642" s="248" t="s">
        <v>2291</v>
      </c>
      <c r="L642" s="248" t="s">
        <v>2304</v>
      </c>
      <c r="M642" s="248">
        <v>9</v>
      </c>
      <c r="N642" s="248"/>
      <c r="O642" s="248" t="s">
        <v>3559</v>
      </c>
      <c r="P642" s="248" t="s">
        <v>6363</v>
      </c>
      <c r="Q642" s="248" t="s">
        <v>3556</v>
      </c>
      <c r="R642" s="250"/>
    </row>
    <row r="643" spans="1:18" x14ac:dyDescent="0.7">
      <c r="A643" s="248" t="s">
        <v>3560</v>
      </c>
      <c r="B643" s="248" t="s">
        <v>3561</v>
      </c>
      <c r="C643" s="248" t="s">
        <v>1580</v>
      </c>
      <c r="D643" s="248" t="s">
        <v>3562</v>
      </c>
      <c r="E643" s="248">
        <v>5</v>
      </c>
      <c r="F643" s="248" t="s">
        <v>2297</v>
      </c>
      <c r="G643" s="248" t="s">
        <v>2298</v>
      </c>
      <c r="H643" s="249">
        <v>75</v>
      </c>
      <c r="I643" s="248" t="s">
        <v>1215</v>
      </c>
      <c r="J643" s="249">
        <v>30</v>
      </c>
      <c r="K643" s="248" t="s">
        <v>2291</v>
      </c>
      <c r="L643" s="248" t="s">
        <v>2299</v>
      </c>
      <c r="M643" s="248">
        <v>6</v>
      </c>
      <c r="N643" s="248"/>
      <c r="O643" s="248" t="s">
        <v>3563</v>
      </c>
      <c r="P643" s="248" t="s">
        <v>6364</v>
      </c>
      <c r="Q643" s="248" t="s">
        <v>3560</v>
      </c>
      <c r="R643" s="250"/>
    </row>
    <row r="644" spans="1:18" x14ac:dyDescent="0.7">
      <c r="A644" s="248" t="s">
        <v>3568</v>
      </c>
      <c r="B644" s="248" t="s">
        <v>3569</v>
      </c>
      <c r="C644" s="248" t="s">
        <v>1561</v>
      </c>
      <c r="D644" s="248" t="s">
        <v>3570</v>
      </c>
      <c r="E644" s="248">
        <v>5</v>
      </c>
      <c r="F644" s="248" t="s">
        <v>2297</v>
      </c>
      <c r="G644" s="248" t="s">
        <v>2298</v>
      </c>
      <c r="H644" s="249">
        <v>76</v>
      </c>
      <c r="I644" s="248" t="s">
        <v>1213</v>
      </c>
      <c r="J644" s="249">
        <v>33</v>
      </c>
      <c r="K644" s="248" t="s">
        <v>2283</v>
      </c>
      <c r="L644" s="248" t="s">
        <v>2299</v>
      </c>
      <c r="M644" s="248">
        <v>5</v>
      </c>
      <c r="N644" s="248"/>
      <c r="O644" s="248" t="s">
        <v>3571</v>
      </c>
      <c r="P644" s="248" t="s">
        <v>6365</v>
      </c>
      <c r="Q644" s="248" t="s">
        <v>3568</v>
      </c>
      <c r="R644" s="250"/>
    </row>
    <row r="645" spans="1:18" x14ac:dyDescent="0.7">
      <c r="A645" s="248" t="s">
        <v>3572</v>
      </c>
      <c r="B645" s="248" t="s">
        <v>3573</v>
      </c>
      <c r="C645" s="248" t="s">
        <v>1562</v>
      </c>
      <c r="D645" s="248" t="s">
        <v>3574</v>
      </c>
      <c r="E645" s="248">
        <v>5</v>
      </c>
      <c r="F645" s="248" t="s">
        <v>2297</v>
      </c>
      <c r="G645" s="248" t="s">
        <v>2298</v>
      </c>
      <c r="H645" s="249">
        <v>76</v>
      </c>
      <c r="I645" s="248" t="s">
        <v>1213</v>
      </c>
      <c r="J645" s="249">
        <v>30</v>
      </c>
      <c r="K645" s="248" t="s">
        <v>2283</v>
      </c>
      <c r="L645" s="248" t="s">
        <v>2299</v>
      </c>
      <c r="M645" s="248">
        <v>5</v>
      </c>
      <c r="N645" s="248"/>
      <c r="O645" s="248" t="s">
        <v>3575</v>
      </c>
      <c r="P645" s="248" t="s">
        <v>6365</v>
      </c>
      <c r="Q645" s="248" t="s">
        <v>3572</v>
      </c>
      <c r="R645" s="250"/>
    </row>
    <row r="646" spans="1:18" x14ac:dyDescent="0.7">
      <c r="A646" s="248" t="s">
        <v>3576</v>
      </c>
      <c r="B646" s="248" t="s">
        <v>3577</v>
      </c>
      <c r="C646" s="248" t="s">
        <v>1563</v>
      </c>
      <c r="D646" s="248" t="s">
        <v>3578</v>
      </c>
      <c r="E646" s="248">
        <v>5</v>
      </c>
      <c r="F646" s="248" t="s">
        <v>2297</v>
      </c>
      <c r="G646" s="248" t="s">
        <v>2298</v>
      </c>
      <c r="H646" s="249">
        <v>76</v>
      </c>
      <c r="I646" s="248" t="s">
        <v>1213</v>
      </c>
      <c r="J646" s="249">
        <v>114</v>
      </c>
      <c r="K646" s="248" t="s">
        <v>2283</v>
      </c>
      <c r="L646" s="248" t="s">
        <v>2333</v>
      </c>
      <c r="M646" s="248">
        <v>13</v>
      </c>
      <c r="N646" s="248"/>
      <c r="O646" s="248" t="s">
        <v>3579</v>
      </c>
      <c r="P646" s="248" t="s">
        <v>6360</v>
      </c>
      <c r="Q646" s="248" t="s">
        <v>3576</v>
      </c>
      <c r="R646" s="250"/>
    </row>
    <row r="647" spans="1:18" x14ac:dyDescent="0.7">
      <c r="A647" s="248" t="s">
        <v>3580</v>
      </c>
      <c r="B647" s="248" t="s">
        <v>3581</v>
      </c>
      <c r="C647" s="248" t="s">
        <v>1564</v>
      </c>
      <c r="D647" s="248" t="s">
        <v>3582</v>
      </c>
      <c r="E647" s="248">
        <v>5</v>
      </c>
      <c r="F647" s="248" t="s">
        <v>2297</v>
      </c>
      <c r="G647" s="248" t="s">
        <v>2298</v>
      </c>
      <c r="H647" s="249">
        <v>76</v>
      </c>
      <c r="I647" s="248" t="s">
        <v>1213</v>
      </c>
      <c r="J647" s="249">
        <v>77</v>
      </c>
      <c r="K647" s="248" t="s">
        <v>2283</v>
      </c>
      <c r="L647" s="248" t="s">
        <v>2304</v>
      </c>
      <c r="M647" s="248">
        <v>10</v>
      </c>
      <c r="N647" s="248"/>
      <c r="O647" s="248" t="s">
        <v>3583</v>
      </c>
      <c r="P647" s="248" t="s">
        <v>6361</v>
      </c>
      <c r="Q647" s="248" t="s">
        <v>3580</v>
      </c>
      <c r="R647" s="250"/>
    </row>
    <row r="648" spans="1:18" x14ac:dyDescent="0.7">
      <c r="A648" s="248" t="s">
        <v>3584</v>
      </c>
      <c r="B648" s="248" t="s">
        <v>3585</v>
      </c>
      <c r="C648" s="248" t="s">
        <v>1565</v>
      </c>
      <c r="D648" s="248" t="s">
        <v>3586</v>
      </c>
      <c r="E648" s="248">
        <v>5</v>
      </c>
      <c r="F648" s="248" t="s">
        <v>2297</v>
      </c>
      <c r="G648" s="248" t="s">
        <v>2298</v>
      </c>
      <c r="H648" s="249">
        <v>76</v>
      </c>
      <c r="I648" s="248" t="s">
        <v>1213</v>
      </c>
      <c r="J648" s="249">
        <v>35</v>
      </c>
      <c r="K648" s="248" t="s">
        <v>2283</v>
      </c>
      <c r="L648" s="248" t="s">
        <v>2299</v>
      </c>
      <c r="M648" s="248">
        <v>6</v>
      </c>
      <c r="N648" s="248"/>
      <c r="O648" s="248" t="s">
        <v>3587</v>
      </c>
      <c r="P648" s="248" t="s">
        <v>6364</v>
      </c>
      <c r="Q648" s="248" t="s">
        <v>3584</v>
      </c>
      <c r="R648" s="250"/>
    </row>
    <row r="649" spans="1:18" x14ac:dyDescent="0.7">
      <c r="A649" s="248" t="s">
        <v>3588</v>
      </c>
      <c r="B649" s="248" t="s">
        <v>3589</v>
      </c>
      <c r="C649" s="248" t="s">
        <v>1566</v>
      </c>
      <c r="D649" s="248" t="s">
        <v>3590</v>
      </c>
      <c r="E649" s="248">
        <v>5</v>
      </c>
      <c r="F649" s="248" t="s">
        <v>2297</v>
      </c>
      <c r="G649" s="248" t="s">
        <v>2298</v>
      </c>
      <c r="H649" s="249">
        <v>76</v>
      </c>
      <c r="I649" s="248" t="s">
        <v>1213</v>
      </c>
      <c r="J649" s="249">
        <v>30</v>
      </c>
      <c r="K649" s="248" t="s">
        <v>2283</v>
      </c>
      <c r="L649" s="248" t="s">
        <v>2299</v>
      </c>
      <c r="M649" s="248">
        <v>6</v>
      </c>
      <c r="N649" s="248"/>
      <c r="O649" s="248" t="s">
        <v>3591</v>
      </c>
      <c r="P649" s="248" t="s">
        <v>6364</v>
      </c>
      <c r="Q649" s="248" t="s">
        <v>3588</v>
      </c>
      <c r="R649" s="250"/>
    </row>
    <row r="650" spans="1:18" x14ac:dyDescent="0.7">
      <c r="A650" s="248" t="s">
        <v>3592</v>
      </c>
      <c r="B650" s="248" t="s">
        <v>3593</v>
      </c>
      <c r="C650" s="248" t="s">
        <v>1567</v>
      </c>
      <c r="D650" s="248" t="s">
        <v>3594</v>
      </c>
      <c r="E650" s="248">
        <v>5</v>
      </c>
      <c r="F650" s="248" t="s">
        <v>2297</v>
      </c>
      <c r="G650" s="248" t="s">
        <v>2298</v>
      </c>
      <c r="H650" s="249">
        <v>76</v>
      </c>
      <c r="I650" s="248" t="s">
        <v>1213</v>
      </c>
      <c r="J650" s="249">
        <v>30</v>
      </c>
      <c r="K650" s="248" t="s">
        <v>2283</v>
      </c>
      <c r="L650" s="248" t="s">
        <v>2299</v>
      </c>
      <c r="M650" s="248">
        <v>5</v>
      </c>
      <c r="N650" s="248"/>
      <c r="O650" s="248" t="s">
        <v>3595</v>
      </c>
      <c r="P650" s="248" t="s">
        <v>6365</v>
      </c>
      <c r="Q650" s="248" t="s">
        <v>3592</v>
      </c>
      <c r="R650" s="250"/>
    </row>
    <row r="651" spans="1:18" x14ac:dyDescent="0.7">
      <c r="A651" s="248" t="s">
        <v>3599</v>
      </c>
      <c r="B651" s="248" t="s">
        <v>3600</v>
      </c>
      <c r="C651" s="248" t="s">
        <v>1553</v>
      </c>
      <c r="D651" s="248" t="s">
        <v>3601</v>
      </c>
      <c r="E651" s="248">
        <v>5</v>
      </c>
      <c r="F651" s="248" t="s">
        <v>2297</v>
      </c>
      <c r="G651" s="248" t="s">
        <v>2298</v>
      </c>
      <c r="H651" s="249">
        <v>77</v>
      </c>
      <c r="I651" s="248" t="s">
        <v>1212</v>
      </c>
      <c r="J651" s="249">
        <v>30</v>
      </c>
      <c r="K651" s="248" t="s">
        <v>2291</v>
      </c>
      <c r="L651" s="248" t="s">
        <v>2299</v>
      </c>
      <c r="M651" s="248">
        <v>6</v>
      </c>
      <c r="N651" s="248"/>
      <c r="O651" s="248" t="s">
        <v>3602</v>
      </c>
      <c r="P651" s="248" t="s">
        <v>6364</v>
      </c>
      <c r="Q651" s="248" t="s">
        <v>3599</v>
      </c>
      <c r="R651" s="250"/>
    </row>
    <row r="652" spans="1:18" x14ac:dyDescent="0.7">
      <c r="A652" s="248" t="s">
        <v>3603</v>
      </c>
      <c r="B652" s="248" t="s">
        <v>3604</v>
      </c>
      <c r="C652" s="248" t="s">
        <v>1554</v>
      </c>
      <c r="D652" s="248" t="s">
        <v>3605</v>
      </c>
      <c r="E652" s="248">
        <v>5</v>
      </c>
      <c r="F652" s="248" t="s">
        <v>2297</v>
      </c>
      <c r="G652" s="248" t="s">
        <v>2298</v>
      </c>
      <c r="H652" s="249">
        <v>77</v>
      </c>
      <c r="I652" s="248" t="s">
        <v>1212</v>
      </c>
      <c r="J652" s="249">
        <v>60</v>
      </c>
      <c r="K652" s="248" t="s">
        <v>2291</v>
      </c>
      <c r="L652" s="248" t="s">
        <v>2299</v>
      </c>
      <c r="M652" s="248">
        <v>6</v>
      </c>
      <c r="N652" s="248"/>
      <c r="O652" s="248" t="s">
        <v>3606</v>
      </c>
      <c r="P652" s="248" t="s">
        <v>6364</v>
      </c>
      <c r="Q652" s="248" t="s">
        <v>3603</v>
      </c>
      <c r="R652" s="250"/>
    </row>
    <row r="653" spans="1:18" x14ac:dyDescent="0.7">
      <c r="A653" s="248" t="s">
        <v>3607</v>
      </c>
      <c r="B653" s="248" t="s">
        <v>3608</v>
      </c>
      <c r="C653" s="248" t="s">
        <v>1555</v>
      </c>
      <c r="D653" s="248" t="s">
        <v>3609</v>
      </c>
      <c r="E653" s="248">
        <v>5</v>
      </c>
      <c r="F653" s="248" t="s">
        <v>2297</v>
      </c>
      <c r="G653" s="248" t="s">
        <v>2298</v>
      </c>
      <c r="H653" s="249">
        <v>77</v>
      </c>
      <c r="I653" s="248" t="s">
        <v>1212</v>
      </c>
      <c r="J653" s="249">
        <v>134</v>
      </c>
      <c r="K653" s="248" t="s">
        <v>2291</v>
      </c>
      <c r="L653" s="248" t="s">
        <v>2333</v>
      </c>
      <c r="M653" s="248">
        <v>13</v>
      </c>
      <c r="N653" s="248"/>
      <c r="O653" s="248" t="s">
        <v>3610</v>
      </c>
      <c r="P653" s="248" t="s">
        <v>6360</v>
      </c>
      <c r="Q653" s="248" t="s">
        <v>3607</v>
      </c>
      <c r="R653" s="250"/>
    </row>
    <row r="654" spans="1:18" x14ac:dyDescent="0.7">
      <c r="A654" s="248" t="s">
        <v>3611</v>
      </c>
      <c r="B654" s="248" t="s">
        <v>3612</v>
      </c>
      <c r="C654" s="248" t="s">
        <v>1556</v>
      </c>
      <c r="D654" s="248" t="s">
        <v>3613</v>
      </c>
      <c r="E654" s="248">
        <v>5</v>
      </c>
      <c r="F654" s="248" t="s">
        <v>2297</v>
      </c>
      <c r="G654" s="248" t="s">
        <v>2298</v>
      </c>
      <c r="H654" s="249">
        <v>77</v>
      </c>
      <c r="I654" s="248" t="s">
        <v>1212</v>
      </c>
      <c r="J654" s="249">
        <v>30</v>
      </c>
      <c r="K654" s="248" t="s">
        <v>2291</v>
      </c>
      <c r="L654" s="248" t="s">
        <v>2299</v>
      </c>
      <c r="M654" s="248">
        <v>5</v>
      </c>
      <c r="N654" s="248"/>
      <c r="O654" s="248" t="s">
        <v>3614</v>
      </c>
      <c r="P654" s="248" t="s">
        <v>6365</v>
      </c>
      <c r="Q654" s="248" t="s">
        <v>3611</v>
      </c>
      <c r="R654" s="250"/>
    </row>
    <row r="655" spans="1:18" x14ac:dyDescent="0.7">
      <c r="A655" s="248" t="s">
        <v>3615</v>
      </c>
      <c r="B655" s="248" t="s">
        <v>3616</v>
      </c>
      <c r="C655" s="248" t="s">
        <v>1557</v>
      </c>
      <c r="D655" s="248" t="s">
        <v>3617</v>
      </c>
      <c r="E655" s="248">
        <v>5</v>
      </c>
      <c r="F655" s="248" t="s">
        <v>2297</v>
      </c>
      <c r="G655" s="248" t="s">
        <v>2298</v>
      </c>
      <c r="H655" s="249">
        <v>77</v>
      </c>
      <c r="I655" s="248" t="s">
        <v>1212</v>
      </c>
      <c r="J655" s="249">
        <v>60</v>
      </c>
      <c r="K655" s="248" t="s">
        <v>2291</v>
      </c>
      <c r="L655" s="248" t="s">
        <v>2299</v>
      </c>
      <c r="M655" s="248">
        <v>6</v>
      </c>
      <c r="N655" s="248"/>
      <c r="O655" s="248" t="s">
        <v>3618</v>
      </c>
      <c r="P655" s="248" t="s">
        <v>6364</v>
      </c>
      <c r="Q655" s="248" t="s">
        <v>3615</v>
      </c>
      <c r="R655" s="250"/>
    </row>
    <row r="656" spans="1:18" x14ac:dyDescent="0.7">
      <c r="A656" s="248" t="s">
        <v>3619</v>
      </c>
      <c r="B656" s="248" t="s">
        <v>3620</v>
      </c>
      <c r="C656" s="248" t="s">
        <v>1558</v>
      </c>
      <c r="D656" s="248" t="s">
        <v>3621</v>
      </c>
      <c r="E656" s="248">
        <v>5</v>
      </c>
      <c r="F656" s="248" t="s">
        <v>2289</v>
      </c>
      <c r="G656" s="248" t="s">
        <v>2290</v>
      </c>
      <c r="H656" s="249">
        <v>77</v>
      </c>
      <c r="I656" s="248" t="s">
        <v>1212</v>
      </c>
      <c r="J656" s="249">
        <v>395</v>
      </c>
      <c r="K656" s="248" t="s">
        <v>2291</v>
      </c>
      <c r="L656" s="248" t="s">
        <v>2283</v>
      </c>
      <c r="M656" s="248">
        <v>16</v>
      </c>
      <c r="N656" s="248"/>
      <c r="O656" s="248" t="s">
        <v>3622</v>
      </c>
      <c r="P656" s="248" t="s">
        <v>6358</v>
      </c>
      <c r="Q656" s="248" t="s">
        <v>3619</v>
      </c>
      <c r="R656" s="250"/>
    </row>
    <row r="657" spans="1:18" x14ac:dyDescent="0.7">
      <c r="A657" s="248" t="s">
        <v>3623</v>
      </c>
      <c r="B657" s="248" t="s">
        <v>3624</v>
      </c>
      <c r="C657" s="248" t="s">
        <v>1559</v>
      </c>
      <c r="D657" s="248" t="s">
        <v>3625</v>
      </c>
      <c r="E657" s="248">
        <v>5</v>
      </c>
      <c r="F657" s="248" t="s">
        <v>2297</v>
      </c>
      <c r="G657" s="248" t="s">
        <v>2298</v>
      </c>
      <c r="H657" s="249">
        <v>77</v>
      </c>
      <c r="I657" s="248" t="s">
        <v>1212</v>
      </c>
      <c r="J657" s="249">
        <v>75</v>
      </c>
      <c r="K657" s="248" t="s">
        <v>2291</v>
      </c>
      <c r="L657" s="248" t="s">
        <v>2304</v>
      </c>
      <c r="M657" s="248">
        <v>9</v>
      </c>
      <c r="N657" s="248"/>
      <c r="O657" s="248" t="s">
        <v>3626</v>
      </c>
      <c r="P657" s="248" t="s">
        <v>6363</v>
      </c>
      <c r="Q657" s="248" t="s">
        <v>3623</v>
      </c>
      <c r="R657" s="250"/>
    </row>
    <row r="658" spans="1:18" x14ac:dyDescent="0.7">
      <c r="A658" s="248" t="s">
        <v>5180</v>
      </c>
      <c r="B658" s="248" t="s">
        <v>5181</v>
      </c>
      <c r="C658" s="248" t="s">
        <v>1965</v>
      </c>
      <c r="D658" s="248" t="s">
        <v>5182</v>
      </c>
      <c r="E658" s="248">
        <v>11</v>
      </c>
      <c r="F658" s="248" t="s">
        <v>2297</v>
      </c>
      <c r="G658" s="248" t="s">
        <v>2298</v>
      </c>
      <c r="H658" s="249">
        <v>80</v>
      </c>
      <c r="I658" s="248" t="s">
        <v>1248</v>
      </c>
      <c r="J658" s="249">
        <v>40</v>
      </c>
      <c r="K658" s="248" t="s">
        <v>2291</v>
      </c>
      <c r="L658" s="248" t="s">
        <v>2299</v>
      </c>
      <c r="M658" s="248">
        <v>6</v>
      </c>
      <c r="N658" s="248"/>
      <c r="O658" s="248" t="s">
        <v>5183</v>
      </c>
      <c r="P658" s="248" t="s">
        <v>6364</v>
      </c>
      <c r="Q658" s="248" t="s">
        <v>5180</v>
      </c>
      <c r="R658" s="250"/>
    </row>
    <row r="659" spans="1:18" x14ac:dyDescent="0.7">
      <c r="A659" s="248" t="s">
        <v>5428</v>
      </c>
      <c r="B659" s="248" t="s">
        <v>5429</v>
      </c>
      <c r="C659" s="248" t="s">
        <v>1993</v>
      </c>
      <c r="D659" s="248" t="s">
        <v>5430</v>
      </c>
      <c r="E659" s="248">
        <v>11</v>
      </c>
      <c r="F659" s="248" t="s">
        <v>2297</v>
      </c>
      <c r="G659" s="248" t="s">
        <v>2298</v>
      </c>
      <c r="H659" s="249">
        <v>85</v>
      </c>
      <c r="I659" s="248" t="s">
        <v>1251</v>
      </c>
      <c r="J659" s="249">
        <v>10</v>
      </c>
      <c r="K659" s="248" t="s">
        <v>2283</v>
      </c>
      <c r="L659" s="248" t="s">
        <v>2386</v>
      </c>
      <c r="M659" s="248">
        <v>2</v>
      </c>
      <c r="N659" s="248"/>
      <c r="O659" s="248" t="s">
        <v>5431</v>
      </c>
      <c r="P659" s="248" t="s">
        <v>6352</v>
      </c>
      <c r="Q659" s="248" t="s">
        <v>5428</v>
      </c>
      <c r="R659" s="250"/>
    </row>
    <row r="660" spans="1:18" x14ac:dyDescent="0.7">
      <c r="A660" s="248" t="s">
        <v>5184</v>
      </c>
      <c r="B660" s="248" t="s">
        <v>5185</v>
      </c>
      <c r="C660" s="248" t="s">
        <v>1966</v>
      </c>
      <c r="D660" s="248" t="s">
        <v>5186</v>
      </c>
      <c r="E660" s="248">
        <v>11</v>
      </c>
      <c r="F660" s="248" t="s">
        <v>2297</v>
      </c>
      <c r="G660" s="248" t="s">
        <v>2298</v>
      </c>
      <c r="H660" s="249">
        <v>80</v>
      </c>
      <c r="I660" s="248" t="s">
        <v>1248</v>
      </c>
      <c r="J660" s="249">
        <v>62</v>
      </c>
      <c r="K660" s="248" t="s">
        <v>2291</v>
      </c>
      <c r="L660" s="248" t="s">
        <v>2299</v>
      </c>
      <c r="M660" s="248">
        <v>6</v>
      </c>
      <c r="N660" s="248"/>
      <c r="O660" s="248" t="s">
        <v>5187</v>
      </c>
      <c r="P660" s="248" t="s">
        <v>6364</v>
      </c>
      <c r="Q660" s="248" t="s">
        <v>5184</v>
      </c>
      <c r="R660" s="250"/>
    </row>
    <row r="661" spans="1:18" x14ac:dyDescent="0.7">
      <c r="A661" s="248" t="s">
        <v>5188</v>
      </c>
      <c r="B661" s="248" t="s">
        <v>5189</v>
      </c>
      <c r="C661" s="248" t="s">
        <v>1967</v>
      </c>
      <c r="D661" s="248" t="s">
        <v>5190</v>
      </c>
      <c r="E661" s="248">
        <v>11</v>
      </c>
      <c r="F661" s="248" t="s">
        <v>2297</v>
      </c>
      <c r="G661" s="248" t="s">
        <v>2298</v>
      </c>
      <c r="H661" s="249">
        <v>80</v>
      </c>
      <c r="I661" s="248" t="s">
        <v>1248</v>
      </c>
      <c r="J661" s="249">
        <v>94</v>
      </c>
      <c r="K661" s="248" t="s">
        <v>2291</v>
      </c>
      <c r="L661" s="248" t="s">
        <v>2333</v>
      </c>
      <c r="M661" s="248">
        <v>12</v>
      </c>
      <c r="N661" s="248"/>
      <c r="O661" s="248" t="s">
        <v>5191</v>
      </c>
      <c r="P661" s="248" t="s">
        <v>6366</v>
      </c>
      <c r="Q661" s="248" t="s">
        <v>5188</v>
      </c>
      <c r="R661" s="250"/>
    </row>
    <row r="662" spans="1:18" x14ac:dyDescent="0.7">
      <c r="A662" s="248" t="s">
        <v>5192</v>
      </c>
      <c r="B662" s="248" t="s">
        <v>5193</v>
      </c>
      <c r="C662" s="248" t="s">
        <v>1968</v>
      </c>
      <c r="D662" s="248" t="s">
        <v>5194</v>
      </c>
      <c r="E662" s="248">
        <v>11</v>
      </c>
      <c r="F662" s="248" t="s">
        <v>2297</v>
      </c>
      <c r="G662" s="248" t="s">
        <v>2298</v>
      </c>
      <c r="H662" s="249">
        <v>80</v>
      </c>
      <c r="I662" s="248" t="s">
        <v>1248</v>
      </c>
      <c r="J662" s="249">
        <v>33</v>
      </c>
      <c r="K662" s="248" t="s">
        <v>2291</v>
      </c>
      <c r="L662" s="248" t="s">
        <v>2299</v>
      </c>
      <c r="M662" s="248">
        <v>5</v>
      </c>
      <c r="N662" s="248"/>
      <c r="O662" s="248" t="s">
        <v>5195</v>
      </c>
      <c r="P662" s="248" t="s">
        <v>6365</v>
      </c>
      <c r="Q662" s="248" t="s">
        <v>5192</v>
      </c>
      <c r="R662" s="250"/>
    </row>
    <row r="663" spans="1:18" x14ac:dyDescent="0.7">
      <c r="A663" s="248" t="s">
        <v>5196</v>
      </c>
      <c r="B663" s="248" t="s">
        <v>5197</v>
      </c>
      <c r="C663" s="248" t="s">
        <v>1969</v>
      </c>
      <c r="D663" s="248" t="s">
        <v>5198</v>
      </c>
      <c r="E663" s="248">
        <v>11</v>
      </c>
      <c r="F663" s="248" t="s">
        <v>2297</v>
      </c>
      <c r="G663" s="248" t="s">
        <v>2298</v>
      </c>
      <c r="H663" s="249">
        <v>80</v>
      </c>
      <c r="I663" s="248" t="s">
        <v>1248</v>
      </c>
      <c r="J663" s="249">
        <v>59</v>
      </c>
      <c r="K663" s="248" t="s">
        <v>2291</v>
      </c>
      <c r="L663" s="248" t="s">
        <v>2304</v>
      </c>
      <c r="M663" s="248">
        <v>9</v>
      </c>
      <c r="N663" s="248"/>
      <c r="O663" s="248" t="s">
        <v>5199</v>
      </c>
      <c r="P663" s="248" t="s">
        <v>6363</v>
      </c>
      <c r="Q663" s="248" t="s">
        <v>5196</v>
      </c>
      <c r="R663" s="250"/>
    </row>
    <row r="664" spans="1:18" x14ac:dyDescent="0.7">
      <c r="A664" s="248" t="s">
        <v>5200</v>
      </c>
      <c r="B664" s="248" t="s">
        <v>5201</v>
      </c>
      <c r="C664" s="248" t="s">
        <v>1970</v>
      </c>
      <c r="D664" s="248" t="s">
        <v>5202</v>
      </c>
      <c r="E664" s="248">
        <v>11</v>
      </c>
      <c r="F664" s="248" t="s">
        <v>2297</v>
      </c>
      <c r="G664" s="248" t="s">
        <v>2298</v>
      </c>
      <c r="H664" s="249">
        <v>80</v>
      </c>
      <c r="I664" s="248" t="s">
        <v>1248</v>
      </c>
      <c r="J664" s="249">
        <v>90</v>
      </c>
      <c r="K664" s="248" t="s">
        <v>2291</v>
      </c>
      <c r="L664" s="248" t="s">
        <v>2304</v>
      </c>
      <c r="M664" s="248">
        <v>10</v>
      </c>
      <c r="N664" s="248"/>
      <c r="O664" s="248" t="s">
        <v>5203</v>
      </c>
      <c r="P664" s="248" t="s">
        <v>6361</v>
      </c>
      <c r="Q664" s="248" t="s">
        <v>5200</v>
      </c>
      <c r="R664" s="250"/>
    </row>
    <row r="665" spans="1:18" x14ac:dyDescent="0.7">
      <c r="A665" s="248" t="s">
        <v>5204</v>
      </c>
      <c r="B665" s="248" t="s">
        <v>5205</v>
      </c>
      <c r="C665" s="248" t="s">
        <v>1971</v>
      </c>
      <c r="D665" s="248" t="s">
        <v>5206</v>
      </c>
      <c r="E665" s="248">
        <v>11</v>
      </c>
      <c r="F665" s="248" t="s">
        <v>2297</v>
      </c>
      <c r="G665" s="248" t="s">
        <v>2290</v>
      </c>
      <c r="H665" s="249">
        <v>80</v>
      </c>
      <c r="I665" s="248" t="s">
        <v>1248</v>
      </c>
      <c r="J665" s="249">
        <v>300</v>
      </c>
      <c r="K665" s="248" t="s">
        <v>2291</v>
      </c>
      <c r="L665" s="248" t="s">
        <v>2292</v>
      </c>
      <c r="M665" s="248">
        <v>15</v>
      </c>
      <c r="N665" s="248"/>
      <c r="O665" s="248" t="s">
        <v>5207</v>
      </c>
      <c r="P665" s="248" t="s">
        <v>6357</v>
      </c>
      <c r="Q665" s="248" t="s">
        <v>5204</v>
      </c>
      <c r="R665" s="250"/>
    </row>
    <row r="666" spans="1:18" x14ac:dyDescent="0.7">
      <c r="A666" s="248" t="s">
        <v>5208</v>
      </c>
      <c r="B666" s="248" t="s">
        <v>5209</v>
      </c>
      <c r="C666" s="248" t="s">
        <v>2168</v>
      </c>
      <c r="D666" s="248" t="s">
        <v>5210</v>
      </c>
      <c r="E666" s="248">
        <v>11</v>
      </c>
      <c r="F666" s="248" t="s">
        <v>2289</v>
      </c>
      <c r="G666" s="248" t="s">
        <v>2290</v>
      </c>
      <c r="H666" s="249">
        <v>80</v>
      </c>
      <c r="I666" s="248" t="s">
        <v>1248</v>
      </c>
      <c r="J666" s="249">
        <v>346</v>
      </c>
      <c r="K666" s="248" t="s">
        <v>2291</v>
      </c>
      <c r="L666" s="248" t="s">
        <v>2283</v>
      </c>
      <c r="M666" s="248">
        <v>16</v>
      </c>
      <c r="N666" s="248"/>
      <c r="O666" s="248" t="s">
        <v>5211</v>
      </c>
      <c r="P666" s="248" t="s">
        <v>6358</v>
      </c>
      <c r="Q666" s="248" t="s">
        <v>5208</v>
      </c>
      <c r="R666" s="250"/>
    </row>
    <row r="667" spans="1:18" x14ac:dyDescent="0.7">
      <c r="A667" s="248" t="s">
        <v>5212</v>
      </c>
      <c r="B667" s="248" t="s">
        <v>5213</v>
      </c>
      <c r="C667" s="248" t="s">
        <v>1972</v>
      </c>
      <c r="D667" s="248" t="s">
        <v>5214</v>
      </c>
      <c r="E667" s="248">
        <v>11</v>
      </c>
      <c r="F667" s="248" t="s">
        <v>2297</v>
      </c>
      <c r="G667" s="248" t="s">
        <v>2298</v>
      </c>
      <c r="H667" s="249">
        <v>80</v>
      </c>
      <c r="I667" s="248" t="s">
        <v>1248</v>
      </c>
      <c r="J667" s="249">
        <v>40</v>
      </c>
      <c r="K667" s="248" t="s">
        <v>2291</v>
      </c>
      <c r="L667" s="248" t="s">
        <v>2299</v>
      </c>
      <c r="M667" s="248">
        <v>5</v>
      </c>
      <c r="N667" s="248"/>
      <c r="O667" s="248" t="s">
        <v>5215</v>
      </c>
      <c r="P667" s="248" t="s">
        <v>6365</v>
      </c>
      <c r="Q667" s="248" t="s">
        <v>5212</v>
      </c>
      <c r="R667" s="250"/>
    </row>
    <row r="668" spans="1:18" x14ac:dyDescent="0.7">
      <c r="A668" s="248" t="s">
        <v>5216</v>
      </c>
      <c r="B668" s="248" t="s">
        <v>5217</v>
      </c>
      <c r="C668" s="248" t="s">
        <v>1973</v>
      </c>
      <c r="D668" s="248" t="s">
        <v>5218</v>
      </c>
      <c r="E668" s="248">
        <v>11</v>
      </c>
      <c r="F668" s="248" t="s">
        <v>2297</v>
      </c>
      <c r="G668" s="248" t="s">
        <v>2298</v>
      </c>
      <c r="H668" s="249">
        <v>80</v>
      </c>
      <c r="I668" s="248" t="s">
        <v>1248</v>
      </c>
      <c r="J668" s="249">
        <v>75</v>
      </c>
      <c r="K668" s="248" t="s">
        <v>2291</v>
      </c>
      <c r="L668" s="248" t="s">
        <v>2304</v>
      </c>
      <c r="M668" s="248">
        <v>10</v>
      </c>
      <c r="N668" s="248"/>
      <c r="O668" s="248" t="s">
        <v>5219</v>
      </c>
      <c r="P668" s="248" t="s">
        <v>6361</v>
      </c>
      <c r="Q668" s="248" t="s">
        <v>5216</v>
      </c>
      <c r="R668" s="250"/>
    </row>
    <row r="669" spans="1:18" x14ac:dyDescent="0.7">
      <c r="A669" s="248" t="s">
        <v>5220</v>
      </c>
      <c r="B669" s="248" t="s">
        <v>5221</v>
      </c>
      <c r="C669" s="248" t="s">
        <v>1974</v>
      </c>
      <c r="D669" s="248" t="s">
        <v>5222</v>
      </c>
      <c r="E669" s="248">
        <v>11</v>
      </c>
      <c r="F669" s="248" t="s">
        <v>2297</v>
      </c>
      <c r="G669" s="248" t="s">
        <v>2298</v>
      </c>
      <c r="H669" s="249">
        <v>80</v>
      </c>
      <c r="I669" s="248" t="s">
        <v>1248</v>
      </c>
      <c r="J669" s="249">
        <v>105</v>
      </c>
      <c r="K669" s="248" t="s">
        <v>2291</v>
      </c>
      <c r="L669" s="248" t="s">
        <v>2333</v>
      </c>
      <c r="M669" s="248">
        <v>13</v>
      </c>
      <c r="N669" s="248"/>
      <c r="O669" s="248" t="s">
        <v>5223</v>
      </c>
      <c r="P669" s="248" t="s">
        <v>6360</v>
      </c>
      <c r="Q669" s="248" t="s">
        <v>5220</v>
      </c>
      <c r="R669" s="250"/>
    </row>
    <row r="670" spans="1:18" x14ac:dyDescent="0.7">
      <c r="A670" s="248" t="s">
        <v>5224</v>
      </c>
      <c r="B670" s="248" t="s">
        <v>5225</v>
      </c>
      <c r="C670" s="248" t="s">
        <v>1975</v>
      </c>
      <c r="D670" s="248" t="s">
        <v>5226</v>
      </c>
      <c r="E670" s="248">
        <v>11</v>
      </c>
      <c r="F670" s="248" t="s">
        <v>2297</v>
      </c>
      <c r="G670" s="248" t="s">
        <v>2298</v>
      </c>
      <c r="H670" s="249">
        <v>80</v>
      </c>
      <c r="I670" s="248" t="s">
        <v>1248</v>
      </c>
      <c r="J670" s="249">
        <v>80</v>
      </c>
      <c r="K670" s="248" t="s">
        <v>2291</v>
      </c>
      <c r="L670" s="248" t="s">
        <v>2304</v>
      </c>
      <c r="M670" s="248">
        <v>10</v>
      </c>
      <c r="N670" s="248"/>
      <c r="O670" s="248" t="s">
        <v>5227</v>
      </c>
      <c r="P670" s="248" t="s">
        <v>6361</v>
      </c>
      <c r="Q670" s="248" t="s">
        <v>5224</v>
      </c>
      <c r="R670" s="250"/>
    </row>
    <row r="671" spans="1:18" x14ac:dyDescent="0.7">
      <c r="A671" s="248" t="s">
        <v>5228</v>
      </c>
      <c r="B671" s="248" t="s">
        <v>5229</v>
      </c>
      <c r="C671" s="248" t="s">
        <v>2169</v>
      </c>
      <c r="D671" s="248" t="s">
        <v>5230</v>
      </c>
      <c r="E671" s="248">
        <v>11</v>
      </c>
      <c r="F671" s="248" t="s">
        <v>2289</v>
      </c>
      <c r="G671" s="248" t="s">
        <v>2290</v>
      </c>
      <c r="H671" s="249">
        <v>80</v>
      </c>
      <c r="I671" s="248" t="s">
        <v>1248</v>
      </c>
      <c r="J671" s="249">
        <v>450</v>
      </c>
      <c r="K671" s="248" t="s">
        <v>2291</v>
      </c>
      <c r="L671" s="248" t="s">
        <v>2292</v>
      </c>
      <c r="M671" s="248">
        <v>15</v>
      </c>
      <c r="N671" s="248"/>
      <c r="O671" s="248" t="s">
        <v>5231</v>
      </c>
      <c r="P671" s="248" t="s">
        <v>6357</v>
      </c>
      <c r="Q671" s="248" t="s">
        <v>5228</v>
      </c>
      <c r="R671" s="250"/>
    </row>
    <row r="672" spans="1:18" x14ac:dyDescent="0.7">
      <c r="A672" s="248" t="s">
        <v>5232</v>
      </c>
      <c r="B672" s="248" t="s">
        <v>5233</v>
      </c>
      <c r="C672" s="248" t="s">
        <v>1976</v>
      </c>
      <c r="D672" s="248" t="s">
        <v>5234</v>
      </c>
      <c r="E672" s="248">
        <v>11</v>
      </c>
      <c r="F672" s="248" t="s">
        <v>2297</v>
      </c>
      <c r="G672" s="248" t="s">
        <v>2298</v>
      </c>
      <c r="H672" s="249">
        <v>80</v>
      </c>
      <c r="I672" s="248" t="s">
        <v>1248</v>
      </c>
      <c r="J672" s="249">
        <v>67</v>
      </c>
      <c r="K672" s="248" t="s">
        <v>2291</v>
      </c>
      <c r="L672" s="248" t="s">
        <v>2299</v>
      </c>
      <c r="M672" s="248">
        <v>5</v>
      </c>
      <c r="N672" s="248"/>
      <c r="O672" s="248" t="s">
        <v>5235</v>
      </c>
      <c r="P672" s="248" t="s">
        <v>6365</v>
      </c>
      <c r="Q672" s="248" t="s">
        <v>5232</v>
      </c>
      <c r="R672" s="250"/>
    </row>
    <row r="673" spans="1:18" x14ac:dyDescent="0.7">
      <c r="A673" s="248" t="s">
        <v>5236</v>
      </c>
      <c r="B673" s="248" t="s">
        <v>5237</v>
      </c>
      <c r="C673" s="248" t="s">
        <v>1977</v>
      </c>
      <c r="D673" s="248" t="s">
        <v>5238</v>
      </c>
      <c r="E673" s="248">
        <v>11</v>
      </c>
      <c r="F673" s="248" t="s">
        <v>2297</v>
      </c>
      <c r="G673" s="248" t="s">
        <v>2298</v>
      </c>
      <c r="H673" s="249">
        <v>80</v>
      </c>
      <c r="I673" s="248" t="s">
        <v>1248</v>
      </c>
      <c r="J673" s="249">
        <v>68</v>
      </c>
      <c r="K673" s="248" t="s">
        <v>2291</v>
      </c>
      <c r="L673" s="248" t="s">
        <v>2299</v>
      </c>
      <c r="M673" s="248">
        <v>6</v>
      </c>
      <c r="N673" s="248"/>
      <c r="O673" s="248" t="s">
        <v>5239</v>
      </c>
      <c r="P673" s="248" t="s">
        <v>6364</v>
      </c>
      <c r="Q673" s="248" t="s">
        <v>5236</v>
      </c>
      <c r="R673" s="250"/>
    </row>
    <row r="674" spans="1:18" x14ac:dyDescent="0.7">
      <c r="A674" s="248" t="s">
        <v>5240</v>
      </c>
      <c r="B674" s="248" t="s">
        <v>5241</v>
      </c>
      <c r="C674" s="248" t="s">
        <v>1978</v>
      </c>
      <c r="D674" s="248" t="s">
        <v>5242</v>
      </c>
      <c r="E674" s="248">
        <v>11</v>
      </c>
      <c r="F674" s="248" t="s">
        <v>2297</v>
      </c>
      <c r="G674" s="248" t="s">
        <v>2298</v>
      </c>
      <c r="H674" s="249">
        <v>80</v>
      </c>
      <c r="I674" s="248" t="s">
        <v>1248</v>
      </c>
      <c r="J674" s="249">
        <v>40</v>
      </c>
      <c r="K674" s="248" t="s">
        <v>2291</v>
      </c>
      <c r="L674" s="248" t="s">
        <v>2299</v>
      </c>
      <c r="M674" s="248">
        <v>6</v>
      </c>
      <c r="N674" s="248"/>
      <c r="O674" s="248" t="s">
        <v>5243</v>
      </c>
      <c r="P674" s="248" t="s">
        <v>6364</v>
      </c>
      <c r="Q674" s="248" t="s">
        <v>5240</v>
      </c>
      <c r="R674" s="250"/>
    </row>
    <row r="675" spans="1:18" x14ac:dyDescent="0.7">
      <c r="A675" s="248" t="s">
        <v>5244</v>
      </c>
      <c r="B675" s="248" t="s">
        <v>5245</v>
      </c>
      <c r="C675" s="248" t="s">
        <v>1979</v>
      </c>
      <c r="D675" s="248" t="s">
        <v>5246</v>
      </c>
      <c r="E675" s="248">
        <v>11</v>
      </c>
      <c r="F675" s="248" t="s">
        <v>2297</v>
      </c>
      <c r="G675" s="248" t="s">
        <v>2298</v>
      </c>
      <c r="H675" s="249">
        <v>80</v>
      </c>
      <c r="I675" s="248" t="s">
        <v>1248</v>
      </c>
      <c r="J675" s="249">
        <v>23</v>
      </c>
      <c r="K675" s="248" t="s">
        <v>2291</v>
      </c>
      <c r="L675" s="248" t="s">
        <v>2386</v>
      </c>
      <c r="M675" s="248">
        <v>3</v>
      </c>
      <c r="N675" s="248"/>
      <c r="O675" s="248" t="s">
        <v>5247</v>
      </c>
      <c r="P675" s="248" t="s">
        <v>6367</v>
      </c>
      <c r="Q675" s="248" t="s">
        <v>5244</v>
      </c>
      <c r="R675" s="250"/>
    </row>
    <row r="676" spans="1:18" x14ac:dyDescent="0.7">
      <c r="A676" s="248" t="s">
        <v>5269</v>
      </c>
      <c r="B676" s="248" t="s">
        <v>5270</v>
      </c>
      <c r="C676" s="248" t="s">
        <v>1946</v>
      </c>
      <c r="D676" s="248" t="s">
        <v>5271</v>
      </c>
      <c r="E676" s="248">
        <v>11</v>
      </c>
      <c r="F676" s="248" t="s">
        <v>2297</v>
      </c>
      <c r="G676" s="248" t="s">
        <v>2298</v>
      </c>
      <c r="H676" s="249">
        <v>81</v>
      </c>
      <c r="I676" s="248" t="s">
        <v>1246</v>
      </c>
      <c r="J676" s="249">
        <v>45</v>
      </c>
      <c r="K676" s="248" t="s">
        <v>2291</v>
      </c>
      <c r="L676" s="248" t="s">
        <v>2299</v>
      </c>
      <c r="M676" s="248">
        <v>6</v>
      </c>
      <c r="N676" s="248"/>
      <c r="O676" s="248" t="s">
        <v>5272</v>
      </c>
      <c r="P676" s="248" t="s">
        <v>6364</v>
      </c>
      <c r="Q676" s="248" t="s">
        <v>5269</v>
      </c>
      <c r="R676" s="250"/>
    </row>
    <row r="677" spans="1:18" x14ac:dyDescent="0.7">
      <c r="A677" s="248" t="s">
        <v>5273</v>
      </c>
      <c r="B677" s="248" t="s">
        <v>5274</v>
      </c>
      <c r="C677" s="248" t="s">
        <v>1947</v>
      </c>
      <c r="D677" s="248" t="s">
        <v>5275</v>
      </c>
      <c r="E677" s="248">
        <v>11</v>
      </c>
      <c r="F677" s="248" t="s">
        <v>2297</v>
      </c>
      <c r="G677" s="248" t="s">
        <v>2298</v>
      </c>
      <c r="H677" s="249">
        <v>81</v>
      </c>
      <c r="I677" s="248" t="s">
        <v>1246</v>
      </c>
      <c r="J677" s="249">
        <v>33</v>
      </c>
      <c r="K677" s="248" t="s">
        <v>2291</v>
      </c>
      <c r="L677" s="248" t="s">
        <v>2299</v>
      </c>
      <c r="M677" s="248">
        <v>5</v>
      </c>
      <c r="N677" s="248"/>
      <c r="O677" s="248" t="s">
        <v>5276</v>
      </c>
      <c r="P677" s="248" t="s">
        <v>6365</v>
      </c>
      <c r="Q677" s="248" t="s">
        <v>5273</v>
      </c>
      <c r="R677" s="250"/>
    </row>
    <row r="678" spans="1:18" x14ac:dyDescent="0.7">
      <c r="A678" s="248" t="s">
        <v>5277</v>
      </c>
      <c r="B678" s="248" t="s">
        <v>5278</v>
      </c>
      <c r="C678" s="248" t="s">
        <v>1948</v>
      </c>
      <c r="D678" s="248" t="s">
        <v>5279</v>
      </c>
      <c r="E678" s="248">
        <v>11</v>
      </c>
      <c r="F678" s="248" t="s">
        <v>2297</v>
      </c>
      <c r="G678" s="248" t="s">
        <v>2298</v>
      </c>
      <c r="H678" s="249">
        <v>81</v>
      </c>
      <c r="I678" s="248" t="s">
        <v>1246</v>
      </c>
      <c r="J678" s="249">
        <v>77</v>
      </c>
      <c r="K678" s="248" t="s">
        <v>2291</v>
      </c>
      <c r="L678" s="248" t="s">
        <v>2299</v>
      </c>
      <c r="M678" s="248">
        <v>7</v>
      </c>
      <c r="N678" s="248"/>
      <c r="O678" s="248" t="s">
        <v>5280</v>
      </c>
      <c r="P678" s="248" t="s">
        <v>6362</v>
      </c>
      <c r="Q678" s="248" t="s">
        <v>5277</v>
      </c>
      <c r="R678" s="250"/>
    </row>
    <row r="679" spans="1:18" x14ac:dyDescent="0.7">
      <c r="A679" s="248" t="s">
        <v>5281</v>
      </c>
      <c r="B679" s="248" t="s">
        <v>5282</v>
      </c>
      <c r="C679" s="248" t="s">
        <v>1949</v>
      </c>
      <c r="D679" s="248" t="s">
        <v>5283</v>
      </c>
      <c r="E679" s="248">
        <v>11</v>
      </c>
      <c r="F679" s="248" t="s">
        <v>2297</v>
      </c>
      <c r="G679" s="248" t="s">
        <v>2298</v>
      </c>
      <c r="H679" s="249">
        <v>81</v>
      </c>
      <c r="I679" s="248" t="s">
        <v>1246</v>
      </c>
      <c r="J679" s="249">
        <v>85</v>
      </c>
      <c r="K679" s="248" t="s">
        <v>2291</v>
      </c>
      <c r="L679" s="248" t="s">
        <v>2299</v>
      </c>
      <c r="M679" s="248">
        <v>6</v>
      </c>
      <c r="N679" s="248"/>
      <c r="O679" s="248" t="s">
        <v>5284</v>
      </c>
      <c r="P679" s="248" t="s">
        <v>6364</v>
      </c>
      <c r="Q679" s="248" t="s">
        <v>5281</v>
      </c>
      <c r="R679" s="250"/>
    </row>
    <row r="680" spans="1:18" x14ac:dyDescent="0.7">
      <c r="A680" s="248" t="s">
        <v>5285</v>
      </c>
      <c r="B680" s="248" t="s">
        <v>5286</v>
      </c>
      <c r="C680" s="248" t="s">
        <v>1950</v>
      </c>
      <c r="D680" s="248" t="s">
        <v>5287</v>
      </c>
      <c r="E680" s="248">
        <v>11</v>
      </c>
      <c r="F680" s="248" t="s">
        <v>2297</v>
      </c>
      <c r="G680" s="248" t="s">
        <v>2298</v>
      </c>
      <c r="H680" s="249">
        <v>81</v>
      </c>
      <c r="I680" s="248" t="s">
        <v>1246</v>
      </c>
      <c r="J680" s="249">
        <v>46</v>
      </c>
      <c r="K680" s="248" t="s">
        <v>2291</v>
      </c>
      <c r="L680" s="248" t="s">
        <v>2299</v>
      </c>
      <c r="M680" s="248">
        <v>5</v>
      </c>
      <c r="N680" s="248"/>
      <c r="O680" s="248" t="s">
        <v>5288</v>
      </c>
      <c r="P680" s="248" t="s">
        <v>6365</v>
      </c>
      <c r="Q680" s="248" t="s">
        <v>5285</v>
      </c>
      <c r="R680" s="250"/>
    </row>
    <row r="681" spans="1:18" x14ac:dyDescent="0.7">
      <c r="A681" s="248" t="s">
        <v>5289</v>
      </c>
      <c r="B681" s="248" t="s">
        <v>5290</v>
      </c>
      <c r="C681" s="248" t="s">
        <v>1951</v>
      </c>
      <c r="D681" s="248" t="s">
        <v>5291</v>
      </c>
      <c r="E681" s="248">
        <v>11</v>
      </c>
      <c r="F681" s="248" t="s">
        <v>2297</v>
      </c>
      <c r="G681" s="248" t="s">
        <v>2298</v>
      </c>
      <c r="H681" s="249">
        <v>81</v>
      </c>
      <c r="I681" s="248" t="s">
        <v>1246</v>
      </c>
      <c r="J681" s="249">
        <v>34</v>
      </c>
      <c r="K681" s="248" t="s">
        <v>2291</v>
      </c>
      <c r="L681" s="248" t="s">
        <v>2299</v>
      </c>
      <c r="M681" s="248">
        <v>5</v>
      </c>
      <c r="N681" s="248"/>
      <c r="O681" s="248" t="s">
        <v>5292</v>
      </c>
      <c r="P681" s="248" t="s">
        <v>6365</v>
      </c>
      <c r="Q681" s="248" t="s">
        <v>5289</v>
      </c>
      <c r="R681" s="250"/>
    </row>
    <row r="682" spans="1:18" x14ac:dyDescent="0.7">
      <c r="A682" s="248" t="s">
        <v>5293</v>
      </c>
      <c r="B682" s="248" t="s">
        <v>5294</v>
      </c>
      <c r="C682" s="248" t="s">
        <v>1952</v>
      </c>
      <c r="D682" s="248" t="s">
        <v>5295</v>
      </c>
      <c r="E682" s="248">
        <v>11</v>
      </c>
      <c r="F682" s="248" t="s">
        <v>2297</v>
      </c>
      <c r="G682" s="248" t="s">
        <v>2298</v>
      </c>
      <c r="H682" s="249">
        <v>81</v>
      </c>
      <c r="I682" s="248" t="s">
        <v>1246</v>
      </c>
      <c r="J682" s="249">
        <v>45</v>
      </c>
      <c r="K682" s="248" t="s">
        <v>2291</v>
      </c>
      <c r="L682" s="248" t="s">
        <v>2299</v>
      </c>
      <c r="M682" s="248">
        <v>6</v>
      </c>
      <c r="N682" s="248"/>
      <c r="O682" s="248" t="s">
        <v>5296</v>
      </c>
      <c r="P682" s="248" t="s">
        <v>6364</v>
      </c>
      <c r="Q682" s="248" t="s">
        <v>5293</v>
      </c>
      <c r="R682" s="250"/>
    </row>
    <row r="683" spans="1:18" x14ac:dyDescent="0.7">
      <c r="A683" s="248" t="s">
        <v>5308</v>
      </c>
      <c r="B683" s="248" t="s">
        <v>5309</v>
      </c>
      <c r="C683" s="248" t="s">
        <v>1983</v>
      </c>
      <c r="D683" s="248" t="s">
        <v>5310</v>
      </c>
      <c r="E683" s="248">
        <v>11</v>
      </c>
      <c r="F683" s="248" t="s">
        <v>2297</v>
      </c>
      <c r="G683" s="248" t="s">
        <v>2298</v>
      </c>
      <c r="H683" s="249">
        <v>82</v>
      </c>
      <c r="I683" s="248" t="s">
        <v>1249</v>
      </c>
      <c r="J683" s="249">
        <v>30</v>
      </c>
      <c r="K683" s="248" t="s">
        <v>2291</v>
      </c>
      <c r="L683" s="248" t="s">
        <v>2299</v>
      </c>
      <c r="M683" s="248">
        <v>5</v>
      </c>
      <c r="N683" s="248"/>
      <c r="O683" s="248" t="s">
        <v>5311</v>
      </c>
      <c r="P683" s="248" t="s">
        <v>6365</v>
      </c>
      <c r="Q683" s="248" t="s">
        <v>5308</v>
      </c>
      <c r="R683" s="250"/>
    </row>
    <row r="684" spans="1:18" x14ac:dyDescent="0.7">
      <c r="A684" s="248" t="s">
        <v>5312</v>
      </c>
      <c r="B684" s="248" t="s">
        <v>5313</v>
      </c>
      <c r="C684" s="248" t="s">
        <v>1984</v>
      </c>
      <c r="D684" s="248" t="s">
        <v>5314</v>
      </c>
      <c r="E684" s="248">
        <v>11</v>
      </c>
      <c r="F684" s="248" t="s">
        <v>2297</v>
      </c>
      <c r="G684" s="248" t="s">
        <v>2298</v>
      </c>
      <c r="H684" s="249">
        <v>82</v>
      </c>
      <c r="I684" s="248" t="s">
        <v>1249</v>
      </c>
      <c r="J684" s="249">
        <v>32</v>
      </c>
      <c r="K684" s="248" t="s">
        <v>2291</v>
      </c>
      <c r="L684" s="248" t="s">
        <v>2299</v>
      </c>
      <c r="M684" s="248">
        <v>5</v>
      </c>
      <c r="N684" s="248"/>
      <c r="O684" s="248" t="s">
        <v>5315</v>
      </c>
      <c r="P684" s="248" t="s">
        <v>6365</v>
      </c>
      <c r="Q684" s="248" t="s">
        <v>5312</v>
      </c>
      <c r="R684" s="250"/>
    </row>
    <row r="685" spans="1:18" x14ac:dyDescent="0.7">
      <c r="A685" s="248" t="s">
        <v>5316</v>
      </c>
      <c r="B685" s="248" t="s">
        <v>5317</v>
      </c>
      <c r="C685" s="248" t="s">
        <v>1985</v>
      </c>
      <c r="D685" s="248" t="s">
        <v>5318</v>
      </c>
      <c r="E685" s="248">
        <v>11</v>
      </c>
      <c r="F685" s="248" t="s">
        <v>2297</v>
      </c>
      <c r="G685" s="248" t="s">
        <v>2298</v>
      </c>
      <c r="H685" s="249">
        <v>82</v>
      </c>
      <c r="I685" s="248" t="s">
        <v>1249</v>
      </c>
      <c r="J685" s="249">
        <v>36</v>
      </c>
      <c r="K685" s="248" t="s">
        <v>2291</v>
      </c>
      <c r="L685" s="248" t="s">
        <v>2299</v>
      </c>
      <c r="M685" s="248">
        <v>6</v>
      </c>
      <c r="N685" s="248"/>
      <c r="O685" s="248" t="s">
        <v>5319</v>
      </c>
      <c r="P685" s="248" t="s">
        <v>6364</v>
      </c>
      <c r="Q685" s="248" t="s">
        <v>5316</v>
      </c>
      <c r="R685" s="250"/>
    </row>
    <row r="686" spans="1:18" x14ac:dyDescent="0.7">
      <c r="A686" s="248" t="s">
        <v>5320</v>
      </c>
      <c r="B686" s="248" t="s">
        <v>3164</v>
      </c>
      <c r="C686" s="248" t="s">
        <v>1480</v>
      </c>
      <c r="D686" s="248" t="s">
        <v>3165</v>
      </c>
      <c r="E686" s="248">
        <v>11</v>
      </c>
      <c r="F686" s="248" t="s">
        <v>2297</v>
      </c>
      <c r="G686" s="248" t="s">
        <v>2298</v>
      </c>
      <c r="H686" s="249">
        <v>82</v>
      </c>
      <c r="I686" s="248" t="s">
        <v>1249</v>
      </c>
      <c r="J686" s="249">
        <v>0</v>
      </c>
      <c r="K686" s="248" t="s">
        <v>2291</v>
      </c>
      <c r="L686" s="248" t="s">
        <v>2386</v>
      </c>
      <c r="M686" s="248">
        <v>2</v>
      </c>
      <c r="N686" s="248"/>
      <c r="O686" s="248" t="s">
        <v>5321</v>
      </c>
      <c r="P686" s="248" t="s">
        <v>6352</v>
      </c>
      <c r="Q686" s="248" t="s">
        <v>5320</v>
      </c>
      <c r="R686" s="250"/>
    </row>
    <row r="687" spans="1:18" x14ac:dyDescent="0.7">
      <c r="A687" s="248" t="s">
        <v>5322</v>
      </c>
      <c r="B687" s="248" t="s">
        <v>5323</v>
      </c>
      <c r="C687" s="248" t="s">
        <v>1986</v>
      </c>
      <c r="D687" s="248" t="s">
        <v>5324</v>
      </c>
      <c r="E687" s="248">
        <v>11</v>
      </c>
      <c r="F687" s="248" t="s">
        <v>2297</v>
      </c>
      <c r="G687" s="248" t="s">
        <v>2298</v>
      </c>
      <c r="H687" s="249">
        <v>82</v>
      </c>
      <c r="I687" s="248" t="s">
        <v>1249</v>
      </c>
      <c r="J687" s="249">
        <v>36</v>
      </c>
      <c r="K687" s="248" t="s">
        <v>2291</v>
      </c>
      <c r="L687" s="248" t="s">
        <v>2299</v>
      </c>
      <c r="M687" s="248">
        <v>5</v>
      </c>
      <c r="N687" s="248"/>
      <c r="O687" s="248" t="s">
        <v>5325</v>
      </c>
      <c r="P687" s="248" t="s">
        <v>6365</v>
      </c>
      <c r="Q687" s="248" t="s">
        <v>5322</v>
      </c>
      <c r="R687" s="250"/>
    </row>
    <row r="688" spans="1:18" x14ac:dyDescent="0.7">
      <c r="A688" s="248" t="s">
        <v>5326</v>
      </c>
      <c r="B688" s="248" t="s">
        <v>5327</v>
      </c>
      <c r="C688" s="248" t="s">
        <v>1987</v>
      </c>
      <c r="D688" s="248" t="s">
        <v>5328</v>
      </c>
      <c r="E688" s="248">
        <v>11</v>
      </c>
      <c r="F688" s="248" t="s">
        <v>2297</v>
      </c>
      <c r="G688" s="248" t="s">
        <v>2298</v>
      </c>
      <c r="H688" s="249">
        <v>82</v>
      </c>
      <c r="I688" s="248" t="s">
        <v>1249</v>
      </c>
      <c r="J688" s="249">
        <v>30</v>
      </c>
      <c r="K688" s="248" t="s">
        <v>2291</v>
      </c>
      <c r="L688" s="248" t="s">
        <v>2299</v>
      </c>
      <c r="M688" s="248">
        <v>5</v>
      </c>
      <c r="N688" s="248"/>
      <c r="O688" s="248" t="s">
        <v>5329</v>
      </c>
      <c r="P688" s="248" t="s">
        <v>6365</v>
      </c>
      <c r="Q688" s="248" t="s">
        <v>5326</v>
      </c>
      <c r="R688" s="250"/>
    </row>
    <row r="689" spans="1:18" x14ac:dyDescent="0.7">
      <c r="A689" s="248" t="s">
        <v>5330</v>
      </c>
      <c r="B689" s="248" t="s">
        <v>5331</v>
      </c>
      <c r="C689" s="248" t="s">
        <v>1988</v>
      </c>
      <c r="D689" s="248" t="s">
        <v>5332</v>
      </c>
      <c r="E689" s="248">
        <v>11</v>
      </c>
      <c r="F689" s="248" t="s">
        <v>2297</v>
      </c>
      <c r="G689" s="248" t="s">
        <v>2298</v>
      </c>
      <c r="H689" s="249">
        <v>82</v>
      </c>
      <c r="I689" s="248" t="s">
        <v>1249</v>
      </c>
      <c r="J689" s="249">
        <v>33</v>
      </c>
      <c r="K689" s="248" t="s">
        <v>2283</v>
      </c>
      <c r="L689" s="248" t="s">
        <v>2299</v>
      </c>
      <c r="M689" s="248">
        <v>6</v>
      </c>
      <c r="N689" s="248"/>
      <c r="O689" s="248" t="s">
        <v>5333</v>
      </c>
      <c r="P689" s="248" t="s">
        <v>6364</v>
      </c>
      <c r="Q689" s="248" t="s">
        <v>5330</v>
      </c>
      <c r="R689" s="250"/>
    </row>
    <row r="690" spans="1:18" x14ac:dyDescent="0.7">
      <c r="A690" s="248" t="s">
        <v>5338</v>
      </c>
      <c r="B690" s="248" t="s">
        <v>5339</v>
      </c>
      <c r="C690" s="248" t="s">
        <v>1990</v>
      </c>
      <c r="D690" s="248" t="s">
        <v>5340</v>
      </c>
      <c r="E690" s="248">
        <v>11</v>
      </c>
      <c r="F690" s="248" t="s">
        <v>2297</v>
      </c>
      <c r="G690" s="248" t="s">
        <v>2298</v>
      </c>
      <c r="H690" s="249">
        <v>83</v>
      </c>
      <c r="I690" s="248" t="s">
        <v>1250</v>
      </c>
      <c r="J690" s="249">
        <v>60</v>
      </c>
      <c r="K690" s="248" t="s">
        <v>2291</v>
      </c>
      <c r="L690" s="248" t="s">
        <v>2333</v>
      </c>
      <c r="M690" s="248">
        <v>12</v>
      </c>
      <c r="N690" s="248"/>
      <c r="O690" s="248" t="s">
        <v>5341</v>
      </c>
      <c r="P690" s="248" t="s">
        <v>6366</v>
      </c>
      <c r="Q690" s="248" t="s">
        <v>5338</v>
      </c>
      <c r="R690" s="250"/>
    </row>
    <row r="691" spans="1:18" x14ac:dyDescent="0.7">
      <c r="A691" s="248" t="s">
        <v>5342</v>
      </c>
      <c r="B691" s="248" t="s">
        <v>5343</v>
      </c>
      <c r="C691" s="248" t="s">
        <v>1991</v>
      </c>
      <c r="D691" s="248" t="s">
        <v>5344</v>
      </c>
      <c r="E691" s="248">
        <v>11</v>
      </c>
      <c r="F691" s="248" t="s">
        <v>2297</v>
      </c>
      <c r="G691" s="248" t="s">
        <v>2298</v>
      </c>
      <c r="H691" s="249">
        <v>83</v>
      </c>
      <c r="I691" s="248" t="s">
        <v>1250</v>
      </c>
      <c r="J691" s="249">
        <v>60</v>
      </c>
      <c r="K691" s="248" t="s">
        <v>2291</v>
      </c>
      <c r="L691" s="248" t="s">
        <v>2304</v>
      </c>
      <c r="M691" s="248">
        <v>10</v>
      </c>
      <c r="N691" s="248"/>
      <c r="O691" s="248" t="s">
        <v>5345</v>
      </c>
      <c r="P691" s="248" t="s">
        <v>6361</v>
      </c>
      <c r="Q691" s="248" t="s">
        <v>5342</v>
      </c>
      <c r="R691" s="250"/>
    </row>
    <row r="692" spans="1:18" x14ac:dyDescent="0.7">
      <c r="A692" s="248" t="s">
        <v>5353</v>
      </c>
      <c r="B692" s="248" t="s">
        <v>5354</v>
      </c>
      <c r="C692" s="248" t="s">
        <v>1999</v>
      </c>
      <c r="D692" s="248" t="s">
        <v>5355</v>
      </c>
      <c r="E692" s="248">
        <v>11</v>
      </c>
      <c r="F692" s="248" t="s">
        <v>2297</v>
      </c>
      <c r="G692" s="248" t="s">
        <v>2298</v>
      </c>
      <c r="H692" s="249">
        <v>84</v>
      </c>
      <c r="I692" s="248" t="s">
        <v>1252</v>
      </c>
      <c r="J692" s="249">
        <v>150</v>
      </c>
      <c r="K692" s="248" t="s">
        <v>2283</v>
      </c>
      <c r="L692" s="248" t="s">
        <v>2333</v>
      </c>
      <c r="M692" s="248">
        <v>13</v>
      </c>
      <c r="N692" s="248"/>
      <c r="O692" s="248" t="s">
        <v>5356</v>
      </c>
      <c r="P692" s="248" t="s">
        <v>6360</v>
      </c>
      <c r="Q692" s="248" t="s">
        <v>5353</v>
      </c>
      <c r="R692" s="250"/>
    </row>
    <row r="693" spans="1:18" x14ac:dyDescent="0.7">
      <c r="A693" s="248" t="s">
        <v>5357</v>
      </c>
      <c r="B693" s="248" t="s">
        <v>5358</v>
      </c>
      <c r="C693" s="248" t="s">
        <v>2000</v>
      </c>
      <c r="D693" s="248" t="s">
        <v>5359</v>
      </c>
      <c r="E693" s="248">
        <v>11</v>
      </c>
      <c r="F693" s="248" t="s">
        <v>2297</v>
      </c>
      <c r="G693" s="248" t="s">
        <v>2298</v>
      </c>
      <c r="H693" s="249">
        <v>84</v>
      </c>
      <c r="I693" s="248" t="s">
        <v>1252</v>
      </c>
      <c r="J693" s="249">
        <v>30</v>
      </c>
      <c r="K693" s="248" t="s">
        <v>2283</v>
      </c>
      <c r="L693" s="248" t="s">
        <v>2299</v>
      </c>
      <c r="M693" s="248">
        <v>5</v>
      </c>
      <c r="N693" s="248"/>
      <c r="O693" s="248" t="s">
        <v>5360</v>
      </c>
      <c r="P693" s="248" t="s">
        <v>6365</v>
      </c>
      <c r="Q693" s="248" t="s">
        <v>5357</v>
      </c>
      <c r="R693" s="250"/>
    </row>
    <row r="694" spans="1:18" x14ac:dyDescent="0.7">
      <c r="A694" s="248" t="s">
        <v>5361</v>
      </c>
      <c r="B694" s="248" t="s">
        <v>5362</v>
      </c>
      <c r="C694" s="248" t="s">
        <v>2016</v>
      </c>
      <c r="D694" s="248" t="s">
        <v>5363</v>
      </c>
      <c r="E694" s="248">
        <v>11</v>
      </c>
      <c r="F694" s="248" t="s">
        <v>2297</v>
      </c>
      <c r="G694" s="248" t="s">
        <v>2298</v>
      </c>
      <c r="H694" s="249">
        <v>84</v>
      </c>
      <c r="I694" s="248" t="s">
        <v>1252</v>
      </c>
      <c r="J694" s="249">
        <v>45</v>
      </c>
      <c r="K694" s="248" t="s">
        <v>2283</v>
      </c>
      <c r="L694" s="248" t="s">
        <v>2299</v>
      </c>
      <c r="M694" s="248">
        <v>5</v>
      </c>
      <c r="N694" s="248"/>
      <c r="O694" s="248" t="s">
        <v>5364</v>
      </c>
      <c r="P694" s="248" t="s">
        <v>6365</v>
      </c>
      <c r="Q694" s="248" t="s">
        <v>5361</v>
      </c>
      <c r="R694" s="250"/>
    </row>
    <row r="695" spans="1:18" x14ac:dyDescent="0.7">
      <c r="A695" s="248" t="s">
        <v>5365</v>
      </c>
      <c r="B695" s="248" t="s">
        <v>5366</v>
      </c>
      <c r="C695" s="248" t="s">
        <v>2001</v>
      </c>
      <c r="D695" s="248" t="s">
        <v>5367</v>
      </c>
      <c r="E695" s="248">
        <v>11</v>
      </c>
      <c r="F695" s="248" t="s">
        <v>2297</v>
      </c>
      <c r="G695" s="248" t="s">
        <v>2298</v>
      </c>
      <c r="H695" s="249">
        <v>84</v>
      </c>
      <c r="I695" s="248" t="s">
        <v>1252</v>
      </c>
      <c r="J695" s="249">
        <v>60</v>
      </c>
      <c r="K695" s="248" t="s">
        <v>2283</v>
      </c>
      <c r="L695" s="248" t="s">
        <v>2333</v>
      </c>
      <c r="M695" s="248">
        <v>12</v>
      </c>
      <c r="N695" s="248"/>
      <c r="O695" s="248" t="s">
        <v>5368</v>
      </c>
      <c r="P695" s="248" t="s">
        <v>6366</v>
      </c>
      <c r="Q695" s="248" t="s">
        <v>5365</v>
      </c>
      <c r="R695" s="250"/>
    </row>
    <row r="696" spans="1:18" x14ac:dyDescent="0.7">
      <c r="A696" s="248" t="s">
        <v>5369</v>
      </c>
      <c r="B696" s="248" t="s">
        <v>5370</v>
      </c>
      <c r="C696" s="248" t="s">
        <v>2002</v>
      </c>
      <c r="D696" s="248" t="s">
        <v>5371</v>
      </c>
      <c r="E696" s="248">
        <v>11</v>
      </c>
      <c r="F696" s="248" t="s">
        <v>2297</v>
      </c>
      <c r="G696" s="248" t="s">
        <v>2298</v>
      </c>
      <c r="H696" s="249">
        <v>84</v>
      </c>
      <c r="I696" s="248" t="s">
        <v>1252</v>
      </c>
      <c r="J696" s="249">
        <v>45</v>
      </c>
      <c r="K696" s="248" t="s">
        <v>2283</v>
      </c>
      <c r="L696" s="248" t="s">
        <v>2299</v>
      </c>
      <c r="M696" s="248">
        <v>6</v>
      </c>
      <c r="N696" s="248"/>
      <c r="O696" s="248" t="s">
        <v>5372</v>
      </c>
      <c r="P696" s="248" t="s">
        <v>6364</v>
      </c>
      <c r="Q696" s="248" t="s">
        <v>5369</v>
      </c>
      <c r="R696" s="250"/>
    </row>
    <row r="697" spans="1:18" x14ac:dyDescent="0.7">
      <c r="A697" s="248" t="s">
        <v>5373</v>
      </c>
      <c r="B697" s="248" t="s">
        <v>5374</v>
      </c>
      <c r="C697" s="248" t="s">
        <v>2003</v>
      </c>
      <c r="D697" s="248" t="s">
        <v>5375</v>
      </c>
      <c r="E697" s="248">
        <v>11</v>
      </c>
      <c r="F697" s="248" t="s">
        <v>2297</v>
      </c>
      <c r="G697" s="248" t="s">
        <v>2298</v>
      </c>
      <c r="H697" s="249">
        <v>84</v>
      </c>
      <c r="I697" s="248" t="s">
        <v>1252</v>
      </c>
      <c r="J697" s="249">
        <v>35</v>
      </c>
      <c r="K697" s="248" t="s">
        <v>2283</v>
      </c>
      <c r="L697" s="248" t="s">
        <v>2299</v>
      </c>
      <c r="M697" s="248">
        <v>6</v>
      </c>
      <c r="N697" s="248"/>
      <c r="O697" s="248" t="s">
        <v>5376</v>
      </c>
      <c r="P697" s="248" t="s">
        <v>6364</v>
      </c>
      <c r="Q697" s="248" t="s">
        <v>5373</v>
      </c>
      <c r="R697" s="250"/>
    </row>
    <row r="698" spans="1:18" x14ac:dyDescent="0.7">
      <c r="A698" s="248" t="s">
        <v>5377</v>
      </c>
      <c r="B698" s="248" t="s">
        <v>5378</v>
      </c>
      <c r="C698" s="248" t="s">
        <v>2004</v>
      </c>
      <c r="D698" s="248" t="s">
        <v>5379</v>
      </c>
      <c r="E698" s="248">
        <v>11</v>
      </c>
      <c r="F698" s="248" t="s">
        <v>2297</v>
      </c>
      <c r="G698" s="248" t="s">
        <v>2298</v>
      </c>
      <c r="H698" s="249">
        <v>84</v>
      </c>
      <c r="I698" s="248" t="s">
        <v>1252</v>
      </c>
      <c r="J698" s="249">
        <v>30</v>
      </c>
      <c r="K698" s="248" t="s">
        <v>2283</v>
      </c>
      <c r="L698" s="248" t="s">
        <v>2299</v>
      </c>
      <c r="M698" s="248">
        <v>5</v>
      </c>
      <c r="N698" s="248"/>
      <c r="O698" s="248" t="s">
        <v>5380</v>
      </c>
      <c r="P698" s="248" t="s">
        <v>6365</v>
      </c>
      <c r="Q698" s="248" t="s">
        <v>5377</v>
      </c>
      <c r="R698" s="250"/>
    </row>
    <row r="699" spans="1:18" x14ac:dyDescent="0.7">
      <c r="A699" s="248" t="s">
        <v>5381</v>
      </c>
      <c r="B699" s="248" t="s">
        <v>5382</v>
      </c>
      <c r="C699" s="248" t="s">
        <v>2005</v>
      </c>
      <c r="D699" s="248" t="s">
        <v>5383</v>
      </c>
      <c r="E699" s="248">
        <v>11</v>
      </c>
      <c r="F699" s="248" t="s">
        <v>2297</v>
      </c>
      <c r="G699" s="248" t="s">
        <v>2298</v>
      </c>
      <c r="H699" s="249">
        <v>84</v>
      </c>
      <c r="I699" s="248" t="s">
        <v>1252</v>
      </c>
      <c r="J699" s="249">
        <v>41</v>
      </c>
      <c r="K699" s="248" t="s">
        <v>2283</v>
      </c>
      <c r="L699" s="248" t="s">
        <v>2299</v>
      </c>
      <c r="M699" s="248">
        <v>6</v>
      </c>
      <c r="N699" s="248"/>
      <c r="O699" s="248" t="s">
        <v>5384</v>
      </c>
      <c r="P699" s="248" t="s">
        <v>6364</v>
      </c>
      <c r="Q699" s="248" t="s">
        <v>5381</v>
      </c>
      <c r="R699" s="250"/>
    </row>
    <row r="700" spans="1:18" x14ac:dyDescent="0.7">
      <c r="A700" s="248" t="s">
        <v>5385</v>
      </c>
      <c r="B700" s="248" t="s">
        <v>5386</v>
      </c>
      <c r="C700" s="248" t="s">
        <v>2006</v>
      </c>
      <c r="D700" s="248" t="s">
        <v>5387</v>
      </c>
      <c r="E700" s="248">
        <v>11</v>
      </c>
      <c r="F700" s="248" t="s">
        <v>2297</v>
      </c>
      <c r="G700" s="248" t="s">
        <v>2298</v>
      </c>
      <c r="H700" s="249">
        <v>84</v>
      </c>
      <c r="I700" s="248" t="s">
        <v>1252</v>
      </c>
      <c r="J700" s="249">
        <v>30</v>
      </c>
      <c r="K700" s="248" t="s">
        <v>2283</v>
      </c>
      <c r="L700" s="248" t="s">
        <v>2299</v>
      </c>
      <c r="M700" s="248">
        <v>5</v>
      </c>
      <c r="N700" s="248"/>
      <c r="O700" s="248" t="s">
        <v>5388</v>
      </c>
      <c r="P700" s="248" t="s">
        <v>6365</v>
      </c>
      <c r="Q700" s="248" t="s">
        <v>5385</v>
      </c>
      <c r="R700" s="250"/>
    </row>
    <row r="701" spans="1:18" x14ac:dyDescent="0.7">
      <c r="A701" s="248" t="s">
        <v>5389</v>
      </c>
      <c r="B701" s="248" t="s">
        <v>5390</v>
      </c>
      <c r="C701" s="248" t="s">
        <v>2007</v>
      </c>
      <c r="D701" s="248" t="s">
        <v>5391</v>
      </c>
      <c r="E701" s="248">
        <v>11</v>
      </c>
      <c r="F701" s="248" t="s">
        <v>2297</v>
      </c>
      <c r="G701" s="248" t="s">
        <v>2298</v>
      </c>
      <c r="H701" s="249">
        <v>84</v>
      </c>
      <c r="I701" s="248" t="s">
        <v>1252</v>
      </c>
      <c r="J701" s="249">
        <v>65</v>
      </c>
      <c r="K701" s="248" t="s">
        <v>2283</v>
      </c>
      <c r="L701" s="248" t="s">
        <v>2333</v>
      </c>
      <c r="M701" s="248">
        <v>12</v>
      </c>
      <c r="N701" s="248"/>
      <c r="O701" s="248" t="s">
        <v>5392</v>
      </c>
      <c r="P701" s="248" t="s">
        <v>6366</v>
      </c>
      <c r="Q701" s="248" t="s">
        <v>5389</v>
      </c>
      <c r="R701" s="250"/>
    </row>
    <row r="702" spans="1:18" x14ac:dyDescent="0.7">
      <c r="A702" s="248" t="s">
        <v>5393</v>
      </c>
      <c r="B702" s="248" t="s">
        <v>5394</v>
      </c>
      <c r="C702" s="248" t="s">
        <v>2008</v>
      </c>
      <c r="D702" s="248" t="s">
        <v>5395</v>
      </c>
      <c r="E702" s="248">
        <v>11</v>
      </c>
      <c r="F702" s="248" t="s">
        <v>2297</v>
      </c>
      <c r="G702" s="248" t="s">
        <v>2298</v>
      </c>
      <c r="H702" s="249">
        <v>84</v>
      </c>
      <c r="I702" s="248" t="s">
        <v>1252</v>
      </c>
      <c r="J702" s="249">
        <v>30</v>
      </c>
      <c r="K702" s="248" t="s">
        <v>2291</v>
      </c>
      <c r="L702" s="248" t="s">
        <v>2299</v>
      </c>
      <c r="M702" s="248">
        <v>5</v>
      </c>
      <c r="N702" s="248"/>
      <c r="O702" s="248" t="s">
        <v>5396</v>
      </c>
      <c r="P702" s="248" t="s">
        <v>6365</v>
      </c>
      <c r="Q702" s="248" t="s">
        <v>5393</v>
      </c>
      <c r="R702" s="250"/>
    </row>
    <row r="703" spans="1:18" x14ac:dyDescent="0.7">
      <c r="A703" s="248" t="s">
        <v>5397</v>
      </c>
      <c r="B703" s="248" t="s">
        <v>5398</v>
      </c>
      <c r="C703" s="248" t="s">
        <v>2009</v>
      </c>
      <c r="D703" s="248" t="s">
        <v>5399</v>
      </c>
      <c r="E703" s="248">
        <v>11</v>
      </c>
      <c r="F703" s="248" t="s">
        <v>2297</v>
      </c>
      <c r="G703" s="248" t="s">
        <v>2298</v>
      </c>
      <c r="H703" s="249">
        <v>84</v>
      </c>
      <c r="I703" s="248" t="s">
        <v>1252</v>
      </c>
      <c r="J703" s="249">
        <v>30</v>
      </c>
      <c r="K703" s="248" t="s">
        <v>2283</v>
      </c>
      <c r="L703" s="248" t="s">
        <v>2299</v>
      </c>
      <c r="M703" s="248">
        <v>6</v>
      </c>
      <c r="N703" s="248"/>
      <c r="O703" s="248" t="s">
        <v>5400</v>
      </c>
      <c r="P703" s="248" t="s">
        <v>6364</v>
      </c>
      <c r="Q703" s="248" t="s">
        <v>5397</v>
      </c>
      <c r="R703" s="250"/>
    </row>
    <row r="704" spans="1:18" x14ac:dyDescent="0.7">
      <c r="A704" s="248" t="s">
        <v>5401</v>
      </c>
      <c r="B704" s="248" t="s">
        <v>5402</v>
      </c>
      <c r="C704" s="248" t="s">
        <v>2010</v>
      </c>
      <c r="D704" s="248" t="s">
        <v>5403</v>
      </c>
      <c r="E704" s="248">
        <v>11</v>
      </c>
      <c r="F704" s="248" t="s">
        <v>2297</v>
      </c>
      <c r="G704" s="248" t="s">
        <v>2298</v>
      </c>
      <c r="H704" s="249">
        <v>84</v>
      </c>
      <c r="I704" s="248" t="s">
        <v>1252</v>
      </c>
      <c r="J704" s="249">
        <v>60</v>
      </c>
      <c r="K704" s="248" t="s">
        <v>2283</v>
      </c>
      <c r="L704" s="248" t="s">
        <v>2299</v>
      </c>
      <c r="M704" s="248">
        <v>6</v>
      </c>
      <c r="N704" s="248"/>
      <c r="O704" s="248" t="s">
        <v>5404</v>
      </c>
      <c r="P704" s="248" t="s">
        <v>6364</v>
      </c>
      <c r="Q704" s="248" t="s">
        <v>5401</v>
      </c>
      <c r="R704" s="250"/>
    </row>
    <row r="705" spans="1:18" x14ac:dyDescent="0.7">
      <c r="A705" s="248" t="s">
        <v>5405</v>
      </c>
      <c r="B705" s="248" t="s">
        <v>5406</v>
      </c>
      <c r="C705" s="248" t="s">
        <v>2011</v>
      </c>
      <c r="D705" s="248" t="s">
        <v>5407</v>
      </c>
      <c r="E705" s="248">
        <v>11</v>
      </c>
      <c r="F705" s="248" t="s">
        <v>2297</v>
      </c>
      <c r="G705" s="248" t="s">
        <v>2298</v>
      </c>
      <c r="H705" s="249">
        <v>84</v>
      </c>
      <c r="I705" s="248" t="s">
        <v>1252</v>
      </c>
      <c r="J705" s="249">
        <v>60</v>
      </c>
      <c r="K705" s="248" t="s">
        <v>2283</v>
      </c>
      <c r="L705" s="248" t="s">
        <v>2299</v>
      </c>
      <c r="M705" s="248">
        <v>6</v>
      </c>
      <c r="N705" s="248"/>
      <c r="O705" s="248" t="s">
        <v>5408</v>
      </c>
      <c r="P705" s="248" t="s">
        <v>6364</v>
      </c>
      <c r="Q705" s="248" t="s">
        <v>5405</v>
      </c>
      <c r="R705" s="250"/>
    </row>
    <row r="706" spans="1:18" x14ac:dyDescent="0.7">
      <c r="A706" s="248" t="s">
        <v>5409</v>
      </c>
      <c r="B706" s="248" t="s">
        <v>5410</v>
      </c>
      <c r="C706" s="248" t="s">
        <v>2012</v>
      </c>
      <c r="D706" s="248" t="s">
        <v>5411</v>
      </c>
      <c r="E706" s="248">
        <v>11</v>
      </c>
      <c r="F706" s="248" t="s">
        <v>2297</v>
      </c>
      <c r="G706" s="248" t="s">
        <v>2298</v>
      </c>
      <c r="H706" s="249">
        <v>84</v>
      </c>
      <c r="I706" s="248" t="s">
        <v>1252</v>
      </c>
      <c r="J706" s="249">
        <v>30</v>
      </c>
      <c r="K706" s="248" t="s">
        <v>2283</v>
      </c>
      <c r="L706" s="248" t="s">
        <v>2299</v>
      </c>
      <c r="M706" s="248">
        <v>5</v>
      </c>
      <c r="N706" s="248"/>
      <c r="O706" s="248" t="s">
        <v>5412</v>
      </c>
      <c r="P706" s="248" t="s">
        <v>6365</v>
      </c>
      <c r="Q706" s="248" t="s">
        <v>5409</v>
      </c>
      <c r="R706" s="250"/>
    </row>
    <row r="707" spans="1:18" x14ac:dyDescent="0.7">
      <c r="A707" s="248" t="s">
        <v>5432</v>
      </c>
      <c r="B707" s="248" t="s">
        <v>5433</v>
      </c>
      <c r="C707" s="248" t="s">
        <v>1994</v>
      </c>
      <c r="D707" s="248" t="s">
        <v>5434</v>
      </c>
      <c r="E707" s="248">
        <v>11</v>
      </c>
      <c r="F707" s="248" t="s">
        <v>2297</v>
      </c>
      <c r="G707" s="248" t="s">
        <v>2298</v>
      </c>
      <c r="H707" s="249">
        <v>85</v>
      </c>
      <c r="I707" s="248" t="s">
        <v>1251</v>
      </c>
      <c r="J707" s="249">
        <v>37</v>
      </c>
      <c r="K707" s="248" t="s">
        <v>2283</v>
      </c>
      <c r="L707" s="248" t="s">
        <v>2299</v>
      </c>
      <c r="M707" s="248">
        <v>5</v>
      </c>
      <c r="N707" s="248"/>
      <c r="O707" s="248" t="s">
        <v>5435</v>
      </c>
      <c r="P707" s="248" t="s">
        <v>6365</v>
      </c>
      <c r="Q707" s="248" t="s">
        <v>5432</v>
      </c>
      <c r="R707" s="250"/>
    </row>
    <row r="708" spans="1:18" x14ac:dyDescent="0.7">
      <c r="A708" s="248" t="s">
        <v>5436</v>
      </c>
      <c r="B708" s="248" t="s">
        <v>5437</v>
      </c>
      <c r="C708" s="248" t="s">
        <v>1995</v>
      </c>
      <c r="D708" s="248" t="s">
        <v>5438</v>
      </c>
      <c r="E708" s="248">
        <v>11</v>
      </c>
      <c r="F708" s="248" t="s">
        <v>2297</v>
      </c>
      <c r="G708" s="248" t="s">
        <v>2298</v>
      </c>
      <c r="H708" s="249">
        <v>85</v>
      </c>
      <c r="I708" s="248" t="s">
        <v>1251</v>
      </c>
      <c r="J708" s="249">
        <v>52</v>
      </c>
      <c r="K708" s="248" t="s">
        <v>2283</v>
      </c>
      <c r="L708" s="248" t="s">
        <v>2299</v>
      </c>
      <c r="M708" s="248">
        <v>6</v>
      </c>
      <c r="N708" s="248"/>
      <c r="O708" s="248" t="s">
        <v>5439</v>
      </c>
      <c r="P708" s="248" t="s">
        <v>6364</v>
      </c>
      <c r="Q708" s="248" t="s">
        <v>5436</v>
      </c>
      <c r="R708" s="250"/>
    </row>
    <row r="709" spans="1:18" x14ac:dyDescent="0.7">
      <c r="A709" s="248" t="s">
        <v>5440</v>
      </c>
      <c r="B709" s="248" t="s">
        <v>5441</v>
      </c>
      <c r="C709" s="248" t="s">
        <v>1996</v>
      </c>
      <c r="D709" s="248" t="s">
        <v>5442</v>
      </c>
      <c r="E709" s="248">
        <v>11</v>
      </c>
      <c r="F709" s="248" t="s">
        <v>2297</v>
      </c>
      <c r="G709" s="248" t="s">
        <v>2298</v>
      </c>
      <c r="H709" s="249">
        <v>85</v>
      </c>
      <c r="I709" s="248" t="s">
        <v>1251</v>
      </c>
      <c r="J709" s="249">
        <v>10</v>
      </c>
      <c r="K709" s="248" t="s">
        <v>2283</v>
      </c>
      <c r="L709" s="248" t="s">
        <v>2386</v>
      </c>
      <c r="M709" s="248">
        <v>2</v>
      </c>
      <c r="N709" s="248"/>
      <c r="O709" s="248" t="s">
        <v>5443</v>
      </c>
      <c r="P709" s="248" t="s">
        <v>6352</v>
      </c>
      <c r="Q709" s="248" t="s">
        <v>5440</v>
      </c>
      <c r="R709" s="250"/>
    </row>
    <row r="710" spans="1:18" x14ac:dyDescent="0.7">
      <c r="A710" s="248" t="s">
        <v>5448</v>
      </c>
      <c r="B710" s="248" t="s">
        <v>5449</v>
      </c>
      <c r="C710" s="248" t="s">
        <v>1954</v>
      </c>
      <c r="D710" s="248" t="s">
        <v>5450</v>
      </c>
      <c r="E710" s="248">
        <v>11</v>
      </c>
      <c r="F710" s="248" t="s">
        <v>2297</v>
      </c>
      <c r="G710" s="248" t="s">
        <v>2298</v>
      </c>
      <c r="H710" s="249">
        <v>86</v>
      </c>
      <c r="I710" s="248" t="s">
        <v>1247</v>
      </c>
      <c r="J710" s="249">
        <v>14</v>
      </c>
      <c r="K710" s="248" t="s">
        <v>2291</v>
      </c>
      <c r="L710" s="248" t="s">
        <v>2386</v>
      </c>
      <c r="M710" s="248">
        <v>2</v>
      </c>
      <c r="N710" s="248"/>
      <c r="O710" s="248" t="s">
        <v>5451</v>
      </c>
      <c r="P710" s="248" t="s">
        <v>6352</v>
      </c>
      <c r="Q710" s="248" t="s">
        <v>5448</v>
      </c>
      <c r="R710" s="250"/>
    </row>
    <row r="711" spans="1:18" x14ac:dyDescent="0.7">
      <c r="A711" s="248" t="s">
        <v>5452</v>
      </c>
      <c r="B711" s="248" t="s">
        <v>5453</v>
      </c>
      <c r="C711" s="248" t="s">
        <v>1955</v>
      </c>
      <c r="D711" s="248" t="s">
        <v>5454</v>
      </c>
      <c r="E711" s="248">
        <v>11</v>
      </c>
      <c r="F711" s="248" t="s">
        <v>2297</v>
      </c>
      <c r="G711" s="248" t="s">
        <v>2298</v>
      </c>
      <c r="H711" s="249">
        <v>86</v>
      </c>
      <c r="I711" s="248" t="s">
        <v>1247</v>
      </c>
      <c r="J711" s="249">
        <v>75</v>
      </c>
      <c r="K711" s="248" t="s">
        <v>2291</v>
      </c>
      <c r="L711" s="248" t="s">
        <v>2304</v>
      </c>
      <c r="M711" s="248">
        <v>10</v>
      </c>
      <c r="N711" s="248"/>
      <c r="O711" s="248" t="s">
        <v>5455</v>
      </c>
      <c r="P711" s="248" t="s">
        <v>6361</v>
      </c>
      <c r="Q711" s="248" t="s">
        <v>5452</v>
      </c>
      <c r="R711" s="250"/>
    </row>
    <row r="712" spans="1:18" x14ac:dyDescent="0.7">
      <c r="A712" s="248" t="s">
        <v>5456</v>
      </c>
      <c r="B712" s="248" t="s">
        <v>5457</v>
      </c>
      <c r="C712" s="248" t="s">
        <v>1956</v>
      </c>
      <c r="D712" s="248" t="s">
        <v>5458</v>
      </c>
      <c r="E712" s="248">
        <v>11</v>
      </c>
      <c r="F712" s="248" t="s">
        <v>2297</v>
      </c>
      <c r="G712" s="248" t="s">
        <v>2298</v>
      </c>
      <c r="H712" s="249">
        <v>86</v>
      </c>
      <c r="I712" s="248" t="s">
        <v>1247</v>
      </c>
      <c r="J712" s="249">
        <v>24</v>
      </c>
      <c r="K712" s="248" t="s">
        <v>2291</v>
      </c>
      <c r="L712" s="248" t="s">
        <v>2299</v>
      </c>
      <c r="M712" s="248">
        <v>5</v>
      </c>
      <c r="N712" s="248"/>
      <c r="O712" s="248" t="s">
        <v>5459</v>
      </c>
      <c r="P712" s="248" t="s">
        <v>6365</v>
      </c>
      <c r="Q712" s="248" t="s">
        <v>5456</v>
      </c>
      <c r="R712" s="250"/>
    </row>
    <row r="713" spans="1:18" x14ac:dyDescent="0.7">
      <c r="A713" s="248" t="s">
        <v>5460</v>
      </c>
      <c r="B713" s="248" t="s">
        <v>5461</v>
      </c>
      <c r="C713" s="248" t="s">
        <v>1957</v>
      </c>
      <c r="D713" s="248" t="s">
        <v>5462</v>
      </c>
      <c r="E713" s="248">
        <v>11</v>
      </c>
      <c r="F713" s="248" t="s">
        <v>2297</v>
      </c>
      <c r="G713" s="248" t="s">
        <v>2298</v>
      </c>
      <c r="H713" s="249">
        <v>86</v>
      </c>
      <c r="I713" s="248" t="s">
        <v>1247</v>
      </c>
      <c r="J713" s="249">
        <v>30</v>
      </c>
      <c r="K713" s="248" t="s">
        <v>2291</v>
      </c>
      <c r="L713" s="248" t="s">
        <v>2299</v>
      </c>
      <c r="M713" s="248">
        <v>5</v>
      </c>
      <c r="N713" s="248"/>
      <c r="O713" s="248" t="s">
        <v>5463</v>
      </c>
      <c r="P713" s="248" t="s">
        <v>6365</v>
      </c>
      <c r="Q713" s="248" t="s">
        <v>5460</v>
      </c>
      <c r="R713" s="250"/>
    </row>
    <row r="714" spans="1:18" x14ac:dyDescent="0.7">
      <c r="A714" s="248" t="s">
        <v>5464</v>
      </c>
      <c r="B714" s="248" t="s">
        <v>5465</v>
      </c>
      <c r="C714" s="248" t="s">
        <v>1958</v>
      </c>
      <c r="D714" s="248" t="s">
        <v>5466</v>
      </c>
      <c r="E714" s="248">
        <v>11</v>
      </c>
      <c r="F714" s="248" t="s">
        <v>2297</v>
      </c>
      <c r="G714" s="248" t="s">
        <v>2298</v>
      </c>
      <c r="H714" s="249">
        <v>86</v>
      </c>
      <c r="I714" s="248" t="s">
        <v>1247</v>
      </c>
      <c r="J714" s="249">
        <v>154</v>
      </c>
      <c r="K714" s="248" t="s">
        <v>2291</v>
      </c>
      <c r="L714" s="248" t="s">
        <v>2333</v>
      </c>
      <c r="M714" s="248">
        <v>13</v>
      </c>
      <c r="N714" s="248"/>
      <c r="O714" s="248" t="s">
        <v>5467</v>
      </c>
      <c r="P714" s="248" t="s">
        <v>6360</v>
      </c>
      <c r="Q714" s="248" t="s">
        <v>5464</v>
      </c>
      <c r="R714" s="250"/>
    </row>
    <row r="715" spans="1:18" x14ac:dyDescent="0.7">
      <c r="A715" s="248" t="s">
        <v>5468</v>
      </c>
      <c r="B715" s="248" t="s">
        <v>5469</v>
      </c>
      <c r="C715" s="248" t="s">
        <v>1959</v>
      </c>
      <c r="D715" s="248" t="s">
        <v>5470</v>
      </c>
      <c r="E715" s="248">
        <v>11</v>
      </c>
      <c r="F715" s="248" t="s">
        <v>2297</v>
      </c>
      <c r="G715" s="248" t="s">
        <v>2298</v>
      </c>
      <c r="H715" s="249">
        <v>86</v>
      </c>
      <c r="I715" s="248" t="s">
        <v>1247</v>
      </c>
      <c r="J715" s="249">
        <v>16</v>
      </c>
      <c r="K715" s="248" t="s">
        <v>2291</v>
      </c>
      <c r="L715" s="248" t="s">
        <v>2386</v>
      </c>
      <c r="M715" s="248">
        <v>3</v>
      </c>
      <c r="N715" s="248"/>
      <c r="O715" s="248" t="s">
        <v>5471</v>
      </c>
      <c r="P715" s="248" t="s">
        <v>6367</v>
      </c>
      <c r="Q715" s="248" t="s">
        <v>5468</v>
      </c>
      <c r="R715" s="250"/>
    </row>
    <row r="716" spans="1:18" x14ac:dyDescent="0.7">
      <c r="A716" s="248" t="s">
        <v>5472</v>
      </c>
      <c r="B716" s="248" t="s">
        <v>5473</v>
      </c>
      <c r="C716" s="248" t="s">
        <v>1960</v>
      </c>
      <c r="D716" s="248" t="s">
        <v>5474</v>
      </c>
      <c r="E716" s="248">
        <v>11</v>
      </c>
      <c r="F716" s="248" t="s">
        <v>2297</v>
      </c>
      <c r="G716" s="248" t="s">
        <v>2298</v>
      </c>
      <c r="H716" s="249">
        <v>86</v>
      </c>
      <c r="I716" s="248" t="s">
        <v>1247</v>
      </c>
      <c r="J716" s="249">
        <v>36</v>
      </c>
      <c r="K716" s="248" t="s">
        <v>2291</v>
      </c>
      <c r="L716" s="248" t="s">
        <v>2299</v>
      </c>
      <c r="M716" s="248">
        <v>5</v>
      </c>
      <c r="N716" s="248"/>
      <c r="O716" s="248" t="s">
        <v>5475</v>
      </c>
      <c r="P716" s="248" t="s">
        <v>6365</v>
      </c>
      <c r="Q716" s="248" t="s">
        <v>5472</v>
      </c>
      <c r="R716" s="250"/>
    </row>
    <row r="717" spans="1:18" x14ac:dyDescent="0.7">
      <c r="A717" s="248" t="s">
        <v>5476</v>
      </c>
      <c r="B717" s="248" t="s">
        <v>5477</v>
      </c>
      <c r="C717" s="248" t="s">
        <v>1961</v>
      </c>
      <c r="D717" s="248" t="s">
        <v>5478</v>
      </c>
      <c r="E717" s="248">
        <v>11</v>
      </c>
      <c r="F717" s="248" t="s">
        <v>2297</v>
      </c>
      <c r="G717" s="248" t="s">
        <v>2298</v>
      </c>
      <c r="H717" s="249">
        <v>86</v>
      </c>
      <c r="I717" s="248" t="s">
        <v>1247</v>
      </c>
      <c r="J717" s="249">
        <v>30</v>
      </c>
      <c r="K717" s="248" t="s">
        <v>2291</v>
      </c>
      <c r="L717" s="248" t="s">
        <v>2299</v>
      </c>
      <c r="M717" s="248">
        <v>5</v>
      </c>
      <c r="N717" s="248"/>
      <c r="O717" s="248" t="s">
        <v>5479</v>
      </c>
      <c r="P717" s="248" t="s">
        <v>6365</v>
      </c>
      <c r="Q717" s="248" t="s">
        <v>5476</v>
      </c>
      <c r="R717" s="250"/>
    </row>
    <row r="718" spans="1:18" x14ac:dyDescent="0.7">
      <c r="A718" s="248" t="s">
        <v>5480</v>
      </c>
      <c r="B718" s="248" t="s">
        <v>5481</v>
      </c>
      <c r="C718" s="248" t="s">
        <v>1962</v>
      </c>
      <c r="D718" s="248" t="s">
        <v>5482</v>
      </c>
      <c r="E718" s="248">
        <v>11</v>
      </c>
      <c r="F718" s="248" t="s">
        <v>2297</v>
      </c>
      <c r="G718" s="248" t="s">
        <v>2298</v>
      </c>
      <c r="H718" s="249">
        <v>86</v>
      </c>
      <c r="I718" s="248" t="s">
        <v>1247</v>
      </c>
      <c r="J718" s="249">
        <v>69</v>
      </c>
      <c r="K718" s="248" t="s">
        <v>2291</v>
      </c>
      <c r="L718" s="248" t="s">
        <v>2304</v>
      </c>
      <c r="M718" s="248">
        <v>10</v>
      </c>
      <c r="N718" s="248"/>
      <c r="O718" s="248" t="s">
        <v>5483</v>
      </c>
      <c r="P718" s="248" t="s">
        <v>6361</v>
      </c>
      <c r="Q718" s="248" t="s">
        <v>5480</v>
      </c>
      <c r="R718" s="250"/>
    </row>
    <row r="719" spans="1:18" x14ac:dyDescent="0.7">
      <c r="A719" s="248" t="s">
        <v>5484</v>
      </c>
      <c r="B719" s="248" t="s">
        <v>5485</v>
      </c>
      <c r="C719" s="248" t="s">
        <v>1963</v>
      </c>
      <c r="D719" s="248" t="s">
        <v>5486</v>
      </c>
      <c r="E719" s="248">
        <v>11</v>
      </c>
      <c r="F719" s="248" t="s">
        <v>2297</v>
      </c>
      <c r="G719" s="248" t="s">
        <v>2298</v>
      </c>
      <c r="H719" s="249">
        <v>86</v>
      </c>
      <c r="I719" s="248" t="s">
        <v>1247</v>
      </c>
      <c r="J719" s="249">
        <v>32</v>
      </c>
      <c r="K719" s="248" t="s">
        <v>2291</v>
      </c>
      <c r="L719" s="248" t="s">
        <v>2299</v>
      </c>
      <c r="M719" s="248">
        <v>5</v>
      </c>
      <c r="N719" s="248"/>
      <c r="O719" s="248" t="s">
        <v>5487</v>
      </c>
      <c r="P719" s="248" t="s">
        <v>6365</v>
      </c>
      <c r="Q719" s="248" t="s">
        <v>5484</v>
      </c>
      <c r="R719" s="250"/>
    </row>
    <row r="720" spans="1:18" x14ac:dyDescent="0.7">
      <c r="A720" s="248" t="s">
        <v>5495</v>
      </c>
      <c r="B720" s="248" t="s">
        <v>5496</v>
      </c>
      <c r="C720" s="248" t="s">
        <v>2073</v>
      </c>
      <c r="D720" s="248" t="s">
        <v>5497</v>
      </c>
      <c r="E720" s="248">
        <v>12</v>
      </c>
      <c r="F720" s="248" t="s">
        <v>2297</v>
      </c>
      <c r="G720" s="248" t="s">
        <v>2298</v>
      </c>
      <c r="H720" s="249">
        <v>90</v>
      </c>
      <c r="I720" s="248" t="s">
        <v>1258</v>
      </c>
      <c r="J720" s="249">
        <v>42</v>
      </c>
      <c r="K720" s="248" t="s">
        <v>2291</v>
      </c>
      <c r="L720" s="248" t="s">
        <v>2299</v>
      </c>
      <c r="M720" s="248">
        <v>6</v>
      </c>
      <c r="N720" s="248"/>
      <c r="O720" s="248" t="s">
        <v>5498</v>
      </c>
      <c r="P720" s="248" t="s">
        <v>6364</v>
      </c>
      <c r="Q720" s="248" t="s">
        <v>5495</v>
      </c>
      <c r="R720" s="250"/>
    </row>
    <row r="721" spans="1:18" x14ac:dyDescent="0.7">
      <c r="A721" s="248" t="s">
        <v>5499</v>
      </c>
      <c r="B721" s="248" t="s">
        <v>5500</v>
      </c>
      <c r="C721" s="248" t="s">
        <v>2074</v>
      </c>
      <c r="D721" s="248" t="s">
        <v>5501</v>
      </c>
      <c r="E721" s="248">
        <v>12</v>
      </c>
      <c r="F721" s="248" t="s">
        <v>2297</v>
      </c>
      <c r="G721" s="248" t="s">
        <v>2298</v>
      </c>
      <c r="H721" s="249">
        <v>90</v>
      </c>
      <c r="I721" s="248" t="s">
        <v>1258</v>
      </c>
      <c r="J721" s="249">
        <v>64</v>
      </c>
      <c r="K721" s="248" t="s">
        <v>2283</v>
      </c>
      <c r="L721" s="248" t="s">
        <v>2299</v>
      </c>
      <c r="M721" s="248">
        <v>7</v>
      </c>
      <c r="N721" s="248"/>
      <c r="O721" s="248" t="s">
        <v>5502</v>
      </c>
      <c r="P721" s="248" t="s">
        <v>6362</v>
      </c>
      <c r="Q721" s="248" t="s">
        <v>5499</v>
      </c>
      <c r="R721" s="250"/>
    </row>
    <row r="722" spans="1:18" x14ac:dyDescent="0.7">
      <c r="A722" s="248" t="s">
        <v>5503</v>
      </c>
      <c r="B722" s="248" t="s">
        <v>5504</v>
      </c>
      <c r="C722" s="248" t="s">
        <v>2075</v>
      </c>
      <c r="D722" s="248" t="s">
        <v>5505</v>
      </c>
      <c r="E722" s="248">
        <v>12</v>
      </c>
      <c r="F722" s="248" t="s">
        <v>2297</v>
      </c>
      <c r="G722" s="248" t="s">
        <v>2298</v>
      </c>
      <c r="H722" s="249">
        <v>90</v>
      </c>
      <c r="I722" s="248" t="s">
        <v>1258</v>
      </c>
      <c r="J722" s="249">
        <v>144</v>
      </c>
      <c r="K722" s="248" t="s">
        <v>2283</v>
      </c>
      <c r="L722" s="248" t="s">
        <v>2333</v>
      </c>
      <c r="M722" s="248">
        <v>13</v>
      </c>
      <c r="N722" s="248"/>
      <c r="O722" s="248" t="s">
        <v>5506</v>
      </c>
      <c r="P722" s="248" t="s">
        <v>6360</v>
      </c>
      <c r="Q722" s="248" t="s">
        <v>5503</v>
      </c>
      <c r="R722" s="250"/>
    </row>
    <row r="723" spans="1:18" x14ac:dyDescent="0.7">
      <c r="A723" s="248" t="s">
        <v>5507</v>
      </c>
      <c r="B723" s="248" t="s">
        <v>5508</v>
      </c>
      <c r="C723" s="248" t="s">
        <v>2076</v>
      </c>
      <c r="D723" s="248" t="s">
        <v>5509</v>
      </c>
      <c r="E723" s="248">
        <v>12</v>
      </c>
      <c r="F723" s="248" t="s">
        <v>2297</v>
      </c>
      <c r="G723" s="248" t="s">
        <v>2298</v>
      </c>
      <c r="H723" s="249">
        <v>90</v>
      </c>
      <c r="I723" s="248" t="s">
        <v>1258</v>
      </c>
      <c r="J723" s="249">
        <v>70</v>
      </c>
      <c r="K723" s="248" t="s">
        <v>2283</v>
      </c>
      <c r="L723" s="248" t="s">
        <v>2299</v>
      </c>
      <c r="M723" s="248">
        <v>7</v>
      </c>
      <c r="N723" s="248"/>
      <c r="O723" s="248" t="s">
        <v>5510</v>
      </c>
      <c r="P723" s="248" t="s">
        <v>6362</v>
      </c>
      <c r="Q723" s="248" t="s">
        <v>5507</v>
      </c>
      <c r="R723" s="250"/>
    </row>
    <row r="724" spans="1:18" x14ac:dyDescent="0.7">
      <c r="A724" s="248" t="s">
        <v>5511</v>
      </c>
      <c r="B724" s="248" t="s">
        <v>5512</v>
      </c>
      <c r="C724" s="248" t="s">
        <v>2077</v>
      </c>
      <c r="D724" s="248" t="s">
        <v>5513</v>
      </c>
      <c r="E724" s="248">
        <v>12</v>
      </c>
      <c r="F724" s="248" t="s">
        <v>2297</v>
      </c>
      <c r="G724" s="248" t="s">
        <v>2298</v>
      </c>
      <c r="H724" s="249">
        <v>90</v>
      </c>
      <c r="I724" s="248" t="s">
        <v>1258</v>
      </c>
      <c r="J724" s="249">
        <v>45</v>
      </c>
      <c r="K724" s="248" t="s">
        <v>2283</v>
      </c>
      <c r="L724" s="248" t="s">
        <v>2299</v>
      </c>
      <c r="M724" s="248">
        <v>7</v>
      </c>
      <c r="N724" s="248"/>
      <c r="O724" s="248" t="s">
        <v>5514</v>
      </c>
      <c r="P724" s="248" t="s">
        <v>6362</v>
      </c>
      <c r="Q724" s="248" t="s">
        <v>5511</v>
      </c>
      <c r="R724" s="250"/>
    </row>
    <row r="725" spans="1:18" x14ac:dyDescent="0.7">
      <c r="A725" s="248" t="s">
        <v>5515</v>
      </c>
      <c r="B725" s="248" t="s">
        <v>5516</v>
      </c>
      <c r="C725" s="248" t="s">
        <v>2078</v>
      </c>
      <c r="D725" s="248" t="s">
        <v>5517</v>
      </c>
      <c r="E725" s="248">
        <v>12</v>
      </c>
      <c r="F725" s="248" t="s">
        <v>2297</v>
      </c>
      <c r="G725" s="248" t="s">
        <v>2298</v>
      </c>
      <c r="H725" s="249">
        <v>90</v>
      </c>
      <c r="I725" s="248" t="s">
        <v>1258</v>
      </c>
      <c r="J725" s="249">
        <v>62</v>
      </c>
      <c r="K725" s="248" t="s">
        <v>2283</v>
      </c>
      <c r="L725" s="248" t="s">
        <v>2304</v>
      </c>
      <c r="M725" s="248">
        <v>9</v>
      </c>
      <c r="N725" s="248"/>
      <c r="O725" s="248" t="s">
        <v>5518</v>
      </c>
      <c r="P725" s="248" t="s">
        <v>6363</v>
      </c>
      <c r="Q725" s="248" t="s">
        <v>5515</v>
      </c>
      <c r="R725" s="250"/>
    </row>
    <row r="726" spans="1:18" x14ac:dyDescent="0.7">
      <c r="A726" s="248" t="s">
        <v>5519</v>
      </c>
      <c r="B726" s="248" t="s">
        <v>5520</v>
      </c>
      <c r="C726" s="248" t="s">
        <v>2079</v>
      </c>
      <c r="D726" s="248" t="s">
        <v>5521</v>
      </c>
      <c r="E726" s="248">
        <v>12</v>
      </c>
      <c r="F726" s="248" t="s">
        <v>2297</v>
      </c>
      <c r="G726" s="248" t="s">
        <v>2298</v>
      </c>
      <c r="H726" s="249">
        <v>90</v>
      </c>
      <c r="I726" s="248" t="s">
        <v>1258</v>
      </c>
      <c r="J726" s="249">
        <v>30</v>
      </c>
      <c r="K726" s="248" t="s">
        <v>2283</v>
      </c>
      <c r="L726" s="248" t="s">
        <v>2299</v>
      </c>
      <c r="M726" s="248">
        <v>5</v>
      </c>
      <c r="N726" s="248"/>
      <c r="O726" s="248" t="s">
        <v>5522</v>
      </c>
      <c r="P726" s="248" t="s">
        <v>6365</v>
      </c>
      <c r="Q726" s="248" t="s">
        <v>5519</v>
      </c>
      <c r="R726" s="250"/>
    </row>
    <row r="727" spans="1:18" x14ac:dyDescent="0.7">
      <c r="A727" s="248" t="s">
        <v>5523</v>
      </c>
      <c r="B727" s="248" t="s">
        <v>5524</v>
      </c>
      <c r="C727" s="248" t="s">
        <v>2080</v>
      </c>
      <c r="D727" s="248" t="s">
        <v>5525</v>
      </c>
      <c r="E727" s="248">
        <v>12</v>
      </c>
      <c r="F727" s="248" t="s">
        <v>2297</v>
      </c>
      <c r="G727" s="248" t="s">
        <v>2298</v>
      </c>
      <c r="H727" s="249">
        <v>90</v>
      </c>
      <c r="I727" s="248" t="s">
        <v>1258</v>
      </c>
      <c r="J727" s="249">
        <v>73</v>
      </c>
      <c r="K727" s="248" t="s">
        <v>2283</v>
      </c>
      <c r="L727" s="248" t="s">
        <v>2299</v>
      </c>
      <c r="M727" s="248">
        <v>6</v>
      </c>
      <c r="N727" s="248"/>
      <c r="O727" s="248" t="s">
        <v>5526</v>
      </c>
      <c r="P727" s="248" t="s">
        <v>6364</v>
      </c>
      <c r="Q727" s="248" t="s">
        <v>5523</v>
      </c>
      <c r="R727" s="250"/>
    </row>
    <row r="728" spans="1:18" x14ac:dyDescent="0.7">
      <c r="A728" s="248" t="s">
        <v>5527</v>
      </c>
      <c r="B728" s="248" t="s">
        <v>5528</v>
      </c>
      <c r="C728" s="248" t="s">
        <v>2081</v>
      </c>
      <c r="D728" s="248" t="s">
        <v>5529</v>
      </c>
      <c r="E728" s="248">
        <v>12</v>
      </c>
      <c r="F728" s="248" t="s">
        <v>2297</v>
      </c>
      <c r="G728" s="248" t="s">
        <v>2298</v>
      </c>
      <c r="H728" s="249">
        <v>90</v>
      </c>
      <c r="I728" s="248" t="s">
        <v>1258</v>
      </c>
      <c r="J728" s="249">
        <v>56</v>
      </c>
      <c r="K728" s="248" t="s">
        <v>2283</v>
      </c>
      <c r="L728" s="248" t="s">
        <v>2299</v>
      </c>
      <c r="M728" s="248">
        <v>6</v>
      </c>
      <c r="N728" s="248"/>
      <c r="O728" s="248" t="s">
        <v>5530</v>
      </c>
      <c r="P728" s="248" t="s">
        <v>6364</v>
      </c>
      <c r="Q728" s="248" t="s">
        <v>5527</v>
      </c>
      <c r="R728" s="250"/>
    </row>
    <row r="729" spans="1:18" x14ac:dyDescent="0.7">
      <c r="A729" s="248" t="s">
        <v>5531</v>
      </c>
      <c r="B729" s="248" t="s">
        <v>5532</v>
      </c>
      <c r="C729" s="248" t="s">
        <v>2082</v>
      </c>
      <c r="D729" s="248" t="s">
        <v>5533</v>
      </c>
      <c r="E729" s="248">
        <v>12</v>
      </c>
      <c r="F729" s="248" t="s">
        <v>2297</v>
      </c>
      <c r="G729" s="248" t="s">
        <v>2298</v>
      </c>
      <c r="H729" s="249">
        <v>90</v>
      </c>
      <c r="I729" s="248" t="s">
        <v>1258</v>
      </c>
      <c r="J729" s="249">
        <v>34</v>
      </c>
      <c r="K729" s="248" t="s">
        <v>2283</v>
      </c>
      <c r="L729" s="248" t="s">
        <v>2299</v>
      </c>
      <c r="M729" s="248">
        <v>5</v>
      </c>
      <c r="N729" s="248"/>
      <c r="O729" s="248" t="s">
        <v>5534</v>
      </c>
      <c r="P729" s="248" t="s">
        <v>6365</v>
      </c>
      <c r="Q729" s="248" t="s">
        <v>5531</v>
      </c>
      <c r="R729" s="250"/>
    </row>
    <row r="730" spans="1:18" x14ac:dyDescent="0.7">
      <c r="A730" s="248" t="s">
        <v>5535</v>
      </c>
      <c r="B730" s="248" t="s">
        <v>5536</v>
      </c>
      <c r="C730" s="248" t="s">
        <v>2083</v>
      </c>
      <c r="D730" s="248" t="s">
        <v>5537</v>
      </c>
      <c r="E730" s="248">
        <v>12</v>
      </c>
      <c r="F730" s="248" t="s">
        <v>2297</v>
      </c>
      <c r="G730" s="248" t="s">
        <v>2298</v>
      </c>
      <c r="H730" s="249">
        <v>90</v>
      </c>
      <c r="I730" s="248" t="s">
        <v>1258</v>
      </c>
      <c r="J730" s="249">
        <v>34</v>
      </c>
      <c r="K730" s="248" t="s">
        <v>2283</v>
      </c>
      <c r="L730" s="248" t="s">
        <v>2299</v>
      </c>
      <c r="M730" s="248">
        <v>5</v>
      </c>
      <c r="N730" s="248"/>
      <c r="O730" s="248" t="s">
        <v>5538</v>
      </c>
      <c r="P730" s="248" t="s">
        <v>6365</v>
      </c>
      <c r="Q730" s="248" t="s">
        <v>5535</v>
      </c>
      <c r="R730" s="250"/>
    </row>
    <row r="731" spans="1:18" x14ac:dyDescent="0.7">
      <c r="A731" s="248" t="s">
        <v>5539</v>
      </c>
      <c r="B731" s="248" t="s">
        <v>5540</v>
      </c>
      <c r="C731" s="248" t="s">
        <v>2084</v>
      </c>
      <c r="D731" s="248" t="s">
        <v>5541</v>
      </c>
      <c r="E731" s="248">
        <v>12</v>
      </c>
      <c r="F731" s="248" t="s">
        <v>2297</v>
      </c>
      <c r="G731" s="248" t="s">
        <v>2298</v>
      </c>
      <c r="H731" s="249">
        <v>90</v>
      </c>
      <c r="I731" s="248" t="s">
        <v>1258</v>
      </c>
      <c r="J731" s="249">
        <v>30</v>
      </c>
      <c r="K731" s="248" t="s">
        <v>2283</v>
      </c>
      <c r="L731" s="248" t="s">
        <v>2299</v>
      </c>
      <c r="M731" s="248">
        <v>6</v>
      </c>
      <c r="N731" s="248"/>
      <c r="O731" s="248" t="s">
        <v>5542</v>
      </c>
      <c r="P731" s="248" t="s">
        <v>6364</v>
      </c>
      <c r="Q731" s="248" t="s">
        <v>5539</v>
      </c>
      <c r="R731" s="250"/>
    </row>
    <row r="732" spans="1:18" x14ac:dyDescent="0.7">
      <c r="A732" s="248" t="s">
        <v>5543</v>
      </c>
      <c r="B732" s="248" t="s">
        <v>5544</v>
      </c>
      <c r="C732" s="248" t="s">
        <v>2085</v>
      </c>
      <c r="D732" s="248" t="s">
        <v>5545</v>
      </c>
      <c r="E732" s="248">
        <v>12</v>
      </c>
      <c r="F732" s="248" t="s">
        <v>2297</v>
      </c>
      <c r="G732" s="248" t="s">
        <v>2298</v>
      </c>
      <c r="H732" s="249">
        <v>90</v>
      </c>
      <c r="I732" s="248" t="s">
        <v>1258</v>
      </c>
      <c r="J732" s="249">
        <v>44</v>
      </c>
      <c r="K732" s="248" t="s">
        <v>2283</v>
      </c>
      <c r="L732" s="248" t="s">
        <v>2299</v>
      </c>
      <c r="M732" s="248">
        <v>5</v>
      </c>
      <c r="N732" s="248"/>
      <c r="O732" s="248" t="s">
        <v>5546</v>
      </c>
      <c r="P732" s="248" t="s">
        <v>6365</v>
      </c>
      <c r="Q732" s="248" t="s">
        <v>5543</v>
      </c>
      <c r="R732" s="250"/>
    </row>
    <row r="733" spans="1:18" x14ac:dyDescent="0.7">
      <c r="A733" s="248" t="s">
        <v>5547</v>
      </c>
      <c r="B733" s="248" t="s">
        <v>5548</v>
      </c>
      <c r="C733" s="248" t="s">
        <v>2086</v>
      </c>
      <c r="D733" s="248" t="s">
        <v>5549</v>
      </c>
      <c r="E733" s="248">
        <v>12</v>
      </c>
      <c r="F733" s="248" t="s">
        <v>2297</v>
      </c>
      <c r="G733" s="248" t="s">
        <v>2298</v>
      </c>
      <c r="H733" s="249">
        <v>90</v>
      </c>
      <c r="I733" s="248" t="s">
        <v>1258</v>
      </c>
      <c r="J733" s="249">
        <v>30</v>
      </c>
      <c r="K733" s="248" t="s">
        <v>2283</v>
      </c>
      <c r="L733" s="248" t="s">
        <v>2299</v>
      </c>
      <c r="M733" s="248">
        <v>6</v>
      </c>
      <c r="N733" s="248"/>
      <c r="O733" s="248" t="s">
        <v>5550</v>
      </c>
      <c r="P733" s="248" t="s">
        <v>6364</v>
      </c>
      <c r="Q733" s="248" t="s">
        <v>5547</v>
      </c>
      <c r="R733" s="250"/>
    </row>
    <row r="734" spans="1:18" x14ac:dyDescent="0.7">
      <c r="A734" s="248" t="s">
        <v>5551</v>
      </c>
      <c r="B734" s="248" t="s">
        <v>5552</v>
      </c>
      <c r="C734" s="248" t="s">
        <v>2087</v>
      </c>
      <c r="D734" s="248" t="s">
        <v>5553</v>
      </c>
      <c r="E734" s="248">
        <v>12</v>
      </c>
      <c r="F734" s="248" t="s">
        <v>2297</v>
      </c>
      <c r="G734" s="248" t="s">
        <v>2298</v>
      </c>
      <c r="H734" s="249">
        <v>90</v>
      </c>
      <c r="I734" s="248" t="s">
        <v>1258</v>
      </c>
      <c r="J734" s="249">
        <v>30</v>
      </c>
      <c r="K734" s="248" t="s">
        <v>2283</v>
      </c>
      <c r="L734" s="248" t="s">
        <v>2299</v>
      </c>
      <c r="M734" s="248">
        <v>5</v>
      </c>
      <c r="N734" s="248"/>
      <c r="O734" s="248" t="s">
        <v>5554</v>
      </c>
      <c r="P734" s="248" t="s">
        <v>6365</v>
      </c>
      <c r="Q734" s="248" t="s">
        <v>5551</v>
      </c>
      <c r="R734" s="250"/>
    </row>
    <row r="735" spans="1:18" x14ac:dyDescent="0.7">
      <c r="A735" s="248" t="s">
        <v>5558</v>
      </c>
      <c r="B735" s="248" t="s">
        <v>5559</v>
      </c>
      <c r="C735" s="248" t="s">
        <v>2089</v>
      </c>
      <c r="D735" s="248" t="s">
        <v>5560</v>
      </c>
      <c r="E735" s="248">
        <v>12</v>
      </c>
      <c r="F735" s="248" t="s">
        <v>2297</v>
      </c>
      <c r="G735" s="248" t="s">
        <v>2298</v>
      </c>
      <c r="H735" s="249">
        <v>91</v>
      </c>
      <c r="I735" s="248" t="s">
        <v>1259</v>
      </c>
      <c r="J735" s="249">
        <v>31</v>
      </c>
      <c r="K735" s="248" t="s">
        <v>2291</v>
      </c>
      <c r="L735" s="248" t="s">
        <v>2299</v>
      </c>
      <c r="M735" s="248">
        <v>5</v>
      </c>
      <c r="N735" s="248"/>
      <c r="O735" s="248" t="s">
        <v>5561</v>
      </c>
      <c r="P735" s="248" t="s">
        <v>6365</v>
      </c>
      <c r="Q735" s="248" t="s">
        <v>5558</v>
      </c>
      <c r="R735" s="250"/>
    </row>
    <row r="736" spans="1:18" x14ac:dyDescent="0.7">
      <c r="A736" s="248" t="s">
        <v>5562</v>
      </c>
      <c r="B736" s="248" t="s">
        <v>5563</v>
      </c>
      <c r="C736" s="248" t="s">
        <v>2090</v>
      </c>
      <c r="D736" s="248" t="s">
        <v>5564</v>
      </c>
      <c r="E736" s="248">
        <v>12</v>
      </c>
      <c r="F736" s="248" t="s">
        <v>2297</v>
      </c>
      <c r="G736" s="248" t="s">
        <v>2298</v>
      </c>
      <c r="H736" s="249">
        <v>91</v>
      </c>
      <c r="I736" s="248" t="s">
        <v>1259</v>
      </c>
      <c r="J736" s="249">
        <v>37</v>
      </c>
      <c r="K736" s="248" t="s">
        <v>2291</v>
      </c>
      <c r="L736" s="248" t="s">
        <v>2299</v>
      </c>
      <c r="M736" s="248">
        <v>5</v>
      </c>
      <c r="N736" s="248"/>
      <c r="O736" s="248" t="s">
        <v>5565</v>
      </c>
      <c r="P736" s="248" t="s">
        <v>6365</v>
      </c>
      <c r="Q736" s="248" t="s">
        <v>5562</v>
      </c>
      <c r="R736" s="250"/>
    </row>
    <row r="737" spans="1:18" x14ac:dyDescent="0.7">
      <c r="A737" s="248" t="s">
        <v>5566</v>
      </c>
      <c r="B737" s="248" t="s">
        <v>5567</v>
      </c>
      <c r="C737" s="248" t="s">
        <v>2091</v>
      </c>
      <c r="D737" s="248" t="s">
        <v>5568</v>
      </c>
      <c r="E737" s="248">
        <v>12</v>
      </c>
      <c r="F737" s="248" t="s">
        <v>2297</v>
      </c>
      <c r="G737" s="248" t="s">
        <v>2298</v>
      </c>
      <c r="H737" s="249">
        <v>91</v>
      </c>
      <c r="I737" s="248" t="s">
        <v>1259</v>
      </c>
      <c r="J737" s="249">
        <v>30</v>
      </c>
      <c r="K737" s="248" t="s">
        <v>2291</v>
      </c>
      <c r="L737" s="248" t="s">
        <v>2299</v>
      </c>
      <c r="M737" s="248">
        <v>5</v>
      </c>
      <c r="N737" s="248"/>
      <c r="O737" s="248" t="s">
        <v>5569</v>
      </c>
      <c r="P737" s="248" t="s">
        <v>6365</v>
      </c>
      <c r="Q737" s="248" t="s">
        <v>5566</v>
      </c>
      <c r="R737" s="250"/>
    </row>
    <row r="738" spans="1:18" x14ac:dyDescent="0.7">
      <c r="A738" s="248" t="s">
        <v>5570</v>
      </c>
      <c r="B738" s="248" t="s">
        <v>5571</v>
      </c>
      <c r="C738" s="248" t="s">
        <v>2092</v>
      </c>
      <c r="D738" s="248" t="s">
        <v>5572</v>
      </c>
      <c r="E738" s="248">
        <v>12</v>
      </c>
      <c r="F738" s="248" t="s">
        <v>2297</v>
      </c>
      <c r="G738" s="248" t="s">
        <v>2298</v>
      </c>
      <c r="H738" s="249">
        <v>91</v>
      </c>
      <c r="I738" s="248" t="s">
        <v>1259</v>
      </c>
      <c r="J738" s="249">
        <v>93</v>
      </c>
      <c r="K738" s="248" t="s">
        <v>2291</v>
      </c>
      <c r="L738" s="248" t="s">
        <v>2304</v>
      </c>
      <c r="M738" s="248">
        <v>10</v>
      </c>
      <c r="N738" s="248"/>
      <c r="O738" s="248" t="s">
        <v>5573</v>
      </c>
      <c r="P738" s="248" t="s">
        <v>6361</v>
      </c>
      <c r="Q738" s="248" t="s">
        <v>5570</v>
      </c>
      <c r="R738" s="250"/>
    </row>
    <row r="739" spans="1:18" x14ac:dyDescent="0.7">
      <c r="A739" s="248" t="s">
        <v>5574</v>
      </c>
      <c r="B739" s="248" t="s">
        <v>5575</v>
      </c>
      <c r="C739" s="248" t="s">
        <v>2093</v>
      </c>
      <c r="D739" s="248" t="s">
        <v>5576</v>
      </c>
      <c r="E739" s="248">
        <v>12</v>
      </c>
      <c r="F739" s="248" t="s">
        <v>2297</v>
      </c>
      <c r="G739" s="248" t="s">
        <v>2298</v>
      </c>
      <c r="H739" s="249">
        <v>91</v>
      </c>
      <c r="I739" s="248" t="s">
        <v>1259</v>
      </c>
      <c r="J739" s="249">
        <v>33</v>
      </c>
      <c r="K739" s="248" t="s">
        <v>2291</v>
      </c>
      <c r="L739" s="248" t="s">
        <v>2299</v>
      </c>
      <c r="M739" s="248">
        <v>5</v>
      </c>
      <c r="N739" s="248"/>
      <c r="O739" s="248" t="s">
        <v>5577</v>
      </c>
      <c r="P739" s="248" t="s">
        <v>6365</v>
      </c>
      <c r="Q739" s="248" t="s">
        <v>5574</v>
      </c>
      <c r="R739" s="250"/>
    </row>
    <row r="740" spans="1:18" x14ac:dyDescent="0.7">
      <c r="A740" s="248" t="s">
        <v>5585</v>
      </c>
      <c r="B740" s="248" t="s">
        <v>5586</v>
      </c>
      <c r="C740" s="248" t="s">
        <v>2018</v>
      </c>
      <c r="D740" s="248" t="s">
        <v>5587</v>
      </c>
      <c r="E740" s="248">
        <v>12</v>
      </c>
      <c r="F740" s="248" t="s">
        <v>2297</v>
      </c>
      <c r="G740" s="248" t="s">
        <v>2298</v>
      </c>
      <c r="H740" s="249">
        <v>92</v>
      </c>
      <c r="I740" s="248" t="s">
        <v>1253</v>
      </c>
      <c r="J740" s="249">
        <v>95</v>
      </c>
      <c r="K740" s="248" t="s">
        <v>2283</v>
      </c>
      <c r="L740" s="248" t="s">
        <v>2304</v>
      </c>
      <c r="M740" s="248">
        <v>10</v>
      </c>
      <c r="N740" s="248"/>
      <c r="O740" s="248" t="s">
        <v>5588</v>
      </c>
      <c r="P740" s="248" t="s">
        <v>6361</v>
      </c>
      <c r="Q740" s="248" t="s">
        <v>5585</v>
      </c>
      <c r="R740" s="250"/>
    </row>
    <row r="741" spans="1:18" x14ac:dyDescent="0.7">
      <c r="A741" s="248" t="s">
        <v>5589</v>
      </c>
      <c r="B741" s="248" t="s">
        <v>5590</v>
      </c>
      <c r="C741" s="248" t="s">
        <v>2019</v>
      </c>
      <c r="D741" s="248" t="s">
        <v>5591</v>
      </c>
      <c r="E741" s="248">
        <v>12</v>
      </c>
      <c r="F741" s="248" t="s">
        <v>2297</v>
      </c>
      <c r="G741" s="248" t="s">
        <v>2298</v>
      </c>
      <c r="H741" s="249">
        <v>92</v>
      </c>
      <c r="I741" s="248" t="s">
        <v>1253</v>
      </c>
      <c r="J741" s="249">
        <v>91</v>
      </c>
      <c r="K741" s="248" t="s">
        <v>2283</v>
      </c>
      <c r="L741" s="248" t="s">
        <v>2304</v>
      </c>
      <c r="M741" s="248">
        <v>9</v>
      </c>
      <c r="N741" s="248"/>
      <c r="O741" s="248" t="s">
        <v>5592</v>
      </c>
      <c r="P741" s="248" t="s">
        <v>6363</v>
      </c>
      <c r="Q741" s="248" t="s">
        <v>5589</v>
      </c>
      <c r="R741" s="250"/>
    </row>
    <row r="742" spans="1:18" x14ac:dyDescent="0.7">
      <c r="A742" s="248" t="s">
        <v>5593</v>
      </c>
      <c r="B742" s="248" t="s">
        <v>5594</v>
      </c>
      <c r="C742" s="248" t="s">
        <v>2020</v>
      </c>
      <c r="D742" s="248" t="s">
        <v>5595</v>
      </c>
      <c r="E742" s="248">
        <v>12</v>
      </c>
      <c r="F742" s="248" t="s">
        <v>2297</v>
      </c>
      <c r="G742" s="248" t="s">
        <v>2298</v>
      </c>
      <c r="H742" s="249">
        <v>92</v>
      </c>
      <c r="I742" s="248" t="s">
        <v>1253</v>
      </c>
      <c r="J742" s="249">
        <v>46</v>
      </c>
      <c r="K742" s="248" t="s">
        <v>2283</v>
      </c>
      <c r="L742" s="248" t="s">
        <v>2299</v>
      </c>
      <c r="M742" s="248">
        <v>6</v>
      </c>
      <c r="N742" s="248"/>
      <c r="O742" s="248" t="s">
        <v>5596</v>
      </c>
      <c r="P742" s="248" t="s">
        <v>6364</v>
      </c>
      <c r="Q742" s="248" t="s">
        <v>5593</v>
      </c>
      <c r="R742" s="250"/>
    </row>
    <row r="743" spans="1:18" x14ac:dyDescent="0.7">
      <c r="A743" s="248" t="s">
        <v>5597</v>
      </c>
      <c r="B743" s="248" t="s">
        <v>5598</v>
      </c>
      <c r="C743" s="248" t="s">
        <v>2021</v>
      </c>
      <c r="D743" s="248" t="s">
        <v>5599</v>
      </c>
      <c r="E743" s="248">
        <v>12</v>
      </c>
      <c r="F743" s="248" t="s">
        <v>2297</v>
      </c>
      <c r="G743" s="248" t="s">
        <v>2298</v>
      </c>
      <c r="H743" s="249">
        <v>92</v>
      </c>
      <c r="I743" s="248" t="s">
        <v>1253</v>
      </c>
      <c r="J743" s="249">
        <v>60</v>
      </c>
      <c r="K743" s="248" t="s">
        <v>2283</v>
      </c>
      <c r="L743" s="248" t="s">
        <v>2299</v>
      </c>
      <c r="M743" s="248">
        <v>6</v>
      </c>
      <c r="N743" s="248"/>
      <c r="O743" s="248" t="s">
        <v>5600</v>
      </c>
      <c r="P743" s="248" t="s">
        <v>6364</v>
      </c>
      <c r="Q743" s="248" t="s">
        <v>5597</v>
      </c>
      <c r="R743" s="250"/>
    </row>
    <row r="744" spans="1:18" x14ac:dyDescent="0.7">
      <c r="A744" s="248" t="s">
        <v>5601</v>
      </c>
      <c r="B744" s="248" t="s">
        <v>5602</v>
      </c>
      <c r="C744" s="248" t="s">
        <v>2022</v>
      </c>
      <c r="D744" s="248" t="s">
        <v>5603</v>
      </c>
      <c r="E744" s="248">
        <v>12</v>
      </c>
      <c r="F744" s="248" t="s">
        <v>2297</v>
      </c>
      <c r="G744" s="248" t="s">
        <v>2298</v>
      </c>
      <c r="H744" s="249">
        <v>92</v>
      </c>
      <c r="I744" s="248" t="s">
        <v>1253</v>
      </c>
      <c r="J744" s="249">
        <v>100</v>
      </c>
      <c r="K744" s="248" t="s">
        <v>2283</v>
      </c>
      <c r="L744" s="248" t="s">
        <v>2333</v>
      </c>
      <c r="M744" s="248">
        <v>12</v>
      </c>
      <c r="N744" s="248"/>
      <c r="O744" s="248" t="s">
        <v>5604</v>
      </c>
      <c r="P744" s="248" t="s">
        <v>6366</v>
      </c>
      <c r="Q744" s="248" t="s">
        <v>5601</v>
      </c>
      <c r="R744" s="250"/>
    </row>
    <row r="745" spans="1:18" x14ac:dyDescent="0.7">
      <c r="A745" s="248" t="s">
        <v>5605</v>
      </c>
      <c r="B745" s="248" t="s">
        <v>5606</v>
      </c>
      <c r="C745" s="248" t="s">
        <v>2023</v>
      </c>
      <c r="D745" s="248" t="s">
        <v>5607</v>
      </c>
      <c r="E745" s="248">
        <v>12</v>
      </c>
      <c r="F745" s="248" t="s">
        <v>2297</v>
      </c>
      <c r="G745" s="248" t="s">
        <v>2298</v>
      </c>
      <c r="H745" s="249">
        <v>92</v>
      </c>
      <c r="I745" s="248" t="s">
        <v>1253</v>
      </c>
      <c r="J745" s="249">
        <v>30</v>
      </c>
      <c r="K745" s="248" t="s">
        <v>2283</v>
      </c>
      <c r="L745" s="248" t="s">
        <v>2299</v>
      </c>
      <c r="M745" s="248">
        <v>6</v>
      </c>
      <c r="N745" s="248"/>
      <c r="O745" s="248" t="s">
        <v>5608</v>
      </c>
      <c r="P745" s="248" t="s">
        <v>6364</v>
      </c>
      <c r="Q745" s="248" t="s">
        <v>5605</v>
      </c>
      <c r="R745" s="250"/>
    </row>
    <row r="746" spans="1:18" x14ac:dyDescent="0.7">
      <c r="A746" s="248" t="s">
        <v>5609</v>
      </c>
      <c r="B746" s="248" t="s">
        <v>5610</v>
      </c>
      <c r="C746" s="248" t="s">
        <v>2024</v>
      </c>
      <c r="D746" s="248" t="s">
        <v>5611</v>
      </c>
      <c r="E746" s="248">
        <v>12</v>
      </c>
      <c r="F746" s="248" t="s">
        <v>2297</v>
      </c>
      <c r="G746" s="248" t="s">
        <v>2298</v>
      </c>
      <c r="H746" s="249">
        <v>92</v>
      </c>
      <c r="I746" s="248" t="s">
        <v>1253</v>
      </c>
      <c r="J746" s="249">
        <v>63</v>
      </c>
      <c r="K746" s="248" t="s">
        <v>2283</v>
      </c>
      <c r="L746" s="248" t="s">
        <v>2299</v>
      </c>
      <c r="M746" s="248">
        <v>6</v>
      </c>
      <c r="N746" s="248"/>
      <c r="O746" s="248" t="s">
        <v>5612</v>
      </c>
      <c r="P746" s="248" t="s">
        <v>6364</v>
      </c>
      <c r="Q746" s="248" t="s">
        <v>5609</v>
      </c>
      <c r="R746" s="250"/>
    </row>
    <row r="747" spans="1:18" x14ac:dyDescent="0.7">
      <c r="A747" s="248" t="s">
        <v>5624</v>
      </c>
      <c r="B747" s="248" t="s">
        <v>5625</v>
      </c>
      <c r="C747" s="248" t="s">
        <v>2053</v>
      </c>
      <c r="D747" s="248" t="s">
        <v>5626</v>
      </c>
      <c r="E747" s="248">
        <v>12</v>
      </c>
      <c r="F747" s="248" t="s">
        <v>2297</v>
      </c>
      <c r="G747" s="248" t="s">
        <v>2298</v>
      </c>
      <c r="H747" s="249">
        <v>93</v>
      </c>
      <c r="I747" s="248" t="s">
        <v>1256</v>
      </c>
      <c r="J747" s="249">
        <v>30</v>
      </c>
      <c r="K747" s="248" t="s">
        <v>2283</v>
      </c>
      <c r="L747" s="248" t="s">
        <v>2299</v>
      </c>
      <c r="M747" s="248">
        <v>5</v>
      </c>
      <c r="N747" s="248"/>
      <c r="O747" s="248" t="s">
        <v>5627</v>
      </c>
      <c r="P747" s="248" t="s">
        <v>6365</v>
      </c>
      <c r="Q747" s="248" t="s">
        <v>5624</v>
      </c>
      <c r="R747" s="250"/>
    </row>
    <row r="748" spans="1:18" x14ac:dyDescent="0.7">
      <c r="A748" s="248" t="s">
        <v>5628</v>
      </c>
      <c r="B748" s="248" t="s">
        <v>5629</v>
      </c>
      <c r="C748" s="248" t="s">
        <v>2054</v>
      </c>
      <c r="D748" s="248" t="s">
        <v>5630</v>
      </c>
      <c r="E748" s="248">
        <v>12</v>
      </c>
      <c r="F748" s="248" t="s">
        <v>2297</v>
      </c>
      <c r="G748" s="248" t="s">
        <v>2298</v>
      </c>
      <c r="H748" s="249">
        <v>93</v>
      </c>
      <c r="I748" s="248" t="s">
        <v>1256</v>
      </c>
      <c r="J748" s="249">
        <v>44</v>
      </c>
      <c r="K748" s="248" t="s">
        <v>2283</v>
      </c>
      <c r="L748" s="248" t="s">
        <v>2299</v>
      </c>
      <c r="M748" s="248">
        <v>6</v>
      </c>
      <c r="N748" s="248"/>
      <c r="O748" s="248" t="s">
        <v>5631</v>
      </c>
      <c r="P748" s="248" t="s">
        <v>6364</v>
      </c>
      <c r="Q748" s="248" t="s">
        <v>5628</v>
      </c>
      <c r="R748" s="250"/>
    </row>
    <row r="749" spans="1:18" x14ac:dyDescent="0.7">
      <c r="A749" s="248" t="s">
        <v>5632</v>
      </c>
      <c r="B749" s="248" t="s">
        <v>5633</v>
      </c>
      <c r="C749" s="248" t="s">
        <v>2055</v>
      </c>
      <c r="D749" s="248" t="s">
        <v>5634</v>
      </c>
      <c r="E749" s="248">
        <v>12</v>
      </c>
      <c r="F749" s="248" t="s">
        <v>2297</v>
      </c>
      <c r="G749" s="248" t="s">
        <v>2298</v>
      </c>
      <c r="H749" s="249">
        <v>93</v>
      </c>
      <c r="I749" s="248" t="s">
        <v>1256</v>
      </c>
      <c r="J749" s="249">
        <v>32</v>
      </c>
      <c r="K749" s="248" t="s">
        <v>2283</v>
      </c>
      <c r="L749" s="248" t="s">
        <v>2304</v>
      </c>
      <c r="M749" s="248">
        <v>9</v>
      </c>
      <c r="N749" s="248"/>
      <c r="O749" s="248" t="s">
        <v>5635</v>
      </c>
      <c r="P749" s="248" t="s">
        <v>6363</v>
      </c>
      <c r="Q749" s="248" t="s">
        <v>5632</v>
      </c>
      <c r="R749" s="250"/>
    </row>
    <row r="750" spans="1:18" x14ac:dyDescent="0.7">
      <c r="A750" s="248" t="s">
        <v>5636</v>
      </c>
      <c r="B750" s="248" t="s">
        <v>5637</v>
      </c>
      <c r="C750" s="248" t="s">
        <v>2056</v>
      </c>
      <c r="D750" s="248" t="s">
        <v>5638</v>
      </c>
      <c r="E750" s="248">
        <v>12</v>
      </c>
      <c r="F750" s="248" t="s">
        <v>2297</v>
      </c>
      <c r="G750" s="248" t="s">
        <v>2298</v>
      </c>
      <c r="H750" s="249">
        <v>93</v>
      </c>
      <c r="I750" s="248" t="s">
        <v>1256</v>
      </c>
      <c r="J750" s="249">
        <v>90</v>
      </c>
      <c r="K750" s="248" t="s">
        <v>2283</v>
      </c>
      <c r="L750" s="248" t="s">
        <v>2333</v>
      </c>
      <c r="M750" s="248">
        <v>12</v>
      </c>
      <c r="N750" s="248"/>
      <c r="O750" s="248" t="s">
        <v>5639</v>
      </c>
      <c r="P750" s="248" t="s">
        <v>6366</v>
      </c>
      <c r="Q750" s="248" t="s">
        <v>5636</v>
      </c>
      <c r="R750" s="250"/>
    </row>
    <row r="751" spans="1:18" x14ac:dyDescent="0.7">
      <c r="A751" s="248" t="s">
        <v>5640</v>
      </c>
      <c r="B751" s="248" t="s">
        <v>5641</v>
      </c>
      <c r="C751" s="248" t="s">
        <v>2057</v>
      </c>
      <c r="D751" s="248" t="s">
        <v>5642</v>
      </c>
      <c r="E751" s="248">
        <v>12</v>
      </c>
      <c r="F751" s="248" t="s">
        <v>2297</v>
      </c>
      <c r="G751" s="248" t="s">
        <v>2298</v>
      </c>
      <c r="H751" s="249">
        <v>93</v>
      </c>
      <c r="I751" s="248" t="s">
        <v>1256</v>
      </c>
      <c r="J751" s="249">
        <v>30</v>
      </c>
      <c r="K751" s="248" t="s">
        <v>2283</v>
      </c>
      <c r="L751" s="248" t="s">
        <v>2299</v>
      </c>
      <c r="M751" s="248">
        <v>6</v>
      </c>
      <c r="N751" s="248"/>
      <c r="O751" s="248" t="s">
        <v>5643</v>
      </c>
      <c r="P751" s="248" t="s">
        <v>6364</v>
      </c>
      <c r="Q751" s="248" t="s">
        <v>5640</v>
      </c>
      <c r="R751" s="250"/>
    </row>
    <row r="752" spans="1:18" x14ac:dyDescent="0.7">
      <c r="A752" s="248" t="s">
        <v>5644</v>
      </c>
      <c r="B752" s="248" t="s">
        <v>5645</v>
      </c>
      <c r="C752" s="248" t="s">
        <v>2058</v>
      </c>
      <c r="D752" s="248" t="s">
        <v>5646</v>
      </c>
      <c r="E752" s="248">
        <v>12</v>
      </c>
      <c r="F752" s="248" t="s">
        <v>2297</v>
      </c>
      <c r="G752" s="248" t="s">
        <v>2298</v>
      </c>
      <c r="H752" s="249">
        <v>93</v>
      </c>
      <c r="I752" s="248" t="s">
        <v>1256</v>
      </c>
      <c r="J752" s="249">
        <v>30</v>
      </c>
      <c r="K752" s="248" t="s">
        <v>2283</v>
      </c>
      <c r="L752" s="248" t="s">
        <v>2299</v>
      </c>
      <c r="M752" s="248">
        <v>5</v>
      </c>
      <c r="N752" s="248"/>
      <c r="O752" s="248" t="s">
        <v>5647</v>
      </c>
      <c r="P752" s="248" t="s">
        <v>6365</v>
      </c>
      <c r="Q752" s="248" t="s">
        <v>5644</v>
      </c>
      <c r="R752" s="250"/>
    </row>
    <row r="753" spans="1:18" x14ac:dyDescent="0.7">
      <c r="A753" s="248" t="s">
        <v>5648</v>
      </c>
      <c r="B753" s="248" t="s">
        <v>5649</v>
      </c>
      <c r="C753" s="248" t="s">
        <v>2059</v>
      </c>
      <c r="D753" s="248" t="s">
        <v>5650</v>
      </c>
      <c r="E753" s="248">
        <v>12</v>
      </c>
      <c r="F753" s="248" t="s">
        <v>2297</v>
      </c>
      <c r="G753" s="248" t="s">
        <v>2298</v>
      </c>
      <c r="H753" s="249">
        <v>93</v>
      </c>
      <c r="I753" s="248" t="s">
        <v>1256</v>
      </c>
      <c r="J753" s="249">
        <v>31</v>
      </c>
      <c r="K753" s="248" t="s">
        <v>2283</v>
      </c>
      <c r="L753" s="248" t="s">
        <v>2299</v>
      </c>
      <c r="M753" s="248">
        <v>6</v>
      </c>
      <c r="N753" s="248"/>
      <c r="O753" s="248" t="s">
        <v>5651</v>
      </c>
      <c r="P753" s="248" t="s">
        <v>6364</v>
      </c>
      <c r="Q753" s="248" t="s">
        <v>5648</v>
      </c>
      <c r="R753" s="250"/>
    </row>
    <row r="754" spans="1:18" x14ac:dyDescent="0.7">
      <c r="A754" s="248" t="s">
        <v>5652</v>
      </c>
      <c r="B754" s="248" t="s">
        <v>5653</v>
      </c>
      <c r="C754" s="248" t="s">
        <v>2060</v>
      </c>
      <c r="D754" s="248" t="s">
        <v>5654</v>
      </c>
      <c r="E754" s="248">
        <v>12</v>
      </c>
      <c r="F754" s="248" t="s">
        <v>2297</v>
      </c>
      <c r="G754" s="248" t="s">
        <v>2298</v>
      </c>
      <c r="H754" s="249">
        <v>93</v>
      </c>
      <c r="I754" s="248" t="s">
        <v>1256</v>
      </c>
      <c r="J754" s="249">
        <v>30</v>
      </c>
      <c r="K754" s="248" t="s">
        <v>2283</v>
      </c>
      <c r="L754" s="248" t="s">
        <v>2299</v>
      </c>
      <c r="M754" s="248">
        <v>5</v>
      </c>
      <c r="N754" s="248"/>
      <c r="O754" s="248" t="s">
        <v>5655</v>
      </c>
      <c r="P754" s="248" t="s">
        <v>6365</v>
      </c>
      <c r="Q754" s="248" t="s">
        <v>5652</v>
      </c>
      <c r="R754" s="250"/>
    </row>
    <row r="755" spans="1:18" x14ac:dyDescent="0.7">
      <c r="A755" s="248" t="s">
        <v>5656</v>
      </c>
      <c r="B755" s="248" t="s">
        <v>5657</v>
      </c>
      <c r="C755" s="248" t="s">
        <v>2061</v>
      </c>
      <c r="D755" s="248" t="s">
        <v>5658</v>
      </c>
      <c r="E755" s="248">
        <v>12</v>
      </c>
      <c r="F755" s="248" t="s">
        <v>2297</v>
      </c>
      <c r="G755" s="248" t="s">
        <v>2298</v>
      </c>
      <c r="H755" s="249">
        <v>93</v>
      </c>
      <c r="I755" s="248" t="s">
        <v>1256</v>
      </c>
      <c r="J755" s="249">
        <v>30</v>
      </c>
      <c r="K755" s="248" t="s">
        <v>2283</v>
      </c>
      <c r="L755" s="248" t="s">
        <v>2299</v>
      </c>
      <c r="M755" s="248">
        <v>5</v>
      </c>
      <c r="N755" s="248"/>
      <c r="O755" s="248" t="s">
        <v>5659</v>
      </c>
      <c r="P755" s="248" t="s">
        <v>6365</v>
      </c>
      <c r="Q755" s="248" t="s">
        <v>5656</v>
      </c>
      <c r="R755" s="250"/>
    </row>
    <row r="756" spans="1:18" x14ac:dyDescent="0.7">
      <c r="A756" s="248" t="s">
        <v>5667</v>
      </c>
      <c r="B756" s="248" t="s">
        <v>5668</v>
      </c>
      <c r="C756" s="248" t="s">
        <v>2041</v>
      </c>
      <c r="D756" s="248" t="s">
        <v>5669</v>
      </c>
      <c r="E756" s="248">
        <v>12</v>
      </c>
      <c r="F756" s="248" t="s">
        <v>2297</v>
      </c>
      <c r="G756" s="248" t="s">
        <v>2298</v>
      </c>
      <c r="H756" s="249">
        <v>94</v>
      </c>
      <c r="I756" s="248" t="s">
        <v>1255</v>
      </c>
      <c r="J756" s="249">
        <v>104</v>
      </c>
      <c r="K756" s="248" t="s">
        <v>2283</v>
      </c>
      <c r="L756" s="248" t="s">
        <v>2304</v>
      </c>
      <c r="M756" s="248">
        <v>10</v>
      </c>
      <c r="N756" s="248"/>
      <c r="O756" s="248" t="s">
        <v>5670</v>
      </c>
      <c r="P756" s="248" t="s">
        <v>6361</v>
      </c>
      <c r="Q756" s="248" t="s">
        <v>5667</v>
      </c>
      <c r="R756" s="250"/>
    </row>
    <row r="757" spans="1:18" x14ac:dyDescent="0.7">
      <c r="A757" s="248" t="s">
        <v>5671</v>
      </c>
      <c r="B757" s="248" t="s">
        <v>5672</v>
      </c>
      <c r="C757" s="248" t="s">
        <v>2042</v>
      </c>
      <c r="D757" s="248" t="s">
        <v>5673</v>
      </c>
      <c r="E757" s="248">
        <v>12</v>
      </c>
      <c r="F757" s="248" t="s">
        <v>2297</v>
      </c>
      <c r="G757" s="248" t="s">
        <v>2298</v>
      </c>
      <c r="H757" s="249">
        <v>94</v>
      </c>
      <c r="I757" s="248" t="s">
        <v>1255</v>
      </c>
      <c r="J757" s="249">
        <v>46</v>
      </c>
      <c r="K757" s="248" t="s">
        <v>2283</v>
      </c>
      <c r="L757" s="248" t="s">
        <v>2299</v>
      </c>
      <c r="M757" s="248">
        <v>7</v>
      </c>
      <c r="N757" s="248"/>
      <c r="O757" s="248" t="s">
        <v>5674</v>
      </c>
      <c r="P757" s="248" t="s">
        <v>6362</v>
      </c>
      <c r="Q757" s="248" t="s">
        <v>5671</v>
      </c>
      <c r="R757" s="250"/>
    </row>
    <row r="758" spans="1:18" x14ac:dyDescent="0.7">
      <c r="A758" s="248" t="s">
        <v>5675</v>
      </c>
      <c r="B758" s="248" t="s">
        <v>5676</v>
      </c>
      <c r="C758" s="248" t="s">
        <v>2043</v>
      </c>
      <c r="D758" s="248" t="s">
        <v>5677</v>
      </c>
      <c r="E758" s="248">
        <v>12</v>
      </c>
      <c r="F758" s="248" t="s">
        <v>2297</v>
      </c>
      <c r="G758" s="248" t="s">
        <v>2298</v>
      </c>
      <c r="H758" s="249">
        <v>94</v>
      </c>
      <c r="I758" s="248" t="s">
        <v>1255</v>
      </c>
      <c r="J758" s="249">
        <v>39</v>
      </c>
      <c r="K758" s="248" t="s">
        <v>2291</v>
      </c>
      <c r="L758" s="248" t="s">
        <v>2299</v>
      </c>
      <c r="M758" s="248">
        <v>6</v>
      </c>
      <c r="N758" s="248"/>
      <c r="O758" s="248" t="s">
        <v>5678</v>
      </c>
      <c r="P758" s="248" t="s">
        <v>6364</v>
      </c>
      <c r="Q758" s="248" t="s">
        <v>5675</v>
      </c>
      <c r="R758" s="250"/>
    </row>
    <row r="759" spans="1:18" x14ac:dyDescent="0.7">
      <c r="A759" s="248" t="s">
        <v>5679</v>
      </c>
      <c r="B759" s="248" t="s">
        <v>5680</v>
      </c>
      <c r="C759" s="248" t="s">
        <v>2044</v>
      </c>
      <c r="D759" s="248" t="s">
        <v>5681</v>
      </c>
      <c r="E759" s="248">
        <v>12</v>
      </c>
      <c r="F759" s="248" t="s">
        <v>2297</v>
      </c>
      <c r="G759" s="248" t="s">
        <v>2298</v>
      </c>
      <c r="H759" s="249">
        <v>94</v>
      </c>
      <c r="I759" s="248" t="s">
        <v>1255</v>
      </c>
      <c r="J759" s="249">
        <v>42</v>
      </c>
      <c r="K759" s="248" t="s">
        <v>2283</v>
      </c>
      <c r="L759" s="248" t="s">
        <v>2299</v>
      </c>
      <c r="M759" s="248">
        <v>6</v>
      </c>
      <c r="N759" s="248"/>
      <c r="O759" s="248" t="s">
        <v>5682</v>
      </c>
      <c r="P759" s="248" t="s">
        <v>6364</v>
      </c>
      <c r="Q759" s="248" t="s">
        <v>5679</v>
      </c>
      <c r="R759" s="250"/>
    </row>
    <row r="760" spans="1:18" x14ac:dyDescent="0.7">
      <c r="A760" s="248" t="s">
        <v>5683</v>
      </c>
      <c r="B760" s="248" t="s">
        <v>5684</v>
      </c>
      <c r="C760" s="248" t="s">
        <v>2045</v>
      </c>
      <c r="D760" s="248" t="s">
        <v>5685</v>
      </c>
      <c r="E760" s="248">
        <v>12</v>
      </c>
      <c r="F760" s="248" t="s">
        <v>2297</v>
      </c>
      <c r="G760" s="248" t="s">
        <v>2298</v>
      </c>
      <c r="H760" s="249">
        <v>94</v>
      </c>
      <c r="I760" s="248" t="s">
        <v>1255</v>
      </c>
      <c r="J760" s="249">
        <v>36</v>
      </c>
      <c r="K760" s="248" t="s">
        <v>2283</v>
      </c>
      <c r="L760" s="248" t="s">
        <v>2299</v>
      </c>
      <c r="M760" s="248">
        <v>5</v>
      </c>
      <c r="N760" s="248"/>
      <c r="O760" s="248" t="s">
        <v>5686</v>
      </c>
      <c r="P760" s="248" t="s">
        <v>6365</v>
      </c>
      <c r="Q760" s="248" t="s">
        <v>5683</v>
      </c>
      <c r="R760" s="250"/>
    </row>
    <row r="761" spans="1:18" x14ac:dyDescent="0.7">
      <c r="A761" s="248" t="s">
        <v>5687</v>
      </c>
      <c r="B761" s="248" t="s">
        <v>5688</v>
      </c>
      <c r="C761" s="248" t="s">
        <v>2046</v>
      </c>
      <c r="D761" s="248" t="s">
        <v>5689</v>
      </c>
      <c r="E761" s="248">
        <v>12</v>
      </c>
      <c r="F761" s="248" t="s">
        <v>2297</v>
      </c>
      <c r="G761" s="248" t="s">
        <v>2298</v>
      </c>
      <c r="H761" s="249">
        <v>94</v>
      </c>
      <c r="I761" s="248" t="s">
        <v>1255</v>
      </c>
      <c r="J761" s="249">
        <v>34</v>
      </c>
      <c r="K761" s="248" t="s">
        <v>2283</v>
      </c>
      <c r="L761" s="248" t="s">
        <v>2299</v>
      </c>
      <c r="M761" s="248">
        <v>5</v>
      </c>
      <c r="N761" s="248"/>
      <c r="O761" s="248" t="s">
        <v>5690</v>
      </c>
      <c r="P761" s="248" t="s">
        <v>6365</v>
      </c>
      <c r="Q761" s="248" t="s">
        <v>5687</v>
      </c>
      <c r="R761" s="250"/>
    </row>
    <row r="762" spans="1:18" x14ac:dyDescent="0.7">
      <c r="A762" s="248" t="s">
        <v>5691</v>
      </c>
      <c r="B762" s="248" t="s">
        <v>5692</v>
      </c>
      <c r="C762" s="248" t="s">
        <v>2047</v>
      </c>
      <c r="D762" s="248" t="s">
        <v>5693</v>
      </c>
      <c r="E762" s="248">
        <v>12</v>
      </c>
      <c r="F762" s="248" t="s">
        <v>2297</v>
      </c>
      <c r="G762" s="248" t="s">
        <v>2298</v>
      </c>
      <c r="H762" s="249">
        <v>94</v>
      </c>
      <c r="I762" s="248" t="s">
        <v>1255</v>
      </c>
      <c r="J762" s="249">
        <v>72</v>
      </c>
      <c r="K762" s="248" t="s">
        <v>2283</v>
      </c>
      <c r="L762" s="248" t="s">
        <v>2299</v>
      </c>
      <c r="M762" s="248">
        <v>7</v>
      </c>
      <c r="N762" s="248"/>
      <c r="O762" s="248" t="s">
        <v>5694</v>
      </c>
      <c r="P762" s="248" t="s">
        <v>6362</v>
      </c>
      <c r="Q762" s="248" t="s">
        <v>5691</v>
      </c>
      <c r="R762" s="250"/>
    </row>
    <row r="763" spans="1:18" x14ac:dyDescent="0.7">
      <c r="A763" s="248" t="s">
        <v>5695</v>
      </c>
      <c r="B763" s="248" t="s">
        <v>5696</v>
      </c>
      <c r="C763" s="248" t="s">
        <v>2048</v>
      </c>
      <c r="D763" s="248" t="s">
        <v>5697</v>
      </c>
      <c r="E763" s="248">
        <v>12</v>
      </c>
      <c r="F763" s="248" t="s">
        <v>2297</v>
      </c>
      <c r="G763" s="248" t="s">
        <v>2298</v>
      </c>
      <c r="H763" s="249">
        <v>94</v>
      </c>
      <c r="I763" s="248" t="s">
        <v>1255</v>
      </c>
      <c r="J763" s="249">
        <v>73</v>
      </c>
      <c r="K763" s="248" t="s">
        <v>2291</v>
      </c>
      <c r="L763" s="248" t="s">
        <v>2299</v>
      </c>
      <c r="M763" s="248">
        <v>7</v>
      </c>
      <c r="N763" s="248"/>
      <c r="O763" s="248" t="s">
        <v>5698</v>
      </c>
      <c r="P763" s="248" t="s">
        <v>6362</v>
      </c>
      <c r="Q763" s="248" t="s">
        <v>5695</v>
      </c>
      <c r="R763" s="250"/>
    </row>
    <row r="764" spans="1:18" x14ac:dyDescent="0.7">
      <c r="A764" s="248" t="s">
        <v>5699</v>
      </c>
      <c r="B764" s="248" t="s">
        <v>5700</v>
      </c>
      <c r="C764" s="248" t="s">
        <v>2049</v>
      </c>
      <c r="D764" s="248" t="s">
        <v>5701</v>
      </c>
      <c r="E764" s="248">
        <v>12</v>
      </c>
      <c r="F764" s="248" t="s">
        <v>2297</v>
      </c>
      <c r="G764" s="248" t="s">
        <v>2298</v>
      </c>
      <c r="H764" s="249">
        <v>94</v>
      </c>
      <c r="I764" s="248" t="s">
        <v>1255</v>
      </c>
      <c r="J764" s="249">
        <v>34</v>
      </c>
      <c r="K764" s="248" t="s">
        <v>2283</v>
      </c>
      <c r="L764" s="248" t="s">
        <v>2299</v>
      </c>
      <c r="M764" s="248">
        <v>5</v>
      </c>
      <c r="N764" s="248"/>
      <c r="O764" s="248" t="s">
        <v>5702</v>
      </c>
      <c r="P764" s="248" t="s">
        <v>6365</v>
      </c>
      <c r="Q764" s="248" t="s">
        <v>5699</v>
      </c>
      <c r="R764" s="250"/>
    </row>
    <row r="765" spans="1:18" x14ac:dyDescent="0.7">
      <c r="A765" s="248" t="s">
        <v>5718</v>
      </c>
      <c r="B765" s="248" t="s">
        <v>5719</v>
      </c>
      <c r="C765" s="248" t="s">
        <v>2065</v>
      </c>
      <c r="D765" s="248" t="s">
        <v>5720</v>
      </c>
      <c r="E765" s="248">
        <v>12</v>
      </c>
      <c r="F765" s="248" t="s">
        <v>2297</v>
      </c>
      <c r="G765" s="248" t="s">
        <v>2298</v>
      </c>
      <c r="H765" s="249">
        <v>95</v>
      </c>
      <c r="I765" s="248" t="s">
        <v>1257</v>
      </c>
      <c r="J765" s="249">
        <v>60</v>
      </c>
      <c r="K765" s="248" t="s">
        <v>2283</v>
      </c>
      <c r="L765" s="248" t="s">
        <v>2299</v>
      </c>
      <c r="M765" s="248">
        <v>6</v>
      </c>
      <c r="N765" s="248"/>
      <c r="O765" s="248" t="s">
        <v>5721</v>
      </c>
      <c r="P765" s="248" t="s">
        <v>6364</v>
      </c>
      <c r="Q765" s="248" t="s">
        <v>5718</v>
      </c>
      <c r="R765" s="250"/>
    </row>
    <row r="766" spans="1:18" x14ac:dyDescent="0.7">
      <c r="A766" s="248" t="s">
        <v>5722</v>
      </c>
      <c r="B766" s="248" t="s">
        <v>5723</v>
      </c>
      <c r="C766" s="248" t="s">
        <v>2066</v>
      </c>
      <c r="D766" s="248" t="s">
        <v>5724</v>
      </c>
      <c r="E766" s="248">
        <v>12</v>
      </c>
      <c r="F766" s="248" t="s">
        <v>2297</v>
      </c>
      <c r="G766" s="248" t="s">
        <v>2298</v>
      </c>
      <c r="H766" s="249">
        <v>95</v>
      </c>
      <c r="I766" s="248" t="s">
        <v>1257</v>
      </c>
      <c r="J766" s="249">
        <v>36</v>
      </c>
      <c r="K766" s="248" t="s">
        <v>2283</v>
      </c>
      <c r="L766" s="248" t="s">
        <v>2299</v>
      </c>
      <c r="M766" s="248">
        <v>5</v>
      </c>
      <c r="N766" s="248"/>
      <c r="O766" s="248" t="s">
        <v>5725</v>
      </c>
      <c r="P766" s="248" t="s">
        <v>6365</v>
      </c>
      <c r="Q766" s="248" t="s">
        <v>5722</v>
      </c>
      <c r="R766" s="250"/>
    </row>
    <row r="767" spans="1:18" x14ac:dyDescent="0.7">
      <c r="A767" s="248" t="s">
        <v>5726</v>
      </c>
      <c r="B767" s="248" t="s">
        <v>5727</v>
      </c>
      <c r="C767" s="248" t="s">
        <v>2067</v>
      </c>
      <c r="D767" s="248" t="s">
        <v>5728</v>
      </c>
      <c r="E767" s="248">
        <v>12</v>
      </c>
      <c r="F767" s="248" t="s">
        <v>2297</v>
      </c>
      <c r="G767" s="248" t="s">
        <v>2298</v>
      </c>
      <c r="H767" s="249">
        <v>95</v>
      </c>
      <c r="I767" s="248" t="s">
        <v>1257</v>
      </c>
      <c r="J767" s="249">
        <v>80</v>
      </c>
      <c r="K767" s="248" t="s">
        <v>2283</v>
      </c>
      <c r="L767" s="248" t="s">
        <v>2304</v>
      </c>
      <c r="M767" s="248">
        <v>10</v>
      </c>
      <c r="N767" s="248"/>
      <c r="O767" s="248" t="s">
        <v>5729</v>
      </c>
      <c r="P767" s="248" t="s">
        <v>6361</v>
      </c>
      <c r="Q767" s="248" t="s">
        <v>5726</v>
      </c>
      <c r="R767" s="250"/>
    </row>
    <row r="768" spans="1:18" x14ac:dyDescent="0.7">
      <c r="A768" s="248" t="s">
        <v>5750</v>
      </c>
      <c r="B768" s="248" t="s">
        <v>5751</v>
      </c>
      <c r="C768" s="248" t="s">
        <v>2029</v>
      </c>
      <c r="D768" s="248" t="s">
        <v>5752</v>
      </c>
      <c r="E768" s="248">
        <v>12</v>
      </c>
      <c r="F768" s="248" t="s">
        <v>2297</v>
      </c>
      <c r="G768" s="248" t="s">
        <v>2298</v>
      </c>
      <c r="H768" s="249">
        <v>96</v>
      </c>
      <c r="I768" s="248" t="s">
        <v>1254</v>
      </c>
      <c r="J768" s="249">
        <v>107</v>
      </c>
      <c r="K768" s="248" t="s">
        <v>2291</v>
      </c>
      <c r="L768" s="248" t="s">
        <v>2304</v>
      </c>
      <c r="M768" s="248">
        <v>10</v>
      </c>
      <c r="N768" s="248"/>
      <c r="O768" s="248" t="s">
        <v>5753</v>
      </c>
      <c r="P768" s="248" t="s">
        <v>6361</v>
      </c>
      <c r="Q768" s="248" t="s">
        <v>5750</v>
      </c>
      <c r="R768" s="250"/>
    </row>
    <row r="769" spans="1:18" x14ac:dyDescent="0.7">
      <c r="A769" s="248" t="s">
        <v>5754</v>
      </c>
      <c r="B769" s="248" t="s">
        <v>5755</v>
      </c>
      <c r="C769" s="248" t="s">
        <v>2030</v>
      </c>
      <c r="D769" s="248" t="s">
        <v>5756</v>
      </c>
      <c r="E769" s="248">
        <v>12</v>
      </c>
      <c r="F769" s="248" t="s">
        <v>2297</v>
      </c>
      <c r="G769" s="248" t="s">
        <v>2298</v>
      </c>
      <c r="H769" s="249">
        <v>96</v>
      </c>
      <c r="I769" s="248" t="s">
        <v>1254</v>
      </c>
      <c r="J769" s="249">
        <v>68</v>
      </c>
      <c r="K769" s="248" t="s">
        <v>2291</v>
      </c>
      <c r="L769" s="248" t="s">
        <v>2299</v>
      </c>
      <c r="M769" s="248">
        <v>6</v>
      </c>
      <c r="N769" s="248"/>
      <c r="O769" s="248" t="s">
        <v>5757</v>
      </c>
      <c r="P769" s="248" t="s">
        <v>6364</v>
      </c>
      <c r="Q769" s="248" t="s">
        <v>5754</v>
      </c>
      <c r="R769" s="250"/>
    </row>
    <row r="770" spans="1:18" x14ac:dyDescent="0.7">
      <c r="A770" s="248" t="s">
        <v>5758</v>
      </c>
      <c r="B770" s="248" t="s">
        <v>5759</v>
      </c>
      <c r="C770" s="248" t="s">
        <v>2031</v>
      </c>
      <c r="D770" s="248" t="s">
        <v>5760</v>
      </c>
      <c r="E770" s="248">
        <v>12</v>
      </c>
      <c r="F770" s="248" t="s">
        <v>2297</v>
      </c>
      <c r="G770" s="248" t="s">
        <v>2298</v>
      </c>
      <c r="H770" s="249">
        <v>96</v>
      </c>
      <c r="I770" s="248" t="s">
        <v>1254</v>
      </c>
      <c r="J770" s="249">
        <v>120</v>
      </c>
      <c r="K770" s="248" t="s">
        <v>2291</v>
      </c>
      <c r="L770" s="248" t="s">
        <v>2304</v>
      </c>
      <c r="M770" s="248">
        <v>10</v>
      </c>
      <c r="N770" s="248"/>
      <c r="O770" s="248" t="s">
        <v>5761</v>
      </c>
      <c r="P770" s="248" t="s">
        <v>6361</v>
      </c>
      <c r="Q770" s="248" t="s">
        <v>5758</v>
      </c>
      <c r="R770" s="250"/>
    </row>
    <row r="771" spans="1:18" x14ac:dyDescent="0.7">
      <c r="A771" s="248" t="s">
        <v>5762</v>
      </c>
      <c r="B771" s="248" t="s">
        <v>5763</v>
      </c>
      <c r="C771" s="248" t="s">
        <v>2032</v>
      </c>
      <c r="D771" s="248" t="s">
        <v>5764</v>
      </c>
      <c r="E771" s="248">
        <v>12</v>
      </c>
      <c r="F771" s="248" t="s">
        <v>2297</v>
      </c>
      <c r="G771" s="248" t="s">
        <v>2298</v>
      </c>
      <c r="H771" s="249">
        <v>96</v>
      </c>
      <c r="I771" s="248" t="s">
        <v>1254</v>
      </c>
      <c r="J771" s="249">
        <v>82</v>
      </c>
      <c r="K771" s="248" t="s">
        <v>2291</v>
      </c>
      <c r="L771" s="248" t="s">
        <v>2299</v>
      </c>
      <c r="M771" s="248">
        <v>7</v>
      </c>
      <c r="N771" s="248"/>
      <c r="O771" s="248" t="s">
        <v>5765</v>
      </c>
      <c r="P771" s="248" t="s">
        <v>6362</v>
      </c>
      <c r="Q771" s="248" t="s">
        <v>5762</v>
      </c>
      <c r="R771" s="250"/>
    </row>
    <row r="772" spans="1:18" x14ac:dyDescent="0.7">
      <c r="A772" s="248" t="s">
        <v>5766</v>
      </c>
      <c r="B772" s="248" t="s">
        <v>5767</v>
      </c>
      <c r="C772" s="248" t="s">
        <v>2033</v>
      </c>
      <c r="D772" s="248" t="s">
        <v>5768</v>
      </c>
      <c r="E772" s="248">
        <v>12</v>
      </c>
      <c r="F772" s="248" t="s">
        <v>2297</v>
      </c>
      <c r="G772" s="248" t="s">
        <v>2298</v>
      </c>
      <c r="H772" s="249">
        <v>96</v>
      </c>
      <c r="I772" s="248" t="s">
        <v>1254</v>
      </c>
      <c r="J772" s="249">
        <v>42</v>
      </c>
      <c r="K772" s="248" t="s">
        <v>2291</v>
      </c>
      <c r="L772" s="248" t="s">
        <v>2299</v>
      </c>
      <c r="M772" s="248">
        <v>6</v>
      </c>
      <c r="N772" s="248"/>
      <c r="O772" s="248" t="s">
        <v>5769</v>
      </c>
      <c r="P772" s="248" t="s">
        <v>6364</v>
      </c>
      <c r="Q772" s="248" t="s">
        <v>5766</v>
      </c>
      <c r="R772" s="250"/>
    </row>
    <row r="773" spans="1:18" x14ac:dyDescent="0.7">
      <c r="A773" s="248" t="s">
        <v>5770</v>
      </c>
      <c r="B773" s="248" t="s">
        <v>5771</v>
      </c>
      <c r="C773" s="248" t="s">
        <v>2034</v>
      </c>
      <c r="D773" s="248" t="s">
        <v>5772</v>
      </c>
      <c r="E773" s="248">
        <v>12</v>
      </c>
      <c r="F773" s="248" t="s">
        <v>2297</v>
      </c>
      <c r="G773" s="248" t="s">
        <v>2298</v>
      </c>
      <c r="H773" s="249">
        <v>96</v>
      </c>
      <c r="I773" s="248" t="s">
        <v>1254</v>
      </c>
      <c r="J773" s="249">
        <v>60</v>
      </c>
      <c r="K773" s="248" t="s">
        <v>2291</v>
      </c>
      <c r="L773" s="248" t="s">
        <v>2299</v>
      </c>
      <c r="M773" s="248">
        <v>6</v>
      </c>
      <c r="N773" s="248"/>
      <c r="O773" s="248" t="s">
        <v>5773</v>
      </c>
      <c r="P773" s="248" t="s">
        <v>6364</v>
      </c>
      <c r="Q773" s="248" t="s">
        <v>5770</v>
      </c>
      <c r="R773" s="250"/>
    </row>
    <row r="774" spans="1:18" x14ac:dyDescent="0.7">
      <c r="A774" s="248" t="s">
        <v>5774</v>
      </c>
      <c r="B774" s="248" t="s">
        <v>5775</v>
      </c>
      <c r="C774" s="248" t="s">
        <v>2035</v>
      </c>
      <c r="D774" s="248" t="s">
        <v>5776</v>
      </c>
      <c r="E774" s="248">
        <v>12</v>
      </c>
      <c r="F774" s="248" t="s">
        <v>2297</v>
      </c>
      <c r="G774" s="248" t="s">
        <v>2298</v>
      </c>
      <c r="H774" s="249">
        <v>96</v>
      </c>
      <c r="I774" s="248" t="s">
        <v>1254</v>
      </c>
      <c r="J774" s="249">
        <v>35</v>
      </c>
      <c r="K774" s="248" t="s">
        <v>2291</v>
      </c>
      <c r="L774" s="248" t="s">
        <v>2299</v>
      </c>
      <c r="M774" s="248">
        <v>5</v>
      </c>
      <c r="N774" s="248"/>
      <c r="O774" s="248" t="s">
        <v>5777</v>
      </c>
      <c r="P774" s="248" t="s">
        <v>6365</v>
      </c>
      <c r="Q774" s="248" t="s">
        <v>5774</v>
      </c>
      <c r="R774" s="250"/>
    </row>
    <row r="775" spans="1:18" x14ac:dyDescent="0.7">
      <c r="A775" s="248" t="s">
        <v>5778</v>
      </c>
      <c r="B775" s="248" t="s">
        <v>5779</v>
      </c>
      <c r="C775" s="248" t="s">
        <v>2036</v>
      </c>
      <c r="D775" s="248" t="s">
        <v>5780</v>
      </c>
      <c r="E775" s="248">
        <v>12</v>
      </c>
      <c r="F775" s="248" t="s">
        <v>2297</v>
      </c>
      <c r="G775" s="248" t="s">
        <v>2298</v>
      </c>
      <c r="H775" s="249">
        <v>96</v>
      </c>
      <c r="I775" s="248" t="s">
        <v>1254</v>
      </c>
      <c r="J775" s="249">
        <v>42</v>
      </c>
      <c r="K775" s="248" t="s">
        <v>2291</v>
      </c>
      <c r="L775" s="248" t="s">
        <v>2299</v>
      </c>
      <c r="M775" s="248">
        <v>6</v>
      </c>
      <c r="N775" s="248"/>
      <c r="O775" s="248" t="s">
        <v>5781</v>
      </c>
      <c r="P775" s="248" t="s">
        <v>6364</v>
      </c>
      <c r="Q775" s="248" t="s">
        <v>5778</v>
      </c>
      <c r="R775" s="250"/>
    </row>
    <row r="776" spans="1:18" x14ac:dyDescent="0.7">
      <c r="A776" s="248" t="s">
        <v>5062</v>
      </c>
      <c r="B776" s="248" t="s">
        <v>5063</v>
      </c>
      <c r="C776" s="248" t="s">
        <v>2161</v>
      </c>
      <c r="D776" s="248" t="s">
        <v>5064</v>
      </c>
      <c r="E776" s="248">
        <v>10</v>
      </c>
      <c r="F776" s="248" t="s">
        <v>2289</v>
      </c>
      <c r="G776" s="248" t="s">
        <v>2290</v>
      </c>
      <c r="H776" s="249">
        <v>34</v>
      </c>
      <c r="I776" s="248" t="s">
        <v>1245</v>
      </c>
      <c r="J776" s="249">
        <v>437</v>
      </c>
      <c r="K776" s="248" t="s">
        <v>2291</v>
      </c>
      <c r="L776" s="248" t="s">
        <v>2283</v>
      </c>
      <c r="M776" s="248">
        <v>17</v>
      </c>
      <c r="N776" s="248"/>
      <c r="O776" s="248" t="s">
        <v>5065</v>
      </c>
      <c r="P776" s="248" t="s">
        <v>6356</v>
      </c>
      <c r="Q776" s="248" t="s">
        <v>5062</v>
      </c>
      <c r="R776" s="250"/>
    </row>
    <row r="777" spans="1:18" x14ac:dyDescent="0.7">
      <c r="A777" s="248" t="s">
        <v>5118</v>
      </c>
      <c r="B777" s="248" t="s">
        <v>5119</v>
      </c>
      <c r="C777" s="248" t="s">
        <v>1896</v>
      </c>
      <c r="D777" s="248" t="s">
        <v>5120</v>
      </c>
      <c r="E777" s="248">
        <v>10</v>
      </c>
      <c r="F777" s="248" t="s">
        <v>2297</v>
      </c>
      <c r="G777" s="248" t="s">
        <v>2298</v>
      </c>
      <c r="H777" s="249">
        <v>35</v>
      </c>
      <c r="I777" s="248" t="s">
        <v>1242</v>
      </c>
      <c r="J777" s="249">
        <v>120</v>
      </c>
      <c r="K777" s="248" t="s">
        <v>2291</v>
      </c>
      <c r="L777" s="248" t="s">
        <v>2333</v>
      </c>
      <c r="M777" s="248">
        <v>13</v>
      </c>
      <c r="N777" s="248"/>
      <c r="O777" s="248" t="s">
        <v>5121</v>
      </c>
      <c r="P777" s="248" t="s">
        <v>6360</v>
      </c>
      <c r="Q777" s="248" t="s">
        <v>5118</v>
      </c>
      <c r="R777" s="250"/>
    </row>
    <row r="778" spans="1:18" x14ac:dyDescent="0.7">
      <c r="A778" s="248" t="s">
        <v>3988</v>
      </c>
      <c r="B778" s="248" t="s">
        <v>3989</v>
      </c>
      <c r="C778" s="248" t="s">
        <v>1686</v>
      </c>
      <c r="D778" s="248" t="s">
        <v>3990</v>
      </c>
      <c r="E778" s="248">
        <v>7</v>
      </c>
      <c r="F778" s="248" t="s">
        <v>2297</v>
      </c>
      <c r="G778" s="248" t="s">
        <v>2298</v>
      </c>
      <c r="H778" s="249">
        <v>40</v>
      </c>
      <c r="I778" s="248" t="s">
        <v>1227</v>
      </c>
      <c r="J778" s="249">
        <v>122</v>
      </c>
      <c r="K778" s="248" t="s">
        <v>2283</v>
      </c>
      <c r="L778" s="248" t="s">
        <v>2333</v>
      </c>
      <c r="M778" s="248">
        <v>13</v>
      </c>
      <c r="N778" s="248"/>
      <c r="O778" s="248" t="s">
        <v>3991</v>
      </c>
      <c r="P778" s="248" t="s">
        <v>6360</v>
      </c>
      <c r="Q778" s="248" t="s">
        <v>3988</v>
      </c>
      <c r="R778" s="250"/>
    </row>
    <row r="779" spans="1:18" x14ac:dyDescent="0.7">
      <c r="A779" s="248" t="s">
        <v>4339</v>
      </c>
      <c r="B779" s="248" t="s">
        <v>4340</v>
      </c>
      <c r="C779" s="248" t="s">
        <v>1796</v>
      </c>
      <c r="D779" s="248" t="s">
        <v>4341</v>
      </c>
      <c r="E779" s="248">
        <v>8</v>
      </c>
      <c r="F779" s="248" t="s">
        <v>2297</v>
      </c>
      <c r="G779" s="248" t="s">
        <v>2298</v>
      </c>
      <c r="H779" s="249">
        <v>41</v>
      </c>
      <c r="I779" s="248" t="s">
        <v>1236</v>
      </c>
      <c r="J779" s="249">
        <v>139</v>
      </c>
      <c r="K779" s="248" t="s">
        <v>2291</v>
      </c>
      <c r="L779" s="248" t="s">
        <v>2333</v>
      </c>
      <c r="M779" s="248">
        <v>13</v>
      </c>
      <c r="N779" s="248"/>
      <c r="O779" s="248" t="s">
        <v>4342</v>
      </c>
      <c r="P779" s="248" t="s">
        <v>6360</v>
      </c>
      <c r="Q779" s="248" t="s">
        <v>4339</v>
      </c>
      <c r="R779" s="250"/>
    </row>
    <row r="780" spans="1:18" x14ac:dyDescent="0.7">
      <c r="A780" s="248" t="s">
        <v>4392</v>
      </c>
      <c r="B780" s="248" t="s">
        <v>4393</v>
      </c>
      <c r="C780" s="248" t="s">
        <v>1748</v>
      </c>
      <c r="D780" s="248" t="s">
        <v>4394</v>
      </c>
      <c r="E780" s="248">
        <v>8</v>
      </c>
      <c r="F780" s="248" t="s">
        <v>2297</v>
      </c>
      <c r="G780" s="248" t="s">
        <v>2298</v>
      </c>
      <c r="H780" s="249">
        <v>42</v>
      </c>
      <c r="I780" s="248" t="s">
        <v>1232</v>
      </c>
      <c r="J780" s="249">
        <v>60</v>
      </c>
      <c r="K780" s="248" t="s">
        <v>2283</v>
      </c>
      <c r="L780" s="248" t="s">
        <v>2333</v>
      </c>
      <c r="M780" s="248">
        <v>12</v>
      </c>
      <c r="N780" s="248"/>
      <c r="O780" s="248" t="s">
        <v>4395</v>
      </c>
      <c r="P780" s="248" t="s">
        <v>6366</v>
      </c>
      <c r="Q780" s="248" t="s">
        <v>4392</v>
      </c>
      <c r="R780" s="250"/>
    </row>
    <row r="781" spans="1:18" x14ac:dyDescent="0.7">
      <c r="A781" s="248" t="s">
        <v>4419</v>
      </c>
      <c r="B781" s="248" t="s">
        <v>4420</v>
      </c>
      <c r="C781" s="248" t="s">
        <v>1771</v>
      </c>
      <c r="D781" s="248" t="s">
        <v>4421</v>
      </c>
      <c r="E781" s="248">
        <v>8</v>
      </c>
      <c r="F781" s="248" t="s">
        <v>2297</v>
      </c>
      <c r="G781" s="248" t="s">
        <v>2290</v>
      </c>
      <c r="H781" s="249">
        <v>43</v>
      </c>
      <c r="I781" s="248" t="s">
        <v>1234</v>
      </c>
      <c r="J781" s="249">
        <v>266</v>
      </c>
      <c r="K781" s="248" t="s">
        <v>2283</v>
      </c>
      <c r="L781" s="248" t="s">
        <v>2292</v>
      </c>
      <c r="M781" s="248">
        <v>15</v>
      </c>
      <c r="N781" s="248"/>
      <c r="O781" s="248" t="s">
        <v>4422</v>
      </c>
      <c r="P781" s="248" t="s">
        <v>6357</v>
      </c>
      <c r="Q781" s="248" t="s">
        <v>4419</v>
      </c>
      <c r="R781" s="250"/>
    </row>
    <row r="782" spans="1:18" x14ac:dyDescent="0.7">
      <c r="A782" s="248" t="s">
        <v>4194</v>
      </c>
      <c r="B782" s="248" t="s">
        <v>4195</v>
      </c>
      <c r="C782" s="248" t="s">
        <v>1667</v>
      </c>
      <c r="D782" s="248" t="s">
        <v>4196</v>
      </c>
      <c r="E782" s="248">
        <v>7</v>
      </c>
      <c r="F782" s="248" t="s">
        <v>2297</v>
      </c>
      <c r="G782" s="248" t="s">
        <v>2298</v>
      </c>
      <c r="H782" s="249">
        <v>46</v>
      </c>
      <c r="I782" s="248" t="s">
        <v>1226</v>
      </c>
      <c r="J782" s="249">
        <v>152</v>
      </c>
      <c r="K782" s="248" t="s">
        <v>2291</v>
      </c>
      <c r="L782" s="248" t="s">
        <v>2333</v>
      </c>
      <c r="M782" s="248">
        <v>13</v>
      </c>
      <c r="N782" s="248"/>
      <c r="O782" s="248" t="s">
        <v>4197</v>
      </c>
      <c r="P782" s="248" t="s">
        <v>6360</v>
      </c>
      <c r="Q782" s="248" t="s">
        <v>4194</v>
      </c>
      <c r="R782" s="250"/>
    </row>
    <row r="783" spans="1:18" x14ac:dyDescent="0.7">
      <c r="A783" s="248" t="s">
        <v>4502</v>
      </c>
      <c r="B783" s="248" t="s">
        <v>4503</v>
      </c>
      <c r="C783" s="248" t="s">
        <v>2135</v>
      </c>
      <c r="D783" s="248" t="s">
        <v>4504</v>
      </c>
      <c r="E783" s="248">
        <v>8</v>
      </c>
      <c r="F783" s="248" t="s">
        <v>2289</v>
      </c>
      <c r="G783" s="248" t="s">
        <v>2290</v>
      </c>
      <c r="H783" s="249">
        <v>47</v>
      </c>
      <c r="I783" s="248" t="s">
        <v>1233</v>
      </c>
      <c r="J783" s="249">
        <v>301</v>
      </c>
      <c r="K783" s="248" t="s">
        <v>2283</v>
      </c>
      <c r="L783" s="248" t="s">
        <v>2292</v>
      </c>
      <c r="M783" s="248">
        <v>15</v>
      </c>
      <c r="N783" s="248"/>
      <c r="O783" s="248" t="s">
        <v>4505</v>
      </c>
      <c r="P783" s="248" t="s">
        <v>6357</v>
      </c>
      <c r="Q783" s="248" t="s">
        <v>4502</v>
      </c>
      <c r="R783" s="250"/>
    </row>
    <row r="784" spans="1:18" x14ac:dyDescent="0.7">
      <c r="A784" s="248" t="s">
        <v>4549</v>
      </c>
      <c r="B784" s="248" t="s">
        <v>4550</v>
      </c>
      <c r="C784" s="248" t="s">
        <v>1728</v>
      </c>
      <c r="D784" s="248" t="s">
        <v>4551</v>
      </c>
      <c r="E784" s="248">
        <v>8</v>
      </c>
      <c r="F784" s="248" t="s">
        <v>2297</v>
      </c>
      <c r="G784" s="248" t="s">
        <v>2298</v>
      </c>
      <c r="H784" s="249">
        <v>48</v>
      </c>
      <c r="I784" s="248" t="s">
        <v>1230</v>
      </c>
      <c r="J784" s="249">
        <v>120</v>
      </c>
      <c r="K784" s="248" t="s">
        <v>2291</v>
      </c>
      <c r="L784" s="248" t="s">
        <v>2333</v>
      </c>
      <c r="M784" s="248">
        <v>13</v>
      </c>
      <c r="N784" s="248"/>
      <c r="O784" s="248" t="s">
        <v>4552</v>
      </c>
      <c r="P784" s="248" t="s">
        <v>6360</v>
      </c>
      <c r="Q784" s="248" t="s">
        <v>4549</v>
      </c>
      <c r="R784" s="250"/>
    </row>
    <row r="785" spans="1:18" x14ac:dyDescent="0.7">
      <c r="A785" s="248" t="s">
        <v>2497</v>
      </c>
      <c r="B785" s="248" t="s">
        <v>2498</v>
      </c>
      <c r="C785" s="248" t="s">
        <v>1330</v>
      </c>
      <c r="D785" s="248" t="s">
        <v>2499</v>
      </c>
      <c r="E785" s="248">
        <v>1</v>
      </c>
      <c r="F785" s="248" t="s">
        <v>2297</v>
      </c>
      <c r="G785" s="248" t="s">
        <v>2298</v>
      </c>
      <c r="H785" s="249">
        <v>54</v>
      </c>
      <c r="I785" s="248" t="s">
        <v>1188</v>
      </c>
      <c r="J785" s="249">
        <v>41</v>
      </c>
      <c r="K785" s="248" t="s">
        <v>2291</v>
      </c>
      <c r="L785" s="248" t="s">
        <v>2304</v>
      </c>
      <c r="M785" s="248">
        <v>9</v>
      </c>
      <c r="N785" s="248"/>
      <c r="O785" s="248" t="s">
        <v>2500</v>
      </c>
      <c r="P785" s="248" t="s">
        <v>6363</v>
      </c>
      <c r="Q785" s="248" t="s">
        <v>2497</v>
      </c>
      <c r="R785" s="250"/>
    </row>
    <row r="786" spans="1:18" x14ac:dyDescent="0.7">
      <c r="A786" s="248" t="s">
        <v>2548</v>
      </c>
      <c r="B786" s="248" t="s">
        <v>2549</v>
      </c>
      <c r="C786" s="248" t="s">
        <v>1313</v>
      </c>
      <c r="D786" s="248" t="s">
        <v>2550</v>
      </c>
      <c r="E786" s="248">
        <v>1</v>
      </c>
      <c r="F786" s="248" t="s">
        <v>2297</v>
      </c>
      <c r="G786" s="248" t="s">
        <v>2298</v>
      </c>
      <c r="H786" s="249">
        <v>55</v>
      </c>
      <c r="I786" s="248" t="s">
        <v>1186</v>
      </c>
      <c r="J786" s="249">
        <v>125</v>
      </c>
      <c r="K786" s="248" t="s">
        <v>2291</v>
      </c>
      <c r="L786" s="248" t="s">
        <v>2333</v>
      </c>
      <c r="M786" s="248">
        <v>13</v>
      </c>
      <c r="N786" s="248"/>
      <c r="O786" s="248" t="s">
        <v>2551</v>
      </c>
      <c r="P786" s="248" t="s">
        <v>6360</v>
      </c>
      <c r="Q786" s="248" t="s">
        <v>2548</v>
      </c>
      <c r="R786" s="250"/>
    </row>
    <row r="787" spans="1:18" x14ac:dyDescent="0.7">
      <c r="A787" s="248" t="s">
        <v>2654</v>
      </c>
      <c r="B787" s="248" t="s">
        <v>2655</v>
      </c>
      <c r="C787" s="248" t="s">
        <v>1277</v>
      </c>
      <c r="D787" s="248" t="s">
        <v>2656</v>
      </c>
      <c r="E787" s="248">
        <v>1</v>
      </c>
      <c r="F787" s="248" t="s">
        <v>2297</v>
      </c>
      <c r="G787" s="248" t="s">
        <v>2298</v>
      </c>
      <c r="H787" s="249">
        <v>57</v>
      </c>
      <c r="I787" s="248" t="s">
        <v>1184</v>
      </c>
      <c r="J787" s="249">
        <v>68</v>
      </c>
      <c r="K787" s="248" t="s">
        <v>2283</v>
      </c>
      <c r="L787" s="248" t="s">
        <v>2304</v>
      </c>
      <c r="M787" s="248">
        <v>9</v>
      </c>
      <c r="N787" s="248"/>
      <c r="O787" s="248" t="s">
        <v>2657</v>
      </c>
      <c r="P787" s="248" t="s">
        <v>6363</v>
      </c>
      <c r="Q787" s="248" t="s">
        <v>2654</v>
      </c>
      <c r="R787" s="250"/>
    </row>
    <row r="788" spans="1:18" x14ac:dyDescent="0.7">
      <c r="A788" s="248" t="s">
        <v>2832</v>
      </c>
      <c r="B788" s="248" t="s">
        <v>2833</v>
      </c>
      <c r="C788" s="248" t="s">
        <v>1376</v>
      </c>
      <c r="D788" s="248" t="s">
        <v>2834</v>
      </c>
      <c r="E788" s="248">
        <v>2</v>
      </c>
      <c r="F788" s="248" t="s">
        <v>2297</v>
      </c>
      <c r="G788" s="248" t="s">
        <v>2298</v>
      </c>
      <c r="H788" s="249">
        <v>65</v>
      </c>
      <c r="I788" s="248" t="s">
        <v>1193</v>
      </c>
      <c r="J788" s="249">
        <v>73</v>
      </c>
      <c r="K788" s="248" t="s">
        <v>2283</v>
      </c>
      <c r="L788" s="248" t="s">
        <v>2333</v>
      </c>
      <c r="M788" s="248">
        <v>12</v>
      </c>
      <c r="N788" s="248"/>
      <c r="O788" s="248" t="s">
        <v>2835</v>
      </c>
      <c r="P788" s="248" t="s">
        <v>6366</v>
      </c>
      <c r="Q788" s="248" t="s">
        <v>2832</v>
      </c>
      <c r="R788" s="250"/>
    </row>
    <row r="789" spans="1:18" x14ac:dyDescent="0.7">
      <c r="A789" s="248" t="s">
        <v>3069</v>
      </c>
      <c r="B789" s="248" t="s">
        <v>3070</v>
      </c>
      <c r="C789" s="248" t="s">
        <v>1446</v>
      </c>
      <c r="D789" s="248" t="s">
        <v>3071</v>
      </c>
      <c r="E789" s="248">
        <v>3</v>
      </c>
      <c r="F789" s="248" t="s">
        <v>2297</v>
      </c>
      <c r="G789" s="248" t="s">
        <v>2298</v>
      </c>
      <c r="H789" s="249">
        <v>66</v>
      </c>
      <c r="I789" s="248" t="s">
        <v>1200</v>
      </c>
      <c r="J789" s="249">
        <v>90</v>
      </c>
      <c r="K789" s="248" t="s">
        <v>2291</v>
      </c>
      <c r="L789" s="248" t="s">
        <v>2333</v>
      </c>
      <c r="M789" s="248">
        <v>12</v>
      </c>
      <c r="N789" s="248"/>
      <c r="O789" s="248" t="s">
        <v>3072</v>
      </c>
      <c r="P789" s="248" t="s">
        <v>6366</v>
      </c>
      <c r="Q789" s="248" t="s">
        <v>3069</v>
      </c>
      <c r="R789" s="250"/>
    </row>
    <row r="790" spans="1:18" x14ac:dyDescent="0.7">
      <c r="A790" s="248" t="s">
        <v>2875</v>
      </c>
      <c r="B790" s="248" t="s">
        <v>2876</v>
      </c>
      <c r="C790" s="248" t="s">
        <v>1387</v>
      </c>
      <c r="D790" s="248" t="s">
        <v>2877</v>
      </c>
      <c r="E790" s="248">
        <v>2</v>
      </c>
      <c r="F790" s="248" t="s">
        <v>2297</v>
      </c>
      <c r="G790" s="248" t="s">
        <v>2298</v>
      </c>
      <c r="H790" s="249">
        <v>67</v>
      </c>
      <c r="I790" s="248" t="s">
        <v>1194</v>
      </c>
      <c r="J790" s="249">
        <v>110</v>
      </c>
      <c r="K790" s="248" t="s">
        <v>2291</v>
      </c>
      <c r="L790" s="248" t="s">
        <v>2304</v>
      </c>
      <c r="M790" s="248">
        <v>9</v>
      </c>
      <c r="N790" s="248"/>
      <c r="O790" s="248" t="s">
        <v>2878</v>
      </c>
      <c r="P790" s="248" t="s">
        <v>6363</v>
      </c>
      <c r="Q790" s="248" t="s">
        <v>2875</v>
      </c>
      <c r="R790" s="250"/>
    </row>
    <row r="791" spans="1:18" x14ac:dyDescent="0.7">
      <c r="A791" s="248" t="s">
        <v>3402</v>
      </c>
      <c r="B791" s="248" t="s">
        <v>3403</v>
      </c>
      <c r="C791" s="248" t="s">
        <v>1577</v>
      </c>
      <c r="D791" s="248" t="s">
        <v>3404</v>
      </c>
      <c r="E791" s="248">
        <v>5</v>
      </c>
      <c r="F791" s="248" t="s">
        <v>2297</v>
      </c>
      <c r="G791" s="248" t="s">
        <v>2298</v>
      </c>
      <c r="H791" s="249">
        <v>70</v>
      </c>
      <c r="I791" s="248" t="s">
        <v>1214</v>
      </c>
      <c r="J791" s="249">
        <v>60</v>
      </c>
      <c r="K791" s="248" t="s">
        <v>2291</v>
      </c>
      <c r="L791" s="248" t="s">
        <v>2304</v>
      </c>
      <c r="M791" s="248">
        <v>9</v>
      </c>
      <c r="N791" s="248"/>
      <c r="O791" s="248" t="s">
        <v>3405</v>
      </c>
      <c r="P791" s="248" t="s">
        <v>6363</v>
      </c>
      <c r="Q791" s="248" t="s">
        <v>3402</v>
      </c>
      <c r="R791" s="250"/>
    </row>
    <row r="792" spans="1:18" x14ac:dyDescent="0.7">
      <c r="A792" s="248" t="s">
        <v>5413</v>
      </c>
      <c r="B792" s="248" t="s">
        <v>5414</v>
      </c>
      <c r="C792" s="248" t="s">
        <v>2013</v>
      </c>
      <c r="D792" s="248" t="s">
        <v>5415</v>
      </c>
      <c r="E792" s="248">
        <v>11</v>
      </c>
      <c r="F792" s="248" t="s">
        <v>2297</v>
      </c>
      <c r="G792" s="248" t="s">
        <v>2298</v>
      </c>
      <c r="H792" s="249">
        <v>84</v>
      </c>
      <c r="I792" s="248" t="s">
        <v>1252</v>
      </c>
      <c r="J792" s="249">
        <v>120</v>
      </c>
      <c r="K792" s="248" t="s">
        <v>2283</v>
      </c>
      <c r="L792" s="248" t="s">
        <v>2333</v>
      </c>
      <c r="M792" s="248">
        <v>13</v>
      </c>
      <c r="N792" s="248"/>
      <c r="O792" s="248" t="s">
        <v>5416</v>
      </c>
      <c r="P792" s="248" t="s">
        <v>6360</v>
      </c>
      <c r="Q792" s="248" t="s">
        <v>5413</v>
      </c>
      <c r="R792" s="250"/>
    </row>
    <row r="793" spans="1:18" x14ac:dyDescent="0.7">
      <c r="A793" s="248" t="s">
        <v>5703</v>
      </c>
      <c r="B793" s="248" t="s">
        <v>5704</v>
      </c>
      <c r="C793" s="248" t="s">
        <v>2050</v>
      </c>
      <c r="D793" s="248" t="s">
        <v>5705</v>
      </c>
      <c r="E793" s="248">
        <v>12</v>
      </c>
      <c r="F793" s="248" t="s">
        <v>2297</v>
      </c>
      <c r="G793" s="248" t="s">
        <v>2298</v>
      </c>
      <c r="H793" s="249">
        <v>94</v>
      </c>
      <c r="I793" s="248" t="s">
        <v>1255</v>
      </c>
      <c r="J793" s="249">
        <v>114</v>
      </c>
      <c r="K793" s="248" t="s">
        <v>2291</v>
      </c>
      <c r="L793" s="248" t="s">
        <v>2333</v>
      </c>
      <c r="M793" s="248">
        <v>13</v>
      </c>
      <c r="N793" s="248"/>
      <c r="O793" s="248" t="s">
        <v>5706</v>
      </c>
      <c r="P793" s="248" t="s">
        <v>6360</v>
      </c>
      <c r="Q793" s="248" t="s">
        <v>5703</v>
      </c>
      <c r="R793" s="250"/>
    </row>
    <row r="794" spans="1:18" x14ac:dyDescent="0.7">
      <c r="A794" s="248" t="s">
        <v>5730</v>
      </c>
      <c r="B794" s="248" t="s">
        <v>5731</v>
      </c>
      <c r="C794" s="248" t="s">
        <v>2068</v>
      </c>
      <c r="D794" s="248" t="s">
        <v>5732</v>
      </c>
      <c r="E794" s="248">
        <v>12</v>
      </c>
      <c r="F794" s="248" t="s">
        <v>2297</v>
      </c>
      <c r="G794" s="248" t="s">
        <v>2298</v>
      </c>
      <c r="H794" s="249">
        <v>95</v>
      </c>
      <c r="I794" s="248" t="s">
        <v>1257</v>
      </c>
      <c r="J794" s="249">
        <v>91</v>
      </c>
      <c r="K794" s="248" t="s">
        <v>2283</v>
      </c>
      <c r="L794" s="248" t="s">
        <v>2304</v>
      </c>
      <c r="M794" s="248">
        <v>10</v>
      </c>
      <c r="N794" s="248"/>
      <c r="O794" s="248" t="s">
        <v>5733</v>
      </c>
      <c r="P794" s="248" t="s">
        <v>6361</v>
      </c>
      <c r="Q794" s="248" t="s">
        <v>5730</v>
      </c>
      <c r="R794" s="250"/>
    </row>
    <row r="795" spans="1:18" x14ac:dyDescent="0.7">
      <c r="A795" s="248" t="s">
        <v>5707</v>
      </c>
      <c r="B795" s="248" t="s">
        <v>5708</v>
      </c>
      <c r="C795" s="248" t="s">
        <v>2051</v>
      </c>
      <c r="D795" s="248" t="s">
        <v>5709</v>
      </c>
      <c r="E795" s="248">
        <v>12</v>
      </c>
      <c r="F795" s="248" t="s">
        <v>2297</v>
      </c>
      <c r="G795" s="248" t="s">
        <v>2298</v>
      </c>
      <c r="H795" s="249">
        <v>94</v>
      </c>
      <c r="I795" s="248" t="s">
        <v>1255</v>
      </c>
      <c r="J795" s="249">
        <v>37</v>
      </c>
      <c r="K795" s="248" t="s">
        <v>2283</v>
      </c>
      <c r="L795" s="248" t="s">
        <v>2299</v>
      </c>
      <c r="M795" s="248">
        <v>5</v>
      </c>
      <c r="N795" s="248"/>
      <c r="O795" s="248" t="s">
        <v>5710</v>
      </c>
      <c r="P795" s="248" t="s">
        <v>6365</v>
      </c>
      <c r="Q795" s="248" t="s">
        <v>5707</v>
      </c>
      <c r="R795" s="250"/>
    </row>
    <row r="796" spans="1:18" x14ac:dyDescent="0.7">
      <c r="A796" s="248" t="s">
        <v>4657</v>
      </c>
      <c r="B796" s="248" t="s">
        <v>4658</v>
      </c>
      <c r="C796" s="248" t="s">
        <v>2146</v>
      </c>
      <c r="D796" s="248" t="s">
        <v>4659</v>
      </c>
      <c r="E796" s="248">
        <v>9</v>
      </c>
      <c r="F796" s="248" t="s">
        <v>2297</v>
      </c>
      <c r="G796" s="248" t="s">
        <v>2298</v>
      </c>
      <c r="H796" s="249">
        <v>30</v>
      </c>
      <c r="I796" s="248" t="s">
        <v>1238</v>
      </c>
      <c r="J796" s="249">
        <v>30</v>
      </c>
      <c r="K796" s="248" t="s">
        <v>2291</v>
      </c>
      <c r="L796" s="248" t="s">
        <v>2299</v>
      </c>
      <c r="M796" s="248">
        <v>5</v>
      </c>
      <c r="N796" s="248"/>
      <c r="O796" s="248" t="s">
        <v>4660</v>
      </c>
      <c r="P796" s="248" t="s">
        <v>6365</v>
      </c>
      <c r="Q796" s="248" t="s">
        <v>4657</v>
      </c>
      <c r="R796" s="250"/>
    </row>
    <row r="797" spans="1:18" x14ac:dyDescent="0.7">
      <c r="A797" s="248" t="s">
        <v>4661</v>
      </c>
      <c r="B797" s="248" t="s">
        <v>4662</v>
      </c>
      <c r="C797" s="248" t="s">
        <v>1837</v>
      </c>
      <c r="D797" s="248" t="s">
        <v>4663</v>
      </c>
      <c r="E797" s="248">
        <v>9</v>
      </c>
      <c r="F797" s="248" t="s">
        <v>2297</v>
      </c>
      <c r="G797" s="248" t="s">
        <v>2298</v>
      </c>
      <c r="H797" s="249">
        <v>30</v>
      </c>
      <c r="I797" s="248" t="s">
        <v>1238</v>
      </c>
      <c r="J797" s="249">
        <v>30</v>
      </c>
      <c r="K797" s="248" t="s">
        <v>2291</v>
      </c>
      <c r="L797" s="248" t="s">
        <v>2299</v>
      </c>
      <c r="M797" s="248">
        <v>5</v>
      </c>
      <c r="N797" s="248"/>
      <c r="O797" s="248" t="s">
        <v>4664</v>
      </c>
      <c r="P797" s="248" t="s">
        <v>6365</v>
      </c>
      <c r="Q797" s="248" t="s">
        <v>4661</v>
      </c>
      <c r="R797" s="250"/>
    </row>
    <row r="798" spans="1:18" x14ac:dyDescent="0.7">
      <c r="A798" s="248" t="s">
        <v>4764</v>
      </c>
      <c r="B798" s="248" t="s">
        <v>2553</v>
      </c>
      <c r="C798" s="248" t="s">
        <v>1863</v>
      </c>
      <c r="D798" s="248" t="s">
        <v>4765</v>
      </c>
      <c r="E798" s="248">
        <v>9</v>
      </c>
      <c r="F798" s="248" t="s">
        <v>2297</v>
      </c>
      <c r="G798" s="248" t="s">
        <v>2298</v>
      </c>
      <c r="H798" s="249">
        <v>31</v>
      </c>
      <c r="I798" s="248" t="s">
        <v>1239</v>
      </c>
      <c r="J798" s="249">
        <v>38</v>
      </c>
      <c r="K798" s="248" t="s">
        <v>2291</v>
      </c>
      <c r="L798" s="248" t="s">
        <v>2299</v>
      </c>
      <c r="M798" s="248">
        <v>5</v>
      </c>
      <c r="N798" s="248"/>
      <c r="O798" s="248" t="s">
        <v>4766</v>
      </c>
      <c r="P798" s="248" t="s">
        <v>6365</v>
      </c>
      <c r="Q798" s="248" t="s">
        <v>4764</v>
      </c>
      <c r="R798" s="250"/>
    </row>
    <row r="799" spans="1:18" x14ac:dyDescent="0.7">
      <c r="A799" s="248" t="s">
        <v>2552</v>
      </c>
      <c r="B799" s="248" t="s">
        <v>2553</v>
      </c>
      <c r="C799" s="248" t="s">
        <v>1314</v>
      </c>
      <c r="D799" s="248" t="s">
        <v>2554</v>
      </c>
      <c r="E799" s="248">
        <v>1</v>
      </c>
      <c r="F799" s="248" t="s">
        <v>2297</v>
      </c>
      <c r="G799" s="248" t="s">
        <v>2298</v>
      </c>
      <c r="H799" s="249">
        <v>55</v>
      </c>
      <c r="I799" s="248" t="s">
        <v>1186</v>
      </c>
      <c r="J799" s="249">
        <v>34</v>
      </c>
      <c r="K799" s="248" t="s">
        <v>2291</v>
      </c>
      <c r="L799" s="248" t="s">
        <v>2299</v>
      </c>
      <c r="M799" s="248">
        <v>5</v>
      </c>
      <c r="N799" s="248"/>
      <c r="O799" s="248" t="s">
        <v>2555</v>
      </c>
      <c r="P799" s="248" t="s">
        <v>6365</v>
      </c>
      <c r="Q799" s="248" t="s">
        <v>2552</v>
      </c>
      <c r="R799" s="250"/>
    </row>
    <row r="800" spans="1:18" x14ac:dyDescent="0.7">
      <c r="A800" s="248" t="s">
        <v>3073</v>
      </c>
      <c r="B800" s="248" t="s">
        <v>3074</v>
      </c>
      <c r="C800" s="248" t="s">
        <v>1447</v>
      </c>
      <c r="D800" s="248" t="s">
        <v>3075</v>
      </c>
      <c r="E800" s="248">
        <v>3</v>
      </c>
      <c r="F800" s="248" t="s">
        <v>2297</v>
      </c>
      <c r="G800" s="248" t="s">
        <v>2298</v>
      </c>
      <c r="H800" s="249">
        <v>66</v>
      </c>
      <c r="I800" s="248" t="s">
        <v>1200</v>
      </c>
      <c r="J800" s="249">
        <v>30</v>
      </c>
      <c r="K800" s="248" t="s">
        <v>2291</v>
      </c>
      <c r="L800" s="248" t="s">
        <v>2299</v>
      </c>
      <c r="M800" s="248">
        <v>5</v>
      </c>
      <c r="N800" s="248"/>
      <c r="O800" s="248" t="s">
        <v>3076</v>
      </c>
      <c r="P800" s="248" t="s">
        <v>6365</v>
      </c>
      <c r="Q800" s="248" t="s">
        <v>3073</v>
      </c>
      <c r="R800" s="250"/>
    </row>
    <row r="801" spans="1:18" x14ac:dyDescent="0.7">
      <c r="A801" s="248" t="s">
        <v>2379</v>
      </c>
      <c r="B801" s="248" t="s">
        <v>2380</v>
      </c>
      <c r="C801" s="248" t="s">
        <v>1299</v>
      </c>
      <c r="D801" s="248" t="s">
        <v>2381</v>
      </c>
      <c r="E801" s="248">
        <v>1</v>
      </c>
      <c r="F801" s="248" t="s">
        <v>2297</v>
      </c>
      <c r="G801" s="248" t="s">
        <v>2298</v>
      </c>
      <c r="H801" s="249">
        <v>50</v>
      </c>
      <c r="I801" s="248" t="s">
        <v>1185</v>
      </c>
      <c r="J801" s="249">
        <v>37</v>
      </c>
      <c r="K801" s="248" t="s">
        <v>2291</v>
      </c>
      <c r="L801" s="248" t="s">
        <v>2299</v>
      </c>
      <c r="M801" s="248">
        <v>5</v>
      </c>
      <c r="N801" s="248"/>
      <c r="O801" s="248" t="s">
        <v>2382</v>
      </c>
      <c r="P801" s="248" t="s">
        <v>6365</v>
      </c>
      <c r="Q801" s="248" t="s">
        <v>2379</v>
      </c>
      <c r="R801" s="250"/>
    </row>
    <row r="802" spans="1:18" x14ac:dyDescent="0.7">
      <c r="A802" s="248" t="s">
        <v>5417</v>
      </c>
      <c r="B802" s="248" t="s">
        <v>5418</v>
      </c>
      <c r="C802" s="248" t="s">
        <v>2014</v>
      </c>
      <c r="D802" s="248" t="s">
        <v>5419</v>
      </c>
      <c r="E802" s="248">
        <v>11</v>
      </c>
      <c r="F802" s="248" t="s">
        <v>2297</v>
      </c>
      <c r="G802" s="248" t="s">
        <v>2298</v>
      </c>
      <c r="H802" s="249">
        <v>84</v>
      </c>
      <c r="I802" s="248" t="s">
        <v>1252</v>
      </c>
      <c r="J802" s="249">
        <v>30</v>
      </c>
      <c r="K802" s="248" t="s">
        <v>2283</v>
      </c>
      <c r="L802" s="248" t="s">
        <v>2299</v>
      </c>
      <c r="M802" s="248">
        <v>5</v>
      </c>
      <c r="N802" s="248"/>
      <c r="O802" s="248" t="s">
        <v>5420</v>
      </c>
      <c r="P802" s="248" t="s">
        <v>6365</v>
      </c>
      <c r="Q802" s="248" t="s">
        <v>5417</v>
      </c>
      <c r="R802" s="250"/>
    </row>
    <row r="803" spans="1:18" x14ac:dyDescent="0.7">
      <c r="A803" s="248" t="s">
        <v>5248</v>
      </c>
      <c r="B803" s="248" t="s">
        <v>5249</v>
      </c>
      <c r="C803" s="248" t="s">
        <v>1980</v>
      </c>
      <c r="D803" s="248" t="s">
        <v>5250</v>
      </c>
      <c r="E803" s="248">
        <v>11</v>
      </c>
      <c r="F803" s="248" t="s">
        <v>2297</v>
      </c>
      <c r="G803" s="248" t="s">
        <v>2298</v>
      </c>
      <c r="H803" s="249">
        <v>80</v>
      </c>
      <c r="I803" s="248" t="s">
        <v>1248</v>
      </c>
      <c r="J803" s="249">
        <v>35</v>
      </c>
      <c r="K803" s="248" t="s">
        <v>2291</v>
      </c>
      <c r="L803" s="248" t="s">
        <v>2299</v>
      </c>
      <c r="M803" s="248">
        <v>5</v>
      </c>
      <c r="N803" s="248"/>
      <c r="O803" s="248" t="s">
        <v>5251</v>
      </c>
      <c r="P803" s="248" t="s">
        <v>6365</v>
      </c>
      <c r="Q803" s="248" t="s">
        <v>5248</v>
      </c>
      <c r="R803" s="250"/>
    </row>
    <row r="804" spans="1:18" x14ac:dyDescent="0.7">
      <c r="A804" s="248" t="s">
        <v>3992</v>
      </c>
      <c r="B804" s="248" t="s">
        <v>3993</v>
      </c>
      <c r="C804" s="248" t="s">
        <v>1687</v>
      </c>
      <c r="D804" s="248" t="s">
        <v>3994</v>
      </c>
      <c r="E804" s="248">
        <v>7</v>
      </c>
      <c r="F804" s="248" t="s">
        <v>2289</v>
      </c>
      <c r="G804" s="248" t="s">
        <v>2290</v>
      </c>
      <c r="H804" s="249">
        <v>40</v>
      </c>
      <c r="I804" s="248" t="s">
        <v>1227</v>
      </c>
      <c r="J804" s="249">
        <v>150</v>
      </c>
      <c r="K804" s="248" t="s">
        <v>2283</v>
      </c>
      <c r="L804" s="248" t="s">
        <v>2292</v>
      </c>
      <c r="M804" s="248">
        <v>14</v>
      </c>
      <c r="N804" s="248"/>
      <c r="O804" s="248" t="s">
        <v>3995</v>
      </c>
      <c r="P804" s="248" t="s">
        <v>6359</v>
      </c>
      <c r="Q804" s="248" t="s">
        <v>3992</v>
      </c>
      <c r="R804" s="250"/>
    </row>
    <row r="805" spans="1:18" x14ac:dyDescent="0.7">
      <c r="A805" s="248" t="s">
        <v>3841</v>
      </c>
      <c r="B805" s="248" t="s">
        <v>3842</v>
      </c>
      <c r="C805" s="248" t="s">
        <v>1612</v>
      </c>
      <c r="D805" s="248" t="s">
        <v>3843</v>
      </c>
      <c r="E805" s="248">
        <v>6</v>
      </c>
      <c r="F805" s="248" t="s">
        <v>2297</v>
      </c>
      <c r="G805" s="248" t="s">
        <v>2298</v>
      </c>
      <c r="H805" s="249">
        <v>24</v>
      </c>
      <c r="I805" s="248" t="s">
        <v>1219</v>
      </c>
      <c r="J805" s="249">
        <v>13</v>
      </c>
      <c r="K805" s="248" t="s">
        <v>2283</v>
      </c>
      <c r="L805" s="248" t="s">
        <v>2299</v>
      </c>
      <c r="M805" s="248">
        <v>5</v>
      </c>
      <c r="N805" s="248"/>
      <c r="O805" s="248" t="s">
        <v>3844</v>
      </c>
      <c r="P805" s="248" t="s">
        <v>6365</v>
      </c>
      <c r="Q805" s="248" t="s">
        <v>3841</v>
      </c>
      <c r="R805" s="250"/>
    </row>
    <row r="806" spans="1:18" x14ac:dyDescent="0.7">
      <c r="A806" s="248" t="s">
        <v>5734</v>
      </c>
      <c r="B806" s="248" t="s">
        <v>5735</v>
      </c>
      <c r="C806" s="248" t="s">
        <v>2069</v>
      </c>
      <c r="D806" s="248" t="s">
        <v>5736</v>
      </c>
      <c r="E806" s="248">
        <v>12</v>
      </c>
      <c r="F806" s="248" t="s">
        <v>2297</v>
      </c>
      <c r="G806" s="248" t="s">
        <v>2298</v>
      </c>
      <c r="H806" s="249">
        <v>95</v>
      </c>
      <c r="I806" s="248" t="s">
        <v>1257</v>
      </c>
      <c r="J806" s="249">
        <v>30</v>
      </c>
      <c r="K806" s="248" t="s">
        <v>2291</v>
      </c>
      <c r="L806" s="248" t="s">
        <v>2299</v>
      </c>
      <c r="M806" s="248">
        <v>5</v>
      </c>
      <c r="N806" s="248"/>
      <c r="O806" s="248" t="s">
        <v>5737</v>
      </c>
      <c r="P806" s="248" t="s">
        <v>6365</v>
      </c>
      <c r="Q806" s="248" t="s">
        <v>5734</v>
      </c>
      <c r="R806" s="250"/>
    </row>
    <row r="807" spans="1:18" x14ac:dyDescent="0.7">
      <c r="A807" s="248" t="s">
        <v>3801</v>
      </c>
      <c r="B807" s="248" t="s">
        <v>3802</v>
      </c>
      <c r="C807" s="248" t="s">
        <v>1630</v>
      </c>
      <c r="D807" s="248" t="s">
        <v>3803</v>
      </c>
      <c r="E807" s="248">
        <v>6</v>
      </c>
      <c r="F807" s="248" t="s">
        <v>2297</v>
      </c>
      <c r="G807" s="248" t="s">
        <v>2298</v>
      </c>
      <c r="H807" s="249">
        <v>23</v>
      </c>
      <c r="I807" s="248" t="s">
        <v>1221</v>
      </c>
      <c r="J807" s="249">
        <v>28</v>
      </c>
      <c r="K807" s="248" t="s">
        <v>2283</v>
      </c>
      <c r="L807" s="248" t="s">
        <v>2299</v>
      </c>
      <c r="M807" s="248">
        <v>5</v>
      </c>
      <c r="N807" s="248"/>
      <c r="O807" s="248" t="s">
        <v>3804</v>
      </c>
      <c r="P807" s="248" t="s">
        <v>6365</v>
      </c>
      <c r="Q807" s="248" t="s">
        <v>3801</v>
      </c>
      <c r="R807" s="250"/>
    </row>
    <row r="808" spans="1:18" x14ac:dyDescent="0.7">
      <c r="A808" s="248" t="s">
        <v>3901</v>
      </c>
      <c r="B808" s="248" t="s">
        <v>3902</v>
      </c>
      <c r="C808" s="248" t="s">
        <v>1653</v>
      </c>
      <c r="D808" s="248" t="s">
        <v>3903</v>
      </c>
      <c r="E808" s="248">
        <v>6</v>
      </c>
      <c r="F808" s="248" t="s">
        <v>2297</v>
      </c>
      <c r="G808" s="248" t="s">
        <v>2298</v>
      </c>
      <c r="H808" s="249">
        <v>27</v>
      </c>
      <c r="I808" s="248" t="s">
        <v>1225</v>
      </c>
      <c r="J808" s="249">
        <v>51</v>
      </c>
      <c r="K808" s="248" t="s">
        <v>2291</v>
      </c>
      <c r="L808" s="248" t="s">
        <v>2299</v>
      </c>
      <c r="M808" s="248">
        <v>6</v>
      </c>
      <c r="N808" s="248"/>
      <c r="O808" s="248" t="s">
        <v>3904</v>
      </c>
      <c r="P808" s="248" t="s">
        <v>6364</v>
      </c>
      <c r="Q808" s="248" t="s">
        <v>3901</v>
      </c>
      <c r="R808" s="250"/>
    </row>
    <row r="809" spans="1:18" x14ac:dyDescent="0.7">
      <c r="A809" s="248" t="s">
        <v>5782</v>
      </c>
      <c r="B809" s="248" t="s">
        <v>5783</v>
      </c>
      <c r="C809" s="248" t="s">
        <v>2037</v>
      </c>
      <c r="D809" s="248" t="s">
        <v>5784</v>
      </c>
      <c r="E809" s="248">
        <v>12</v>
      </c>
      <c r="F809" s="248" t="s">
        <v>2297</v>
      </c>
      <c r="G809" s="248" t="s">
        <v>2298</v>
      </c>
      <c r="H809" s="249">
        <v>96</v>
      </c>
      <c r="I809" s="248" t="s">
        <v>1254</v>
      </c>
      <c r="J809" s="249">
        <v>72</v>
      </c>
      <c r="K809" s="248" t="s">
        <v>2291</v>
      </c>
      <c r="L809" s="248" t="s">
        <v>2299</v>
      </c>
      <c r="M809" s="248">
        <v>6</v>
      </c>
      <c r="N809" s="248"/>
      <c r="O809" s="248" t="s">
        <v>5785</v>
      </c>
      <c r="P809" s="248" t="s">
        <v>6364</v>
      </c>
      <c r="Q809" s="248" t="s">
        <v>5782</v>
      </c>
      <c r="R809" s="250"/>
    </row>
    <row r="810" spans="1:18" x14ac:dyDescent="0.7">
      <c r="A810" s="248" t="s">
        <v>3541</v>
      </c>
      <c r="B810" s="248" t="s">
        <v>3542</v>
      </c>
      <c r="C810" s="248" t="s">
        <v>1551</v>
      </c>
      <c r="D810" s="248" t="s">
        <v>3543</v>
      </c>
      <c r="E810" s="248">
        <v>5</v>
      </c>
      <c r="F810" s="248" t="s">
        <v>2297</v>
      </c>
      <c r="G810" s="248" t="s">
        <v>2298</v>
      </c>
      <c r="H810" s="249">
        <v>73</v>
      </c>
      <c r="I810" s="248" t="s">
        <v>1211</v>
      </c>
      <c r="J810" s="249">
        <v>30</v>
      </c>
      <c r="K810" s="248" t="s">
        <v>2291</v>
      </c>
      <c r="L810" s="248" t="s">
        <v>2299</v>
      </c>
      <c r="M810" s="248">
        <v>5</v>
      </c>
      <c r="N810" s="248"/>
      <c r="O810" s="248" t="s">
        <v>3544</v>
      </c>
      <c r="P810" s="248" t="s">
        <v>6365</v>
      </c>
      <c r="Q810" s="248" t="s">
        <v>3541</v>
      </c>
      <c r="R810" s="250"/>
    </row>
    <row r="811" spans="1:18" x14ac:dyDescent="0.7">
      <c r="A811" s="248" t="s">
        <v>3996</v>
      </c>
      <c r="B811" s="248" t="s">
        <v>3997</v>
      </c>
      <c r="C811" s="248" t="s">
        <v>1688</v>
      </c>
      <c r="D811" s="248" t="s">
        <v>3998</v>
      </c>
      <c r="E811" s="248">
        <v>7</v>
      </c>
      <c r="F811" s="248" t="s">
        <v>2297</v>
      </c>
      <c r="G811" s="248" t="s">
        <v>2298</v>
      </c>
      <c r="H811" s="249">
        <v>40</v>
      </c>
      <c r="I811" s="248" t="s">
        <v>1227</v>
      </c>
      <c r="J811" s="249">
        <v>38</v>
      </c>
      <c r="K811" s="248" t="s">
        <v>2283</v>
      </c>
      <c r="L811" s="248" t="s">
        <v>2299</v>
      </c>
      <c r="M811" s="248">
        <v>5</v>
      </c>
      <c r="N811" s="248"/>
      <c r="O811" s="248" t="s">
        <v>3999</v>
      </c>
      <c r="P811" s="248" t="s">
        <v>6365</v>
      </c>
      <c r="Q811" s="248" t="s">
        <v>3996</v>
      </c>
      <c r="R811" s="250"/>
    </row>
    <row r="812" spans="1:18" x14ac:dyDescent="0.7">
      <c r="A812" s="248" t="s">
        <v>4396</v>
      </c>
      <c r="B812" s="248" t="s">
        <v>4397</v>
      </c>
      <c r="C812" s="248" t="s">
        <v>1749</v>
      </c>
      <c r="D812" s="248" t="s">
        <v>4398</v>
      </c>
      <c r="E812" s="248">
        <v>8</v>
      </c>
      <c r="F812" s="248" t="s">
        <v>2297</v>
      </c>
      <c r="G812" s="248" t="s">
        <v>2298</v>
      </c>
      <c r="H812" s="249">
        <v>42</v>
      </c>
      <c r="I812" s="248" t="s">
        <v>1232</v>
      </c>
      <c r="J812" s="249">
        <v>38</v>
      </c>
      <c r="K812" s="248" t="s">
        <v>2283</v>
      </c>
      <c r="L812" s="248" t="s">
        <v>2299</v>
      </c>
      <c r="M812" s="248">
        <v>6</v>
      </c>
      <c r="N812" s="248"/>
      <c r="O812" s="248" t="s">
        <v>4399</v>
      </c>
      <c r="P812" s="248" t="s">
        <v>6364</v>
      </c>
      <c r="Q812" s="248" t="s">
        <v>4396</v>
      </c>
      <c r="R812" s="250"/>
    </row>
    <row r="813" spans="1:18" x14ac:dyDescent="0.7">
      <c r="A813" s="248" t="s">
        <v>3035</v>
      </c>
      <c r="B813" s="248" t="s">
        <v>3036</v>
      </c>
      <c r="C813" s="248" t="s">
        <v>1416</v>
      </c>
      <c r="D813" s="248" t="s">
        <v>3037</v>
      </c>
      <c r="E813" s="248">
        <v>3</v>
      </c>
      <c r="F813" s="248" t="s">
        <v>2297</v>
      </c>
      <c r="G813" s="248" t="s">
        <v>2298</v>
      </c>
      <c r="H813" s="249">
        <v>62</v>
      </c>
      <c r="I813" s="248" t="s">
        <v>1197</v>
      </c>
      <c r="J813" s="249">
        <v>30</v>
      </c>
      <c r="K813" s="248" t="s">
        <v>2291</v>
      </c>
      <c r="L813" s="248" t="s">
        <v>2299</v>
      </c>
      <c r="M813" s="248">
        <v>5</v>
      </c>
      <c r="N813" s="248"/>
      <c r="O813" s="248" t="s">
        <v>3038</v>
      </c>
      <c r="P813" s="248" t="s">
        <v>6365</v>
      </c>
      <c r="Q813" s="248" t="s">
        <v>3035</v>
      </c>
      <c r="R813" s="250"/>
    </row>
    <row r="814" spans="1:18" x14ac:dyDescent="0.7">
      <c r="A814" s="248" t="s">
        <v>3462</v>
      </c>
      <c r="B814" s="248" t="s">
        <v>3463</v>
      </c>
      <c r="C814" s="248" t="s">
        <v>1541</v>
      </c>
      <c r="D814" s="248" t="s">
        <v>3464</v>
      </c>
      <c r="E814" s="248">
        <v>5</v>
      </c>
      <c r="F814" s="248" t="s">
        <v>2297</v>
      </c>
      <c r="G814" s="248" t="s">
        <v>2298</v>
      </c>
      <c r="H814" s="249">
        <v>71</v>
      </c>
      <c r="I814" s="248" t="s">
        <v>1210</v>
      </c>
      <c r="J814" s="249">
        <v>10</v>
      </c>
      <c r="K814" s="248" t="s">
        <v>2283</v>
      </c>
      <c r="L814" s="248" t="s">
        <v>2386</v>
      </c>
      <c r="M814" s="248">
        <v>2</v>
      </c>
      <c r="N814" s="248"/>
      <c r="O814" s="248" t="s">
        <v>3465</v>
      </c>
      <c r="P814" s="248" t="s">
        <v>6352</v>
      </c>
      <c r="Q814" s="248" t="s">
        <v>3462</v>
      </c>
      <c r="R814" s="250"/>
    </row>
    <row r="815" spans="1:18" x14ac:dyDescent="0.7">
      <c r="A815" s="248" t="s">
        <v>5421</v>
      </c>
      <c r="B815" s="248" t="s">
        <v>5422</v>
      </c>
      <c r="C815" s="248" t="s">
        <v>2015</v>
      </c>
      <c r="D815" s="248" t="s">
        <v>5423</v>
      </c>
      <c r="E815" s="248">
        <v>11</v>
      </c>
      <c r="F815" s="248" t="s">
        <v>2297</v>
      </c>
      <c r="G815" s="248" t="s">
        <v>2298</v>
      </c>
      <c r="H815" s="249">
        <v>84</v>
      </c>
      <c r="I815" s="248" t="s">
        <v>1252</v>
      </c>
      <c r="J815" s="249">
        <v>120</v>
      </c>
      <c r="K815" s="248" t="s">
        <v>2283</v>
      </c>
      <c r="L815" s="248" t="s">
        <v>2333</v>
      </c>
      <c r="M815" s="248">
        <v>13</v>
      </c>
      <c r="N815" s="248"/>
      <c r="O815" s="248" t="s">
        <v>5424</v>
      </c>
      <c r="P815" s="248" t="s">
        <v>6360</v>
      </c>
      <c r="Q815" s="248" t="s">
        <v>5421</v>
      </c>
      <c r="R815" s="250"/>
    </row>
    <row r="816" spans="1:18" x14ac:dyDescent="0.7">
      <c r="A816" s="248" t="s">
        <v>5613</v>
      </c>
      <c r="B816" s="248" t="s">
        <v>5614</v>
      </c>
      <c r="C816" s="248" t="s">
        <v>2025</v>
      </c>
      <c r="D816" s="248" t="s">
        <v>5615</v>
      </c>
      <c r="E816" s="248">
        <v>12</v>
      </c>
      <c r="F816" s="248" t="s">
        <v>2297</v>
      </c>
      <c r="G816" s="248" t="s">
        <v>2298</v>
      </c>
      <c r="H816" s="249">
        <v>92</v>
      </c>
      <c r="I816" s="248" t="s">
        <v>1253</v>
      </c>
      <c r="J816" s="249">
        <v>49</v>
      </c>
      <c r="K816" s="248" t="s">
        <v>2283</v>
      </c>
      <c r="L816" s="248" t="s">
        <v>2299</v>
      </c>
      <c r="M816" s="248">
        <v>5</v>
      </c>
      <c r="N816" s="248"/>
      <c r="O816" s="248" t="s">
        <v>5616</v>
      </c>
      <c r="P816" s="248" t="s">
        <v>6365</v>
      </c>
      <c r="Q816" s="248" t="s">
        <v>5613</v>
      </c>
      <c r="R816" s="250"/>
    </row>
    <row r="817" spans="1:18" x14ac:dyDescent="0.7">
      <c r="A817" s="248" t="s">
        <v>5786</v>
      </c>
      <c r="B817" s="248" t="s">
        <v>5787</v>
      </c>
      <c r="C817" s="248" t="s">
        <v>2038</v>
      </c>
      <c r="D817" s="248" t="s">
        <v>5788</v>
      </c>
      <c r="E817" s="248">
        <v>12</v>
      </c>
      <c r="F817" s="248" t="s">
        <v>2297</v>
      </c>
      <c r="G817" s="248" t="s">
        <v>2298</v>
      </c>
      <c r="H817" s="249">
        <v>96</v>
      </c>
      <c r="I817" s="248" t="s">
        <v>1254</v>
      </c>
      <c r="J817" s="249">
        <v>34</v>
      </c>
      <c r="K817" s="248" t="s">
        <v>2291</v>
      </c>
      <c r="L817" s="248" t="s">
        <v>2299</v>
      </c>
      <c r="M817" s="248">
        <v>6</v>
      </c>
      <c r="N817" s="248"/>
      <c r="O817" s="248" t="s">
        <v>5789</v>
      </c>
      <c r="P817" s="248" t="s">
        <v>6364</v>
      </c>
      <c r="Q817" s="248" t="s">
        <v>5786</v>
      </c>
      <c r="R817" s="250"/>
    </row>
    <row r="818" spans="1:18" x14ac:dyDescent="0.7">
      <c r="A818" s="248" t="s">
        <v>2658</v>
      </c>
      <c r="B818" s="248" t="s">
        <v>2659</v>
      </c>
      <c r="C818" s="248" t="s">
        <v>1278</v>
      </c>
      <c r="D818" s="248" t="s">
        <v>2660</v>
      </c>
      <c r="E818" s="248">
        <v>1</v>
      </c>
      <c r="F818" s="248" t="s">
        <v>2297</v>
      </c>
      <c r="G818" s="248" t="s">
        <v>2298</v>
      </c>
      <c r="H818" s="249">
        <v>57</v>
      </c>
      <c r="I818" s="248" t="s">
        <v>1184</v>
      </c>
      <c r="J818" s="249">
        <v>30</v>
      </c>
      <c r="K818" s="248" t="s">
        <v>2283</v>
      </c>
      <c r="L818" s="248" t="s">
        <v>2299</v>
      </c>
      <c r="M818" s="248">
        <v>6</v>
      </c>
      <c r="N818" s="248"/>
      <c r="O818" s="248" t="s">
        <v>2661</v>
      </c>
      <c r="P818" s="248" t="s">
        <v>6364</v>
      </c>
      <c r="Q818" s="248" t="s">
        <v>2658</v>
      </c>
      <c r="R818" s="250"/>
    </row>
    <row r="819" spans="1:18" x14ac:dyDescent="0.7">
      <c r="A819" s="248" t="s">
        <v>4506</v>
      </c>
      <c r="B819" s="248" t="s">
        <v>4507</v>
      </c>
      <c r="C819" s="248" t="s">
        <v>1766</v>
      </c>
      <c r="D819" s="248" t="s">
        <v>4508</v>
      </c>
      <c r="E819" s="248">
        <v>8</v>
      </c>
      <c r="F819" s="248" t="s">
        <v>2297</v>
      </c>
      <c r="G819" s="248" t="s">
        <v>2298</v>
      </c>
      <c r="H819" s="249">
        <v>47</v>
      </c>
      <c r="I819" s="248" t="s">
        <v>1233</v>
      </c>
      <c r="J819" s="249">
        <v>40</v>
      </c>
      <c r="K819" s="248" t="s">
        <v>2283</v>
      </c>
      <c r="L819" s="248" t="s">
        <v>2299</v>
      </c>
      <c r="M819" s="248">
        <v>5</v>
      </c>
      <c r="N819" s="248"/>
      <c r="O819" s="248" t="s">
        <v>4509</v>
      </c>
      <c r="P819" s="248" t="s">
        <v>6365</v>
      </c>
      <c r="Q819" s="248" t="s">
        <v>4506</v>
      </c>
      <c r="R819" s="250"/>
    </row>
    <row r="820" spans="1:18" x14ac:dyDescent="0.7">
      <c r="A820" s="248" t="s">
        <v>4423</v>
      </c>
      <c r="B820" s="248" t="s">
        <v>4424</v>
      </c>
      <c r="C820" s="248" t="s">
        <v>1772</v>
      </c>
      <c r="D820" s="248" t="s">
        <v>4425</v>
      </c>
      <c r="E820" s="248">
        <v>8</v>
      </c>
      <c r="F820" s="248" t="s">
        <v>2297</v>
      </c>
      <c r="G820" s="248" t="s">
        <v>2298</v>
      </c>
      <c r="H820" s="249">
        <v>43</v>
      </c>
      <c r="I820" s="248" t="s">
        <v>1234</v>
      </c>
      <c r="J820" s="249">
        <v>34</v>
      </c>
      <c r="K820" s="248" t="s">
        <v>2283</v>
      </c>
      <c r="L820" s="248" t="s">
        <v>2386</v>
      </c>
      <c r="M820" s="248">
        <v>3</v>
      </c>
      <c r="N820" s="248"/>
      <c r="O820" s="248" t="s">
        <v>4426</v>
      </c>
      <c r="P820" s="248" t="s">
        <v>6367</v>
      </c>
      <c r="Q820" s="248" t="s">
        <v>4423</v>
      </c>
      <c r="R820" s="250"/>
    </row>
    <row r="821" spans="1:18" x14ac:dyDescent="0.7">
      <c r="A821" s="248" t="s">
        <v>3466</v>
      </c>
      <c r="B821" s="248" t="s">
        <v>3467</v>
      </c>
      <c r="C821" s="248" t="s">
        <v>1542</v>
      </c>
      <c r="D821" s="248" t="s">
        <v>3468</v>
      </c>
      <c r="E821" s="248">
        <v>5</v>
      </c>
      <c r="F821" s="248" t="s">
        <v>2297</v>
      </c>
      <c r="G821" s="248" t="s">
        <v>2298</v>
      </c>
      <c r="H821" s="249">
        <v>71</v>
      </c>
      <c r="I821" s="248" t="s">
        <v>1210</v>
      </c>
      <c r="J821" s="249">
        <v>44</v>
      </c>
      <c r="K821" s="248" t="s">
        <v>2283</v>
      </c>
      <c r="L821" s="248" t="s">
        <v>2299</v>
      </c>
      <c r="M821" s="248">
        <v>5</v>
      </c>
      <c r="N821" s="248"/>
      <c r="O821" s="248" t="s">
        <v>3469</v>
      </c>
      <c r="P821" s="248" t="s">
        <v>6365</v>
      </c>
      <c r="Q821" s="248" t="s">
        <v>3466</v>
      </c>
      <c r="R821" s="250"/>
    </row>
    <row r="822" spans="1:18" x14ac:dyDescent="0.7">
      <c r="A822" s="248" t="s">
        <v>5066</v>
      </c>
      <c r="B822" s="248" t="s">
        <v>5067</v>
      </c>
      <c r="C822" s="248" t="s">
        <v>2162</v>
      </c>
      <c r="D822" s="248" t="s">
        <v>5068</v>
      </c>
      <c r="E822" s="248">
        <v>10</v>
      </c>
      <c r="F822" s="248" t="s">
        <v>2289</v>
      </c>
      <c r="G822" s="248" t="s">
        <v>2290</v>
      </c>
      <c r="H822" s="249">
        <v>34</v>
      </c>
      <c r="I822" s="248" t="s">
        <v>1245</v>
      </c>
      <c r="J822" s="249">
        <v>225</v>
      </c>
      <c r="K822" s="248" t="s">
        <v>2291</v>
      </c>
      <c r="L822" s="248" t="s">
        <v>2283</v>
      </c>
      <c r="M822" s="248">
        <v>16</v>
      </c>
      <c r="N822" s="248"/>
      <c r="O822" s="248" t="s">
        <v>5069</v>
      </c>
      <c r="P822" s="248" t="s">
        <v>6358</v>
      </c>
      <c r="Q822" s="248" t="s">
        <v>5066</v>
      </c>
      <c r="R822" s="250"/>
    </row>
    <row r="823" spans="1:18" x14ac:dyDescent="0.7">
      <c r="A823" s="248" t="s">
        <v>4825</v>
      </c>
      <c r="B823" s="248" t="s">
        <v>4826</v>
      </c>
      <c r="C823" s="248" t="s">
        <v>1877</v>
      </c>
      <c r="D823" s="248" t="s">
        <v>4827</v>
      </c>
      <c r="E823" s="248">
        <v>9</v>
      </c>
      <c r="F823" s="248" t="s">
        <v>2297</v>
      </c>
      <c r="G823" s="248" t="s">
        <v>2298</v>
      </c>
      <c r="H823" s="249">
        <v>32</v>
      </c>
      <c r="I823" s="248" t="s">
        <v>1240</v>
      </c>
      <c r="J823" s="249">
        <v>37</v>
      </c>
      <c r="K823" s="248" t="s">
        <v>2291</v>
      </c>
      <c r="L823" s="248" t="s">
        <v>2299</v>
      </c>
      <c r="M823" s="248">
        <v>5</v>
      </c>
      <c r="N823" s="248"/>
      <c r="O823" s="248" t="s">
        <v>4828</v>
      </c>
      <c r="P823" s="248" t="s">
        <v>6365</v>
      </c>
      <c r="Q823" s="248" t="s">
        <v>4825</v>
      </c>
      <c r="R823" s="250"/>
    </row>
    <row r="824" spans="1:18" x14ac:dyDescent="0.7">
      <c r="A824" s="248" t="s">
        <v>4665</v>
      </c>
      <c r="B824" s="248" t="s">
        <v>4666</v>
      </c>
      <c r="C824" s="248" t="s">
        <v>1838</v>
      </c>
      <c r="D824" s="248" t="s">
        <v>4667</v>
      </c>
      <c r="E824" s="248">
        <v>9</v>
      </c>
      <c r="F824" s="248" t="s">
        <v>2297</v>
      </c>
      <c r="G824" s="248" t="s">
        <v>2298</v>
      </c>
      <c r="H824" s="249">
        <v>30</v>
      </c>
      <c r="I824" s="248" t="s">
        <v>1238</v>
      </c>
      <c r="J824" s="249">
        <v>30</v>
      </c>
      <c r="K824" s="248" t="s">
        <v>2291</v>
      </c>
      <c r="L824" s="248" t="s">
        <v>2299</v>
      </c>
      <c r="M824" s="248">
        <v>6</v>
      </c>
      <c r="N824" s="248"/>
      <c r="O824" s="248" t="s">
        <v>4668</v>
      </c>
      <c r="P824" s="248" t="s">
        <v>6364</v>
      </c>
      <c r="Q824" s="248" t="s">
        <v>4665</v>
      </c>
      <c r="R824" s="250"/>
    </row>
    <row r="825" spans="1:18" x14ac:dyDescent="0.7">
      <c r="A825" s="248" t="s">
        <v>3722</v>
      </c>
      <c r="B825" s="248" t="s">
        <v>3723</v>
      </c>
      <c r="C825" s="248" t="s">
        <v>1641</v>
      </c>
      <c r="D825" s="248" t="s">
        <v>3724</v>
      </c>
      <c r="E825" s="248">
        <v>6</v>
      </c>
      <c r="F825" s="248" t="s">
        <v>2297</v>
      </c>
      <c r="G825" s="248" t="s">
        <v>2298</v>
      </c>
      <c r="H825" s="249">
        <v>21</v>
      </c>
      <c r="I825" s="248" t="s">
        <v>1223</v>
      </c>
      <c r="J825" s="249">
        <v>38</v>
      </c>
      <c r="K825" s="248" t="s">
        <v>2291</v>
      </c>
      <c r="L825" s="248" t="s">
        <v>2299</v>
      </c>
      <c r="M825" s="248">
        <v>5</v>
      </c>
      <c r="N825" s="248"/>
      <c r="O825" s="248" t="s">
        <v>3725</v>
      </c>
      <c r="P825" s="248" t="s">
        <v>6365</v>
      </c>
      <c r="Q825" s="248" t="s">
        <v>3722</v>
      </c>
      <c r="R825" s="250"/>
    </row>
    <row r="826" spans="1:18" x14ac:dyDescent="0.7">
      <c r="A826" s="248" t="s">
        <v>4971</v>
      </c>
      <c r="B826" s="248" t="s">
        <v>4972</v>
      </c>
      <c r="C826" s="248" t="s">
        <v>1914</v>
      </c>
      <c r="D826" s="248" t="s">
        <v>4973</v>
      </c>
      <c r="E826" s="248">
        <v>10</v>
      </c>
      <c r="F826" s="248" t="s">
        <v>2297</v>
      </c>
      <c r="G826" s="248" t="s">
        <v>2298</v>
      </c>
      <c r="H826" s="249">
        <v>33</v>
      </c>
      <c r="I826" s="248" t="s">
        <v>1243</v>
      </c>
      <c r="J826" s="249">
        <v>30</v>
      </c>
      <c r="K826" s="248" t="s">
        <v>2291</v>
      </c>
      <c r="L826" s="248" t="s">
        <v>2299</v>
      </c>
      <c r="M826" s="248">
        <v>5</v>
      </c>
      <c r="N826" s="248"/>
      <c r="O826" s="248" t="s">
        <v>4974</v>
      </c>
      <c r="P826" s="248" t="s">
        <v>6365</v>
      </c>
      <c r="Q826" s="248" t="s">
        <v>4971</v>
      </c>
      <c r="R826" s="250"/>
    </row>
    <row r="827" spans="1:18" x14ac:dyDescent="0.7">
      <c r="A827" s="248" t="s">
        <v>4264</v>
      </c>
      <c r="B827" s="248" t="s">
        <v>4265</v>
      </c>
      <c r="C827" s="248" t="s">
        <v>1778</v>
      </c>
      <c r="D827" s="248" t="s">
        <v>4266</v>
      </c>
      <c r="E827" s="248">
        <v>8</v>
      </c>
      <c r="F827" s="248" t="s">
        <v>2297</v>
      </c>
      <c r="G827" s="248" t="s">
        <v>2298</v>
      </c>
      <c r="H827" s="249">
        <v>39</v>
      </c>
      <c r="I827" s="248" t="s">
        <v>1235</v>
      </c>
      <c r="J827" s="249">
        <v>46</v>
      </c>
      <c r="K827" s="248" t="s">
        <v>2291</v>
      </c>
      <c r="L827" s="248" t="s">
        <v>2299</v>
      </c>
      <c r="M827" s="248">
        <v>5</v>
      </c>
      <c r="N827" s="248"/>
      <c r="O827" s="248" t="s">
        <v>4267</v>
      </c>
      <c r="P827" s="248" t="s">
        <v>6365</v>
      </c>
      <c r="Q827" s="248" t="s">
        <v>4264</v>
      </c>
      <c r="R827" s="250"/>
    </row>
    <row r="828" spans="1:18" x14ac:dyDescent="0.7">
      <c r="A828" s="248" t="s">
        <v>4767</v>
      </c>
      <c r="B828" s="248" t="s">
        <v>4768</v>
      </c>
      <c r="C828" s="248" t="s">
        <v>2151</v>
      </c>
      <c r="D828" s="248" t="s">
        <v>4769</v>
      </c>
      <c r="E828" s="248">
        <v>9</v>
      </c>
      <c r="F828" s="248" t="s">
        <v>2297</v>
      </c>
      <c r="G828" s="248" t="s">
        <v>2298</v>
      </c>
      <c r="H828" s="249">
        <v>31</v>
      </c>
      <c r="I828" s="248" t="s">
        <v>1239</v>
      </c>
      <c r="J828" s="249">
        <v>31</v>
      </c>
      <c r="K828" s="248" t="s">
        <v>2291</v>
      </c>
      <c r="L828" s="248" t="s">
        <v>2386</v>
      </c>
      <c r="M828" s="248">
        <v>3</v>
      </c>
      <c r="N828" s="248"/>
      <c r="O828" s="248" t="s">
        <v>4770</v>
      </c>
      <c r="P828" s="248" t="s">
        <v>6367</v>
      </c>
      <c r="Q828" s="248" t="s">
        <v>4767</v>
      </c>
      <c r="R828" s="250"/>
    </row>
    <row r="829" spans="1:18" x14ac:dyDescent="0.7">
      <c r="A829" s="248" t="s">
        <v>2383</v>
      </c>
      <c r="B829" s="248" t="s">
        <v>2384</v>
      </c>
      <c r="C829" s="248" t="s">
        <v>1300</v>
      </c>
      <c r="D829" s="248" t="s">
        <v>2385</v>
      </c>
      <c r="E829" s="248">
        <v>1</v>
      </c>
      <c r="F829" s="248" t="s">
        <v>2297</v>
      </c>
      <c r="G829" s="248" t="s">
        <v>2298</v>
      </c>
      <c r="H829" s="249">
        <v>50</v>
      </c>
      <c r="I829" s="248" t="s">
        <v>1185</v>
      </c>
      <c r="J829" s="249">
        <v>26</v>
      </c>
      <c r="K829" s="248" t="s">
        <v>2283</v>
      </c>
      <c r="L829" s="248" t="s">
        <v>2386</v>
      </c>
      <c r="M829" s="248">
        <v>2</v>
      </c>
      <c r="N829" s="248"/>
      <c r="O829" s="248" t="s">
        <v>2387</v>
      </c>
      <c r="P829" s="248" t="s">
        <v>6352</v>
      </c>
      <c r="Q829" s="248" t="s">
        <v>2383</v>
      </c>
      <c r="R829" s="250"/>
    </row>
    <row r="830" spans="1:18" x14ac:dyDescent="0.7">
      <c r="A830" s="248" t="s">
        <v>5790</v>
      </c>
      <c r="B830" s="248" t="s">
        <v>5791</v>
      </c>
      <c r="C830" s="248" t="s">
        <v>2039</v>
      </c>
      <c r="D830" s="248" t="s">
        <v>5792</v>
      </c>
      <c r="E830" s="248">
        <v>12</v>
      </c>
      <c r="F830" s="248" t="s">
        <v>2297</v>
      </c>
      <c r="G830" s="248" t="s">
        <v>2298</v>
      </c>
      <c r="H830" s="249">
        <v>96</v>
      </c>
      <c r="I830" s="248" t="s">
        <v>1254</v>
      </c>
      <c r="J830" s="249">
        <v>60</v>
      </c>
      <c r="K830" s="248" t="s">
        <v>2291</v>
      </c>
      <c r="L830" s="248" t="s">
        <v>2299</v>
      </c>
      <c r="M830" s="248">
        <v>6</v>
      </c>
      <c r="N830" s="248"/>
      <c r="O830" s="248" t="s">
        <v>5793</v>
      </c>
      <c r="P830" s="248" t="s">
        <v>6364</v>
      </c>
      <c r="Q830" s="248" t="s">
        <v>5790</v>
      </c>
      <c r="R830" s="250"/>
    </row>
    <row r="831" spans="1:18" x14ac:dyDescent="0.7">
      <c r="A831" s="248" t="s">
        <v>4669</v>
      </c>
      <c r="B831" s="248" t="s">
        <v>4670</v>
      </c>
      <c r="C831" s="248" t="s">
        <v>1839</v>
      </c>
      <c r="D831" s="248" t="s">
        <v>4671</v>
      </c>
      <c r="E831" s="248">
        <v>9</v>
      </c>
      <c r="F831" s="248" t="s">
        <v>2289</v>
      </c>
      <c r="G831" s="248" t="s">
        <v>2290</v>
      </c>
      <c r="H831" s="249">
        <v>30</v>
      </c>
      <c r="I831" s="248" t="s">
        <v>1238</v>
      </c>
      <c r="J831" s="249">
        <v>340</v>
      </c>
      <c r="K831" s="248" t="s">
        <v>2283</v>
      </c>
      <c r="L831" s="248" t="s">
        <v>2292</v>
      </c>
      <c r="M831" s="248">
        <v>15</v>
      </c>
      <c r="N831" s="248"/>
      <c r="O831" s="248" t="s">
        <v>4672</v>
      </c>
      <c r="P831" s="248" t="s">
        <v>6357</v>
      </c>
      <c r="Q831" s="248" t="s">
        <v>4669</v>
      </c>
      <c r="R831" s="250"/>
    </row>
    <row r="832" spans="1:18" x14ac:dyDescent="0.7">
      <c r="A832" s="248" t="s">
        <v>3726</v>
      </c>
      <c r="B832" s="248" t="s">
        <v>3727</v>
      </c>
      <c r="C832" s="248" t="s">
        <v>1642</v>
      </c>
      <c r="D832" s="248" t="s">
        <v>3728</v>
      </c>
      <c r="E832" s="248">
        <v>6</v>
      </c>
      <c r="F832" s="248" t="s">
        <v>2297</v>
      </c>
      <c r="G832" s="248" t="s">
        <v>2298</v>
      </c>
      <c r="H832" s="249">
        <v>21</v>
      </c>
      <c r="I832" s="248" t="s">
        <v>1223</v>
      </c>
      <c r="J832" s="249">
        <v>30</v>
      </c>
      <c r="K832" s="248" t="s">
        <v>2283</v>
      </c>
      <c r="L832" s="248" t="s">
        <v>2299</v>
      </c>
      <c r="M832" s="248">
        <v>5</v>
      </c>
      <c r="N832" s="248"/>
      <c r="O832" s="248" t="s">
        <v>3729</v>
      </c>
      <c r="P832" s="248" t="s">
        <v>6365</v>
      </c>
      <c r="Q832" s="248" t="s">
        <v>3726</v>
      </c>
      <c r="R832" s="250"/>
    </row>
    <row r="833" spans="1:18" x14ac:dyDescent="0.7">
      <c r="A833" s="248" t="s">
        <v>5070</v>
      </c>
      <c r="B833" s="248" t="s">
        <v>5071</v>
      </c>
      <c r="C833" s="248" t="s">
        <v>1941</v>
      </c>
      <c r="D833" s="248" t="s">
        <v>5072</v>
      </c>
      <c r="E833" s="248">
        <v>10</v>
      </c>
      <c r="F833" s="248" t="s">
        <v>2297</v>
      </c>
      <c r="G833" s="248" t="s">
        <v>2298</v>
      </c>
      <c r="H833" s="249">
        <v>34</v>
      </c>
      <c r="I833" s="248" t="s">
        <v>1245</v>
      </c>
      <c r="J833" s="249">
        <v>30</v>
      </c>
      <c r="K833" s="248" t="s">
        <v>2283</v>
      </c>
      <c r="L833" s="248" t="s">
        <v>2299</v>
      </c>
      <c r="M833" s="248">
        <v>5</v>
      </c>
      <c r="N833" s="248"/>
      <c r="O833" s="248" t="s">
        <v>5073</v>
      </c>
      <c r="P833" s="248" t="s">
        <v>6365</v>
      </c>
      <c r="Q833" s="248" t="s">
        <v>5070</v>
      </c>
      <c r="R833" s="250"/>
    </row>
    <row r="834" spans="1:18" x14ac:dyDescent="0.7">
      <c r="A834" s="248" t="s">
        <v>5660</v>
      </c>
      <c r="B834" s="248" t="s">
        <v>5661</v>
      </c>
      <c r="C834" s="248" t="s">
        <v>2062</v>
      </c>
      <c r="D834" s="248" t="s">
        <v>5662</v>
      </c>
      <c r="E834" s="248">
        <v>12</v>
      </c>
      <c r="F834" s="248" t="s">
        <v>2297</v>
      </c>
      <c r="G834" s="248" t="s">
        <v>2298</v>
      </c>
      <c r="H834" s="249">
        <v>93</v>
      </c>
      <c r="I834" s="248" t="s">
        <v>1256</v>
      </c>
      <c r="J834" s="249">
        <v>36</v>
      </c>
      <c r="K834" s="248" t="s">
        <v>2283</v>
      </c>
      <c r="L834" s="248" t="s">
        <v>2386</v>
      </c>
      <c r="M834" s="248">
        <v>3</v>
      </c>
      <c r="N834" s="248"/>
      <c r="O834" s="248" t="s">
        <v>5663</v>
      </c>
      <c r="P834" s="248" t="s">
        <v>6367</v>
      </c>
      <c r="Q834" s="248" t="s">
        <v>5660</v>
      </c>
      <c r="R834" s="250"/>
    </row>
    <row r="835" spans="1:18" x14ac:dyDescent="0.7">
      <c r="A835" s="248" t="s">
        <v>5738</v>
      </c>
      <c r="B835" s="248" t="s">
        <v>5739</v>
      </c>
      <c r="C835" s="248" t="s">
        <v>2070</v>
      </c>
      <c r="D835" s="248" t="s">
        <v>5740</v>
      </c>
      <c r="E835" s="248">
        <v>12</v>
      </c>
      <c r="F835" s="248" t="s">
        <v>2297</v>
      </c>
      <c r="G835" s="248" t="s">
        <v>2298</v>
      </c>
      <c r="H835" s="249">
        <v>95</v>
      </c>
      <c r="I835" s="248" t="s">
        <v>1257</v>
      </c>
      <c r="J835" s="249">
        <v>51</v>
      </c>
      <c r="K835" s="248" t="s">
        <v>2283</v>
      </c>
      <c r="L835" s="248" t="s">
        <v>2299</v>
      </c>
      <c r="M835" s="248">
        <v>5</v>
      </c>
      <c r="N835" s="248"/>
      <c r="O835" s="248" t="s">
        <v>5741</v>
      </c>
      <c r="P835" s="248" t="s">
        <v>6365</v>
      </c>
      <c r="Q835" s="248" t="s">
        <v>5738</v>
      </c>
      <c r="R835" s="250"/>
    </row>
    <row r="836" spans="1:18" x14ac:dyDescent="0.7">
      <c r="A836" s="248" t="s">
        <v>4673</v>
      </c>
      <c r="B836" s="248" t="s">
        <v>2553</v>
      </c>
      <c r="C836" s="248" t="s">
        <v>1840</v>
      </c>
      <c r="D836" s="248" t="s">
        <v>4674</v>
      </c>
      <c r="E836" s="248">
        <v>9</v>
      </c>
      <c r="F836" s="248" t="s">
        <v>2297</v>
      </c>
      <c r="G836" s="248" t="s">
        <v>2298</v>
      </c>
      <c r="H836" s="249">
        <v>30</v>
      </c>
      <c r="I836" s="248" t="s">
        <v>1238</v>
      </c>
      <c r="J836" s="249">
        <v>36</v>
      </c>
      <c r="K836" s="248" t="s">
        <v>2283</v>
      </c>
      <c r="L836" s="248" t="s">
        <v>2299</v>
      </c>
      <c r="M836" s="248">
        <v>5</v>
      </c>
      <c r="N836" s="248"/>
      <c r="O836" s="248" t="s">
        <v>4675</v>
      </c>
      <c r="P836" s="248" t="s">
        <v>6365</v>
      </c>
      <c r="Q836" s="248" t="s">
        <v>4673</v>
      </c>
      <c r="R836" s="250"/>
    </row>
    <row r="837" spans="1:18" x14ac:dyDescent="0.7">
      <c r="A837" s="248" t="s">
        <v>4059</v>
      </c>
      <c r="B837" s="248" t="s">
        <v>4060</v>
      </c>
      <c r="C837" s="248" t="s">
        <v>2128</v>
      </c>
      <c r="D837" s="248" t="s">
        <v>4061</v>
      </c>
      <c r="E837" s="248">
        <v>7</v>
      </c>
      <c r="F837" s="248" t="s">
        <v>2297</v>
      </c>
      <c r="G837" s="248" t="s">
        <v>2298</v>
      </c>
      <c r="H837" s="249">
        <v>44</v>
      </c>
      <c r="I837" s="248" t="s">
        <v>1228</v>
      </c>
      <c r="J837" s="249">
        <v>30</v>
      </c>
      <c r="K837" s="248" t="s">
        <v>2283</v>
      </c>
      <c r="L837" s="248" t="s">
        <v>2386</v>
      </c>
      <c r="M837" s="248">
        <v>4</v>
      </c>
      <c r="N837" s="248"/>
      <c r="O837" s="248" t="s">
        <v>4062</v>
      </c>
      <c r="P837" s="248" t="s">
        <v>6368</v>
      </c>
      <c r="Q837" s="248" t="s">
        <v>4059</v>
      </c>
      <c r="R837" s="250"/>
    </row>
    <row r="838" spans="1:18" x14ac:dyDescent="0.7">
      <c r="A838" s="248" t="s">
        <v>5074</v>
      </c>
      <c r="B838" s="248" t="s">
        <v>5075</v>
      </c>
      <c r="C838" s="248" t="s">
        <v>2163</v>
      </c>
      <c r="D838" s="248" t="s">
        <v>5076</v>
      </c>
      <c r="E838" s="248">
        <v>10</v>
      </c>
      <c r="F838" s="248" t="s">
        <v>2297</v>
      </c>
      <c r="G838" s="248" t="s">
        <v>2298</v>
      </c>
      <c r="H838" s="249">
        <v>34</v>
      </c>
      <c r="I838" s="248" t="s">
        <v>1245</v>
      </c>
      <c r="J838" s="249">
        <v>35</v>
      </c>
      <c r="K838" s="248" t="s">
        <v>2283</v>
      </c>
      <c r="L838" s="248" t="s">
        <v>2386</v>
      </c>
      <c r="M838" s="248">
        <v>3</v>
      </c>
      <c r="N838" s="248"/>
      <c r="O838" s="248" t="s">
        <v>5077</v>
      </c>
      <c r="P838" s="248" t="s">
        <v>6367</v>
      </c>
      <c r="Q838" s="248" t="s">
        <v>5074</v>
      </c>
      <c r="R838" s="250"/>
    </row>
    <row r="839" spans="1:18" x14ac:dyDescent="0.7">
      <c r="A839" s="248" t="s">
        <v>2415</v>
      </c>
      <c r="B839" s="248" t="s">
        <v>2416</v>
      </c>
      <c r="C839" s="248" t="s">
        <v>1358</v>
      </c>
      <c r="D839" s="248" t="s">
        <v>2417</v>
      </c>
      <c r="E839" s="248">
        <v>1</v>
      </c>
      <c r="F839" s="248" t="s">
        <v>2297</v>
      </c>
      <c r="G839" s="248" t="s">
        <v>2298</v>
      </c>
      <c r="H839" s="249">
        <v>51</v>
      </c>
      <c r="I839" s="248" t="s">
        <v>1191</v>
      </c>
      <c r="J839" s="249">
        <v>16</v>
      </c>
      <c r="K839" s="248" t="s">
        <v>2283</v>
      </c>
      <c r="L839" s="248" t="s">
        <v>2386</v>
      </c>
      <c r="M839" s="248">
        <v>2</v>
      </c>
      <c r="N839" s="248"/>
      <c r="O839" s="248" t="s">
        <v>2418</v>
      </c>
      <c r="P839" s="248" t="s">
        <v>6352</v>
      </c>
      <c r="Q839" s="248" t="s">
        <v>2415</v>
      </c>
      <c r="R839" s="250"/>
    </row>
    <row r="840" spans="1:18" x14ac:dyDescent="0.7">
      <c r="A840" s="248" t="s">
        <v>2556</v>
      </c>
      <c r="B840" s="248" t="s">
        <v>2557</v>
      </c>
      <c r="C840" s="248" t="s">
        <v>2099</v>
      </c>
      <c r="D840" s="248" t="s">
        <v>1315</v>
      </c>
      <c r="E840" s="248">
        <v>1</v>
      </c>
      <c r="F840" s="248" t="s">
        <v>2297</v>
      </c>
      <c r="G840" s="248" t="s">
        <v>2298</v>
      </c>
      <c r="H840" s="249">
        <v>55</v>
      </c>
      <c r="I840" s="248" t="s">
        <v>1186</v>
      </c>
      <c r="J840" s="249">
        <v>0</v>
      </c>
      <c r="K840" s="248" t="s">
        <v>2283</v>
      </c>
      <c r="L840" s="248" t="s">
        <v>2386</v>
      </c>
      <c r="M840" s="248">
        <v>3</v>
      </c>
      <c r="N840" s="248"/>
      <c r="O840" s="248" t="s">
        <v>2558</v>
      </c>
      <c r="P840" s="248" t="s">
        <v>6367</v>
      </c>
      <c r="Q840" s="248" t="s">
        <v>2556</v>
      </c>
      <c r="R840" s="250"/>
    </row>
    <row r="841" spans="1:18" x14ac:dyDescent="0.7">
      <c r="A841" s="248" t="s">
        <v>4343</v>
      </c>
      <c r="B841" s="248" t="s">
        <v>4344</v>
      </c>
      <c r="C841" s="248" t="s">
        <v>2140</v>
      </c>
      <c r="D841" s="248" t="s">
        <v>1797</v>
      </c>
      <c r="E841" s="248">
        <v>8</v>
      </c>
      <c r="F841" s="248" t="s">
        <v>2297</v>
      </c>
      <c r="G841" s="248" t="s">
        <v>2298</v>
      </c>
      <c r="H841" s="249">
        <v>41</v>
      </c>
      <c r="I841" s="248" t="s">
        <v>1236</v>
      </c>
      <c r="J841" s="249">
        <v>30</v>
      </c>
      <c r="K841" s="248" t="s">
        <v>2283</v>
      </c>
      <c r="L841" s="248" t="s">
        <v>2386</v>
      </c>
      <c r="M841" s="248">
        <v>3</v>
      </c>
      <c r="N841" s="248"/>
      <c r="O841" s="248" t="s">
        <v>4345</v>
      </c>
      <c r="P841" s="248" t="s">
        <v>6367</v>
      </c>
      <c r="Q841" s="248" t="s">
        <v>4343</v>
      </c>
      <c r="R841" s="250"/>
    </row>
    <row r="842" spans="1:18" x14ac:dyDescent="0.7">
      <c r="A842" s="248" t="s">
        <v>4346</v>
      </c>
      <c r="B842" s="248" t="s">
        <v>4347</v>
      </c>
      <c r="C842" s="248" t="s">
        <v>2141</v>
      </c>
      <c r="D842" s="248" t="s">
        <v>1798</v>
      </c>
      <c r="E842" s="248">
        <v>8</v>
      </c>
      <c r="F842" s="248" t="s">
        <v>2297</v>
      </c>
      <c r="G842" s="248" t="s">
        <v>2298</v>
      </c>
      <c r="H842" s="249">
        <v>41</v>
      </c>
      <c r="I842" s="248" t="s">
        <v>1236</v>
      </c>
      <c r="J842" s="249">
        <v>30</v>
      </c>
      <c r="K842" s="248" t="s">
        <v>2283</v>
      </c>
      <c r="L842" s="248" t="s">
        <v>2386</v>
      </c>
      <c r="M842" s="248">
        <v>3</v>
      </c>
      <c r="N842" s="248"/>
      <c r="O842" s="248" t="s">
        <v>4348</v>
      </c>
      <c r="P842" s="248" t="s">
        <v>6367</v>
      </c>
      <c r="Q842" s="248" t="s">
        <v>4346</v>
      </c>
      <c r="R842" s="250"/>
    </row>
    <row r="843" spans="1:18" x14ac:dyDescent="0.7">
      <c r="A843" s="248" t="s">
        <v>2761</v>
      </c>
      <c r="B843" s="248" t="s">
        <v>2762</v>
      </c>
      <c r="C843" s="248" t="s">
        <v>1367</v>
      </c>
      <c r="D843" s="248" t="s">
        <v>2763</v>
      </c>
      <c r="E843" s="248">
        <v>2</v>
      </c>
      <c r="F843" s="248" t="s">
        <v>2297</v>
      </c>
      <c r="G843" s="248" t="s">
        <v>2298</v>
      </c>
      <c r="H843" s="249">
        <v>63</v>
      </c>
      <c r="I843" s="248" t="s">
        <v>1192</v>
      </c>
      <c r="J843" s="249">
        <v>16</v>
      </c>
      <c r="K843" s="248" t="s">
        <v>2283</v>
      </c>
      <c r="L843" s="248" t="s">
        <v>2386</v>
      </c>
      <c r="M843" s="248">
        <v>4</v>
      </c>
      <c r="N843" s="248"/>
      <c r="O843" s="248" t="s">
        <v>2764</v>
      </c>
      <c r="P843" s="248" t="s">
        <v>6368</v>
      </c>
      <c r="Q843" s="248" t="s">
        <v>2761</v>
      </c>
      <c r="R843" s="250"/>
    </row>
    <row r="844" spans="1:18" x14ac:dyDescent="0.7">
      <c r="A844" s="248" t="s">
        <v>4676</v>
      </c>
      <c r="B844" s="248" t="s">
        <v>4677</v>
      </c>
      <c r="C844" s="248" t="s">
        <v>2147</v>
      </c>
      <c r="D844" s="248" t="s">
        <v>1841</v>
      </c>
      <c r="E844" s="248">
        <v>9</v>
      </c>
      <c r="F844" s="248" t="s">
        <v>2297</v>
      </c>
      <c r="G844" s="248" t="s">
        <v>2298</v>
      </c>
      <c r="H844" s="249">
        <v>30</v>
      </c>
      <c r="I844" s="248" t="s">
        <v>1238</v>
      </c>
      <c r="J844" s="249">
        <v>15</v>
      </c>
      <c r="K844" s="248" t="s">
        <v>2283</v>
      </c>
      <c r="L844" s="248" t="s">
        <v>2386</v>
      </c>
      <c r="M844" s="248">
        <v>3</v>
      </c>
      <c r="N844" s="248"/>
      <c r="O844" s="248" t="s">
        <v>4678</v>
      </c>
      <c r="P844" s="248" t="s">
        <v>6367</v>
      </c>
      <c r="Q844" s="248" t="s">
        <v>4676</v>
      </c>
      <c r="R844" s="250"/>
    </row>
    <row r="845" spans="1:18" x14ac:dyDescent="0.7">
      <c r="A845" s="248" t="s">
        <v>4679</v>
      </c>
      <c r="B845" s="248" t="s">
        <v>4680</v>
      </c>
      <c r="C845" s="248" t="s">
        <v>2148</v>
      </c>
      <c r="D845" s="248" t="s">
        <v>1842</v>
      </c>
      <c r="E845" s="248">
        <v>9</v>
      </c>
      <c r="F845" s="248" t="s">
        <v>2297</v>
      </c>
      <c r="G845" s="248" t="s">
        <v>2298</v>
      </c>
      <c r="H845" s="249">
        <v>30</v>
      </c>
      <c r="I845" s="248" t="s">
        <v>1238</v>
      </c>
      <c r="J845" s="249">
        <v>24</v>
      </c>
      <c r="K845" s="248" t="s">
        <v>2283</v>
      </c>
      <c r="L845" s="248" t="s">
        <v>2386</v>
      </c>
      <c r="M845" s="248">
        <v>3</v>
      </c>
      <c r="N845" s="248"/>
      <c r="O845" s="248" t="s">
        <v>4681</v>
      </c>
      <c r="P845" s="248" t="s">
        <v>6367</v>
      </c>
      <c r="Q845" s="248" t="s">
        <v>4679</v>
      </c>
      <c r="R845" s="250"/>
    </row>
    <row r="846" spans="1:18" x14ac:dyDescent="0.7">
      <c r="A846" s="248" t="s">
        <v>4682</v>
      </c>
      <c r="B846" s="248" t="s">
        <v>4683</v>
      </c>
      <c r="C846" s="248" t="s">
        <v>2149</v>
      </c>
      <c r="D846" s="248" t="s">
        <v>1843</v>
      </c>
      <c r="E846" s="248">
        <v>9</v>
      </c>
      <c r="F846" s="248" t="s">
        <v>2297</v>
      </c>
      <c r="G846" s="248" t="s">
        <v>2298</v>
      </c>
      <c r="H846" s="249">
        <v>30</v>
      </c>
      <c r="I846" s="248" t="s">
        <v>1238</v>
      </c>
      <c r="J846" s="249">
        <v>30</v>
      </c>
      <c r="K846" s="248" t="s">
        <v>2283</v>
      </c>
      <c r="L846" s="248" t="s">
        <v>2386</v>
      </c>
      <c r="M846" s="248">
        <v>3</v>
      </c>
      <c r="N846" s="248"/>
      <c r="O846" s="248" t="s">
        <v>4684</v>
      </c>
      <c r="P846" s="248" t="s">
        <v>6367</v>
      </c>
      <c r="Q846" s="248" t="s">
        <v>4682</v>
      </c>
      <c r="R846" s="250"/>
    </row>
    <row r="847" spans="1:18" x14ac:dyDescent="0.7">
      <c r="A847" s="248" t="s">
        <v>4829</v>
      </c>
      <c r="B847" s="248" t="s">
        <v>4830</v>
      </c>
      <c r="C847" s="248" t="s">
        <v>2154</v>
      </c>
      <c r="D847" s="248" t="s">
        <v>1878</v>
      </c>
      <c r="E847" s="248">
        <v>9</v>
      </c>
      <c r="F847" s="248" t="s">
        <v>2297</v>
      </c>
      <c r="G847" s="248" t="s">
        <v>2298</v>
      </c>
      <c r="H847" s="249">
        <v>32</v>
      </c>
      <c r="I847" s="248" t="s">
        <v>1240</v>
      </c>
      <c r="J847" s="249">
        <v>22</v>
      </c>
      <c r="K847" s="248" t="s">
        <v>2283</v>
      </c>
      <c r="L847" s="248" t="s">
        <v>2386</v>
      </c>
      <c r="M847" s="248">
        <v>3</v>
      </c>
      <c r="N847" s="248"/>
      <c r="O847" s="248" t="s">
        <v>4831</v>
      </c>
      <c r="P847" s="248" t="s">
        <v>6367</v>
      </c>
      <c r="Q847" s="248" t="s">
        <v>4829</v>
      </c>
      <c r="R847" s="250"/>
    </row>
    <row r="848" spans="1:18" x14ac:dyDescent="0.7">
      <c r="A848" s="248" t="s">
        <v>4832</v>
      </c>
      <c r="B848" s="248" t="s">
        <v>4833</v>
      </c>
      <c r="C848" s="248" t="s">
        <v>2155</v>
      </c>
      <c r="D848" s="248" t="s">
        <v>1879</v>
      </c>
      <c r="E848" s="248">
        <v>9</v>
      </c>
      <c r="F848" s="248" t="s">
        <v>2297</v>
      </c>
      <c r="G848" s="248" t="s">
        <v>2298</v>
      </c>
      <c r="H848" s="249">
        <v>32</v>
      </c>
      <c r="I848" s="248" t="s">
        <v>1240</v>
      </c>
      <c r="J848" s="249">
        <v>36</v>
      </c>
      <c r="K848" s="248" t="s">
        <v>2291</v>
      </c>
      <c r="L848" s="248" t="s">
        <v>2299</v>
      </c>
      <c r="M848" s="248">
        <v>6</v>
      </c>
      <c r="N848" s="248"/>
      <c r="O848" s="248" t="s">
        <v>4834</v>
      </c>
      <c r="P848" s="248" t="s">
        <v>6364</v>
      </c>
      <c r="Q848" s="248" t="s">
        <v>4832</v>
      </c>
      <c r="R848" s="250"/>
    </row>
    <row r="849" spans="1:18" x14ac:dyDescent="0.7">
      <c r="A849" s="248" t="s">
        <v>4835</v>
      </c>
      <c r="B849" s="248" t="s">
        <v>4836</v>
      </c>
      <c r="C849" s="248" t="s">
        <v>2156</v>
      </c>
      <c r="D849" s="248" t="s">
        <v>1880</v>
      </c>
      <c r="E849" s="248">
        <v>9</v>
      </c>
      <c r="F849" s="248" t="s">
        <v>2297</v>
      </c>
      <c r="G849" s="248" t="s">
        <v>2298</v>
      </c>
      <c r="H849" s="249">
        <v>32</v>
      </c>
      <c r="I849" s="248" t="s">
        <v>1240</v>
      </c>
      <c r="J849" s="249">
        <v>30</v>
      </c>
      <c r="K849" s="248" t="s">
        <v>2283</v>
      </c>
      <c r="L849" s="248" t="s">
        <v>2386</v>
      </c>
      <c r="M849" s="248">
        <v>3</v>
      </c>
      <c r="N849" s="248"/>
      <c r="O849" s="248" t="s">
        <v>4837</v>
      </c>
      <c r="P849" s="248" t="s">
        <v>6367</v>
      </c>
      <c r="Q849" s="248" t="s">
        <v>4835</v>
      </c>
      <c r="R849" s="250"/>
    </row>
    <row r="850" spans="1:18" x14ac:dyDescent="0.7">
      <c r="A850" s="248" t="s">
        <v>5078</v>
      </c>
      <c r="B850" s="248" t="s">
        <v>5079</v>
      </c>
      <c r="C850" s="248" t="s">
        <v>2164</v>
      </c>
      <c r="D850" s="248" t="s">
        <v>1942</v>
      </c>
      <c r="E850" s="248">
        <v>10</v>
      </c>
      <c r="F850" s="248" t="s">
        <v>2297</v>
      </c>
      <c r="G850" s="248" t="s">
        <v>2298</v>
      </c>
      <c r="H850" s="249">
        <v>34</v>
      </c>
      <c r="I850" s="248" t="s">
        <v>1245</v>
      </c>
      <c r="J850" s="249">
        <v>30</v>
      </c>
      <c r="K850" s="248" t="s">
        <v>2283</v>
      </c>
      <c r="L850" s="248" t="s">
        <v>2386</v>
      </c>
      <c r="M850" s="248">
        <v>3</v>
      </c>
      <c r="N850" s="248"/>
      <c r="O850" s="248" t="s">
        <v>5080</v>
      </c>
      <c r="P850" s="248" t="s">
        <v>6367</v>
      </c>
      <c r="Q850" s="248" t="s">
        <v>5078</v>
      </c>
      <c r="R850" s="250"/>
    </row>
    <row r="851" spans="1:18" x14ac:dyDescent="0.7">
      <c r="A851" s="248" t="s">
        <v>5081</v>
      </c>
      <c r="B851" s="248" t="s">
        <v>5082</v>
      </c>
      <c r="C851" s="248" t="s">
        <v>2165</v>
      </c>
      <c r="D851" s="248" t="s">
        <v>1943</v>
      </c>
      <c r="E851" s="248">
        <v>10</v>
      </c>
      <c r="F851" s="248" t="s">
        <v>2297</v>
      </c>
      <c r="G851" s="248" t="s">
        <v>2298</v>
      </c>
      <c r="H851" s="249">
        <v>34</v>
      </c>
      <c r="I851" s="248" t="s">
        <v>1245</v>
      </c>
      <c r="J851" s="249">
        <v>35</v>
      </c>
      <c r="K851" s="248" t="s">
        <v>2283</v>
      </c>
      <c r="L851" s="248" t="s">
        <v>2386</v>
      </c>
      <c r="M851" s="248">
        <v>3</v>
      </c>
      <c r="N851" s="248"/>
      <c r="O851" s="248" t="s">
        <v>5083</v>
      </c>
      <c r="P851" s="248" t="s">
        <v>6367</v>
      </c>
      <c r="Q851" s="248" t="s">
        <v>5081</v>
      </c>
      <c r="R851" s="250"/>
    </row>
    <row r="852" spans="1:18" x14ac:dyDescent="0.7">
      <c r="A852" s="248" t="s">
        <v>2903</v>
      </c>
      <c r="B852" s="248" t="s">
        <v>2904</v>
      </c>
      <c r="C852" s="248" t="s">
        <v>2103</v>
      </c>
      <c r="D852" s="248" t="s">
        <v>1424</v>
      </c>
      <c r="E852" s="248">
        <v>3</v>
      </c>
      <c r="F852" s="248" t="s">
        <v>2297</v>
      </c>
      <c r="G852" s="248" t="s">
        <v>2298</v>
      </c>
      <c r="H852" s="249">
        <v>18</v>
      </c>
      <c r="I852" s="248" t="s">
        <v>1198</v>
      </c>
      <c r="J852" s="249">
        <v>10</v>
      </c>
      <c r="K852" s="248" t="s">
        <v>2283</v>
      </c>
      <c r="L852" s="248" t="s">
        <v>2386</v>
      </c>
      <c r="M852" s="248">
        <v>2</v>
      </c>
      <c r="N852" s="248"/>
      <c r="O852" s="248" t="s">
        <v>2905</v>
      </c>
      <c r="P852" s="248" t="s">
        <v>6352</v>
      </c>
      <c r="Q852" s="248" t="s">
        <v>2903</v>
      </c>
      <c r="R852" s="250"/>
    </row>
    <row r="853" spans="1:18" x14ac:dyDescent="0.7">
      <c r="A853" s="248" t="s">
        <v>2906</v>
      </c>
      <c r="B853" s="248" t="s">
        <v>1425</v>
      </c>
      <c r="C853" s="248" t="s">
        <v>2104</v>
      </c>
      <c r="D853" s="248" t="s">
        <v>2907</v>
      </c>
      <c r="E853" s="248">
        <v>3</v>
      </c>
      <c r="F853" s="248" t="s">
        <v>2297</v>
      </c>
      <c r="G853" s="248" t="s">
        <v>2298</v>
      </c>
      <c r="H853" s="249">
        <v>18</v>
      </c>
      <c r="I853" s="248" t="s">
        <v>1198</v>
      </c>
      <c r="J853" s="249">
        <v>0</v>
      </c>
      <c r="K853" s="248" t="s">
        <v>2291</v>
      </c>
      <c r="L853" s="248" t="s">
        <v>2386</v>
      </c>
      <c r="M853" s="248">
        <v>2</v>
      </c>
      <c r="N853" s="248"/>
      <c r="O853" s="248" t="s">
        <v>2908</v>
      </c>
      <c r="P853" s="248" t="s">
        <v>6352</v>
      </c>
      <c r="Q853" s="248" t="s">
        <v>2906</v>
      </c>
      <c r="R853" s="250"/>
    </row>
    <row r="854" spans="1:18" x14ac:dyDescent="0.7">
      <c r="A854" s="248" t="s">
        <v>5084</v>
      </c>
      <c r="B854" s="248" t="s">
        <v>5085</v>
      </c>
      <c r="C854" s="248" t="s">
        <v>2166</v>
      </c>
      <c r="D854" s="248" t="s">
        <v>1944</v>
      </c>
      <c r="E854" s="248">
        <v>10</v>
      </c>
      <c r="F854" s="248" t="s">
        <v>2297</v>
      </c>
      <c r="G854" s="248" t="s">
        <v>2298</v>
      </c>
      <c r="H854" s="249">
        <v>34</v>
      </c>
      <c r="I854" s="248" t="s">
        <v>1245</v>
      </c>
      <c r="J854" s="249">
        <v>30</v>
      </c>
      <c r="K854" s="248" t="s">
        <v>2283</v>
      </c>
      <c r="L854" s="248" t="s">
        <v>2386</v>
      </c>
      <c r="M854" s="248">
        <v>3</v>
      </c>
      <c r="N854" s="248"/>
      <c r="O854" s="248" t="s">
        <v>5086</v>
      </c>
      <c r="P854" s="248" t="s">
        <v>6367</v>
      </c>
      <c r="Q854" s="248" t="s">
        <v>5084</v>
      </c>
      <c r="R854" s="250"/>
    </row>
    <row r="855" spans="1:18" x14ac:dyDescent="0.7">
      <c r="A855" s="248" t="s">
        <v>3077</v>
      </c>
      <c r="B855" s="248" t="s">
        <v>3078</v>
      </c>
      <c r="C855" s="248" t="s">
        <v>1448</v>
      </c>
      <c r="D855" s="248" t="s">
        <v>3079</v>
      </c>
      <c r="E855" s="248">
        <v>3</v>
      </c>
      <c r="F855" s="248" t="s">
        <v>2297</v>
      </c>
      <c r="G855" s="248" t="s">
        <v>2298</v>
      </c>
      <c r="H855" s="249">
        <v>66</v>
      </c>
      <c r="I855" s="248" t="s">
        <v>1200</v>
      </c>
      <c r="J855" s="249">
        <v>10</v>
      </c>
      <c r="K855" s="248" t="s">
        <v>2283</v>
      </c>
      <c r="L855" s="248" t="s">
        <v>2386</v>
      </c>
      <c r="M855" s="248">
        <v>3</v>
      </c>
      <c r="N855" s="248"/>
      <c r="O855" s="248" t="s">
        <v>3080</v>
      </c>
      <c r="P855" s="248" t="s">
        <v>6367</v>
      </c>
      <c r="Q855" s="248" t="s">
        <v>3077</v>
      </c>
      <c r="R855" s="250"/>
    </row>
    <row r="856" spans="1:18" x14ac:dyDescent="0.7">
      <c r="A856" s="248" t="s">
        <v>3081</v>
      </c>
      <c r="B856" s="248" t="s">
        <v>3082</v>
      </c>
      <c r="C856" s="248" t="s">
        <v>1449</v>
      </c>
      <c r="D856" s="248" t="s">
        <v>3083</v>
      </c>
      <c r="E856" s="248">
        <v>3</v>
      </c>
      <c r="F856" s="248" t="s">
        <v>2297</v>
      </c>
      <c r="G856" s="248" t="s">
        <v>2298</v>
      </c>
      <c r="H856" s="249">
        <v>66</v>
      </c>
      <c r="I856" s="248" t="s">
        <v>1200</v>
      </c>
      <c r="J856" s="249">
        <v>10</v>
      </c>
      <c r="K856" s="248" t="s">
        <v>2291</v>
      </c>
      <c r="L856" s="248" t="s">
        <v>2386</v>
      </c>
      <c r="M856" s="248">
        <v>2</v>
      </c>
      <c r="N856" s="248"/>
      <c r="O856" s="248" t="s">
        <v>3084</v>
      </c>
      <c r="P856" s="248" t="s">
        <v>6352</v>
      </c>
      <c r="Q856" s="248" t="s">
        <v>3081</v>
      </c>
      <c r="R856" s="250"/>
    </row>
    <row r="857" spans="1:18" x14ac:dyDescent="0.7">
      <c r="A857" s="248" t="s">
        <v>3085</v>
      </c>
      <c r="B857" s="248" t="s">
        <v>3086</v>
      </c>
      <c r="C857" s="248" t="s">
        <v>1450</v>
      </c>
      <c r="D857" s="248" t="s">
        <v>3087</v>
      </c>
      <c r="E857" s="248">
        <v>3</v>
      </c>
      <c r="F857" s="248" t="s">
        <v>2297</v>
      </c>
      <c r="G857" s="248" t="s">
        <v>2298</v>
      </c>
      <c r="H857" s="249">
        <v>66</v>
      </c>
      <c r="I857" s="248" t="s">
        <v>1200</v>
      </c>
      <c r="J857" s="249">
        <v>10</v>
      </c>
      <c r="K857" s="248" t="s">
        <v>2283</v>
      </c>
      <c r="L857" s="248" t="s">
        <v>2386</v>
      </c>
      <c r="M857" s="248">
        <v>2</v>
      </c>
      <c r="N857" s="248"/>
      <c r="O857" s="248" t="s">
        <v>3088</v>
      </c>
      <c r="P857" s="248" t="s">
        <v>6352</v>
      </c>
      <c r="Q857" s="248" t="s">
        <v>3085</v>
      </c>
      <c r="R857" s="250"/>
    </row>
    <row r="858" spans="1:18" x14ac:dyDescent="0.7">
      <c r="A858" s="248" t="s">
        <v>4134</v>
      </c>
      <c r="B858" s="248" t="s">
        <v>4135</v>
      </c>
      <c r="C858" s="248" t="s">
        <v>2130</v>
      </c>
      <c r="D858" s="248" t="s">
        <v>1716</v>
      </c>
      <c r="E858" s="248">
        <v>7</v>
      </c>
      <c r="F858" s="248" t="s">
        <v>2297</v>
      </c>
      <c r="G858" s="248" t="s">
        <v>2298</v>
      </c>
      <c r="H858" s="249">
        <v>45</v>
      </c>
      <c r="I858" s="248" t="s">
        <v>1229</v>
      </c>
      <c r="J858" s="249">
        <v>37</v>
      </c>
      <c r="K858" s="248" t="s">
        <v>2283</v>
      </c>
      <c r="L858" s="248" t="s">
        <v>2386</v>
      </c>
      <c r="M858" s="248">
        <v>3</v>
      </c>
      <c r="N858" s="248"/>
      <c r="O858" s="248" t="s">
        <v>4136</v>
      </c>
      <c r="P858" s="248" t="s">
        <v>6367</v>
      </c>
      <c r="Q858" s="248" t="s">
        <v>4134</v>
      </c>
      <c r="R858" s="250"/>
    </row>
    <row r="859" spans="1:18" x14ac:dyDescent="0.7">
      <c r="A859" s="248" t="s">
        <v>4137</v>
      </c>
      <c r="B859" s="248" t="s">
        <v>4138</v>
      </c>
      <c r="C859" s="248" t="s">
        <v>2131</v>
      </c>
      <c r="D859" s="248" t="s">
        <v>4139</v>
      </c>
      <c r="E859" s="248">
        <v>7</v>
      </c>
      <c r="F859" s="248" t="s">
        <v>2297</v>
      </c>
      <c r="G859" s="248" t="s">
        <v>2298</v>
      </c>
      <c r="H859" s="249">
        <v>45</v>
      </c>
      <c r="I859" s="248" t="s">
        <v>1229</v>
      </c>
      <c r="J859" s="249">
        <v>0</v>
      </c>
      <c r="K859" s="248" t="s">
        <v>2283</v>
      </c>
      <c r="L859" s="248" t="s">
        <v>2386</v>
      </c>
      <c r="M859" s="248">
        <v>3</v>
      </c>
      <c r="N859" s="248"/>
      <c r="O859" s="248" t="s">
        <v>4140</v>
      </c>
      <c r="P859" s="248" t="s">
        <v>6367</v>
      </c>
      <c r="Q859" s="248" t="s">
        <v>4137</v>
      </c>
      <c r="R859" s="250"/>
    </row>
    <row r="860" spans="1:18" x14ac:dyDescent="0.7">
      <c r="A860" s="248" t="s">
        <v>4141</v>
      </c>
      <c r="B860" s="248" t="s">
        <v>4142</v>
      </c>
      <c r="C860" s="248" t="s">
        <v>2132</v>
      </c>
      <c r="D860" s="248" t="s">
        <v>1717</v>
      </c>
      <c r="E860" s="248">
        <v>7</v>
      </c>
      <c r="F860" s="248" t="s">
        <v>2297</v>
      </c>
      <c r="G860" s="248" t="s">
        <v>2298</v>
      </c>
      <c r="H860" s="249">
        <v>45</v>
      </c>
      <c r="I860" s="248" t="s">
        <v>1229</v>
      </c>
      <c r="J860" s="249">
        <v>15</v>
      </c>
      <c r="K860" s="248" t="s">
        <v>2283</v>
      </c>
      <c r="L860" s="248" t="s">
        <v>2386</v>
      </c>
      <c r="M860" s="248">
        <v>3</v>
      </c>
      <c r="N860" s="248"/>
      <c r="O860" s="248" t="s">
        <v>4143</v>
      </c>
      <c r="P860" s="248" t="s">
        <v>6367</v>
      </c>
      <c r="Q860" s="248" t="s">
        <v>4141</v>
      </c>
      <c r="R860" s="250"/>
    </row>
    <row r="861" spans="1:18" x14ac:dyDescent="0.7">
      <c r="A861" s="248" t="s">
        <v>3692</v>
      </c>
      <c r="B861" s="248" t="s">
        <v>3693</v>
      </c>
      <c r="C861" s="248" t="s">
        <v>2110</v>
      </c>
      <c r="D861" s="248" t="s">
        <v>1623</v>
      </c>
      <c r="E861" s="248">
        <v>6</v>
      </c>
      <c r="F861" s="248" t="s">
        <v>2297</v>
      </c>
      <c r="G861" s="248" t="s">
        <v>2298</v>
      </c>
      <c r="H861" s="249">
        <v>20</v>
      </c>
      <c r="I861" s="248" t="s">
        <v>1220</v>
      </c>
      <c r="J861" s="249">
        <v>30</v>
      </c>
      <c r="K861" s="248" t="s">
        <v>2283</v>
      </c>
      <c r="L861" s="248" t="s">
        <v>2299</v>
      </c>
      <c r="M861" s="248">
        <v>5</v>
      </c>
      <c r="N861" s="248"/>
      <c r="O861" s="248" t="s">
        <v>3694</v>
      </c>
      <c r="P861" s="248" t="s">
        <v>6365</v>
      </c>
      <c r="Q861" s="248" t="s">
        <v>3692</v>
      </c>
      <c r="R861" s="250"/>
    </row>
    <row r="862" spans="1:18" x14ac:dyDescent="0.7">
      <c r="A862" s="248" t="s">
        <v>3039</v>
      </c>
      <c r="B862" s="248" t="s">
        <v>3040</v>
      </c>
      <c r="C862" s="248" t="s">
        <v>2102</v>
      </c>
      <c r="D862" s="248" t="s">
        <v>1417</v>
      </c>
      <c r="E862" s="248">
        <v>3</v>
      </c>
      <c r="F862" s="248" t="s">
        <v>2297</v>
      </c>
      <c r="G862" s="248" t="s">
        <v>2298</v>
      </c>
      <c r="H862" s="249">
        <v>62</v>
      </c>
      <c r="I862" s="248" t="s">
        <v>1197</v>
      </c>
      <c r="J862" s="249">
        <v>30</v>
      </c>
      <c r="K862" s="248" t="s">
        <v>2283</v>
      </c>
      <c r="L862" s="248" t="s">
        <v>2386</v>
      </c>
      <c r="M862" s="248">
        <v>3</v>
      </c>
      <c r="N862" s="248"/>
      <c r="O862" s="248" t="s">
        <v>3041</v>
      </c>
      <c r="P862" s="248" t="s">
        <v>6367</v>
      </c>
      <c r="Q862" s="248" t="s">
        <v>3039</v>
      </c>
      <c r="R862" s="250"/>
    </row>
    <row r="863" spans="1:18" x14ac:dyDescent="0.7">
      <c r="A863" s="248" t="s">
        <v>4975</v>
      </c>
      <c r="B863" s="248" t="s">
        <v>4976</v>
      </c>
      <c r="C863" s="248" t="s">
        <v>2157</v>
      </c>
      <c r="D863" s="248" t="s">
        <v>4977</v>
      </c>
      <c r="E863" s="248">
        <v>10</v>
      </c>
      <c r="F863" s="248" t="s">
        <v>2297</v>
      </c>
      <c r="G863" s="248" t="s">
        <v>2298</v>
      </c>
      <c r="H863" s="249">
        <v>33</v>
      </c>
      <c r="I863" s="248" t="s">
        <v>1243</v>
      </c>
      <c r="J863" s="249">
        <v>30</v>
      </c>
      <c r="K863" s="248" t="s">
        <v>2283</v>
      </c>
      <c r="L863" s="248" t="s">
        <v>2299</v>
      </c>
      <c r="M863" s="248">
        <v>5</v>
      </c>
      <c r="N863" s="248"/>
      <c r="O863" s="248" t="s">
        <v>4978</v>
      </c>
      <c r="P863" s="248" t="s">
        <v>6365</v>
      </c>
      <c r="Q863" s="248" t="s">
        <v>4975</v>
      </c>
      <c r="R863" s="250"/>
    </row>
    <row r="864" spans="1:18" x14ac:dyDescent="0.7">
      <c r="A864" s="248" t="s">
        <v>4979</v>
      </c>
      <c r="B864" s="248" t="s">
        <v>4980</v>
      </c>
      <c r="C864" s="248" t="s">
        <v>2158</v>
      </c>
      <c r="D864" s="248" t="s">
        <v>1915</v>
      </c>
      <c r="E864" s="248">
        <v>10</v>
      </c>
      <c r="F864" s="248" t="s">
        <v>2297</v>
      </c>
      <c r="G864" s="248" t="s">
        <v>2298</v>
      </c>
      <c r="H864" s="249">
        <v>33</v>
      </c>
      <c r="I864" s="248" t="s">
        <v>1243</v>
      </c>
      <c r="J864" s="249">
        <v>30</v>
      </c>
      <c r="K864" s="248" t="s">
        <v>2283</v>
      </c>
      <c r="L864" s="248" t="s">
        <v>2299</v>
      </c>
      <c r="M864" s="248">
        <v>5</v>
      </c>
      <c r="N864" s="248"/>
      <c r="O864" s="248" t="s">
        <v>4981</v>
      </c>
      <c r="P864" s="248" t="s">
        <v>6365</v>
      </c>
      <c r="Q864" s="248" t="s">
        <v>4979</v>
      </c>
      <c r="R864" s="250"/>
    </row>
    <row r="865" spans="1:18" x14ac:dyDescent="0.7">
      <c r="A865" s="248" t="s">
        <v>4982</v>
      </c>
      <c r="B865" s="248" t="s">
        <v>4983</v>
      </c>
      <c r="C865" s="248" t="s">
        <v>2159</v>
      </c>
      <c r="D865" s="248" t="s">
        <v>4984</v>
      </c>
      <c r="E865" s="248">
        <v>10</v>
      </c>
      <c r="F865" s="248" t="s">
        <v>2297</v>
      </c>
      <c r="G865" s="248" t="s">
        <v>2298</v>
      </c>
      <c r="H865" s="249">
        <v>33</v>
      </c>
      <c r="I865" s="248" t="s">
        <v>1243</v>
      </c>
      <c r="J865" s="249">
        <v>30</v>
      </c>
      <c r="K865" s="248" t="s">
        <v>2283</v>
      </c>
      <c r="L865" s="248" t="s">
        <v>2386</v>
      </c>
      <c r="M865" s="248">
        <v>2</v>
      </c>
      <c r="N865" s="248"/>
      <c r="O865" s="248" t="s">
        <v>4985</v>
      </c>
      <c r="P865" s="248" t="s">
        <v>6352</v>
      </c>
      <c r="Q865" s="248" t="s">
        <v>4982</v>
      </c>
      <c r="R865" s="250"/>
    </row>
    <row r="866" spans="1:18" x14ac:dyDescent="0.7">
      <c r="A866" s="248" t="s">
        <v>4198</v>
      </c>
      <c r="B866" s="248" t="s">
        <v>4199</v>
      </c>
      <c r="C866" s="248" t="s">
        <v>2119</v>
      </c>
      <c r="D866" s="248" t="s">
        <v>4200</v>
      </c>
      <c r="E866" s="248">
        <v>7</v>
      </c>
      <c r="F866" s="248" t="s">
        <v>2297</v>
      </c>
      <c r="G866" s="248" t="s">
        <v>2298</v>
      </c>
      <c r="H866" s="249">
        <v>46</v>
      </c>
      <c r="I866" s="248" t="s">
        <v>1226</v>
      </c>
      <c r="J866" s="249">
        <v>41</v>
      </c>
      <c r="K866" s="248" t="s">
        <v>2283</v>
      </c>
      <c r="L866" s="248" t="s">
        <v>2299</v>
      </c>
      <c r="M866" s="248">
        <v>5</v>
      </c>
      <c r="N866" s="248"/>
      <c r="O866" s="248" t="s">
        <v>4201</v>
      </c>
      <c r="P866" s="248" t="s">
        <v>6365</v>
      </c>
      <c r="Q866" s="248" t="s">
        <v>4198</v>
      </c>
      <c r="R866" s="250"/>
    </row>
    <row r="867" spans="1:18" x14ac:dyDescent="0.7">
      <c r="A867" s="248" t="s">
        <v>4771</v>
      </c>
      <c r="B867" s="248" t="s">
        <v>4772</v>
      </c>
      <c r="C867" s="248" t="s">
        <v>2152</v>
      </c>
      <c r="D867" s="248" t="s">
        <v>1864</v>
      </c>
      <c r="E867" s="248">
        <v>9</v>
      </c>
      <c r="F867" s="248" t="s">
        <v>2297</v>
      </c>
      <c r="G867" s="248" t="s">
        <v>2298</v>
      </c>
      <c r="H867" s="249">
        <v>31</v>
      </c>
      <c r="I867" s="248" t="s">
        <v>1239</v>
      </c>
      <c r="J867" s="249">
        <v>68</v>
      </c>
      <c r="K867" s="248" t="s">
        <v>2283</v>
      </c>
      <c r="L867" s="248" t="s">
        <v>2299</v>
      </c>
      <c r="M867" s="248">
        <v>5</v>
      </c>
      <c r="N867" s="248"/>
      <c r="O867" s="248" t="s">
        <v>4773</v>
      </c>
      <c r="P867" s="248" t="s">
        <v>6365</v>
      </c>
      <c r="Q867" s="248" t="s">
        <v>4771</v>
      </c>
      <c r="R867" s="250"/>
    </row>
    <row r="868" spans="1:18" x14ac:dyDescent="0.7">
      <c r="A868" s="248" t="s">
        <v>4427</v>
      </c>
      <c r="B868" s="248" t="s">
        <v>4428</v>
      </c>
      <c r="C868" s="248" t="s">
        <v>2136</v>
      </c>
      <c r="D868" s="248" t="s">
        <v>4429</v>
      </c>
      <c r="E868" s="248">
        <v>8</v>
      </c>
      <c r="F868" s="248" t="s">
        <v>2297</v>
      </c>
      <c r="G868" s="248" t="s">
        <v>2298</v>
      </c>
      <c r="H868" s="249">
        <v>43</v>
      </c>
      <c r="I868" s="248" t="s">
        <v>1234</v>
      </c>
      <c r="J868" s="249">
        <v>24</v>
      </c>
      <c r="K868" s="248" t="s">
        <v>2283</v>
      </c>
      <c r="L868" s="248" t="s">
        <v>2386</v>
      </c>
      <c r="M868" s="248">
        <v>2</v>
      </c>
      <c r="N868" s="248"/>
      <c r="O868" s="248" t="s">
        <v>4430</v>
      </c>
      <c r="P868" s="248" t="s">
        <v>6352</v>
      </c>
      <c r="Q868" s="248" t="s">
        <v>4427</v>
      </c>
      <c r="R868" s="250"/>
    </row>
    <row r="869" spans="1:18" x14ac:dyDescent="0.7">
      <c r="A869" s="248" t="s">
        <v>3646</v>
      </c>
      <c r="B869" s="248" t="s">
        <v>3647</v>
      </c>
      <c r="C869" s="248" t="s">
        <v>2114</v>
      </c>
      <c r="D869" s="248" t="s">
        <v>1647</v>
      </c>
      <c r="E869" s="248">
        <v>6</v>
      </c>
      <c r="F869" s="248" t="s">
        <v>2297</v>
      </c>
      <c r="G869" s="248" t="s">
        <v>2298</v>
      </c>
      <c r="H869" s="249">
        <v>11</v>
      </c>
      <c r="I869" s="248" t="s">
        <v>1224</v>
      </c>
      <c r="J869" s="249">
        <v>50</v>
      </c>
      <c r="K869" s="248" t="s">
        <v>2283</v>
      </c>
      <c r="L869" s="248" t="s">
        <v>2386</v>
      </c>
      <c r="M869" s="248">
        <v>4</v>
      </c>
      <c r="N869" s="248"/>
      <c r="O869" s="248" t="s">
        <v>3648</v>
      </c>
      <c r="P869" s="248" t="s">
        <v>6368</v>
      </c>
      <c r="Q869" s="248" t="s">
        <v>3646</v>
      </c>
      <c r="R869" s="250"/>
    </row>
    <row r="870" spans="1:18" x14ac:dyDescent="0.7">
      <c r="A870" s="248" t="s">
        <v>5578</v>
      </c>
      <c r="B870" s="248" t="s">
        <v>5579</v>
      </c>
      <c r="C870" s="248" t="s">
        <v>2094</v>
      </c>
      <c r="D870" s="248" t="s">
        <v>5580</v>
      </c>
      <c r="E870" s="248">
        <v>12</v>
      </c>
      <c r="F870" s="248" t="s">
        <v>2297</v>
      </c>
      <c r="G870" s="248" t="s">
        <v>2298</v>
      </c>
      <c r="H870" s="249">
        <v>91</v>
      </c>
      <c r="I870" s="248" t="s">
        <v>1259</v>
      </c>
      <c r="J870" s="249">
        <v>30</v>
      </c>
      <c r="K870" s="248" t="s">
        <v>2283</v>
      </c>
      <c r="L870" s="248" t="s">
        <v>2386</v>
      </c>
      <c r="M870" s="248">
        <v>3</v>
      </c>
      <c r="N870" s="248"/>
      <c r="O870" s="248" t="s">
        <v>5581</v>
      </c>
      <c r="P870" s="248" t="s">
        <v>6367</v>
      </c>
      <c r="Q870" s="248" t="s">
        <v>5578</v>
      </c>
      <c r="R870" s="250"/>
    </row>
    <row r="871" spans="1:18" x14ac:dyDescent="0.7">
      <c r="A871" s="248" t="s">
        <v>4202</v>
      </c>
      <c r="B871" s="248" t="s">
        <v>4203</v>
      </c>
      <c r="C871" s="248" t="s">
        <v>2120</v>
      </c>
      <c r="D871" s="248" t="s">
        <v>4204</v>
      </c>
      <c r="E871" s="248">
        <v>7</v>
      </c>
      <c r="F871" s="248" t="s">
        <v>2297</v>
      </c>
      <c r="G871" s="248" t="s">
        <v>2298</v>
      </c>
      <c r="H871" s="249">
        <v>46</v>
      </c>
      <c r="I871" s="248" t="s">
        <v>1226</v>
      </c>
      <c r="J871" s="249">
        <v>30</v>
      </c>
      <c r="K871" s="248" t="s">
        <v>2283</v>
      </c>
      <c r="L871" s="248" t="s">
        <v>2386</v>
      </c>
      <c r="M871" s="248">
        <v>3</v>
      </c>
      <c r="N871" s="248"/>
      <c r="O871" s="248" t="s">
        <v>4205</v>
      </c>
      <c r="P871" s="248" t="s">
        <v>6367</v>
      </c>
      <c r="Q871" s="248" t="s">
        <v>4202</v>
      </c>
      <c r="R871" s="250"/>
    </row>
    <row r="872" spans="1:18" x14ac:dyDescent="0.7">
      <c r="A872" s="248" t="s">
        <v>4206</v>
      </c>
      <c r="B872" s="248" t="s">
        <v>4207</v>
      </c>
      <c r="C872" s="248" t="s">
        <v>2121</v>
      </c>
      <c r="D872" s="248" t="s">
        <v>4208</v>
      </c>
      <c r="E872" s="248">
        <v>7</v>
      </c>
      <c r="F872" s="248" t="s">
        <v>2297</v>
      </c>
      <c r="G872" s="248" t="s">
        <v>2298</v>
      </c>
      <c r="H872" s="249">
        <v>46</v>
      </c>
      <c r="I872" s="248" t="s">
        <v>1226</v>
      </c>
      <c r="J872" s="249">
        <v>0</v>
      </c>
      <c r="K872" s="248" t="s">
        <v>2283</v>
      </c>
      <c r="L872" s="248" t="s">
        <v>2386</v>
      </c>
      <c r="M872" s="248">
        <v>3</v>
      </c>
      <c r="N872" s="248"/>
      <c r="O872" s="248" t="s">
        <v>4209</v>
      </c>
      <c r="P872" s="248" t="s">
        <v>6367</v>
      </c>
      <c r="Q872" s="248" t="s">
        <v>4206</v>
      </c>
      <c r="R872" s="250"/>
    </row>
    <row r="873" spans="1:18" x14ac:dyDescent="0.7">
      <c r="A873" s="248" t="s">
        <v>4210</v>
      </c>
      <c r="B873" s="248" t="s">
        <v>4211</v>
      </c>
      <c r="C873" s="248" t="s">
        <v>2122</v>
      </c>
      <c r="D873" s="248" t="s">
        <v>4212</v>
      </c>
      <c r="E873" s="248">
        <v>7</v>
      </c>
      <c r="F873" s="248" t="s">
        <v>2297</v>
      </c>
      <c r="G873" s="248" t="s">
        <v>2298</v>
      </c>
      <c r="H873" s="249">
        <v>46</v>
      </c>
      <c r="I873" s="248" t="s">
        <v>1226</v>
      </c>
      <c r="J873" s="249">
        <v>30</v>
      </c>
      <c r="K873" s="248" t="s">
        <v>2283</v>
      </c>
      <c r="L873" s="248" t="s">
        <v>2299</v>
      </c>
      <c r="M873" s="248">
        <v>5</v>
      </c>
      <c r="N873" s="248"/>
      <c r="O873" s="248" t="s">
        <v>4213</v>
      </c>
      <c r="P873" s="248" t="s">
        <v>6365</v>
      </c>
      <c r="Q873" s="248" t="s">
        <v>4210</v>
      </c>
      <c r="R873" s="250"/>
    </row>
    <row r="874" spans="1:18" x14ac:dyDescent="0.7">
      <c r="A874" s="248" t="s">
        <v>4431</v>
      </c>
      <c r="B874" s="248" t="s">
        <v>4432</v>
      </c>
      <c r="C874" s="248" t="s">
        <v>2137</v>
      </c>
      <c r="D874" s="248" t="s">
        <v>4433</v>
      </c>
      <c r="E874" s="248">
        <v>8</v>
      </c>
      <c r="F874" s="248" t="s">
        <v>2297</v>
      </c>
      <c r="G874" s="248" t="s">
        <v>2298</v>
      </c>
      <c r="H874" s="249">
        <v>43</v>
      </c>
      <c r="I874" s="248" t="s">
        <v>1234</v>
      </c>
      <c r="J874" s="249">
        <v>30</v>
      </c>
      <c r="K874" s="248" t="s">
        <v>2283</v>
      </c>
      <c r="L874" s="248" t="s">
        <v>2299</v>
      </c>
      <c r="M874" s="248">
        <v>6</v>
      </c>
      <c r="N874" s="248"/>
      <c r="O874" s="248" t="s">
        <v>4434</v>
      </c>
      <c r="P874" s="248" t="s">
        <v>6364</v>
      </c>
      <c r="Q874" s="248" t="s">
        <v>4431</v>
      </c>
      <c r="R874" s="250"/>
    </row>
    <row r="875" spans="1:18" x14ac:dyDescent="0.7">
      <c r="A875" s="248" t="s">
        <v>4435</v>
      </c>
      <c r="B875" s="248" t="s">
        <v>4436</v>
      </c>
      <c r="C875" s="248" t="s">
        <v>2138</v>
      </c>
      <c r="D875" s="248" t="s">
        <v>4437</v>
      </c>
      <c r="E875" s="248">
        <v>8</v>
      </c>
      <c r="F875" s="248" t="s">
        <v>2297</v>
      </c>
      <c r="G875" s="248" t="s">
        <v>2298</v>
      </c>
      <c r="H875" s="249">
        <v>43</v>
      </c>
      <c r="I875" s="248" t="s">
        <v>1234</v>
      </c>
      <c r="J875" s="249">
        <v>30</v>
      </c>
      <c r="K875" s="248" t="s">
        <v>2283</v>
      </c>
      <c r="L875" s="248" t="s">
        <v>2386</v>
      </c>
      <c r="M875" s="248">
        <v>4</v>
      </c>
      <c r="N875" s="248"/>
      <c r="O875" s="248" t="s">
        <v>4438</v>
      </c>
      <c r="P875" s="248" t="s">
        <v>6368</v>
      </c>
      <c r="Q875" s="248" t="s">
        <v>4435</v>
      </c>
      <c r="R875" s="250"/>
    </row>
    <row r="876" spans="1:18" x14ac:dyDescent="0.7">
      <c r="A876" s="248" t="s">
        <v>5617</v>
      </c>
      <c r="B876" s="248" t="s">
        <v>5618</v>
      </c>
      <c r="C876" s="248" t="s">
        <v>2026</v>
      </c>
      <c r="D876" s="248" t="s">
        <v>5619</v>
      </c>
      <c r="E876" s="248">
        <v>12</v>
      </c>
      <c r="F876" s="248" t="s">
        <v>2297</v>
      </c>
      <c r="G876" s="248" t="s">
        <v>2298</v>
      </c>
      <c r="H876" s="249">
        <v>92</v>
      </c>
      <c r="I876" s="248" t="s">
        <v>1253</v>
      </c>
      <c r="J876" s="249">
        <v>34</v>
      </c>
      <c r="K876" s="248" t="s">
        <v>2283</v>
      </c>
      <c r="L876" s="248" t="s">
        <v>2299</v>
      </c>
      <c r="M876" s="248">
        <v>5</v>
      </c>
      <c r="N876" s="248"/>
      <c r="O876" s="248" t="s">
        <v>5620</v>
      </c>
      <c r="P876" s="248" t="s">
        <v>6365</v>
      </c>
      <c r="Q876" s="248" t="s">
        <v>5617</v>
      </c>
      <c r="R876" s="250"/>
    </row>
    <row r="877" spans="1:18" x14ac:dyDescent="0.7">
      <c r="A877" s="248" t="s">
        <v>2662</v>
      </c>
      <c r="B877" s="248" t="s">
        <v>2663</v>
      </c>
      <c r="C877" s="248" t="s">
        <v>1279</v>
      </c>
      <c r="D877" s="248" t="s">
        <v>2664</v>
      </c>
      <c r="E877" s="248">
        <v>1</v>
      </c>
      <c r="F877" s="248" t="s">
        <v>2297</v>
      </c>
      <c r="G877" s="248" t="s">
        <v>2298</v>
      </c>
      <c r="H877" s="249">
        <v>57</v>
      </c>
      <c r="I877" s="248" t="s">
        <v>1184</v>
      </c>
      <c r="J877" s="249">
        <v>0</v>
      </c>
      <c r="K877" s="248" t="s">
        <v>2283</v>
      </c>
      <c r="L877" s="248" t="s">
        <v>2386</v>
      </c>
      <c r="M877" s="248">
        <v>2</v>
      </c>
      <c r="N877" s="248"/>
      <c r="O877" s="248" t="s">
        <v>2665</v>
      </c>
      <c r="P877" s="248" t="s">
        <v>6352</v>
      </c>
      <c r="Q877" s="248" t="s">
        <v>2662</v>
      </c>
      <c r="R877" s="250"/>
    </row>
    <row r="878" spans="1:18" x14ac:dyDescent="0.7">
      <c r="A878" s="248" t="s">
        <v>4063</v>
      </c>
      <c r="B878" s="248" t="s">
        <v>4064</v>
      </c>
      <c r="C878" s="248" t="s">
        <v>2129</v>
      </c>
      <c r="D878" s="248" t="s">
        <v>4065</v>
      </c>
      <c r="E878" s="248">
        <v>7</v>
      </c>
      <c r="F878" s="248" t="s">
        <v>2297</v>
      </c>
      <c r="G878" s="248" t="s">
        <v>2298</v>
      </c>
      <c r="H878" s="249">
        <v>44</v>
      </c>
      <c r="I878" s="248" t="s">
        <v>1228</v>
      </c>
      <c r="J878" s="249">
        <v>30</v>
      </c>
      <c r="K878" s="248" t="s">
        <v>2283</v>
      </c>
      <c r="L878" s="248" t="s">
        <v>2386</v>
      </c>
      <c r="M878" s="248">
        <v>3</v>
      </c>
      <c r="N878" s="248"/>
      <c r="O878" s="248" t="s">
        <v>4066</v>
      </c>
      <c r="P878" s="248" t="s">
        <v>6367</v>
      </c>
      <c r="Q878" s="248" t="s">
        <v>4063</v>
      </c>
      <c r="R878" s="250"/>
    </row>
    <row r="879" spans="1:18" x14ac:dyDescent="0.7">
      <c r="A879" s="248" t="s">
        <v>3905</v>
      </c>
      <c r="B879" s="248" t="s">
        <v>3906</v>
      </c>
      <c r="C879" s="248" t="s">
        <v>2116</v>
      </c>
      <c r="D879" s="248" t="s">
        <v>3907</v>
      </c>
      <c r="E879" s="248">
        <v>6</v>
      </c>
      <c r="F879" s="248" t="s">
        <v>2297</v>
      </c>
      <c r="G879" s="248" t="s">
        <v>2298</v>
      </c>
      <c r="H879" s="249">
        <v>27</v>
      </c>
      <c r="I879" s="248" t="s">
        <v>1225</v>
      </c>
      <c r="J879" s="249">
        <v>40</v>
      </c>
      <c r="K879" s="248" t="s">
        <v>2283</v>
      </c>
      <c r="L879" s="248" t="s">
        <v>2386</v>
      </c>
      <c r="M879" s="248">
        <v>4</v>
      </c>
      <c r="N879" s="248"/>
      <c r="O879" s="248" t="s">
        <v>3908</v>
      </c>
      <c r="P879" s="248" t="s">
        <v>6368</v>
      </c>
      <c r="Q879" s="248" t="s">
        <v>3905</v>
      </c>
      <c r="R879" s="250"/>
    </row>
    <row r="880" spans="1:18" x14ac:dyDescent="0.7">
      <c r="A880" s="248" t="s">
        <v>3909</v>
      </c>
      <c r="B880" s="248" t="s">
        <v>3910</v>
      </c>
      <c r="C880" s="248" t="s">
        <v>2117</v>
      </c>
      <c r="D880" s="248" t="s">
        <v>3911</v>
      </c>
      <c r="E880" s="248">
        <v>6</v>
      </c>
      <c r="F880" s="248" t="s">
        <v>2297</v>
      </c>
      <c r="G880" s="248" t="s">
        <v>2298</v>
      </c>
      <c r="H880" s="249">
        <v>27</v>
      </c>
      <c r="I880" s="248" t="s">
        <v>1225</v>
      </c>
      <c r="J880" s="249">
        <v>30</v>
      </c>
      <c r="K880" s="248" t="s">
        <v>2283</v>
      </c>
      <c r="L880" s="248" t="s">
        <v>2386</v>
      </c>
      <c r="M880" s="248">
        <v>3</v>
      </c>
      <c r="N880" s="248"/>
      <c r="O880" s="248" t="s">
        <v>3912</v>
      </c>
      <c r="P880" s="248" t="s">
        <v>6367</v>
      </c>
      <c r="Q880" s="248" t="s">
        <v>3909</v>
      </c>
      <c r="R880" s="250"/>
    </row>
    <row r="881" spans="1:18" x14ac:dyDescent="0.7">
      <c r="A881" s="248" t="s">
        <v>3406</v>
      </c>
      <c r="B881" s="248" t="s">
        <v>3407</v>
      </c>
      <c r="C881" s="248" t="s">
        <v>2107</v>
      </c>
      <c r="D881" s="248" t="s">
        <v>3408</v>
      </c>
      <c r="E881" s="248">
        <v>5</v>
      </c>
      <c r="F881" s="248" t="s">
        <v>2297</v>
      </c>
      <c r="G881" s="248" t="s">
        <v>2298</v>
      </c>
      <c r="H881" s="249">
        <v>70</v>
      </c>
      <c r="I881" s="248" t="s">
        <v>1214</v>
      </c>
      <c r="J881" s="249">
        <v>30</v>
      </c>
      <c r="K881" s="248" t="s">
        <v>2283</v>
      </c>
      <c r="L881" s="248" t="s">
        <v>2386</v>
      </c>
      <c r="M881" s="248">
        <v>3</v>
      </c>
      <c r="N881" s="248"/>
      <c r="O881" s="248" t="s">
        <v>3409</v>
      </c>
      <c r="P881" s="248" t="s">
        <v>6367</v>
      </c>
      <c r="Q881" s="248" t="s">
        <v>3406</v>
      </c>
      <c r="R881" s="250"/>
    </row>
    <row r="882" spans="1:18" x14ac:dyDescent="0.7">
      <c r="A882" s="248" t="s">
        <v>4400</v>
      </c>
      <c r="B882" s="248" t="s">
        <v>4401</v>
      </c>
      <c r="C882" s="248" t="s">
        <v>2134</v>
      </c>
      <c r="D882" s="248" t="s">
        <v>4402</v>
      </c>
      <c r="E882" s="248">
        <v>8</v>
      </c>
      <c r="F882" s="248" t="s">
        <v>2297</v>
      </c>
      <c r="G882" s="248" t="s">
        <v>2298</v>
      </c>
      <c r="H882" s="249">
        <v>42</v>
      </c>
      <c r="I882" s="248" t="s">
        <v>1232</v>
      </c>
      <c r="J882" s="249">
        <v>33</v>
      </c>
      <c r="K882" s="248" t="s">
        <v>2283</v>
      </c>
      <c r="L882" s="248" t="s">
        <v>2299</v>
      </c>
      <c r="M882" s="248">
        <v>5</v>
      </c>
      <c r="N882" s="248"/>
      <c r="O882" s="248" t="s">
        <v>4403</v>
      </c>
      <c r="P882" s="248" t="s">
        <v>6365</v>
      </c>
      <c r="Q882" s="248" t="s">
        <v>4400</v>
      </c>
      <c r="R882" s="250"/>
    </row>
    <row r="883" spans="1:18" x14ac:dyDescent="0.7">
      <c r="A883" s="248" t="s">
        <v>3113</v>
      </c>
      <c r="B883" s="248" t="s">
        <v>3114</v>
      </c>
      <c r="C883" s="248" t="s">
        <v>2106</v>
      </c>
      <c r="D883" s="248" t="s">
        <v>3115</v>
      </c>
      <c r="E883" s="248">
        <v>4</v>
      </c>
      <c r="F883" s="248" t="s">
        <v>2297</v>
      </c>
      <c r="G883" s="248" t="s">
        <v>2298</v>
      </c>
      <c r="H883" s="249">
        <v>12</v>
      </c>
      <c r="I883" s="248" t="s">
        <v>1203</v>
      </c>
      <c r="J883" s="249">
        <v>33</v>
      </c>
      <c r="K883" s="248" t="s">
        <v>2283</v>
      </c>
      <c r="L883" s="248" t="s">
        <v>2299</v>
      </c>
      <c r="M883" s="248">
        <v>5</v>
      </c>
      <c r="N883" s="248"/>
      <c r="O883" s="248" t="s">
        <v>3116</v>
      </c>
      <c r="P883" s="248" t="s">
        <v>6365</v>
      </c>
      <c r="Q883" s="248" t="s">
        <v>3113</v>
      </c>
      <c r="R883" s="250"/>
    </row>
    <row r="884" spans="1:18" x14ac:dyDescent="0.7">
      <c r="A884" s="248" t="s">
        <v>3845</v>
      </c>
      <c r="B884" s="248" t="s">
        <v>3846</v>
      </c>
      <c r="C884" s="248" t="s">
        <v>2108</v>
      </c>
      <c r="D884" s="248" t="s">
        <v>3847</v>
      </c>
      <c r="E884" s="248">
        <v>6</v>
      </c>
      <c r="F884" s="248" t="s">
        <v>2297</v>
      </c>
      <c r="G884" s="248" t="s">
        <v>2298</v>
      </c>
      <c r="H884" s="249">
        <v>24</v>
      </c>
      <c r="I884" s="248" t="s">
        <v>1219</v>
      </c>
      <c r="J884" s="249">
        <v>10</v>
      </c>
      <c r="K884" s="248" t="s">
        <v>2283</v>
      </c>
      <c r="L884" s="248" t="s">
        <v>2386</v>
      </c>
      <c r="M884" s="248">
        <v>2</v>
      </c>
      <c r="N884" s="248"/>
      <c r="O884" s="248" t="s">
        <v>3848</v>
      </c>
      <c r="P884" s="248" t="s">
        <v>6352</v>
      </c>
      <c r="Q884" s="248" t="s">
        <v>3845</v>
      </c>
      <c r="R884" s="250"/>
    </row>
    <row r="885" spans="1:18" x14ac:dyDescent="0.7">
      <c r="A885" s="248" t="s">
        <v>5252</v>
      </c>
      <c r="B885" s="248" t="s">
        <v>2553</v>
      </c>
      <c r="C885" s="248" t="s">
        <v>1840</v>
      </c>
      <c r="D885" s="248" t="s">
        <v>4674</v>
      </c>
      <c r="E885" s="248">
        <v>11</v>
      </c>
      <c r="F885" s="248" t="s">
        <v>2297</v>
      </c>
      <c r="G885" s="248" t="s">
        <v>2298</v>
      </c>
      <c r="H885" s="249">
        <v>80</v>
      </c>
      <c r="I885" s="248" t="s">
        <v>1248</v>
      </c>
      <c r="J885" s="249">
        <v>32</v>
      </c>
      <c r="K885" s="248" t="s">
        <v>2283</v>
      </c>
      <c r="L885" s="248" t="s">
        <v>2299</v>
      </c>
      <c r="M885" s="248">
        <v>5</v>
      </c>
      <c r="N885" s="248"/>
      <c r="O885" s="248" t="s">
        <v>5253</v>
      </c>
      <c r="P885" s="248" t="s">
        <v>6365</v>
      </c>
      <c r="Q885" s="248" t="s">
        <v>5252</v>
      </c>
      <c r="R885" s="250"/>
    </row>
    <row r="886" spans="1:18" x14ac:dyDescent="0.7">
      <c r="A886" s="248" t="s">
        <v>5254</v>
      </c>
      <c r="B886" s="248" t="s">
        <v>5255</v>
      </c>
      <c r="C886" s="248" t="s">
        <v>2170</v>
      </c>
      <c r="D886" s="248" t="s">
        <v>5256</v>
      </c>
      <c r="E886" s="248">
        <v>11</v>
      </c>
      <c r="F886" s="248" t="s">
        <v>2297</v>
      </c>
      <c r="G886" s="248" t="s">
        <v>2298</v>
      </c>
      <c r="H886" s="249">
        <v>80</v>
      </c>
      <c r="I886" s="248" t="s">
        <v>1248</v>
      </c>
      <c r="J886" s="249">
        <v>30</v>
      </c>
      <c r="K886" s="248" t="s">
        <v>2291</v>
      </c>
      <c r="L886" s="248" t="s">
        <v>2299</v>
      </c>
      <c r="M886" s="248">
        <v>5</v>
      </c>
      <c r="N886" s="248"/>
      <c r="O886" s="248" t="s">
        <v>5257</v>
      </c>
      <c r="P886" s="248" t="s">
        <v>6365</v>
      </c>
      <c r="Q886" s="248" t="s">
        <v>5254</v>
      </c>
      <c r="R886" s="250"/>
    </row>
    <row r="887" spans="1:18" x14ac:dyDescent="0.7">
      <c r="A887" s="248" t="s">
        <v>5258</v>
      </c>
      <c r="B887" s="248" t="s">
        <v>5259</v>
      </c>
      <c r="C887" s="248" t="s">
        <v>2171</v>
      </c>
      <c r="D887" s="248" t="s">
        <v>5260</v>
      </c>
      <c r="E887" s="248">
        <v>11</v>
      </c>
      <c r="F887" s="248" t="s">
        <v>2297</v>
      </c>
      <c r="G887" s="248" t="s">
        <v>2298</v>
      </c>
      <c r="H887" s="249">
        <v>80</v>
      </c>
      <c r="I887" s="248" t="s">
        <v>1248</v>
      </c>
      <c r="J887" s="249">
        <v>0</v>
      </c>
      <c r="K887" s="248" t="s">
        <v>2283</v>
      </c>
      <c r="L887" s="248" t="s">
        <v>2386</v>
      </c>
      <c r="M887" s="248">
        <v>3</v>
      </c>
      <c r="N887" s="248"/>
      <c r="O887" s="248" t="s">
        <v>5261</v>
      </c>
      <c r="P887" s="248" t="s">
        <v>6367</v>
      </c>
      <c r="Q887" s="248" t="s">
        <v>5258</v>
      </c>
      <c r="R887" s="250"/>
    </row>
    <row r="888" spans="1:18" x14ac:dyDescent="0.7">
      <c r="A888" s="248" t="s">
        <v>5262</v>
      </c>
      <c r="B888" s="248" t="s">
        <v>5263</v>
      </c>
      <c r="C888" s="248" t="s">
        <v>2172</v>
      </c>
      <c r="D888" s="248" t="s">
        <v>5264</v>
      </c>
      <c r="E888" s="248">
        <v>11</v>
      </c>
      <c r="F888" s="248" t="s">
        <v>2297</v>
      </c>
      <c r="G888" s="248" t="s">
        <v>2298</v>
      </c>
      <c r="H888" s="249">
        <v>80</v>
      </c>
      <c r="I888" s="248" t="s">
        <v>1248</v>
      </c>
      <c r="J888" s="249">
        <v>60</v>
      </c>
      <c r="K888" s="248" t="s">
        <v>2283</v>
      </c>
      <c r="L888" s="248" t="s">
        <v>2299</v>
      </c>
      <c r="M888" s="248">
        <v>6</v>
      </c>
      <c r="N888" s="248"/>
      <c r="O888" s="248" t="s">
        <v>5265</v>
      </c>
      <c r="P888" s="248" t="s">
        <v>6364</v>
      </c>
      <c r="Q888" s="248" t="s">
        <v>5262</v>
      </c>
      <c r="R888" s="250"/>
    </row>
    <row r="889" spans="1:18" x14ac:dyDescent="0.7">
      <c r="A889" s="248" t="s">
        <v>2586</v>
      </c>
      <c r="B889" s="248" t="s">
        <v>2587</v>
      </c>
      <c r="C889" s="248" t="s">
        <v>2100</v>
      </c>
      <c r="D889" s="248" t="s">
        <v>2588</v>
      </c>
      <c r="E889" s="248">
        <v>1</v>
      </c>
      <c r="F889" s="248" t="s">
        <v>2297</v>
      </c>
      <c r="G889" s="248" t="s">
        <v>2298</v>
      </c>
      <c r="H889" s="249">
        <v>56</v>
      </c>
      <c r="I889" s="248" t="s">
        <v>1187</v>
      </c>
      <c r="J889" s="249">
        <v>0</v>
      </c>
      <c r="K889" s="248" t="s">
        <v>2283</v>
      </c>
      <c r="L889" s="248" t="s">
        <v>2386</v>
      </c>
      <c r="M889" s="248">
        <v>3</v>
      </c>
      <c r="N889" s="248"/>
      <c r="O889" s="248" t="s">
        <v>2589</v>
      </c>
      <c r="P889" s="248" t="s">
        <v>6367</v>
      </c>
      <c r="Q889" s="248" t="s">
        <v>2586</v>
      </c>
      <c r="R889" s="250"/>
    </row>
    <row r="890" spans="1:18" x14ac:dyDescent="0.7">
      <c r="A890" s="248" t="s">
        <v>2590</v>
      </c>
      <c r="B890" s="248" t="s">
        <v>2591</v>
      </c>
      <c r="C890" s="248" t="s">
        <v>2101</v>
      </c>
      <c r="D890" s="248" t="s">
        <v>2592</v>
      </c>
      <c r="E890" s="248">
        <v>1</v>
      </c>
      <c r="F890" s="248" t="s">
        <v>2297</v>
      </c>
      <c r="G890" s="248" t="s">
        <v>2298</v>
      </c>
      <c r="H890" s="249">
        <v>56</v>
      </c>
      <c r="I890" s="248" t="s">
        <v>1187</v>
      </c>
      <c r="J890" s="249">
        <v>0</v>
      </c>
      <c r="K890" s="248" t="s">
        <v>2283</v>
      </c>
      <c r="L890" s="248" t="s">
        <v>2386</v>
      </c>
      <c r="M890" s="248">
        <v>3</v>
      </c>
      <c r="N890" s="248"/>
      <c r="O890" s="248" t="s">
        <v>2593</v>
      </c>
      <c r="P890" s="248" t="s">
        <v>6367</v>
      </c>
      <c r="Q890" s="248" t="s">
        <v>2590</v>
      </c>
      <c r="R890" s="250"/>
    </row>
    <row r="891" spans="1:18" x14ac:dyDescent="0.7">
      <c r="A891" s="248" t="s">
        <v>2961</v>
      </c>
      <c r="B891" s="248" t="s">
        <v>2962</v>
      </c>
      <c r="C891" s="248" t="s">
        <v>2105</v>
      </c>
      <c r="D891" s="248" t="s">
        <v>2963</v>
      </c>
      <c r="E891" s="248">
        <v>3</v>
      </c>
      <c r="F891" s="248" t="s">
        <v>2297</v>
      </c>
      <c r="G891" s="248" t="s">
        <v>2298</v>
      </c>
      <c r="H891" s="249">
        <v>60</v>
      </c>
      <c r="I891" s="248" t="s">
        <v>1199</v>
      </c>
      <c r="J891" s="249">
        <v>5</v>
      </c>
      <c r="K891" s="248" t="s">
        <v>2283</v>
      </c>
      <c r="L891" s="248" t="s">
        <v>2386</v>
      </c>
      <c r="M891" s="248">
        <v>4</v>
      </c>
      <c r="N891" s="248"/>
      <c r="O891" s="248" t="s">
        <v>2964</v>
      </c>
      <c r="P891" s="248" t="s">
        <v>6368</v>
      </c>
      <c r="Q891" s="248" t="s">
        <v>2961</v>
      </c>
      <c r="R891" s="250"/>
    </row>
    <row r="892" spans="1:18" x14ac:dyDescent="0.7">
      <c r="A892" s="248" t="s">
        <v>4553</v>
      </c>
      <c r="B892" s="248" t="s">
        <v>4554</v>
      </c>
      <c r="C892" s="248" t="s">
        <v>2133</v>
      </c>
      <c r="D892" s="248" t="s">
        <v>4555</v>
      </c>
      <c r="E892" s="248">
        <v>8</v>
      </c>
      <c r="F892" s="248" t="s">
        <v>2297</v>
      </c>
      <c r="G892" s="248" t="s">
        <v>2298</v>
      </c>
      <c r="H892" s="249">
        <v>48</v>
      </c>
      <c r="I892" s="248" t="s">
        <v>1230</v>
      </c>
      <c r="J892" s="249">
        <v>35</v>
      </c>
      <c r="K892" s="248" t="s">
        <v>2283</v>
      </c>
      <c r="L892" s="248" t="s">
        <v>2386</v>
      </c>
      <c r="M892" s="248">
        <v>2</v>
      </c>
      <c r="N892" s="248"/>
      <c r="O892" s="248" t="s">
        <v>4556</v>
      </c>
      <c r="P892" s="248" t="s">
        <v>6352</v>
      </c>
      <c r="Q892" s="248" t="s">
        <v>4553</v>
      </c>
      <c r="R892" s="250"/>
    </row>
    <row r="893" spans="1:18" x14ac:dyDescent="0.7">
      <c r="A893" s="248" t="s">
        <v>5898</v>
      </c>
      <c r="B893" s="248" t="s">
        <v>5899</v>
      </c>
      <c r="C893" s="248" t="s">
        <v>5900</v>
      </c>
      <c r="D893" s="248" t="s">
        <v>5901</v>
      </c>
      <c r="E893" s="248">
        <v>11</v>
      </c>
      <c r="F893" s="248" t="s">
        <v>2297</v>
      </c>
      <c r="G893" s="248" t="s">
        <v>2298</v>
      </c>
      <c r="H893" s="249">
        <v>83</v>
      </c>
      <c r="I893" s="248" t="s">
        <v>1250</v>
      </c>
      <c r="J893" s="249">
        <v>30</v>
      </c>
      <c r="K893" s="248" t="s">
        <v>2291</v>
      </c>
      <c r="L893" s="248" t="s">
        <v>2299</v>
      </c>
      <c r="M893" s="248">
        <v>6</v>
      </c>
      <c r="N893" s="248"/>
      <c r="O893" s="248" t="s">
        <v>5902</v>
      </c>
      <c r="P893" s="248" t="s">
        <v>6364</v>
      </c>
      <c r="Q893" s="248" t="s">
        <v>5898</v>
      </c>
      <c r="R893" s="250"/>
    </row>
    <row r="894" spans="1:18" x14ac:dyDescent="0.7">
      <c r="A894" s="248" t="s">
        <v>5903</v>
      </c>
      <c r="B894" s="248" t="s">
        <v>5904</v>
      </c>
      <c r="C894" s="248" t="s">
        <v>5905</v>
      </c>
      <c r="D894" s="248" t="s">
        <v>5906</v>
      </c>
      <c r="E894" s="248">
        <v>5</v>
      </c>
      <c r="F894" s="248" t="s">
        <v>2297</v>
      </c>
      <c r="G894" s="248" t="s">
        <v>2298</v>
      </c>
      <c r="H894" s="249">
        <v>71</v>
      </c>
      <c r="I894" s="248" t="s">
        <v>1210</v>
      </c>
      <c r="J894" s="249">
        <v>33</v>
      </c>
      <c r="K894" s="248" t="s">
        <v>2291</v>
      </c>
      <c r="L894" s="248" t="s">
        <v>2386</v>
      </c>
      <c r="M894" s="248">
        <v>2</v>
      </c>
      <c r="N894" s="248"/>
      <c r="O894" s="248" t="s">
        <v>5907</v>
      </c>
      <c r="P894" s="248" t="s">
        <v>6352</v>
      </c>
      <c r="Q894" s="248" t="s">
        <v>5903</v>
      </c>
      <c r="R894" s="250"/>
    </row>
    <row r="895" spans="1:18" x14ac:dyDescent="0.7">
      <c r="A895" s="248" t="s">
        <v>4000</v>
      </c>
      <c r="B895" s="248" t="s">
        <v>4001</v>
      </c>
      <c r="C895" s="248" t="s">
        <v>2124</v>
      </c>
      <c r="D895" s="248" t="s">
        <v>4002</v>
      </c>
      <c r="E895" s="248">
        <v>7</v>
      </c>
      <c r="F895" s="248" t="s">
        <v>2297</v>
      </c>
      <c r="G895" s="248" t="s">
        <v>2298</v>
      </c>
      <c r="H895" s="249">
        <v>40</v>
      </c>
      <c r="I895" s="248" t="s">
        <v>1227</v>
      </c>
      <c r="J895" s="249">
        <v>10</v>
      </c>
      <c r="K895" s="248" t="s">
        <v>2283</v>
      </c>
      <c r="L895" s="248" t="s">
        <v>2386</v>
      </c>
      <c r="M895" s="248">
        <v>3</v>
      </c>
      <c r="N895" s="248"/>
      <c r="O895" s="248" t="s">
        <v>4003</v>
      </c>
      <c r="P895" s="248" t="s">
        <v>6367</v>
      </c>
      <c r="Q895" s="248" t="s">
        <v>4000</v>
      </c>
      <c r="R895" s="250"/>
    </row>
    <row r="896" spans="1:18" x14ac:dyDescent="0.7">
      <c r="A896" s="248" t="s">
        <v>4004</v>
      </c>
      <c r="B896" s="248" t="s">
        <v>4005</v>
      </c>
      <c r="C896" s="248" t="s">
        <v>2125</v>
      </c>
      <c r="D896" s="248" t="s">
        <v>4006</v>
      </c>
      <c r="E896" s="248">
        <v>7</v>
      </c>
      <c r="F896" s="248" t="s">
        <v>2297</v>
      </c>
      <c r="G896" s="248" t="s">
        <v>2298</v>
      </c>
      <c r="H896" s="249">
        <v>40</v>
      </c>
      <c r="I896" s="248" t="s">
        <v>1227</v>
      </c>
      <c r="J896" s="249">
        <v>0</v>
      </c>
      <c r="K896" s="248" t="s">
        <v>2283</v>
      </c>
      <c r="L896" s="248" t="s">
        <v>2386</v>
      </c>
      <c r="M896" s="248">
        <v>2</v>
      </c>
      <c r="N896" s="248"/>
      <c r="O896" s="248" t="s">
        <v>4007</v>
      </c>
      <c r="P896" s="248" t="s">
        <v>6352</v>
      </c>
      <c r="Q896" s="248" t="s">
        <v>4004</v>
      </c>
      <c r="R896" s="250"/>
    </row>
    <row r="897" spans="1:18" x14ac:dyDescent="0.7">
      <c r="A897" s="248" t="s">
        <v>4008</v>
      </c>
      <c r="B897" s="248" t="s">
        <v>4009</v>
      </c>
      <c r="C897" s="248" t="s">
        <v>2126</v>
      </c>
      <c r="D897" s="248" t="s">
        <v>4010</v>
      </c>
      <c r="E897" s="248">
        <v>7</v>
      </c>
      <c r="F897" s="248" t="s">
        <v>2297</v>
      </c>
      <c r="G897" s="248" t="s">
        <v>2298</v>
      </c>
      <c r="H897" s="249">
        <v>40</v>
      </c>
      <c r="I897" s="248" t="s">
        <v>1227</v>
      </c>
      <c r="J897" s="249">
        <v>0</v>
      </c>
      <c r="K897" s="248" t="s">
        <v>2283</v>
      </c>
      <c r="L897" s="248" t="s">
        <v>2386</v>
      </c>
      <c r="M897" s="248">
        <v>3</v>
      </c>
      <c r="N897" s="248"/>
      <c r="O897" s="248" t="s">
        <v>4011</v>
      </c>
      <c r="P897" s="248" t="s">
        <v>6367</v>
      </c>
      <c r="Q897" s="248" t="s">
        <v>4008</v>
      </c>
      <c r="R897" s="250"/>
    </row>
    <row r="898" spans="1:18" ht="27" x14ac:dyDescent="0.75">
      <c r="A898" s="306" t="s">
        <v>4012</v>
      </c>
      <c r="B898" s="306" t="s">
        <v>4013</v>
      </c>
      <c r="C898" s="306" t="s">
        <v>2127</v>
      </c>
      <c r="D898" s="306" t="s">
        <v>4014</v>
      </c>
      <c r="E898" s="307">
        <v>7</v>
      </c>
      <c r="F898" s="306" t="s">
        <v>2297</v>
      </c>
      <c r="G898" s="306" t="s">
        <v>2298</v>
      </c>
      <c r="H898" s="307">
        <v>40</v>
      </c>
      <c r="I898" s="306" t="s">
        <v>1227</v>
      </c>
      <c r="J898" s="308">
        <v>0</v>
      </c>
      <c r="K898" s="306" t="s">
        <v>2283</v>
      </c>
      <c r="L898" s="306" t="s">
        <v>2386</v>
      </c>
      <c r="M898" s="307">
        <v>3</v>
      </c>
      <c r="N898" s="309"/>
      <c r="O898" s="306" t="s">
        <v>4015</v>
      </c>
      <c r="P898" s="306" t="s">
        <v>6367</v>
      </c>
      <c r="Q898" s="306" t="s">
        <v>4012</v>
      </c>
    </row>
    <row r="899" spans="1:18" ht="27" x14ac:dyDescent="0.75">
      <c r="A899" s="310" t="s">
        <v>5297</v>
      </c>
      <c r="B899" s="310" t="s">
        <v>5298</v>
      </c>
      <c r="C899" s="310" t="s">
        <v>2167</v>
      </c>
      <c r="D899" s="310" t="s">
        <v>5299</v>
      </c>
      <c r="E899" s="311">
        <v>11</v>
      </c>
      <c r="F899" s="310" t="s">
        <v>2297</v>
      </c>
      <c r="G899" s="310" t="s">
        <v>2298</v>
      </c>
      <c r="H899" s="311">
        <v>81</v>
      </c>
      <c r="I899" s="310" t="s">
        <v>1246</v>
      </c>
      <c r="J899" s="312">
        <v>7</v>
      </c>
      <c r="K899" s="310" t="s">
        <v>2283</v>
      </c>
      <c r="L899" s="310" t="s">
        <v>2386</v>
      </c>
      <c r="M899" s="311">
        <v>2</v>
      </c>
      <c r="N899" s="313"/>
      <c r="O899" s="310" t="s">
        <v>5300</v>
      </c>
      <c r="P899" s="310" t="s">
        <v>6352</v>
      </c>
      <c r="Q899" s="310" t="s">
        <v>5297</v>
      </c>
    </row>
    <row r="900" spans="1:18" x14ac:dyDescent="0.7">
      <c r="A900" s="6" t="s">
        <v>5909</v>
      </c>
      <c r="B900" s="6" t="s">
        <v>6369</v>
      </c>
      <c r="C900" s="6" t="s">
        <v>5910</v>
      </c>
      <c r="D900" s="6" t="s">
        <v>6296</v>
      </c>
      <c r="E900" s="6">
        <v>11</v>
      </c>
      <c r="F900" s="6" t="s">
        <v>2297</v>
      </c>
      <c r="G900" s="6" t="s">
        <v>2298</v>
      </c>
      <c r="H900" s="6">
        <v>84</v>
      </c>
      <c r="I900" s="6" t="s">
        <v>1252</v>
      </c>
      <c r="J900" s="6">
        <v>10</v>
      </c>
      <c r="L900" s="6" t="s">
        <v>2386</v>
      </c>
      <c r="M900" s="6">
        <v>2</v>
      </c>
      <c r="O900" s="6" t="s">
        <v>6370</v>
      </c>
      <c r="P900" s="6" t="s">
        <v>6352</v>
      </c>
      <c r="Q900" s="6" t="s">
        <v>5909</v>
      </c>
    </row>
    <row r="901" spans="1:18" x14ac:dyDescent="0.7">
      <c r="A901" s="6" t="s">
        <v>6340</v>
      </c>
      <c r="B901" s="6" t="s">
        <v>6371</v>
      </c>
      <c r="C901" s="6" t="s">
        <v>6297</v>
      </c>
      <c r="D901" s="6" t="s">
        <v>6341</v>
      </c>
      <c r="E901" s="6">
        <v>4</v>
      </c>
      <c r="F901" s="6" t="s">
        <v>2297</v>
      </c>
      <c r="G901" s="6" t="s">
        <v>2298</v>
      </c>
      <c r="H901" s="6">
        <v>12</v>
      </c>
      <c r="I901" s="6" t="s">
        <v>1203</v>
      </c>
      <c r="J901" s="6">
        <v>30</v>
      </c>
      <c r="L901" s="6" t="s">
        <v>2386</v>
      </c>
      <c r="M901" s="6">
        <v>2</v>
      </c>
      <c r="O901" s="6" t="s">
        <v>6372</v>
      </c>
      <c r="P901" s="6" t="s">
        <v>6352</v>
      </c>
      <c r="Q901" s="6" t="s">
        <v>6340</v>
      </c>
    </row>
    <row r="902" spans="1:18" x14ac:dyDescent="0.7">
      <c r="A902" s="186" t="s">
        <v>6473</v>
      </c>
      <c r="B902" s="6" t="s">
        <v>6474</v>
      </c>
      <c r="C902" s="6" t="s">
        <v>6475</v>
      </c>
      <c r="D902" s="6" t="s">
        <v>6476</v>
      </c>
      <c r="E902" s="6">
        <v>1</v>
      </c>
      <c r="F902" s="6" t="s">
        <v>2297</v>
      </c>
      <c r="G902" s="6" t="s">
        <v>2298</v>
      </c>
      <c r="H902" s="6">
        <v>50</v>
      </c>
      <c r="I902" s="6" t="s">
        <v>6477</v>
      </c>
      <c r="J902" s="6">
        <v>0</v>
      </c>
      <c r="L902" s="6" t="s">
        <v>2386</v>
      </c>
      <c r="M902" s="6">
        <v>2</v>
      </c>
      <c r="O902" s="6" t="s">
        <v>6372</v>
      </c>
      <c r="P902" s="6" t="s">
        <v>6352</v>
      </c>
      <c r="Q902" s="6" t="s">
        <v>6340</v>
      </c>
    </row>
    <row r="903" spans="1:18" x14ac:dyDescent="0.7">
      <c r="A903" s="614" t="s">
        <v>6502</v>
      </c>
      <c r="B903" s="615" t="s">
        <v>6504</v>
      </c>
      <c r="C903" s="6" t="s">
        <v>6507</v>
      </c>
      <c r="D903" s="6" t="s">
        <v>6505</v>
      </c>
      <c r="E903" s="6">
        <v>3</v>
      </c>
      <c r="F903" s="615" t="s">
        <v>2297</v>
      </c>
      <c r="G903" s="616" t="s">
        <v>2298</v>
      </c>
      <c r="H903" s="6">
        <v>60</v>
      </c>
      <c r="I903" s="615" t="s">
        <v>1199</v>
      </c>
      <c r="J903" s="618">
        <v>0</v>
      </c>
      <c r="L903" s="617" t="s">
        <v>2386</v>
      </c>
    </row>
    <row r="904" spans="1:18" x14ac:dyDescent="0.7">
      <c r="A904" s="614" t="s">
        <v>6500</v>
      </c>
      <c r="B904" s="615" t="s">
        <v>6506</v>
      </c>
      <c r="C904" s="6" t="s">
        <v>6509</v>
      </c>
      <c r="D904" s="6" t="s">
        <v>6508</v>
      </c>
      <c r="E904" s="6">
        <v>9</v>
      </c>
      <c r="F904" s="615" t="s">
        <v>2297</v>
      </c>
      <c r="G904" s="616" t="s">
        <v>2298</v>
      </c>
      <c r="H904" s="6">
        <v>30</v>
      </c>
      <c r="I904" s="615" t="s">
        <v>1238</v>
      </c>
      <c r="J904" s="618">
        <v>5</v>
      </c>
      <c r="L904" s="617" t="s">
        <v>2386</v>
      </c>
    </row>
  </sheetData>
  <autoFilter ref="A1:R904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P123"/>
  <sheetViews>
    <sheetView tabSelected="1" zoomScale="70" zoomScaleNormal="7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J8" sqref="J8"/>
    </sheetView>
  </sheetViews>
  <sheetFormatPr defaultColWidth="9" defaultRowHeight="22.8" x14ac:dyDescent="0.65"/>
  <cols>
    <col min="1" max="1" width="6.69921875" style="38" customWidth="1"/>
    <col min="2" max="2" width="65.796875" style="5" bestFit="1" customWidth="1"/>
    <col min="3" max="3" width="19.19921875" style="5" customWidth="1"/>
    <col min="4" max="4" width="21.796875" style="5" customWidth="1"/>
    <col min="5" max="5" width="19.796875" style="5" customWidth="1"/>
    <col min="6" max="6" width="21.796875" style="163" customWidth="1"/>
    <col min="7" max="7" width="15.19921875" style="163" customWidth="1"/>
    <col min="8" max="8" width="5.09765625" style="163" hidden="1" customWidth="1"/>
    <col min="9" max="9" width="30.796875" style="689" bestFit="1" customWidth="1"/>
    <col min="10" max="10" width="26" style="689" customWidth="1"/>
    <col min="11" max="11" width="15.59765625" style="689" bestFit="1" customWidth="1"/>
    <col min="12" max="12" width="14.59765625" style="689" bestFit="1" customWidth="1"/>
    <col min="13" max="14" width="15.59765625" style="689" bestFit="1" customWidth="1"/>
    <col min="15" max="15" width="9" style="5"/>
    <col min="16" max="16" width="10.3984375" style="5" bestFit="1" customWidth="1"/>
    <col min="17" max="16384" width="9" style="5"/>
  </cols>
  <sheetData>
    <row r="1" spans="1:16" s="4" customFormat="1" ht="30" customHeight="1" x14ac:dyDescent="0.75">
      <c r="A1" s="314" t="s">
        <v>6485</v>
      </c>
      <c r="B1" s="314"/>
      <c r="C1" s="314"/>
      <c r="D1" s="314"/>
      <c r="E1" s="314"/>
      <c r="F1" s="335" t="s">
        <v>2249</v>
      </c>
      <c r="G1" s="314"/>
      <c r="H1" s="314"/>
      <c r="I1" s="689"/>
      <c r="J1" s="689"/>
      <c r="K1" s="689"/>
      <c r="L1" s="689"/>
      <c r="M1" s="689"/>
      <c r="N1" s="689"/>
    </row>
    <row r="2" spans="1:16" ht="30.75" customHeight="1" x14ac:dyDescent="0.85">
      <c r="A2" s="158" t="s">
        <v>6481</v>
      </c>
      <c r="B2" s="158"/>
      <c r="C2" s="158"/>
      <c r="D2" s="535" t="str">
        <f>IFERROR(INDEX(ID!$B:$B,MATCH('1.Planfin67_1st'!$F$2,ID!$A:$A,0)),"")</f>
        <v>โรงพยาบาลสมเด็จพระยุพราชสระแก้ว</v>
      </c>
      <c r="E2" s="158"/>
      <c r="F2" s="319" t="s">
        <v>3877</v>
      </c>
      <c r="G2" s="251"/>
      <c r="H2" s="251"/>
      <c r="J2" s="690" t="s">
        <v>6587</v>
      </c>
      <c r="K2" s="691"/>
      <c r="L2" s="692">
        <f>INDEX([3]ID!$M:$M,MATCH([3]HGR2563!$E$1,[3]ID!$A:$A,0))</f>
        <v>3</v>
      </c>
      <c r="M2" s="693" t="str">
        <f>INDEX([3]ID!$P:$P,MATCH([3]HGR2563!$E$1,[3]ID!$A:$A,0))</f>
        <v>รพช.F3 15,000-25,000</v>
      </c>
      <c r="N2" s="691"/>
    </row>
    <row r="3" spans="1:16" ht="22.8" customHeight="1" x14ac:dyDescent="0.75">
      <c r="A3" s="158"/>
      <c r="B3" s="158"/>
      <c r="C3" s="359" t="s">
        <v>1029</v>
      </c>
      <c r="D3" s="359" t="s">
        <v>1039</v>
      </c>
      <c r="E3" s="359" t="s">
        <v>6484</v>
      </c>
      <c r="F3" s="359" t="s">
        <v>1032</v>
      </c>
      <c r="G3" s="359" t="s">
        <v>5932</v>
      </c>
      <c r="H3" s="509"/>
      <c r="J3" s="717" t="s">
        <v>6596</v>
      </c>
      <c r="K3" s="717"/>
      <c r="L3" s="717"/>
      <c r="M3" s="717"/>
      <c r="N3" s="718"/>
    </row>
    <row r="4" spans="1:16" ht="54" x14ac:dyDescent="0.5">
      <c r="A4" s="320" t="s">
        <v>641</v>
      </c>
      <c r="B4" s="133" t="s">
        <v>642</v>
      </c>
      <c r="C4" s="336" t="s">
        <v>6472</v>
      </c>
      <c r="D4" s="619" t="s">
        <v>6555</v>
      </c>
      <c r="E4" s="598" t="s">
        <v>6482</v>
      </c>
      <c r="F4" s="337" t="s">
        <v>6483</v>
      </c>
      <c r="G4" s="338" t="s">
        <v>643</v>
      </c>
      <c r="H4" s="338"/>
      <c r="I4" s="694" t="s">
        <v>6588</v>
      </c>
      <c r="J4" s="695" t="s">
        <v>617</v>
      </c>
      <c r="K4" s="696" t="s">
        <v>6589</v>
      </c>
      <c r="L4" s="696" t="s">
        <v>6590</v>
      </c>
      <c r="M4" s="696" t="s">
        <v>6591</v>
      </c>
      <c r="N4" s="696" t="s">
        <v>6592</v>
      </c>
    </row>
    <row r="5" spans="1:16" ht="24.6" x14ac:dyDescent="0.7">
      <c r="A5" s="37" t="s">
        <v>0</v>
      </c>
      <c r="B5" s="6" t="s">
        <v>1</v>
      </c>
      <c r="C5" s="159">
        <f>IFERROR(INDEX(กศภ2565!6:6,MATCH('1.Planfin67_1st'!$F$2,กศภ2565!$4:$4,)),"0")</f>
        <v>410543380.67999989</v>
      </c>
      <c r="D5" s="159">
        <f>IFERROR(INDEX(กศภ2566_12M!5:5,MATCH('1.Planfin67_1st'!$F$2,กศภ2566_12M!$3:$3,)),"0")</f>
        <v>312216705.88000017</v>
      </c>
      <c r="E5" s="159">
        <f>(D5/10)*12</f>
        <v>374660047.05600023</v>
      </c>
      <c r="F5" s="135">
        <f>SUMIF('6.WS-Re-Exp'!$F:$F,A5,'6.WS-Re-Exp'!$C:$C)</f>
        <v>0</v>
      </c>
      <c r="G5" s="159">
        <f>IFERROR((F5-E5)/F5*100,0)</f>
        <v>0</v>
      </c>
      <c r="H5" s="159"/>
      <c r="I5" s="697"/>
      <c r="J5" s="698">
        <f>F5</f>
        <v>0</v>
      </c>
      <c r="K5" s="699"/>
      <c r="L5" s="699"/>
      <c r="M5" s="700">
        <f>SUM(K5-J5)</f>
        <v>0</v>
      </c>
      <c r="N5" s="700">
        <f>SUM(L5-J5)</f>
        <v>0</v>
      </c>
      <c r="O5" s="625"/>
      <c r="P5" s="9"/>
    </row>
    <row r="6" spans="1:16" ht="24.6" x14ac:dyDescent="0.7">
      <c r="A6" s="37" t="s">
        <v>2</v>
      </c>
      <c r="B6" s="6" t="s">
        <v>3</v>
      </c>
      <c r="C6" s="159">
        <f>IFERROR(INDEX(กศภ2565!7:7,MATCH('1.Planfin67_1st'!$F$2,กศภ2565!$4:$4,)),"0")</f>
        <v>1054150</v>
      </c>
      <c r="D6" s="159">
        <f>IFERROR(INDEX(กศภ2566_12M!6:6,MATCH('1.Planfin67_1st'!$F$2,กศภ2566_12M!$3:$3,)),"0")</f>
        <v>481300</v>
      </c>
      <c r="E6" s="159">
        <f t="shared" ref="E6:E16" si="0">(D6/10)*12</f>
        <v>577560</v>
      </c>
      <c r="F6" s="135">
        <f>SUMIF('6.WS-Re-Exp'!$F:$F,A6,'6.WS-Re-Exp'!$C:$C)</f>
        <v>0</v>
      </c>
      <c r="G6" s="159">
        <f t="shared" ref="G6:G33" si="1">IFERROR((F6-E6)/F6*100,0)</f>
        <v>0</v>
      </c>
      <c r="H6" s="159"/>
      <c r="I6" s="697"/>
      <c r="J6" s="698">
        <f t="shared" ref="J6:J33" si="2">F6</f>
        <v>0</v>
      </c>
      <c r="K6" s="699"/>
      <c r="L6" s="699"/>
      <c r="M6" s="700">
        <f t="shared" ref="M6:M31" si="3">SUM(K6-J6)</f>
        <v>0</v>
      </c>
      <c r="N6" s="700">
        <f t="shared" ref="N6:N31" si="4">SUM(L6-J6)</f>
        <v>0</v>
      </c>
    </row>
    <row r="7" spans="1:16" ht="24.6" x14ac:dyDescent="0.7">
      <c r="A7" s="37" t="s">
        <v>4</v>
      </c>
      <c r="B7" s="6" t="s">
        <v>5</v>
      </c>
      <c r="C7" s="159">
        <f>IFERROR(INDEX(กศภ2565!8:8,MATCH('1.Planfin67_1st'!$F$2,กศภ2565!$4:$4,)),"0")</f>
        <v>4072292.3</v>
      </c>
      <c r="D7" s="159">
        <f>IFERROR(INDEX(กศภ2566_12M!7:7,MATCH('1.Planfin67_1st'!$F$2,กศภ2566_12M!$3:$3,)),"0")</f>
        <v>2168146.8199999998</v>
      </c>
      <c r="E7" s="159">
        <f t="shared" si="0"/>
        <v>2601776.1839999994</v>
      </c>
      <c r="F7" s="135">
        <f>SUMIF('6.WS-Re-Exp'!$F:$F,A7,'6.WS-Re-Exp'!$C:$C)</f>
        <v>0</v>
      </c>
      <c r="G7" s="159">
        <f t="shared" si="1"/>
        <v>0</v>
      </c>
      <c r="H7" s="159"/>
      <c r="I7" s="697"/>
      <c r="J7" s="698">
        <f t="shared" si="2"/>
        <v>0</v>
      </c>
      <c r="K7" s="699"/>
      <c r="L7" s="699"/>
      <c r="M7" s="700">
        <f t="shared" si="3"/>
        <v>0</v>
      </c>
      <c r="N7" s="700">
        <f t="shared" si="4"/>
        <v>0</v>
      </c>
    </row>
    <row r="8" spans="1:16" ht="24.6" x14ac:dyDescent="0.7">
      <c r="A8" s="37" t="s">
        <v>845</v>
      </c>
      <c r="B8" s="6" t="s">
        <v>660</v>
      </c>
      <c r="C8" s="159">
        <f>IFERROR(INDEX(กศภ2565!9:9,MATCH('1.Planfin67_1st'!$F$2,กศภ2565!$4:$4,)),"0")</f>
        <v>16981170.109999996</v>
      </c>
      <c r="D8" s="159">
        <f>IFERROR(INDEX(กศภ2566_12M!8:8,MATCH('1.Planfin67_1st'!$F$2,กศภ2566_12M!$3:$3,)),"0")</f>
        <v>13823013.639999999</v>
      </c>
      <c r="E8" s="159">
        <f t="shared" si="0"/>
        <v>16587616.367999997</v>
      </c>
      <c r="F8" s="135">
        <f>SUMIF('6.WS-Re-Exp'!$F:$F,A8,'6.WS-Re-Exp'!$C:$C)</f>
        <v>0</v>
      </c>
      <c r="G8" s="159">
        <f t="shared" si="1"/>
        <v>0</v>
      </c>
      <c r="H8" s="159"/>
      <c r="I8" s="697"/>
      <c r="J8" s="698">
        <f t="shared" si="2"/>
        <v>0</v>
      </c>
      <c r="K8" s="699"/>
      <c r="L8" s="699"/>
      <c r="M8" s="700">
        <f t="shared" si="3"/>
        <v>0</v>
      </c>
      <c r="N8" s="700">
        <f t="shared" si="4"/>
        <v>0</v>
      </c>
    </row>
    <row r="9" spans="1:16" ht="24.6" x14ac:dyDescent="0.7">
      <c r="A9" s="37" t="s">
        <v>6</v>
      </c>
      <c r="B9" s="6" t="s">
        <v>7</v>
      </c>
      <c r="C9" s="159">
        <f>IFERROR(INDEX(กศภ2565!10:10,MATCH('1.Planfin67_1st'!$F$2,กศภ2565!$4:$4,)),"0")</f>
        <v>131542990.75000001</v>
      </c>
      <c r="D9" s="159">
        <f>IFERROR(INDEX(กศภ2566_12M!9:9,MATCH('1.Planfin67_1st'!$F$2,กศภ2566_12M!$3:$3,)),"0")</f>
        <v>104459135.30000001</v>
      </c>
      <c r="E9" s="159">
        <f t="shared" si="0"/>
        <v>125350962.36000001</v>
      </c>
      <c r="F9" s="135">
        <f>SUMIF('6.WS-Re-Exp'!$F:$F,A9,'6.WS-Re-Exp'!$C:$C)</f>
        <v>0</v>
      </c>
      <c r="G9" s="159">
        <f t="shared" si="1"/>
        <v>0</v>
      </c>
      <c r="H9" s="159"/>
      <c r="I9" s="697"/>
      <c r="J9" s="698">
        <f t="shared" si="2"/>
        <v>0</v>
      </c>
      <c r="K9" s="699"/>
      <c r="L9" s="699"/>
      <c r="M9" s="700">
        <f t="shared" si="3"/>
        <v>0</v>
      </c>
      <c r="N9" s="700">
        <f t="shared" si="4"/>
        <v>0</v>
      </c>
    </row>
    <row r="10" spans="1:16" ht="24.6" x14ac:dyDescent="0.7">
      <c r="A10" s="37" t="s">
        <v>8</v>
      </c>
      <c r="B10" s="6" t="s">
        <v>9</v>
      </c>
      <c r="C10" s="159">
        <f>IFERROR(INDEX(กศภ2565!11:11,MATCH('1.Planfin67_1st'!$F$2,กศภ2565!$4:$4,)),"0")</f>
        <v>134128939.70000002</v>
      </c>
      <c r="D10" s="159">
        <f>IFERROR(INDEX(กศภ2566_12M!10:10,MATCH('1.Planfin67_1st'!$F$2,กศภ2566_12M!$3:$3,)),"0")</f>
        <v>99550242.069999993</v>
      </c>
      <c r="E10" s="159">
        <f t="shared" si="0"/>
        <v>119460290.48399998</v>
      </c>
      <c r="F10" s="135">
        <f>SUMIF('6.WS-Re-Exp'!$F:$F,A10,'6.WS-Re-Exp'!$C:$C)</f>
        <v>0</v>
      </c>
      <c r="G10" s="159">
        <f t="shared" si="1"/>
        <v>0</v>
      </c>
      <c r="H10" s="159"/>
      <c r="I10" s="697"/>
      <c r="J10" s="698">
        <f t="shared" si="2"/>
        <v>0</v>
      </c>
      <c r="K10" s="699"/>
      <c r="L10" s="699"/>
      <c r="M10" s="700">
        <f t="shared" si="3"/>
        <v>0</v>
      </c>
      <c r="N10" s="700">
        <f t="shared" si="4"/>
        <v>0</v>
      </c>
    </row>
    <row r="11" spans="1:16" ht="24.6" x14ac:dyDescent="0.7">
      <c r="A11" s="37" t="s">
        <v>10</v>
      </c>
      <c r="B11" s="6" t="s">
        <v>11</v>
      </c>
      <c r="C11" s="159">
        <f>IFERROR(INDEX(กศภ2565!12:12,MATCH('1.Planfin67_1st'!$F$2,กศภ2565!$4:$4,)),"0")</f>
        <v>13015689.130000001</v>
      </c>
      <c r="D11" s="159">
        <f>IFERROR(INDEX(กศภ2566_12M!11:11,MATCH('1.Planfin67_1st'!$F$2,กศภ2566_12M!$3:$3,)),"0")</f>
        <v>7158606.9700000007</v>
      </c>
      <c r="E11" s="159">
        <f t="shared" si="0"/>
        <v>8590328.3640000001</v>
      </c>
      <c r="F11" s="135">
        <f>SUMIF('6.WS-Re-Exp'!$F:$F,A11,'6.WS-Re-Exp'!$C:$C)</f>
        <v>0</v>
      </c>
      <c r="G11" s="159">
        <f t="shared" si="1"/>
        <v>0</v>
      </c>
      <c r="H11" s="159"/>
      <c r="I11" s="697"/>
      <c r="J11" s="698">
        <f t="shared" si="2"/>
        <v>0</v>
      </c>
      <c r="K11" s="699"/>
      <c r="L11" s="699"/>
      <c r="M11" s="700">
        <f t="shared" si="3"/>
        <v>0</v>
      </c>
      <c r="N11" s="700">
        <f t="shared" si="4"/>
        <v>0</v>
      </c>
    </row>
    <row r="12" spans="1:16" ht="22.2" customHeight="1" x14ac:dyDescent="0.7">
      <c r="A12" s="37" t="s">
        <v>12</v>
      </c>
      <c r="B12" s="6" t="s">
        <v>13</v>
      </c>
      <c r="C12" s="159">
        <f>IFERROR(INDEX(กศภ2565!13:13,MATCH('1.Planfin67_1st'!$F$2,กศภ2565!$4:$4,)),"0")</f>
        <v>332663342.8499999</v>
      </c>
      <c r="D12" s="159">
        <f>IFERROR(INDEX(กศภ2566_12M!12:12,MATCH('1.Planfin67_1st'!$F$2,กศภ2566_12M!$3:$3,)),"0")</f>
        <v>89398400.310000002</v>
      </c>
      <c r="E12" s="159">
        <f t="shared" si="0"/>
        <v>107278080.37199999</v>
      </c>
      <c r="F12" s="135">
        <f>SUMIF('6.WS-Re-Exp'!$F:$F,A12,'6.WS-Re-Exp'!$C:$C)</f>
        <v>0</v>
      </c>
      <c r="G12" s="159">
        <f t="shared" si="1"/>
        <v>0</v>
      </c>
      <c r="H12" s="159"/>
      <c r="I12" s="697"/>
      <c r="J12" s="698">
        <f t="shared" si="2"/>
        <v>0</v>
      </c>
      <c r="K12" s="699"/>
      <c r="L12" s="699"/>
      <c r="M12" s="700">
        <f t="shared" si="3"/>
        <v>0</v>
      </c>
      <c r="N12" s="700">
        <f t="shared" si="4"/>
        <v>0</v>
      </c>
    </row>
    <row r="13" spans="1:16" ht="24.6" x14ac:dyDescent="0.7">
      <c r="A13" s="37" t="s">
        <v>14</v>
      </c>
      <c r="B13" s="6" t="s">
        <v>15</v>
      </c>
      <c r="C13" s="159">
        <f>IFERROR(INDEX(กศภ2565!14:14,MATCH('1.Planfin67_1st'!$F$2,กศภ2565!$4:$4,)),"0")</f>
        <v>238921369.09</v>
      </c>
      <c r="D13" s="159">
        <f>IFERROR(INDEX(กศภ2566_12M!13:13,MATCH('1.Planfin67_1st'!$F$2,กศภ2566_12M!$3:$3,)),"0")</f>
        <v>210097809.65000001</v>
      </c>
      <c r="E13" s="159">
        <f t="shared" si="0"/>
        <v>252117371.57999998</v>
      </c>
      <c r="F13" s="135">
        <f>SUMIF('6.WS-Re-Exp'!$F:$F,A13,'6.WS-Re-Exp'!$C:$C)</f>
        <v>0</v>
      </c>
      <c r="G13" s="159">
        <f t="shared" si="1"/>
        <v>0</v>
      </c>
      <c r="H13" s="159"/>
      <c r="I13" s="697"/>
      <c r="J13" s="698">
        <f t="shared" si="2"/>
        <v>0</v>
      </c>
      <c r="K13" s="699"/>
      <c r="L13" s="699"/>
      <c r="M13" s="700">
        <f t="shared" si="3"/>
        <v>0</v>
      </c>
      <c r="N13" s="700">
        <f t="shared" si="4"/>
        <v>0</v>
      </c>
    </row>
    <row r="14" spans="1:16" ht="24.6" x14ac:dyDescent="0.7">
      <c r="A14" s="37" t="s">
        <v>16</v>
      </c>
      <c r="B14" s="6" t="s">
        <v>17</v>
      </c>
      <c r="C14" s="159">
        <f>IFERROR(INDEX(กศภ2565!15:15,MATCH('1.Planfin67_1st'!$F$2,กศภ2565!$4:$4,)),"0")</f>
        <v>74656235.189999998</v>
      </c>
      <c r="D14" s="159">
        <f>IFERROR(INDEX(กศภ2566_12M!14:14,MATCH('1.Planfin67_1st'!$F$2,กศภ2566_12M!$3:$3,)),"0")</f>
        <v>37452852.189999998</v>
      </c>
      <c r="E14" s="159">
        <f t="shared" si="0"/>
        <v>44943422.627999991</v>
      </c>
      <c r="F14" s="135">
        <f>SUMIF('6.WS-Re-Exp'!$F:$F,A14,'6.WS-Re-Exp'!$C:$C)</f>
        <v>0</v>
      </c>
      <c r="G14" s="159">
        <f t="shared" si="1"/>
        <v>0</v>
      </c>
      <c r="H14" s="159"/>
      <c r="I14" s="697"/>
      <c r="J14" s="698">
        <f t="shared" si="2"/>
        <v>0</v>
      </c>
      <c r="K14" s="699"/>
      <c r="L14" s="699"/>
      <c r="M14" s="700">
        <f t="shared" si="3"/>
        <v>0</v>
      </c>
      <c r="N14" s="700">
        <f t="shared" si="4"/>
        <v>0</v>
      </c>
    </row>
    <row r="15" spans="1:16" ht="24.6" x14ac:dyDescent="0.7">
      <c r="A15" s="37" t="s">
        <v>1140</v>
      </c>
      <c r="B15" s="211" t="s">
        <v>1143</v>
      </c>
      <c r="C15" s="623">
        <f>IFERROR(INDEX(กศภ2565!16:16,MATCH('1.Planfin67_1st'!$F$2,กศภ2565!$4:$4,)),"0")</f>
        <v>172800</v>
      </c>
      <c r="D15" s="623">
        <f>IFERROR(INDEX(กศภ2566_12M!15:15,MATCH('1.Planfin67_1st'!$F$2,กศภ2566_12M!$3:$3,)),"0")</f>
        <v>118500</v>
      </c>
      <c r="E15" s="623">
        <f t="shared" si="0"/>
        <v>142200</v>
      </c>
      <c r="F15" s="624">
        <f>SUMIF('6.WS-Re-Exp'!$F:$F,A15,'6.WS-Re-Exp'!$C:$C)</f>
        <v>0</v>
      </c>
      <c r="G15" s="396">
        <f t="shared" si="1"/>
        <v>0</v>
      </c>
      <c r="H15" s="396"/>
      <c r="I15" s="697"/>
      <c r="J15" s="698">
        <f t="shared" si="2"/>
        <v>0</v>
      </c>
      <c r="K15" s="699"/>
      <c r="L15" s="699"/>
      <c r="M15" s="700">
        <f t="shared" si="3"/>
        <v>0</v>
      </c>
      <c r="N15" s="700">
        <f t="shared" si="4"/>
        <v>0</v>
      </c>
    </row>
    <row r="16" spans="1:16" ht="24.6" x14ac:dyDescent="0.7">
      <c r="A16" s="37" t="s">
        <v>18</v>
      </c>
      <c r="B16" s="211" t="s">
        <v>640</v>
      </c>
      <c r="C16" s="623">
        <f>IFERROR(INDEX(กศภ2565!17:17,MATCH('1.Planfin67_1st'!$F$2,กศภ2565!$4:$4,)),"0")</f>
        <v>146771772.43000001</v>
      </c>
      <c r="D16" s="623">
        <f>IFERROR(INDEX(กศภ2566_12M!16:16,MATCH('1.Planfin67_1st'!$F$2,กศภ2566_12M!$3:$3,)),"0")</f>
        <v>82194233.300000012</v>
      </c>
      <c r="E16" s="623">
        <f t="shared" si="0"/>
        <v>98633079.960000008</v>
      </c>
      <c r="F16" s="624">
        <f>SUMIF('6.WS-Re-Exp'!$F:$F,A16,'6.WS-Re-Exp'!$C:$C)</f>
        <v>0</v>
      </c>
      <c r="G16" s="396">
        <f t="shared" si="1"/>
        <v>0</v>
      </c>
      <c r="H16" s="396"/>
      <c r="I16" s="697"/>
      <c r="J16" s="698">
        <f t="shared" si="2"/>
        <v>0</v>
      </c>
      <c r="K16" s="699"/>
      <c r="L16" s="699"/>
      <c r="M16" s="700">
        <f t="shared" si="3"/>
        <v>0</v>
      </c>
      <c r="N16" s="700">
        <f t="shared" si="4"/>
        <v>0</v>
      </c>
    </row>
    <row r="17" spans="1:14" ht="27.6" thickBot="1" x14ac:dyDescent="0.8">
      <c r="A17" s="435" t="s">
        <v>644</v>
      </c>
      <c r="B17" s="99" t="s">
        <v>628</v>
      </c>
      <c r="C17" s="169">
        <f t="shared" ref="C17:F17" si="5">SUM(C5:C16)</f>
        <v>1504524132.23</v>
      </c>
      <c r="D17" s="169">
        <f t="shared" si="5"/>
        <v>959118946.13000011</v>
      </c>
      <c r="E17" s="169">
        <f t="shared" si="5"/>
        <v>1150942735.3560002</v>
      </c>
      <c r="F17" s="169">
        <f t="shared" si="5"/>
        <v>0</v>
      </c>
      <c r="G17" s="204">
        <f t="shared" si="1"/>
        <v>0</v>
      </c>
      <c r="H17" s="510"/>
      <c r="I17" s="701"/>
      <c r="J17" s="701">
        <f t="shared" si="2"/>
        <v>0</v>
      </c>
      <c r="K17" s="702"/>
      <c r="L17" s="702"/>
      <c r="M17" s="703">
        <f t="shared" si="3"/>
        <v>0</v>
      </c>
      <c r="N17" s="703">
        <f t="shared" si="4"/>
        <v>0</v>
      </c>
    </row>
    <row r="18" spans="1:14" ht="27.6" thickTop="1" x14ac:dyDescent="0.7">
      <c r="A18" s="650" t="s">
        <v>19</v>
      </c>
      <c r="B18" s="6" t="s">
        <v>20</v>
      </c>
      <c r="C18" s="159">
        <f>IFERROR(INDEX(กศภ2565!19:19,MATCH('1.Planfin67_1st'!$F$2,กศภ2565!$4:$4,)),"0")</f>
        <v>188091620.03</v>
      </c>
      <c r="D18" s="159">
        <f>IFERROR(INDEX(กศภ2566_12M!18:18,MATCH('1.Planfin67_1st'!$F$2,กศภ2566_12M!$3:$3,)),"0")</f>
        <v>134038871.28</v>
      </c>
      <c r="E18" s="159">
        <f t="shared" ref="E18:E32" si="6">(D18/10)*12</f>
        <v>160846645.53600001</v>
      </c>
      <c r="F18" s="213">
        <f>SUMIF('6.WS-Re-Exp'!$F:$F,A18,'6.WS-Re-Exp'!$C:$C)</f>
        <v>0</v>
      </c>
      <c r="G18" s="159">
        <f t="shared" si="1"/>
        <v>0</v>
      </c>
      <c r="H18" s="159"/>
      <c r="I18" s="704"/>
      <c r="J18" s="705">
        <f t="shared" si="2"/>
        <v>0</v>
      </c>
      <c r="K18" s="706"/>
      <c r="L18" s="706"/>
      <c r="M18" s="707">
        <f t="shared" si="3"/>
        <v>0</v>
      </c>
      <c r="N18" s="707">
        <f t="shared" si="4"/>
        <v>0</v>
      </c>
    </row>
    <row r="19" spans="1:14" ht="27" x14ac:dyDescent="0.7">
      <c r="A19" s="650" t="s">
        <v>21</v>
      </c>
      <c r="B19" s="6" t="s">
        <v>22</v>
      </c>
      <c r="C19" s="159">
        <f>IFERROR(INDEX(กศภ2565!20:20,MATCH('1.Planfin67_1st'!$F$2,กศภ2565!$4:$4,)),"0")</f>
        <v>72420570.170000002</v>
      </c>
      <c r="D19" s="159">
        <f>IFERROR(INDEX(กศภ2566_12M!19:19,MATCH('1.Planfin67_1st'!$F$2,กศภ2566_12M!$3:$3,)),"0")</f>
        <v>62301218.950000003</v>
      </c>
      <c r="E19" s="159">
        <f t="shared" si="6"/>
        <v>74761462.74000001</v>
      </c>
      <c r="F19" s="213">
        <f>SUMIF('6.WS-Re-Exp'!$F:$F,A19,'6.WS-Re-Exp'!$C:$C)</f>
        <v>0</v>
      </c>
      <c r="G19" s="159">
        <f t="shared" si="1"/>
        <v>0</v>
      </c>
      <c r="H19" s="159"/>
      <c r="I19" s="697"/>
      <c r="J19" s="698">
        <f t="shared" si="2"/>
        <v>0</v>
      </c>
      <c r="K19" s="699"/>
      <c r="L19" s="699"/>
      <c r="M19" s="700">
        <f t="shared" si="3"/>
        <v>0</v>
      </c>
      <c r="N19" s="700">
        <f t="shared" si="4"/>
        <v>0</v>
      </c>
    </row>
    <row r="20" spans="1:14" ht="27" x14ac:dyDescent="0.7">
      <c r="A20" s="650" t="s">
        <v>661</v>
      </c>
      <c r="B20" s="6" t="s">
        <v>662</v>
      </c>
      <c r="C20" s="159">
        <f>IFERROR(INDEX(กศภ2565!21:21,MATCH('1.Planfin67_1st'!$F$2,กศภ2565!$4:$4,)),"0")</f>
        <v>376720.45</v>
      </c>
      <c r="D20" s="159">
        <f>IFERROR(INDEX(กศภ2566_12M!20:20,MATCH('1.Planfin67_1st'!$F$2,กศภ2566_12M!$3:$3,)),"0")</f>
        <v>1330031.1100000001</v>
      </c>
      <c r="E20" s="159">
        <f t="shared" si="6"/>
        <v>1596037.3319999999</v>
      </c>
      <c r="F20" s="213">
        <f>SUMIF('6.WS-Re-Exp'!$F:$F,A20,'6.WS-Re-Exp'!$C:$C)</f>
        <v>0</v>
      </c>
      <c r="G20" s="159">
        <f t="shared" si="1"/>
        <v>0</v>
      </c>
      <c r="H20" s="159"/>
      <c r="I20" s="697"/>
      <c r="J20" s="698">
        <f t="shared" si="2"/>
        <v>0</v>
      </c>
      <c r="K20" s="699"/>
      <c r="L20" s="699"/>
      <c r="M20" s="700">
        <f t="shared" si="3"/>
        <v>0</v>
      </c>
      <c r="N20" s="700">
        <f t="shared" si="4"/>
        <v>0</v>
      </c>
    </row>
    <row r="21" spans="1:14" ht="27" x14ac:dyDescent="0.7">
      <c r="A21" s="650" t="s">
        <v>23</v>
      </c>
      <c r="B21" s="6" t="s">
        <v>24</v>
      </c>
      <c r="C21" s="159">
        <f>IFERROR(INDEX(กศภ2565!22:22,MATCH('1.Planfin67_1st'!$F$2,กศภ2565!$4:$4,)),"0")</f>
        <v>56974528.890000001</v>
      </c>
      <c r="D21" s="159">
        <f>IFERROR(INDEX(กศภ2566_12M!21:21,MATCH('1.Planfin67_1st'!$F$2,กศภ2566_12M!$3:$3,)),"0")</f>
        <v>14146313.25</v>
      </c>
      <c r="E21" s="159">
        <f t="shared" si="6"/>
        <v>16975575.899999999</v>
      </c>
      <c r="F21" s="213">
        <f>SUMIF('6.WS-Re-Exp'!$F:$F,A21,'6.WS-Re-Exp'!$C:$C)</f>
        <v>0</v>
      </c>
      <c r="G21" s="159">
        <f t="shared" si="1"/>
        <v>0</v>
      </c>
      <c r="H21" s="159"/>
      <c r="I21" s="697"/>
      <c r="J21" s="698">
        <f t="shared" si="2"/>
        <v>0</v>
      </c>
      <c r="K21" s="699"/>
      <c r="L21" s="699"/>
      <c r="M21" s="700">
        <f t="shared" si="3"/>
        <v>0</v>
      </c>
      <c r="N21" s="700">
        <f t="shared" si="4"/>
        <v>0</v>
      </c>
    </row>
    <row r="22" spans="1:14" ht="27" x14ac:dyDescent="0.7">
      <c r="A22" s="650" t="s">
        <v>25</v>
      </c>
      <c r="B22" s="6" t="s">
        <v>26</v>
      </c>
      <c r="C22" s="159">
        <f>IFERROR(INDEX(กศภ2565!23:23,MATCH('1.Planfin67_1st'!$F$2,กศภ2565!$4:$4,)),"0")</f>
        <v>239051906.82000002</v>
      </c>
      <c r="D22" s="159">
        <f>IFERROR(INDEX(กศภ2566_12M!22:22,MATCH('1.Planfin67_1st'!$F$2,กศภ2566_12M!$3:$3,)),"0")</f>
        <v>210256789.20000002</v>
      </c>
      <c r="E22" s="159">
        <f t="shared" si="6"/>
        <v>252308147.04000002</v>
      </c>
      <c r="F22" s="213">
        <f>SUMIF('6.WS-Re-Exp'!$F:$F,A22,'6.WS-Re-Exp'!$C:$C)</f>
        <v>0</v>
      </c>
      <c r="G22" s="159">
        <f t="shared" si="1"/>
        <v>0</v>
      </c>
      <c r="H22" s="159"/>
      <c r="I22" s="697"/>
      <c r="J22" s="698">
        <f t="shared" si="2"/>
        <v>0</v>
      </c>
      <c r="K22" s="699"/>
      <c r="L22" s="699"/>
      <c r="M22" s="700">
        <f t="shared" si="3"/>
        <v>0</v>
      </c>
      <c r="N22" s="700">
        <f t="shared" si="4"/>
        <v>0</v>
      </c>
    </row>
    <row r="23" spans="1:14" ht="27" x14ac:dyDescent="0.7">
      <c r="A23" s="650" t="s">
        <v>27</v>
      </c>
      <c r="B23" s="87" t="s">
        <v>654</v>
      </c>
      <c r="C23" s="159">
        <f>IFERROR(INDEX(กศภ2565!24:24,MATCH('1.Planfin67_1st'!$F$2,กศภ2565!$4:$4,)),"0")</f>
        <v>80921046.5</v>
      </c>
      <c r="D23" s="159">
        <f>IFERROR(INDEX(กศภ2566_12M!23:23,MATCH('1.Planfin67_1st'!$F$2,กศภ2566_12M!$3:$3,)),"0")</f>
        <v>77450904.010000005</v>
      </c>
      <c r="E23" s="159">
        <f t="shared" si="6"/>
        <v>92941084.812000006</v>
      </c>
      <c r="F23" s="213">
        <f>SUMIF('6.WS-Re-Exp'!$F:$F,A23,'6.WS-Re-Exp'!$C:$C)</f>
        <v>0</v>
      </c>
      <c r="G23" s="159">
        <f t="shared" si="1"/>
        <v>0</v>
      </c>
      <c r="H23" s="159"/>
      <c r="I23" s="697"/>
      <c r="J23" s="698">
        <f t="shared" si="2"/>
        <v>0</v>
      </c>
      <c r="K23" s="699"/>
      <c r="L23" s="699"/>
      <c r="M23" s="700">
        <f t="shared" si="3"/>
        <v>0</v>
      </c>
      <c r="N23" s="700">
        <f t="shared" si="4"/>
        <v>0</v>
      </c>
    </row>
    <row r="24" spans="1:14" ht="27" x14ac:dyDescent="0.7">
      <c r="A24" s="650" t="s">
        <v>29</v>
      </c>
      <c r="B24" s="6" t="s">
        <v>30</v>
      </c>
      <c r="C24" s="159">
        <f>IFERROR(INDEX(กศภ2565!25:25,MATCH('1.Planfin67_1st'!$F$2,กศภ2565!$4:$4,)),"0")</f>
        <v>171282283.28999999</v>
      </c>
      <c r="D24" s="159">
        <f>IFERROR(INDEX(กศภ2566_12M!24:24,MATCH('1.Planfin67_1st'!$F$2,กศภ2566_12M!$3:$3,)),"0")</f>
        <v>143813857.03999999</v>
      </c>
      <c r="E24" s="159">
        <f t="shared" si="6"/>
        <v>172576628.44800001</v>
      </c>
      <c r="F24" s="213">
        <f>SUMIF('6.WS-Re-Exp'!$F:$F,A24,'6.WS-Re-Exp'!$C:$C)</f>
        <v>0</v>
      </c>
      <c r="G24" s="159">
        <f t="shared" si="1"/>
        <v>0</v>
      </c>
      <c r="H24" s="159"/>
      <c r="I24" s="697"/>
      <c r="J24" s="698">
        <f t="shared" si="2"/>
        <v>0</v>
      </c>
      <c r="K24" s="699"/>
      <c r="L24" s="699"/>
      <c r="M24" s="700">
        <f t="shared" si="3"/>
        <v>0</v>
      </c>
      <c r="N24" s="700">
        <f t="shared" si="4"/>
        <v>0</v>
      </c>
    </row>
    <row r="25" spans="1:14" ht="27" x14ac:dyDescent="0.7">
      <c r="A25" s="650" t="s">
        <v>31</v>
      </c>
      <c r="B25" s="6" t="s">
        <v>32</v>
      </c>
      <c r="C25" s="159">
        <f>IFERROR(INDEX(กศภ2565!26:26,MATCH('1.Planfin67_1st'!$F$2,กศภ2565!$4:$4,)),"0")</f>
        <v>23533422.689999998</v>
      </c>
      <c r="D25" s="159">
        <f>IFERROR(INDEX(กศภ2566_12M!25:25,MATCH('1.Planfin67_1st'!$F$2,กศภ2566_12M!$3:$3,)),"0")</f>
        <v>24236408.130000003</v>
      </c>
      <c r="E25" s="159">
        <f t="shared" si="6"/>
        <v>29083689.756000001</v>
      </c>
      <c r="F25" s="213">
        <f>SUMIF('6.WS-Re-Exp'!$F:$F,A25,'6.WS-Re-Exp'!$C:$C)</f>
        <v>0</v>
      </c>
      <c r="G25" s="159">
        <f t="shared" si="1"/>
        <v>0</v>
      </c>
      <c r="H25" s="159"/>
      <c r="I25" s="697"/>
      <c r="J25" s="698">
        <f t="shared" si="2"/>
        <v>0</v>
      </c>
      <c r="K25" s="699"/>
      <c r="L25" s="699"/>
      <c r="M25" s="700">
        <f t="shared" si="3"/>
        <v>0</v>
      </c>
      <c r="N25" s="700">
        <f t="shared" si="4"/>
        <v>0</v>
      </c>
    </row>
    <row r="26" spans="1:14" ht="27" x14ac:dyDescent="0.7">
      <c r="A26" s="650" t="s">
        <v>33</v>
      </c>
      <c r="B26" s="6" t="s">
        <v>34</v>
      </c>
      <c r="C26" s="159">
        <f>IFERROR(INDEX(กศภ2565!27:27,MATCH('1.Planfin67_1st'!$F$2,กศภ2565!$4:$4,)),"0")</f>
        <v>90701708.859999999</v>
      </c>
      <c r="D26" s="159">
        <f>IFERROR(INDEX(กศภ2566_12M!26:26,MATCH('1.Planfin67_1st'!$F$2,กศภ2566_12M!$3:$3,)),"0")</f>
        <v>91302451.409999996</v>
      </c>
      <c r="E26" s="159">
        <f t="shared" si="6"/>
        <v>109562941.69199999</v>
      </c>
      <c r="F26" s="213">
        <f>SUMIF('6.WS-Re-Exp'!$F:$F,A26,'6.WS-Re-Exp'!$C:$C)</f>
        <v>0</v>
      </c>
      <c r="G26" s="159">
        <f t="shared" si="1"/>
        <v>0</v>
      </c>
      <c r="H26" s="159"/>
      <c r="I26" s="697"/>
      <c r="J26" s="698">
        <f t="shared" si="2"/>
        <v>0</v>
      </c>
      <c r="K26" s="699"/>
      <c r="L26" s="699"/>
      <c r="M26" s="700">
        <f t="shared" si="3"/>
        <v>0</v>
      </c>
      <c r="N26" s="700">
        <f t="shared" si="4"/>
        <v>0</v>
      </c>
    </row>
    <row r="27" spans="1:14" ht="27" x14ac:dyDescent="0.7">
      <c r="A27" s="650" t="s">
        <v>35</v>
      </c>
      <c r="B27" s="6" t="s">
        <v>36</v>
      </c>
      <c r="C27" s="159">
        <f>IFERROR(INDEX(กศภ2565!28:28,MATCH('1.Planfin67_1st'!$F$2,กศภ2565!$4:$4,)),"0")</f>
        <v>23462409.149999999</v>
      </c>
      <c r="D27" s="159">
        <f>IFERROR(INDEX(กศภ2566_12M!27:27,MATCH('1.Planfin67_1st'!$F$2,กศภ2566_12M!$3:$3,)),"0")</f>
        <v>23521131.530000001</v>
      </c>
      <c r="E27" s="159">
        <f t="shared" si="6"/>
        <v>28225357.835999999</v>
      </c>
      <c r="F27" s="213">
        <f>SUMIF('6.WS-Re-Exp'!$F:$F,A27,'6.WS-Re-Exp'!$C:$C)</f>
        <v>0</v>
      </c>
      <c r="G27" s="159">
        <f t="shared" si="1"/>
        <v>0</v>
      </c>
      <c r="H27" s="159"/>
      <c r="I27" s="697"/>
      <c r="J27" s="698">
        <f t="shared" si="2"/>
        <v>0</v>
      </c>
      <c r="K27" s="699"/>
      <c r="L27" s="699"/>
      <c r="M27" s="700">
        <f t="shared" si="3"/>
        <v>0</v>
      </c>
      <c r="N27" s="700">
        <f t="shared" si="4"/>
        <v>0</v>
      </c>
    </row>
    <row r="28" spans="1:14" ht="27" x14ac:dyDescent="0.7">
      <c r="A28" s="650" t="s">
        <v>37</v>
      </c>
      <c r="B28" s="6" t="s">
        <v>38</v>
      </c>
      <c r="C28" s="159">
        <f>IFERROR(INDEX(กศภ2565!29:29,MATCH('1.Planfin67_1st'!$F$2,กศภ2565!$4:$4,)),"0")</f>
        <v>28139710.350000001</v>
      </c>
      <c r="D28" s="159">
        <f>IFERROR(INDEX(กศภ2566_12M!28:28,MATCH('1.Planfin67_1st'!$F$2,กศภ2566_12M!$3:$3,)),"0")</f>
        <v>25199267.210000001</v>
      </c>
      <c r="E28" s="159">
        <f t="shared" si="6"/>
        <v>30239120.651999999</v>
      </c>
      <c r="F28" s="213">
        <f>SUMIF('6.WS-Re-Exp'!$F:$F,A28,'6.WS-Re-Exp'!$C:$C)</f>
        <v>0</v>
      </c>
      <c r="G28" s="159">
        <f t="shared" si="1"/>
        <v>0</v>
      </c>
      <c r="H28" s="159"/>
      <c r="I28" s="697"/>
      <c r="J28" s="698">
        <f t="shared" si="2"/>
        <v>0</v>
      </c>
      <c r="K28" s="699"/>
      <c r="L28" s="699"/>
      <c r="M28" s="700">
        <f t="shared" si="3"/>
        <v>0</v>
      </c>
      <c r="N28" s="700">
        <f t="shared" si="4"/>
        <v>0</v>
      </c>
    </row>
    <row r="29" spans="1:14" ht="27" x14ac:dyDescent="0.7">
      <c r="A29" s="650" t="s">
        <v>39</v>
      </c>
      <c r="B29" s="211" t="s">
        <v>40</v>
      </c>
      <c r="C29" s="623">
        <f>IFERROR(INDEX(กศภ2565!30:30,MATCH('1.Planfin67_1st'!$F$2,กศภ2565!$4:$4,)),"0")</f>
        <v>78121112.080000013</v>
      </c>
      <c r="D29" s="623">
        <f>IFERROR(INDEX(กศภ2566_12M!29:29,MATCH('1.Planfin67_1st'!$F$2,กศภ2566_12M!$3:$3,)),"0")</f>
        <v>77039602.900000006</v>
      </c>
      <c r="E29" s="623">
        <f t="shared" si="6"/>
        <v>92447523.480000019</v>
      </c>
      <c r="F29" s="624">
        <f>SUMIF('6.WS-Re-Exp'!$F:$F,A29,'6.WS-Re-Exp'!$C:$C)</f>
        <v>0</v>
      </c>
      <c r="G29" s="396">
        <f t="shared" si="1"/>
        <v>0</v>
      </c>
      <c r="H29" s="396"/>
      <c r="I29" s="697"/>
      <c r="J29" s="698">
        <f t="shared" si="2"/>
        <v>0</v>
      </c>
      <c r="K29" s="699"/>
      <c r="L29" s="699"/>
      <c r="M29" s="700">
        <f t="shared" si="3"/>
        <v>0</v>
      </c>
      <c r="N29" s="700">
        <f t="shared" si="4"/>
        <v>0</v>
      </c>
    </row>
    <row r="30" spans="1:14" ht="27" x14ac:dyDescent="0.7">
      <c r="A30" s="650" t="s">
        <v>663</v>
      </c>
      <c r="B30" s="6" t="s">
        <v>664</v>
      </c>
      <c r="C30" s="159">
        <f>IFERROR(INDEX(กศภ2565!31:31,MATCH('1.Planfin67_1st'!$F$2,กศภ2565!$4:$4,)),"0")</f>
        <v>1139942.93</v>
      </c>
      <c r="D30" s="159">
        <f>IFERROR(INDEX(กศภ2566_12M!30:30,MATCH('1.Planfin67_1st'!$F$2,กศภ2566_12M!$3:$3,)),"0")</f>
        <v>736393.10000000009</v>
      </c>
      <c r="E30" s="159">
        <f t="shared" si="6"/>
        <v>883671.7200000002</v>
      </c>
      <c r="F30" s="135">
        <f>SUMIF('6.WS-Re-Exp'!$F:$F,A30,'6.WS-Re-Exp'!$C:$C)</f>
        <v>0</v>
      </c>
      <c r="G30" s="396">
        <f t="shared" si="1"/>
        <v>0</v>
      </c>
      <c r="H30" s="396"/>
      <c r="I30" s="697"/>
      <c r="J30" s="698">
        <f t="shared" si="2"/>
        <v>0</v>
      </c>
      <c r="K30" s="699"/>
      <c r="L30" s="699"/>
      <c r="M30" s="700">
        <f t="shared" si="3"/>
        <v>0</v>
      </c>
      <c r="N30" s="700">
        <f t="shared" si="4"/>
        <v>0</v>
      </c>
    </row>
    <row r="31" spans="1:14" ht="27" x14ac:dyDescent="0.7">
      <c r="A31" s="650" t="s">
        <v>41</v>
      </c>
      <c r="B31" s="6" t="s">
        <v>42</v>
      </c>
      <c r="C31" s="159">
        <f>IFERROR(INDEX(กศภ2565!32:32,MATCH('1.Planfin67_1st'!$F$2,กศภ2565!$4:$4,)),"0")</f>
        <v>20263910.129999999</v>
      </c>
      <c r="D31" s="159">
        <f>IFERROR(INDEX(กศภ2566_12M!31:31,MATCH('1.Planfin67_1st'!$F$2,กศภ2566_12M!$3:$3,)),"0")</f>
        <v>25183017.169999998</v>
      </c>
      <c r="E31" s="159">
        <f t="shared" si="6"/>
        <v>30219620.603999995</v>
      </c>
      <c r="F31" s="135">
        <f>SUMIF('6.WS-Re-Exp'!$F:$F,A31,'6.WS-Re-Exp'!$C:$C)</f>
        <v>0</v>
      </c>
      <c r="G31" s="396">
        <f t="shared" si="1"/>
        <v>0</v>
      </c>
      <c r="H31" s="396"/>
      <c r="I31" s="697"/>
      <c r="J31" s="698">
        <f t="shared" si="2"/>
        <v>0</v>
      </c>
      <c r="K31" s="699"/>
      <c r="L31" s="699"/>
      <c r="M31" s="700">
        <f t="shared" si="3"/>
        <v>0</v>
      </c>
      <c r="N31" s="700">
        <f t="shared" si="4"/>
        <v>0</v>
      </c>
    </row>
    <row r="32" spans="1:14" ht="27" x14ac:dyDescent="0.7">
      <c r="A32" s="650" t="s">
        <v>1141</v>
      </c>
      <c r="B32" s="211" t="s">
        <v>1142</v>
      </c>
      <c r="C32" s="623">
        <f>IFERROR(INDEX(กศภ2565!33:33,MATCH('1.Planfin67_1st'!$F$2,กศภ2565!$4:$4,)),"0")</f>
        <v>109499.64</v>
      </c>
      <c r="D32" s="623">
        <f>IFERROR(INDEX(กศภ2566_12M!32:32,MATCH('1.Planfin67_1st'!$F$2,กศภ2566_12M!$3:$3,)),"0")</f>
        <v>452733</v>
      </c>
      <c r="E32" s="623">
        <f t="shared" si="6"/>
        <v>543279.60000000009</v>
      </c>
      <c r="F32" s="624">
        <f>SUMIF('6.WS-Re-Exp'!$F:$F,A32,'6.WS-Re-Exp'!$C:$C)</f>
        <v>0</v>
      </c>
      <c r="G32" s="396">
        <f t="shared" si="1"/>
        <v>0</v>
      </c>
      <c r="H32" s="396"/>
      <c r="I32" s="697"/>
      <c r="J32" s="698">
        <f t="shared" si="2"/>
        <v>0</v>
      </c>
      <c r="K32" s="699"/>
      <c r="L32" s="699"/>
      <c r="M32" s="700">
        <f>SUM(K32-J32)</f>
        <v>0</v>
      </c>
      <c r="N32" s="700">
        <f>SUM(L32-J32)</f>
        <v>0</v>
      </c>
    </row>
    <row r="33" spans="1:14" s="36" customFormat="1" ht="25.8" customHeight="1" thickBot="1" x14ac:dyDescent="0.75">
      <c r="A33" s="435" t="s">
        <v>645</v>
      </c>
      <c r="B33" s="99" t="s">
        <v>646</v>
      </c>
      <c r="C33" s="134">
        <f t="shared" ref="C33:F33" si="7">SUM(C18:C32)</f>
        <v>1074590391.98</v>
      </c>
      <c r="D33" s="169">
        <f>SUM(D18:D32)</f>
        <v>911008989.28999996</v>
      </c>
      <c r="E33" s="169">
        <f t="shared" si="7"/>
        <v>1093210787.148</v>
      </c>
      <c r="F33" s="134">
        <f t="shared" si="7"/>
        <v>0</v>
      </c>
      <c r="G33" s="169">
        <f t="shared" si="1"/>
        <v>0</v>
      </c>
      <c r="H33" s="170"/>
      <c r="I33" s="701"/>
      <c r="J33" s="701">
        <f t="shared" si="2"/>
        <v>0</v>
      </c>
      <c r="K33" s="702"/>
      <c r="L33" s="702"/>
      <c r="M33" s="703">
        <f>SUM(K33-J33)</f>
        <v>0</v>
      </c>
      <c r="N33" s="703">
        <f>SUM(L33-J33)</f>
        <v>0</v>
      </c>
    </row>
    <row r="34" spans="1:14" s="36" customFormat="1" ht="27.6" thickTop="1" x14ac:dyDescent="0.7">
      <c r="A34" s="651" t="s">
        <v>647</v>
      </c>
      <c r="B34" s="2" t="s">
        <v>1166</v>
      </c>
      <c r="C34" s="2">
        <f t="shared" ref="C34:D34" si="8">C17-C33</f>
        <v>429933740.25</v>
      </c>
      <c r="D34" s="170">
        <f t="shared" si="8"/>
        <v>48109956.840000153</v>
      </c>
      <c r="E34" s="170">
        <f>E17-E33</f>
        <v>57731948.208000183</v>
      </c>
      <c r="F34" s="132">
        <f>F17-F33</f>
        <v>0</v>
      </c>
      <c r="G34" s="160"/>
      <c r="H34" s="160"/>
      <c r="I34" s="691"/>
      <c r="J34" s="691"/>
      <c r="K34" s="691"/>
      <c r="L34" s="691"/>
      <c r="M34" s="691"/>
      <c r="N34" s="691"/>
    </row>
    <row r="35" spans="1:14" s="138" customFormat="1" ht="27" x14ac:dyDescent="0.25">
      <c r="A35" s="208"/>
      <c r="B35" s="341" t="s">
        <v>5914</v>
      </c>
      <c r="C35" s="339">
        <f>SUM(C17-C16-C15)</f>
        <v>1357579559.8</v>
      </c>
      <c r="D35" s="339">
        <f t="shared" ref="D35" si="9">SUM(D17-D16-D15)</f>
        <v>876806212.83000016</v>
      </c>
      <c r="E35" s="339">
        <f t="shared" ref="E35" si="10">SUM(E17-E16-E15)</f>
        <v>1052167455.3960001</v>
      </c>
      <c r="F35" s="339">
        <f>SUM(F17-F16-F15)</f>
        <v>0</v>
      </c>
      <c r="G35" s="137"/>
      <c r="H35" s="137"/>
      <c r="I35" s="708"/>
      <c r="J35" s="719" t="s">
        <v>6593</v>
      </c>
      <c r="K35" s="708"/>
      <c r="L35" s="709"/>
      <c r="M35" s="710" t="s">
        <v>6594</v>
      </c>
      <c r="N35" s="708"/>
    </row>
    <row r="36" spans="1:14" s="207" customFormat="1" ht="45" customHeight="1" x14ac:dyDescent="0.25">
      <c r="A36" s="205"/>
      <c r="B36" s="340" t="s">
        <v>5915</v>
      </c>
      <c r="C36" s="339">
        <f>SUM(C33-C29-C32)</f>
        <v>996359780.25999999</v>
      </c>
      <c r="D36" s="339">
        <f t="shared" ref="D36" si="11">SUM(D33-D29-D32)</f>
        <v>833516653.38999999</v>
      </c>
      <c r="E36" s="339">
        <f t="shared" ref="E36" si="12">SUM(E33-E29-E32)</f>
        <v>1000219984.068</v>
      </c>
      <c r="F36" s="339">
        <f>SUM(F33-F29-F32)</f>
        <v>0</v>
      </c>
      <c r="G36" s="206"/>
      <c r="H36" s="206"/>
      <c r="I36" s="710"/>
      <c r="J36" s="719"/>
      <c r="K36" s="710"/>
      <c r="L36" s="711"/>
      <c r="M36" s="712" t="s">
        <v>6595</v>
      </c>
      <c r="N36" s="710"/>
    </row>
    <row r="37" spans="1:14" s="138" customFormat="1" ht="51" customHeight="1" x14ac:dyDescent="0.25">
      <c r="A37" s="136"/>
      <c r="B37" s="209" t="s">
        <v>1167</v>
      </c>
      <c r="C37" s="342">
        <f t="shared" ref="C37:E37" si="13">SUM(C35-C36)</f>
        <v>361219779.53999996</v>
      </c>
      <c r="D37" s="342">
        <f t="shared" si="13"/>
        <v>43289559.440000176</v>
      </c>
      <c r="E37" s="342">
        <f t="shared" si="13"/>
        <v>51947471.328000188</v>
      </c>
      <c r="F37" s="342">
        <f>SUM(F35-F36)</f>
        <v>0</v>
      </c>
      <c r="G37" s="162"/>
      <c r="H37" s="162"/>
      <c r="I37" s="708"/>
      <c r="J37" s="708"/>
      <c r="K37" s="708"/>
      <c r="L37" s="708"/>
      <c r="M37" s="708"/>
      <c r="N37" s="708"/>
    </row>
    <row r="38" spans="1:14" s="36" customFormat="1" ht="27" x14ac:dyDescent="0.75">
      <c r="A38" s="649" t="s">
        <v>658</v>
      </c>
      <c r="B38" s="210" t="s">
        <v>659</v>
      </c>
      <c r="C38" s="139" t="str">
        <f>IF(C37&gt;0,"เกินดุล",IF(C37=0,"สมดุล","ขาดดุล"))</f>
        <v>เกินดุล</v>
      </c>
      <c r="D38" s="139" t="str">
        <f t="shared" ref="D38:E38" si="14">IF(D37&gt;0,"เกินดุล",IF(D37=0,"สมดุล","ขาดดุล"))</f>
        <v>เกินดุล</v>
      </c>
      <c r="E38" s="139" t="str">
        <f t="shared" si="14"/>
        <v>เกินดุล</v>
      </c>
      <c r="F38" s="139" t="str">
        <f>IF(F37&gt;0,"เกินดุล",IF(F37=0,"สมดุล","ขาดดุล"))</f>
        <v>สมดุล</v>
      </c>
      <c r="G38" s="161"/>
      <c r="H38" s="161"/>
      <c r="I38" s="691"/>
      <c r="J38" s="691"/>
      <c r="K38" s="691"/>
      <c r="L38" s="691"/>
      <c r="M38" s="691"/>
      <c r="N38" s="691"/>
    </row>
    <row r="39" spans="1:14" s="36" customFormat="1" ht="27" x14ac:dyDescent="0.75">
      <c r="A39" s="131"/>
      <c r="B39" s="99"/>
      <c r="C39" s="99"/>
      <c r="D39" s="99"/>
      <c r="E39" s="99"/>
      <c r="F39" s="557"/>
      <c r="G39" s="558"/>
      <c r="H39" s="558"/>
      <c r="I39" s="691"/>
      <c r="J39" s="691"/>
      <c r="K39" s="691"/>
      <c r="L39" s="691"/>
      <c r="M39" s="691"/>
      <c r="N39" s="691"/>
    </row>
    <row r="40" spans="1:14" ht="27" x14ac:dyDescent="0.75">
      <c r="D40" s="163"/>
      <c r="E40" s="163"/>
      <c r="F40" s="559"/>
    </row>
    <row r="41" spans="1:14" ht="27" x14ac:dyDescent="0.75">
      <c r="A41" s="35"/>
      <c r="B41" s="140" t="s">
        <v>648</v>
      </c>
      <c r="C41" s="141"/>
      <c r="D41" s="171"/>
      <c r="E41" s="171"/>
      <c r="F41" s="141"/>
      <c r="G41" s="164"/>
      <c r="H41" s="164"/>
    </row>
    <row r="42" spans="1:14" s="142" customFormat="1" ht="24.6" customHeight="1" x14ac:dyDescent="0.25">
      <c r="A42" s="79" t="s">
        <v>667</v>
      </c>
      <c r="B42" s="143" t="s">
        <v>1168</v>
      </c>
      <c r="C42" s="165">
        <f t="shared" ref="C42:F42" si="15">IF(C37&lt;0,0,((C37*20%)))</f>
        <v>72243955.907999992</v>
      </c>
      <c r="D42" s="165">
        <f>IF(D37&lt;0,0,((D37*20%)))</f>
        <v>8657911.8880000357</v>
      </c>
      <c r="E42" s="165">
        <f t="shared" si="15"/>
        <v>10389494.265600039</v>
      </c>
      <c r="F42" s="214">
        <f t="shared" si="15"/>
        <v>0</v>
      </c>
      <c r="G42" s="165"/>
      <c r="H42" s="165"/>
      <c r="I42" s="713"/>
      <c r="J42" s="713"/>
      <c r="K42" s="713"/>
      <c r="L42" s="713"/>
      <c r="M42" s="713"/>
      <c r="N42" s="713"/>
    </row>
    <row r="43" spans="1:14" ht="24.6" x14ac:dyDescent="0.7">
      <c r="A43" s="109"/>
      <c r="B43" s="11" t="s">
        <v>1178</v>
      </c>
      <c r="C43" s="144"/>
      <c r="D43" s="172"/>
      <c r="E43" s="172"/>
      <c r="F43" s="157" t="str">
        <f>IF(F42&gt;=(C104+C107),"ไม่เกิน","เกิน")</f>
        <v>ไม่เกิน</v>
      </c>
      <c r="G43" s="164"/>
      <c r="H43" s="164"/>
    </row>
    <row r="44" spans="1:14" ht="24.6" x14ac:dyDescent="0.7">
      <c r="A44" s="109" t="s">
        <v>43</v>
      </c>
      <c r="B44" s="6" t="s">
        <v>6470</v>
      </c>
      <c r="C44" s="159">
        <f>IFERROR(INDEX(กศภ2565!35:35,MATCH('1.Planfin67_1st'!$F$2,กศภ2565!$4:$4,)),"0")</f>
        <v>992570952.78000045</v>
      </c>
      <c r="D44" s="620">
        <f>IFERROR(INDEX(กศภ2566_12M!35:35,MATCH('1.Planfin67_1st'!$F$2,กศภ2566_12M!$3:$3,)),"0")</f>
        <v>1010490903.970001</v>
      </c>
      <c r="E44" s="396"/>
      <c r="F44" s="653"/>
      <c r="G44" s="288"/>
      <c r="H44" s="288"/>
    </row>
    <row r="45" spans="1:14" ht="24.6" x14ac:dyDescent="0.7">
      <c r="A45" s="109" t="s">
        <v>44</v>
      </c>
      <c r="B45" s="6" t="s">
        <v>6459</v>
      </c>
      <c r="C45" s="159">
        <f>IFERROR(INDEX(กศภ2565!36:36,MATCH('1.Planfin67_1st'!$F$2,กศภ2565!$4:$4,)),"0")</f>
        <v>746567075.08000004</v>
      </c>
      <c r="D45" s="620">
        <f>IFERROR(INDEX(กศภ2566_12M!36:36,MATCH('1.Planfin67_1st'!$F$2,กศภ2566_12M!$3:$3,)),"0")</f>
        <v>816384832.2700001</v>
      </c>
      <c r="E45" s="396"/>
      <c r="F45" s="654"/>
      <c r="G45" s="166"/>
      <c r="H45" s="166"/>
    </row>
    <row r="46" spans="1:14" ht="24.6" x14ac:dyDescent="0.7">
      <c r="A46" s="109" t="s">
        <v>649</v>
      </c>
      <c r="B46" s="6" t="s">
        <v>6471</v>
      </c>
      <c r="C46" s="159">
        <f>IFERROR(INDEX(กศภ2565!41:41,MATCH('1.Planfin67_1st'!$F$2,กศภ2565!$4:$4,)),"0")</f>
        <v>-107654621.97000003</v>
      </c>
      <c r="D46" s="620">
        <f>IFERROR(INDEX(กศภ2566_12M!40:40,MATCH('1.Planfin67_1st'!$F$2,กศภ2566_12M!$3:$3,)),"0")</f>
        <v>-122213846.14</v>
      </c>
      <c r="E46" s="396"/>
      <c r="F46" s="654"/>
      <c r="G46" s="655" t="s">
        <v>6554</v>
      </c>
      <c r="H46" s="166"/>
    </row>
    <row r="47" spans="1:14" ht="27" x14ac:dyDescent="0.75">
      <c r="A47" s="35"/>
      <c r="B47" s="6"/>
      <c r="C47" s="6"/>
      <c r="D47" s="621" t="s">
        <v>6511</v>
      </c>
      <c r="E47" s="511"/>
      <c r="F47" s="656" t="s">
        <v>6552</v>
      </c>
      <c r="G47" s="166"/>
      <c r="H47" s="166"/>
      <c r="I47" s="714"/>
    </row>
    <row r="48" spans="1:14" ht="16.5" customHeight="1" x14ac:dyDescent="0.75">
      <c r="A48" s="35"/>
      <c r="B48" s="6"/>
      <c r="C48" s="6"/>
      <c r="D48" s="6"/>
      <c r="E48" s="6"/>
      <c r="F48" s="166"/>
      <c r="G48" s="166"/>
      <c r="H48" s="166"/>
    </row>
    <row r="49" spans="1:14" s="361" customFormat="1" ht="30" customHeight="1" x14ac:dyDescent="0.65">
      <c r="A49" s="657"/>
      <c r="B49" s="405" t="s">
        <v>650</v>
      </c>
      <c r="C49" s="377" t="s">
        <v>5934</v>
      </c>
      <c r="D49" s="378" t="s">
        <v>5935</v>
      </c>
      <c r="E49" s="378" t="s">
        <v>618</v>
      </c>
      <c r="F49" s="323"/>
      <c r="G49" s="323"/>
      <c r="H49" s="323"/>
      <c r="I49" s="689"/>
      <c r="J49" s="689"/>
      <c r="K49" s="689"/>
      <c r="L49" s="689"/>
      <c r="M49" s="689"/>
      <c r="N49" s="689"/>
    </row>
    <row r="50" spans="1:14" ht="27" x14ac:dyDescent="0.75">
      <c r="A50" s="658"/>
      <c r="B50" s="413" t="s">
        <v>5973</v>
      </c>
      <c r="C50" s="379">
        <f>SUM('7.WS-ยา วชภฯ'!O6)</f>
        <v>0</v>
      </c>
      <c r="D50" s="379">
        <f>SUM('7.WS-ยา วชภฯ'!P6)</f>
        <v>0</v>
      </c>
      <c r="E50" s="414">
        <f>SUM(C50:D50)</f>
        <v>0</v>
      </c>
      <c r="F50" s="173"/>
      <c r="G50" s="173"/>
      <c r="H50" s="173"/>
      <c r="I50" s="715"/>
      <c r="J50" s="715"/>
      <c r="K50" s="715"/>
      <c r="L50" s="715"/>
      <c r="M50" s="715"/>
      <c r="N50" s="715"/>
    </row>
    <row r="51" spans="1:14" ht="27" x14ac:dyDescent="0.75">
      <c r="A51" s="658"/>
      <c r="B51" s="413" t="s">
        <v>5974</v>
      </c>
      <c r="C51" s="379">
        <f>SUM('7.WS-ยา วชภฯ'!O7)</f>
        <v>0</v>
      </c>
      <c r="D51" s="379">
        <f>SUM('7.WS-ยา วชภฯ'!P7)</f>
        <v>0</v>
      </c>
      <c r="E51" s="414">
        <f>SUM(C51:D51)</f>
        <v>0</v>
      </c>
      <c r="F51" s="173"/>
      <c r="G51" s="173"/>
      <c r="H51" s="173"/>
    </row>
    <row r="52" spans="1:14" ht="27" x14ac:dyDescent="0.75">
      <c r="A52" s="658"/>
      <c r="B52" s="413" t="s">
        <v>5975</v>
      </c>
      <c r="C52" s="379">
        <f>SUM('7.WS-ยา วชภฯ'!O8)</f>
        <v>0</v>
      </c>
      <c r="D52" s="379">
        <f>SUM('7.WS-ยา วชภฯ'!P8)</f>
        <v>0</v>
      </c>
      <c r="E52" s="414">
        <f t="shared" ref="E52:E55" si="16">SUM(C52:D52)</f>
        <v>0</v>
      </c>
      <c r="F52" s="173"/>
      <c r="G52" s="173"/>
      <c r="H52" s="173"/>
    </row>
    <row r="53" spans="1:14" ht="27" x14ac:dyDescent="0.75">
      <c r="A53" s="658"/>
      <c r="B53" s="413" t="s">
        <v>5976</v>
      </c>
      <c r="C53" s="379">
        <f>SUM('7.WS-ยา วชภฯ'!O9)</f>
        <v>0</v>
      </c>
      <c r="D53" s="379">
        <f>SUM('7.WS-ยา วชภฯ'!P9)</f>
        <v>0</v>
      </c>
      <c r="E53" s="414">
        <f t="shared" si="16"/>
        <v>0</v>
      </c>
      <c r="F53" s="173"/>
      <c r="G53" s="173"/>
      <c r="H53" s="173"/>
    </row>
    <row r="54" spans="1:14" ht="27" x14ac:dyDescent="0.75">
      <c r="A54" s="658"/>
      <c r="B54" s="415" t="s">
        <v>5977</v>
      </c>
      <c r="C54" s="379">
        <f>SUM('7.WS-ยา วชภฯ'!O10)</f>
        <v>0</v>
      </c>
      <c r="D54" s="379">
        <f>SUM('7.WS-ยา วชภฯ'!P10)</f>
        <v>0</v>
      </c>
      <c r="E54" s="414">
        <f t="shared" si="16"/>
        <v>0</v>
      </c>
      <c r="F54" s="197"/>
      <c r="G54" s="197"/>
      <c r="H54" s="197"/>
    </row>
    <row r="55" spans="1:14" ht="26.25" customHeight="1" x14ac:dyDescent="0.75">
      <c r="A55" s="658"/>
      <c r="B55" s="415" t="s">
        <v>5978</v>
      </c>
      <c r="C55" s="379">
        <f>SUM('7.WS-ยา วชภฯ'!O11)</f>
        <v>0</v>
      </c>
      <c r="D55" s="379">
        <f>SUM('7.WS-ยา วชภฯ'!P11)</f>
        <v>0</v>
      </c>
      <c r="E55" s="414">
        <f t="shared" si="16"/>
        <v>0</v>
      </c>
      <c r="F55" s="174"/>
      <c r="G55" s="174"/>
      <c r="H55" s="174"/>
    </row>
    <row r="56" spans="1:14" ht="21" customHeight="1" thickBot="1" x14ac:dyDescent="0.8">
      <c r="A56" s="658"/>
      <c r="B56" s="416" t="s">
        <v>618</v>
      </c>
      <c r="C56" s="215">
        <f>SUM(C50:C55)</f>
        <v>0</v>
      </c>
      <c r="D56" s="215">
        <f>SUM(D50:D55)</f>
        <v>0</v>
      </c>
      <c r="E56" s="215">
        <f>SUM(E50:E55)</f>
        <v>0</v>
      </c>
      <c r="F56" s="174"/>
      <c r="G56" s="174"/>
      <c r="H56" s="174"/>
    </row>
    <row r="57" spans="1:14" ht="23.25" customHeight="1" thickTop="1" x14ac:dyDescent="0.75">
      <c r="A57" s="658"/>
      <c r="B57" s="6"/>
      <c r="C57" s="96"/>
      <c r="D57" s="96"/>
      <c r="E57" s="96"/>
      <c r="F57" s="167"/>
      <c r="G57" s="167"/>
      <c r="H57" s="167"/>
    </row>
    <row r="58" spans="1:14" s="360" customFormat="1" ht="29.4" customHeight="1" x14ac:dyDescent="0.65">
      <c r="A58" s="659"/>
      <c r="B58" s="405" t="s">
        <v>670</v>
      </c>
      <c r="C58" s="377" t="s">
        <v>5934</v>
      </c>
      <c r="D58" s="378" t="s">
        <v>5935</v>
      </c>
      <c r="E58" s="378" t="s">
        <v>618</v>
      </c>
      <c r="F58" s="177"/>
      <c r="G58" s="177"/>
      <c r="H58" s="177"/>
      <c r="I58" s="689"/>
      <c r="J58" s="689"/>
      <c r="K58" s="689"/>
      <c r="L58" s="689"/>
      <c r="M58" s="689"/>
      <c r="N58" s="689"/>
    </row>
    <row r="59" spans="1:14" ht="24.6" x14ac:dyDescent="0.7">
      <c r="A59" s="660"/>
      <c r="B59" s="406" t="s">
        <v>582</v>
      </c>
      <c r="C59" s="379">
        <f>SUM('8.WS-วัสดุอื่น'!O7)</f>
        <v>0</v>
      </c>
      <c r="D59" s="379">
        <f>SUM('8.WS-วัสดุอื่น'!P7)</f>
        <v>0</v>
      </c>
      <c r="E59" s="389">
        <f>SUM(C59:D59)</f>
        <v>0</v>
      </c>
      <c r="F59" s="175"/>
      <c r="G59" s="175"/>
      <c r="H59" s="175"/>
      <c r="I59" s="716"/>
      <c r="J59" s="716"/>
      <c r="K59" s="716"/>
      <c r="L59" s="716"/>
      <c r="M59" s="716"/>
      <c r="N59" s="716"/>
    </row>
    <row r="60" spans="1:14" ht="24.6" x14ac:dyDescent="0.7">
      <c r="A60" s="660"/>
      <c r="B60" s="406" t="s">
        <v>583</v>
      </c>
      <c r="C60" s="379">
        <f>SUM('8.WS-วัสดุอื่น'!O8)</f>
        <v>0</v>
      </c>
      <c r="D60" s="379">
        <f>SUM('8.WS-วัสดุอื่น'!P8)</f>
        <v>0</v>
      </c>
      <c r="E60" s="389">
        <f t="shared" ref="E60:E70" si="17">SUM(C60:D60)</f>
        <v>0</v>
      </c>
      <c r="F60" s="175"/>
      <c r="G60" s="175"/>
      <c r="H60" s="175"/>
    </row>
    <row r="61" spans="1:14" ht="24.6" x14ac:dyDescent="0.7">
      <c r="A61" s="660"/>
      <c r="B61" s="406" t="s">
        <v>584</v>
      </c>
      <c r="C61" s="379">
        <f>SUM('8.WS-วัสดุอื่น'!O9)</f>
        <v>0</v>
      </c>
      <c r="D61" s="379">
        <f>SUM('8.WS-วัสดุอื่น'!P9)</f>
        <v>0</v>
      </c>
      <c r="E61" s="389">
        <f t="shared" si="17"/>
        <v>0</v>
      </c>
      <c r="F61" s="175"/>
      <c r="G61" s="175"/>
      <c r="H61" s="175"/>
    </row>
    <row r="62" spans="1:14" ht="24.6" x14ac:dyDescent="0.7">
      <c r="A62" s="660"/>
      <c r="B62" s="406" t="s">
        <v>585</v>
      </c>
      <c r="C62" s="379">
        <f>SUM('8.WS-วัสดุอื่น'!O10)</f>
        <v>0</v>
      </c>
      <c r="D62" s="379">
        <f>SUM('8.WS-วัสดุอื่น'!P10)</f>
        <v>0</v>
      </c>
      <c r="E62" s="389">
        <f t="shared" si="17"/>
        <v>0</v>
      </c>
      <c r="F62" s="175"/>
      <c r="G62" s="175"/>
      <c r="H62" s="175"/>
    </row>
    <row r="63" spans="1:14" ht="24.6" x14ac:dyDescent="0.7">
      <c r="A63" s="660"/>
      <c r="B63" s="406" t="s">
        <v>586</v>
      </c>
      <c r="C63" s="379">
        <f>SUM('8.WS-วัสดุอื่น'!O11)</f>
        <v>0</v>
      </c>
      <c r="D63" s="379">
        <f>SUM('8.WS-วัสดุอื่น'!P11)</f>
        <v>0</v>
      </c>
      <c r="E63" s="389">
        <f t="shared" si="17"/>
        <v>0</v>
      </c>
      <c r="F63" s="175"/>
      <c r="G63" s="175"/>
      <c r="H63" s="175"/>
    </row>
    <row r="64" spans="1:14" ht="24.6" x14ac:dyDescent="0.7">
      <c r="A64" s="660"/>
      <c r="B64" s="406" t="s">
        <v>587</v>
      </c>
      <c r="C64" s="379">
        <f>SUM('8.WS-วัสดุอื่น'!O12)</f>
        <v>0</v>
      </c>
      <c r="D64" s="379">
        <f>SUM('8.WS-วัสดุอื่น'!P12)</f>
        <v>0</v>
      </c>
      <c r="E64" s="389">
        <f t="shared" si="17"/>
        <v>0</v>
      </c>
      <c r="F64" s="175"/>
      <c r="G64" s="175"/>
      <c r="H64" s="175"/>
    </row>
    <row r="65" spans="1:8" ht="24.6" x14ac:dyDescent="0.7">
      <c r="A65" s="660"/>
      <c r="B65" s="406" t="s">
        <v>588</v>
      </c>
      <c r="C65" s="379">
        <f>SUM('8.WS-วัสดุอื่น'!O13)</f>
        <v>0</v>
      </c>
      <c r="D65" s="379">
        <f>SUM('8.WS-วัสดุอื่น'!P13)</f>
        <v>0</v>
      </c>
      <c r="E65" s="389">
        <f t="shared" si="17"/>
        <v>0</v>
      </c>
      <c r="F65" s="175"/>
      <c r="G65" s="175"/>
      <c r="H65" s="175"/>
    </row>
    <row r="66" spans="1:8" ht="24.6" x14ac:dyDescent="0.7">
      <c r="A66" s="660"/>
      <c r="B66" s="406" t="s">
        <v>589</v>
      </c>
      <c r="C66" s="379">
        <f>SUM('8.WS-วัสดุอื่น'!O14)</f>
        <v>0</v>
      </c>
      <c r="D66" s="379">
        <f>SUM('8.WS-วัสดุอื่น'!P14)</f>
        <v>0</v>
      </c>
      <c r="E66" s="389">
        <f t="shared" si="17"/>
        <v>0</v>
      </c>
      <c r="F66" s="175"/>
      <c r="G66" s="175"/>
      <c r="H66" s="175"/>
    </row>
    <row r="67" spans="1:8" ht="24.6" x14ac:dyDescent="0.7">
      <c r="A67" s="660"/>
      <c r="B67" s="406" t="s">
        <v>590</v>
      </c>
      <c r="C67" s="379">
        <f>SUM('8.WS-วัสดุอื่น'!O15)</f>
        <v>0</v>
      </c>
      <c r="D67" s="379">
        <f>SUM('8.WS-วัสดุอื่น'!P15)</f>
        <v>0</v>
      </c>
      <c r="E67" s="389">
        <f t="shared" si="17"/>
        <v>0</v>
      </c>
      <c r="F67" s="175"/>
      <c r="G67" s="175"/>
      <c r="H67" s="175"/>
    </row>
    <row r="68" spans="1:8" ht="24.6" x14ac:dyDescent="0.7">
      <c r="A68" s="660"/>
      <c r="B68" s="406" t="s">
        <v>591</v>
      </c>
      <c r="C68" s="379">
        <f>SUM('8.WS-วัสดุอื่น'!O16)</f>
        <v>0</v>
      </c>
      <c r="D68" s="379">
        <f>SUM('8.WS-วัสดุอื่น'!P16)</f>
        <v>0</v>
      </c>
      <c r="E68" s="389">
        <f t="shared" si="17"/>
        <v>0</v>
      </c>
      <c r="F68" s="175"/>
      <c r="G68" s="175"/>
      <c r="H68" s="175"/>
    </row>
    <row r="69" spans="1:8" ht="24.6" x14ac:dyDescent="0.7">
      <c r="A69" s="660"/>
      <c r="B69" s="406" t="s">
        <v>592</v>
      </c>
      <c r="C69" s="379">
        <f>SUM('8.WS-วัสดุอื่น'!O17)</f>
        <v>0</v>
      </c>
      <c r="D69" s="379">
        <f>SUM('8.WS-วัสดุอื่น'!P17)</f>
        <v>0</v>
      </c>
      <c r="E69" s="389">
        <f t="shared" si="17"/>
        <v>0</v>
      </c>
      <c r="F69" s="175"/>
      <c r="G69" s="175"/>
      <c r="H69" s="175"/>
    </row>
    <row r="70" spans="1:8" ht="24.6" x14ac:dyDescent="0.7">
      <c r="A70" s="660"/>
      <c r="B70" s="406" t="s">
        <v>1012</v>
      </c>
      <c r="C70" s="379">
        <f>SUM('8.WS-วัสดุอื่น'!O18)</f>
        <v>0</v>
      </c>
      <c r="D70" s="379">
        <f>SUM('8.WS-วัสดุอื่น'!P18)</f>
        <v>0</v>
      </c>
      <c r="E70" s="389">
        <f t="shared" si="17"/>
        <v>0</v>
      </c>
      <c r="F70" s="175"/>
      <c r="G70" s="175"/>
      <c r="H70" s="175"/>
    </row>
    <row r="71" spans="1:8" ht="24.6" customHeight="1" thickBot="1" x14ac:dyDescent="0.75">
      <c r="A71" s="660"/>
      <c r="B71" s="407" t="s">
        <v>618</v>
      </c>
      <c r="C71" s="216">
        <f>SUM(C59:C70)</f>
        <v>0</v>
      </c>
      <c r="D71" s="216">
        <f t="shared" ref="D71:E71" si="18">SUM(D59:D70)</f>
        <v>0</v>
      </c>
      <c r="E71" s="216">
        <f t="shared" si="18"/>
        <v>0</v>
      </c>
      <c r="F71" s="175"/>
      <c r="G71" s="175"/>
      <c r="H71" s="175"/>
    </row>
    <row r="72" spans="1:8" ht="28.5" customHeight="1" thickTop="1" x14ac:dyDescent="0.75">
      <c r="A72" s="658"/>
      <c r="B72" s="37"/>
      <c r="C72" s="37"/>
      <c r="D72" s="37"/>
      <c r="E72" s="37"/>
      <c r="F72" s="167"/>
      <c r="G72" s="167"/>
      <c r="H72" s="167"/>
    </row>
    <row r="73" spans="1:8" ht="28.5" customHeight="1" x14ac:dyDescent="0.65">
      <c r="A73" s="661" t="s">
        <v>2208</v>
      </c>
      <c r="B73" s="102"/>
      <c r="C73" s="102"/>
      <c r="D73" s="102"/>
      <c r="E73" s="102"/>
      <c r="F73" s="102"/>
      <c r="G73" s="102"/>
      <c r="H73" s="102"/>
    </row>
    <row r="74" spans="1:8" ht="27" x14ac:dyDescent="0.75">
      <c r="A74" s="662"/>
      <c r="B74" s="404" t="s">
        <v>6486</v>
      </c>
      <c r="C74" s="377" t="s">
        <v>5934</v>
      </c>
      <c r="D74" s="378" t="s">
        <v>5935</v>
      </c>
      <c r="E74" s="378" t="s">
        <v>618</v>
      </c>
      <c r="F74" s="176"/>
      <c r="G74" s="176"/>
      <c r="H74" s="176"/>
    </row>
    <row r="75" spans="1:8" ht="27" x14ac:dyDescent="0.75">
      <c r="A75" s="663" t="s">
        <v>6229</v>
      </c>
      <c r="B75" s="403" t="s">
        <v>2176</v>
      </c>
      <c r="C75" s="379">
        <f>SUM('9.WS-แผนเจ้าหนี้การค้า'!H5)</f>
        <v>0</v>
      </c>
      <c r="D75" s="401">
        <f>SUM('9.WS-แผนเจ้าหนี้การค้า'!I5)</f>
        <v>0</v>
      </c>
      <c r="E75" s="402">
        <f>SUM(C75:D75)</f>
        <v>0</v>
      </c>
      <c r="F75" s="177"/>
      <c r="G75" s="177"/>
      <c r="H75" s="177"/>
    </row>
    <row r="76" spans="1:8" ht="27" x14ac:dyDescent="0.75">
      <c r="A76" s="663" t="s">
        <v>6230</v>
      </c>
      <c r="B76" s="403" t="s">
        <v>5981</v>
      </c>
      <c r="C76" s="379">
        <f>SUM('9.WS-แผนเจ้าหนี้การค้า'!H6)</f>
        <v>0</v>
      </c>
      <c r="D76" s="401">
        <f>SUM('9.WS-แผนเจ้าหนี้การค้า'!I6)</f>
        <v>0</v>
      </c>
      <c r="E76" s="402">
        <f t="shared" ref="E76:E89" si="19">SUM(C76:D76)</f>
        <v>0</v>
      </c>
      <c r="F76" s="177"/>
      <c r="G76" s="177"/>
      <c r="H76" s="177"/>
    </row>
    <row r="77" spans="1:8" ht="27" x14ac:dyDescent="0.75">
      <c r="A77" s="663" t="s">
        <v>6231</v>
      </c>
      <c r="B77" s="403" t="s">
        <v>5982</v>
      </c>
      <c r="C77" s="379">
        <f>SUM('9.WS-แผนเจ้าหนี้การค้า'!H7)</f>
        <v>0</v>
      </c>
      <c r="D77" s="401">
        <f>SUM('9.WS-แผนเจ้าหนี้การค้า'!I7)</f>
        <v>0</v>
      </c>
      <c r="E77" s="402">
        <f t="shared" si="19"/>
        <v>0</v>
      </c>
      <c r="F77" s="177"/>
      <c r="G77" s="177"/>
      <c r="H77" s="177"/>
    </row>
    <row r="78" spans="1:8" ht="27" x14ac:dyDescent="0.75">
      <c r="A78" s="663" t="s">
        <v>6232</v>
      </c>
      <c r="B78" s="403" t="s">
        <v>5983</v>
      </c>
      <c r="C78" s="379">
        <f>SUM('9.WS-แผนเจ้าหนี้การค้า'!H8)</f>
        <v>0</v>
      </c>
      <c r="D78" s="401">
        <f>SUM('9.WS-แผนเจ้าหนี้การค้า'!I8)</f>
        <v>0</v>
      </c>
      <c r="E78" s="402">
        <f t="shared" si="19"/>
        <v>0</v>
      </c>
      <c r="F78" s="177"/>
      <c r="G78" s="177"/>
      <c r="H78" s="177"/>
    </row>
    <row r="79" spans="1:8" ht="27" x14ac:dyDescent="0.75">
      <c r="A79" s="663" t="s">
        <v>6233</v>
      </c>
      <c r="B79" s="403" t="s">
        <v>5984</v>
      </c>
      <c r="C79" s="379">
        <f>SUM('9.WS-แผนเจ้าหนี้การค้า'!H9)</f>
        <v>0</v>
      </c>
      <c r="D79" s="401">
        <f>SUM('9.WS-แผนเจ้าหนี้การค้า'!I9)</f>
        <v>0</v>
      </c>
      <c r="E79" s="402">
        <f t="shared" si="19"/>
        <v>0</v>
      </c>
      <c r="F79" s="177"/>
      <c r="G79" s="177"/>
      <c r="H79" s="177"/>
    </row>
    <row r="80" spans="1:8" ht="27" x14ac:dyDescent="0.75">
      <c r="A80" s="663" t="s">
        <v>6234</v>
      </c>
      <c r="B80" s="403" t="s">
        <v>5985</v>
      </c>
      <c r="C80" s="379">
        <f>SUM('9.WS-แผนเจ้าหนี้การค้า'!H10)</f>
        <v>0</v>
      </c>
      <c r="D80" s="401">
        <f>SUM('9.WS-แผนเจ้าหนี้การค้า'!I10)</f>
        <v>0</v>
      </c>
      <c r="E80" s="402">
        <f t="shared" si="19"/>
        <v>0</v>
      </c>
      <c r="F80" s="177"/>
      <c r="G80" s="177"/>
      <c r="H80" s="177"/>
    </row>
    <row r="81" spans="1:8" ht="27" x14ac:dyDescent="0.75">
      <c r="A81" s="663" t="s">
        <v>6235</v>
      </c>
      <c r="B81" s="403" t="s">
        <v>682</v>
      </c>
      <c r="C81" s="379">
        <f>SUM('9.WS-แผนเจ้าหนี้การค้า'!H11)</f>
        <v>0</v>
      </c>
      <c r="D81" s="401">
        <f>SUM('9.WS-แผนเจ้าหนี้การค้า'!I11)</f>
        <v>0</v>
      </c>
      <c r="E81" s="402">
        <f t="shared" si="19"/>
        <v>0</v>
      </c>
      <c r="F81" s="177"/>
      <c r="G81" s="177"/>
      <c r="H81" s="177"/>
    </row>
    <row r="82" spans="1:8" ht="27" x14ac:dyDescent="0.75">
      <c r="A82" s="663" t="s">
        <v>6236</v>
      </c>
      <c r="B82" s="403" t="s">
        <v>6009</v>
      </c>
      <c r="C82" s="379">
        <f>SUM('9.WS-แผนเจ้าหนี้การค้า'!H12)</f>
        <v>0</v>
      </c>
      <c r="D82" s="401">
        <f>SUM('9.WS-แผนเจ้าหนี้การค้า'!I12)</f>
        <v>0</v>
      </c>
      <c r="E82" s="402">
        <f t="shared" si="19"/>
        <v>0</v>
      </c>
      <c r="F82" s="177"/>
      <c r="G82" s="177"/>
      <c r="H82" s="177"/>
    </row>
    <row r="83" spans="1:8" ht="27" x14ac:dyDescent="0.75">
      <c r="A83" s="663" t="s">
        <v>6237</v>
      </c>
      <c r="B83" s="403" t="s">
        <v>6010</v>
      </c>
      <c r="C83" s="379">
        <f>SUM('9.WS-แผนเจ้าหนี้การค้า'!H13)</f>
        <v>0</v>
      </c>
      <c r="D83" s="401">
        <f>SUM('9.WS-แผนเจ้าหนี้การค้า'!I13)</f>
        <v>0</v>
      </c>
      <c r="E83" s="402">
        <f t="shared" si="19"/>
        <v>0</v>
      </c>
      <c r="F83" s="177"/>
      <c r="G83" s="177"/>
      <c r="H83" s="177"/>
    </row>
    <row r="84" spans="1:8" ht="27" x14ac:dyDescent="0.75">
      <c r="A84" s="663" t="s">
        <v>6238</v>
      </c>
      <c r="B84" s="403" t="s">
        <v>6011</v>
      </c>
      <c r="C84" s="379">
        <f>SUM('9.WS-แผนเจ้าหนี้การค้า'!H14)</f>
        <v>0</v>
      </c>
      <c r="D84" s="401">
        <f>SUM('9.WS-แผนเจ้าหนี้การค้า'!I14)</f>
        <v>0</v>
      </c>
      <c r="E84" s="402">
        <f t="shared" si="19"/>
        <v>0</v>
      </c>
      <c r="F84" s="177"/>
      <c r="G84" s="177"/>
      <c r="H84" s="177"/>
    </row>
    <row r="85" spans="1:8" ht="27" x14ac:dyDescent="0.75">
      <c r="A85" s="663" t="s">
        <v>6239</v>
      </c>
      <c r="B85" s="403" t="s">
        <v>6012</v>
      </c>
      <c r="C85" s="379">
        <f>SUM('9.WS-แผนเจ้าหนี้การค้า'!H15)</f>
        <v>0</v>
      </c>
      <c r="D85" s="401">
        <f>SUM('9.WS-แผนเจ้าหนี้การค้า'!I15)</f>
        <v>0</v>
      </c>
      <c r="E85" s="402">
        <f t="shared" si="19"/>
        <v>0</v>
      </c>
      <c r="F85" s="177"/>
      <c r="G85" s="177"/>
      <c r="H85" s="177"/>
    </row>
    <row r="86" spans="1:8" ht="27" x14ac:dyDescent="0.75">
      <c r="A86" s="663" t="s">
        <v>6240</v>
      </c>
      <c r="B86" s="403" t="s">
        <v>6013</v>
      </c>
      <c r="C86" s="379">
        <f>SUM('9.WS-แผนเจ้าหนี้การค้า'!H16)</f>
        <v>0</v>
      </c>
      <c r="D86" s="401">
        <f>SUM('9.WS-แผนเจ้าหนี้การค้า'!I16)</f>
        <v>0</v>
      </c>
      <c r="E86" s="402">
        <f t="shared" si="19"/>
        <v>0</v>
      </c>
      <c r="F86" s="177"/>
      <c r="G86" s="177"/>
      <c r="H86" s="177"/>
    </row>
    <row r="87" spans="1:8" ht="27" x14ac:dyDescent="0.75">
      <c r="A87" s="663" t="s">
        <v>6241</v>
      </c>
      <c r="B87" s="403" t="s">
        <v>683</v>
      </c>
      <c r="C87" s="379">
        <f>SUM('9.WS-แผนเจ้าหนี้การค้า'!H17)</f>
        <v>0</v>
      </c>
      <c r="D87" s="401">
        <f>SUM('9.WS-แผนเจ้าหนี้การค้า'!I17)</f>
        <v>0</v>
      </c>
      <c r="E87" s="402">
        <f t="shared" si="19"/>
        <v>0</v>
      </c>
      <c r="F87" s="177"/>
      <c r="G87" s="177"/>
      <c r="H87" s="177"/>
    </row>
    <row r="88" spans="1:8" ht="27" x14ac:dyDescent="0.75">
      <c r="A88" s="663" t="s">
        <v>6242</v>
      </c>
      <c r="B88" s="403" t="s">
        <v>2177</v>
      </c>
      <c r="C88" s="379">
        <f>SUM('9.WS-แผนเจ้าหนี้การค้า'!H18)</f>
        <v>0</v>
      </c>
      <c r="D88" s="401">
        <f>SUM('9.WS-แผนเจ้าหนี้การค้า'!I18)</f>
        <v>0</v>
      </c>
      <c r="E88" s="402">
        <f t="shared" si="19"/>
        <v>0</v>
      </c>
      <c r="F88" s="177"/>
      <c r="G88" s="177"/>
      <c r="H88" s="177"/>
    </row>
    <row r="89" spans="1:8" ht="27" x14ac:dyDescent="0.75">
      <c r="A89" s="663" t="s">
        <v>6243</v>
      </c>
      <c r="B89" s="403" t="s">
        <v>593</v>
      </c>
      <c r="C89" s="379">
        <f>SUM('9.WS-แผนเจ้าหนี้การค้า'!H19)</f>
        <v>0</v>
      </c>
      <c r="D89" s="401">
        <f>SUM('9.WS-แผนเจ้าหนี้การค้า'!I19)</f>
        <v>0</v>
      </c>
      <c r="E89" s="402">
        <f t="shared" si="19"/>
        <v>0</v>
      </c>
      <c r="F89" s="177"/>
      <c r="G89" s="177"/>
      <c r="H89" s="177"/>
    </row>
    <row r="90" spans="1:8" ht="27.6" thickBot="1" x14ac:dyDescent="0.8">
      <c r="A90" s="662"/>
      <c r="B90" s="408" t="s">
        <v>618</v>
      </c>
      <c r="C90" s="216">
        <f>SUM(C75:C89)</f>
        <v>0</v>
      </c>
      <c r="D90" s="390">
        <f>SUM(D75:D89)</f>
        <v>0</v>
      </c>
      <c r="E90" s="398">
        <f>SUM(E75:E89)</f>
        <v>0</v>
      </c>
      <c r="F90" s="177"/>
      <c r="G90" s="177"/>
      <c r="H90" s="177"/>
    </row>
    <row r="91" spans="1:8" ht="12.75" customHeight="1" thickTop="1" x14ac:dyDescent="0.75">
      <c r="A91" s="658"/>
      <c r="B91" s="6"/>
      <c r="C91" s="6"/>
      <c r="D91" s="6"/>
      <c r="E91" s="6"/>
      <c r="F91" s="167"/>
      <c r="G91" s="167"/>
      <c r="H91" s="167"/>
    </row>
    <row r="92" spans="1:8" ht="24.75" customHeight="1" x14ac:dyDescent="0.7">
      <c r="A92" s="664"/>
      <c r="B92" s="1" t="s">
        <v>675</v>
      </c>
      <c r="F92" s="168"/>
      <c r="G92" s="168"/>
      <c r="H92" s="168"/>
    </row>
    <row r="93" spans="1:8" ht="27" customHeight="1" x14ac:dyDescent="0.75">
      <c r="A93" s="658"/>
      <c r="B93" s="386" t="s">
        <v>6487</v>
      </c>
      <c r="C93" s="409" t="s">
        <v>651</v>
      </c>
      <c r="D93" s="108"/>
      <c r="E93" s="108"/>
      <c r="F93" s="176"/>
      <c r="G93" s="176"/>
      <c r="H93" s="176"/>
    </row>
    <row r="94" spans="1:8" ht="23.25" customHeight="1" x14ac:dyDescent="0.75">
      <c r="A94" s="658"/>
      <c r="B94" s="8" t="s">
        <v>2250</v>
      </c>
      <c r="C94" s="39">
        <f>SUM('10.WS-แผนบริหารจัดการลูกหนี้'!E5)</f>
        <v>0</v>
      </c>
      <c r="D94" s="6"/>
      <c r="E94" s="6"/>
      <c r="F94" s="167"/>
      <c r="G94" s="167"/>
      <c r="H94" s="167"/>
    </row>
    <row r="95" spans="1:8" ht="27" customHeight="1" x14ac:dyDescent="0.75">
      <c r="A95" s="658"/>
      <c r="B95" s="8" t="s">
        <v>2251</v>
      </c>
      <c r="C95" s="39">
        <f>SUM('10.WS-แผนบริหารจัดการลูกหนี้'!E6)</f>
        <v>0</v>
      </c>
      <c r="D95" s="6"/>
      <c r="E95" s="6"/>
      <c r="F95" s="167"/>
      <c r="G95" s="167"/>
      <c r="H95" s="167"/>
    </row>
    <row r="96" spans="1:8" ht="26.25" customHeight="1" x14ac:dyDescent="0.75">
      <c r="A96" s="658"/>
      <c r="B96" s="8" t="s">
        <v>2252</v>
      </c>
      <c r="C96" s="39">
        <f>SUM('10.WS-แผนบริหารจัดการลูกหนี้'!E7)</f>
        <v>0</v>
      </c>
      <c r="D96" s="6"/>
      <c r="E96" s="6"/>
      <c r="F96" s="167"/>
      <c r="G96" s="167"/>
      <c r="H96" s="167"/>
    </row>
    <row r="97" spans="1:8" ht="25.5" customHeight="1" x14ac:dyDescent="0.75">
      <c r="A97" s="658"/>
      <c r="B97" s="8" t="s">
        <v>2253</v>
      </c>
      <c r="C97" s="39">
        <f>SUM('10.WS-แผนบริหารจัดการลูกหนี้'!E8)</f>
        <v>0</v>
      </c>
      <c r="D97" s="6"/>
      <c r="E97" s="6"/>
      <c r="F97" s="167"/>
      <c r="G97" s="167"/>
      <c r="H97" s="167"/>
    </row>
    <row r="98" spans="1:8" ht="25.5" customHeight="1" x14ac:dyDescent="0.75">
      <c r="A98" s="658"/>
      <c r="B98" s="8" t="s">
        <v>2254</v>
      </c>
      <c r="C98" s="39">
        <f>SUM('10.WS-แผนบริหารจัดการลูกหนี้'!E9)</f>
        <v>0</v>
      </c>
      <c r="D98" s="6"/>
      <c r="E98" s="6"/>
      <c r="F98" s="167"/>
      <c r="G98" s="167"/>
      <c r="H98" s="167"/>
    </row>
    <row r="99" spans="1:8" ht="25.5" customHeight="1" x14ac:dyDescent="0.75">
      <c r="A99" s="658"/>
      <c r="B99" s="8" t="s">
        <v>2255</v>
      </c>
      <c r="C99" s="39">
        <f>SUM('10.WS-แผนบริหารจัดการลูกหนี้'!E10)</f>
        <v>0</v>
      </c>
      <c r="D99" s="6"/>
      <c r="E99" s="6"/>
      <c r="F99" s="167"/>
      <c r="G99" s="167"/>
      <c r="H99" s="167"/>
    </row>
    <row r="100" spans="1:8" ht="24.75" customHeight="1" x14ac:dyDescent="0.75">
      <c r="A100" s="658"/>
      <c r="B100" s="8" t="s">
        <v>2256</v>
      </c>
      <c r="C100" s="39">
        <f>SUM('10.WS-แผนบริหารจัดการลูกหนี้'!E11)</f>
        <v>0</v>
      </c>
      <c r="D100" s="6"/>
      <c r="E100" s="6"/>
      <c r="F100" s="167"/>
      <c r="G100" s="167"/>
      <c r="H100" s="167"/>
    </row>
    <row r="101" spans="1:8" ht="27" customHeight="1" thickBot="1" x14ac:dyDescent="0.8">
      <c r="A101" s="658"/>
      <c r="B101" s="107" t="s">
        <v>618</v>
      </c>
      <c r="C101" s="113">
        <f>SUM(C94:C100)</f>
        <v>0</v>
      </c>
      <c r="D101" s="14"/>
      <c r="E101" s="14"/>
      <c r="F101" s="178"/>
      <c r="G101" s="178"/>
      <c r="H101" s="178"/>
    </row>
    <row r="102" spans="1:8" ht="27" customHeight="1" thickTop="1" x14ac:dyDescent="0.75">
      <c r="A102" s="658"/>
      <c r="B102" s="6"/>
      <c r="C102" s="6"/>
      <c r="D102" s="6"/>
      <c r="E102" s="6"/>
      <c r="F102" s="167"/>
      <c r="G102" s="167"/>
      <c r="H102" s="167"/>
    </row>
    <row r="103" spans="1:8" ht="23.25" customHeight="1" x14ac:dyDescent="0.7">
      <c r="A103" s="664"/>
      <c r="B103" s="410" t="s">
        <v>676</v>
      </c>
      <c r="C103" s="110" t="s">
        <v>651</v>
      </c>
      <c r="F103" s="168"/>
      <c r="G103" s="168"/>
      <c r="H103" s="168"/>
    </row>
    <row r="104" spans="1:8" ht="27" x14ac:dyDescent="0.75">
      <c r="A104" s="658"/>
      <c r="B104" s="8" t="s">
        <v>6510</v>
      </c>
      <c r="C104" s="385">
        <f>SUM('11.WS-แผนลงทุน'!G5)</f>
        <v>0</v>
      </c>
      <c r="D104" s="6"/>
      <c r="E104" s="6"/>
      <c r="F104" s="167"/>
      <c r="G104" s="167"/>
      <c r="H104" s="167"/>
    </row>
    <row r="105" spans="1:8" ht="27" x14ac:dyDescent="0.75">
      <c r="A105" s="658"/>
      <c r="B105" s="8" t="s">
        <v>6488</v>
      </c>
      <c r="C105" s="385">
        <f>SUM('11.WS-แผนลงทุน'!G6)</f>
        <v>0</v>
      </c>
      <c r="D105" s="6"/>
      <c r="E105" s="6"/>
      <c r="F105" s="167"/>
      <c r="G105" s="167"/>
      <c r="H105" s="167"/>
    </row>
    <row r="106" spans="1:8" ht="27" x14ac:dyDescent="0.75">
      <c r="A106" s="658"/>
      <c r="B106" s="8" t="s">
        <v>6489</v>
      </c>
      <c r="C106" s="385">
        <f>SUM('11.WS-แผนลงทุน'!G7)</f>
        <v>0</v>
      </c>
      <c r="D106" s="6"/>
      <c r="E106" s="6"/>
      <c r="F106" s="167"/>
      <c r="G106" s="167"/>
      <c r="H106" s="167"/>
    </row>
    <row r="107" spans="1:8" ht="27" x14ac:dyDescent="0.75">
      <c r="A107" s="658"/>
      <c r="B107" s="411" t="s">
        <v>6445</v>
      </c>
      <c r="C107" s="385">
        <f>SUM('11.WS-แผนลงทุน'!G8)</f>
        <v>0</v>
      </c>
      <c r="D107" s="109"/>
      <c r="E107" s="109"/>
      <c r="F107" s="167"/>
      <c r="G107" s="167"/>
      <c r="H107" s="167"/>
    </row>
    <row r="108" spans="1:8" ht="27" x14ac:dyDescent="0.75">
      <c r="A108" s="658"/>
      <c r="B108" s="290" t="s">
        <v>6446</v>
      </c>
      <c r="C108" s="291">
        <f>SUM('11.WS-แผนลงทุน'!G9)</f>
        <v>0</v>
      </c>
      <c r="D108" s="109"/>
      <c r="E108" s="109"/>
      <c r="F108" s="167"/>
      <c r="G108" s="167"/>
      <c r="H108" s="167"/>
    </row>
    <row r="109" spans="1:8" ht="25.5" customHeight="1" thickBot="1" x14ac:dyDescent="0.8">
      <c r="A109" s="658"/>
      <c r="B109" s="107" t="s">
        <v>618</v>
      </c>
      <c r="C109" s="113">
        <f>SUM(C104:C108)</f>
        <v>0</v>
      </c>
      <c r="D109" s="14"/>
      <c r="E109" s="14"/>
      <c r="F109" s="178"/>
      <c r="G109" s="178"/>
      <c r="H109" s="178"/>
    </row>
    <row r="110" spans="1:8" ht="21.75" customHeight="1" thickTop="1" x14ac:dyDescent="0.75">
      <c r="A110" s="658"/>
      <c r="B110" s="6"/>
      <c r="C110" s="6"/>
      <c r="D110" s="6"/>
      <c r="E110" s="6"/>
      <c r="F110" s="167"/>
      <c r="G110" s="167"/>
      <c r="H110" s="167"/>
    </row>
    <row r="111" spans="1:8" ht="23.25" customHeight="1" x14ac:dyDescent="0.7">
      <c r="A111" s="664"/>
      <c r="B111" s="412" t="s">
        <v>677</v>
      </c>
      <c r="C111" s="112" t="s">
        <v>651</v>
      </c>
      <c r="D111" s="1"/>
      <c r="E111" s="1"/>
      <c r="F111" s="168"/>
      <c r="G111" s="168"/>
      <c r="H111" s="168"/>
    </row>
    <row r="112" spans="1:8" ht="27" x14ac:dyDescent="0.75">
      <c r="A112" s="658"/>
      <c r="B112" s="193" t="s">
        <v>6339</v>
      </c>
      <c r="C112" s="39">
        <f>SUM('12.WS-แผนสนับสนุน รพ.สต.'!C16)</f>
        <v>0</v>
      </c>
      <c r="D112" s="87"/>
      <c r="E112" s="87"/>
      <c r="F112" s="174"/>
      <c r="G112" s="174"/>
      <c r="H112" s="174"/>
    </row>
    <row r="113" spans="1:8" ht="27" x14ac:dyDescent="0.75">
      <c r="A113" s="658"/>
      <c r="B113" s="103" t="s">
        <v>694</v>
      </c>
      <c r="C113" s="39">
        <f>SUM('12.WS-แผนสนับสนุน รพ.สต.'!D16)</f>
        <v>0</v>
      </c>
      <c r="D113" s="6"/>
      <c r="E113" s="6"/>
      <c r="F113" s="167"/>
      <c r="G113" s="167"/>
      <c r="H113" s="167"/>
    </row>
    <row r="114" spans="1:8" ht="27" x14ac:dyDescent="0.75">
      <c r="A114" s="658"/>
      <c r="B114" s="194" t="s">
        <v>581</v>
      </c>
      <c r="C114" s="39">
        <f>SUM('12.WS-แผนสนับสนุน รพ.สต.'!E16)</f>
        <v>0</v>
      </c>
      <c r="D114" s="111"/>
      <c r="E114" s="111"/>
      <c r="F114" s="179"/>
      <c r="G114" s="179"/>
      <c r="H114" s="179"/>
    </row>
    <row r="115" spans="1:8" ht="27" x14ac:dyDescent="0.75">
      <c r="A115" s="658"/>
      <c r="B115" s="523" t="s">
        <v>6256</v>
      </c>
      <c r="C115" s="379">
        <f>SUM('12.WS-แผนสนับสนุน รพ.สต.'!F16)</f>
        <v>0</v>
      </c>
      <c r="D115" s="111"/>
      <c r="E115" s="111"/>
      <c r="F115" s="179"/>
      <c r="G115" s="179"/>
      <c r="H115" s="179"/>
    </row>
    <row r="116" spans="1:8" ht="27" x14ac:dyDescent="0.75">
      <c r="A116" s="658"/>
      <c r="B116" s="523" t="s">
        <v>6257</v>
      </c>
      <c r="C116" s="379">
        <f>SUM('12.WS-แผนสนับสนุน รพ.สต.'!G16)</f>
        <v>0</v>
      </c>
      <c r="D116" s="111"/>
      <c r="E116" s="111"/>
      <c r="F116" s="179"/>
      <c r="G116" s="179"/>
      <c r="H116" s="179"/>
    </row>
    <row r="117" spans="1:8" ht="27" x14ac:dyDescent="0.75">
      <c r="A117" s="658"/>
      <c r="B117" s="523" t="s">
        <v>6258</v>
      </c>
      <c r="C117" s="379">
        <f>SUM('12.WS-แผนสนับสนุน รพ.สต.'!H16)</f>
        <v>0</v>
      </c>
      <c r="D117" s="111"/>
      <c r="E117" s="111"/>
      <c r="F117" s="179"/>
      <c r="G117" s="179"/>
      <c r="H117" s="179"/>
    </row>
    <row r="118" spans="1:8" ht="27" x14ac:dyDescent="0.75">
      <c r="A118" s="658"/>
      <c r="B118" s="523" t="s">
        <v>6259</v>
      </c>
      <c r="C118" s="379">
        <f>SUM('12.WS-แผนสนับสนุน รพ.สต.'!I16)</f>
        <v>0</v>
      </c>
      <c r="D118" s="111"/>
      <c r="E118" s="111"/>
      <c r="F118" s="179"/>
      <c r="G118" s="179"/>
      <c r="H118" s="179"/>
    </row>
    <row r="119" spans="1:8" ht="27" x14ac:dyDescent="0.75">
      <c r="A119" s="658"/>
      <c r="B119" s="523" t="s">
        <v>6260</v>
      </c>
      <c r="C119" s="379">
        <f>SUM('12.WS-แผนสนับสนุน รพ.สต.'!J16)</f>
        <v>0</v>
      </c>
      <c r="D119" s="111"/>
      <c r="E119" s="111"/>
      <c r="F119" s="179"/>
      <c r="G119" s="179"/>
      <c r="H119" s="179"/>
    </row>
    <row r="120" spans="1:8" ht="27" x14ac:dyDescent="0.75">
      <c r="A120" s="658"/>
      <c r="B120" s="194" t="s">
        <v>592</v>
      </c>
      <c r="C120" s="39">
        <f>SUM('12.WS-แผนสนับสนุน รพ.สต.'!K16)</f>
        <v>0</v>
      </c>
      <c r="D120" s="111"/>
      <c r="E120" s="111"/>
      <c r="F120" s="179"/>
      <c r="G120" s="179"/>
      <c r="H120" s="179"/>
    </row>
    <row r="121" spans="1:8" ht="24.6" x14ac:dyDescent="0.7">
      <c r="A121" s="664"/>
      <c r="B121" s="194" t="s">
        <v>693</v>
      </c>
      <c r="C121" s="39">
        <f>SUM('12.WS-แผนสนับสนุน รพ.สต.'!L16)</f>
        <v>0</v>
      </c>
      <c r="D121" s="111"/>
      <c r="E121" s="111"/>
      <c r="F121" s="179"/>
      <c r="G121" s="179"/>
      <c r="H121" s="179"/>
    </row>
    <row r="122" spans="1:8" ht="25.2" thickBot="1" x14ac:dyDescent="0.75">
      <c r="A122" s="664"/>
      <c r="B122" s="107" t="s">
        <v>618</v>
      </c>
      <c r="C122" s="113">
        <f>SUM(C112:C121)</f>
        <v>0</v>
      </c>
      <c r="D122" s="14"/>
      <c r="E122" s="14"/>
      <c r="F122" s="178"/>
      <c r="G122" s="178"/>
      <c r="H122" s="178"/>
    </row>
    <row r="123" spans="1:8" ht="23.4" thickTop="1" x14ac:dyDescent="0.65"/>
  </sheetData>
  <mergeCells count="2">
    <mergeCell ref="J3:N3"/>
    <mergeCell ref="J35:J36"/>
  </mergeCells>
  <conditionalFormatting sqref="C37:F37">
    <cfRule type="cellIs" dxfId="30" priority="3" operator="lessThan">
      <formula>0</formula>
    </cfRule>
    <cfRule type="cellIs" dxfId="29" priority="4" operator="equal">
      <formula>0</formula>
    </cfRule>
    <cfRule type="cellIs" dxfId="28" priority="5" operator="lessThan">
      <formula>0</formula>
    </cfRule>
    <cfRule type="cellIs" dxfId="27" priority="6" operator="greaterThanOrEqual">
      <formula>0</formula>
    </cfRule>
  </conditionalFormatting>
  <conditionalFormatting sqref="C38:F39"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  <cfRule type="containsText" dxfId="24" priority="11" operator="containsText" text="เกินดุล">
      <formula>NOT(ISERROR(SEARCH("เกินดุล",C38)))</formula>
    </cfRule>
    <cfRule type="containsText" dxfId="23" priority="12" operator="containsText" text="ขาดดุล">
      <formula>NOT(ISERROR(SEARCH("ขาดดุล",C38)))</formula>
    </cfRule>
  </conditionalFormatting>
  <conditionalFormatting sqref="M5:N33">
    <cfRule type="cellIs" dxfId="22" priority="1" operator="greaterThan">
      <formula>0</formula>
    </cfRule>
    <cfRule type="cellIs" dxfId="21" priority="2" operator="lessThan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6E0-A912-429B-9970-8ED68FB551AA}">
  <sheetPr>
    <tabColor rgb="FF66FF66"/>
  </sheetPr>
  <dimension ref="A1:AHY187"/>
  <sheetViews>
    <sheetView zoomScale="70" zoomScaleNormal="70" workbookViewId="0">
      <pane xSplit="4" ySplit="6" topLeftCell="AAP97" activePane="bottomRight" state="frozen"/>
      <selection pane="topRight" activeCell="F1" sqref="F1"/>
      <selection pane="bottomLeft" activeCell="A7" sqref="A7"/>
      <selection pane="bottomRight" activeCell="AAP64" sqref="AAP64"/>
    </sheetView>
  </sheetViews>
  <sheetFormatPr defaultColWidth="8.8984375" defaultRowHeight="24.6" x14ac:dyDescent="0.7"/>
  <cols>
    <col min="1" max="1" width="6.59765625" style="576" customWidth="1"/>
    <col min="2" max="2" width="17.59765625" style="581" customWidth="1"/>
    <col min="3" max="3" width="36.8984375" style="582" customWidth="1"/>
    <col min="4" max="900" width="20.8984375" style="582" customWidth="1"/>
    <col min="901" max="903" width="20.8984375" style="576" customWidth="1"/>
    <col min="904" max="904" width="20.09765625" style="576" customWidth="1"/>
    <col min="905" max="905" width="8.8984375" style="576"/>
    <col min="906" max="906" width="8.8984375" style="606"/>
    <col min="907" max="907" width="16.09765625" style="606" customWidth="1"/>
    <col min="908" max="908" width="105.3984375" style="606" bestFit="1" customWidth="1"/>
    <col min="909" max="909" width="8.8984375" style="606"/>
    <col min="910" max="16384" width="8.8984375" style="576"/>
  </cols>
  <sheetData>
    <row r="1" spans="1:909" x14ac:dyDescent="0.7">
      <c r="A1" s="574"/>
      <c r="B1" s="575"/>
      <c r="C1" s="574"/>
      <c r="D1" s="574" t="s">
        <v>6452</v>
      </c>
      <c r="E1" s="574" t="s">
        <v>6453</v>
      </c>
      <c r="F1" s="574" t="s">
        <v>6454</v>
      </c>
      <c r="G1" s="574" t="s">
        <v>6455</v>
      </c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574"/>
      <c r="AJ1" s="574"/>
      <c r="AK1" s="574"/>
      <c r="AL1" s="574"/>
      <c r="AM1" s="574"/>
      <c r="AN1" s="574"/>
      <c r="AO1" s="574"/>
      <c r="AP1" s="574"/>
      <c r="AQ1" s="574"/>
      <c r="AR1" s="574"/>
      <c r="AS1" s="574"/>
      <c r="AT1" s="574"/>
      <c r="AU1" s="574"/>
      <c r="AV1" s="574"/>
      <c r="AW1" s="574"/>
      <c r="AX1" s="574"/>
      <c r="AY1" s="574"/>
      <c r="AZ1" s="574"/>
      <c r="BA1" s="574"/>
      <c r="BB1" s="574"/>
      <c r="BC1" s="574"/>
      <c r="BD1" s="574"/>
      <c r="BE1" s="574"/>
      <c r="BF1" s="574"/>
      <c r="BG1" s="574"/>
      <c r="BH1" s="574"/>
      <c r="BI1" s="574"/>
      <c r="BJ1" s="574"/>
      <c r="BK1" s="574"/>
      <c r="BL1" s="574"/>
      <c r="BM1" s="574"/>
      <c r="BN1" s="574"/>
      <c r="BO1" s="574"/>
      <c r="BP1" s="574"/>
      <c r="BQ1" s="574"/>
      <c r="BR1" s="574"/>
      <c r="BS1" s="574"/>
      <c r="BT1" s="574"/>
      <c r="BU1" s="574"/>
      <c r="BV1" s="574"/>
      <c r="BW1" s="574"/>
      <c r="BX1" s="574"/>
      <c r="BY1" s="574"/>
      <c r="BZ1" s="574"/>
      <c r="CA1" s="574"/>
      <c r="CB1" s="574"/>
      <c r="CC1" s="574"/>
      <c r="CD1" s="574"/>
      <c r="CE1" s="574"/>
      <c r="CF1" s="574"/>
      <c r="CG1" s="574"/>
      <c r="CH1" s="574"/>
      <c r="CI1" s="574"/>
      <c r="CJ1" s="574"/>
      <c r="CK1" s="574"/>
      <c r="CL1" s="574"/>
      <c r="CM1" s="574"/>
      <c r="CN1" s="574"/>
      <c r="CO1" s="574"/>
      <c r="CP1" s="574"/>
      <c r="CQ1" s="574"/>
      <c r="CR1" s="574"/>
      <c r="CS1" s="574"/>
      <c r="CT1" s="574"/>
      <c r="CU1" s="574"/>
      <c r="CV1" s="574"/>
      <c r="CW1" s="574"/>
      <c r="CX1" s="574"/>
      <c r="CY1" s="574"/>
      <c r="CZ1" s="574"/>
      <c r="DA1" s="574"/>
      <c r="DB1" s="574"/>
      <c r="DC1" s="574"/>
      <c r="DD1" s="574"/>
      <c r="DE1" s="574"/>
      <c r="DF1" s="574"/>
      <c r="DG1" s="574"/>
      <c r="DH1" s="574"/>
      <c r="DI1" s="574"/>
      <c r="DJ1" s="574"/>
      <c r="DK1" s="574"/>
      <c r="DL1" s="574"/>
      <c r="DM1" s="574"/>
      <c r="DN1" s="574"/>
      <c r="DO1" s="574"/>
      <c r="DP1" s="574"/>
      <c r="DQ1" s="574"/>
      <c r="DR1" s="574"/>
      <c r="DS1" s="574"/>
      <c r="DT1" s="574"/>
      <c r="DU1" s="574"/>
      <c r="DV1" s="574"/>
      <c r="DW1" s="574"/>
      <c r="DX1" s="574"/>
      <c r="DY1" s="574"/>
      <c r="DZ1" s="574"/>
      <c r="EA1" s="574"/>
      <c r="EB1" s="574"/>
      <c r="EC1" s="574"/>
      <c r="ED1" s="574"/>
      <c r="EE1" s="574"/>
      <c r="EF1" s="574"/>
      <c r="EG1" s="574"/>
      <c r="EH1" s="574"/>
      <c r="EI1" s="574"/>
      <c r="EJ1" s="574"/>
      <c r="EK1" s="574"/>
      <c r="EL1" s="574"/>
      <c r="EM1" s="574"/>
      <c r="EN1" s="574"/>
      <c r="EO1" s="574"/>
      <c r="EP1" s="574"/>
      <c r="EQ1" s="574"/>
      <c r="ER1" s="574"/>
      <c r="ES1" s="574"/>
      <c r="ET1" s="574"/>
      <c r="EU1" s="574"/>
      <c r="EV1" s="574"/>
      <c r="EW1" s="574"/>
      <c r="EX1" s="574"/>
      <c r="EY1" s="574"/>
      <c r="EZ1" s="574"/>
      <c r="FA1" s="574"/>
      <c r="FB1" s="574"/>
      <c r="FC1" s="574"/>
      <c r="FD1" s="574"/>
      <c r="FE1" s="574"/>
      <c r="FF1" s="574"/>
      <c r="FG1" s="574"/>
      <c r="FH1" s="574"/>
      <c r="FI1" s="574"/>
      <c r="FJ1" s="574"/>
      <c r="FK1" s="574"/>
      <c r="FL1" s="574"/>
      <c r="FM1" s="574"/>
      <c r="FN1" s="574"/>
      <c r="FO1" s="574"/>
      <c r="FP1" s="574"/>
      <c r="FQ1" s="574"/>
      <c r="FR1" s="574"/>
      <c r="FS1" s="574"/>
      <c r="FT1" s="574"/>
      <c r="FU1" s="574"/>
      <c r="FV1" s="574"/>
      <c r="FW1" s="574"/>
      <c r="FX1" s="574"/>
      <c r="FY1" s="574"/>
      <c r="FZ1" s="574"/>
      <c r="GA1" s="574"/>
      <c r="GB1" s="574"/>
      <c r="GC1" s="574"/>
      <c r="GD1" s="574"/>
      <c r="GE1" s="574"/>
      <c r="GF1" s="574"/>
      <c r="GG1" s="574"/>
      <c r="GH1" s="574"/>
      <c r="GI1" s="574"/>
      <c r="GJ1" s="574"/>
      <c r="GK1" s="574"/>
      <c r="GL1" s="574"/>
      <c r="GM1" s="574"/>
      <c r="GN1" s="574"/>
      <c r="GO1" s="574"/>
      <c r="GP1" s="574"/>
      <c r="GQ1" s="574"/>
      <c r="GR1" s="574"/>
      <c r="GS1" s="574"/>
      <c r="GT1" s="574"/>
      <c r="GU1" s="574"/>
      <c r="GV1" s="574"/>
      <c r="GW1" s="574"/>
      <c r="GX1" s="574"/>
      <c r="GY1" s="574"/>
      <c r="GZ1" s="574"/>
      <c r="HA1" s="574"/>
      <c r="HB1" s="574"/>
      <c r="HC1" s="574"/>
      <c r="HD1" s="574"/>
      <c r="HE1" s="574"/>
      <c r="HF1" s="574"/>
      <c r="HG1" s="574"/>
      <c r="HH1" s="574"/>
      <c r="HI1" s="574"/>
      <c r="HJ1" s="574"/>
      <c r="HK1" s="574"/>
      <c r="HL1" s="574"/>
      <c r="HM1" s="574"/>
      <c r="HN1" s="574"/>
      <c r="HO1" s="574"/>
      <c r="HP1" s="574"/>
      <c r="HQ1" s="574"/>
      <c r="HR1" s="574"/>
      <c r="HS1" s="574"/>
      <c r="HT1" s="574"/>
      <c r="HU1" s="574"/>
      <c r="HV1" s="574"/>
      <c r="HW1" s="574"/>
      <c r="HX1" s="574"/>
      <c r="HY1" s="574"/>
      <c r="HZ1" s="574"/>
      <c r="IA1" s="574"/>
      <c r="IB1" s="574"/>
      <c r="IC1" s="574"/>
      <c r="ID1" s="574"/>
      <c r="IE1" s="574"/>
      <c r="IF1" s="574"/>
      <c r="IG1" s="574"/>
      <c r="IH1" s="574"/>
      <c r="II1" s="574"/>
      <c r="IJ1" s="574"/>
      <c r="IK1" s="574"/>
      <c r="IL1" s="574"/>
      <c r="IM1" s="574"/>
      <c r="IN1" s="574"/>
      <c r="IO1" s="574"/>
      <c r="IP1" s="574"/>
      <c r="IQ1" s="574"/>
      <c r="IR1" s="574"/>
      <c r="IS1" s="574"/>
      <c r="IT1" s="574"/>
      <c r="IU1" s="574"/>
      <c r="IV1" s="574"/>
      <c r="IW1" s="574"/>
      <c r="IX1" s="574"/>
      <c r="IY1" s="574"/>
      <c r="IZ1" s="574"/>
      <c r="JA1" s="574"/>
      <c r="JB1" s="574"/>
      <c r="JC1" s="574"/>
      <c r="JD1" s="574"/>
      <c r="JE1" s="574"/>
      <c r="JF1" s="574"/>
      <c r="JG1" s="574"/>
      <c r="JH1" s="574"/>
      <c r="JI1" s="574"/>
      <c r="JJ1" s="574"/>
      <c r="JK1" s="574"/>
      <c r="JL1" s="574"/>
      <c r="JM1" s="574"/>
      <c r="JN1" s="574"/>
      <c r="JO1" s="574"/>
      <c r="JP1" s="574"/>
      <c r="JQ1" s="574"/>
      <c r="JR1" s="574"/>
      <c r="JS1" s="574"/>
      <c r="JT1" s="574"/>
      <c r="JU1" s="574"/>
      <c r="JV1" s="574"/>
      <c r="JW1" s="574"/>
      <c r="JX1" s="574"/>
      <c r="JY1" s="574"/>
      <c r="JZ1" s="574"/>
      <c r="KA1" s="574"/>
      <c r="KB1" s="574"/>
      <c r="KC1" s="574"/>
      <c r="KD1" s="574"/>
      <c r="KE1" s="574"/>
      <c r="KF1" s="574"/>
      <c r="KG1" s="574"/>
      <c r="KH1" s="574"/>
      <c r="KI1" s="574"/>
      <c r="KJ1" s="574"/>
      <c r="KK1" s="574"/>
      <c r="KL1" s="574"/>
      <c r="KM1" s="574"/>
      <c r="KN1" s="574"/>
      <c r="KO1" s="574"/>
      <c r="KP1" s="574"/>
      <c r="KQ1" s="574"/>
      <c r="KR1" s="574"/>
      <c r="KS1" s="574"/>
      <c r="KT1" s="574"/>
      <c r="KU1" s="574"/>
      <c r="KV1" s="574"/>
      <c r="KW1" s="574"/>
      <c r="KX1" s="574"/>
      <c r="KY1" s="574"/>
      <c r="KZ1" s="574"/>
      <c r="LA1" s="574"/>
      <c r="LB1" s="574"/>
      <c r="LC1" s="574"/>
      <c r="LD1" s="574"/>
      <c r="LE1" s="574"/>
      <c r="LF1" s="574"/>
      <c r="LG1" s="574"/>
      <c r="LH1" s="574"/>
      <c r="LI1" s="574"/>
      <c r="LJ1" s="574"/>
      <c r="LK1" s="574"/>
      <c r="LL1" s="574"/>
      <c r="LM1" s="574"/>
      <c r="LN1" s="574"/>
      <c r="LO1" s="574"/>
      <c r="LP1" s="574"/>
      <c r="LQ1" s="574"/>
      <c r="LR1" s="574"/>
      <c r="LS1" s="574"/>
      <c r="LT1" s="574"/>
      <c r="LU1" s="574"/>
      <c r="LV1" s="574"/>
      <c r="LW1" s="574"/>
      <c r="LX1" s="574"/>
      <c r="LY1" s="574"/>
      <c r="LZ1" s="574"/>
      <c r="MA1" s="574"/>
      <c r="MB1" s="574"/>
      <c r="MC1" s="574"/>
      <c r="MD1" s="574"/>
      <c r="ME1" s="574"/>
      <c r="MF1" s="574"/>
      <c r="MG1" s="574"/>
      <c r="MH1" s="574"/>
      <c r="MI1" s="574"/>
      <c r="MJ1" s="574"/>
      <c r="MK1" s="574"/>
      <c r="ML1" s="574"/>
      <c r="MM1" s="574"/>
      <c r="MN1" s="574"/>
      <c r="MO1" s="574"/>
      <c r="MP1" s="574"/>
      <c r="MQ1" s="574"/>
      <c r="MR1" s="574"/>
      <c r="MS1" s="574"/>
      <c r="MT1" s="574"/>
      <c r="MU1" s="574"/>
      <c r="MV1" s="574"/>
      <c r="MW1" s="574"/>
      <c r="MX1" s="574"/>
      <c r="MY1" s="574"/>
      <c r="MZ1" s="574"/>
      <c r="NA1" s="574"/>
      <c r="NB1" s="574"/>
      <c r="NC1" s="574"/>
      <c r="ND1" s="574"/>
      <c r="NE1" s="574"/>
      <c r="NF1" s="574"/>
      <c r="NG1" s="574"/>
      <c r="NH1" s="574"/>
      <c r="NI1" s="574"/>
      <c r="NJ1" s="574"/>
      <c r="NK1" s="574"/>
      <c r="NL1" s="574"/>
      <c r="NM1" s="574"/>
      <c r="NN1" s="574"/>
      <c r="NO1" s="574"/>
      <c r="NP1" s="574"/>
      <c r="NQ1" s="574"/>
      <c r="NR1" s="574"/>
      <c r="NS1" s="574"/>
      <c r="NT1" s="574"/>
      <c r="NU1" s="574"/>
      <c r="NV1" s="574"/>
      <c r="NW1" s="574"/>
      <c r="NX1" s="574"/>
      <c r="NY1" s="574"/>
      <c r="NZ1" s="574"/>
      <c r="OA1" s="574"/>
      <c r="OB1" s="574"/>
      <c r="OC1" s="574"/>
      <c r="OD1" s="574"/>
      <c r="OE1" s="574"/>
      <c r="OF1" s="574"/>
      <c r="OG1" s="574"/>
      <c r="OH1" s="574"/>
      <c r="OI1" s="574"/>
      <c r="OJ1" s="574"/>
      <c r="OK1" s="574"/>
      <c r="OL1" s="574"/>
      <c r="OM1" s="574"/>
      <c r="ON1" s="574"/>
      <c r="OO1" s="574"/>
      <c r="OP1" s="574"/>
      <c r="OQ1" s="574"/>
      <c r="OR1" s="574"/>
      <c r="OS1" s="574"/>
      <c r="OT1" s="574"/>
      <c r="OU1" s="574"/>
      <c r="OV1" s="574"/>
      <c r="OW1" s="574"/>
      <c r="OX1" s="574"/>
      <c r="OY1" s="574"/>
      <c r="OZ1" s="574"/>
      <c r="PA1" s="574"/>
      <c r="PB1" s="574"/>
      <c r="PC1" s="574"/>
      <c r="PD1" s="574"/>
      <c r="PE1" s="574"/>
      <c r="PF1" s="574"/>
      <c r="PG1" s="574"/>
      <c r="PH1" s="574"/>
      <c r="PI1" s="574"/>
      <c r="PJ1" s="574"/>
      <c r="PK1" s="574"/>
      <c r="PL1" s="574"/>
      <c r="PM1" s="574"/>
      <c r="PN1" s="574"/>
      <c r="PO1" s="574"/>
      <c r="PP1" s="574"/>
      <c r="PQ1" s="574"/>
      <c r="PR1" s="574"/>
      <c r="PS1" s="574"/>
      <c r="PT1" s="574"/>
      <c r="PU1" s="574"/>
      <c r="PV1" s="574"/>
      <c r="PW1" s="574"/>
      <c r="PX1" s="574"/>
      <c r="PY1" s="574"/>
      <c r="PZ1" s="574"/>
      <c r="QA1" s="574"/>
      <c r="QB1" s="574"/>
      <c r="QC1" s="574"/>
      <c r="QD1" s="574"/>
      <c r="QE1" s="574"/>
      <c r="QF1" s="574"/>
      <c r="QG1" s="574"/>
      <c r="QH1" s="574"/>
      <c r="QI1" s="574"/>
      <c r="QJ1" s="574"/>
      <c r="QK1" s="574"/>
      <c r="QL1" s="574"/>
      <c r="QM1" s="574"/>
      <c r="QN1" s="574"/>
      <c r="QO1" s="574"/>
      <c r="QP1" s="574"/>
      <c r="QQ1" s="574"/>
      <c r="QR1" s="574"/>
      <c r="QS1" s="574"/>
      <c r="QT1" s="574"/>
      <c r="QU1" s="574"/>
      <c r="QV1" s="574"/>
      <c r="QW1" s="574"/>
      <c r="QX1" s="574"/>
      <c r="QY1" s="574"/>
      <c r="QZ1" s="574"/>
      <c r="RA1" s="574"/>
      <c r="RB1" s="574"/>
      <c r="RC1" s="574"/>
      <c r="RD1" s="574"/>
      <c r="RE1" s="574"/>
      <c r="RF1" s="574"/>
      <c r="RG1" s="574"/>
      <c r="RH1" s="574"/>
      <c r="RI1" s="574"/>
      <c r="RJ1" s="574"/>
      <c r="RK1" s="574"/>
      <c r="RL1" s="574"/>
      <c r="RM1" s="574"/>
      <c r="RN1" s="574"/>
      <c r="RO1" s="574"/>
      <c r="RP1" s="574"/>
      <c r="RQ1" s="574"/>
      <c r="RR1" s="574"/>
      <c r="RS1" s="574"/>
      <c r="RT1" s="574"/>
      <c r="RU1" s="574"/>
      <c r="RV1" s="574"/>
      <c r="RW1" s="574"/>
      <c r="RX1" s="574"/>
      <c r="RY1" s="574"/>
      <c r="RZ1" s="574"/>
      <c r="SA1" s="574"/>
      <c r="SB1" s="574"/>
      <c r="SC1" s="574"/>
      <c r="SD1" s="574"/>
      <c r="SE1" s="574"/>
      <c r="SF1" s="574"/>
      <c r="SG1" s="574"/>
      <c r="SH1" s="574"/>
      <c r="SI1" s="574"/>
      <c r="SJ1" s="574"/>
      <c r="SK1" s="574"/>
      <c r="SL1" s="574"/>
      <c r="SM1" s="574"/>
      <c r="SN1" s="574"/>
      <c r="SO1" s="574"/>
      <c r="SP1" s="574"/>
      <c r="SQ1" s="574"/>
      <c r="SR1" s="574"/>
      <c r="SS1" s="574"/>
      <c r="ST1" s="574"/>
      <c r="SU1" s="574"/>
      <c r="SV1" s="574"/>
      <c r="SW1" s="574"/>
      <c r="SX1" s="574"/>
      <c r="SY1" s="574"/>
      <c r="SZ1" s="574"/>
      <c r="TA1" s="574"/>
      <c r="TB1" s="574"/>
      <c r="TC1" s="574"/>
      <c r="TD1" s="574"/>
      <c r="TE1" s="574"/>
      <c r="TF1" s="574"/>
      <c r="TG1" s="574"/>
      <c r="TH1" s="574"/>
      <c r="TI1" s="574"/>
      <c r="TJ1" s="574"/>
      <c r="TK1" s="574"/>
      <c r="TL1" s="574"/>
      <c r="TM1" s="574"/>
      <c r="TN1" s="574"/>
      <c r="TO1" s="574"/>
      <c r="TP1" s="574"/>
      <c r="TQ1" s="574"/>
      <c r="TR1" s="574"/>
      <c r="TS1" s="574"/>
      <c r="TT1" s="574"/>
      <c r="TU1" s="574"/>
      <c r="TV1" s="574"/>
      <c r="TW1" s="574"/>
      <c r="TX1" s="574"/>
      <c r="TY1" s="574"/>
      <c r="TZ1" s="574"/>
      <c r="UA1" s="574"/>
      <c r="UB1" s="574"/>
      <c r="UC1" s="574"/>
      <c r="UD1" s="574"/>
      <c r="UE1" s="574"/>
      <c r="UF1" s="574"/>
      <c r="UG1" s="574"/>
      <c r="UH1" s="574"/>
      <c r="UI1" s="574"/>
      <c r="UJ1" s="574"/>
      <c r="UK1" s="574"/>
      <c r="UL1" s="574"/>
      <c r="UM1" s="574"/>
      <c r="UN1" s="574"/>
      <c r="UO1" s="574"/>
      <c r="UP1" s="574"/>
      <c r="UQ1" s="574"/>
      <c r="UR1" s="574"/>
      <c r="US1" s="574"/>
      <c r="UT1" s="574"/>
      <c r="UU1" s="574"/>
      <c r="UV1" s="574"/>
      <c r="UW1" s="574"/>
      <c r="UX1" s="574"/>
      <c r="UY1" s="574"/>
      <c r="UZ1" s="574"/>
      <c r="VA1" s="574"/>
      <c r="VB1" s="574"/>
      <c r="VC1" s="574"/>
      <c r="VD1" s="574"/>
      <c r="VE1" s="574"/>
      <c r="VF1" s="574"/>
      <c r="VG1" s="574"/>
      <c r="VH1" s="574"/>
      <c r="VI1" s="574"/>
      <c r="VJ1" s="574"/>
      <c r="VK1" s="574"/>
      <c r="VL1" s="574"/>
      <c r="VM1" s="574"/>
      <c r="VN1" s="574"/>
      <c r="VO1" s="574"/>
      <c r="VP1" s="574"/>
      <c r="VQ1" s="574"/>
      <c r="VR1" s="574"/>
      <c r="VS1" s="574"/>
      <c r="VT1" s="574"/>
      <c r="VU1" s="574"/>
      <c r="VV1" s="574"/>
      <c r="VW1" s="574"/>
      <c r="VX1" s="574"/>
      <c r="VY1" s="574"/>
      <c r="VZ1" s="574"/>
      <c r="WA1" s="574"/>
      <c r="WB1" s="574"/>
      <c r="WC1" s="574"/>
      <c r="WD1" s="574"/>
      <c r="WE1" s="574"/>
      <c r="WF1" s="574"/>
      <c r="WG1" s="574"/>
      <c r="WH1" s="574"/>
      <c r="WI1" s="574"/>
      <c r="WJ1" s="574"/>
      <c r="WK1" s="574"/>
      <c r="WL1" s="574"/>
      <c r="WM1" s="574"/>
      <c r="WN1" s="574"/>
      <c r="WO1" s="574"/>
      <c r="WP1" s="574"/>
      <c r="WQ1" s="574"/>
      <c r="WR1" s="574"/>
      <c r="WS1" s="574"/>
      <c r="WT1" s="574"/>
      <c r="WU1" s="574"/>
      <c r="WV1" s="574"/>
      <c r="WW1" s="574"/>
      <c r="WX1" s="574"/>
      <c r="WY1" s="574"/>
      <c r="WZ1" s="574"/>
      <c r="XA1" s="574"/>
      <c r="XB1" s="574"/>
      <c r="XC1" s="574"/>
      <c r="XD1" s="574"/>
      <c r="XE1" s="574"/>
      <c r="XF1" s="574"/>
      <c r="XG1" s="574"/>
      <c r="XH1" s="574"/>
      <c r="XI1" s="574"/>
      <c r="XJ1" s="574"/>
      <c r="XK1" s="574"/>
      <c r="XL1" s="574"/>
      <c r="XM1" s="574"/>
      <c r="XN1" s="574"/>
      <c r="XO1" s="574"/>
      <c r="XP1" s="574"/>
      <c r="XQ1" s="574"/>
      <c r="XR1" s="574"/>
      <c r="XS1" s="574"/>
      <c r="XT1" s="574"/>
      <c r="XU1" s="574"/>
      <c r="XV1" s="574"/>
      <c r="XW1" s="574"/>
      <c r="XX1" s="574"/>
      <c r="XY1" s="574"/>
      <c r="XZ1" s="574"/>
      <c r="YA1" s="574"/>
      <c r="YB1" s="574"/>
      <c r="YC1" s="574"/>
      <c r="YD1" s="574"/>
      <c r="YE1" s="574"/>
      <c r="YF1" s="574"/>
      <c r="YG1" s="574"/>
      <c r="YH1" s="574"/>
      <c r="YI1" s="574"/>
      <c r="YJ1" s="574"/>
      <c r="YK1" s="574"/>
      <c r="YL1" s="574"/>
      <c r="YM1" s="574"/>
      <c r="YN1" s="574"/>
      <c r="YO1" s="574"/>
      <c r="YP1" s="574"/>
      <c r="YQ1" s="574"/>
      <c r="YR1" s="574"/>
      <c r="YS1" s="574"/>
      <c r="YT1" s="574"/>
      <c r="YU1" s="574"/>
      <c r="YV1" s="574"/>
      <c r="YW1" s="574"/>
      <c r="YX1" s="574"/>
      <c r="YY1" s="574"/>
      <c r="YZ1" s="574"/>
      <c r="ZA1" s="574"/>
      <c r="ZB1" s="574"/>
      <c r="ZC1" s="574"/>
      <c r="ZD1" s="574"/>
      <c r="ZE1" s="574"/>
      <c r="ZF1" s="574"/>
      <c r="ZG1" s="574"/>
      <c r="ZH1" s="574"/>
      <c r="ZI1" s="574"/>
      <c r="ZJ1" s="574"/>
      <c r="ZK1" s="574"/>
      <c r="ZL1" s="574"/>
      <c r="ZM1" s="574"/>
      <c r="ZN1" s="574"/>
      <c r="ZO1" s="574"/>
      <c r="ZP1" s="574"/>
      <c r="ZQ1" s="574"/>
      <c r="ZR1" s="574"/>
      <c r="ZS1" s="574"/>
      <c r="ZT1" s="574"/>
      <c r="ZU1" s="574"/>
      <c r="ZV1" s="574"/>
      <c r="ZW1" s="574"/>
      <c r="ZX1" s="574"/>
      <c r="ZY1" s="574"/>
      <c r="ZZ1" s="574"/>
      <c r="AAA1" s="574"/>
      <c r="AAB1" s="574"/>
      <c r="AAC1" s="574"/>
      <c r="AAD1" s="574"/>
      <c r="AAE1" s="574"/>
      <c r="AAF1" s="574"/>
      <c r="AAG1" s="574"/>
      <c r="AAH1" s="574"/>
      <c r="AAI1" s="574"/>
      <c r="AAJ1" s="574"/>
      <c r="AAK1" s="574"/>
      <c r="AAL1" s="574"/>
      <c r="AAM1" s="574"/>
      <c r="AAN1" s="574"/>
      <c r="AAO1" s="574"/>
      <c r="AAP1" s="574"/>
      <c r="AAQ1" s="574"/>
      <c r="AAR1" s="574"/>
      <c r="AAS1" s="574"/>
      <c r="AAT1" s="574"/>
      <c r="AAU1" s="574"/>
      <c r="AAV1" s="574"/>
      <c r="AAW1" s="574"/>
      <c r="AAX1" s="574"/>
      <c r="AAY1" s="574"/>
      <c r="AAZ1" s="574"/>
      <c r="ABA1" s="574"/>
      <c r="ABB1" s="574"/>
      <c r="ABC1" s="574"/>
      <c r="ABD1" s="574"/>
      <c r="ABE1" s="574"/>
      <c r="ABF1" s="574"/>
      <c r="ABG1" s="574"/>
      <c r="ABH1" s="574"/>
      <c r="ABI1" s="574"/>
      <c r="ABJ1" s="574"/>
      <c r="ABK1" s="574"/>
      <c r="ABL1" s="574"/>
      <c r="ABM1" s="574"/>
      <c r="ABN1" s="574"/>
      <c r="ABO1" s="574"/>
      <c r="ABP1" s="574"/>
      <c r="ABQ1" s="574"/>
      <c r="ABR1" s="574"/>
      <c r="ABS1" s="574"/>
      <c r="ABT1" s="574"/>
      <c r="ABU1" s="574"/>
      <c r="ABV1" s="574"/>
      <c r="ABW1" s="574"/>
      <c r="ABX1" s="574"/>
      <c r="ABY1" s="574"/>
      <c r="ABZ1" s="574"/>
      <c r="ACA1" s="574"/>
      <c r="ACB1" s="574"/>
      <c r="ACC1" s="574"/>
      <c r="ACD1" s="574"/>
      <c r="ACE1" s="574"/>
      <c r="ACF1" s="574"/>
      <c r="ACG1" s="574"/>
      <c r="ACH1" s="574"/>
      <c r="ACI1" s="574"/>
      <c r="ACJ1" s="574"/>
      <c r="ACK1" s="574"/>
      <c r="ACL1" s="574"/>
      <c r="ACM1" s="574"/>
      <c r="ACN1" s="574"/>
      <c r="ACO1" s="574"/>
      <c r="ACP1" s="574"/>
      <c r="ACQ1" s="574"/>
      <c r="ACR1" s="574"/>
      <c r="ACS1" s="574"/>
      <c r="ACT1" s="574"/>
      <c r="ACU1" s="574"/>
      <c r="ACV1" s="574"/>
      <c r="ACW1" s="574"/>
      <c r="ACX1" s="574"/>
      <c r="ACY1" s="574"/>
      <c r="ACZ1" s="574"/>
      <c r="ADA1" s="574"/>
      <c r="ADB1" s="574"/>
      <c r="ADC1" s="574"/>
      <c r="ADD1" s="574"/>
      <c r="ADE1" s="574"/>
      <c r="ADF1" s="574"/>
      <c r="ADG1" s="574"/>
      <c r="ADH1" s="574"/>
      <c r="ADI1" s="574"/>
      <c r="ADJ1" s="574"/>
      <c r="ADK1" s="574"/>
      <c r="ADL1" s="574"/>
      <c r="ADM1" s="574"/>
      <c r="ADN1" s="574"/>
      <c r="ADO1" s="574"/>
      <c r="ADP1" s="574"/>
      <c r="ADQ1" s="574"/>
      <c r="ADR1" s="574"/>
      <c r="ADS1" s="574"/>
      <c r="ADT1" s="574"/>
      <c r="ADU1" s="574"/>
      <c r="ADV1" s="574"/>
      <c r="ADW1" s="574"/>
      <c r="ADX1" s="574"/>
      <c r="ADY1" s="574"/>
      <c r="ADZ1" s="574"/>
      <c r="AEA1" s="574"/>
      <c r="AEB1" s="574"/>
      <c r="AEC1" s="574"/>
      <c r="AED1" s="574"/>
      <c r="AEE1" s="574"/>
      <c r="AEF1" s="574"/>
      <c r="AEG1" s="574"/>
      <c r="AEH1" s="574"/>
      <c r="AEI1" s="574"/>
      <c r="AEJ1" s="574"/>
      <c r="AEK1" s="574"/>
      <c r="AEL1" s="574"/>
      <c r="AEM1" s="574"/>
      <c r="AEN1" s="574"/>
      <c r="AEO1" s="574"/>
      <c r="AEP1" s="574"/>
      <c r="AEQ1" s="574"/>
      <c r="AER1" s="574"/>
      <c r="AES1" s="574"/>
      <c r="AET1" s="574"/>
      <c r="AEU1" s="574"/>
      <c r="AEV1" s="574"/>
      <c r="AEW1" s="574"/>
      <c r="AEX1" s="574"/>
      <c r="AEY1" s="574"/>
      <c r="AEZ1" s="574"/>
      <c r="AFA1" s="574"/>
      <c r="AFB1" s="574"/>
      <c r="AFC1" s="574"/>
      <c r="AFD1" s="574"/>
      <c r="AFE1" s="574"/>
      <c r="AFF1" s="574"/>
      <c r="AFG1" s="574"/>
      <c r="AFH1" s="574"/>
      <c r="AFI1" s="574"/>
      <c r="AFJ1" s="574"/>
      <c r="AFK1" s="574"/>
      <c r="AFL1" s="574"/>
      <c r="AFM1" s="574"/>
      <c r="AFN1" s="574"/>
      <c r="AFO1" s="574"/>
      <c r="AFP1" s="574"/>
      <c r="AFQ1" s="574"/>
      <c r="AFR1" s="574"/>
      <c r="AFS1" s="574"/>
      <c r="AFT1" s="574"/>
      <c r="AFU1" s="574"/>
      <c r="AFV1" s="574"/>
      <c r="AFW1" s="574"/>
      <c r="AFX1" s="574"/>
      <c r="AFY1" s="574"/>
      <c r="AFZ1" s="574"/>
      <c r="AGA1" s="574"/>
      <c r="AGB1" s="574"/>
      <c r="AGC1" s="574"/>
      <c r="AGD1" s="574"/>
      <c r="AGE1" s="574"/>
      <c r="AGF1" s="574"/>
      <c r="AGG1" s="574"/>
      <c r="AGH1" s="574"/>
      <c r="AGI1" s="574"/>
      <c r="AGJ1" s="574"/>
      <c r="AGK1" s="574"/>
      <c r="AGL1" s="574"/>
      <c r="AGM1" s="574"/>
      <c r="AGN1" s="574"/>
      <c r="AGO1" s="574"/>
      <c r="AGP1" s="574"/>
      <c r="AGQ1" s="574"/>
      <c r="AGR1" s="574"/>
      <c r="AGS1" s="574"/>
      <c r="AGT1" s="574"/>
      <c r="AGU1" s="574"/>
      <c r="AGV1" s="574"/>
      <c r="AGW1" s="574"/>
      <c r="AGX1" s="574"/>
      <c r="AGY1" s="574"/>
      <c r="AGZ1" s="574"/>
      <c r="AHA1" s="574"/>
      <c r="AHB1" s="574"/>
      <c r="AHC1" s="574"/>
      <c r="AHD1" s="574"/>
      <c r="AHE1" s="574"/>
      <c r="AHF1" s="574"/>
      <c r="AHG1" s="574"/>
      <c r="AHH1" s="574"/>
      <c r="AHI1" s="574"/>
      <c r="AHJ1" s="574"/>
      <c r="AHK1" s="574"/>
      <c r="AHL1" s="574"/>
      <c r="AHM1" s="574"/>
      <c r="AHN1" s="574"/>
      <c r="AHO1" s="574"/>
      <c r="AHP1" s="574"/>
      <c r="AHQ1" s="574"/>
      <c r="AHR1" s="574"/>
      <c r="AHS1" s="574"/>
      <c r="AHT1" s="574"/>
    </row>
    <row r="2" spans="1:909" x14ac:dyDescent="0.7">
      <c r="A2" s="574"/>
      <c r="B2" s="575"/>
      <c r="C2" s="574"/>
      <c r="D2" s="574">
        <v>1</v>
      </c>
      <c r="E2" s="574">
        <v>1</v>
      </c>
      <c r="F2" s="574">
        <v>1</v>
      </c>
      <c r="G2" s="574">
        <v>1</v>
      </c>
      <c r="H2" s="574">
        <v>1</v>
      </c>
      <c r="I2" s="574">
        <v>1</v>
      </c>
      <c r="J2" s="574">
        <v>1</v>
      </c>
      <c r="K2" s="574">
        <v>1</v>
      </c>
      <c r="L2" s="574">
        <v>1</v>
      </c>
      <c r="M2" s="574">
        <v>1</v>
      </c>
      <c r="N2" s="574">
        <v>1</v>
      </c>
      <c r="O2" s="574">
        <v>1</v>
      </c>
      <c r="P2" s="574">
        <v>1</v>
      </c>
      <c r="Q2" s="574">
        <v>1</v>
      </c>
      <c r="R2" s="574">
        <v>1</v>
      </c>
      <c r="S2" s="574">
        <v>1</v>
      </c>
      <c r="T2" s="574">
        <v>1</v>
      </c>
      <c r="U2" s="574">
        <v>1</v>
      </c>
      <c r="V2" s="574">
        <v>1</v>
      </c>
      <c r="W2" s="574">
        <v>1</v>
      </c>
      <c r="X2" s="574">
        <v>1</v>
      </c>
      <c r="Y2" s="574">
        <v>1</v>
      </c>
      <c r="Z2" s="574">
        <v>1</v>
      </c>
      <c r="AA2" s="574">
        <v>1</v>
      </c>
      <c r="AB2" s="574">
        <v>1</v>
      </c>
      <c r="AC2" s="574">
        <v>1</v>
      </c>
      <c r="AD2" s="574">
        <v>1</v>
      </c>
      <c r="AE2" s="574">
        <v>1</v>
      </c>
      <c r="AF2" s="574">
        <v>1</v>
      </c>
      <c r="AG2" s="574">
        <v>1</v>
      </c>
      <c r="AH2" s="574">
        <v>1</v>
      </c>
      <c r="AI2" s="574">
        <v>1</v>
      </c>
      <c r="AJ2" s="574">
        <v>1</v>
      </c>
      <c r="AK2" s="574">
        <v>1</v>
      </c>
      <c r="AL2" s="574">
        <v>1</v>
      </c>
      <c r="AM2" s="574">
        <v>1</v>
      </c>
      <c r="AN2" s="574">
        <v>1</v>
      </c>
      <c r="AO2" s="574">
        <v>1</v>
      </c>
      <c r="AP2" s="574">
        <v>1</v>
      </c>
      <c r="AQ2" s="574">
        <v>1</v>
      </c>
      <c r="AR2" s="574">
        <v>1</v>
      </c>
      <c r="AS2" s="574">
        <v>1</v>
      </c>
      <c r="AT2" s="574">
        <v>1</v>
      </c>
      <c r="AU2" s="574">
        <v>1</v>
      </c>
      <c r="AV2" s="574">
        <v>1</v>
      </c>
      <c r="AW2" s="574">
        <v>1</v>
      </c>
      <c r="AX2" s="574">
        <v>1</v>
      </c>
      <c r="AY2" s="574">
        <v>1</v>
      </c>
      <c r="AZ2" s="574">
        <v>1</v>
      </c>
      <c r="BA2" s="574">
        <v>1</v>
      </c>
      <c r="BB2" s="574">
        <v>1</v>
      </c>
      <c r="BC2" s="574">
        <v>1</v>
      </c>
      <c r="BD2" s="574">
        <v>1</v>
      </c>
      <c r="BE2" s="574">
        <v>1</v>
      </c>
      <c r="BF2" s="574">
        <v>1</v>
      </c>
      <c r="BG2" s="574">
        <v>1</v>
      </c>
      <c r="BH2" s="574">
        <v>1</v>
      </c>
      <c r="BI2" s="574">
        <v>1</v>
      </c>
      <c r="BJ2" s="574">
        <v>1</v>
      </c>
      <c r="BK2" s="574">
        <v>1</v>
      </c>
      <c r="BL2" s="574">
        <v>1</v>
      </c>
      <c r="BM2" s="574">
        <v>1</v>
      </c>
      <c r="BN2" s="574">
        <v>1</v>
      </c>
      <c r="BO2" s="574">
        <v>1</v>
      </c>
      <c r="BP2" s="574">
        <v>1</v>
      </c>
      <c r="BQ2" s="574">
        <v>1</v>
      </c>
      <c r="BR2" s="574">
        <v>1</v>
      </c>
      <c r="BS2" s="574">
        <v>1</v>
      </c>
      <c r="BT2" s="574">
        <v>1</v>
      </c>
      <c r="BU2" s="574">
        <v>1</v>
      </c>
      <c r="BV2" s="574">
        <v>1</v>
      </c>
      <c r="BW2" s="574">
        <v>1</v>
      </c>
      <c r="BX2" s="574">
        <v>1</v>
      </c>
      <c r="BY2" s="574">
        <v>1</v>
      </c>
      <c r="BZ2" s="574">
        <v>1</v>
      </c>
      <c r="CA2" s="574">
        <v>1</v>
      </c>
      <c r="CB2" s="574">
        <v>1</v>
      </c>
      <c r="CC2" s="574">
        <v>1</v>
      </c>
      <c r="CD2" s="574">
        <v>1</v>
      </c>
      <c r="CE2" s="574">
        <v>1</v>
      </c>
      <c r="CF2" s="574">
        <v>1</v>
      </c>
      <c r="CG2" s="574">
        <v>1</v>
      </c>
      <c r="CH2" s="574">
        <v>1</v>
      </c>
      <c r="CI2" s="574">
        <v>1</v>
      </c>
      <c r="CJ2" s="574">
        <v>1</v>
      </c>
      <c r="CK2" s="574">
        <v>1</v>
      </c>
      <c r="CL2" s="574">
        <v>1</v>
      </c>
      <c r="CM2" s="574">
        <v>1</v>
      </c>
      <c r="CN2" s="574">
        <v>1</v>
      </c>
      <c r="CO2" s="574">
        <v>1</v>
      </c>
      <c r="CP2" s="574">
        <v>1</v>
      </c>
      <c r="CQ2" s="574">
        <v>1</v>
      </c>
      <c r="CR2" s="574">
        <v>1</v>
      </c>
      <c r="CS2" s="574">
        <v>1</v>
      </c>
      <c r="CT2" s="574">
        <v>1</v>
      </c>
      <c r="CU2" s="574">
        <v>1</v>
      </c>
      <c r="CV2" s="574">
        <v>1</v>
      </c>
      <c r="CW2" s="574">
        <v>1</v>
      </c>
      <c r="CX2" s="574">
        <v>1</v>
      </c>
      <c r="CY2" s="574">
        <v>1</v>
      </c>
      <c r="CZ2" s="574">
        <v>1</v>
      </c>
      <c r="DA2" s="574">
        <v>1</v>
      </c>
      <c r="DB2" s="574">
        <v>2</v>
      </c>
      <c r="DC2" s="574">
        <v>2</v>
      </c>
      <c r="DD2" s="574">
        <v>2</v>
      </c>
      <c r="DE2" s="574">
        <v>2</v>
      </c>
      <c r="DF2" s="574">
        <v>2</v>
      </c>
      <c r="DG2" s="574">
        <v>2</v>
      </c>
      <c r="DH2" s="574">
        <v>2</v>
      </c>
      <c r="DI2" s="574">
        <v>2</v>
      </c>
      <c r="DJ2" s="574">
        <v>2</v>
      </c>
      <c r="DK2" s="574">
        <v>2</v>
      </c>
      <c r="DL2" s="574">
        <v>2</v>
      </c>
      <c r="DM2" s="574">
        <v>2</v>
      </c>
      <c r="DN2" s="574">
        <v>2</v>
      </c>
      <c r="DO2" s="574">
        <v>2</v>
      </c>
      <c r="DP2" s="574">
        <v>2</v>
      </c>
      <c r="DQ2" s="574">
        <v>2</v>
      </c>
      <c r="DR2" s="574">
        <v>2</v>
      </c>
      <c r="DS2" s="574">
        <v>2</v>
      </c>
      <c r="DT2" s="574">
        <v>2</v>
      </c>
      <c r="DU2" s="574">
        <v>2</v>
      </c>
      <c r="DV2" s="574">
        <v>2</v>
      </c>
      <c r="DW2" s="574">
        <v>2</v>
      </c>
      <c r="DX2" s="574">
        <v>2</v>
      </c>
      <c r="DY2" s="574">
        <v>2</v>
      </c>
      <c r="DZ2" s="574">
        <v>2</v>
      </c>
      <c r="EA2" s="574">
        <v>2</v>
      </c>
      <c r="EB2" s="574">
        <v>2</v>
      </c>
      <c r="EC2" s="574">
        <v>2</v>
      </c>
      <c r="ED2" s="574">
        <v>2</v>
      </c>
      <c r="EE2" s="574">
        <v>2</v>
      </c>
      <c r="EF2" s="574">
        <v>2</v>
      </c>
      <c r="EG2" s="574">
        <v>2</v>
      </c>
      <c r="EH2" s="574">
        <v>2</v>
      </c>
      <c r="EI2" s="574">
        <v>2</v>
      </c>
      <c r="EJ2" s="574">
        <v>2</v>
      </c>
      <c r="EK2" s="574">
        <v>2</v>
      </c>
      <c r="EL2" s="574">
        <v>2</v>
      </c>
      <c r="EM2" s="574">
        <v>2</v>
      </c>
      <c r="EN2" s="574">
        <v>2</v>
      </c>
      <c r="EO2" s="574">
        <v>2</v>
      </c>
      <c r="EP2" s="574">
        <v>2</v>
      </c>
      <c r="EQ2" s="574">
        <v>2</v>
      </c>
      <c r="ER2" s="574">
        <v>2</v>
      </c>
      <c r="ES2" s="574">
        <v>2</v>
      </c>
      <c r="ET2" s="574">
        <v>2</v>
      </c>
      <c r="EU2" s="574">
        <v>2</v>
      </c>
      <c r="EV2" s="574">
        <v>2</v>
      </c>
      <c r="EW2" s="574">
        <v>3</v>
      </c>
      <c r="EX2" s="574">
        <v>3</v>
      </c>
      <c r="EY2" s="574">
        <v>3</v>
      </c>
      <c r="EZ2" s="574">
        <v>3</v>
      </c>
      <c r="FA2" s="574">
        <v>3</v>
      </c>
      <c r="FB2" s="574">
        <v>3</v>
      </c>
      <c r="FC2" s="574">
        <v>3</v>
      </c>
      <c r="FD2" s="574">
        <v>3</v>
      </c>
      <c r="FE2" s="574">
        <v>3</v>
      </c>
      <c r="FF2" s="574">
        <v>3</v>
      </c>
      <c r="FG2" s="574">
        <v>3</v>
      </c>
      <c r="FH2" s="574">
        <v>3</v>
      </c>
      <c r="FI2" s="574">
        <v>3</v>
      </c>
      <c r="FJ2" s="574">
        <v>3</v>
      </c>
      <c r="FK2" s="574">
        <v>3</v>
      </c>
      <c r="FL2" s="574">
        <v>3</v>
      </c>
      <c r="FM2" s="574">
        <v>3</v>
      </c>
      <c r="FN2" s="574">
        <v>3</v>
      </c>
      <c r="FO2" s="574">
        <v>3</v>
      </c>
      <c r="FP2" s="574">
        <v>3</v>
      </c>
      <c r="FQ2" s="574">
        <v>3</v>
      </c>
      <c r="FR2" s="574">
        <v>3</v>
      </c>
      <c r="FS2" s="574">
        <v>3</v>
      </c>
      <c r="FT2" s="574">
        <v>3</v>
      </c>
      <c r="FU2" s="574">
        <v>3</v>
      </c>
      <c r="FV2" s="574">
        <v>3</v>
      </c>
      <c r="FW2" s="574">
        <v>3</v>
      </c>
      <c r="FX2" s="574">
        <v>3</v>
      </c>
      <c r="FY2" s="574">
        <v>3</v>
      </c>
      <c r="FZ2" s="574">
        <v>3</v>
      </c>
      <c r="GA2" s="574">
        <v>3</v>
      </c>
      <c r="GB2" s="574">
        <v>3</v>
      </c>
      <c r="GC2" s="574">
        <v>3</v>
      </c>
      <c r="GD2" s="574">
        <v>3</v>
      </c>
      <c r="GE2" s="574">
        <v>3</v>
      </c>
      <c r="GF2" s="574">
        <v>3</v>
      </c>
      <c r="GG2" s="574">
        <v>3</v>
      </c>
      <c r="GH2" s="574">
        <v>3</v>
      </c>
      <c r="GI2" s="574">
        <v>3</v>
      </c>
      <c r="GJ2" s="574">
        <v>3</v>
      </c>
      <c r="GK2" s="574">
        <v>3</v>
      </c>
      <c r="GL2" s="574">
        <v>3</v>
      </c>
      <c r="GM2" s="574">
        <v>3</v>
      </c>
      <c r="GN2" s="574">
        <v>3</v>
      </c>
      <c r="GO2" s="574">
        <v>3</v>
      </c>
      <c r="GP2" s="574">
        <v>3</v>
      </c>
      <c r="GQ2" s="574">
        <v>3</v>
      </c>
      <c r="GR2" s="574">
        <v>3</v>
      </c>
      <c r="GS2" s="574">
        <v>3</v>
      </c>
      <c r="GT2" s="574">
        <v>3</v>
      </c>
      <c r="GU2" s="574">
        <v>3</v>
      </c>
      <c r="GV2" s="574">
        <v>3</v>
      </c>
      <c r="GW2" s="574">
        <v>3</v>
      </c>
      <c r="GX2" s="574">
        <v>3</v>
      </c>
      <c r="GY2" s="574">
        <v>4</v>
      </c>
      <c r="GZ2" s="574">
        <v>4</v>
      </c>
      <c r="HA2" s="574">
        <v>4</v>
      </c>
      <c r="HB2" s="574">
        <v>4</v>
      </c>
      <c r="HC2" s="574">
        <v>4</v>
      </c>
      <c r="HD2" s="574">
        <v>4</v>
      </c>
      <c r="HE2" s="574">
        <v>4</v>
      </c>
      <c r="HF2" s="574">
        <v>4</v>
      </c>
      <c r="HG2" s="574">
        <v>4</v>
      </c>
      <c r="HH2" s="574">
        <v>4</v>
      </c>
      <c r="HI2" s="574">
        <v>4</v>
      </c>
      <c r="HJ2" s="574">
        <v>4</v>
      </c>
      <c r="HK2" s="574">
        <v>4</v>
      </c>
      <c r="HL2" s="574">
        <v>4</v>
      </c>
      <c r="HM2" s="574">
        <v>4</v>
      </c>
      <c r="HN2" s="574">
        <v>4</v>
      </c>
      <c r="HO2" s="574">
        <v>4</v>
      </c>
      <c r="HP2" s="574">
        <v>4</v>
      </c>
      <c r="HQ2" s="574">
        <v>4</v>
      </c>
      <c r="HR2" s="574">
        <v>4</v>
      </c>
      <c r="HS2" s="574">
        <v>4</v>
      </c>
      <c r="HT2" s="574">
        <v>4</v>
      </c>
      <c r="HU2" s="574">
        <v>4</v>
      </c>
      <c r="HV2" s="574">
        <v>4</v>
      </c>
      <c r="HW2" s="574">
        <v>4</v>
      </c>
      <c r="HX2" s="574">
        <v>4</v>
      </c>
      <c r="HY2" s="574">
        <v>4</v>
      </c>
      <c r="HZ2" s="574">
        <v>4</v>
      </c>
      <c r="IA2" s="574">
        <v>4</v>
      </c>
      <c r="IB2" s="574">
        <v>4</v>
      </c>
      <c r="IC2" s="574">
        <v>4</v>
      </c>
      <c r="ID2" s="574">
        <v>4</v>
      </c>
      <c r="IE2" s="574">
        <v>4</v>
      </c>
      <c r="IF2" s="574">
        <v>4</v>
      </c>
      <c r="IG2" s="574">
        <v>4</v>
      </c>
      <c r="IH2" s="574">
        <v>4</v>
      </c>
      <c r="II2" s="574">
        <v>4</v>
      </c>
      <c r="IJ2" s="574">
        <v>4</v>
      </c>
      <c r="IK2" s="574">
        <v>4</v>
      </c>
      <c r="IL2" s="574">
        <v>4</v>
      </c>
      <c r="IM2" s="574">
        <v>4</v>
      </c>
      <c r="IN2" s="574">
        <v>4</v>
      </c>
      <c r="IO2" s="574">
        <v>4</v>
      </c>
      <c r="IP2" s="574">
        <v>4</v>
      </c>
      <c r="IQ2" s="574">
        <v>4</v>
      </c>
      <c r="IR2" s="574">
        <v>4</v>
      </c>
      <c r="IS2" s="574">
        <v>4</v>
      </c>
      <c r="IT2" s="574">
        <v>4</v>
      </c>
      <c r="IU2" s="574">
        <v>4</v>
      </c>
      <c r="IV2" s="574">
        <v>4</v>
      </c>
      <c r="IW2" s="574">
        <v>4</v>
      </c>
      <c r="IX2" s="574">
        <v>4</v>
      </c>
      <c r="IY2" s="574">
        <v>4</v>
      </c>
      <c r="IZ2" s="574">
        <v>4</v>
      </c>
      <c r="JA2" s="574">
        <v>4</v>
      </c>
      <c r="JB2" s="574">
        <v>4</v>
      </c>
      <c r="JC2" s="574">
        <v>4</v>
      </c>
      <c r="JD2" s="574">
        <v>4</v>
      </c>
      <c r="JE2" s="574">
        <v>4</v>
      </c>
      <c r="JF2" s="574">
        <v>4</v>
      </c>
      <c r="JG2" s="574">
        <v>4</v>
      </c>
      <c r="JH2" s="574">
        <v>4</v>
      </c>
      <c r="JI2" s="574">
        <v>4</v>
      </c>
      <c r="JJ2" s="574">
        <v>4</v>
      </c>
      <c r="JK2" s="574">
        <v>4</v>
      </c>
      <c r="JL2" s="574">
        <v>4</v>
      </c>
      <c r="JM2" s="574">
        <v>4</v>
      </c>
      <c r="JN2" s="574">
        <v>4</v>
      </c>
      <c r="JO2" s="574">
        <v>4</v>
      </c>
      <c r="JP2" s="574">
        <v>4</v>
      </c>
      <c r="JQ2" s="574">
        <v>4</v>
      </c>
      <c r="JR2" s="574">
        <v>4</v>
      </c>
      <c r="JS2" s="574">
        <v>5</v>
      </c>
      <c r="JT2" s="574">
        <v>5</v>
      </c>
      <c r="JU2" s="574">
        <v>5</v>
      </c>
      <c r="JV2" s="574">
        <v>5</v>
      </c>
      <c r="JW2" s="574">
        <v>5</v>
      </c>
      <c r="JX2" s="574">
        <v>5</v>
      </c>
      <c r="JY2" s="574">
        <v>5</v>
      </c>
      <c r="JZ2" s="574">
        <v>5</v>
      </c>
      <c r="KA2" s="574">
        <v>5</v>
      </c>
      <c r="KB2" s="574">
        <v>5</v>
      </c>
      <c r="KC2" s="574">
        <v>5</v>
      </c>
      <c r="KD2" s="574">
        <v>5</v>
      </c>
      <c r="KE2" s="574">
        <v>5</v>
      </c>
      <c r="KF2" s="574">
        <v>5</v>
      </c>
      <c r="KG2" s="574">
        <v>5</v>
      </c>
      <c r="KH2" s="574">
        <v>5</v>
      </c>
      <c r="KI2" s="574">
        <v>5</v>
      </c>
      <c r="KJ2" s="574">
        <v>5</v>
      </c>
      <c r="KK2" s="574">
        <v>5</v>
      </c>
      <c r="KL2" s="574">
        <v>5</v>
      </c>
      <c r="KM2" s="574">
        <v>5</v>
      </c>
      <c r="KN2" s="574">
        <v>5</v>
      </c>
      <c r="KO2" s="574">
        <v>5</v>
      </c>
      <c r="KP2" s="574">
        <v>5</v>
      </c>
      <c r="KQ2" s="574">
        <v>5</v>
      </c>
      <c r="KR2" s="574">
        <v>5</v>
      </c>
      <c r="KS2" s="574">
        <v>5</v>
      </c>
      <c r="KT2" s="574">
        <v>5</v>
      </c>
      <c r="KU2" s="574">
        <v>5</v>
      </c>
      <c r="KV2" s="574">
        <v>5</v>
      </c>
      <c r="KW2" s="574">
        <v>5</v>
      </c>
      <c r="KX2" s="574">
        <v>5</v>
      </c>
      <c r="KY2" s="574">
        <v>5</v>
      </c>
      <c r="KZ2" s="574">
        <v>5</v>
      </c>
      <c r="LA2" s="574">
        <v>5</v>
      </c>
      <c r="LB2" s="574">
        <v>5</v>
      </c>
      <c r="LC2" s="574">
        <v>5</v>
      </c>
      <c r="LD2" s="574">
        <v>5</v>
      </c>
      <c r="LE2" s="574">
        <v>5</v>
      </c>
      <c r="LF2" s="574">
        <v>5</v>
      </c>
      <c r="LG2" s="574">
        <v>5</v>
      </c>
      <c r="LH2" s="574">
        <v>5</v>
      </c>
      <c r="LI2" s="574">
        <v>5</v>
      </c>
      <c r="LJ2" s="574">
        <v>5</v>
      </c>
      <c r="LK2" s="574">
        <v>5</v>
      </c>
      <c r="LL2" s="574">
        <v>5</v>
      </c>
      <c r="LM2" s="574">
        <v>5</v>
      </c>
      <c r="LN2" s="574">
        <v>5</v>
      </c>
      <c r="LO2" s="574">
        <v>5</v>
      </c>
      <c r="LP2" s="574">
        <v>5</v>
      </c>
      <c r="LQ2" s="574">
        <v>5</v>
      </c>
      <c r="LR2" s="574">
        <v>5</v>
      </c>
      <c r="LS2" s="574">
        <v>5</v>
      </c>
      <c r="LT2" s="574">
        <v>5</v>
      </c>
      <c r="LU2" s="574">
        <v>5</v>
      </c>
      <c r="LV2" s="574">
        <v>5</v>
      </c>
      <c r="LW2" s="574">
        <v>5</v>
      </c>
      <c r="LX2" s="574">
        <v>5</v>
      </c>
      <c r="LY2" s="574">
        <v>5</v>
      </c>
      <c r="LZ2" s="574">
        <v>5</v>
      </c>
      <c r="MA2" s="574">
        <v>5</v>
      </c>
      <c r="MB2" s="574">
        <v>5</v>
      </c>
      <c r="MC2" s="574">
        <v>5</v>
      </c>
      <c r="MD2" s="574">
        <v>5</v>
      </c>
      <c r="ME2" s="574">
        <v>5</v>
      </c>
      <c r="MF2" s="574">
        <v>5</v>
      </c>
      <c r="MG2" s="574">
        <v>5</v>
      </c>
      <c r="MH2" s="574">
        <v>6</v>
      </c>
      <c r="MI2" s="574">
        <v>6</v>
      </c>
      <c r="MJ2" s="574">
        <v>6</v>
      </c>
      <c r="MK2" s="574">
        <v>6</v>
      </c>
      <c r="ML2" s="574">
        <v>6</v>
      </c>
      <c r="MM2" s="574">
        <v>6</v>
      </c>
      <c r="MN2" s="574">
        <v>6</v>
      </c>
      <c r="MO2" s="574">
        <v>6</v>
      </c>
      <c r="MP2" s="574">
        <v>6</v>
      </c>
      <c r="MQ2" s="574">
        <v>6</v>
      </c>
      <c r="MR2" s="574">
        <v>6</v>
      </c>
      <c r="MS2" s="574">
        <v>6</v>
      </c>
      <c r="MT2" s="574">
        <v>6</v>
      </c>
      <c r="MU2" s="574">
        <v>6</v>
      </c>
      <c r="MV2" s="574">
        <v>6</v>
      </c>
      <c r="MW2" s="574">
        <v>6</v>
      </c>
      <c r="MX2" s="574">
        <v>6</v>
      </c>
      <c r="MY2" s="574">
        <v>6</v>
      </c>
      <c r="MZ2" s="574">
        <v>6</v>
      </c>
      <c r="NA2" s="574">
        <v>6</v>
      </c>
      <c r="NB2" s="574">
        <v>6</v>
      </c>
      <c r="NC2" s="574">
        <v>6</v>
      </c>
      <c r="ND2" s="574">
        <v>6</v>
      </c>
      <c r="NE2" s="574">
        <v>6</v>
      </c>
      <c r="NF2" s="574">
        <v>6</v>
      </c>
      <c r="NG2" s="574">
        <v>6</v>
      </c>
      <c r="NH2" s="574">
        <v>6</v>
      </c>
      <c r="NI2" s="574">
        <v>6</v>
      </c>
      <c r="NJ2" s="574">
        <v>6</v>
      </c>
      <c r="NK2" s="574">
        <v>6</v>
      </c>
      <c r="NL2" s="574">
        <v>6</v>
      </c>
      <c r="NM2" s="574">
        <v>6</v>
      </c>
      <c r="NN2" s="574">
        <v>6</v>
      </c>
      <c r="NO2" s="574">
        <v>6</v>
      </c>
      <c r="NP2" s="574">
        <v>6</v>
      </c>
      <c r="NQ2" s="574">
        <v>6</v>
      </c>
      <c r="NR2" s="574">
        <v>6</v>
      </c>
      <c r="NS2" s="574">
        <v>6</v>
      </c>
      <c r="NT2" s="574">
        <v>6</v>
      </c>
      <c r="NU2" s="574">
        <v>6</v>
      </c>
      <c r="NV2" s="574">
        <v>6</v>
      </c>
      <c r="NW2" s="574">
        <v>6</v>
      </c>
      <c r="NX2" s="574">
        <v>6</v>
      </c>
      <c r="NY2" s="574">
        <v>6</v>
      </c>
      <c r="NZ2" s="574">
        <v>6</v>
      </c>
      <c r="OA2" s="574">
        <v>6</v>
      </c>
      <c r="OB2" s="574">
        <v>6</v>
      </c>
      <c r="OC2" s="574">
        <v>6</v>
      </c>
      <c r="OD2" s="574">
        <v>6</v>
      </c>
      <c r="OE2" s="574">
        <v>6</v>
      </c>
      <c r="OF2" s="574">
        <v>6</v>
      </c>
      <c r="OG2" s="574">
        <v>6</v>
      </c>
      <c r="OH2" s="574">
        <v>6</v>
      </c>
      <c r="OI2" s="574">
        <v>6</v>
      </c>
      <c r="OJ2" s="574">
        <v>6</v>
      </c>
      <c r="OK2" s="574">
        <v>6</v>
      </c>
      <c r="OL2" s="574">
        <v>6</v>
      </c>
      <c r="OM2" s="574">
        <v>6</v>
      </c>
      <c r="ON2" s="574">
        <v>6</v>
      </c>
      <c r="OO2" s="574">
        <v>6</v>
      </c>
      <c r="OP2" s="574">
        <v>6</v>
      </c>
      <c r="OQ2" s="574">
        <v>6</v>
      </c>
      <c r="OR2" s="574">
        <v>6</v>
      </c>
      <c r="OS2" s="574">
        <v>6</v>
      </c>
      <c r="OT2" s="574">
        <v>6</v>
      </c>
      <c r="OU2" s="574">
        <v>6</v>
      </c>
      <c r="OV2" s="574">
        <v>6</v>
      </c>
      <c r="OW2" s="574">
        <v>6</v>
      </c>
      <c r="OX2" s="574">
        <v>6</v>
      </c>
      <c r="OY2" s="574">
        <v>6</v>
      </c>
      <c r="OZ2" s="574">
        <v>6</v>
      </c>
      <c r="PA2" s="574">
        <v>6</v>
      </c>
      <c r="PB2" s="574">
        <v>6</v>
      </c>
      <c r="PC2" s="574">
        <v>7</v>
      </c>
      <c r="PD2" s="574">
        <v>7</v>
      </c>
      <c r="PE2" s="574">
        <v>7</v>
      </c>
      <c r="PF2" s="574">
        <v>7</v>
      </c>
      <c r="PG2" s="574">
        <v>7</v>
      </c>
      <c r="PH2" s="574">
        <v>7</v>
      </c>
      <c r="PI2" s="574">
        <v>7</v>
      </c>
      <c r="PJ2" s="574">
        <v>7</v>
      </c>
      <c r="PK2" s="574">
        <v>7</v>
      </c>
      <c r="PL2" s="574">
        <v>7</v>
      </c>
      <c r="PM2" s="574">
        <v>7</v>
      </c>
      <c r="PN2" s="574">
        <v>7</v>
      </c>
      <c r="PO2" s="574">
        <v>7</v>
      </c>
      <c r="PP2" s="574">
        <v>7</v>
      </c>
      <c r="PQ2" s="574">
        <v>7</v>
      </c>
      <c r="PR2" s="574">
        <v>7</v>
      </c>
      <c r="PS2" s="574">
        <v>7</v>
      </c>
      <c r="PT2" s="574">
        <v>7</v>
      </c>
      <c r="PU2" s="574">
        <v>7</v>
      </c>
      <c r="PV2" s="574">
        <v>7</v>
      </c>
      <c r="PW2" s="574">
        <v>7</v>
      </c>
      <c r="PX2" s="574">
        <v>7</v>
      </c>
      <c r="PY2" s="574">
        <v>7</v>
      </c>
      <c r="PZ2" s="574">
        <v>7</v>
      </c>
      <c r="QA2" s="574">
        <v>7</v>
      </c>
      <c r="QB2" s="574">
        <v>7</v>
      </c>
      <c r="QC2" s="574">
        <v>7</v>
      </c>
      <c r="QD2" s="574">
        <v>7</v>
      </c>
      <c r="QE2" s="574">
        <v>7</v>
      </c>
      <c r="QF2" s="574">
        <v>7</v>
      </c>
      <c r="QG2" s="574">
        <v>7</v>
      </c>
      <c r="QH2" s="574">
        <v>7</v>
      </c>
      <c r="QI2" s="574">
        <v>7</v>
      </c>
      <c r="QJ2" s="574">
        <v>7</v>
      </c>
      <c r="QK2" s="574">
        <v>7</v>
      </c>
      <c r="QL2" s="574">
        <v>7</v>
      </c>
      <c r="QM2" s="574">
        <v>7</v>
      </c>
      <c r="QN2" s="574">
        <v>7</v>
      </c>
      <c r="QO2" s="574">
        <v>7</v>
      </c>
      <c r="QP2" s="574">
        <v>7</v>
      </c>
      <c r="QQ2" s="574">
        <v>7</v>
      </c>
      <c r="QR2" s="574">
        <v>7</v>
      </c>
      <c r="QS2" s="574">
        <v>7</v>
      </c>
      <c r="QT2" s="574">
        <v>7</v>
      </c>
      <c r="QU2" s="574">
        <v>7</v>
      </c>
      <c r="QV2" s="574">
        <v>7</v>
      </c>
      <c r="QW2" s="574">
        <v>7</v>
      </c>
      <c r="QX2" s="574">
        <v>7</v>
      </c>
      <c r="QY2" s="574">
        <v>7</v>
      </c>
      <c r="QZ2" s="574">
        <v>7</v>
      </c>
      <c r="RA2" s="574">
        <v>7</v>
      </c>
      <c r="RB2" s="574">
        <v>7</v>
      </c>
      <c r="RC2" s="574">
        <v>7</v>
      </c>
      <c r="RD2" s="574">
        <v>7</v>
      </c>
      <c r="RE2" s="574">
        <v>7</v>
      </c>
      <c r="RF2" s="574">
        <v>7</v>
      </c>
      <c r="RG2" s="574">
        <v>7</v>
      </c>
      <c r="RH2" s="574">
        <v>7</v>
      </c>
      <c r="RI2" s="574">
        <v>7</v>
      </c>
      <c r="RJ2" s="574">
        <v>7</v>
      </c>
      <c r="RK2" s="574">
        <v>7</v>
      </c>
      <c r="RL2" s="574">
        <v>7</v>
      </c>
      <c r="RM2" s="574">
        <v>7</v>
      </c>
      <c r="RN2" s="574">
        <v>7</v>
      </c>
      <c r="RO2" s="574">
        <v>7</v>
      </c>
      <c r="RP2" s="574">
        <v>7</v>
      </c>
      <c r="RQ2" s="574">
        <v>7</v>
      </c>
      <c r="RR2" s="574">
        <v>7</v>
      </c>
      <c r="RS2" s="574">
        <v>7</v>
      </c>
      <c r="RT2" s="574">
        <v>7</v>
      </c>
      <c r="RU2" s="574">
        <v>7</v>
      </c>
      <c r="RV2" s="574">
        <v>7</v>
      </c>
      <c r="RW2" s="574">
        <v>7</v>
      </c>
      <c r="RX2" s="574">
        <v>7</v>
      </c>
      <c r="RY2" s="574">
        <v>7</v>
      </c>
      <c r="RZ2" s="574">
        <v>7</v>
      </c>
      <c r="SA2" s="574">
        <v>7</v>
      </c>
      <c r="SB2" s="574">
        <v>8</v>
      </c>
      <c r="SC2" s="574">
        <v>8</v>
      </c>
      <c r="SD2" s="574">
        <v>8</v>
      </c>
      <c r="SE2" s="574">
        <v>8</v>
      </c>
      <c r="SF2" s="574">
        <v>8</v>
      </c>
      <c r="SG2" s="574">
        <v>8</v>
      </c>
      <c r="SH2" s="574">
        <v>8</v>
      </c>
      <c r="SI2" s="574">
        <v>8</v>
      </c>
      <c r="SJ2" s="574">
        <v>8</v>
      </c>
      <c r="SK2" s="574">
        <v>8</v>
      </c>
      <c r="SL2" s="574">
        <v>8</v>
      </c>
      <c r="SM2" s="574">
        <v>8</v>
      </c>
      <c r="SN2" s="574">
        <v>8</v>
      </c>
      <c r="SO2" s="574">
        <v>8</v>
      </c>
      <c r="SP2" s="574">
        <v>8</v>
      </c>
      <c r="SQ2" s="574">
        <v>8</v>
      </c>
      <c r="SR2" s="574">
        <v>8</v>
      </c>
      <c r="SS2" s="574">
        <v>8</v>
      </c>
      <c r="ST2" s="574">
        <v>8</v>
      </c>
      <c r="SU2" s="574">
        <v>8</v>
      </c>
      <c r="SV2" s="574">
        <v>8</v>
      </c>
      <c r="SW2" s="574">
        <v>8</v>
      </c>
      <c r="SX2" s="574">
        <v>8</v>
      </c>
      <c r="SY2" s="574">
        <v>8</v>
      </c>
      <c r="SZ2" s="574">
        <v>8</v>
      </c>
      <c r="TA2" s="574">
        <v>8</v>
      </c>
      <c r="TB2" s="574">
        <v>8</v>
      </c>
      <c r="TC2" s="574">
        <v>8</v>
      </c>
      <c r="TD2" s="574">
        <v>8</v>
      </c>
      <c r="TE2" s="574">
        <v>8</v>
      </c>
      <c r="TF2" s="574">
        <v>8</v>
      </c>
      <c r="TG2" s="574">
        <v>8</v>
      </c>
      <c r="TH2" s="574">
        <v>8</v>
      </c>
      <c r="TI2" s="574">
        <v>8</v>
      </c>
      <c r="TJ2" s="574">
        <v>8</v>
      </c>
      <c r="TK2" s="574">
        <v>8</v>
      </c>
      <c r="TL2" s="574">
        <v>8</v>
      </c>
      <c r="TM2" s="574">
        <v>8</v>
      </c>
      <c r="TN2" s="574">
        <v>8</v>
      </c>
      <c r="TO2" s="574">
        <v>8</v>
      </c>
      <c r="TP2" s="574">
        <v>8</v>
      </c>
      <c r="TQ2" s="574">
        <v>8</v>
      </c>
      <c r="TR2" s="574">
        <v>8</v>
      </c>
      <c r="TS2" s="574">
        <v>8</v>
      </c>
      <c r="TT2" s="574">
        <v>8</v>
      </c>
      <c r="TU2" s="574">
        <v>8</v>
      </c>
      <c r="TV2" s="574">
        <v>8</v>
      </c>
      <c r="TW2" s="574">
        <v>8</v>
      </c>
      <c r="TX2" s="574">
        <v>8</v>
      </c>
      <c r="TY2" s="574">
        <v>8</v>
      </c>
      <c r="TZ2" s="574">
        <v>8</v>
      </c>
      <c r="UA2" s="574">
        <v>8</v>
      </c>
      <c r="UB2" s="574">
        <v>8</v>
      </c>
      <c r="UC2" s="574">
        <v>8</v>
      </c>
      <c r="UD2" s="574">
        <v>8</v>
      </c>
      <c r="UE2" s="574">
        <v>8</v>
      </c>
      <c r="UF2" s="574">
        <v>8</v>
      </c>
      <c r="UG2" s="574">
        <v>8</v>
      </c>
      <c r="UH2" s="574">
        <v>8</v>
      </c>
      <c r="UI2" s="574">
        <v>8</v>
      </c>
      <c r="UJ2" s="574">
        <v>8</v>
      </c>
      <c r="UK2" s="574">
        <v>8</v>
      </c>
      <c r="UL2" s="574">
        <v>8</v>
      </c>
      <c r="UM2" s="574">
        <v>8</v>
      </c>
      <c r="UN2" s="574">
        <v>8</v>
      </c>
      <c r="UO2" s="574">
        <v>8</v>
      </c>
      <c r="UP2" s="574">
        <v>8</v>
      </c>
      <c r="UQ2" s="574">
        <v>8</v>
      </c>
      <c r="UR2" s="574">
        <v>8</v>
      </c>
      <c r="US2" s="574">
        <v>8</v>
      </c>
      <c r="UT2" s="574">
        <v>8</v>
      </c>
      <c r="UU2" s="574">
        <v>8</v>
      </c>
      <c r="UV2" s="574">
        <v>8</v>
      </c>
      <c r="UW2" s="574">
        <v>8</v>
      </c>
      <c r="UX2" s="574">
        <v>8</v>
      </c>
      <c r="UY2" s="574">
        <v>8</v>
      </c>
      <c r="UZ2" s="574">
        <v>8</v>
      </c>
      <c r="VA2" s="574">
        <v>8</v>
      </c>
      <c r="VB2" s="574">
        <v>8</v>
      </c>
      <c r="VC2" s="574">
        <v>8</v>
      </c>
      <c r="VD2" s="574">
        <v>8</v>
      </c>
      <c r="VE2" s="574">
        <v>8</v>
      </c>
      <c r="VF2" s="574">
        <v>8</v>
      </c>
      <c r="VG2" s="574">
        <v>8</v>
      </c>
      <c r="VH2" s="574">
        <v>8</v>
      </c>
      <c r="VI2" s="574">
        <v>8</v>
      </c>
      <c r="VJ2" s="574">
        <v>8</v>
      </c>
      <c r="VK2" s="574">
        <v>8</v>
      </c>
      <c r="VL2" s="574">
        <v>9</v>
      </c>
      <c r="VM2" s="574">
        <v>9</v>
      </c>
      <c r="VN2" s="574">
        <v>9</v>
      </c>
      <c r="VO2" s="574">
        <v>9</v>
      </c>
      <c r="VP2" s="574">
        <v>9</v>
      </c>
      <c r="VQ2" s="574">
        <v>9</v>
      </c>
      <c r="VR2" s="574">
        <v>9</v>
      </c>
      <c r="VS2" s="574">
        <v>9</v>
      </c>
      <c r="VT2" s="574">
        <v>9</v>
      </c>
      <c r="VU2" s="574">
        <v>9</v>
      </c>
      <c r="VV2" s="574">
        <v>9</v>
      </c>
      <c r="VW2" s="574">
        <v>9</v>
      </c>
      <c r="VX2" s="574">
        <v>9</v>
      </c>
      <c r="VY2" s="574">
        <v>9</v>
      </c>
      <c r="VZ2" s="574">
        <v>9</v>
      </c>
      <c r="WA2" s="574">
        <v>9</v>
      </c>
      <c r="WB2" s="574">
        <v>9</v>
      </c>
      <c r="WC2" s="574">
        <v>9</v>
      </c>
      <c r="WD2" s="574">
        <v>9</v>
      </c>
      <c r="WE2" s="574">
        <v>9</v>
      </c>
      <c r="WF2" s="574">
        <v>9</v>
      </c>
      <c r="WG2" s="574">
        <v>9</v>
      </c>
      <c r="WH2" s="574">
        <v>9</v>
      </c>
      <c r="WI2" s="574">
        <v>9</v>
      </c>
      <c r="WJ2" s="574">
        <v>9</v>
      </c>
      <c r="WK2" s="574">
        <v>9</v>
      </c>
      <c r="WL2" s="574">
        <v>9</v>
      </c>
      <c r="WM2" s="574">
        <v>9</v>
      </c>
      <c r="WN2" s="574">
        <v>9</v>
      </c>
      <c r="WO2" s="574">
        <v>9</v>
      </c>
      <c r="WP2" s="574">
        <v>9</v>
      </c>
      <c r="WQ2" s="574">
        <v>9</v>
      </c>
      <c r="WR2" s="574">
        <v>9</v>
      </c>
      <c r="WS2" s="574">
        <v>9</v>
      </c>
      <c r="WT2" s="574">
        <v>9</v>
      </c>
      <c r="WU2" s="574">
        <v>9</v>
      </c>
      <c r="WV2" s="574">
        <v>9</v>
      </c>
      <c r="WW2" s="574">
        <v>9</v>
      </c>
      <c r="WX2" s="574">
        <v>9</v>
      </c>
      <c r="WY2" s="574">
        <v>9</v>
      </c>
      <c r="WZ2" s="574">
        <v>9</v>
      </c>
      <c r="XA2" s="574">
        <v>9</v>
      </c>
      <c r="XB2" s="574">
        <v>9</v>
      </c>
      <c r="XC2" s="574">
        <v>9</v>
      </c>
      <c r="XD2" s="574">
        <v>9</v>
      </c>
      <c r="XE2" s="574">
        <v>9</v>
      </c>
      <c r="XF2" s="574">
        <v>9</v>
      </c>
      <c r="XG2" s="574">
        <v>9</v>
      </c>
      <c r="XH2" s="574">
        <v>9</v>
      </c>
      <c r="XI2" s="574">
        <v>9</v>
      </c>
      <c r="XJ2" s="574">
        <v>9</v>
      </c>
      <c r="XK2" s="574">
        <v>9</v>
      </c>
      <c r="XL2" s="574">
        <v>9</v>
      </c>
      <c r="XM2" s="574">
        <v>9</v>
      </c>
      <c r="XN2" s="574">
        <v>9</v>
      </c>
      <c r="XO2" s="574">
        <v>9</v>
      </c>
      <c r="XP2" s="574">
        <v>9</v>
      </c>
      <c r="XQ2" s="574">
        <v>9</v>
      </c>
      <c r="XR2" s="574">
        <v>9</v>
      </c>
      <c r="XS2" s="574">
        <v>9</v>
      </c>
      <c r="XT2" s="574">
        <v>9</v>
      </c>
      <c r="XU2" s="574">
        <v>9</v>
      </c>
      <c r="XV2" s="574">
        <v>9</v>
      </c>
      <c r="XW2" s="574">
        <v>9</v>
      </c>
      <c r="XX2" s="574">
        <v>9</v>
      </c>
      <c r="XY2" s="574">
        <v>9</v>
      </c>
      <c r="XZ2" s="574">
        <v>9</v>
      </c>
      <c r="YA2" s="574">
        <v>9</v>
      </c>
      <c r="YB2" s="574">
        <v>9</v>
      </c>
      <c r="YC2" s="574">
        <v>9</v>
      </c>
      <c r="YD2" s="574">
        <v>9</v>
      </c>
      <c r="YE2" s="574">
        <v>9</v>
      </c>
      <c r="YF2" s="574">
        <v>9</v>
      </c>
      <c r="YG2" s="574">
        <v>9</v>
      </c>
      <c r="YH2" s="574">
        <v>9</v>
      </c>
      <c r="YI2" s="574">
        <v>9</v>
      </c>
      <c r="YJ2" s="574">
        <v>9</v>
      </c>
      <c r="YK2" s="574">
        <v>9</v>
      </c>
      <c r="YL2" s="574">
        <v>9</v>
      </c>
      <c r="YM2" s="574">
        <v>9</v>
      </c>
      <c r="YN2" s="574">
        <v>9</v>
      </c>
      <c r="YO2" s="574">
        <v>9</v>
      </c>
      <c r="YP2" s="574">
        <v>9</v>
      </c>
      <c r="YQ2" s="574">
        <v>9</v>
      </c>
      <c r="YR2" s="574">
        <v>9</v>
      </c>
      <c r="YS2" s="574">
        <v>9</v>
      </c>
      <c r="YT2" s="574">
        <v>9</v>
      </c>
      <c r="YU2" s="574">
        <v>9</v>
      </c>
      <c r="YV2" s="574">
        <v>9</v>
      </c>
      <c r="YW2" s="574">
        <v>10</v>
      </c>
      <c r="YX2" s="574">
        <v>10</v>
      </c>
      <c r="YY2" s="574">
        <v>10</v>
      </c>
      <c r="YZ2" s="574">
        <v>10</v>
      </c>
      <c r="ZA2" s="574">
        <v>10</v>
      </c>
      <c r="ZB2" s="574">
        <v>10</v>
      </c>
      <c r="ZC2" s="574">
        <v>10</v>
      </c>
      <c r="ZD2" s="574">
        <v>10</v>
      </c>
      <c r="ZE2" s="574">
        <v>10</v>
      </c>
      <c r="ZF2" s="574">
        <v>10</v>
      </c>
      <c r="ZG2" s="574">
        <v>10</v>
      </c>
      <c r="ZH2" s="574">
        <v>10</v>
      </c>
      <c r="ZI2" s="574">
        <v>10</v>
      </c>
      <c r="ZJ2" s="574">
        <v>10</v>
      </c>
      <c r="ZK2" s="574">
        <v>10</v>
      </c>
      <c r="ZL2" s="574">
        <v>10</v>
      </c>
      <c r="ZM2" s="574">
        <v>10</v>
      </c>
      <c r="ZN2" s="574">
        <v>10</v>
      </c>
      <c r="ZO2" s="574">
        <v>10</v>
      </c>
      <c r="ZP2" s="574">
        <v>10</v>
      </c>
      <c r="ZQ2" s="574">
        <v>10</v>
      </c>
      <c r="ZR2" s="574">
        <v>10</v>
      </c>
      <c r="ZS2" s="574">
        <v>10</v>
      </c>
      <c r="ZT2" s="574">
        <v>10</v>
      </c>
      <c r="ZU2" s="574">
        <v>10</v>
      </c>
      <c r="ZV2" s="574">
        <v>10</v>
      </c>
      <c r="ZW2" s="574">
        <v>10</v>
      </c>
      <c r="ZX2" s="574">
        <v>10</v>
      </c>
      <c r="ZY2" s="574">
        <v>10</v>
      </c>
      <c r="ZZ2" s="574">
        <v>10</v>
      </c>
      <c r="AAA2" s="574">
        <v>10</v>
      </c>
      <c r="AAB2" s="574">
        <v>10</v>
      </c>
      <c r="AAC2" s="574">
        <v>10</v>
      </c>
      <c r="AAD2" s="574">
        <v>10</v>
      </c>
      <c r="AAE2" s="574">
        <v>10</v>
      </c>
      <c r="AAF2" s="574">
        <v>10</v>
      </c>
      <c r="AAG2" s="574">
        <v>10</v>
      </c>
      <c r="AAH2" s="574">
        <v>10</v>
      </c>
      <c r="AAI2" s="574">
        <v>10</v>
      </c>
      <c r="AAJ2" s="574">
        <v>10</v>
      </c>
      <c r="AAK2" s="574">
        <v>10</v>
      </c>
      <c r="AAL2" s="574">
        <v>10</v>
      </c>
      <c r="AAM2" s="574">
        <v>10</v>
      </c>
      <c r="AAN2" s="574">
        <v>10</v>
      </c>
      <c r="AAO2" s="574">
        <v>10</v>
      </c>
      <c r="AAP2" s="574">
        <v>10</v>
      </c>
      <c r="AAQ2" s="574">
        <v>10</v>
      </c>
      <c r="AAR2" s="574">
        <v>10</v>
      </c>
      <c r="AAS2" s="574">
        <v>10</v>
      </c>
      <c r="AAT2" s="574">
        <v>10</v>
      </c>
      <c r="AAU2" s="574">
        <v>10</v>
      </c>
      <c r="AAV2" s="574">
        <v>10</v>
      </c>
      <c r="AAW2" s="574">
        <v>10</v>
      </c>
      <c r="AAX2" s="574">
        <v>10</v>
      </c>
      <c r="AAY2" s="574">
        <v>10</v>
      </c>
      <c r="AAZ2" s="574">
        <v>10</v>
      </c>
      <c r="ABA2" s="574">
        <v>10</v>
      </c>
      <c r="ABB2" s="574">
        <v>10</v>
      </c>
      <c r="ABC2" s="574">
        <v>10</v>
      </c>
      <c r="ABD2" s="574">
        <v>10</v>
      </c>
      <c r="ABE2" s="574">
        <v>10</v>
      </c>
      <c r="ABF2" s="574">
        <v>10</v>
      </c>
      <c r="ABG2" s="574">
        <v>10</v>
      </c>
      <c r="ABH2" s="574">
        <v>10</v>
      </c>
      <c r="ABI2" s="574">
        <v>10</v>
      </c>
      <c r="ABJ2" s="574">
        <v>10</v>
      </c>
      <c r="ABK2" s="574">
        <v>10</v>
      </c>
      <c r="ABL2" s="574">
        <v>10</v>
      </c>
      <c r="ABM2" s="574">
        <v>10</v>
      </c>
      <c r="ABN2" s="574">
        <v>10</v>
      </c>
      <c r="ABO2" s="574">
        <v>10</v>
      </c>
      <c r="ABP2" s="574">
        <v>11</v>
      </c>
      <c r="ABQ2" s="574">
        <v>11</v>
      </c>
      <c r="ABR2" s="574">
        <v>11</v>
      </c>
      <c r="ABS2" s="574">
        <v>11</v>
      </c>
      <c r="ABT2" s="574">
        <v>11</v>
      </c>
      <c r="ABU2" s="574">
        <v>11</v>
      </c>
      <c r="ABV2" s="574">
        <v>11</v>
      </c>
      <c r="ABW2" s="574">
        <v>11</v>
      </c>
      <c r="ABX2" s="574">
        <v>11</v>
      </c>
      <c r="ABY2" s="574">
        <v>11</v>
      </c>
      <c r="ABZ2" s="574">
        <v>11</v>
      </c>
      <c r="ACA2" s="574">
        <v>11</v>
      </c>
      <c r="ACB2" s="574">
        <v>11</v>
      </c>
      <c r="ACC2" s="574">
        <v>11</v>
      </c>
      <c r="ACD2" s="574">
        <v>11</v>
      </c>
      <c r="ACE2" s="574">
        <v>11</v>
      </c>
      <c r="ACF2" s="574">
        <v>11</v>
      </c>
      <c r="ACG2" s="574">
        <v>11</v>
      </c>
      <c r="ACH2" s="574">
        <v>11</v>
      </c>
      <c r="ACI2" s="574">
        <v>11</v>
      </c>
      <c r="ACJ2" s="574">
        <v>11</v>
      </c>
      <c r="ACK2" s="574">
        <v>11</v>
      </c>
      <c r="ACL2" s="574">
        <v>11</v>
      </c>
      <c r="ACM2" s="574">
        <v>11</v>
      </c>
      <c r="ACN2" s="574">
        <v>11</v>
      </c>
      <c r="ACO2" s="574">
        <v>11</v>
      </c>
      <c r="ACP2" s="574">
        <v>11</v>
      </c>
      <c r="ACQ2" s="574">
        <v>11</v>
      </c>
      <c r="ACR2" s="574">
        <v>11</v>
      </c>
      <c r="ACS2" s="574">
        <v>11</v>
      </c>
      <c r="ACT2" s="574">
        <v>11</v>
      </c>
      <c r="ACU2" s="574">
        <v>11</v>
      </c>
      <c r="ACV2" s="574">
        <v>11</v>
      </c>
      <c r="ACW2" s="574">
        <v>11</v>
      </c>
      <c r="ACX2" s="574">
        <v>11</v>
      </c>
      <c r="ACY2" s="574">
        <v>11</v>
      </c>
      <c r="ACZ2" s="574">
        <v>11</v>
      </c>
      <c r="ADA2" s="574">
        <v>11</v>
      </c>
      <c r="ADB2" s="574">
        <v>11</v>
      </c>
      <c r="ADC2" s="574">
        <v>11</v>
      </c>
      <c r="ADD2" s="574">
        <v>11</v>
      </c>
      <c r="ADE2" s="574">
        <v>11</v>
      </c>
      <c r="ADF2" s="574">
        <v>11</v>
      </c>
      <c r="ADG2" s="574">
        <v>11</v>
      </c>
      <c r="ADH2" s="574">
        <v>11</v>
      </c>
      <c r="ADI2" s="574">
        <v>11</v>
      </c>
      <c r="ADJ2" s="574">
        <v>11</v>
      </c>
      <c r="ADK2" s="574">
        <v>11</v>
      </c>
      <c r="ADL2" s="574">
        <v>11</v>
      </c>
      <c r="ADM2" s="574">
        <v>11</v>
      </c>
      <c r="ADN2" s="574">
        <v>11</v>
      </c>
      <c r="ADO2" s="574">
        <v>11</v>
      </c>
      <c r="ADP2" s="574">
        <v>11</v>
      </c>
      <c r="ADQ2" s="574">
        <v>11</v>
      </c>
      <c r="ADR2" s="574">
        <v>11</v>
      </c>
      <c r="ADS2" s="574">
        <v>11</v>
      </c>
      <c r="ADT2" s="574">
        <v>11</v>
      </c>
      <c r="ADU2" s="574">
        <v>11</v>
      </c>
      <c r="ADV2" s="574">
        <v>11</v>
      </c>
      <c r="ADW2" s="574">
        <v>11</v>
      </c>
      <c r="ADX2" s="574">
        <v>11</v>
      </c>
      <c r="ADY2" s="574">
        <v>11</v>
      </c>
      <c r="ADZ2" s="574">
        <v>11</v>
      </c>
      <c r="AEA2" s="574">
        <v>11</v>
      </c>
      <c r="AEB2" s="574">
        <v>11</v>
      </c>
      <c r="AEC2" s="574">
        <v>11</v>
      </c>
      <c r="AED2" s="574">
        <v>11</v>
      </c>
      <c r="AEE2" s="574">
        <v>11</v>
      </c>
      <c r="AEF2" s="574">
        <v>11</v>
      </c>
      <c r="AEG2" s="574">
        <v>11</v>
      </c>
      <c r="AEH2" s="574">
        <v>11</v>
      </c>
      <c r="AEI2" s="574">
        <v>11</v>
      </c>
      <c r="AEJ2" s="574">
        <v>11</v>
      </c>
      <c r="AEK2" s="574">
        <v>11</v>
      </c>
      <c r="AEL2" s="574">
        <v>11</v>
      </c>
      <c r="AEM2" s="574">
        <v>11</v>
      </c>
      <c r="AEN2" s="574">
        <v>11</v>
      </c>
      <c r="AEO2" s="574">
        <v>11</v>
      </c>
      <c r="AEP2" s="574">
        <v>11</v>
      </c>
      <c r="AEQ2" s="574">
        <v>11</v>
      </c>
      <c r="AER2" s="574">
        <v>11</v>
      </c>
      <c r="AES2" s="574">
        <v>11</v>
      </c>
      <c r="AET2" s="574">
        <v>12</v>
      </c>
      <c r="AEU2" s="574">
        <v>12</v>
      </c>
      <c r="AEV2" s="574">
        <v>12</v>
      </c>
      <c r="AEW2" s="574">
        <v>12</v>
      </c>
      <c r="AEX2" s="574">
        <v>12</v>
      </c>
      <c r="AEY2" s="574">
        <v>12</v>
      </c>
      <c r="AEZ2" s="574">
        <v>12</v>
      </c>
      <c r="AFA2" s="574">
        <v>12</v>
      </c>
      <c r="AFB2" s="574">
        <v>12</v>
      </c>
      <c r="AFC2" s="574">
        <v>12</v>
      </c>
      <c r="AFD2" s="574">
        <v>12</v>
      </c>
      <c r="AFE2" s="574">
        <v>12</v>
      </c>
      <c r="AFF2" s="574">
        <v>12</v>
      </c>
      <c r="AFG2" s="574">
        <v>12</v>
      </c>
      <c r="AFH2" s="574">
        <v>12</v>
      </c>
      <c r="AFI2" s="574">
        <v>12</v>
      </c>
      <c r="AFJ2" s="574">
        <v>12</v>
      </c>
      <c r="AFK2" s="574">
        <v>12</v>
      </c>
      <c r="AFL2" s="574">
        <v>12</v>
      </c>
      <c r="AFM2" s="574">
        <v>12</v>
      </c>
      <c r="AFN2" s="574">
        <v>12</v>
      </c>
      <c r="AFO2" s="574">
        <v>12</v>
      </c>
      <c r="AFP2" s="574">
        <v>12</v>
      </c>
      <c r="AFQ2" s="574">
        <v>12</v>
      </c>
      <c r="AFR2" s="574">
        <v>12</v>
      </c>
      <c r="AFS2" s="574">
        <v>12</v>
      </c>
      <c r="AFT2" s="574">
        <v>12</v>
      </c>
      <c r="AFU2" s="574">
        <v>12</v>
      </c>
      <c r="AFV2" s="574">
        <v>12</v>
      </c>
      <c r="AFW2" s="574">
        <v>12</v>
      </c>
      <c r="AFX2" s="574">
        <v>12</v>
      </c>
      <c r="AFY2" s="574">
        <v>12</v>
      </c>
      <c r="AFZ2" s="574">
        <v>12</v>
      </c>
      <c r="AGA2" s="574">
        <v>12</v>
      </c>
      <c r="AGB2" s="574">
        <v>12</v>
      </c>
      <c r="AGC2" s="574">
        <v>12</v>
      </c>
      <c r="AGD2" s="574">
        <v>12</v>
      </c>
      <c r="AGE2" s="574">
        <v>12</v>
      </c>
      <c r="AGF2" s="574">
        <v>12</v>
      </c>
      <c r="AGG2" s="574">
        <v>12</v>
      </c>
      <c r="AGH2" s="574">
        <v>12</v>
      </c>
      <c r="AGI2" s="574">
        <v>12</v>
      </c>
      <c r="AGJ2" s="574">
        <v>12</v>
      </c>
      <c r="AGK2" s="574">
        <v>12</v>
      </c>
      <c r="AGL2" s="574">
        <v>12</v>
      </c>
      <c r="AGM2" s="574">
        <v>12</v>
      </c>
      <c r="AGN2" s="574">
        <v>12</v>
      </c>
      <c r="AGO2" s="574">
        <v>12</v>
      </c>
      <c r="AGP2" s="574">
        <v>12</v>
      </c>
      <c r="AGQ2" s="574">
        <v>12</v>
      </c>
      <c r="AGR2" s="574">
        <v>12</v>
      </c>
      <c r="AGS2" s="574">
        <v>12</v>
      </c>
      <c r="AGT2" s="574">
        <v>12</v>
      </c>
      <c r="AGU2" s="574">
        <v>12</v>
      </c>
      <c r="AGV2" s="574">
        <v>12</v>
      </c>
      <c r="AGW2" s="574">
        <v>12</v>
      </c>
      <c r="AGX2" s="574">
        <v>12</v>
      </c>
      <c r="AGY2" s="574">
        <v>12</v>
      </c>
      <c r="AGZ2" s="574">
        <v>12</v>
      </c>
      <c r="AHA2" s="574">
        <v>12</v>
      </c>
      <c r="AHB2" s="574">
        <v>12</v>
      </c>
      <c r="AHC2" s="574">
        <v>12</v>
      </c>
      <c r="AHD2" s="574">
        <v>12</v>
      </c>
      <c r="AHE2" s="574">
        <v>12</v>
      </c>
      <c r="AHF2" s="574">
        <v>12</v>
      </c>
      <c r="AHG2" s="574">
        <v>12</v>
      </c>
      <c r="AHH2" s="574">
        <v>12</v>
      </c>
      <c r="AHI2" s="574">
        <v>12</v>
      </c>
      <c r="AHJ2" s="574">
        <v>12</v>
      </c>
      <c r="AHK2" s="574">
        <v>12</v>
      </c>
      <c r="AHL2" s="574">
        <v>12</v>
      </c>
      <c r="AHM2" s="574">
        <v>12</v>
      </c>
      <c r="AHN2" s="574">
        <v>12</v>
      </c>
      <c r="AHO2" s="574">
        <v>12</v>
      </c>
      <c r="AHP2" s="574">
        <v>12</v>
      </c>
      <c r="AHQ2" s="574">
        <v>12</v>
      </c>
      <c r="AHR2" s="574">
        <v>12</v>
      </c>
      <c r="AHS2" s="574">
        <v>12</v>
      </c>
      <c r="AHT2" s="574"/>
    </row>
    <row r="3" spans="1:909" s="577" customFormat="1" x14ac:dyDescent="0.7">
      <c r="A3" s="574"/>
      <c r="B3" s="575"/>
      <c r="C3" s="574"/>
      <c r="D3" s="574" t="s">
        <v>1184</v>
      </c>
      <c r="E3" s="574" t="s">
        <v>1184</v>
      </c>
      <c r="F3" s="574" t="s">
        <v>1184</v>
      </c>
      <c r="G3" s="574" t="s">
        <v>1184</v>
      </c>
      <c r="H3" s="574" t="s">
        <v>1184</v>
      </c>
      <c r="I3" s="574" t="s">
        <v>1184</v>
      </c>
      <c r="J3" s="574" t="s">
        <v>1184</v>
      </c>
      <c r="K3" s="574" t="s">
        <v>1184</v>
      </c>
      <c r="L3" s="574" t="s">
        <v>1184</v>
      </c>
      <c r="M3" s="574" t="s">
        <v>1184</v>
      </c>
      <c r="N3" s="574" t="s">
        <v>1184</v>
      </c>
      <c r="O3" s="574" t="s">
        <v>1184</v>
      </c>
      <c r="P3" s="574" t="s">
        <v>1184</v>
      </c>
      <c r="Q3" s="574" t="s">
        <v>1184</v>
      </c>
      <c r="R3" s="574" t="s">
        <v>1184</v>
      </c>
      <c r="S3" s="574" t="s">
        <v>1184</v>
      </c>
      <c r="T3" s="574" t="s">
        <v>1184</v>
      </c>
      <c r="U3" s="574" t="s">
        <v>1184</v>
      </c>
      <c r="V3" s="574" t="s">
        <v>1185</v>
      </c>
      <c r="W3" s="574" t="s">
        <v>1185</v>
      </c>
      <c r="X3" s="574" t="s">
        <v>1185</v>
      </c>
      <c r="Y3" s="574" t="s">
        <v>1185</v>
      </c>
      <c r="Z3" s="574" t="s">
        <v>1185</v>
      </c>
      <c r="AA3" s="574" t="s">
        <v>1185</v>
      </c>
      <c r="AB3" s="574" t="s">
        <v>1185</v>
      </c>
      <c r="AC3" s="574" t="s">
        <v>1185</v>
      </c>
      <c r="AD3" s="574" t="s">
        <v>1185</v>
      </c>
      <c r="AE3" s="574" t="s">
        <v>1185</v>
      </c>
      <c r="AF3" s="574" t="s">
        <v>1185</v>
      </c>
      <c r="AG3" s="574" t="s">
        <v>1185</v>
      </c>
      <c r="AH3" s="574" t="s">
        <v>1185</v>
      </c>
      <c r="AI3" s="574" t="s">
        <v>1185</v>
      </c>
      <c r="AJ3" s="574" t="s">
        <v>1185</v>
      </c>
      <c r="AK3" s="574" t="s">
        <v>1185</v>
      </c>
      <c r="AL3" s="574" t="s">
        <v>1185</v>
      </c>
      <c r="AM3" s="574" t="s">
        <v>1185</v>
      </c>
      <c r="AN3" s="574" t="s">
        <v>1185</v>
      </c>
      <c r="AO3" s="574" t="s">
        <v>1185</v>
      </c>
      <c r="AP3" s="574" t="s">
        <v>1185</v>
      </c>
      <c r="AQ3" s="574" t="s">
        <v>1185</v>
      </c>
      <c r="AR3" s="574" t="s">
        <v>1185</v>
      </c>
      <c r="AS3" s="574" t="s">
        <v>1185</v>
      </c>
      <c r="AT3" s="574" t="s">
        <v>1186</v>
      </c>
      <c r="AU3" s="574" t="s">
        <v>1186</v>
      </c>
      <c r="AV3" s="574" t="s">
        <v>1186</v>
      </c>
      <c r="AW3" s="574" t="s">
        <v>1186</v>
      </c>
      <c r="AX3" s="574" t="s">
        <v>1186</v>
      </c>
      <c r="AY3" s="574" t="s">
        <v>1186</v>
      </c>
      <c r="AZ3" s="574" t="s">
        <v>1186</v>
      </c>
      <c r="BA3" s="574" t="s">
        <v>1186</v>
      </c>
      <c r="BB3" s="574" t="s">
        <v>1186</v>
      </c>
      <c r="BC3" s="574" t="s">
        <v>1186</v>
      </c>
      <c r="BD3" s="574" t="s">
        <v>1186</v>
      </c>
      <c r="BE3" s="574" t="s">
        <v>1186</v>
      </c>
      <c r="BF3" s="574" t="s">
        <v>1186</v>
      </c>
      <c r="BG3" s="574" t="s">
        <v>1186</v>
      </c>
      <c r="BH3" s="574" t="s">
        <v>1186</v>
      </c>
      <c r="BI3" s="574" t="s">
        <v>1187</v>
      </c>
      <c r="BJ3" s="574" t="s">
        <v>1187</v>
      </c>
      <c r="BK3" s="574" t="s">
        <v>1187</v>
      </c>
      <c r="BL3" s="574" t="s">
        <v>1187</v>
      </c>
      <c r="BM3" s="574" t="s">
        <v>1187</v>
      </c>
      <c r="BN3" s="574" t="s">
        <v>1187</v>
      </c>
      <c r="BO3" s="574" t="s">
        <v>1187</v>
      </c>
      <c r="BP3" s="574" t="s">
        <v>1187</v>
      </c>
      <c r="BQ3" s="574" t="s">
        <v>1187</v>
      </c>
      <c r="BR3" s="574" t="s">
        <v>1188</v>
      </c>
      <c r="BS3" s="574" t="s">
        <v>1188</v>
      </c>
      <c r="BT3" s="574" t="s">
        <v>1188</v>
      </c>
      <c r="BU3" s="574" t="s">
        <v>1188</v>
      </c>
      <c r="BV3" s="574" t="s">
        <v>1188</v>
      </c>
      <c r="BW3" s="574" t="s">
        <v>1188</v>
      </c>
      <c r="BX3" s="574" t="s">
        <v>1188</v>
      </c>
      <c r="BY3" s="574" t="s">
        <v>1188</v>
      </c>
      <c r="BZ3" s="574" t="s">
        <v>1189</v>
      </c>
      <c r="CA3" s="574" t="s">
        <v>1189</v>
      </c>
      <c r="CB3" s="574" t="s">
        <v>1189</v>
      </c>
      <c r="CC3" s="574" t="s">
        <v>1189</v>
      </c>
      <c r="CD3" s="574" t="s">
        <v>1189</v>
      </c>
      <c r="CE3" s="574" t="s">
        <v>1189</v>
      </c>
      <c r="CF3" s="574" t="s">
        <v>1189</v>
      </c>
      <c r="CG3" s="574" t="s">
        <v>1190</v>
      </c>
      <c r="CH3" s="574" t="s">
        <v>1190</v>
      </c>
      <c r="CI3" s="574" t="s">
        <v>1190</v>
      </c>
      <c r="CJ3" s="574" t="s">
        <v>1190</v>
      </c>
      <c r="CK3" s="574" t="s">
        <v>1190</v>
      </c>
      <c r="CL3" s="574" t="s">
        <v>1190</v>
      </c>
      <c r="CM3" s="574" t="s">
        <v>1190</v>
      </c>
      <c r="CN3" s="574" t="s">
        <v>1190</v>
      </c>
      <c r="CO3" s="574" t="s">
        <v>1190</v>
      </c>
      <c r="CP3" s="574" t="s">
        <v>1190</v>
      </c>
      <c r="CQ3" s="574" t="s">
        <v>1190</v>
      </c>
      <c r="CR3" s="574" t="s">
        <v>1190</v>
      </c>
      <c r="CS3" s="574" t="s">
        <v>1190</v>
      </c>
      <c r="CT3" s="574" t="s">
        <v>1191</v>
      </c>
      <c r="CU3" s="574" t="s">
        <v>1191</v>
      </c>
      <c r="CV3" s="574" t="s">
        <v>1191</v>
      </c>
      <c r="CW3" s="574" t="s">
        <v>1191</v>
      </c>
      <c r="CX3" s="574" t="s">
        <v>1191</v>
      </c>
      <c r="CY3" s="574" t="s">
        <v>1191</v>
      </c>
      <c r="CZ3" s="574" t="s">
        <v>1191</v>
      </c>
      <c r="DA3" s="574" t="s">
        <v>1191</v>
      </c>
      <c r="DB3" s="574" t="s">
        <v>1192</v>
      </c>
      <c r="DC3" s="574" t="s">
        <v>1192</v>
      </c>
      <c r="DD3" s="574" t="s">
        <v>1192</v>
      </c>
      <c r="DE3" s="574" t="s">
        <v>1192</v>
      </c>
      <c r="DF3" s="574" t="s">
        <v>1192</v>
      </c>
      <c r="DG3" s="574" t="s">
        <v>1192</v>
      </c>
      <c r="DH3" s="574" t="s">
        <v>1192</v>
      </c>
      <c r="DI3" s="574" t="s">
        <v>1192</v>
      </c>
      <c r="DJ3" s="574" t="s">
        <v>1192</v>
      </c>
      <c r="DK3" s="574" t="s">
        <v>1193</v>
      </c>
      <c r="DL3" s="574" t="s">
        <v>1193</v>
      </c>
      <c r="DM3" s="574" t="s">
        <v>1193</v>
      </c>
      <c r="DN3" s="574" t="s">
        <v>1193</v>
      </c>
      <c r="DO3" s="574" t="s">
        <v>1193</v>
      </c>
      <c r="DP3" s="574" t="s">
        <v>1193</v>
      </c>
      <c r="DQ3" s="574" t="s">
        <v>1193</v>
      </c>
      <c r="DR3" s="574" t="s">
        <v>1193</v>
      </c>
      <c r="DS3" s="574" t="s">
        <v>1193</v>
      </c>
      <c r="DT3" s="574" t="s">
        <v>1194</v>
      </c>
      <c r="DU3" s="574" t="s">
        <v>1194</v>
      </c>
      <c r="DV3" s="574" t="s">
        <v>1194</v>
      </c>
      <c r="DW3" s="574" t="s">
        <v>1194</v>
      </c>
      <c r="DX3" s="574" t="s">
        <v>1194</v>
      </c>
      <c r="DY3" s="574" t="s">
        <v>1194</v>
      </c>
      <c r="DZ3" s="574" t="s">
        <v>1194</v>
      </c>
      <c r="EA3" s="574" t="s">
        <v>1194</v>
      </c>
      <c r="EB3" s="574" t="s">
        <v>1194</v>
      </c>
      <c r="EC3" s="574" t="s">
        <v>1194</v>
      </c>
      <c r="ED3" s="574" t="s">
        <v>1194</v>
      </c>
      <c r="EE3" s="574" t="s">
        <v>1195</v>
      </c>
      <c r="EF3" s="574" t="s">
        <v>1195</v>
      </c>
      <c r="EG3" s="574" t="s">
        <v>1195</v>
      </c>
      <c r="EH3" s="574" t="s">
        <v>1195</v>
      </c>
      <c r="EI3" s="574" t="s">
        <v>1195</v>
      </c>
      <c r="EJ3" s="574" t="s">
        <v>1195</v>
      </c>
      <c r="EK3" s="574" t="s">
        <v>1195</v>
      </c>
      <c r="EL3" s="574" t="s">
        <v>1195</v>
      </c>
      <c r="EM3" s="574" t="s">
        <v>1195</v>
      </c>
      <c r="EN3" s="574" t="s">
        <v>1196</v>
      </c>
      <c r="EO3" s="574" t="s">
        <v>1196</v>
      </c>
      <c r="EP3" s="574" t="s">
        <v>1196</v>
      </c>
      <c r="EQ3" s="574" t="s">
        <v>1196</v>
      </c>
      <c r="ER3" s="574" t="s">
        <v>1196</v>
      </c>
      <c r="ES3" s="574" t="s">
        <v>1196</v>
      </c>
      <c r="ET3" s="574" t="s">
        <v>1196</v>
      </c>
      <c r="EU3" s="574" t="s">
        <v>1196</v>
      </c>
      <c r="EV3" s="574" t="s">
        <v>1196</v>
      </c>
      <c r="EW3" s="574" t="s">
        <v>1197</v>
      </c>
      <c r="EX3" s="574" t="s">
        <v>1197</v>
      </c>
      <c r="EY3" s="574" t="s">
        <v>1197</v>
      </c>
      <c r="EZ3" s="574" t="s">
        <v>1197</v>
      </c>
      <c r="FA3" s="574" t="s">
        <v>1197</v>
      </c>
      <c r="FB3" s="574" t="s">
        <v>1197</v>
      </c>
      <c r="FC3" s="574" t="s">
        <v>1197</v>
      </c>
      <c r="FD3" s="574" t="s">
        <v>1197</v>
      </c>
      <c r="FE3" s="574" t="s">
        <v>1197</v>
      </c>
      <c r="FF3" s="574" t="s">
        <v>1197</v>
      </c>
      <c r="FG3" s="574" t="s">
        <v>1197</v>
      </c>
      <c r="FH3" s="574" t="s">
        <v>1197</v>
      </c>
      <c r="FI3" s="574" t="s">
        <v>1198</v>
      </c>
      <c r="FJ3" s="574" t="s">
        <v>1198</v>
      </c>
      <c r="FK3" s="574" t="s">
        <v>1198</v>
      </c>
      <c r="FL3" s="574" t="s">
        <v>1198</v>
      </c>
      <c r="FM3" s="574" t="s">
        <v>1198</v>
      </c>
      <c r="FN3" s="574" t="s">
        <v>1198</v>
      </c>
      <c r="FO3" s="574" t="s">
        <v>1198</v>
      </c>
      <c r="FP3" s="574" t="s">
        <v>1198</v>
      </c>
      <c r="FQ3" s="574" t="s">
        <v>1199</v>
      </c>
      <c r="FR3" s="574" t="s">
        <v>1199</v>
      </c>
      <c r="FS3" s="574" t="s">
        <v>1199</v>
      </c>
      <c r="FT3" s="574" t="s">
        <v>1199</v>
      </c>
      <c r="FU3" s="574" t="s">
        <v>1199</v>
      </c>
      <c r="FV3" s="574" t="s">
        <v>1199</v>
      </c>
      <c r="FW3" s="574" t="s">
        <v>1199</v>
      </c>
      <c r="FX3" s="574" t="s">
        <v>1199</v>
      </c>
      <c r="FY3" s="574" t="s">
        <v>1199</v>
      </c>
      <c r="FZ3" s="574" t="s">
        <v>1199</v>
      </c>
      <c r="GA3" s="574" t="s">
        <v>1199</v>
      </c>
      <c r="GB3" s="574" t="s">
        <v>1199</v>
      </c>
      <c r="GC3" s="574" t="s">
        <v>1199</v>
      </c>
      <c r="GD3" s="574" t="s">
        <v>1199</v>
      </c>
      <c r="GE3" s="574" t="s">
        <v>1200</v>
      </c>
      <c r="GF3" s="574" t="s">
        <v>1200</v>
      </c>
      <c r="GG3" s="574" t="s">
        <v>1200</v>
      </c>
      <c r="GH3" s="574" t="s">
        <v>1200</v>
      </c>
      <c r="GI3" s="574" t="s">
        <v>1200</v>
      </c>
      <c r="GJ3" s="574" t="s">
        <v>1200</v>
      </c>
      <c r="GK3" s="574" t="s">
        <v>1200</v>
      </c>
      <c r="GL3" s="574" t="s">
        <v>1200</v>
      </c>
      <c r="GM3" s="574" t="s">
        <v>1200</v>
      </c>
      <c r="GN3" s="574" t="s">
        <v>1200</v>
      </c>
      <c r="GO3" s="574" t="s">
        <v>1200</v>
      </c>
      <c r="GP3" s="574" t="s">
        <v>1200</v>
      </c>
      <c r="GQ3" s="574" t="s">
        <v>1201</v>
      </c>
      <c r="GR3" s="574" t="s">
        <v>1201</v>
      </c>
      <c r="GS3" s="574" t="s">
        <v>1201</v>
      </c>
      <c r="GT3" s="574" t="s">
        <v>1201</v>
      </c>
      <c r="GU3" s="574" t="s">
        <v>1201</v>
      </c>
      <c r="GV3" s="574" t="s">
        <v>1201</v>
      </c>
      <c r="GW3" s="574" t="s">
        <v>1201</v>
      </c>
      <c r="GX3" s="574" t="s">
        <v>1201</v>
      </c>
      <c r="GY3" s="574" t="s">
        <v>1202</v>
      </c>
      <c r="GZ3" s="574" t="s">
        <v>1202</v>
      </c>
      <c r="HA3" s="574" t="s">
        <v>1202</v>
      </c>
      <c r="HB3" s="574" t="s">
        <v>1202</v>
      </c>
      <c r="HC3" s="574" t="s">
        <v>1203</v>
      </c>
      <c r="HD3" s="574" t="s">
        <v>1203</v>
      </c>
      <c r="HE3" s="574" t="s">
        <v>1203</v>
      </c>
      <c r="HF3" s="574" t="s">
        <v>1203</v>
      </c>
      <c r="HG3" s="574" t="s">
        <v>1203</v>
      </c>
      <c r="HH3" s="574" t="s">
        <v>1203</v>
      </c>
      <c r="HI3" s="574" t="s">
        <v>1203</v>
      </c>
      <c r="HJ3" s="574" t="s">
        <v>1203</v>
      </c>
      <c r="HK3" s="574" t="s">
        <v>1204</v>
      </c>
      <c r="HL3" s="574" t="s">
        <v>1204</v>
      </c>
      <c r="HM3" s="574" t="s">
        <v>1204</v>
      </c>
      <c r="HN3" s="574" t="s">
        <v>1204</v>
      </c>
      <c r="HO3" s="574" t="s">
        <v>1204</v>
      </c>
      <c r="HP3" s="574" t="s">
        <v>1204</v>
      </c>
      <c r="HQ3" s="574" t="s">
        <v>1204</v>
      </c>
      <c r="HR3" s="574" t="s">
        <v>1204</v>
      </c>
      <c r="HS3" s="574" t="s">
        <v>1205</v>
      </c>
      <c r="HT3" s="574" t="s">
        <v>1205</v>
      </c>
      <c r="HU3" s="574" t="s">
        <v>1205</v>
      </c>
      <c r="HV3" s="574" t="s">
        <v>1205</v>
      </c>
      <c r="HW3" s="574" t="s">
        <v>1205</v>
      </c>
      <c r="HX3" s="574" t="s">
        <v>1205</v>
      </c>
      <c r="HY3" s="574" t="s">
        <v>1205</v>
      </c>
      <c r="HZ3" s="574" t="s">
        <v>1205</v>
      </c>
      <c r="IA3" s="574" t="s">
        <v>1205</v>
      </c>
      <c r="IB3" s="574" t="s">
        <v>1205</v>
      </c>
      <c r="IC3" s="574" t="s">
        <v>1205</v>
      </c>
      <c r="ID3" s="574" t="s">
        <v>1205</v>
      </c>
      <c r="IE3" s="574" t="s">
        <v>1205</v>
      </c>
      <c r="IF3" s="574" t="s">
        <v>1205</v>
      </c>
      <c r="IG3" s="574" t="s">
        <v>1205</v>
      </c>
      <c r="IH3" s="574" t="s">
        <v>1205</v>
      </c>
      <c r="II3" s="574" t="s">
        <v>1206</v>
      </c>
      <c r="IJ3" s="574" t="s">
        <v>1206</v>
      </c>
      <c r="IK3" s="574" t="s">
        <v>1206</v>
      </c>
      <c r="IL3" s="574" t="s">
        <v>1206</v>
      </c>
      <c r="IM3" s="574" t="s">
        <v>1206</v>
      </c>
      <c r="IN3" s="574" t="s">
        <v>1206</v>
      </c>
      <c r="IO3" s="574" t="s">
        <v>1206</v>
      </c>
      <c r="IP3" s="574" t="s">
        <v>1206</v>
      </c>
      <c r="IQ3" s="574" t="s">
        <v>1206</v>
      </c>
      <c r="IR3" s="574" t="s">
        <v>1206</v>
      </c>
      <c r="IS3" s="574" t="s">
        <v>1206</v>
      </c>
      <c r="IT3" s="574" t="s">
        <v>1207</v>
      </c>
      <c r="IU3" s="574" t="s">
        <v>1207</v>
      </c>
      <c r="IV3" s="574" t="s">
        <v>1207</v>
      </c>
      <c r="IW3" s="574" t="s">
        <v>1207</v>
      </c>
      <c r="IX3" s="574" t="s">
        <v>1207</v>
      </c>
      <c r="IY3" s="574" t="s">
        <v>1207</v>
      </c>
      <c r="IZ3" s="574" t="s">
        <v>1207</v>
      </c>
      <c r="JA3" s="574" t="s">
        <v>1207</v>
      </c>
      <c r="JB3" s="574" t="s">
        <v>1207</v>
      </c>
      <c r="JC3" s="574" t="s">
        <v>1207</v>
      </c>
      <c r="JD3" s="574" t="s">
        <v>1207</v>
      </c>
      <c r="JE3" s="574" t="s">
        <v>1207</v>
      </c>
      <c r="JF3" s="574" t="s">
        <v>1208</v>
      </c>
      <c r="JG3" s="574" t="s">
        <v>1208</v>
      </c>
      <c r="JH3" s="574" t="s">
        <v>1208</v>
      </c>
      <c r="JI3" s="574" t="s">
        <v>1208</v>
      </c>
      <c r="JJ3" s="574" t="s">
        <v>1208</v>
      </c>
      <c r="JK3" s="574" t="s">
        <v>1208</v>
      </c>
      <c r="JL3" s="574" t="s">
        <v>1209</v>
      </c>
      <c r="JM3" s="574" t="s">
        <v>1209</v>
      </c>
      <c r="JN3" s="574" t="s">
        <v>1209</v>
      </c>
      <c r="JO3" s="574" t="s">
        <v>1209</v>
      </c>
      <c r="JP3" s="574" t="s">
        <v>1209</v>
      </c>
      <c r="JQ3" s="574" t="s">
        <v>1209</v>
      </c>
      <c r="JR3" s="574" t="s">
        <v>1209</v>
      </c>
      <c r="JS3" s="574" t="s">
        <v>1210</v>
      </c>
      <c r="JT3" s="574" t="s">
        <v>1210</v>
      </c>
      <c r="JU3" s="574" t="s">
        <v>1210</v>
      </c>
      <c r="JV3" s="574" t="s">
        <v>1210</v>
      </c>
      <c r="JW3" s="574" t="s">
        <v>1210</v>
      </c>
      <c r="JX3" s="574" t="s">
        <v>1210</v>
      </c>
      <c r="JY3" s="574" t="s">
        <v>1210</v>
      </c>
      <c r="JZ3" s="574" t="s">
        <v>1210</v>
      </c>
      <c r="KA3" s="574" t="s">
        <v>1210</v>
      </c>
      <c r="KB3" s="574" t="s">
        <v>1210</v>
      </c>
      <c r="KC3" s="574" t="s">
        <v>1210</v>
      </c>
      <c r="KD3" s="574" t="s">
        <v>1210</v>
      </c>
      <c r="KE3" s="574" t="s">
        <v>1210</v>
      </c>
      <c r="KF3" s="574" t="s">
        <v>1210</v>
      </c>
      <c r="KG3" s="574" t="s">
        <v>1210</v>
      </c>
      <c r="KH3" s="574" t="s">
        <v>1210</v>
      </c>
      <c r="KI3" s="574" t="s">
        <v>1211</v>
      </c>
      <c r="KJ3" s="574" t="s">
        <v>1211</v>
      </c>
      <c r="KK3" s="574" t="s">
        <v>1211</v>
      </c>
      <c r="KL3" s="574" t="s">
        <v>1211</v>
      </c>
      <c r="KM3" s="574" t="s">
        <v>1211</v>
      </c>
      <c r="KN3" s="574" t="s">
        <v>1211</v>
      </c>
      <c r="KO3" s="574" t="s">
        <v>1211</v>
      </c>
      <c r="KP3" s="574" t="s">
        <v>1211</v>
      </c>
      <c r="KQ3" s="574" t="s">
        <v>1211</v>
      </c>
      <c r="KR3" s="574" t="s">
        <v>1212</v>
      </c>
      <c r="KS3" s="574" t="s">
        <v>1212</v>
      </c>
      <c r="KT3" s="574" t="s">
        <v>1212</v>
      </c>
      <c r="KU3" s="574" t="s">
        <v>1212</v>
      </c>
      <c r="KV3" s="574" t="s">
        <v>1212</v>
      </c>
      <c r="KW3" s="574" t="s">
        <v>1212</v>
      </c>
      <c r="KX3" s="574" t="s">
        <v>1212</v>
      </c>
      <c r="KY3" s="574" t="s">
        <v>1212</v>
      </c>
      <c r="KZ3" s="574" t="s">
        <v>1213</v>
      </c>
      <c r="LA3" s="574" t="s">
        <v>1213</v>
      </c>
      <c r="LB3" s="574" t="s">
        <v>1213</v>
      </c>
      <c r="LC3" s="574" t="s">
        <v>1213</v>
      </c>
      <c r="LD3" s="574" t="s">
        <v>1213</v>
      </c>
      <c r="LE3" s="574" t="s">
        <v>1213</v>
      </c>
      <c r="LF3" s="574" t="s">
        <v>1213</v>
      </c>
      <c r="LG3" s="574" t="s">
        <v>1213</v>
      </c>
      <c r="LH3" s="574" t="s">
        <v>1214</v>
      </c>
      <c r="LI3" s="574" t="s">
        <v>1214</v>
      </c>
      <c r="LJ3" s="574" t="s">
        <v>1214</v>
      </c>
      <c r="LK3" s="574" t="s">
        <v>1214</v>
      </c>
      <c r="LL3" s="574" t="s">
        <v>1214</v>
      </c>
      <c r="LM3" s="574" t="s">
        <v>1214</v>
      </c>
      <c r="LN3" s="574" t="s">
        <v>1214</v>
      </c>
      <c r="LO3" s="574" t="s">
        <v>1214</v>
      </c>
      <c r="LP3" s="574" t="s">
        <v>1214</v>
      </c>
      <c r="LQ3" s="574" t="s">
        <v>1214</v>
      </c>
      <c r="LR3" s="574" t="s">
        <v>1214</v>
      </c>
      <c r="LS3" s="574" t="s">
        <v>1215</v>
      </c>
      <c r="LT3" s="574" t="s">
        <v>1215</v>
      </c>
      <c r="LU3" s="574" t="s">
        <v>1215</v>
      </c>
      <c r="LV3" s="574" t="s">
        <v>1216</v>
      </c>
      <c r="LW3" s="574" t="s">
        <v>1216</v>
      </c>
      <c r="LX3" s="574" t="s">
        <v>1217</v>
      </c>
      <c r="LY3" s="574" t="s">
        <v>1217</v>
      </c>
      <c r="LZ3" s="574" t="s">
        <v>1217</v>
      </c>
      <c r="MA3" s="574" t="s">
        <v>1217</v>
      </c>
      <c r="MB3" s="574" t="s">
        <v>1217</v>
      </c>
      <c r="MC3" s="574" t="s">
        <v>1217</v>
      </c>
      <c r="MD3" s="574" t="s">
        <v>1217</v>
      </c>
      <c r="ME3" s="574" t="s">
        <v>1217</v>
      </c>
      <c r="MF3" s="574" t="s">
        <v>1217</v>
      </c>
      <c r="MG3" s="574" t="s">
        <v>1217</v>
      </c>
      <c r="MH3" s="574" t="s">
        <v>1218</v>
      </c>
      <c r="MI3" s="574" t="s">
        <v>1218</v>
      </c>
      <c r="MJ3" s="574" t="s">
        <v>1218</v>
      </c>
      <c r="MK3" s="574" t="s">
        <v>1218</v>
      </c>
      <c r="ML3" s="574" t="s">
        <v>1218</v>
      </c>
      <c r="MM3" s="574" t="s">
        <v>1218</v>
      </c>
      <c r="MN3" s="574" t="s">
        <v>1218</v>
      </c>
      <c r="MO3" s="574" t="s">
        <v>1218</v>
      </c>
      <c r="MP3" s="574" t="s">
        <v>1218</v>
      </c>
      <c r="MQ3" s="574" t="s">
        <v>1218</v>
      </c>
      <c r="MR3" s="574" t="s">
        <v>1218</v>
      </c>
      <c r="MS3" s="574" t="s">
        <v>1218</v>
      </c>
      <c r="MT3" s="574" t="s">
        <v>1219</v>
      </c>
      <c r="MU3" s="574" t="s">
        <v>1219</v>
      </c>
      <c r="MV3" s="574" t="s">
        <v>1219</v>
      </c>
      <c r="MW3" s="574" t="s">
        <v>1219</v>
      </c>
      <c r="MX3" s="574" t="s">
        <v>1219</v>
      </c>
      <c r="MY3" s="574" t="s">
        <v>1219</v>
      </c>
      <c r="MZ3" s="574" t="s">
        <v>1219</v>
      </c>
      <c r="NA3" s="574" t="s">
        <v>1219</v>
      </c>
      <c r="NB3" s="574" t="s">
        <v>1219</v>
      </c>
      <c r="NC3" s="574" t="s">
        <v>1219</v>
      </c>
      <c r="ND3" s="574" t="s">
        <v>1219</v>
      </c>
      <c r="NE3" s="574" t="s">
        <v>1220</v>
      </c>
      <c r="NF3" s="574" t="s">
        <v>1220</v>
      </c>
      <c r="NG3" s="574" t="s">
        <v>1220</v>
      </c>
      <c r="NH3" s="574" t="s">
        <v>1220</v>
      </c>
      <c r="NI3" s="574" t="s">
        <v>1220</v>
      </c>
      <c r="NJ3" s="574" t="s">
        <v>1220</v>
      </c>
      <c r="NK3" s="574" t="s">
        <v>1220</v>
      </c>
      <c r="NL3" s="574" t="s">
        <v>1220</v>
      </c>
      <c r="NM3" s="574" t="s">
        <v>1220</v>
      </c>
      <c r="NN3" s="574" t="s">
        <v>1220</v>
      </c>
      <c r="NO3" s="574" t="s">
        <v>1220</v>
      </c>
      <c r="NP3" s="574" t="s">
        <v>1220</v>
      </c>
      <c r="NQ3" s="574" t="s">
        <v>1221</v>
      </c>
      <c r="NR3" s="574" t="s">
        <v>1221</v>
      </c>
      <c r="NS3" s="574" t="s">
        <v>1221</v>
      </c>
      <c r="NT3" s="574" t="s">
        <v>1221</v>
      </c>
      <c r="NU3" s="574" t="s">
        <v>1221</v>
      </c>
      <c r="NV3" s="574" t="s">
        <v>1221</v>
      </c>
      <c r="NW3" s="574" t="s">
        <v>1221</v>
      </c>
      <c r="NX3" s="574" t="s">
        <v>1222</v>
      </c>
      <c r="NY3" s="574" t="s">
        <v>1222</v>
      </c>
      <c r="NZ3" s="574" t="s">
        <v>1222</v>
      </c>
      <c r="OA3" s="574" t="s">
        <v>1222</v>
      </c>
      <c r="OB3" s="574" t="s">
        <v>1222</v>
      </c>
      <c r="OC3" s="574" t="s">
        <v>1222</v>
      </c>
      <c r="OD3" s="574" t="s">
        <v>1222</v>
      </c>
      <c r="OE3" s="574" t="s">
        <v>1223</v>
      </c>
      <c r="OF3" s="574" t="s">
        <v>1223</v>
      </c>
      <c r="OG3" s="574" t="s">
        <v>1223</v>
      </c>
      <c r="OH3" s="574" t="s">
        <v>1223</v>
      </c>
      <c r="OI3" s="574" t="s">
        <v>1223</v>
      </c>
      <c r="OJ3" s="574" t="s">
        <v>1223</v>
      </c>
      <c r="OK3" s="574" t="s">
        <v>1223</v>
      </c>
      <c r="OL3" s="574" t="s">
        <v>1223</v>
      </c>
      <c r="OM3" s="574" t="s">
        <v>1223</v>
      </c>
      <c r="ON3" s="574" t="s">
        <v>1224</v>
      </c>
      <c r="OO3" s="574" t="s">
        <v>1224</v>
      </c>
      <c r="OP3" s="574" t="s">
        <v>1224</v>
      </c>
      <c r="OQ3" s="574" t="s">
        <v>1224</v>
      </c>
      <c r="OR3" s="574" t="s">
        <v>1224</v>
      </c>
      <c r="OS3" s="574" t="s">
        <v>1224</v>
      </c>
      <c r="OT3" s="574" t="s">
        <v>1225</v>
      </c>
      <c r="OU3" s="574" t="s">
        <v>1225</v>
      </c>
      <c r="OV3" s="574" t="s">
        <v>1225</v>
      </c>
      <c r="OW3" s="574" t="s">
        <v>1225</v>
      </c>
      <c r="OX3" s="574" t="s">
        <v>1225</v>
      </c>
      <c r="OY3" s="574" t="s">
        <v>1225</v>
      </c>
      <c r="OZ3" s="574" t="s">
        <v>1225</v>
      </c>
      <c r="PA3" s="574" t="s">
        <v>1225</v>
      </c>
      <c r="PB3" s="574" t="s">
        <v>1225</v>
      </c>
      <c r="PC3" s="574" t="s">
        <v>1226</v>
      </c>
      <c r="PD3" s="574" t="s">
        <v>1226</v>
      </c>
      <c r="PE3" s="574" t="s">
        <v>1226</v>
      </c>
      <c r="PF3" s="574" t="s">
        <v>1226</v>
      </c>
      <c r="PG3" s="574" t="s">
        <v>1226</v>
      </c>
      <c r="PH3" s="574" t="s">
        <v>1226</v>
      </c>
      <c r="PI3" s="574" t="s">
        <v>1226</v>
      </c>
      <c r="PJ3" s="574" t="s">
        <v>1226</v>
      </c>
      <c r="PK3" s="574" t="s">
        <v>1226</v>
      </c>
      <c r="PL3" s="574" t="s">
        <v>1226</v>
      </c>
      <c r="PM3" s="574" t="s">
        <v>1226</v>
      </c>
      <c r="PN3" s="574" t="s">
        <v>1226</v>
      </c>
      <c r="PO3" s="574" t="s">
        <v>1226</v>
      </c>
      <c r="PP3" s="574" t="s">
        <v>1226</v>
      </c>
      <c r="PQ3" s="574" t="s">
        <v>1226</v>
      </c>
      <c r="PR3" s="574" t="s">
        <v>1226</v>
      </c>
      <c r="PS3" s="574" t="s">
        <v>1226</v>
      </c>
      <c r="PT3" s="574" t="s">
        <v>1226</v>
      </c>
      <c r="PU3" s="574" t="s">
        <v>1227</v>
      </c>
      <c r="PV3" s="574" t="s">
        <v>1227</v>
      </c>
      <c r="PW3" s="574" t="s">
        <v>1227</v>
      </c>
      <c r="PX3" s="574" t="s">
        <v>1227</v>
      </c>
      <c r="PY3" s="574" t="s">
        <v>1227</v>
      </c>
      <c r="PZ3" s="574" t="s">
        <v>1227</v>
      </c>
      <c r="QA3" s="574" t="s">
        <v>1227</v>
      </c>
      <c r="QB3" s="574" t="s">
        <v>1227</v>
      </c>
      <c r="QC3" s="574" t="s">
        <v>1227</v>
      </c>
      <c r="QD3" s="574" t="s">
        <v>1227</v>
      </c>
      <c r="QE3" s="574" t="s">
        <v>1227</v>
      </c>
      <c r="QF3" s="574" t="s">
        <v>1227</v>
      </c>
      <c r="QG3" s="574" t="s">
        <v>1227</v>
      </c>
      <c r="QH3" s="574" t="s">
        <v>1227</v>
      </c>
      <c r="QI3" s="574" t="s">
        <v>1227</v>
      </c>
      <c r="QJ3" s="574" t="s">
        <v>1227</v>
      </c>
      <c r="QK3" s="574" t="s">
        <v>1227</v>
      </c>
      <c r="QL3" s="574" t="s">
        <v>1227</v>
      </c>
      <c r="QM3" s="574" t="s">
        <v>1227</v>
      </c>
      <c r="QN3" s="574" t="s">
        <v>1227</v>
      </c>
      <c r="QO3" s="574" t="s">
        <v>1227</v>
      </c>
      <c r="QP3" s="574" t="s">
        <v>1227</v>
      </c>
      <c r="QQ3" s="574" t="s">
        <v>1227</v>
      </c>
      <c r="QR3" s="574" t="s">
        <v>1227</v>
      </c>
      <c r="QS3" s="574" t="s">
        <v>1227</v>
      </c>
      <c r="QT3" s="574" t="s">
        <v>1227</v>
      </c>
      <c r="QU3" s="574" t="s">
        <v>1228</v>
      </c>
      <c r="QV3" s="574" t="s">
        <v>1228</v>
      </c>
      <c r="QW3" s="574" t="s">
        <v>1228</v>
      </c>
      <c r="QX3" s="574" t="s">
        <v>1228</v>
      </c>
      <c r="QY3" s="574" t="s">
        <v>1228</v>
      </c>
      <c r="QZ3" s="574" t="s">
        <v>1228</v>
      </c>
      <c r="RA3" s="574" t="s">
        <v>1228</v>
      </c>
      <c r="RB3" s="574" t="s">
        <v>1228</v>
      </c>
      <c r="RC3" s="574" t="s">
        <v>1228</v>
      </c>
      <c r="RD3" s="574" t="s">
        <v>1228</v>
      </c>
      <c r="RE3" s="574" t="s">
        <v>1228</v>
      </c>
      <c r="RF3" s="574" t="s">
        <v>1228</v>
      </c>
      <c r="RG3" s="574" t="s">
        <v>1228</v>
      </c>
      <c r="RH3" s="574" t="s">
        <v>1229</v>
      </c>
      <c r="RI3" s="574" t="s">
        <v>1229</v>
      </c>
      <c r="RJ3" s="574" t="s">
        <v>1229</v>
      </c>
      <c r="RK3" s="574" t="s">
        <v>1229</v>
      </c>
      <c r="RL3" s="574" t="s">
        <v>1229</v>
      </c>
      <c r="RM3" s="574" t="s">
        <v>1229</v>
      </c>
      <c r="RN3" s="574" t="s">
        <v>1229</v>
      </c>
      <c r="RO3" s="574" t="s">
        <v>1229</v>
      </c>
      <c r="RP3" s="574" t="s">
        <v>1229</v>
      </c>
      <c r="RQ3" s="574" t="s">
        <v>1229</v>
      </c>
      <c r="RR3" s="574" t="s">
        <v>1229</v>
      </c>
      <c r="RS3" s="574" t="s">
        <v>1229</v>
      </c>
      <c r="RT3" s="574" t="s">
        <v>1229</v>
      </c>
      <c r="RU3" s="574" t="s">
        <v>1229</v>
      </c>
      <c r="RV3" s="574" t="s">
        <v>1229</v>
      </c>
      <c r="RW3" s="574" t="s">
        <v>1229</v>
      </c>
      <c r="RX3" s="574" t="s">
        <v>1229</v>
      </c>
      <c r="RY3" s="574" t="s">
        <v>1229</v>
      </c>
      <c r="RZ3" s="574" t="s">
        <v>1229</v>
      </c>
      <c r="SA3" s="574" t="s">
        <v>1229</v>
      </c>
      <c r="SB3" s="574" t="s">
        <v>1230</v>
      </c>
      <c r="SC3" s="574" t="s">
        <v>1230</v>
      </c>
      <c r="SD3" s="574" t="s">
        <v>1230</v>
      </c>
      <c r="SE3" s="574" t="s">
        <v>1230</v>
      </c>
      <c r="SF3" s="574" t="s">
        <v>1230</v>
      </c>
      <c r="SG3" s="574" t="s">
        <v>1230</v>
      </c>
      <c r="SH3" s="574" t="s">
        <v>1230</v>
      </c>
      <c r="SI3" s="574" t="s">
        <v>1230</v>
      </c>
      <c r="SJ3" s="574" t="s">
        <v>1230</v>
      </c>
      <c r="SK3" s="574" t="s">
        <v>1230</v>
      </c>
      <c r="SL3" s="574" t="s">
        <v>1230</v>
      </c>
      <c r="SM3" s="574" t="s">
        <v>1230</v>
      </c>
      <c r="SN3" s="574" t="s">
        <v>1231</v>
      </c>
      <c r="SO3" s="574" t="s">
        <v>1231</v>
      </c>
      <c r="SP3" s="574" t="s">
        <v>1231</v>
      </c>
      <c r="SQ3" s="574" t="s">
        <v>1231</v>
      </c>
      <c r="SR3" s="574" t="s">
        <v>1231</v>
      </c>
      <c r="SS3" s="574" t="s">
        <v>1231</v>
      </c>
      <c r="ST3" s="574" t="s">
        <v>1231</v>
      </c>
      <c r="SU3" s="574" t="s">
        <v>1231</v>
      </c>
      <c r="SV3" s="574" t="s">
        <v>1232</v>
      </c>
      <c r="SW3" s="574" t="s">
        <v>1232</v>
      </c>
      <c r="SX3" s="574" t="s">
        <v>1232</v>
      </c>
      <c r="SY3" s="574" t="s">
        <v>1232</v>
      </c>
      <c r="SZ3" s="574" t="s">
        <v>1232</v>
      </c>
      <c r="TA3" s="574" t="s">
        <v>1232</v>
      </c>
      <c r="TB3" s="574" t="s">
        <v>1232</v>
      </c>
      <c r="TC3" s="574" t="s">
        <v>1232</v>
      </c>
      <c r="TD3" s="574" t="s">
        <v>1232</v>
      </c>
      <c r="TE3" s="574" t="s">
        <v>1232</v>
      </c>
      <c r="TF3" s="574" t="s">
        <v>1232</v>
      </c>
      <c r="TG3" s="574" t="s">
        <v>1232</v>
      </c>
      <c r="TH3" s="574" t="s">
        <v>1232</v>
      </c>
      <c r="TI3" s="574" t="s">
        <v>1232</v>
      </c>
      <c r="TJ3" s="574" t="s">
        <v>1233</v>
      </c>
      <c r="TK3" s="574" t="s">
        <v>1233</v>
      </c>
      <c r="TL3" s="574" t="s">
        <v>1233</v>
      </c>
      <c r="TM3" s="574" t="s">
        <v>1233</v>
      </c>
      <c r="TN3" s="574" t="s">
        <v>1233</v>
      </c>
      <c r="TO3" s="574" t="s">
        <v>1233</v>
      </c>
      <c r="TP3" s="574" t="s">
        <v>1233</v>
      </c>
      <c r="TQ3" s="574" t="s">
        <v>1233</v>
      </c>
      <c r="TR3" s="574" t="s">
        <v>1233</v>
      </c>
      <c r="TS3" s="574" t="s">
        <v>1233</v>
      </c>
      <c r="TT3" s="574" t="s">
        <v>1233</v>
      </c>
      <c r="TU3" s="574" t="s">
        <v>1233</v>
      </c>
      <c r="TV3" s="574" t="s">
        <v>1233</v>
      </c>
      <c r="TW3" s="574" t="s">
        <v>1233</v>
      </c>
      <c r="TX3" s="574" t="s">
        <v>1233</v>
      </c>
      <c r="TY3" s="574" t="s">
        <v>1233</v>
      </c>
      <c r="TZ3" s="574" t="s">
        <v>1233</v>
      </c>
      <c r="UA3" s="574" t="s">
        <v>1233</v>
      </c>
      <c r="UB3" s="574" t="s">
        <v>1234</v>
      </c>
      <c r="UC3" s="574" t="s">
        <v>1234</v>
      </c>
      <c r="UD3" s="574" t="s">
        <v>1234</v>
      </c>
      <c r="UE3" s="574" t="s">
        <v>1234</v>
      </c>
      <c r="UF3" s="574" t="s">
        <v>1234</v>
      </c>
      <c r="UG3" s="574" t="s">
        <v>1234</v>
      </c>
      <c r="UH3" s="574" t="s">
        <v>1234</v>
      </c>
      <c r="UI3" s="574" t="s">
        <v>1234</v>
      </c>
      <c r="UJ3" s="574" t="s">
        <v>1234</v>
      </c>
      <c r="UK3" s="574" t="s">
        <v>1235</v>
      </c>
      <c r="UL3" s="574" t="s">
        <v>1235</v>
      </c>
      <c r="UM3" s="574" t="s">
        <v>1235</v>
      </c>
      <c r="UN3" s="574" t="s">
        <v>1235</v>
      </c>
      <c r="UO3" s="574" t="s">
        <v>1235</v>
      </c>
      <c r="UP3" s="574" t="s">
        <v>1235</v>
      </c>
      <c r="UQ3" s="574" t="s">
        <v>1236</v>
      </c>
      <c r="UR3" s="574" t="s">
        <v>1236</v>
      </c>
      <c r="US3" s="574" t="s">
        <v>1236</v>
      </c>
      <c r="UT3" s="574" t="s">
        <v>1236</v>
      </c>
      <c r="UU3" s="574" t="s">
        <v>1236</v>
      </c>
      <c r="UV3" s="574" t="s">
        <v>1236</v>
      </c>
      <c r="UW3" s="574" t="s">
        <v>1236</v>
      </c>
      <c r="UX3" s="574" t="s">
        <v>1236</v>
      </c>
      <c r="UY3" s="574" t="s">
        <v>1236</v>
      </c>
      <c r="UZ3" s="574" t="s">
        <v>1236</v>
      </c>
      <c r="VA3" s="574" t="s">
        <v>1236</v>
      </c>
      <c r="VB3" s="574" t="s">
        <v>1236</v>
      </c>
      <c r="VC3" s="574" t="s">
        <v>1236</v>
      </c>
      <c r="VD3" s="574" t="s">
        <v>1236</v>
      </c>
      <c r="VE3" s="574" t="s">
        <v>1236</v>
      </c>
      <c r="VF3" s="574" t="s">
        <v>1236</v>
      </c>
      <c r="VG3" s="574" t="s">
        <v>1236</v>
      </c>
      <c r="VH3" s="574" t="s">
        <v>1236</v>
      </c>
      <c r="VI3" s="574" t="s">
        <v>1236</v>
      </c>
      <c r="VJ3" s="574" t="s">
        <v>1236</v>
      </c>
      <c r="VK3" s="574" t="s">
        <v>1236</v>
      </c>
      <c r="VL3" s="574" t="s">
        <v>1237</v>
      </c>
      <c r="VM3" s="574" t="s">
        <v>1237</v>
      </c>
      <c r="VN3" s="574" t="s">
        <v>1237</v>
      </c>
      <c r="VO3" s="574" t="s">
        <v>1237</v>
      </c>
      <c r="VP3" s="574" t="s">
        <v>1237</v>
      </c>
      <c r="VQ3" s="574" t="s">
        <v>1237</v>
      </c>
      <c r="VR3" s="574" t="s">
        <v>1237</v>
      </c>
      <c r="VS3" s="574" t="s">
        <v>1237</v>
      </c>
      <c r="VT3" s="574" t="s">
        <v>1237</v>
      </c>
      <c r="VU3" s="574" t="s">
        <v>1237</v>
      </c>
      <c r="VV3" s="574" t="s">
        <v>1237</v>
      </c>
      <c r="VW3" s="574" t="s">
        <v>1237</v>
      </c>
      <c r="VX3" s="574" t="s">
        <v>1237</v>
      </c>
      <c r="VY3" s="574" t="s">
        <v>1237</v>
      </c>
      <c r="VZ3" s="574" t="s">
        <v>1237</v>
      </c>
      <c r="WA3" s="574" t="s">
        <v>1237</v>
      </c>
      <c r="WB3" s="574" t="s">
        <v>1238</v>
      </c>
      <c r="WC3" s="574" t="s">
        <v>1238</v>
      </c>
      <c r="WD3" s="574" t="s">
        <v>1238</v>
      </c>
      <c r="WE3" s="574" t="s">
        <v>1238</v>
      </c>
      <c r="WF3" s="574" t="s">
        <v>1238</v>
      </c>
      <c r="WG3" s="574" t="s">
        <v>1238</v>
      </c>
      <c r="WH3" s="574" t="s">
        <v>1238</v>
      </c>
      <c r="WI3" s="574" t="s">
        <v>1238</v>
      </c>
      <c r="WJ3" s="574" t="s">
        <v>1238</v>
      </c>
      <c r="WK3" s="574" t="s">
        <v>1238</v>
      </c>
      <c r="WL3" s="574" t="s">
        <v>1238</v>
      </c>
      <c r="WM3" s="574" t="s">
        <v>1238</v>
      </c>
      <c r="WN3" s="574" t="s">
        <v>1238</v>
      </c>
      <c r="WO3" s="574" t="s">
        <v>1238</v>
      </c>
      <c r="WP3" s="574" t="s">
        <v>1238</v>
      </c>
      <c r="WQ3" s="574" t="s">
        <v>1238</v>
      </c>
      <c r="WR3" s="574" t="s">
        <v>1238</v>
      </c>
      <c r="WS3" s="574" t="s">
        <v>1238</v>
      </c>
      <c r="WT3" s="574" t="s">
        <v>1238</v>
      </c>
      <c r="WU3" s="574" t="s">
        <v>1238</v>
      </c>
      <c r="WV3" s="574" t="s">
        <v>1238</v>
      </c>
      <c r="WW3" s="574" t="s">
        <v>1238</v>
      </c>
      <c r="WX3" s="574" t="s">
        <v>1238</v>
      </c>
      <c r="WY3" s="574" t="s">
        <v>1238</v>
      </c>
      <c r="WZ3" s="574" t="s">
        <v>1238</v>
      </c>
      <c r="XA3" s="574" t="s">
        <v>1238</v>
      </c>
      <c r="XB3" s="574" t="s">
        <v>1238</v>
      </c>
      <c r="XC3" s="574" t="s">
        <v>1238</v>
      </c>
      <c r="XD3" s="574" t="s">
        <v>1238</v>
      </c>
      <c r="XE3" s="574" t="s">
        <v>1238</v>
      </c>
      <c r="XF3" s="574" t="s">
        <v>1238</v>
      </c>
      <c r="XG3" s="574" t="s">
        <v>1238</v>
      </c>
      <c r="XH3" s="574" t="s">
        <v>1238</v>
      </c>
      <c r="XI3" s="574" t="s">
        <v>1239</v>
      </c>
      <c r="XJ3" s="574" t="s">
        <v>1239</v>
      </c>
      <c r="XK3" s="574" t="s">
        <v>1239</v>
      </c>
      <c r="XL3" s="574" t="s">
        <v>1239</v>
      </c>
      <c r="XM3" s="574" t="s">
        <v>1239</v>
      </c>
      <c r="XN3" s="574" t="s">
        <v>1239</v>
      </c>
      <c r="XO3" s="574" t="s">
        <v>1239</v>
      </c>
      <c r="XP3" s="574" t="s">
        <v>1239</v>
      </c>
      <c r="XQ3" s="574" t="s">
        <v>1239</v>
      </c>
      <c r="XR3" s="574" t="s">
        <v>1239</v>
      </c>
      <c r="XS3" s="574" t="s">
        <v>1239</v>
      </c>
      <c r="XT3" s="574" t="s">
        <v>1239</v>
      </c>
      <c r="XU3" s="574" t="s">
        <v>1239</v>
      </c>
      <c r="XV3" s="574" t="s">
        <v>1239</v>
      </c>
      <c r="XW3" s="574" t="s">
        <v>1239</v>
      </c>
      <c r="XX3" s="574" t="s">
        <v>1239</v>
      </c>
      <c r="XY3" s="574" t="s">
        <v>1239</v>
      </c>
      <c r="XZ3" s="574" t="s">
        <v>1239</v>
      </c>
      <c r="YA3" s="574" t="s">
        <v>1239</v>
      </c>
      <c r="YB3" s="574" t="s">
        <v>1239</v>
      </c>
      <c r="YC3" s="574" t="s">
        <v>1239</v>
      </c>
      <c r="YD3" s="574" t="s">
        <v>1239</v>
      </c>
      <c r="YE3" s="574" t="s">
        <v>1239</v>
      </c>
      <c r="YF3" s="574" t="s">
        <v>1240</v>
      </c>
      <c r="YG3" s="574" t="s">
        <v>1240</v>
      </c>
      <c r="YH3" s="574" t="s">
        <v>1240</v>
      </c>
      <c r="YI3" s="574" t="s">
        <v>1240</v>
      </c>
      <c r="YJ3" s="574" t="s">
        <v>1240</v>
      </c>
      <c r="YK3" s="574" t="s">
        <v>1240</v>
      </c>
      <c r="YL3" s="574" t="s">
        <v>1240</v>
      </c>
      <c r="YM3" s="574" t="s">
        <v>1240</v>
      </c>
      <c r="YN3" s="574" t="s">
        <v>1240</v>
      </c>
      <c r="YO3" s="574" t="s">
        <v>1240</v>
      </c>
      <c r="YP3" s="574" t="s">
        <v>1240</v>
      </c>
      <c r="YQ3" s="574" t="s">
        <v>1240</v>
      </c>
      <c r="YR3" s="574" t="s">
        <v>1240</v>
      </c>
      <c r="YS3" s="574" t="s">
        <v>1240</v>
      </c>
      <c r="YT3" s="574" t="s">
        <v>1240</v>
      </c>
      <c r="YU3" s="574" t="s">
        <v>1240</v>
      </c>
      <c r="YV3" s="574" t="s">
        <v>1240</v>
      </c>
      <c r="YW3" s="574" t="s">
        <v>1241</v>
      </c>
      <c r="YX3" s="574" t="s">
        <v>1241</v>
      </c>
      <c r="YY3" s="574" t="s">
        <v>1241</v>
      </c>
      <c r="YZ3" s="574" t="s">
        <v>1241</v>
      </c>
      <c r="ZA3" s="574" t="s">
        <v>1241</v>
      </c>
      <c r="ZB3" s="574" t="s">
        <v>1241</v>
      </c>
      <c r="ZC3" s="574" t="s">
        <v>1241</v>
      </c>
      <c r="ZD3" s="574" t="s">
        <v>1242</v>
      </c>
      <c r="ZE3" s="574" t="s">
        <v>1242</v>
      </c>
      <c r="ZF3" s="574" t="s">
        <v>1242</v>
      </c>
      <c r="ZG3" s="574" t="s">
        <v>1242</v>
      </c>
      <c r="ZH3" s="574" t="s">
        <v>1242</v>
      </c>
      <c r="ZI3" s="574" t="s">
        <v>1242</v>
      </c>
      <c r="ZJ3" s="574" t="s">
        <v>1242</v>
      </c>
      <c r="ZK3" s="574" t="s">
        <v>1242</v>
      </c>
      <c r="ZL3" s="574" t="s">
        <v>1242</v>
      </c>
      <c r="ZM3" s="574" t="s">
        <v>1243</v>
      </c>
      <c r="ZN3" s="574" t="s">
        <v>1243</v>
      </c>
      <c r="ZO3" s="574" t="s">
        <v>1243</v>
      </c>
      <c r="ZP3" s="574" t="s">
        <v>1243</v>
      </c>
      <c r="ZQ3" s="574" t="s">
        <v>1243</v>
      </c>
      <c r="ZR3" s="574" t="s">
        <v>1243</v>
      </c>
      <c r="ZS3" s="574" t="s">
        <v>1243</v>
      </c>
      <c r="ZT3" s="574" t="s">
        <v>1243</v>
      </c>
      <c r="ZU3" s="574" t="s">
        <v>1243</v>
      </c>
      <c r="ZV3" s="574" t="s">
        <v>1243</v>
      </c>
      <c r="ZW3" s="574" t="s">
        <v>1243</v>
      </c>
      <c r="ZX3" s="574" t="s">
        <v>1243</v>
      </c>
      <c r="ZY3" s="574" t="s">
        <v>1243</v>
      </c>
      <c r="ZZ3" s="574" t="s">
        <v>1243</v>
      </c>
      <c r="AAA3" s="574" t="s">
        <v>1243</v>
      </c>
      <c r="AAB3" s="574" t="s">
        <v>1243</v>
      </c>
      <c r="AAC3" s="574" t="s">
        <v>1243</v>
      </c>
      <c r="AAD3" s="574" t="s">
        <v>1243</v>
      </c>
      <c r="AAE3" s="574" t="s">
        <v>1243</v>
      </c>
      <c r="AAF3" s="574" t="s">
        <v>1243</v>
      </c>
      <c r="AAG3" s="574" t="s">
        <v>1243</v>
      </c>
      <c r="AAH3" s="574" t="s">
        <v>1243</v>
      </c>
      <c r="AAI3" s="574" t="s">
        <v>1244</v>
      </c>
      <c r="AAJ3" s="574" t="s">
        <v>1244</v>
      </c>
      <c r="AAK3" s="574" t="s">
        <v>1244</v>
      </c>
      <c r="AAL3" s="574" t="s">
        <v>1244</v>
      </c>
      <c r="AAM3" s="574" t="s">
        <v>1244</v>
      </c>
      <c r="AAN3" s="574" t="s">
        <v>1244</v>
      </c>
      <c r="AAO3" s="574" t="s">
        <v>1244</v>
      </c>
      <c r="AAP3" s="574" t="s">
        <v>1245</v>
      </c>
      <c r="AAQ3" s="574" t="s">
        <v>1245</v>
      </c>
      <c r="AAR3" s="574" t="s">
        <v>1245</v>
      </c>
      <c r="AAS3" s="574" t="s">
        <v>1245</v>
      </c>
      <c r="AAT3" s="574" t="s">
        <v>1245</v>
      </c>
      <c r="AAU3" s="574" t="s">
        <v>1245</v>
      </c>
      <c r="AAV3" s="574" t="s">
        <v>1245</v>
      </c>
      <c r="AAW3" s="574" t="s">
        <v>1245</v>
      </c>
      <c r="AAX3" s="574" t="s">
        <v>1245</v>
      </c>
      <c r="AAY3" s="574" t="s">
        <v>1245</v>
      </c>
      <c r="AAZ3" s="574" t="s">
        <v>1245</v>
      </c>
      <c r="ABA3" s="574" t="s">
        <v>1245</v>
      </c>
      <c r="ABB3" s="574" t="s">
        <v>1245</v>
      </c>
      <c r="ABC3" s="574" t="s">
        <v>1245</v>
      </c>
      <c r="ABD3" s="574" t="s">
        <v>1245</v>
      </c>
      <c r="ABE3" s="574" t="s">
        <v>1245</v>
      </c>
      <c r="ABF3" s="574" t="s">
        <v>1245</v>
      </c>
      <c r="ABG3" s="574" t="s">
        <v>1245</v>
      </c>
      <c r="ABH3" s="574" t="s">
        <v>1245</v>
      </c>
      <c r="ABI3" s="574" t="s">
        <v>1245</v>
      </c>
      <c r="ABJ3" s="574" t="s">
        <v>1245</v>
      </c>
      <c r="ABK3" s="574" t="s">
        <v>1245</v>
      </c>
      <c r="ABL3" s="574" t="s">
        <v>1245</v>
      </c>
      <c r="ABM3" s="574" t="s">
        <v>1245</v>
      </c>
      <c r="ABN3" s="574" t="s">
        <v>1245</v>
      </c>
      <c r="ABO3" s="574" t="s">
        <v>1245</v>
      </c>
      <c r="ABP3" s="574" t="s">
        <v>1246</v>
      </c>
      <c r="ABQ3" s="574" t="s">
        <v>1246</v>
      </c>
      <c r="ABR3" s="574" t="s">
        <v>1246</v>
      </c>
      <c r="ABS3" s="574" t="s">
        <v>1246</v>
      </c>
      <c r="ABT3" s="574" t="s">
        <v>1246</v>
      </c>
      <c r="ABU3" s="574" t="s">
        <v>1246</v>
      </c>
      <c r="ABV3" s="574" t="s">
        <v>1246</v>
      </c>
      <c r="ABW3" s="574" t="s">
        <v>1246</v>
      </c>
      <c r="ABX3" s="574" t="s">
        <v>1246</v>
      </c>
      <c r="ABY3" s="574" t="s">
        <v>1247</v>
      </c>
      <c r="ABZ3" s="574" t="s">
        <v>1247</v>
      </c>
      <c r="ACA3" s="574" t="s">
        <v>1247</v>
      </c>
      <c r="ACB3" s="574" t="s">
        <v>1247</v>
      </c>
      <c r="ACC3" s="574" t="s">
        <v>1247</v>
      </c>
      <c r="ACD3" s="574" t="s">
        <v>1247</v>
      </c>
      <c r="ACE3" s="574" t="s">
        <v>1247</v>
      </c>
      <c r="ACF3" s="574" t="s">
        <v>1247</v>
      </c>
      <c r="ACG3" s="574" t="s">
        <v>1247</v>
      </c>
      <c r="ACH3" s="574" t="s">
        <v>1247</v>
      </c>
      <c r="ACI3" s="574" t="s">
        <v>1247</v>
      </c>
      <c r="ACJ3" s="574" t="s">
        <v>1248</v>
      </c>
      <c r="ACK3" s="574" t="s">
        <v>1248</v>
      </c>
      <c r="ACL3" s="574" t="s">
        <v>1248</v>
      </c>
      <c r="ACM3" s="574" t="s">
        <v>1248</v>
      </c>
      <c r="ACN3" s="574" t="s">
        <v>1248</v>
      </c>
      <c r="ACO3" s="574" t="s">
        <v>1248</v>
      </c>
      <c r="ACP3" s="574" t="s">
        <v>1248</v>
      </c>
      <c r="ACQ3" s="574" t="s">
        <v>1248</v>
      </c>
      <c r="ACR3" s="574" t="s">
        <v>1248</v>
      </c>
      <c r="ACS3" s="574" t="s">
        <v>1248</v>
      </c>
      <c r="ACT3" s="574" t="s">
        <v>1248</v>
      </c>
      <c r="ACU3" s="574" t="s">
        <v>1248</v>
      </c>
      <c r="ACV3" s="574" t="s">
        <v>1248</v>
      </c>
      <c r="ACW3" s="574" t="s">
        <v>1248</v>
      </c>
      <c r="ACX3" s="574" t="s">
        <v>1248</v>
      </c>
      <c r="ACY3" s="574" t="s">
        <v>1248</v>
      </c>
      <c r="ACZ3" s="574" t="s">
        <v>1248</v>
      </c>
      <c r="ADA3" s="574" t="s">
        <v>1248</v>
      </c>
      <c r="ADB3" s="574" t="s">
        <v>1248</v>
      </c>
      <c r="ADC3" s="574" t="s">
        <v>1248</v>
      </c>
      <c r="ADD3" s="574" t="s">
        <v>1248</v>
      </c>
      <c r="ADE3" s="574" t="s">
        <v>1248</v>
      </c>
      <c r="ADF3" s="574" t="s">
        <v>1248</v>
      </c>
      <c r="ADG3" s="574" t="s">
        <v>1249</v>
      </c>
      <c r="ADH3" s="574" t="s">
        <v>1249</v>
      </c>
      <c r="ADI3" s="574" t="s">
        <v>1249</v>
      </c>
      <c r="ADJ3" s="574" t="s">
        <v>1249</v>
      </c>
      <c r="ADK3" s="574" t="s">
        <v>1249</v>
      </c>
      <c r="ADL3" s="574" t="s">
        <v>1249</v>
      </c>
      <c r="ADM3" s="574" t="s">
        <v>1249</v>
      </c>
      <c r="ADN3" s="574" t="s">
        <v>1249</v>
      </c>
      <c r="ADO3" s="574" t="s">
        <v>1249</v>
      </c>
      <c r="ADP3" s="574" t="s">
        <v>1250</v>
      </c>
      <c r="ADQ3" s="574" t="s">
        <v>1250</v>
      </c>
      <c r="ADR3" s="574" t="s">
        <v>1250</v>
      </c>
      <c r="ADS3" s="574" t="s">
        <v>1250</v>
      </c>
      <c r="ADT3" s="574" t="s">
        <v>1251</v>
      </c>
      <c r="ADU3" s="574" t="s">
        <v>1251</v>
      </c>
      <c r="ADV3" s="574" t="s">
        <v>1251</v>
      </c>
      <c r="ADW3" s="574" t="s">
        <v>1251</v>
      </c>
      <c r="ADX3" s="574" t="s">
        <v>1251</v>
      </c>
      <c r="ADY3" s="574" t="s">
        <v>1252</v>
      </c>
      <c r="ADZ3" s="574" t="s">
        <v>1252</v>
      </c>
      <c r="AEA3" s="574" t="s">
        <v>1252</v>
      </c>
      <c r="AEB3" s="574" t="s">
        <v>1252</v>
      </c>
      <c r="AEC3" s="574" t="s">
        <v>1252</v>
      </c>
      <c r="AED3" s="574" t="s">
        <v>1252</v>
      </c>
      <c r="AEE3" s="574" t="s">
        <v>1252</v>
      </c>
      <c r="AEF3" s="574" t="s">
        <v>1252</v>
      </c>
      <c r="AEG3" s="574" t="s">
        <v>1252</v>
      </c>
      <c r="AEH3" s="574" t="s">
        <v>1252</v>
      </c>
      <c r="AEI3" s="574" t="s">
        <v>1252</v>
      </c>
      <c r="AEJ3" s="574" t="s">
        <v>1252</v>
      </c>
      <c r="AEK3" s="574" t="s">
        <v>1252</v>
      </c>
      <c r="AEL3" s="574" t="s">
        <v>1252</v>
      </c>
      <c r="AEM3" s="574" t="s">
        <v>1252</v>
      </c>
      <c r="AEN3" s="574" t="s">
        <v>1252</v>
      </c>
      <c r="AEO3" s="574" t="s">
        <v>1252</v>
      </c>
      <c r="AEP3" s="574" t="s">
        <v>1252</v>
      </c>
      <c r="AEQ3" s="574" t="s">
        <v>1252</v>
      </c>
      <c r="AER3" s="574" t="s">
        <v>1252</v>
      </c>
      <c r="AES3" s="574" t="s">
        <v>1252</v>
      </c>
      <c r="AET3" s="574" t="s">
        <v>1253</v>
      </c>
      <c r="AEU3" s="574" t="s">
        <v>1253</v>
      </c>
      <c r="AEV3" s="574" t="s">
        <v>1253</v>
      </c>
      <c r="AEW3" s="574" t="s">
        <v>1253</v>
      </c>
      <c r="AEX3" s="574" t="s">
        <v>1253</v>
      </c>
      <c r="AEY3" s="574" t="s">
        <v>1253</v>
      </c>
      <c r="AEZ3" s="574" t="s">
        <v>1253</v>
      </c>
      <c r="AFA3" s="574" t="s">
        <v>1253</v>
      </c>
      <c r="AFB3" s="574" t="s">
        <v>1253</v>
      </c>
      <c r="AFC3" s="574" t="s">
        <v>1253</v>
      </c>
      <c r="AFD3" s="574" t="s">
        <v>1254</v>
      </c>
      <c r="AFE3" s="574" t="s">
        <v>1254</v>
      </c>
      <c r="AFF3" s="574" t="s">
        <v>1254</v>
      </c>
      <c r="AFG3" s="574" t="s">
        <v>1254</v>
      </c>
      <c r="AFH3" s="574" t="s">
        <v>1254</v>
      </c>
      <c r="AFI3" s="574" t="s">
        <v>1254</v>
      </c>
      <c r="AFJ3" s="574" t="s">
        <v>1254</v>
      </c>
      <c r="AFK3" s="574" t="s">
        <v>1254</v>
      </c>
      <c r="AFL3" s="574" t="s">
        <v>1254</v>
      </c>
      <c r="AFM3" s="574" t="s">
        <v>1254</v>
      </c>
      <c r="AFN3" s="574" t="s">
        <v>1254</v>
      </c>
      <c r="AFO3" s="574" t="s">
        <v>1254</v>
      </c>
      <c r="AFP3" s="574" t="s">
        <v>1254</v>
      </c>
      <c r="AFQ3" s="574" t="s">
        <v>1255</v>
      </c>
      <c r="AFR3" s="574" t="s">
        <v>1255</v>
      </c>
      <c r="AFS3" s="574" t="s">
        <v>1255</v>
      </c>
      <c r="AFT3" s="574" t="s">
        <v>1255</v>
      </c>
      <c r="AFU3" s="574" t="s">
        <v>1255</v>
      </c>
      <c r="AFV3" s="574" t="s">
        <v>1255</v>
      </c>
      <c r="AFW3" s="574" t="s">
        <v>1255</v>
      </c>
      <c r="AFX3" s="574" t="s">
        <v>1255</v>
      </c>
      <c r="AFY3" s="574" t="s">
        <v>1255</v>
      </c>
      <c r="AFZ3" s="574" t="s">
        <v>1255</v>
      </c>
      <c r="AGA3" s="574" t="s">
        <v>1255</v>
      </c>
      <c r="AGB3" s="574" t="s">
        <v>1255</v>
      </c>
      <c r="AGC3" s="574" t="s">
        <v>1256</v>
      </c>
      <c r="AGD3" s="574" t="s">
        <v>1256</v>
      </c>
      <c r="AGE3" s="574" t="s">
        <v>1256</v>
      </c>
      <c r="AGF3" s="574" t="s">
        <v>1256</v>
      </c>
      <c r="AGG3" s="574" t="s">
        <v>1256</v>
      </c>
      <c r="AGH3" s="574" t="s">
        <v>1256</v>
      </c>
      <c r="AGI3" s="574" t="s">
        <v>1256</v>
      </c>
      <c r="AGJ3" s="574" t="s">
        <v>1256</v>
      </c>
      <c r="AGK3" s="574" t="s">
        <v>1256</v>
      </c>
      <c r="AGL3" s="574" t="s">
        <v>1256</v>
      </c>
      <c r="AGM3" s="574" t="s">
        <v>1256</v>
      </c>
      <c r="AGN3" s="574" t="s">
        <v>1257</v>
      </c>
      <c r="AGO3" s="574" t="s">
        <v>1257</v>
      </c>
      <c r="AGP3" s="574" t="s">
        <v>1257</v>
      </c>
      <c r="AGQ3" s="574" t="s">
        <v>1257</v>
      </c>
      <c r="AGR3" s="574" t="s">
        <v>1257</v>
      </c>
      <c r="AGS3" s="574" t="s">
        <v>1257</v>
      </c>
      <c r="AGT3" s="574" t="s">
        <v>1257</v>
      </c>
      <c r="AGU3" s="574" t="s">
        <v>1257</v>
      </c>
      <c r="AGV3" s="574" t="s">
        <v>1258</v>
      </c>
      <c r="AGW3" s="574" t="s">
        <v>1258</v>
      </c>
      <c r="AGX3" s="574" t="s">
        <v>1258</v>
      </c>
      <c r="AGY3" s="574" t="s">
        <v>1258</v>
      </c>
      <c r="AGZ3" s="574" t="s">
        <v>1258</v>
      </c>
      <c r="AHA3" s="574" t="s">
        <v>1258</v>
      </c>
      <c r="AHB3" s="574" t="s">
        <v>1258</v>
      </c>
      <c r="AHC3" s="574" t="s">
        <v>1258</v>
      </c>
      <c r="AHD3" s="574" t="s">
        <v>1258</v>
      </c>
      <c r="AHE3" s="574" t="s">
        <v>1258</v>
      </c>
      <c r="AHF3" s="574" t="s">
        <v>1258</v>
      </c>
      <c r="AHG3" s="574" t="s">
        <v>1258</v>
      </c>
      <c r="AHH3" s="574" t="s">
        <v>1258</v>
      </c>
      <c r="AHI3" s="574" t="s">
        <v>1258</v>
      </c>
      <c r="AHJ3" s="574" t="s">
        <v>1258</v>
      </c>
      <c r="AHK3" s="574" t="s">
        <v>1258</v>
      </c>
      <c r="AHL3" s="574" t="s">
        <v>1258</v>
      </c>
      <c r="AHM3" s="574" t="s">
        <v>1259</v>
      </c>
      <c r="AHN3" s="574" t="s">
        <v>1259</v>
      </c>
      <c r="AHO3" s="574" t="s">
        <v>1259</v>
      </c>
      <c r="AHP3" s="574" t="s">
        <v>1259</v>
      </c>
      <c r="AHQ3" s="574" t="s">
        <v>1259</v>
      </c>
      <c r="AHR3" s="574" t="s">
        <v>1259</v>
      </c>
      <c r="AHS3" s="574" t="s">
        <v>1259</v>
      </c>
      <c r="AHT3" s="574"/>
      <c r="AHV3" s="607"/>
      <c r="AHW3" s="607"/>
      <c r="AHX3" s="607"/>
      <c r="AHY3" s="607"/>
    </row>
    <row r="4" spans="1:909" s="577" customFormat="1" x14ac:dyDescent="0.7">
      <c r="A4" s="575"/>
      <c r="B4" s="575"/>
      <c r="C4" s="575"/>
      <c r="D4" s="575" t="s">
        <v>2594</v>
      </c>
      <c r="E4" s="575" t="s">
        <v>2598</v>
      </c>
      <c r="F4" s="575" t="s">
        <v>2602</v>
      </c>
      <c r="G4" s="575" t="s">
        <v>2606</v>
      </c>
      <c r="H4" s="575" t="s">
        <v>2610</v>
      </c>
      <c r="I4" s="575" t="s">
        <v>2614</v>
      </c>
      <c r="J4" s="575" t="s">
        <v>2618</v>
      </c>
      <c r="K4" s="575" t="s">
        <v>2622</v>
      </c>
      <c r="L4" s="575" t="s">
        <v>2626</v>
      </c>
      <c r="M4" s="575" t="s">
        <v>2630</v>
      </c>
      <c r="N4" s="575" t="s">
        <v>2634</v>
      </c>
      <c r="O4" s="575" t="s">
        <v>2638</v>
      </c>
      <c r="P4" s="575" t="s">
        <v>2642</v>
      </c>
      <c r="Q4" s="575" t="s">
        <v>2646</v>
      </c>
      <c r="R4" s="575" t="s">
        <v>2650</v>
      </c>
      <c r="S4" s="575" t="s">
        <v>2654</v>
      </c>
      <c r="T4" s="575" t="s">
        <v>2658</v>
      </c>
      <c r="U4" s="575" t="s">
        <v>2662</v>
      </c>
      <c r="V4" s="575" t="s">
        <v>2278</v>
      </c>
      <c r="W4" s="575" t="s">
        <v>2286</v>
      </c>
      <c r="X4" s="575" t="s">
        <v>2294</v>
      </c>
      <c r="Y4" s="575" t="s">
        <v>2301</v>
      </c>
      <c r="Z4" s="575" t="s">
        <v>2306</v>
      </c>
      <c r="AA4" s="575" t="s">
        <v>2310</v>
      </c>
      <c r="AB4" s="575" t="s">
        <v>2314</v>
      </c>
      <c r="AC4" s="575" t="s">
        <v>2318</v>
      </c>
      <c r="AD4" s="575" t="s">
        <v>2322</v>
      </c>
      <c r="AE4" s="575" t="s">
        <v>2326</v>
      </c>
      <c r="AF4" s="575" t="s">
        <v>2330</v>
      </c>
      <c r="AG4" s="575" t="s">
        <v>2335</v>
      </c>
      <c r="AH4" s="575" t="s">
        <v>2339</v>
      </c>
      <c r="AI4" s="575" t="s">
        <v>2343</v>
      </c>
      <c r="AJ4" s="575" t="s">
        <v>2347</v>
      </c>
      <c r="AK4" s="575" t="s">
        <v>2351</v>
      </c>
      <c r="AL4" s="575" t="s">
        <v>2355</v>
      </c>
      <c r="AM4" s="575" t="s">
        <v>2359</v>
      </c>
      <c r="AN4" s="575" t="s">
        <v>2363</v>
      </c>
      <c r="AO4" s="575" t="s">
        <v>2367</v>
      </c>
      <c r="AP4" s="575" t="s">
        <v>2371</v>
      </c>
      <c r="AQ4" s="575" t="s">
        <v>2375</v>
      </c>
      <c r="AR4" s="575" t="s">
        <v>2379</v>
      </c>
      <c r="AS4" s="575" t="s">
        <v>2383</v>
      </c>
      <c r="AT4" s="575" t="s">
        <v>2501</v>
      </c>
      <c r="AU4" s="575" t="s">
        <v>2504</v>
      </c>
      <c r="AV4" s="575" t="s">
        <v>2508</v>
      </c>
      <c r="AW4" s="575" t="s">
        <v>2512</v>
      </c>
      <c r="AX4" s="575" t="s">
        <v>2516</v>
      </c>
      <c r="AY4" s="575" t="s">
        <v>2520</v>
      </c>
      <c r="AZ4" s="575" t="s">
        <v>2524</v>
      </c>
      <c r="BA4" s="575" t="s">
        <v>2528</v>
      </c>
      <c r="BB4" s="575" t="s">
        <v>2532</v>
      </c>
      <c r="BC4" s="575" t="s">
        <v>2536</v>
      </c>
      <c r="BD4" s="575" t="s">
        <v>2540</v>
      </c>
      <c r="BE4" s="575" t="s">
        <v>2544</v>
      </c>
      <c r="BF4" s="575" t="s">
        <v>2548</v>
      </c>
      <c r="BG4" s="575" t="s">
        <v>2552</v>
      </c>
      <c r="BH4" s="575" t="s">
        <v>2556</v>
      </c>
      <c r="BI4" s="575" t="s">
        <v>2559</v>
      </c>
      <c r="BJ4" s="575" t="s">
        <v>2562</v>
      </c>
      <c r="BK4" s="575" t="s">
        <v>2566</v>
      </c>
      <c r="BL4" s="575" t="s">
        <v>2570</v>
      </c>
      <c r="BM4" s="575" t="s">
        <v>2574</v>
      </c>
      <c r="BN4" s="575" t="s">
        <v>2578</v>
      </c>
      <c r="BO4" s="575" t="s">
        <v>2582</v>
      </c>
      <c r="BP4" s="575" t="s">
        <v>2586</v>
      </c>
      <c r="BQ4" s="575" t="s">
        <v>2590</v>
      </c>
      <c r="BR4" s="575" t="s">
        <v>2470</v>
      </c>
      <c r="BS4" s="575" t="s">
        <v>2473</v>
      </c>
      <c r="BT4" s="575" t="s">
        <v>2477</v>
      </c>
      <c r="BU4" s="575" t="s">
        <v>2481</v>
      </c>
      <c r="BV4" s="575" t="s">
        <v>2485</v>
      </c>
      <c r="BW4" s="575" t="s">
        <v>2489</v>
      </c>
      <c r="BX4" s="575" t="s">
        <v>2493</v>
      </c>
      <c r="BY4" s="575" t="s">
        <v>2497</v>
      </c>
      <c r="BZ4" s="575" t="s">
        <v>2666</v>
      </c>
      <c r="CA4" s="575" t="s">
        <v>2670</v>
      </c>
      <c r="CB4" s="575" t="s">
        <v>2674</v>
      </c>
      <c r="CC4" s="575" t="s">
        <v>2678</v>
      </c>
      <c r="CD4" s="575" t="s">
        <v>2682</v>
      </c>
      <c r="CE4" s="575" t="s">
        <v>2686</v>
      </c>
      <c r="CF4" s="575" t="s">
        <v>2690</v>
      </c>
      <c r="CG4" s="575" t="s">
        <v>2419</v>
      </c>
      <c r="CH4" s="575" t="s">
        <v>2422</v>
      </c>
      <c r="CI4" s="575" t="s">
        <v>2426</v>
      </c>
      <c r="CJ4" s="575" t="s">
        <v>2430</v>
      </c>
      <c r="CK4" s="575" t="s">
        <v>2434</v>
      </c>
      <c r="CL4" s="575" t="s">
        <v>2438</v>
      </c>
      <c r="CM4" s="575" t="s">
        <v>2442</v>
      </c>
      <c r="CN4" s="575" t="s">
        <v>2446</v>
      </c>
      <c r="CO4" s="575" t="s">
        <v>2450</v>
      </c>
      <c r="CP4" s="575" t="s">
        <v>2454</v>
      </c>
      <c r="CQ4" s="575" t="s">
        <v>2458</v>
      </c>
      <c r="CR4" s="575" t="s">
        <v>2462</v>
      </c>
      <c r="CS4" s="575" t="s">
        <v>2466</v>
      </c>
      <c r="CT4" s="575" t="s">
        <v>2388</v>
      </c>
      <c r="CU4" s="575" t="s">
        <v>2391</v>
      </c>
      <c r="CV4" s="575" t="s">
        <v>2395</v>
      </c>
      <c r="CW4" s="575" t="s">
        <v>2399</v>
      </c>
      <c r="CX4" s="575" t="s">
        <v>2403</v>
      </c>
      <c r="CY4" s="575" t="s">
        <v>2407</v>
      </c>
      <c r="CZ4" s="575" t="s">
        <v>2411</v>
      </c>
      <c r="DA4" s="575" t="s">
        <v>2415</v>
      </c>
      <c r="DB4" s="575" t="s">
        <v>2729</v>
      </c>
      <c r="DC4" s="575" t="s">
        <v>2733</v>
      </c>
      <c r="DD4" s="575" t="s">
        <v>2737</v>
      </c>
      <c r="DE4" s="575" t="s">
        <v>2741</v>
      </c>
      <c r="DF4" s="575" t="s">
        <v>2745</v>
      </c>
      <c r="DG4" s="575" t="s">
        <v>2749</v>
      </c>
      <c r="DH4" s="575" t="s">
        <v>2753</v>
      </c>
      <c r="DI4" s="575" t="s">
        <v>2757</v>
      </c>
      <c r="DJ4" s="575" t="s">
        <v>2761</v>
      </c>
      <c r="DK4" s="575" t="s">
        <v>2800</v>
      </c>
      <c r="DL4" s="575" t="s">
        <v>2804</v>
      </c>
      <c r="DM4" s="575" t="s">
        <v>2808</v>
      </c>
      <c r="DN4" s="575" t="s">
        <v>2812</v>
      </c>
      <c r="DO4" s="575" t="s">
        <v>2816</v>
      </c>
      <c r="DP4" s="575" t="s">
        <v>2820</v>
      </c>
      <c r="DQ4" s="575" t="s">
        <v>2824</v>
      </c>
      <c r="DR4" s="575" t="s">
        <v>2828</v>
      </c>
      <c r="DS4" s="575" t="s">
        <v>2832</v>
      </c>
      <c r="DT4" s="575" t="s">
        <v>2836</v>
      </c>
      <c r="DU4" s="575" t="s">
        <v>2839</v>
      </c>
      <c r="DV4" s="575" t="s">
        <v>2843</v>
      </c>
      <c r="DW4" s="575" t="s">
        <v>2847</v>
      </c>
      <c r="DX4" s="575" t="s">
        <v>2851</v>
      </c>
      <c r="DY4" s="575" t="s">
        <v>2855</v>
      </c>
      <c r="DZ4" s="575" t="s">
        <v>2859</v>
      </c>
      <c r="EA4" s="575" t="s">
        <v>2863</v>
      </c>
      <c r="EB4" s="575" t="s">
        <v>2867</v>
      </c>
      <c r="EC4" s="575" t="s">
        <v>2871</v>
      </c>
      <c r="ED4" s="575" t="s">
        <v>2875</v>
      </c>
      <c r="EE4" s="575" t="s">
        <v>2765</v>
      </c>
      <c r="EF4" s="575" t="s">
        <v>2768</v>
      </c>
      <c r="EG4" s="575" t="s">
        <v>2772</v>
      </c>
      <c r="EH4" s="575" t="s">
        <v>2776</v>
      </c>
      <c r="EI4" s="575" t="s">
        <v>2780</v>
      </c>
      <c r="EJ4" s="575" t="s">
        <v>2784</v>
      </c>
      <c r="EK4" s="575" t="s">
        <v>2788</v>
      </c>
      <c r="EL4" s="575" t="s">
        <v>2792</v>
      </c>
      <c r="EM4" s="575" t="s">
        <v>2796</v>
      </c>
      <c r="EN4" s="575" t="s">
        <v>2694</v>
      </c>
      <c r="EO4" s="575" t="s">
        <v>2697</v>
      </c>
      <c r="EP4" s="575" t="s">
        <v>2701</v>
      </c>
      <c r="EQ4" s="575" t="s">
        <v>2705</v>
      </c>
      <c r="ER4" s="575" t="s">
        <v>2709</v>
      </c>
      <c r="ES4" s="575" t="s">
        <v>2713</v>
      </c>
      <c r="ET4" s="575" t="s">
        <v>2717</v>
      </c>
      <c r="EU4" s="575" t="s">
        <v>2721</v>
      </c>
      <c r="EV4" s="575" t="s">
        <v>2725</v>
      </c>
      <c r="EW4" s="575" t="s">
        <v>2996</v>
      </c>
      <c r="EX4" s="575" t="s">
        <v>2999</v>
      </c>
      <c r="EY4" s="575" t="s">
        <v>3003</v>
      </c>
      <c r="EZ4" s="575" t="s">
        <v>3007</v>
      </c>
      <c r="FA4" s="575" t="s">
        <v>3011</v>
      </c>
      <c r="FB4" s="575" t="s">
        <v>3015</v>
      </c>
      <c r="FC4" s="575" t="s">
        <v>3019</v>
      </c>
      <c r="FD4" s="575" t="s">
        <v>3023</v>
      </c>
      <c r="FE4" s="575" t="s">
        <v>3027</v>
      </c>
      <c r="FF4" s="575" t="s">
        <v>3031</v>
      </c>
      <c r="FG4" s="575" t="s">
        <v>3035</v>
      </c>
      <c r="FH4" s="575" t="s">
        <v>3039</v>
      </c>
      <c r="FI4" s="575" t="s">
        <v>2879</v>
      </c>
      <c r="FJ4" s="575" t="s">
        <v>2883</v>
      </c>
      <c r="FK4" s="575" t="s">
        <v>2887</v>
      </c>
      <c r="FL4" s="575" t="s">
        <v>2891</v>
      </c>
      <c r="FM4" s="575" t="s">
        <v>2895</v>
      </c>
      <c r="FN4" s="575" t="s">
        <v>2899</v>
      </c>
      <c r="FO4" s="575" t="s">
        <v>2903</v>
      </c>
      <c r="FP4" s="575" t="s">
        <v>2906</v>
      </c>
      <c r="FQ4" s="575" t="s">
        <v>2909</v>
      </c>
      <c r="FR4" s="575" t="s">
        <v>2913</v>
      </c>
      <c r="FS4" s="575" t="s">
        <v>2917</v>
      </c>
      <c r="FT4" s="575" t="s">
        <v>2921</v>
      </c>
      <c r="FU4" s="575" t="s">
        <v>2925</v>
      </c>
      <c r="FV4" s="575" t="s">
        <v>2929</v>
      </c>
      <c r="FW4" s="575" t="s">
        <v>2933</v>
      </c>
      <c r="FX4" s="575" t="s">
        <v>2937</v>
      </c>
      <c r="FY4" s="575" t="s">
        <v>2941</v>
      </c>
      <c r="FZ4" s="575" t="s">
        <v>2945</v>
      </c>
      <c r="GA4" s="575" t="s">
        <v>2949</v>
      </c>
      <c r="GB4" s="575" t="s">
        <v>2953</v>
      </c>
      <c r="GC4" s="575" t="s">
        <v>2957</v>
      </c>
      <c r="GD4" s="575" t="s">
        <v>2961</v>
      </c>
      <c r="GE4" s="575" t="s">
        <v>3042</v>
      </c>
      <c r="GF4" s="575" t="s">
        <v>3045</v>
      </c>
      <c r="GG4" s="575" t="s">
        <v>3049</v>
      </c>
      <c r="GH4" s="575" t="s">
        <v>3053</v>
      </c>
      <c r="GI4" s="575" t="s">
        <v>3057</v>
      </c>
      <c r="GJ4" s="575" t="s">
        <v>3061</v>
      </c>
      <c r="GK4" s="575" t="s">
        <v>3065</v>
      </c>
      <c r="GL4" s="575" t="s">
        <v>3069</v>
      </c>
      <c r="GM4" s="575" t="s">
        <v>3073</v>
      </c>
      <c r="GN4" s="575" t="s">
        <v>3077</v>
      </c>
      <c r="GO4" s="575" t="s">
        <v>3081</v>
      </c>
      <c r="GP4" s="575" t="s">
        <v>3085</v>
      </c>
      <c r="GQ4" s="575" t="s">
        <v>2965</v>
      </c>
      <c r="GR4" s="575" t="s">
        <v>2968</v>
      </c>
      <c r="GS4" s="575" t="s">
        <v>2972</v>
      </c>
      <c r="GT4" s="575" t="s">
        <v>2976</v>
      </c>
      <c r="GU4" s="575" t="s">
        <v>2980</v>
      </c>
      <c r="GV4" s="575" t="s">
        <v>2984</v>
      </c>
      <c r="GW4" s="575" t="s">
        <v>2988</v>
      </c>
      <c r="GX4" s="575" t="s">
        <v>2992</v>
      </c>
      <c r="GY4" s="575" t="s">
        <v>3352</v>
      </c>
      <c r="GZ4" s="575" t="s">
        <v>3355</v>
      </c>
      <c r="HA4" s="575" t="s">
        <v>3359</v>
      </c>
      <c r="HB4" s="575" t="s">
        <v>3363</v>
      </c>
      <c r="HC4" s="575" t="s">
        <v>3089</v>
      </c>
      <c r="HD4" s="575" t="s">
        <v>3093</v>
      </c>
      <c r="HE4" s="575" t="s">
        <v>3097</v>
      </c>
      <c r="HF4" s="575" t="s">
        <v>3101</v>
      </c>
      <c r="HG4" s="575" t="s">
        <v>3105</v>
      </c>
      <c r="HH4" s="575" t="s">
        <v>3109</v>
      </c>
      <c r="HI4" s="575" t="s">
        <v>3113</v>
      </c>
      <c r="HJ4" s="575" t="s">
        <v>6340</v>
      </c>
      <c r="HK4" s="575" t="s">
        <v>3117</v>
      </c>
      <c r="HL4" s="575" t="s">
        <v>3120</v>
      </c>
      <c r="HM4" s="575" t="s">
        <v>3124</v>
      </c>
      <c r="HN4" s="575" t="s">
        <v>3128</v>
      </c>
      <c r="HO4" s="575" t="s">
        <v>3132</v>
      </c>
      <c r="HP4" s="575" t="s">
        <v>3136</v>
      </c>
      <c r="HQ4" s="575" t="s">
        <v>3140</v>
      </c>
      <c r="HR4" s="575" t="s">
        <v>3144</v>
      </c>
      <c r="HS4" s="575" t="s">
        <v>3148</v>
      </c>
      <c r="HT4" s="575" t="s">
        <v>3151</v>
      </c>
      <c r="HU4" s="575" t="s">
        <v>3155</v>
      </c>
      <c r="HV4" s="575" t="s">
        <v>3159</v>
      </c>
      <c r="HW4" s="575" t="s">
        <v>3163</v>
      </c>
      <c r="HX4" s="575" t="s">
        <v>3167</v>
      </c>
      <c r="HY4" s="575" t="s">
        <v>3171</v>
      </c>
      <c r="HZ4" s="575" t="s">
        <v>3175</v>
      </c>
      <c r="IA4" s="575" t="s">
        <v>3179</v>
      </c>
      <c r="IB4" s="575" t="s">
        <v>3183</v>
      </c>
      <c r="IC4" s="575" t="s">
        <v>3187</v>
      </c>
      <c r="ID4" s="575" t="s">
        <v>3191</v>
      </c>
      <c r="IE4" s="575" t="s">
        <v>3195</v>
      </c>
      <c r="IF4" s="575" t="s">
        <v>3199</v>
      </c>
      <c r="IG4" s="575" t="s">
        <v>3203</v>
      </c>
      <c r="IH4" s="575" t="s">
        <v>3207</v>
      </c>
      <c r="II4" s="575" t="s">
        <v>3238</v>
      </c>
      <c r="IJ4" s="575" t="s">
        <v>3242</v>
      </c>
      <c r="IK4" s="575" t="s">
        <v>3246</v>
      </c>
      <c r="IL4" s="575" t="s">
        <v>3250</v>
      </c>
      <c r="IM4" s="575" t="s">
        <v>3254</v>
      </c>
      <c r="IN4" s="575" t="s">
        <v>3258</v>
      </c>
      <c r="IO4" s="575" t="s">
        <v>3262</v>
      </c>
      <c r="IP4" s="575" t="s">
        <v>3266</v>
      </c>
      <c r="IQ4" s="575" t="s">
        <v>3270</v>
      </c>
      <c r="IR4" s="575" t="s">
        <v>3274</v>
      </c>
      <c r="IS4" s="575" t="s">
        <v>3278</v>
      </c>
      <c r="IT4" s="575" t="s">
        <v>3305</v>
      </c>
      <c r="IU4" s="575" t="s">
        <v>3308</v>
      </c>
      <c r="IV4" s="575" t="s">
        <v>3312</v>
      </c>
      <c r="IW4" s="575" t="s">
        <v>3316</v>
      </c>
      <c r="IX4" s="575" t="s">
        <v>3320</v>
      </c>
      <c r="IY4" s="575" t="s">
        <v>3324</v>
      </c>
      <c r="IZ4" s="575" t="s">
        <v>3328</v>
      </c>
      <c r="JA4" s="575" t="s">
        <v>3332</v>
      </c>
      <c r="JB4" s="575" t="s">
        <v>3336</v>
      </c>
      <c r="JC4" s="575" t="s">
        <v>3340</v>
      </c>
      <c r="JD4" s="575" t="s">
        <v>3344</v>
      </c>
      <c r="JE4" s="575" t="s">
        <v>3348</v>
      </c>
      <c r="JF4" s="575" t="s">
        <v>3282</v>
      </c>
      <c r="JG4" s="575" t="s">
        <v>3285</v>
      </c>
      <c r="JH4" s="575" t="s">
        <v>3289</v>
      </c>
      <c r="JI4" s="575" t="s">
        <v>3293</v>
      </c>
      <c r="JJ4" s="575" t="s">
        <v>3297</v>
      </c>
      <c r="JK4" s="575" t="s">
        <v>3301</v>
      </c>
      <c r="JL4" s="575" t="s">
        <v>3211</v>
      </c>
      <c r="JM4" s="575" t="s">
        <v>3214</v>
      </c>
      <c r="JN4" s="575" t="s">
        <v>3218</v>
      </c>
      <c r="JO4" s="575" t="s">
        <v>3222</v>
      </c>
      <c r="JP4" s="575" t="s">
        <v>3226</v>
      </c>
      <c r="JQ4" s="575" t="s">
        <v>3230</v>
      </c>
      <c r="JR4" s="575" t="s">
        <v>3234</v>
      </c>
      <c r="JS4" s="575" t="s">
        <v>3410</v>
      </c>
      <c r="JT4" s="575" t="s">
        <v>3414</v>
      </c>
      <c r="JU4" s="575" t="s">
        <v>3418</v>
      </c>
      <c r="JV4" s="575" t="s">
        <v>3422</v>
      </c>
      <c r="JW4" s="575" t="s">
        <v>3426</v>
      </c>
      <c r="JX4" s="575" t="s">
        <v>3430</v>
      </c>
      <c r="JY4" s="575" t="s">
        <v>3434</v>
      </c>
      <c r="JZ4" s="575" t="s">
        <v>3438</v>
      </c>
      <c r="KA4" s="575" t="s">
        <v>3442</v>
      </c>
      <c r="KB4" s="575" t="s">
        <v>3446</v>
      </c>
      <c r="KC4" s="575" t="s">
        <v>3450</v>
      </c>
      <c r="KD4" s="575" t="s">
        <v>3454</v>
      </c>
      <c r="KE4" s="575" t="s">
        <v>3458</v>
      </c>
      <c r="KF4" s="575" t="s">
        <v>3462</v>
      </c>
      <c r="KG4" s="575" t="s">
        <v>3466</v>
      </c>
      <c r="KH4" s="575" t="s">
        <v>5903</v>
      </c>
      <c r="KI4" s="575" t="s">
        <v>3510</v>
      </c>
      <c r="KJ4" s="575" t="s">
        <v>3513</v>
      </c>
      <c r="KK4" s="575" t="s">
        <v>3517</v>
      </c>
      <c r="KL4" s="575" t="s">
        <v>3521</v>
      </c>
      <c r="KM4" s="575" t="s">
        <v>3525</v>
      </c>
      <c r="KN4" s="575" t="s">
        <v>3529</v>
      </c>
      <c r="KO4" s="575" t="s">
        <v>3533</v>
      </c>
      <c r="KP4" s="575" t="s">
        <v>3537</v>
      </c>
      <c r="KQ4" s="575" t="s">
        <v>3541</v>
      </c>
      <c r="KR4" s="575" t="s">
        <v>3596</v>
      </c>
      <c r="KS4" s="575" t="s">
        <v>3599</v>
      </c>
      <c r="KT4" s="575" t="s">
        <v>3603</v>
      </c>
      <c r="KU4" s="575" t="s">
        <v>3607</v>
      </c>
      <c r="KV4" s="575" t="s">
        <v>3611</v>
      </c>
      <c r="KW4" s="575" t="s">
        <v>3615</v>
      </c>
      <c r="KX4" s="575" t="s">
        <v>3619</v>
      </c>
      <c r="KY4" s="575" t="s">
        <v>3623</v>
      </c>
      <c r="KZ4" s="575" t="s">
        <v>3564</v>
      </c>
      <c r="LA4" s="575" t="s">
        <v>3568</v>
      </c>
      <c r="LB4" s="575" t="s">
        <v>3572</v>
      </c>
      <c r="LC4" s="575" t="s">
        <v>3576</v>
      </c>
      <c r="LD4" s="575" t="s">
        <v>3580</v>
      </c>
      <c r="LE4" s="575" t="s">
        <v>3584</v>
      </c>
      <c r="LF4" s="575" t="s">
        <v>3588</v>
      </c>
      <c r="LG4" s="575" t="s">
        <v>3592</v>
      </c>
      <c r="LH4" s="575" t="s">
        <v>3367</v>
      </c>
      <c r="LI4" s="575" t="s">
        <v>3370</v>
      </c>
      <c r="LJ4" s="575" t="s">
        <v>3374</v>
      </c>
      <c r="LK4" s="575" t="s">
        <v>3378</v>
      </c>
      <c r="LL4" s="575" t="s">
        <v>3382</v>
      </c>
      <c r="LM4" s="575" t="s">
        <v>3386</v>
      </c>
      <c r="LN4" s="575" t="s">
        <v>3390</v>
      </c>
      <c r="LO4" s="575" t="s">
        <v>3394</v>
      </c>
      <c r="LP4" s="575" t="s">
        <v>3398</v>
      </c>
      <c r="LQ4" s="575" t="s">
        <v>3402</v>
      </c>
      <c r="LR4" s="575" t="s">
        <v>3406</v>
      </c>
      <c r="LS4" s="575" t="s">
        <v>3552</v>
      </c>
      <c r="LT4" s="575" t="s">
        <v>3556</v>
      </c>
      <c r="LU4" s="575" t="s">
        <v>3560</v>
      </c>
      <c r="LV4" s="575" t="s">
        <v>3545</v>
      </c>
      <c r="LW4" s="575" t="s">
        <v>3548</v>
      </c>
      <c r="LX4" s="575" t="s">
        <v>3470</v>
      </c>
      <c r="LY4" s="575" t="s">
        <v>3474</v>
      </c>
      <c r="LZ4" s="575" t="s">
        <v>3478</v>
      </c>
      <c r="MA4" s="575" t="s">
        <v>3482</v>
      </c>
      <c r="MB4" s="575" t="s">
        <v>3486</v>
      </c>
      <c r="MC4" s="575" t="s">
        <v>3490</v>
      </c>
      <c r="MD4" s="575" t="s">
        <v>3494</v>
      </c>
      <c r="ME4" s="575" t="s">
        <v>3498</v>
      </c>
      <c r="MF4" s="575" t="s">
        <v>3502</v>
      </c>
      <c r="MG4" s="575" t="s">
        <v>3506</v>
      </c>
      <c r="MH4" s="575" t="s">
        <v>3730</v>
      </c>
      <c r="MI4" s="575" t="s">
        <v>3734</v>
      </c>
      <c r="MJ4" s="575" t="s">
        <v>3738</v>
      </c>
      <c r="MK4" s="575" t="s">
        <v>3742</v>
      </c>
      <c r="ML4" s="575" t="s">
        <v>3746</v>
      </c>
      <c r="MM4" s="575" t="s">
        <v>3750</v>
      </c>
      <c r="MN4" s="575" t="s">
        <v>3754</v>
      </c>
      <c r="MO4" s="575" t="s">
        <v>3758</v>
      </c>
      <c r="MP4" s="575" t="s">
        <v>3762</v>
      </c>
      <c r="MQ4" s="575" t="s">
        <v>3766</v>
      </c>
      <c r="MR4" s="575" t="s">
        <v>3770</v>
      </c>
      <c r="MS4" s="575" t="s">
        <v>3774</v>
      </c>
      <c r="MT4" s="575" t="s">
        <v>3805</v>
      </c>
      <c r="MU4" s="575" t="s">
        <v>3809</v>
      </c>
      <c r="MV4" s="575" t="s">
        <v>3813</v>
      </c>
      <c r="MW4" s="575" t="s">
        <v>3817</v>
      </c>
      <c r="MX4" s="575" t="s">
        <v>3821</v>
      </c>
      <c r="MY4" s="575" t="s">
        <v>3825</v>
      </c>
      <c r="MZ4" s="575" t="s">
        <v>3829</v>
      </c>
      <c r="NA4" s="575" t="s">
        <v>3833</v>
      </c>
      <c r="NB4" s="575" t="s">
        <v>3837</v>
      </c>
      <c r="NC4" s="575" t="s">
        <v>3841</v>
      </c>
      <c r="ND4" s="575" t="s">
        <v>3845</v>
      </c>
      <c r="NE4" s="575" t="s">
        <v>3649</v>
      </c>
      <c r="NF4" s="575" t="s">
        <v>3652</v>
      </c>
      <c r="NG4" s="575" t="s">
        <v>3656</v>
      </c>
      <c r="NH4" s="575" t="s">
        <v>3660</v>
      </c>
      <c r="NI4" s="575" t="s">
        <v>3664</v>
      </c>
      <c r="NJ4" s="575" t="s">
        <v>3668</v>
      </c>
      <c r="NK4" s="575" t="s">
        <v>3672</v>
      </c>
      <c r="NL4" s="575" t="s">
        <v>3676</v>
      </c>
      <c r="NM4" s="575" t="s">
        <v>3680</v>
      </c>
      <c r="NN4" s="575" t="s">
        <v>3684</v>
      </c>
      <c r="NO4" s="575" t="s">
        <v>3688</v>
      </c>
      <c r="NP4" s="575" t="s">
        <v>3692</v>
      </c>
      <c r="NQ4" s="575" t="s">
        <v>3778</v>
      </c>
      <c r="NR4" s="575" t="s">
        <v>3781</v>
      </c>
      <c r="NS4" s="575" t="s">
        <v>3785</v>
      </c>
      <c r="NT4" s="575" t="s">
        <v>3789</v>
      </c>
      <c r="NU4" s="575" t="s">
        <v>3793</v>
      </c>
      <c r="NV4" s="575" t="s">
        <v>3797</v>
      </c>
      <c r="NW4" s="575" t="s">
        <v>3801</v>
      </c>
      <c r="NX4" s="575" t="s">
        <v>3849</v>
      </c>
      <c r="NY4" s="575" t="s">
        <v>3853</v>
      </c>
      <c r="NZ4" s="575" t="s">
        <v>3857</v>
      </c>
      <c r="OA4" s="575" t="s">
        <v>3861</v>
      </c>
      <c r="OB4" s="575" t="s">
        <v>3865</v>
      </c>
      <c r="OC4" s="575" t="s">
        <v>3869</v>
      </c>
      <c r="OD4" s="575" t="s">
        <v>3873</v>
      </c>
      <c r="OE4" s="575" t="s">
        <v>3695</v>
      </c>
      <c r="OF4" s="575" t="s">
        <v>3698</v>
      </c>
      <c r="OG4" s="575" t="s">
        <v>3702</v>
      </c>
      <c r="OH4" s="575" t="s">
        <v>3706</v>
      </c>
      <c r="OI4" s="575" t="s">
        <v>3710</v>
      </c>
      <c r="OJ4" s="575" t="s">
        <v>3714</v>
      </c>
      <c r="OK4" s="575" t="s">
        <v>3718</v>
      </c>
      <c r="OL4" s="575" t="s">
        <v>3722</v>
      </c>
      <c r="OM4" s="575" t="s">
        <v>3726</v>
      </c>
      <c r="ON4" s="575" t="s">
        <v>3627</v>
      </c>
      <c r="OO4" s="575" t="s">
        <v>3630</v>
      </c>
      <c r="OP4" s="575" t="s">
        <v>3634</v>
      </c>
      <c r="OQ4" s="575" t="s">
        <v>3638</v>
      </c>
      <c r="OR4" s="575" t="s">
        <v>3642</v>
      </c>
      <c r="OS4" s="575" t="s">
        <v>3646</v>
      </c>
      <c r="OT4" s="575" t="s">
        <v>3877</v>
      </c>
      <c r="OU4" s="575" t="s">
        <v>3881</v>
      </c>
      <c r="OV4" s="575" t="s">
        <v>3885</v>
      </c>
      <c r="OW4" s="575" t="s">
        <v>3889</v>
      </c>
      <c r="OX4" s="575" t="s">
        <v>3893</v>
      </c>
      <c r="OY4" s="575" t="s">
        <v>3897</v>
      </c>
      <c r="OZ4" s="575" t="s">
        <v>3901</v>
      </c>
      <c r="PA4" s="575" t="s">
        <v>3905</v>
      </c>
      <c r="PB4" s="575" t="s">
        <v>3909</v>
      </c>
      <c r="PC4" s="575" t="s">
        <v>4144</v>
      </c>
      <c r="PD4" s="575" t="s">
        <v>4147</v>
      </c>
      <c r="PE4" s="575" t="s">
        <v>4151</v>
      </c>
      <c r="PF4" s="575" t="s">
        <v>4154</v>
      </c>
      <c r="PG4" s="575" t="s">
        <v>4158</v>
      </c>
      <c r="PH4" s="575" t="s">
        <v>4162</v>
      </c>
      <c r="PI4" s="575" t="s">
        <v>4166</v>
      </c>
      <c r="PJ4" s="575" t="s">
        <v>4170</v>
      </c>
      <c r="PK4" s="575" t="s">
        <v>4174</v>
      </c>
      <c r="PL4" s="575" t="s">
        <v>4178</v>
      </c>
      <c r="PM4" s="575" t="s">
        <v>4182</v>
      </c>
      <c r="PN4" s="575" t="s">
        <v>4186</v>
      </c>
      <c r="PO4" s="575" t="s">
        <v>4190</v>
      </c>
      <c r="PP4" s="575" t="s">
        <v>4194</v>
      </c>
      <c r="PQ4" s="575" t="s">
        <v>4198</v>
      </c>
      <c r="PR4" s="575" t="s">
        <v>4202</v>
      </c>
      <c r="PS4" s="575" t="s">
        <v>4206</v>
      </c>
      <c r="PT4" s="575" t="s">
        <v>4210</v>
      </c>
      <c r="PU4" s="575" t="s">
        <v>3913</v>
      </c>
      <c r="PV4" s="575" t="s">
        <v>3916</v>
      </c>
      <c r="PW4" s="575" t="s">
        <v>3920</v>
      </c>
      <c r="PX4" s="575" t="s">
        <v>3924</v>
      </c>
      <c r="PY4" s="575" t="s">
        <v>3928</v>
      </c>
      <c r="PZ4" s="575" t="s">
        <v>3932</v>
      </c>
      <c r="QA4" s="575" t="s">
        <v>3936</v>
      </c>
      <c r="QB4" s="575" t="s">
        <v>3940</v>
      </c>
      <c r="QC4" s="575" t="s">
        <v>3944</v>
      </c>
      <c r="QD4" s="575" t="s">
        <v>3948</v>
      </c>
      <c r="QE4" s="575" t="s">
        <v>3952</v>
      </c>
      <c r="QF4" s="575" t="s">
        <v>3956</v>
      </c>
      <c r="QG4" s="575" t="s">
        <v>3960</v>
      </c>
      <c r="QH4" s="575" t="s">
        <v>3964</v>
      </c>
      <c r="QI4" s="575" t="s">
        <v>3968</v>
      </c>
      <c r="QJ4" s="575" t="s">
        <v>3972</v>
      </c>
      <c r="QK4" s="575" t="s">
        <v>3976</v>
      </c>
      <c r="QL4" s="575" t="s">
        <v>3980</v>
      </c>
      <c r="QM4" s="575" t="s">
        <v>3984</v>
      </c>
      <c r="QN4" s="575" t="s">
        <v>3988</v>
      </c>
      <c r="QO4" s="575" t="s">
        <v>3992</v>
      </c>
      <c r="QP4" s="575" t="s">
        <v>3996</v>
      </c>
      <c r="QQ4" s="575" t="s">
        <v>4000</v>
      </c>
      <c r="QR4" s="575" t="s">
        <v>4004</v>
      </c>
      <c r="QS4" s="575" t="s">
        <v>4008</v>
      </c>
      <c r="QT4" s="575" t="s">
        <v>4012</v>
      </c>
      <c r="QU4" s="575" t="s">
        <v>4016</v>
      </c>
      <c r="QV4" s="575" t="s">
        <v>4019</v>
      </c>
      <c r="QW4" s="575" t="s">
        <v>4023</v>
      </c>
      <c r="QX4" s="575" t="s">
        <v>4027</v>
      </c>
      <c r="QY4" s="575" t="s">
        <v>4031</v>
      </c>
      <c r="QZ4" s="575" t="s">
        <v>4035</v>
      </c>
      <c r="RA4" s="575" t="s">
        <v>4039</v>
      </c>
      <c r="RB4" s="575" t="s">
        <v>4043</v>
      </c>
      <c r="RC4" s="575" t="s">
        <v>4047</v>
      </c>
      <c r="RD4" s="575" t="s">
        <v>4051</v>
      </c>
      <c r="RE4" s="575" t="s">
        <v>4055</v>
      </c>
      <c r="RF4" s="575" t="s">
        <v>4059</v>
      </c>
      <c r="RG4" s="575" t="s">
        <v>4063</v>
      </c>
      <c r="RH4" s="575" t="s">
        <v>4067</v>
      </c>
      <c r="RI4" s="575" t="s">
        <v>4070</v>
      </c>
      <c r="RJ4" s="575" t="s">
        <v>4074</v>
      </c>
      <c r="RK4" s="575" t="s">
        <v>4078</v>
      </c>
      <c r="RL4" s="575" t="s">
        <v>4082</v>
      </c>
      <c r="RM4" s="575" t="s">
        <v>4086</v>
      </c>
      <c r="RN4" s="575" t="s">
        <v>4090</v>
      </c>
      <c r="RO4" s="575" t="s">
        <v>4094</v>
      </c>
      <c r="RP4" s="575" t="s">
        <v>4098</v>
      </c>
      <c r="RQ4" s="575" t="s">
        <v>4102</v>
      </c>
      <c r="RR4" s="575" t="s">
        <v>4106</v>
      </c>
      <c r="RS4" s="575" t="s">
        <v>4110</v>
      </c>
      <c r="RT4" s="575" t="s">
        <v>4114</v>
      </c>
      <c r="RU4" s="575" t="s">
        <v>4118</v>
      </c>
      <c r="RV4" s="575" t="s">
        <v>4122</v>
      </c>
      <c r="RW4" s="575" t="s">
        <v>4126</v>
      </c>
      <c r="RX4" s="575" t="s">
        <v>4130</v>
      </c>
      <c r="RY4" s="575" t="s">
        <v>4134</v>
      </c>
      <c r="RZ4" s="575" t="s">
        <v>4137</v>
      </c>
      <c r="SA4" s="575" t="s">
        <v>4141</v>
      </c>
      <c r="SB4" s="575" t="s">
        <v>4510</v>
      </c>
      <c r="SC4" s="575" t="s">
        <v>4513</v>
      </c>
      <c r="SD4" s="575" t="s">
        <v>4517</v>
      </c>
      <c r="SE4" s="575" t="s">
        <v>4521</v>
      </c>
      <c r="SF4" s="575" t="s">
        <v>4525</v>
      </c>
      <c r="SG4" s="575" t="s">
        <v>4529</v>
      </c>
      <c r="SH4" s="575" t="s">
        <v>4533</v>
      </c>
      <c r="SI4" s="575" t="s">
        <v>4537</v>
      </c>
      <c r="SJ4" s="575" t="s">
        <v>4541</v>
      </c>
      <c r="SK4" s="575" t="s">
        <v>4545</v>
      </c>
      <c r="SL4" s="575" t="s">
        <v>4549</v>
      </c>
      <c r="SM4" s="575" t="s">
        <v>4553</v>
      </c>
      <c r="SN4" s="575" t="s">
        <v>4214</v>
      </c>
      <c r="SO4" s="575" t="s">
        <v>4217</v>
      </c>
      <c r="SP4" s="575" t="s">
        <v>4221</v>
      </c>
      <c r="SQ4" s="575" t="s">
        <v>4225</v>
      </c>
      <c r="SR4" s="575" t="s">
        <v>4229</v>
      </c>
      <c r="SS4" s="575" t="s">
        <v>4233</v>
      </c>
      <c r="ST4" s="575" t="s">
        <v>4237</v>
      </c>
      <c r="SU4" s="575" t="s">
        <v>4241</v>
      </c>
      <c r="SV4" s="575" t="s">
        <v>4349</v>
      </c>
      <c r="SW4" s="575" t="s">
        <v>4352</v>
      </c>
      <c r="SX4" s="575" t="s">
        <v>4356</v>
      </c>
      <c r="SY4" s="575" t="s">
        <v>4360</v>
      </c>
      <c r="SZ4" s="575" t="s">
        <v>4364</v>
      </c>
      <c r="TA4" s="575" t="s">
        <v>4368</v>
      </c>
      <c r="TB4" s="575" t="s">
        <v>4372</v>
      </c>
      <c r="TC4" s="575" t="s">
        <v>4376</v>
      </c>
      <c r="TD4" s="575" t="s">
        <v>4380</v>
      </c>
      <c r="TE4" s="575" t="s">
        <v>4384</v>
      </c>
      <c r="TF4" s="575" t="s">
        <v>4388</v>
      </c>
      <c r="TG4" s="575" t="s">
        <v>4392</v>
      </c>
      <c r="TH4" s="575" t="s">
        <v>4396</v>
      </c>
      <c r="TI4" s="575" t="s">
        <v>4400</v>
      </c>
      <c r="TJ4" s="575" t="s">
        <v>4439</v>
      </c>
      <c r="TK4" s="575" t="s">
        <v>4442</v>
      </c>
      <c r="TL4" s="575" t="s">
        <v>4446</v>
      </c>
      <c r="TM4" s="575" t="s">
        <v>4450</v>
      </c>
      <c r="TN4" s="575" t="s">
        <v>4454</v>
      </c>
      <c r="TO4" s="575" t="s">
        <v>4458</v>
      </c>
      <c r="TP4" s="575" t="s">
        <v>4462</v>
      </c>
      <c r="TQ4" s="575" t="s">
        <v>4466</v>
      </c>
      <c r="TR4" s="575" t="s">
        <v>4470</v>
      </c>
      <c r="TS4" s="575" t="s">
        <v>4474</v>
      </c>
      <c r="TT4" s="575" t="s">
        <v>4478</v>
      </c>
      <c r="TU4" s="575" t="s">
        <v>4482</v>
      </c>
      <c r="TV4" s="575" t="s">
        <v>4486</v>
      </c>
      <c r="TW4" s="575" t="s">
        <v>4490</v>
      </c>
      <c r="TX4" s="575" t="s">
        <v>4494</v>
      </c>
      <c r="TY4" s="575" t="s">
        <v>4498</v>
      </c>
      <c r="TZ4" s="575" t="s">
        <v>4502</v>
      </c>
      <c r="UA4" s="575" t="s">
        <v>4506</v>
      </c>
      <c r="UB4" s="575" t="s">
        <v>4404</v>
      </c>
      <c r="UC4" s="575" t="s">
        <v>4407</v>
      </c>
      <c r="UD4" s="575" t="s">
        <v>4411</v>
      </c>
      <c r="UE4" s="575" t="s">
        <v>4415</v>
      </c>
      <c r="UF4" s="575" t="s">
        <v>4419</v>
      </c>
      <c r="UG4" s="575" t="s">
        <v>4423</v>
      </c>
      <c r="UH4" s="575" t="s">
        <v>4427</v>
      </c>
      <c r="UI4" s="575" t="s">
        <v>4431</v>
      </c>
      <c r="UJ4" s="575" t="s">
        <v>4435</v>
      </c>
      <c r="UK4" s="575" t="s">
        <v>4245</v>
      </c>
      <c r="UL4" s="575" t="s">
        <v>4248</v>
      </c>
      <c r="UM4" s="575" t="s">
        <v>4252</v>
      </c>
      <c r="UN4" s="575" t="s">
        <v>4256</v>
      </c>
      <c r="UO4" s="575" t="s">
        <v>4260</v>
      </c>
      <c r="UP4" s="575" t="s">
        <v>4264</v>
      </c>
      <c r="UQ4" s="575" t="s">
        <v>4268</v>
      </c>
      <c r="UR4" s="575" t="s">
        <v>4271</v>
      </c>
      <c r="US4" s="575" t="s">
        <v>4275</v>
      </c>
      <c r="UT4" s="575" t="s">
        <v>4279</v>
      </c>
      <c r="UU4" s="575" t="s">
        <v>4283</v>
      </c>
      <c r="UV4" s="575" t="s">
        <v>4287</v>
      </c>
      <c r="UW4" s="575" t="s">
        <v>4291</v>
      </c>
      <c r="UX4" s="575" t="s">
        <v>4295</v>
      </c>
      <c r="UY4" s="575" t="s">
        <v>4299</v>
      </c>
      <c r="UZ4" s="575" t="s">
        <v>4303</v>
      </c>
      <c r="VA4" s="575" t="s">
        <v>4307</v>
      </c>
      <c r="VB4" s="575" t="s">
        <v>4311</v>
      </c>
      <c r="VC4" s="575" t="s">
        <v>4315</v>
      </c>
      <c r="VD4" s="575" t="s">
        <v>4319</v>
      </c>
      <c r="VE4" s="575" t="s">
        <v>4323</v>
      </c>
      <c r="VF4" s="575" t="s">
        <v>4327</v>
      </c>
      <c r="VG4" s="575" t="s">
        <v>4331</v>
      </c>
      <c r="VH4" s="575" t="s">
        <v>4335</v>
      </c>
      <c r="VI4" s="575" t="s">
        <v>4339</v>
      </c>
      <c r="VJ4" s="575" t="s">
        <v>4343</v>
      </c>
      <c r="VK4" s="575" t="s">
        <v>4346</v>
      </c>
      <c r="VL4" s="575" t="s">
        <v>4838</v>
      </c>
      <c r="VM4" s="575" t="s">
        <v>4841</v>
      </c>
      <c r="VN4" s="575" t="s">
        <v>4844</v>
      </c>
      <c r="VO4" s="575" t="s">
        <v>4848</v>
      </c>
      <c r="VP4" s="575" t="s">
        <v>4852</v>
      </c>
      <c r="VQ4" s="575" t="s">
        <v>4856</v>
      </c>
      <c r="VR4" s="575" t="s">
        <v>4860</v>
      </c>
      <c r="VS4" s="575" t="s">
        <v>4864</v>
      </c>
      <c r="VT4" s="575" t="s">
        <v>4868</v>
      </c>
      <c r="VU4" s="575" t="s">
        <v>4872</v>
      </c>
      <c r="VV4" s="575" t="s">
        <v>4876</v>
      </c>
      <c r="VW4" s="575" t="s">
        <v>4880</v>
      </c>
      <c r="VX4" s="575" t="s">
        <v>4884</v>
      </c>
      <c r="VY4" s="575" t="s">
        <v>4888</v>
      </c>
      <c r="VZ4" s="575" t="s">
        <v>4892</v>
      </c>
      <c r="WA4" s="575" t="s">
        <v>4896</v>
      </c>
      <c r="WB4" s="575" t="s">
        <v>4557</v>
      </c>
      <c r="WC4" s="575" t="s">
        <v>4561</v>
      </c>
      <c r="WD4" s="575" t="s">
        <v>4565</v>
      </c>
      <c r="WE4" s="575" t="s">
        <v>4569</v>
      </c>
      <c r="WF4" s="575" t="s">
        <v>4573</v>
      </c>
      <c r="WG4" s="575" t="s">
        <v>4577</v>
      </c>
      <c r="WH4" s="575" t="s">
        <v>4581</v>
      </c>
      <c r="WI4" s="575" t="s">
        <v>4585</v>
      </c>
      <c r="WJ4" s="575" t="s">
        <v>4589</v>
      </c>
      <c r="WK4" s="575" t="s">
        <v>4593</v>
      </c>
      <c r="WL4" s="575" t="s">
        <v>4597</v>
      </c>
      <c r="WM4" s="575" t="s">
        <v>4601</v>
      </c>
      <c r="WN4" s="575" t="s">
        <v>4605</v>
      </c>
      <c r="WO4" s="575" t="s">
        <v>4609</v>
      </c>
      <c r="WP4" s="575" t="s">
        <v>4613</v>
      </c>
      <c r="WQ4" s="575" t="s">
        <v>4617</v>
      </c>
      <c r="WR4" s="575" t="s">
        <v>4621</v>
      </c>
      <c r="WS4" s="575" t="s">
        <v>4625</v>
      </c>
      <c r="WT4" s="575" t="s">
        <v>4629</v>
      </c>
      <c r="WU4" s="575" t="s">
        <v>4633</v>
      </c>
      <c r="WV4" s="575" t="s">
        <v>4637</v>
      </c>
      <c r="WW4" s="575" t="s">
        <v>4641</v>
      </c>
      <c r="WX4" s="575" t="s">
        <v>4645</v>
      </c>
      <c r="WY4" s="575" t="s">
        <v>4649</v>
      </c>
      <c r="WZ4" s="575" t="s">
        <v>4653</v>
      </c>
      <c r="XA4" s="575" t="s">
        <v>4657</v>
      </c>
      <c r="XB4" s="575" t="s">
        <v>4661</v>
      </c>
      <c r="XC4" s="575" t="s">
        <v>4665</v>
      </c>
      <c r="XD4" s="575" t="s">
        <v>4669</v>
      </c>
      <c r="XE4" s="575" t="s">
        <v>4673</v>
      </c>
      <c r="XF4" s="575" t="s">
        <v>4676</v>
      </c>
      <c r="XG4" s="575" t="s">
        <v>4679</v>
      </c>
      <c r="XH4" s="575" t="s">
        <v>4682</v>
      </c>
      <c r="XI4" s="575" t="s">
        <v>4685</v>
      </c>
      <c r="XJ4" s="575" t="s">
        <v>4688</v>
      </c>
      <c r="XK4" s="575" t="s">
        <v>4692</v>
      </c>
      <c r="XL4" s="575" t="s">
        <v>4696</v>
      </c>
      <c r="XM4" s="575" t="s">
        <v>4700</v>
      </c>
      <c r="XN4" s="575" t="s">
        <v>4704</v>
      </c>
      <c r="XO4" s="575" t="s">
        <v>4708</v>
      </c>
      <c r="XP4" s="575" t="s">
        <v>4712</v>
      </c>
      <c r="XQ4" s="575" t="s">
        <v>4716</v>
      </c>
      <c r="XR4" s="575" t="s">
        <v>4720</v>
      </c>
      <c r="XS4" s="575" t="s">
        <v>4724</v>
      </c>
      <c r="XT4" s="575" t="s">
        <v>4728</v>
      </c>
      <c r="XU4" s="575" t="s">
        <v>4732</v>
      </c>
      <c r="XV4" s="575" t="s">
        <v>4736</v>
      </c>
      <c r="XW4" s="575" t="s">
        <v>4740</v>
      </c>
      <c r="XX4" s="575" t="s">
        <v>4744</v>
      </c>
      <c r="XY4" s="575" t="s">
        <v>4748</v>
      </c>
      <c r="XZ4" s="575" t="s">
        <v>4752</v>
      </c>
      <c r="YA4" s="575" t="s">
        <v>4756</v>
      </c>
      <c r="YB4" s="575" t="s">
        <v>4760</v>
      </c>
      <c r="YC4" s="575" t="s">
        <v>4764</v>
      </c>
      <c r="YD4" s="575" t="s">
        <v>4767</v>
      </c>
      <c r="YE4" s="575" t="s">
        <v>4771</v>
      </c>
      <c r="YF4" s="575" t="s">
        <v>4774</v>
      </c>
      <c r="YG4" s="575" t="s">
        <v>4777</v>
      </c>
      <c r="YH4" s="575" t="s">
        <v>4781</v>
      </c>
      <c r="YI4" s="575" t="s">
        <v>4785</v>
      </c>
      <c r="YJ4" s="575" t="s">
        <v>4789</v>
      </c>
      <c r="YK4" s="575" t="s">
        <v>4793</v>
      </c>
      <c r="YL4" s="575" t="s">
        <v>4797</v>
      </c>
      <c r="YM4" s="575" t="s">
        <v>4801</v>
      </c>
      <c r="YN4" s="575" t="s">
        <v>4805</v>
      </c>
      <c r="YO4" s="575" t="s">
        <v>4809</v>
      </c>
      <c r="YP4" s="575" t="s">
        <v>4813</v>
      </c>
      <c r="YQ4" s="575" t="s">
        <v>4817</v>
      </c>
      <c r="YR4" s="575" t="s">
        <v>4821</v>
      </c>
      <c r="YS4" s="575" t="s">
        <v>4825</v>
      </c>
      <c r="YT4" s="575" t="s">
        <v>4829</v>
      </c>
      <c r="YU4" s="575" t="s">
        <v>4832</v>
      </c>
      <c r="YV4" s="575" t="s">
        <v>4835</v>
      </c>
      <c r="YW4" s="575" t="s">
        <v>5149</v>
      </c>
      <c r="YX4" s="575" t="s">
        <v>5152</v>
      </c>
      <c r="YY4" s="575" t="s">
        <v>5156</v>
      </c>
      <c r="YZ4" s="575" t="s">
        <v>5160</v>
      </c>
      <c r="ZA4" s="575" t="s">
        <v>5164</v>
      </c>
      <c r="ZB4" s="575" t="s">
        <v>5168</v>
      </c>
      <c r="ZC4" s="575" t="s">
        <v>5172</v>
      </c>
      <c r="ZD4" s="575" t="s">
        <v>5087</v>
      </c>
      <c r="ZE4" s="575" t="s">
        <v>5090</v>
      </c>
      <c r="ZF4" s="575" t="s">
        <v>5094</v>
      </c>
      <c r="ZG4" s="575" t="s">
        <v>5098</v>
      </c>
      <c r="ZH4" s="575" t="s">
        <v>5102</v>
      </c>
      <c r="ZI4" s="575" t="s">
        <v>5106</v>
      </c>
      <c r="ZJ4" s="575" t="s">
        <v>5110</v>
      </c>
      <c r="ZK4" s="575" t="s">
        <v>5114</v>
      </c>
      <c r="ZL4" s="575" t="s">
        <v>5118</v>
      </c>
      <c r="ZM4" s="575" t="s">
        <v>4900</v>
      </c>
      <c r="ZN4" s="575" t="s">
        <v>4903</v>
      </c>
      <c r="ZO4" s="575" t="s">
        <v>4907</v>
      </c>
      <c r="ZP4" s="575" t="s">
        <v>4911</v>
      </c>
      <c r="ZQ4" s="575" t="s">
        <v>4915</v>
      </c>
      <c r="ZR4" s="575" t="s">
        <v>4919</v>
      </c>
      <c r="ZS4" s="575" t="s">
        <v>4923</v>
      </c>
      <c r="ZT4" s="575" t="s">
        <v>4927</v>
      </c>
      <c r="ZU4" s="575" t="s">
        <v>4931</v>
      </c>
      <c r="ZV4" s="575" t="s">
        <v>4935</v>
      </c>
      <c r="ZW4" s="575" t="s">
        <v>4939</v>
      </c>
      <c r="ZX4" s="575" t="s">
        <v>4943</v>
      </c>
      <c r="ZY4" s="575" t="s">
        <v>4947</v>
      </c>
      <c r="ZZ4" s="575" t="s">
        <v>4951</v>
      </c>
      <c r="AAA4" s="575" t="s">
        <v>4955</v>
      </c>
      <c r="AAB4" s="575" t="s">
        <v>4959</v>
      </c>
      <c r="AAC4" s="575" t="s">
        <v>4963</v>
      </c>
      <c r="AAD4" s="575" t="s">
        <v>4967</v>
      </c>
      <c r="AAE4" s="575" t="s">
        <v>4971</v>
      </c>
      <c r="AAF4" s="575" t="s">
        <v>4975</v>
      </c>
      <c r="AAG4" s="575" t="s">
        <v>4979</v>
      </c>
      <c r="AAH4" s="575" t="s">
        <v>4982</v>
      </c>
      <c r="AAI4" s="575" t="s">
        <v>5122</v>
      </c>
      <c r="AAJ4" s="575" t="s">
        <v>5125</v>
      </c>
      <c r="AAK4" s="575" t="s">
        <v>5129</v>
      </c>
      <c r="AAL4" s="575" t="s">
        <v>5133</v>
      </c>
      <c r="AAM4" s="575" t="s">
        <v>5137</v>
      </c>
      <c r="AAN4" s="575" t="s">
        <v>5141</v>
      </c>
      <c r="AAO4" s="575" t="s">
        <v>5145</v>
      </c>
      <c r="AAP4" s="575" t="s">
        <v>4986</v>
      </c>
      <c r="AAQ4" s="575" t="s">
        <v>4990</v>
      </c>
      <c r="AAR4" s="575" t="s">
        <v>4994</v>
      </c>
      <c r="AAS4" s="575" t="s">
        <v>4998</v>
      </c>
      <c r="AAT4" s="575" t="s">
        <v>5002</v>
      </c>
      <c r="AAU4" s="575" t="s">
        <v>5006</v>
      </c>
      <c r="AAV4" s="575" t="s">
        <v>5010</v>
      </c>
      <c r="AAW4" s="575" t="s">
        <v>5014</v>
      </c>
      <c r="AAX4" s="575" t="s">
        <v>5018</v>
      </c>
      <c r="AAY4" s="575" t="s">
        <v>5022</v>
      </c>
      <c r="AAZ4" s="575" t="s">
        <v>5026</v>
      </c>
      <c r="ABA4" s="575" t="s">
        <v>5030</v>
      </c>
      <c r="ABB4" s="575" t="s">
        <v>5034</v>
      </c>
      <c r="ABC4" s="575" t="s">
        <v>5038</v>
      </c>
      <c r="ABD4" s="575" t="s">
        <v>5042</v>
      </c>
      <c r="ABE4" s="575" t="s">
        <v>5046</v>
      </c>
      <c r="ABF4" s="575" t="s">
        <v>5050</v>
      </c>
      <c r="ABG4" s="575" t="s">
        <v>5054</v>
      </c>
      <c r="ABH4" s="575" t="s">
        <v>5058</v>
      </c>
      <c r="ABI4" s="575" t="s">
        <v>5062</v>
      </c>
      <c r="ABJ4" s="575" t="s">
        <v>5066</v>
      </c>
      <c r="ABK4" s="575" t="s">
        <v>5070</v>
      </c>
      <c r="ABL4" s="575" t="s">
        <v>5074</v>
      </c>
      <c r="ABM4" s="575" t="s">
        <v>5078</v>
      </c>
      <c r="ABN4" s="575" t="s">
        <v>5081</v>
      </c>
      <c r="ABO4" s="575" t="s">
        <v>5084</v>
      </c>
      <c r="ABP4" s="575" t="s">
        <v>5266</v>
      </c>
      <c r="ABQ4" s="575" t="s">
        <v>5269</v>
      </c>
      <c r="ABR4" s="575" t="s">
        <v>5273</v>
      </c>
      <c r="ABS4" s="575" t="s">
        <v>5277</v>
      </c>
      <c r="ABT4" s="575" t="s">
        <v>5281</v>
      </c>
      <c r="ABU4" s="575" t="s">
        <v>5285</v>
      </c>
      <c r="ABV4" s="575" t="s">
        <v>5289</v>
      </c>
      <c r="ABW4" s="575" t="s">
        <v>5293</v>
      </c>
      <c r="ABX4" s="575" t="s">
        <v>5297</v>
      </c>
      <c r="ABY4" s="575" t="s">
        <v>5444</v>
      </c>
      <c r="ABZ4" s="575" t="s">
        <v>5448</v>
      </c>
      <c r="ACA4" s="575" t="s">
        <v>5452</v>
      </c>
      <c r="ACB4" s="575" t="s">
        <v>5456</v>
      </c>
      <c r="ACC4" s="575" t="s">
        <v>5460</v>
      </c>
      <c r="ACD4" s="575" t="s">
        <v>5464</v>
      </c>
      <c r="ACE4" s="575" t="s">
        <v>5468</v>
      </c>
      <c r="ACF4" s="575" t="s">
        <v>5472</v>
      </c>
      <c r="ACG4" s="575" t="s">
        <v>5476</v>
      </c>
      <c r="ACH4" s="575" t="s">
        <v>5480</v>
      </c>
      <c r="ACI4" s="575" t="s">
        <v>5484</v>
      </c>
      <c r="ACJ4" s="575" t="s">
        <v>5176</v>
      </c>
      <c r="ACK4" s="575" t="s">
        <v>5180</v>
      </c>
      <c r="ACL4" s="575" t="s">
        <v>5184</v>
      </c>
      <c r="ACM4" s="575" t="s">
        <v>5188</v>
      </c>
      <c r="ACN4" s="575" t="s">
        <v>5192</v>
      </c>
      <c r="ACO4" s="575" t="s">
        <v>5196</v>
      </c>
      <c r="ACP4" s="575" t="s">
        <v>5200</v>
      </c>
      <c r="ACQ4" s="575" t="s">
        <v>5204</v>
      </c>
      <c r="ACR4" s="575" t="s">
        <v>5208</v>
      </c>
      <c r="ACS4" s="575" t="s">
        <v>5212</v>
      </c>
      <c r="ACT4" s="575" t="s">
        <v>5216</v>
      </c>
      <c r="ACU4" s="575" t="s">
        <v>5220</v>
      </c>
      <c r="ACV4" s="575" t="s">
        <v>5224</v>
      </c>
      <c r="ACW4" s="575" t="s">
        <v>5228</v>
      </c>
      <c r="ACX4" s="575" t="s">
        <v>5232</v>
      </c>
      <c r="ACY4" s="575" t="s">
        <v>5236</v>
      </c>
      <c r="ACZ4" s="575" t="s">
        <v>5240</v>
      </c>
      <c r="ADA4" s="575" t="s">
        <v>5244</v>
      </c>
      <c r="ADB4" s="575" t="s">
        <v>5248</v>
      </c>
      <c r="ADC4" s="575" t="s">
        <v>5252</v>
      </c>
      <c r="ADD4" s="575" t="s">
        <v>5254</v>
      </c>
      <c r="ADE4" s="575" t="s">
        <v>5258</v>
      </c>
      <c r="ADF4" s="575" t="s">
        <v>5262</v>
      </c>
      <c r="ADG4" s="575" t="s">
        <v>5301</v>
      </c>
      <c r="ADH4" s="575" t="s">
        <v>5304</v>
      </c>
      <c r="ADI4" s="575" t="s">
        <v>5308</v>
      </c>
      <c r="ADJ4" s="575" t="s">
        <v>5312</v>
      </c>
      <c r="ADK4" s="575" t="s">
        <v>5316</v>
      </c>
      <c r="ADL4" s="575" t="s">
        <v>5320</v>
      </c>
      <c r="ADM4" s="575" t="s">
        <v>5322</v>
      </c>
      <c r="ADN4" s="575" t="s">
        <v>5326</v>
      </c>
      <c r="ADO4" s="575" t="s">
        <v>5330</v>
      </c>
      <c r="ADP4" s="575" t="s">
        <v>5334</v>
      </c>
      <c r="ADQ4" s="575" t="s">
        <v>5338</v>
      </c>
      <c r="ADR4" s="575" t="s">
        <v>5342</v>
      </c>
      <c r="ADS4" s="575" t="s">
        <v>5898</v>
      </c>
      <c r="ADT4" s="575" t="s">
        <v>5425</v>
      </c>
      <c r="ADU4" s="575" t="s">
        <v>5428</v>
      </c>
      <c r="ADV4" s="575" t="s">
        <v>5432</v>
      </c>
      <c r="ADW4" s="575" t="s">
        <v>5436</v>
      </c>
      <c r="ADX4" s="575" t="s">
        <v>5440</v>
      </c>
      <c r="ADY4" s="575" t="s">
        <v>5909</v>
      </c>
      <c r="ADZ4" s="575" t="s">
        <v>5346</v>
      </c>
      <c r="AEA4" s="575" t="s">
        <v>5349</v>
      </c>
      <c r="AEB4" s="575" t="s">
        <v>5353</v>
      </c>
      <c r="AEC4" s="575" t="s">
        <v>5357</v>
      </c>
      <c r="AED4" s="575" t="s">
        <v>5361</v>
      </c>
      <c r="AEE4" s="575" t="s">
        <v>5365</v>
      </c>
      <c r="AEF4" s="575" t="s">
        <v>5369</v>
      </c>
      <c r="AEG4" s="575" t="s">
        <v>5373</v>
      </c>
      <c r="AEH4" s="575" t="s">
        <v>5377</v>
      </c>
      <c r="AEI4" s="575" t="s">
        <v>5381</v>
      </c>
      <c r="AEJ4" s="575" t="s">
        <v>5385</v>
      </c>
      <c r="AEK4" s="575" t="s">
        <v>5389</v>
      </c>
      <c r="AEL4" s="575" t="s">
        <v>5393</v>
      </c>
      <c r="AEM4" s="575" t="s">
        <v>5397</v>
      </c>
      <c r="AEN4" s="575" t="s">
        <v>5401</v>
      </c>
      <c r="AEO4" s="575" t="s">
        <v>5405</v>
      </c>
      <c r="AEP4" s="575" t="s">
        <v>5409</v>
      </c>
      <c r="AEQ4" s="575" t="s">
        <v>5413</v>
      </c>
      <c r="AER4" s="575" t="s">
        <v>5417</v>
      </c>
      <c r="AES4" s="575" t="s">
        <v>5421</v>
      </c>
      <c r="AET4" s="575" t="s">
        <v>5582</v>
      </c>
      <c r="AEU4" s="575" t="s">
        <v>5585</v>
      </c>
      <c r="AEV4" s="575" t="s">
        <v>5589</v>
      </c>
      <c r="AEW4" s="575" t="s">
        <v>5593</v>
      </c>
      <c r="AEX4" s="575" t="s">
        <v>5597</v>
      </c>
      <c r="AEY4" s="575" t="s">
        <v>5601</v>
      </c>
      <c r="AEZ4" s="575" t="s">
        <v>5605</v>
      </c>
      <c r="AFA4" s="575" t="s">
        <v>5609</v>
      </c>
      <c r="AFB4" s="575" t="s">
        <v>5613</v>
      </c>
      <c r="AFC4" s="575" t="s">
        <v>5617</v>
      </c>
      <c r="AFD4" s="575" t="s">
        <v>5742</v>
      </c>
      <c r="AFE4" s="575" t="s">
        <v>5746</v>
      </c>
      <c r="AFF4" s="575" t="s">
        <v>5750</v>
      </c>
      <c r="AFG4" s="575" t="s">
        <v>5754</v>
      </c>
      <c r="AFH4" s="575" t="s">
        <v>5758</v>
      </c>
      <c r="AFI4" s="575" t="s">
        <v>5762</v>
      </c>
      <c r="AFJ4" s="575" t="s">
        <v>5766</v>
      </c>
      <c r="AFK4" s="575" t="s">
        <v>5770</v>
      </c>
      <c r="AFL4" s="575" t="s">
        <v>5774</v>
      </c>
      <c r="AFM4" s="575" t="s">
        <v>5778</v>
      </c>
      <c r="AFN4" s="575" t="s">
        <v>5782</v>
      </c>
      <c r="AFO4" s="575" t="s">
        <v>5786</v>
      </c>
      <c r="AFP4" s="575" t="s">
        <v>5790</v>
      </c>
      <c r="AFQ4" s="575" t="s">
        <v>5664</v>
      </c>
      <c r="AFR4" s="575" t="s">
        <v>5667</v>
      </c>
      <c r="AFS4" s="575" t="s">
        <v>5671</v>
      </c>
      <c r="AFT4" s="575" t="s">
        <v>5675</v>
      </c>
      <c r="AFU4" s="575" t="s">
        <v>5679</v>
      </c>
      <c r="AFV4" s="575" t="s">
        <v>5683</v>
      </c>
      <c r="AFW4" s="575" t="s">
        <v>5687</v>
      </c>
      <c r="AFX4" s="575" t="s">
        <v>5691</v>
      </c>
      <c r="AFY4" s="575" t="s">
        <v>5695</v>
      </c>
      <c r="AFZ4" s="575" t="s">
        <v>5699</v>
      </c>
      <c r="AGA4" s="575" t="s">
        <v>5703</v>
      </c>
      <c r="AGB4" s="575" t="s">
        <v>5707</v>
      </c>
      <c r="AGC4" s="575" t="s">
        <v>5621</v>
      </c>
      <c r="AGD4" s="575" t="s">
        <v>5624</v>
      </c>
      <c r="AGE4" s="575" t="s">
        <v>5628</v>
      </c>
      <c r="AGF4" s="575" t="s">
        <v>5632</v>
      </c>
      <c r="AGG4" s="575" t="s">
        <v>5636</v>
      </c>
      <c r="AGH4" s="575" t="s">
        <v>5640</v>
      </c>
      <c r="AGI4" s="575" t="s">
        <v>5644</v>
      </c>
      <c r="AGJ4" s="575" t="s">
        <v>5648</v>
      </c>
      <c r="AGK4" s="575" t="s">
        <v>5652</v>
      </c>
      <c r="AGL4" s="575" t="s">
        <v>5656</v>
      </c>
      <c r="AGM4" s="575" t="s">
        <v>5660</v>
      </c>
      <c r="AGN4" s="575" t="s">
        <v>5711</v>
      </c>
      <c r="AGO4" s="575" t="s">
        <v>5714</v>
      </c>
      <c r="AGP4" s="575" t="s">
        <v>5718</v>
      </c>
      <c r="AGQ4" s="575" t="s">
        <v>5722</v>
      </c>
      <c r="AGR4" s="575" t="s">
        <v>5726</v>
      </c>
      <c r="AGS4" s="575" t="s">
        <v>5730</v>
      </c>
      <c r="AGT4" s="575" t="s">
        <v>5734</v>
      </c>
      <c r="AGU4" s="575" t="s">
        <v>5738</v>
      </c>
      <c r="AGV4" s="575" t="s">
        <v>5488</v>
      </c>
      <c r="AGW4" s="575" t="s">
        <v>5492</v>
      </c>
      <c r="AGX4" s="575" t="s">
        <v>5495</v>
      </c>
      <c r="AGY4" s="575" t="s">
        <v>5499</v>
      </c>
      <c r="AGZ4" s="575" t="s">
        <v>5503</v>
      </c>
      <c r="AHA4" s="575" t="s">
        <v>5507</v>
      </c>
      <c r="AHB4" s="575" t="s">
        <v>5511</v>
      </c>
      <c r="AHC4" s="575" t="s">
        <v>5515</v>
      </c>
      <c r="AHD4" s="575" t="s">
        <v>5519</v>
      </c>
      <c r="AHE4" s="575" t="s">
        <v>5523</v>
      </c>
      <c r="AHF4" s="575" t="s">
        <v>5527</v>
      </c>
      <c r="AHG4" s="575" t="s">
        <v>5531</v>
      </c>
      <c r="AHH4" s="575" t="s">
        <v>5535</v>
      </c>
      <c r="AHI4" s="575" t="s">
        <v>5539</v>
      </c>
      <c r="AHJ4" s="575" t="s">
        <v>5543</v>
      </c>
      <c r="AHK4" s="575" t="s">
        <v>5547</v>
      </c>
      <c r="AHL4" s="575" t="s">
        <v>5551</v>
      </c>
      <c r="AHM4" s="575" t="s">
        <v>5555</v>
      </c>
      <c r="AHN4" s="575" t="s">
        <v>5558</v>
      </c>
      <c r="AHO4" s="575" t="s">
        <v>5562</v>
      </c>
      <c r="AHP4" s="575" t="s">
        <v>5566</v>
      </c>
      <c r="AHQ4" s="575" t="s">
        <v>5570</v>
      </c>
      <c r="AHR4" s="575" t="s">
        <v>5574</v>
      </c>
      <c r="AHS4" s="575" t="s">
        <v>5578</v>
      </c>
      <c r="AHT4" s="575"/>
      <c r="AHV4" s="607"/>
      <c r="AHW4" s="607"/>
      <c r="AHX4" s="607"/>
      <c r="AHY4" s="607"/>
    </row>
    <row r="5" spans="1:909" s="580" customFormat="1" ht="75.599999999999994" customHeight="1" x14ac:dyDescent="0.25">
      <c r="A5" s="578" t="s">
        <v>6456</v>
      </c>
      <c r="B5" s="578" t="s">
        <v>1260</v>
      </c>
      <c r="C5" s="578" t="s">
        <v>1261</v>
      </c>
      <c r="D5" s="578" t="s">
        <v>1262</v>
      </c>
      <c r="E5" s="578" t="s">
        <v>1263</v>
      </c>
      <c r="F5" s="578" t="s">
        <v>1264</v>
      </c>
      <c r="G5" s="578" t="s">
        <v>1265</v>
      </c>
      <c r="H5" s="578" t="s">
        <v>1266</v>
      </c>
      <c r="I5" s="578" t="s">
        <v>1267</v>
      </c>
      <c r="J5" s="578" t="s">
        <v>1268</v>
      </c>
      <c r="K5" s="578" t="s">
        <v>1269</v>
      </c>
      <c r="L5" s="578" t="s">
        <v>1270</v>
      </c>
      <c r="M5" s="578" t="s">
        <v>1271</v>
      </c>
      <c r="N5" s="578" t="s">
        <v>1272</v>
      </c>
      <c r="O5" s="578" t="s">
        <v>1273</v>
      </c>
      <c r="P5" s="578" t="s">
        <v>1274</v>
      </c>
      <c r="Q5" s="578" t="s">
        <v>1275</v>
      </c>
      <c r="R5" s="578" t="s">
        <v>1276</v>
      </c>
      <c r="S5" s="578" t="s">
        <v>1277</v>
      </c>
      <c r="T5" s="578" t="s">
        <v>1278</v>
      </c>
      <c r="U5" s="578" t="s">
        <v>1279</v>
      </c>
      <c r="V5" s="578" t="s">
        <v>1280</v>
      </c>
      <c r="W5" s="578" t="s">
        <v>2096</v>
      </c>
      <c r="X5" s="578" t="s">
        <v>2097</v>
      </c>
      <c r="Y5" s="578" t="s">
        <v>1281</v>
      </c>
      <c r="Z5" s="578" t="s">
        <v>1282</v>
      </c>
      <c r="AA5" s="578" t="s">
        <v>1283</v>
      </c>
      <c r="AB5" s="578" t="s">
        <v>1284</v>
      </c>
      <c r="AC5" s="578" t="s">
        <v>2098</v>
      </c>
      <c r="AD5" s="578" t="s">
        <v>1285</v>
      </c>
      <c r="AE5" s="578" t="s">
        <v>1286</v>
      </c>
      <c r="AF5" s="578" t="s">
        <v>1287</v>
      </c>
      <c r="AG5" s="578" t="s">
        <v>1288</v>
      </c>
      <c r="AH5" s="578" t="s">
        <v>1289</v>
      </c>
      <c r="AI5" s="578" t="s">
        <v>1290</v>
      </c>
      <c r="AJ5" s="578" t="s">
        <v>1291</v>
      </c>
      <c r="AK5" s="578" t="s">
        <v>1292</v>
      </c>
      <c r="AL5" s="578" t="s">
        <v>1293</v>
      </c>
      <c r="AM5" s="578" t="s">
        <v>1294</v>
      </c>
      <c r="AN5" s="578" t="s">
        <v>1295</v>
      </c>
      <c r="AO5" s="578" t="s">
        <v>1296</v>
      </c>
      <c r="AP5" s="578" t="s">
        <v>1297</v>
      </c>
      <c r="AQ5" s="578" t="s">
        <v>1298</v>
      </c>
      <c r="AR5" s="578" t="s">
        <v>1299</v>
      </c>
      <c r="AS5" s="578" t="s">
        <v>1300</v>
      </c>
      <c r="AT5" s="578" t="s">
        <v>1301</v>
      </c>
      <c r="AU5" s="578" t="s">
        <v>1302</v>
      </c>
      <c r="AV5" s="578" t="s">
        <v>1303</v>
      </c>
      <c r="AW5" s="578" t="s">
        <v>1304</v>
      </c>
      <c r="AX5" s="578" t="s">
        <v>1305</v>
      </c>
      <c r="AY5" s="578" t="s">
        <v>1306</v>
      </c>
      <c r="AZ5" s="578" t="s">
        <v>1307</v>
      </c>
      <c r="BA5" s="578" t="s">
        <v>1308</v>
      </c>
      <c r="BB5" s="578" t="s">
        <v>1309</v>
      </c>
      <c r="BC5" s="578" t="s">
        <v>1310</v>
      </c>
      <c r="BD5" s="578" t="s">
        <v>1311</v>
      </c>
      <c r="BE5" s="578" t="s">
        <v>1312</v>
      </c>
      <c r="BF5" s="578" t="s">
        <v>1313</v>
      </c>
      <c r="BG5" s="578" t="s">
        <v>1314</v>
      </c>
      <c r="BH5" s="578" t="s">
        <v>2099</v>
      </c>
      <c r="BI5" s="578" t="s">
        <v>1316</v>
      </c>
      <c r="BJ5" s="578" t="s">
        <v>1317</v>
      </c>
      <c r="BK5" s="578" t="s">
        <v>1318</v>
      </c>
      <c r="BL5" s="578" t="s">
        <v>1319</v>
      </c>
      <c r="BM5" s="578" t="s">
        <v>1320</v>
      </c>
      <c r="BN5" s="578" t="s">
        <v>1321</v>
      </c>
      <c r="BO5" s="578" t="s">
        <v>1322</v>
      </c>
      <c r="BP5" s="578" t="s">
        <v>2100</v>
      </c>
      <c r="BQ5" s="578" t="s">
        <v>2101</v>
      </c>
      <c r="BR5" s="578" t="s">
        <v>1323</v>
      </c>
      <c r="BS5" s="578" t="s">
        <v>1324</v>
      </c>
      <c r="BT5" s="578" t="s">
        <v>1325</v>
      </c>
      <c r="BU5" s="578" t="s">
        <v>1326</v>
      </c>
      <c r="BV5" s="578" t="s">
        <v>1327</v>
      </c>
      <c r="BW5" s="578" t="s">
        <v>1328</v>
      </c>
      <c r="BX5" s="578" t="s">
        <v>1329</v>
      </c>
      <c r="BY5" s="578" t="s">
        <v>1330</v>
      </c>
      <c r="BZ5" s="578" t="s">
        <v>1331</v>
      </c>
      <c r="CA5" s="578" t="s">
        <v>1332</v>
      </c>
      <c r="CB5" s="578" t="s">
        <v>1333</v>
      </c>
      <c r="CC5" s="578" t="s">
        <v>1334</v>
      </c>
      <c r="CD5" s="578" t="s">
        <v>1335</v>
      </c>
      <c r="CE5" s="578" t="s">
        <v>1336</v>
      </c>
      <c r="CF5" s="578" t="s">
        <v>1337</v>
      </c>
      <c r="CG5" s="578" t="s">
        <v>1338</v>
      </c>
      <c r="CH5" s="578" t="s">
        <v>1339</v>
      </c>
      <c r="CI5" s="578" t="s">
        <v>1340</v>
      </c>
      <c r="CJ5" s="578" t="s">
        <v>1341</v>
      </c>
      <c r="CK5" s="578" t="s">
        <v>1342</v>
      </c>
      <c r="CL5" s="578" t="s">
        <v>1343</v>
      </c>
      <c r="CM5" s="578" t="s">
        <v>1344</v>
      </c>
      <c r="CN5" s="578" t="s">
        <v>1345</v>
      </c>
      <c r="CO5" s="578" t="s">
        <v>1346</v>
      </c>
      <c r="CP5" s="578" t="s">
        <v>1347</v>
      </c>
      <c r="CQ5" s="578" t="s">
        <v>1348</v>
      </c>
      <c r="CR5" s="578" t="s">
        <v>1349</v>
      </c>
      <c r="CS5" s="578" t="s">
        <v>1350</v>
      </c>
      <c r="CT5" s="578" t="s">
        <v>1351</v>
      </c>
      <c r="CU5" s="578" t="s">
        <v>1352</v>
      </c>
      <c r="CV5" s="578" t="s">
        <v>1353</v>
      </c>
      <c r="CW5" s="578" t="s">
        <v>1354</v>
      </c>
      <c r="CX5" s="578" t="s">
        <v>1355</v>
      </c>
      <c r="CY5" s="578" t="s">
        <v>1356</v>
      </c>
      <c r="CZ5" s="578" t="s">
        <v>1357</v>
      </c>
      <c r="DA5" s="578" t="s">
        <v>1358</v>
      </c>
      <c r="DB5" s="578" t="s">
        <v>1359</v>
      </c>
      <c r="DC5" s="578" t="s">
        <v>1360</v>
      </c>
      <c r="DD5" s="578" t="s">
        <v>1361</v>
      </c>
      <c r="DE5" s="578" t="s">
        <v>1362</v>
      </c>
      <c r="DF5" s="578" t="s">
        <v>1363</v>
      </c>
      <c r="DG5" s="578" t="s">
        <v>1364</v>
      </c>
      <c r="DH5" s="578" t="s">
        <v>1365</v>
      </c>
      <c r="DI5" s="578" t="s">
        <v>1366</v>
      </c>
      <c r="DJ5" s="578" t="s">
        <v>1367</v>
      </c>
      <c r="DK5" s="578" t="s">
        <v>1368</v>
      </c>
      <c r="DL5" s="578" t="s">
        <v>1369</v>
      </c>
      <c r="DM5" s="578" t="s">
        <v>1370</v>
      </c>
      <c r="DN5" s="578" t="s">
        <v>1371</v>
      </c>
      <c r="DO5" s="578" t="s">
        <v>1372</v>
      </c>
      <c r="DP5" s="578" t="s">
        <v>1373</v>
      </c>
      <c r="DQ5" s="578" t="s">
        <v>1374</v>
      </c>
      <c r="DR5" s="578" t="s">
        <v>1375</v>
      </c>
      <c r="DS5" s="578" t="s">
        <v>1376</v>
      </c>
      <c r="DT5" s="578" t="s">
        <v>1377</v>
      </c>
      <c r="DU5" s="578" t="s">
        <v>1378</v>
      </c>
      <c r="DV5" s="578" t="s">
        <v>1379</v>
      </c>
      <c r="DW5" s="578" t="s">
        <v>1380</v>
      </c>
      <c r="DX5" s="578" t="s">
        <v>1381</v>
      </c>
      <c r="DY5" s="578" t="s">
        <v>1382</v>
      </c>
      <c r="DZ5" s="578" t="s">
        <v>1383</v>
      </c>
      <c r="EA5" s="578" t="s">
        <v>1384</v>
      </c>
      <c r="EB5" s="578" t="s">
        <v>1385</v>
      </c>
      <c r="EC5" s="578" t="s">
        <v>1386</v>
      </c>
      <c r="ED5" s="578" t="s">
        <v>1387</v>
      </c>
      <c r="EE5" s="578" t="s">
        <v>1388</v>
      </c>
      <c r="EF5" s="578" t="s">
        <v>1389</v>
      </c>
      <c r="EG5" s="578" t="s">
        <v>1390</v>
      </c>
      <c r="EH5" s="578" t="s">
        <v>1391</v>
      </c>
      <c r="EI5" s="578" t="s">
        <v>1392</v>
      </c>
      <c r="EJ5" s="578" t="s">
        <v>1393</v>
      </c>
      <c r="EK5" s="578" t="s">
        <v>1394</v>
      </c>
      <c r="EL5" s="578" t="s">
        <v>1395</v>
      </c>
      <c r="EM5" s="578" t="s">
        <v>1396</v>
      </c>
      <c r="EN5" s="578" t="s">
        <v>1397</v>
      </c>
      <c r="EO5" s="578" t="s">
        <v>1398</v>
      </c>
      <c r="EP5" s="578" t="s">
        <v>1399</v>
      </c>
      <c r="EQ5" s="578" t="s">
        <v>1400</v>
      </c>
      <c r="ER5" s="578" t="s">
        <v>1401</v>
      </c>
      <c r="ES5" s="578" t="s">
        <v>1402</v>
      </c>
      <c r="ET5" s="578" t="s">
        <v>1403</v>
      </c>
      <c r="EU5" s="578" t="s">
        <v>1404</v>
      </c>
      <c r="EV5" s="578" t="s">
        <v>1405</v>
      </c>
      <c r="EW5" s="578" t="s">
        <v>1406</v>
      </c>
      <c r="EX5" s="578" t="s">
        <v>1407</v>
      </c>
      <c r="EY5" s="578" t="s">
        <v>1408</v>
      </c>
      <c r="EZ5" s="578" t="s">
        <v>1409</v>
      </c>
      <c r="FA5" s="578" t="s">
        <v>1410</v>
      </c>
      <c r="FB5" s="578" t="s">
        <v>1411</v>
      </c>
      <c r="FC5" s="578" t="s">
        <v>1412</v>
      </c>
      <c r="FD5" s="578" t="s">
        <v>1413</v>
      </c>
      <c r="FE5" s="578" t="s">
        <v>1414</v>
      </c>
      <c r="FF5" s="578" t="s">
        <v>1415</v>
      </c>
      <c r="FG5" s="578" t="s">
        <v>1416</v>
      </c>
      <c r="FH5" s="578" t="s">
        <v>2102</v>
      </c>
      <c r="FI5" s="578" t="s">
        <v>1418</v>
      </c>
      <c r="FJ5" s="578" t="s">
        <v>1419</v>
      </c>
      <c r="FK5" s="578" t="s">
        <v>1420</v>
      </c>
      <c r="FL5" s="578" t="s">
        <v>1421</v>
      </c>
      <c r="FM5" s="578" t="s">
        <v>1422</v>
      </c>
      <c r="FN5" s="578" t="s">
        <v>1423</v>
      </c>
      <c r="FO5" s="578" t="s">
        <v>2103</v>
      </c>
      <c r="FP5" s="578" t="s">
        <v>2104</v>
      </c>
      <c r="FQ5" s="578" t="s">
        <v>1426</v>
      </c>
      <c r="FR5" s="578" t="s">
        <v>1427</v>
      </c>
      <c r="FS5" s="578" t="s">
        <v>1428</v>
      </c>
      <c r="FT5" s="578" t="s">
        <v>1429</v>
      </c>
      <c r="FU5" s="578" t="s">
        <v>1430</v>
      </c>
      <c r="FV5" s="578" t="s">
        <v>1431</v>
      </c>
      <c r="FW5" s="578" t="s">
        <v>1432</v>
      </c>
      <c r="FX5" s="578" t="s">
        <v>1433</v>
      </c>
      <c r="FY5" s="578" t="s">
        <v>1434</v>
      </c>
      <c r="FZ5" s="578" t="s">
        <v>1435</v>
      </c>
      <c r="GA5" s="578" t="s">
        <v>1436</v>
      </c>
      <c r="GB5" s="578" t="s">
        <v>1437</v>
      </c>
      <c r="GC5" s="578" t="s">
        <v>1438</v>
      </c>
      <c r="GD5" s="578" t="s">
        <v>2105</v>
      </c>
      <c r="GE5" s="578" t="s">
        <v>1439</v>
      </c>
      <c r="GF5" s="578" t="s">
        <v>1440</v>
      </c>
      <c r="GG5" s="578" t="s">
        <v>1441</v>
      </c>
      <c r="GH5" s="578" t="s">
        <v>1442</v>
      </c>
      <c r="GI5" s="578" t="s">
        <v>1443</v>
      </c>
      <c r="GJ5" s="578" t="s">
        <v>1444</v>
      </c>
      <c r="GK5" s="578" t="s">
        <v>1445</v>
      </c>
      <c r="GL5" s="578" t="s">
        <v>1446</v>
      </c>
      <c r="GM5" s="578" t="s">
        <v>1447</v>
      </c>
      <c r="GN5" s="578" t="s">
        <v>1448</v>
      </c>
      <c r="GO5" s="578" t="s">
        <v>1449</v>
      </c>
      <c r="GP5" s="578" t="s">
        <v>1450</v>
      </c>
      <c r="GQ5" s="578" t="s">
        <v>1451</v>
      </c>
      <c r="GR5" s="578" t="s">
        <v>1452</v>
      </c>
      <c r="GS5" s="578" t="s">
        <v>1453</v>
      </c>
      <c r="GT5" s="578" t="s">
        <v>1454</v>
      </c>
      <c r="GU5" s="578" t="s">
        <v>1455</v>
      </c>
      <c r="GV5" s="578" t="s">
        <v>1456</v>
      </c>
      <c r="GW5" s="578" t="s">
        <v>1457</v>
      </c>
      <c r="GX5" s="578" t="s">
        <v>1458</v>
      </c>
      <c r="GY5" s="578" t="s">
        <v>1459</v>
      </c>
      <c r="GZ5" s="578" t="s">
        <v>1460</v>
      </c>
      <c r="HA5" s="578" t="s">
        <v>1461</v>
      </c>
      <c r="HB5" s="578" t="s">
        <v>1462</v>
      </c>
      <c r="HC5" s="578" t="s">
        <v>6289</v>
      </c>
      <c r="HD5" s="578" t="s">
        <v>1463</v>
      </c>
      <c r="HE5" s="578" t="s">
        <v>1464</v>
      </c>
      <c r="HF5" s="578" t="s">
        <v>1465</v>
      </c>
      <c r="HG5" s="578" t="s">
        <v>1466</v>
      </c>
      <c r="HH5" s="578" t="s">
        <v>1467</v>
      </c>
      <c r="HI5" s="578" t="s">
        <v>2106</v>
      </c>
      <c r="HJ5" s="578" t="s">
        <v>6341</v>
      </c>
      <c r="HK5" s="578" t="s">
        <v>1468</v>
      </c>
      <c r="HL5" s="578" t="s">
        <v>1469</v>
      </c>
      <c r="HM5" s="578" t="s">
        <v>1470</v>
      </c>
      <c r="HN5" s="578" t="s">
        <v>1471</v>
      </c>
      <c r="HO5" s="578" t="s">
        <v>1472</v>
      </c>
      <c r="HP5" s="578" t="s">
        <v>1473</v>
      </c>
      <c r="HQ5" s="578" t="s">
        <v>1474</v>
      </c>
      <c r="HR5" s="578" t="s">
        <v>1475</v>
      </c>
      <c r="HS5" s="578" t="s">
        <v>1476</v>
      </c>
      <c r="HT5" s="578" t="s">
        <v>1477</v>
      </c>
      <c r="HU5" s="578" t="s">
        <v>1478</v>
      </c>
      <c r="HV5" s="578" t="s">
        <v>1479</v>
      </c>
      <c r="HW5" s="578" t="s">
        <v>1480</v>
      </c>
      <c r="HX5" s="578" t="s">
        <v>1481</v>
      </c>
      <c r="HY5" s="578" t="s">
        <v>1482</v>
      </c>
      <c r="HZ5" s="578" t="s">
        <v>1483</v>
      </c>
      <c r="IA5" s="578" t="s">
        <v>1484</v>
      </c>
      <c r="IB5" s="578" t="s">
        <v>1485</v>
      </c>
      <c r="IC5" s="578" t="s">
        <v>1486</v>
      </c>
      <c r="ID5" s="578" t="s">
        <v>1487</v>
      </c>
      <c r="IE5" s="578" t="s">
        <v>1488</v>
      </c>
      <c r="IF5" s="578" t="s">
        <v>1489</v>
      </c>
      <c r="IG5" s="578" t="s">
        <v>1490</v>
      </c>
      <c r="IH5" s="578" t="s">
        <v>1491</v>
      </c>
      <c r="II5" s="578" t="s">
        <v>1492</v>
      </c>
      <c r="IJ5" s="578" t="s">
        <v>1493</v>
      </c>
      <c r="IK5" s="578" t="s">
        <v>1494</v>
      </c>
      <c r="IL5" s="578" t="s">
        <v>1495</v>
      </c>
      <c r="IM5" s="578" t="s">
        <v>1496</v>
      </c>
      <c r="IN5" s="578" t="s">
        <v>1497</v>
      </c>
      <c r="IO5" s="578" t="s">
        <v>1498</v>
      </c>
      <c r="IP5" s="578" t="s">
        <v>1499</v>
      </c>
      <c r="IQ5" s="578" t="s">
        <v>1500</v>
      </c>
      <c r="IR5" s="578" t="s">
        <v>1501</v>
      </c>
      <c r="IS5" s="578" t="s">
        <v>1502</v>
      </c>
      <c r="IT5" s="578" t="s">
        <v>1503</v>
      </c>
      <c r="IU5" s="578" t="s">
        <v>1504</v>
      </c>
      <c r="IV5" s="578" t="s">
        <v>1505</v>
      </c>
      <c r="IW5" s="578" t="s">
        <v>1506</v>
      </c>
      <c r="IX5" s="578" t="s">
        <v>1507</v>
      </c>
      <c r="IY5" s="578" t="s">
        <v>1508</v>
      </c>
      <c r="IZ5" s="578" t="s">
        <v>1509</v>
      </c>
      <c r="JA5" s="578" t="s">
        <v>1510</v>
      </c>
      <c r="JB5" s="578" t="s">
        <v>1511</v>
      </c>
      <c r="JC5" s="578" t="s">
        <v>1512</v>
      </c>
      <c r="JD5" s="578" t="s">
        <v>1513</v>
      </c>
      <c r="JE5" s="578" t="s">
        <v>1514</v>
      </c>
      <c r="JF5" s="578" t="s">
        <v>1515</v>
      </c>
      <c r="JG5" s="578" t="s">
        <v>1516</v>
      </c>
      <c r="JH5" s="578" t="s">
        <v>1517</v>
      </c>
      <c r="JI5" s="578" t="s">
        <v>1518</v>
      </c>
      <c r="JJ5" s="578" t="s">
        <v>1519</v>
      </c>
      <c r="JK5" s="578" t="s">
        <v>1520</v>
      </c>
      <c r="JL5" s="578" t="s">
        <v>1521</v>
      </c>
      <c r="JM5" s="578" t="s">
        <v>1522</v>
      </c>
      <c r="JN5" s="578" t="s">
        <v>1523</v>
      </c>
      <c r="JO5" s="578" t="s">
        <v>1524</v>
      </c>
      <c r="JP5" s="578" t="s">
        <v>1525</v>
      </c>
      <c r="JQ5" s="578" t="s">
        <v>1526</v>
      </c>
      <c r="JR5" s="578" t="s">
        <v>1527</v>
      </c>
      <c r="JS5" s="578" t="s">
        <v>1528</v>
      </c>
      <c r="JT5" s="578" t="s">
        <v>1529</v>
      </c>
      <c r="JU5" s="578" t="s">
        <v>1530</v>
      </c>
      <c r="JV5" s="578" t="s">
        <v>1531</v>
      </c>
      <c r="JW5" s="578" t="s">
        <v>1532</v>
      </c>
      <c r="JX5" s="578" t="s">
        <v>1533</v>
      </c>
      <c r="JY5" s="578" t="s">
        <v>1534</v>
      </c>
      <c r="JZ5" s="578" t="s">
        <v>1535</v>
      </c>
      <c r="KA5" s="578" t="s">
        <v>1536</v>
      </c>
      <c r="KB5" s="578" t="s">
        <v>1537</v>
      </c>
      <c r="KC5" s="578" t="s">
        <v>1538</v>
      </c>
      <c r="KD5" s="578" t="s">
        <v>1539</v>
      </c>
      <c r="KE5" s="578" t="s">
        <v>1540</v>
      </c>
      <c r="KF5" s="578" t="s">
        <v>1541</v>
      </c>
      <c r="KG5" s="578" t="s">
        <v>1542</v>
      </c>
      <c r="KH5" s="578" t="s">
        <v>5905</v>
      </c>
      <c r="KI5" s="578" t="s">
        <v>1543</v>
      </c>
      <c r="KJ5" s="578" t="s">
        <v>1544</v>
      </c>
      <c r="KK5" s="578" t="s">
        <v>1545</v>
      </c>
      <c r="KL5" s="578" t="s">
        <v>1546</v>
      </c>
      <c r="KM5" s="578" t="s">
        <v>1547</v>
      </c>
      <c r="KN5" s="578" t="s">
        <v>1548</v>
      </c>
      <c r="KO5" s="578" t="s">
        <v>1549</v>
      </c>
      <c r="KP5" s="578" t="s">
        <v>1550</v>
      </c>
      <c r="KQ5" s="578" t="s">
        <v>1551</v>
      </c>
      <c r="KR5" s="578" t="s">
        <v>1552</v>
      </c>
      <c r="KS5" s="578" t="s">
        <v>1553</v>
      </c>
      <c r="KT5" s="578" t="s">
        <v>1554</v>
      </c>
      <c r="KU5" s="578" t="s">
        <v>1555</v>
      </c>
      <c r="KV5" s="578" t="s">
        <v>1556</v>
      </c>
      <c r="KW5" s="578" t="s">
        <v>1557</v>
      </c>
      <c r="KX5" s="578" t="s">
        <v>1558</v>
      </c>
      <c r="KY5" s="578" t="s">
        <v>1559</v>
      </c>
      <c r="KZ5" s="578" t="s">
        <v>1560</v>
      </c>
      <c r="LA5" s="578" t="s">
        <v>1561</v>
      </c>
      <c r="LB5" s="578" t="s">
        <v>1562</v>
      </c>
      <c r="LC5" s="578" t="s">
        <v>1563</v>
      </c>
      <c r="LD5" s="578" t="s">
        <v>1564</v>
      </c>
      <c r="LE5" s="578" t="s">
        <v>1565</v>
      </c>
      <c r="LF5" s="578" t="s">
        <v>1566</v>
      </c>
      <c r="LG5" s="578" t="s">
        <v>1567</v>
      </c>
      <c r="LH5" s="578" t="s">
        <v>1568</v>
      </c>
      <c r="LI5" s="578" t="s">
        <v>1569</v>
      </c>
      <c r="LJ5" s="578" t="s">
        <v>1570</v>
      </c>
      <c r="LK5" s="578" t="s">
        <v>1571</v>
      </c>
      <c r="LL5" s="578" t="s">
        <v>1572</v>
      </c>
      <c r="LM5" s="578" t="s">
        <v>1573</v>
      </c>
      <c r="LN5" s="578" t="s">
        <v>1574</v>
      </c>
      <c r="LO5" s="578" t="s">
        <v>1575</v>
      </c>
      <c r="LP5" s="578" t="s">
        <v>1576</v>
      </c>
      <c r="LQ5" s="578" t="s">
        <v>1577</v>
      </c>
      <c r="LR5" s="578" t="s">
        <v>2107</v>
      </c>
      <c r="LS5" s="578" t="s">
        <v>1578</v>
      </c>
      <c r="LT5" s="578" t="s">
        <v>1579</v>
      </c>
      <c r="LU5" s="578" t="s">
        <v>1580</v>
      </c>
      <c r="LV5" s="578" t="s">
        <v>6290</v>
      </c>
      <c r="LW5" s="578" t="s">
        <v>1581</v>
      </c>
      <c r="LX5" s="578" t="s">
        <v>1582</v>
      </c>
      <c r="LY5" s="578" t="s">
        <v>1583</v>
      </c>
      <c r="LZ5" s="578" t="s">
        <v>1584</v>
      </c>
      <c r="MA5" s="578" t="s">
        <v>1585</v>
      </c>
      <c r="MB5" s="578" t="s">
        <v>1586</v>
      </c>
      <c r="MC5" s="578" t="s">
        <v>1587</v>
      </c>
      <c r="MD5" s="578" t="s">
        <v>1588</v>
      </c>
      <c r="ME5" s="578" t="s">
        <v>1589</v>
      </c>
      <c r="MF5" s="578" t="s">
        <v>1590</v>
      </c>
      <c r="MG5" s="578" t="s">
        <v>1591</v>
      </c>
      <c r="MH5" s="578" t="s">
        <v>1592</v>
      </c>
      <c r="MI5" s="578" t="s">
        <v>1593</v>
      </c>
      <c r="MJ5" s="578" t="s">
        <v>1594</v>
      </c>
      <c r="MK5" s="578" t="s">
        <v>1595</v>
      </c>
      <c r="ML5" s="578" t="s">
        <v>1596</v>
      </c>
      <c r="MM5" s="578" t="s">
        <v>1597</v>
      </c>
      <c r="MN5" s="578" t="s">
        <v>1598</v>
      </c>
      <c r="MO5" s="578" t="s">
        <v>1599</v>
      </c>
      <c r="MP5" s="578" t="s">
        <v>1600</v>
      </c>
      <c r="MQ5" s="578" t="s">
        <v>1601</v>
      </c>
      <c r="MR5" s="578" t="s">
        <v>1602</v>
      </c>
      <c r="MS5" s="578" t="s">
        <v>1603</v>
      </c>
      <c r="MT5" s="578" t="s">
        <v>6291</v>
      </c>
      <c r="MU5" s="578" t="s">
        <v>1604</v>
      </c>
      <c r="MV5" s="578" t="s">
        <v>1605</v>
      </c>
      <c r="MW5" s="578" t="s">
        <v>1606</v>
      </c>
      <c r="MX5" s="578" t="s">
        <v>1607</v>
      </c>
      <c r="MY5" s="578" t="s">
        <v>1608</v>
      </c>
      <c r="MZ5" s="578" t="s">
        <v>1609</v>
      </c>
      <c r="NA5" s="578" t="s">
        <v>1610</v>
      </c>
      <c r="NB5" s="578" t="s">
        <v>1611</v>
      </c>
      <c r="NC5" s="578" t="s">
        <v>1612</v>
      </c>
      <c r="ND5" s="578" t="s">
        <v>2108</v>
      </c>
      <c r="NE5" s="578" t="s">
        <v>1613</v>
      </c>
      <c r="NF5" s="578" t="s">
        <v>1614</v>
      </c>
      <c r="NG5" s="578" t="s">
        <v>1615</v>
      </c>
      <c r="NH5" s="578" t="s">
        <v>2109</v>
      </c>
      <c r="NI5" s="578" t="s">
        <v>1616</v>
      </c>
      <c r="NJ5" s="578" t="s">
        <v>1617</v>
      </c>
      <c r="NK5" s="578" t="s">
        <v>1618</v>
      </c>
      <c r="NL5" s="578" t="s">
        <v>1619</v>
      </c>
      <c r="NM5" s="578" t="s">
        <v>1620</v>
      </c>
      <c r="NN5" s="578" t="s">
        <v>1621</v>
      </c>
      <c r="NO5" s="578" t="s">
        <v>1622</v>
      </c>
      <c r="NP5" s="578" t="s">
        <v>2110</v>
      </c>
      <c r="NQ5" s="578" t="s">
        <v>1624</v>
      </c>
      <c r="NR5" s="578" t="s">
        <v>1625</v>
      </c>
      <c r="NS5" s="578" t="s">
        <v>1626</v>
      </c>
      <c r="NT5" s="578" t="s">
        <v>1627</v>
      </c>
      <c r="NU5" s="578" t="s">
        <v>1628</v>
      </c>
      <c r="NV5" s="578" t="s">
        <v>1629</v>
      </c>
      <c r="NW5" s="578" t="s">
        <v>1630</v>
      </c>
      <c r="NX5" s="578" t="s">
        <v>1631</v>
      </c>
      <c r="NY5" s="578" t="s">
        <v>2111</v>
      </c>
      <c r="NZ5" s="578" t="s">
        <v>1632</v>
      </c>
      <c r="OA5" s="578" t="s">
        <v>1633</v>
      </c>
      <c r="OB5" s="578" t="s">
        <v>1634</v>
      </c>
      <c r="OC5" s="578" t="s">
        <v>1635</v>
      </c>
      <c r="OD5" s="578" t="s">
        <v>1636</v>
      </c>
      <c r="OE5" s="578" t="s">
        <v>1637</v>
      </c>
      <c r="OF5" s="578" t="s">
        <v>6292</v>
      </c>
      <c r="OG5" s="578" t="s">
        <v>1638</v>
      </c>
      <c r="OH5" s="578" t="s">
        <v>2112</v>
      </c>
      <c r="OI5" s="578" t="s">
        <v>1639</v>
      </c>
      <c r="OJ5" s="578" t="s">
        <v>1640</v>
      </c>
      <c r="OK5" s="578" t="s">
        <v>1643</v>
      </c>
      <c r="OL5" s="578" t="s">
        <v>1641</v>
      </c>
      <c r="OM5" s="578" t="s">
        <v>1642</v>
      </c>
      <c r="ON5" s="578" t="s">
        <v>6293</v>
      </c>
      <c r="OO5" s="578" t="s">
        <v>1644</v>
      </c>
      <c r="OP5" s="578" t="s">
        <v>2113</v>
      </c>
      <c r="OQ5" s="578" t="s">
        <v>1645</v>
      </c>
      <c r="OR5" s="578" t="s">
        <v>1646</v>
      </c>
      <c r="OS5" s="578" t="s">
        <v>2114</v>
      </c>
      <c r="OT5" s="578" t="s">
        <v>1648</v>
      </c>
      <c r="OU5" s="578" t="s">
        <v>1649</v>
      </c>
      <c r="OV5" s="578" t="s">
        <v>1650</v>
      </c>
      <c r="OW5" s="578" t="s">
        <v>1651</v>
      </c>
      <c r="OX5" s="578" t="s">
        <v>1652</v>
      </c>
      <c r="OY5" s="578" t="s">
        <v>2115</v>
      </c>
      <c r="OZ5" s="578" t="s">
        <v>1653</v>
      </c>
      <c r="PA5" s="578" t="s">
        <v>2116</v>
      </c>
      <c r="PB5" s="578" t="s">
        <v>2117</v>
      </c>
      <c r="PC5" s="578" t="s">
        <v>1654</v>
      </c>
      <c r="PD5" s="578" t="s">
        <v>1655</v>
      </c>
      <c r="PE5" s="578" t="s">
        <v>2118</v>
      </c>
      <c r="PF5" s="578" t="s">
        <v>1657</v>
      </c>
      <c r="PG5" s="578" t="s">
        <v>1658</v>
      </c>
      <c r="PH5" s="578" t="s">
        <v>1659</v>
      </c>
      <c r="PI5" s="578" t="s">
        <v>1660</v>
      </c>
      <c r="PJ5" s="578" t="s">
        <v>1661</v>
      </c>
      <c r="PK5" s="578" t="s">
        <v>1662</v>
      </c>
      <c r="PL5" s="578" t="s">
        <v>1663</v>
      </c>
      <c r="PM5" s="578" t="s">
        <v>1664</v>
      </c>
      <c r="PN5" s="578" t="s">
        <v>1665</v>
      </c>
      <c r="PO5" s="578" t="s">
        <v>1666</v>
      </c>
      <c r="PP5" s="578" t="s">
        <v>1667</v>
      </c>
      <c r="PQ5" s="578" t="s">
        <v>2119</v>
      </c>
      <c r="PR5" s="578" t="s">
        <v>2120</v>
      </c>
      <c r="PS5" s="578" t="s">
        <v>2121</v>
      </c>
      <c r="PT5" s="578" t="s">
        <v>2122</v>
      </c>
      <c r="PU5" s="578" t="s">
        <v>1668</v>
      </c>
      <c r="PV5" s="578" t="s">
        <v>1669</v>
      </c>
      <c r="PW5" s="578" t="s">
        <v>1670</v>
      </c>
      <c r="PX5" s="578" t="s">
        <v>1671</v>
      </c>
      <c r="PY5" s="578" t="s">
        <v>2123</v>
      </c>
      <c r="PZ5" s="578" t="s">
        <v>1672</v>
      </c>
      <c r="QA5" s="578" t="s">
        <v>1673</v>
      </c>
      <c r="QB5" s="578" t="s">
        <v>1674</v>
      </c>
      <c r="QC5" s="578" t="s">
        <v>1675</v>
      </c>
      <c r="QD5" s="578" t="s">
        <v>1676</v>
      </c>
      <c r="QE5" s="578" t="s">
        <v>1677</v>
      </c>
      <c r="QF5" s="578" t="s">
        <v>1678</v>
      </c>
      <c r="QG5" s="578" t="s">
        <v>1679</v>
      </c>
      <c r="QH5" s="578" t="s">
        <v>1680</v>
      </c>
      <c r="QI5" s="578" t="s">
        <v>1681</v>
      </c>
      <c r="QJ5" s="578" t="s">
        <v>1682</v>
      </c>
      <c r="QK5" s="578" t="s">
        <v>1683</v>
      </c>
      <c r="QL5" s="578" t="s">
        <v>1684</v>
      </c>
      <c r="QM5" s="578" t="s">
        <v>1685</v>
      </c>
      <c r="QN5" s="578" t="s">
        <v>1686</v>
      </c>
      <c r="QO5" s="578" t="s">
        <v>1687</v>
      </c>
      <c r="QP5" s="578" t="s">
        <v>1688</v>
      </c>
      <c r="QQ5" s="578" t="s">
        <v>2124</v>
      </c>
      <c r="QR5" s="578" t="s">
        <v>2125</v>
      </c>
      <c r="QS5" s="578" t="s">
        <v>2126</v>
      </c>
      <c r="QT5" s="578" t="s">
        <v>2127</v>
      </c>
      <c r="QU5" s="578" t="s">
        <v>1689</v>
      </c>
      <c r="QV5" s="578" t="s">
        <v>1690</v>
      </c>
      <c r="QW5" s="578" t="s">
        <v>1691</v>
      </c>
      <c r="QX5" s="578" t="s">
        <v>1692</v>
      </c>
      <c r="QY5" s="578" t="s">
        <v>1693</v>
      </c>
      <c r="QZ5" s="578" t="s">
        <v>1694</v>
      </c>
      <c r="RA5" s="578" t="s">
        <v>1695</v>
      </c>
      <c r="RB5" s="578" t="s">
        <v>1696</v>
      </c>
      <c r="RC5" s="578" t="s">
        <v>1697</v>
      </c>
      <c r="RD5" s="578" t="s">
        <v>1698</v>
      </c>
      <c r="RE5" s="578" t="s">
        <v>1699</v>
      </c>
      <c r="RF5" s="578" t="s">
        <v>2128</v>
      </c>
      <c r="RG5" s="578" t="s">
        <v>2129</v>
      </c>
      <c r="RH5" s="578" t="s">
        <v>6294</v>
      </c>
      <c r="RI5" s="578" t="s">
        <v>1700</v>
      </c>
      <c r="RJ5" s="578" t="s">
        <v>1701</v>
      </c>
      <c r="RK5" s="578" t="s">
        <v>1702</v>
      </c>
      <c r="RL5" s="578" t="s">
        <v>1703</v>
      </c>
      <c r="RM5" s="578" t="s">
        <v>1704</v>
      </c>
      <c r="RN5" s="578" t="s">
        <v>1705</v>
      </c>
      <c r="RO5" s="578" t="s">
        <v>1706</v>
      </c>
      <c r="RP5" s="578" t="s">
        <v>1707</v>
      </c>
      <c r="RQ5" s="578" t="s">
        <v>1708</v>
      </c>
      <c r="RR5" s="578" t="s">
        <v>1709</v>
      </c>
      <c r="RS5" s="578" t="s">
        <v>1710</v>
      </c>
      <c r="RT5" s="578" t="s">
        <v>1711</v>
      </c>
      <c r="RU5" s="578" t="s">
        <v>1712</v>
      </c>
      <c r="RV5" s="578" t="s">
        <v>1713</v>
      </c>
      <c r="RW5" s="578" t="s">
        <v>1714</v>
      </c>
      <c r="RX5" s="578" t="s">
        <v>1715</v>
      </c>
      <c r="RY5" s="578" t="s">
        <v>2130</v>
      </c>
      <c r="RZ5" s="578" t="s">
        <v>2131</v>
      </c>
      <c r="SA5" s="578" t="s">
        <v>2132</v>
      </c>
      <c r="SB5" s="578" t="s">
        <v>1718</v>
      </c>
      <c r="SC5" s="578" t="s">
        <v>1719</v>
      </c>
      <c r="SD5" s="578" t="s">
        <v>1720</v>
      </c>
      <c r="SE5" s="578" t="s">
        <v>1721</v>
      </c>
      <c r="SF5" s="578" t="s">
        <v>1722</v>
      </c>
      <c r="SG5" s="578" t="s">
        <v>1723</v>
      </c>
      <c r="SH5" s="578" t="s">
        <v>1724</v>
      </c>
      <c r="SI5" s="578" t="s">
        <v>1725</v>
      </c>
      <c r="SJ5" s="578" t="s">
        <v>1726</v>
      </c>
      <c r="SK5" s="578" t="s">
        <v>1727</v>
      </c>
      <c r="SL5" s="578" t="s">
        <v>1728</v>
      </c>
      <c r="SM5" s="578" t="s">
        <v>2133</v>
      </c>
      <c r="SN5" s="578" t="s">
        <v>1729</v>
      </c>
      <c r="SO5" s="578" t="s">
        <v>1730</v>
      </c>
      <c r="SP5" s="578" t="s">
        <v>1731</v>
      </c>
      <c r="SQ5" s="578" t="s">
        <v>1732</v>
      </c>
      <c r="SR5" s="578" t="s">
        <v>1733</v>
      </c>
      <c r="SS5" s="578" t="s">
        <v>1734</v>
      </c>
      <c r="ST5" s="578" t="s">
        <v>1735</v>
      </c>
      <c r="SU5" s="578" t="s">
        <v>1736</v>
      </c>
      <c r="SV5" s="578" t="s">
        <v>1737</v>
      </c>
      <c r="SW5" s="578" t="s">
        <v>1738</v>
      </c>
      <c r="SX5" s="578" t="s">
        <v>1739</v>
      </c>
      <c r="SY5" s="578" t="s">
        <v>1740</v>
      </c>
      <c r="SZ5" s="578" t="s">
        <v>1741</v>
      </c>
      <c r="TA5" s="578" t="s">
        <v>1742</v>
      </c>
      <c r="TB5" s="578" t="s">
        <v>1743</v>
      </c>
      <c r="TC5" s="578" t="s">
        <v>1744</v>
      </c>
      <c r="TD5" s="578" t="s">
        <v>1745</v>
      </c>
      <c r="TE5" s="578" t="s">
        <v>1746</v>
      </c>
      <c r="TF5" s="578" t="s">
        <v>1747</v>
      </c>
      <c r="TG5" s="578" t="s">
        <v>1748</v>
      </c>
      <c r="TH5" s="578" t="s">
        <v>1749</v>
      </c>
      <c r="TI5" s="578" t="s">
        <v>2134</v>
      </c>
      <c r="TJ5" s="578" t="s">
        <v>1750</v>
      </c>
      <c r="TK5" s="578" t="s">
        <v>1751</v>
      </c>
      <c r="TL5" s="578" t="s">
        <v>1752</v>
      </c>
      <c r="TM5" s="578" t="s">
        <v>1753</v>
      </c>
      <c r="TN5" s="578" t="s">
        <v>1754</v>
      </c>
      <c r="TO5" s="578" t="s">
        <v>1755</v>
      </c>
      <c r="TP5" s="578" t="s">
        <v>1756</v>
      </c>
      <c r="TQ5" s="578" t="s">
        <v>1757</v>
      </c>
      <c r="TR5" s="578" t="s">
        <v>1758</v>
      </c>
      <c r="TS5" s="578" t="s">
        <v>1759</v>
      </c>
      <c r="TT5" s="578" t="s">
        <v>1760</v>
      </c>
      <c r="TU5" s="578" t="s">
        <v>1761</v>
      </c>
      <c r="TV5" s="578" t="s">
        <v>1762</v>
      </c>
      <c r="TW5" s="578" t="s">
        <v>1763</v>
      </c>
      <c r="TX5" s="578" t="s">
        <v>1764</v>
      </c>
      <c r="TY5" s="578" t="s">
        <v>1765</v>
      </c>
      <c r="TZ5" s="578" t="s">
        <v>2135</v>
      </c>
      <c r="UA5" s="578" t="s">
        <v>1766</v>
      </c>
      <c r="UB5" s="578" t="s">
        <v>1767</v>
      </c>
      <c r="UC5" s="578" t="s">
        <v>1768</v>
      </c>
      <c r="UD5" s="578" t="s">
        <v>1769</v>
      </c>
      <c r="UE5" s="578" t="s">
        <v>1770</v>
      </c>
      <c r="UF5" s="578" t="s">
        <v>1771</v>
      </c>
      <c r="UG5" s="578" t="s">
        <v>1772</v>
      </c>
      <c r="UH5" s="578" t="s">
        <v>2136</v>
      </c>
      <c r="UI5" s="578" t="s">
        <v>2137</v>
      </c>
      <c r="UJ5" s="578" t="s">
        <v>2138</v>
      </c>
      <c r="UK5" s="578" t="s">
        <v>1773</v>
      </c>
      <c r="UL5" s="578" t="s">
        <v>1774</v>
      </c>
      <c r="UM5" s="578" t="s">
        <v>1775</v>
      </c>
      <c r="UN5" s="578" t="s">
        <v>1776</v>
      </c>
      <c r="UO5" s="578" t="s">
        <v>1777</v>
      </c>
      <c r="UP5" s="578" t="s">
        <v>1778</v>
      </c>
      <c r="UQ5" s="578" t="s">
        <v>1779</v>
      </c>
      <c r="UR5" s="578" t="s">
        <v>1780</v>
      </c>
      <c r="US5" s="578" t="s">
        <v>1781</v>
      </c>
      <c r="UT5" s="578" t="s">
        <v>2139</v>
      </c>
      <c r="UU5" s="578" t="s">
        <v>1782</v>
      </c>
      <c r="UV5" s="578" t="s">
        <v>1783</v>
      </c>
      <c r="UW5" s="578" t="s">
        <v>1784</v>
      </c>
      <c r="UX5" s="578" t="s">
        <v>1785</v>
      </c>
      <c r="UY5" s="578" t="s">
        <v>1786</v>
      </c>
      <c r="UZ5" s="578" t="s">
        <v>1787</v>
      </c>
      <c r="VA5" s="578" t="s">
        <v>1788</v>
      </c>
      <c r="VB5" s="578" t="s">
        <v>1789</v>
      </c>
      <c r="VC5" s="578" t="s">
        <v>1790</v>
      </c>
      <c r="VD5" s="578" t="s">
        <v>1791</v>
      </c>
      <c r="VE5" s="578" t="s">
        <v>1792</v>
      </c>
      <c r="VF5" s="578" t="s">
        <v>1793</v>
      </c>
      <c r="VG5" s="578" t="s">
        <v>1794</v>
      </c>
      <c r="VH5" s="578" t="s">
        <v>1795</v>
      </c>
      <c r="VI5" s="578" t="s">
        <v>1796</v>
      </c>
      <c r="VJ5" s="578" t="s">
        <v>2140</v>
      </c>
      <c r="VK5" s="578" t="s">
        <v>2141</v>
      </c>
      <c r="VL5" s="578" t="s">
        <v>2142</v>
      </c>
      <c r="VM5" s="578" t="s">
        <v>1800</v>
      </c>
      <c r="VN5" s="578" t="s">
        <v>1801</v>
      </c>
      <c r="VO5" s="578" t="s">
        <v>1802</v>
      </c>
      <c r="VP5" s="578" t="s">
        <v>1803</v>
      </c>
      <c r="VQ5" s="578" t="s">
        <v>1804</v>
      </c>
      <c r="VR5" s="578" t="s">
        <v>1805</v>
      </c>
      <c r="VS5" s="578" t="s">
        <v>1806</v>
      </c>
      <c r="VT5" s="578" t="s">
        <v>1807</v>
      </c>
      <c r="VU5" s="578" t="s">
        <v>1808</v>
      </c>
      <c r="VV5" s="578" t="s">
        <v>2143</v>
      </c>
      <c r="VW5" s="578" t="s">
        <v>1809</v>
      </c>
      <c r="VX5" s="578" t="s">
        <v>1810</v>
      </c>
      <c r="VY5" s="578" t="s">
        <v>1811</v>
      </c>
      <c r="VZ5" s="578" t="s">
        <v>1812</v>
      </c>
      <c r="WA5" s="578" t="s">
        <v>1813</v>
      </c>
      <c r="WB5" s="578" t="s">
        <v>1814</v>
      </c>
      <c r="WC5" s="578" t="s">
        <v>1815</v>
      </c>
      <c r="WD5" s="578" t="s">
        <v>1816</v>
      </c>
      <c r="WE5" s="578" t="s">
        <v>1817</v>
      </c>
      <c r="WF5" s="578" t="s">
        <v>1818</v>
      </c>
      <c r="WG5" s="578" t="s">
        <v>1819</v>
      </c>
      <c r="WH5" s="578" t="s">
        <v>1820</v>
      </c>
      <c r="WI5" s="578" t="s">
        <v>1821</v>
      </c>
      <c r="WJ5" s="578" t="s">
        <v>1822</v>
      </c>
      <c r="WK5" s="578" t="s">
        <v>1823</v>
      </c>
      <c r="WL5" s="578" t="s">
        <v>1824</v>
      </c>
      <c r="WM5" s="578" t="s">
        <v>1825</v>
      </c>
      <c r="WN5" s="578" t="s">
        <v>1826</v>
      </c>
      <c r="WO5" s="578" t="s">
        <v>1827</v>
      </c>
      <c r="WP5" s="578" t="s">
        <v>1828</v>
      </c>
      <c r="WQ5" s="578" t="s">
        <v>1829</v>
      </c>
      <c r="WR5" s="578" t="s">
        <v>1830</v>
      </c>
      <c r="WS5" s="578" t="s">
        <v>1831</v>
      </c>
      <c r="WT5" s="578" t="s">
        <v>1832</v>
      </c>
      <c r="WU5" s="578" t="s">
        <v>1833</v>
      </c>
      <c r="WV5" s="578" t="s">
        <v>2144</v>
      </c>
      <c r="WW5" s="578" t="s">
        <v>2145</v>
      </c>
      <c r="WX5" s="578" t="s">
        <v>1834</v>
      </c>
      <c r="WY5" s="578" t="s">
        <v>1835</v>
      </c>
      <c r="WZ5" s="578" t="s">
        <v>1836</v>
      </c>
      <c r="XA5" s="578" t="s">
        <v>2146</v>
      </c>
      <c r="XB5" s="578" t="s">
        <v>1837</v>
      </c>
      <c r="XC5" s="578" t="s">
        <v>1838</v>
      </c>
      <c r="XD5" s="578" t="s">
        <v>1839</v>
      </c>
      <c r="XE5" s="578" t="s">
        <v>1840</v>
      </c>
      <c r="XF5" s="578" t="s">
        <v>2147</v>
      </c>
      <c r="XG5" s="578" t="s">
        <v>2148</v>
      </c>
      <c r="XH5" s="578" t="s">
        <v>2149</v>
      </c>
      <c r="XI5" s="578" t="s">
        <v>1844</v>
      </c>
      <c r="XJ5" s="578" t="s">
        <v>1845</v>
      </c>
      <c r="XK5" s="578" t="s">
        <v>1846</v>
      </c>
      <c r="XL5" s="578" t="s">
        <v>2150</v>
      </c>
      <c r="XM5" s="578" t="s">
        <v>1847</v>
      </c>
      <c r="XN5" s="578" t="s">
        <v>1848</v>
      </c>
      <c r="XO5" s="578" t="s">
        <v>1849</v>
      </c>
      <c r="XP5" s="578" t="s">
        <v>1850</v>
      </c>
      <c r="XQ5" s="578" t="s">
        <v>1851</v>
      </c>
      <c r="XR5" s="578" t="s">
        <v>1852</v>
      </c>
      <c r="XS5" s="578" t="s">
        <v>1853</v>
      </c>
      <c r="XT5" s="578" t="s">
        <v>1854</v>
      </c>
      <c r="XU5" s="578" t="s">
        <v>1855</v>
      </c>
      <c r="XV5" s="578" t="s">
        <v>1856</v>
      </c>
      <c r="XW5" s="578" t="s">
        <v>1857</v>
      </c>
      <c r="XX5" s="578" t="s">
        <v>1858</v>
      </c>
      <c r="XY5" s="578" t="s">
        <v>1859</v>
      </c>
      <c r="XZ5" s="578" t="s">
        <v>1860</v>
      </c>
      <c r="YA5" s="578" t="s">
        <v>1861</v>
      </c>
      <c r="YB5" s="578" t="s">
        <v>1862</v>
      </c>
      <c r="YC5" s="578" t="s">
        <v>1863</v>
      </c>
      <c r="YD5" s="578" t="s">
        <v>2151</v>
      </c>
      <c r="YE5" s="578" t="s">
        <v>2152</v>
      </c>
      <c r="YF5" s="578" t="s">
        <v>1865</v>
      </c>
      <c r="YG5" s="578" t="s">
        <v>1866</v>
      </c>
      <c r="YH5" s="578" t="s">
        <v>1867</v>
      </c>
      <c r="YI5" s="578" t="s">
        <v>1868</v>
      </c>
      <c r="YJ5" s="578" t="s">
        <v>2153</v>
      </c>
      <c r="YK5" s="578" t="s">
        <v>1869</v>
      </c>
      <c r="YL5" s="578" t="s">
        <v>1870</v>
      </c>
      <c r="YM5" s="578" t="s">
        <v>1871</v>
      </c>
      <c r="YN5" s="578" t="s">
        <v>1872</v>
      </c>
      <c r="YO5" s="578" t="s">
        <v>1873</v>
      </c>
      <c r="YP5" s="578" t="s">
        <v>1874</v>
      </c>
      <c r="YQ5" s="578" t="s">
        <v>1875</v>
      </c>
      <c r="YR5" s="578" t="s">
        <v>1876</v>
      </c>
      <c r="YS5" s="578" t="s">
        <v>1877</v>
      </c>
      <c r="YT5" s="578" t="s">
        <v>2154</v>
      </c>
      <c r="YU5" s="578" t="s">
        <v>2155</v>
      </c>
      <c r="YV5" s="578" t="s">
        <v>2156</v>
      </c>
      <c r="YW5" s="578" t="s">
        <v>1881</v>
      </c>
      <c r="YX5" s="578" t="s">
        <v>1882</v>
      </c>
      <c r="YY5" s="578" t="s">
        <v>1883</v>
      </c>
      <c r="YZ5" s="578" t="s">
        <v>1884</v>
      </c>
      <c r="ZA5" s="578" t="s">
        <v>1885</v>
      </c>
      <c r="ZB5" s="578" t="s">
        <v>1886</v>
      </c>
      <c r="ZC5" s="578" t="s">
        <v>1887</v>
      </c>
      <c r="ZD5" s="578" t="s">
        <v>1888</v>
      </c>
      <c r="ZE5" s="578" t="s">
        <v>1889</v>
      </c>
      <c r="ZF5" s="578" t="s">
        <v>1890</v>
      </c>
      <c r="ZG5" s="578" t="s">
        <v>1891</v>
      </c>
      <c r="ZH5" s="578" t="s">
        <v>1892</v>
      </c>
      <c r="ZI5" s="578" t="s">
        <v>1893</v>
      </c>
      <c r="ZJ5" s="578" t="s">
        <v>1894</v>
      </c>
      <c r="ZK5" s="578" t="s">
        <v>1895</v>
      </c>
      <c r="ZL5" s="578" t="s">
        <v>1896</v>
      </c>
      <c r="ZM5" s="578" t="s">
        <v>6295</v>
      </c>
      <c r="ZN5" s="578" t="s">
        <v>1897</v>
      </c>
      <c r="ZO5" s="578" t="s">
        <v>1898</v>
      </c>
      <c r="ZP5" s="578" t="s">
        <v>1899</v>
      </c>
      <c r="ZQ5" s="578" t="s">
        <v>1900</v>
      </c>
      <c r="ZR5" s="578" t="s">
        <v>1901</v>
      </c>
      <c r="ZS5" s="578" t="s">
        <v>1902</v>
      </c>
      <c r="ZT5" s="578" t="s">
        <v>1903</v>
      </c>
      <c r="ZU5" s="578" t="s">
        <v>1904</v>
      </c>
      <c r="ZV5" s="578" t="s">
        <v>1905</v>
      </c>
      <c r="ZW5" s="578" t="s">
        <v>1906</v>
      </c>
      <c r="ZX5" s="578" t="s">
        <v>1907</v>
      </c>
      <c r="ZY5" s="578" t="s">
        <v>1908</v>
      </c>
      <c r="ZZ5" s="578" t="s">
        <v>1909</v>
      </c>
      <c r="AAA5" s="578" t="s">
        <v>1910</v>
      </c>
      <c r="AAB5" s="578" t="s">
        <v>1911</v>
      </c>
      <c r="AAC5" s="578" t="s">
        <v>1912</v>
      </c>
      <c r="AAD5" s="578" t="s">
        <v>1913</v>
      </c>
      <c r="AAE5" s="578" t="s">
        <v>1914</v>
      </c>
      <c r="AAF5" s="578" t="s">
        <v>2157</v>
      </c>
      <c r="AAG5" s="578" t="s">
        <v>2158</v>
      </c>
      <c r="AAH5" s="578" t="s">
        <v>2159</v>
      </c>
      <c r="AAI5" s="578" t="s">
        <v>1916</v>
      </c>
      <c r="AAJ5" s="578" t="s">
        <v>1917</v>
      </c>
      <c r="AAK5" s="578" t="s">
        <v>1918</v>
      </c>
      <c r="AAL5" s="578" t="s">
        <v>1919</v>
      </c>
      <c r="AAM5" s="578" t="s">
        <v>1920</v>
      </c>
      <c r="AAN5" s="578" t="s">
        <v>1921</v>
      </c>
      <c r="AAO5" s="578" t="s">
        <v>1922</v>
      </c>
      <c r="AAP5" s="578" t="s">
        <v>1923</v>
      </c>
      <c r="AAQ5" s="578" t="s">
        <v>1924</v>
      </c>
      <c r="AAR5" s="578" t="s">
        <v>1925</v>
      </c>
      <c r="AAS5" s="578" t="s">
        <v>1926</v>
      </c>
      <c r="AAT5" s="578" t="s">
        <v>1927</v>
      </c>
      <c r="AAU5" s="578" t="s">
        <v>1928</v>
      </c>
      <c r="AAV5" s="578" t="s">
        <v>1929</v>
      </c>
      <c r="AAW5" s="578" t="s">
        <v>1930</v>
      </c>
      <c r="AAX5" s="578" t="s">
        <v>1931</v>
      </c>
      <c r="AAY5" s="578" t="s">
        <v>1932</v>
      </c>
      <c r="AAZ5" s="578" t="s">
        <v>1933</v>
      </c>
      <c r="ABA5" s="578" t="s">
        <v>2160</v>
      </c>
      <c r="ABB5" s="578" t="s">
        <v>1934</v>
      </c>
      <c r="ABC5" s="578" t="s">
        <v>1935</v>
      </c>
      <c r="ABD5" s="578" t="s">
        <v>1936</v>
      </c>
      <c r="ABE5" s="578" t="s">
        <v>1937</v>
      </c>
      <c r="ABF5" s="578" t="s">
        <v>1938</v>
      </c>
      <c r="ABG5" s="578" t="s">
        <v>1939</v>
      </c>
      <c r="ABH5" s="578" t="s">
        <v>1940</v>
      </c>
      <c r="ABI5" s="578" t="s">
        <v>2161</v>
      </c>
      <c r="ABJ5" s="578" t="s">
        <v>2162</v>
      </c>
      <c r="ABK5" s="578" t="s">
        <v>1941</v>
      </c>
      <c r="ABL5" s="578" t="s">
        <v>2163</v>
      </c>
      <c r="ABM5" s="578" t="s">
        <v>2164</v>
      </c>
      <c r="ABN5" s="578" t="s">
        <v>2165</v>
      </c>
      <c r="ABO5" s="578" t="s">
        <v>2166</v>
      </c>
      <c r="ABP5" s="578" t="s">
        <v>1945</v>
      </c>
      <c r="ABQ5" s="578" t="s">
        <v>1946</v>
      </c>
      <c r="ABR5" s="578" t="s">
        <v>1947</v>
      </c>
      <c r="ABS5" s="578" t="s">
        <v>1948</v>
      </c>
      <c r="ABT5" s="578" t="s">
        <v>1949</v>
      </c>
      <c r="ABU5" s="578" t="s">
        <v>1950</v>
      </c>
      <c r="ABV5" s="578" t="s">
        <v>1951</v>
      </c>
      <c r="ABW5" s="578" t="s">
        <v>1952</v>
      </c>
      <c r="ABX5" s="578" t="s">
        <v>2167</v>
      </c>
      <c r="ABY5" s="578" t="s">
        <v>1953</v>
      </c>
      <c r="ABZ5" s="578" t="s">
        <v>1954</v>
      </c>
      <c r="ACA5" s="578" t="s">
        <v>1955</v>
      </c>
      <c r="ACB5" s="578" t="s">
        <v>1956</v>
      </c>
      <c r="ACC5" s="578" t="s">
        <v>1957</v>
      </c>
      <c r="ACD5" s="578" t="s">
        <v>1958</v>
      </c>
      <c r="ACE5" s="578" t="s">
        <v>1959</v>
      </c>
      <c r="ACF5" s="578" t="s">
        <v>1960</v>
      </c>
      <c r="ACG5" s="578" t="s">
        <v>1961</v>
      </c>
      <c r="ACH5" s="578" t="s">
        <v>1962</v>
      </c>
      <c r="ACI5" s="578" t="s">
        <v>1963</v>
      </c>
      <c r="ACJ5" s="578" t="s">
        <v>1964</v>
      </c>
      <c r="ACK5" s="578" t="s">
        <v>1965</v>
      </c>
      <c r="ACL5" s="578" t="s">
        <v>1966</v>
      </c>
      <c r="ACM5" s="578" t="s">
        <v>1967</v>
      </c>
      <c r="ACN5" s="578" t="s">
        <v>1968</v>
      </c>
      <c r="ACO5" s="578" t="s">
        <v>1969</v>
      </c>
      <c r="ACP5" s="578" t="s">
        <v>1970</v>
      </c>
      <c r="ACQ5" s="578" t="s">
        <v>1971</v>
      </c>
      <c r="ACR5" s="578" t="s">
        <v>2168</v>
      </c>
      <c r="ACS5" s="578" t="s">
        <v>1972</v>
      </c>
      <c r="ACT5" s="578" t="s">
        <v>1973</v>
      </c>
      <c r="ACU5" s="578" t="s">
        <v>1974</v>
      </c>
      <c r="ACV5" s="578" t="s">
        <v>1975</v>
      </c>
      <c r="ACW5" s="578" t="s">
        <v>2169</v>
      </c>
      <c r="ACX5" s="578" t="s">
        <v>1976</v>
      </c>
      <c r="ACY5" s="578" t="s">
        <v>1977</v>
      </c>
      <c r="ACZ5" s="578" t="s">
        <v>1978</v>
      </c>
      <c r="ADA5" s="578" t="s">
        <v>1979</v>
      </c>
      <c r="ADB5" s="578" t="s">
        <v>1980</v>
      </c>
      <c r="ADC5" s="578" t="s">
        <v>1840</v>
      </c>
      <c r="ADD5" s="578" t="s">
        <v>2170</v>
      </c>
      <c r="ADE5" s="578" t="s">
        <v>2171</v>
      </c>
      <c r="ADF5" s="578" t="s">
        <v>2172</v>
      </c>
      <c r="ADG5" s="578" t="s">
        <v>1981</v>
      </c>
      <c r="ADH5" s="578" t="s">
        <v>1982</v>
      </c>
      <c r="ADI5" s="578" t="s">
        <v>1983</v>
      </c>
      <c r="ADJ5" s="578" t="s">
        <v>1984</v>
      </c>
      <c r="ADK5" s="578" t="s">
        <v>1985</v>
      </c>
      <c r="ADL5" s="578" t="s">
        <v>1480</v>
      </c>
      <c r="ADM5" s="578" t="s">
        <v>1986</v>
      </c>
      <c r="ADN5" s="578" t="s">
        <v>1987</v>
      </c>
      <c r="ADO5" s="578" t="s">
        <v>1988</v>
      </c>
      <c r="ADP5" s="578" t="s">
        <v>1989</v>
      </c>
      <c r="ADQ5" s="578" t="s">
        <v>1990</v>
      </c>
      <c r="ADR5" s="578" t="s">
        <v>1991</v>
      </c>
      <c r="ADS5" s="578" t="s">
        <v>5900</v>
      </c>
      <c r="ADT5" s="578" t="s">
        <v>1992</v>
      </c>
      <c r="ADU5" s="578" t="s">
        <v>1993</v>
      </c>
      <c r="ADV5" s="578" t="s">
        <v>1994</v>
      </c>
      <c r="ADW5" s="578" t="s">
        <v>1995</v>
      </c>
      <c r="ADX5" s="578" t="s">
        <v>1996</v>
      </c>
      <c r="ADY5" s="578" t="s">
        <v>5910</v>
      </c>
      <c r="ADZ5" s="578" t="s">
        <v>1997</v>
      </c>
      <c r="AEA5" s="578" t="s">
        <v>1998</v>
      </c>
      <c r="AEB5" s="578" t="s">
        <v>1999</v>
      </c>
      <c r="AEC5" s="578" t="s">
        <v>2000</v>
      </c>
      <c r="AED5" s="578" t="s">
        <v>2016</v>
      </c>
      <c r="AEE5" s="578" t="s">
        <v>2001</v>
      </c>
      <c r="AEF5" s="578" t="s">
        <v>2002</v>
      </c>
      <c r="AEG5" s="578" t="s">
        <v>2003</v>
      </c>
      <c r="AEH5" s="578" t="s">
        <v>2004</v>
      </c>
      <c r="AEI5" s="578" t="s">
        <v>2005</v>
      </c>
      <c r="AEJ5" s="578" t="s">
        <v>2006</v>
      </c>
      <c r="AEK5" s="578" t="s">
        <v>2007</v>
      </c>
      <c r="AEL5" s="578" t="s">
        <v>2008</v>
      </c>
      <c r="AEM5" s="578" t="s">
        <v>2009</v>
      </c>
      <c r="AEN5" s="578" t="s">
        <v>2010</v>
      </c>
      <c r="AEO5" s="578" t="s">
        <v>2011</v>
      </c>
      <c r="AEP5" s="578" t="s">
        <v>2012</v>
      </c>
      <c r="AEQ5" s="578" t="s">
        <v>2013</v>
      </c>
      <c r="AER5" s="578" t="s">
        <v>2014</v>
      </c>
      <c r="AES5" s="578" t="s">
        <v>2015</v>
      </c>
      <c r="AET5" s="578" t="s">
        <v>2017</v>
      </c>
      <c r="AEU5" s="578" t="s">
        <v>2018</v>
      </c>
      <c r="AEV5" s="578" t="s">
        <v>2019</v>
      </c>
      <c r="AEW5" s="578" t="s">
        <v>2020</v>
      </c>
      <c r="AEX5" s="578" t="s">
        <v>2021</v>
      </c>
      <c r="AEY5" s="578" t="s">
        <v>2022</v>
      </c>
      <c r="AEZ5" s="578" t="s">
        <v>2023</v>
      </c>
      <c r="AFA5" s="578" t="s">
        <v>2024</v>
      </c>
      <c r="AFB5" s="578" t="s">
        <v>2025</v>
      </c>
      <c r="AFC5" s="578" t="s">
        <v>2026</v>
      </c>
      <c r="AFD5" s="578" t="s">
        <v>2027</v>
      </c>
      <c r="AFE5" s="578" t="s">
        <v>2028</v>
      </c>
      <c r="AFF5" s="578" t="s">
        <v>2029</v>
      </c>
      <c r="AFG5" s="578" t="s">
        <v>2030</v>
      </c>
      <c r="AFH5" s="578" t="s">
        <v>2031</v>
      </c>
      <c r="AFI5" s="578" t="s">
        <v>2032</v>
      </c>
      <c r="AFJ5" s="578" t="s">
        <v>2033</v>
      </c>
      <c r="AFK5" s="578" t="s">
        <v>2034</v>
      </c>
      <c r="AFL5" s="578" t="s">
        <v>2035</v>
      </c>
      <c r="AFM5" s="578" t="s">
        <v>2036</v>
      </c>
      <c r="AFN5" s="578" t="s">
        <v>2037</v>
      </c>
      <c r="AFO5" s="578" t="s">
        <v>2038</v>
      </c>
      <c r="AFP5" s="578" t="s">
        <v>2039</v>
      </c>
      <c r="AFQ5" s="578" t="s">
        <v>2040</v>
      </c>
      <c r="AFR5" s="578" t="s">
        <v>2041</v>
      </c>
      <c r="AFS5" s="578" t="s">
        <v>2042</v>
      </c>
      <c r="AFT5" s="578" t="s">
        <v>2043</v>
      </c>
      <c r="AFU5" s="578" t="s">
        <v>2044</v>
      </c>
      <c r="AFV5" s="578" t="s">
        <v>2045</v>
      </c>
      <c r="AFW5" s="578" t="s">
        <v>2046</v>
      </c>
      <c r="AFX5" s="578" t="s">
        <v>2047</v>
      </c>
      <c r="AFY5" s="578" t="s">
        <v>2048</v>
      </c>
      <c r="AFZ5" s="578" t="s">
        <v>2049</v>
      </c>
      <c r="AGA5" s="578" t="s">
        <v>2050</v>
      </c>
      <c r="AGB5" s="578" t="s">
        <v>2051</v>
      </c>
      <c r="AGC5" s="578" t="s">
        <v>2052</v>
      </c>
      <c r="AGD5" s="578" t="s">
        <v>2053</v>
      </c>
      <c r="AGE5" s="578" t="s">
        <v>2054</v>
      </c>
      <c r="AGF5" s="578" t="s">
        <v>2055</v>
      </c>
      <c r="AGG5" s="578" t="s">
        <v>2056</v>
      </c>
      <c r="AGH5" s="578" t="s">
        <v>2057</v>
      </c>
      <c r="AGI5" s="578" t="s">
        <v>2058</v>
      </c>
      <c r="AGJ5" s="578" t="s">
        <v>2059</v>
      </c>
      <c r="AGK5" s="578" t="s">
        <v>2060</v>
      </c>
      <c r="AGL5" s="578" t="s">
        <v>2061</v>
      </c>
      <c r="AGM5" s="578" t="s">
        <v>2062</v>
      </c>
      <c r="AGN5" s="578" t="s">
        <v>2063</v>
      </c>
      <c r="AGO5" s="578" t="s">
        <v>2064</v>
      </c>
      <c r="AGP5" s="578" t="s">
        <v>2065</v>
      </c>
      <c r="AGQ5" s="578" t="s">
        <v>2066</v>
      </c>
      <c r="AGR5" s="578" t="s">
        <v>2067</v>
      </c>
      <c r="AGS5" s="578" t="s">
        <v>2068</v>
      </c>
      <c r="AGT5" s="578" t="s">
        <v>2069</v>
      </c>
      <c r="AGU5" s="578" t="s">
        <v>2070</v>
      </c>
      <c r="AGV5" s="578" t="s">
        <v>2071</v>
      </c>
      <c r="AGW5" s="578" t="s">
        <v>2072</v>
      </c>
      <c r="AGX5" s="578" t="s">
        <v>2073</v>
      </c>
      <c r="AGY5" s="578" t="s">
        <v>2074</v>
      </c>
      <c r="AGZ5" s="578" t="s">
        <v>2075</v>
      </c>
      <c r="AHA5" s="578" t="s">
        <v>2076</v>
      </c>
      <c r="AHB5" s="578" t="s">
        <v>2077</v>
      </c>
      <c r="AHC5" s="578" t="s">
        <v>2078</v>
      </c>
      <c r="AHD5" s="578" t="s">
        <v>2079</v>
      </c>
      <c r="AHE5" s="578" t="s">
        <v>2080</v>
      </c>
      <c r="AHF5" s="578" t="s">
        <v>2081</v>
      </c>
      <c r="AHG5" s="578" t="s">
        <v>2082</v>
      </c>
      <c r="AHH5" s="578" t="s">
        <v>2083</v>
      </c>
      <c r="AHI5" s="578" t="s">
        <v>2084</v>
      </c>
      <c r="AHJ5" s="578" t="s">
        <v>2085</v>
      </c>
      <c r="AHK5" s="578" t="s">
        <v>2086</v>
      </c>
      <c r="AHL5" s="578" t="s">
        <v>2087</v>
      </c>
      <c r="AHM5" s="578" t="s">
        <v>2088</v>
      </c>
      <c r="AHN5" s="578" t="s">
        <v>2089</v>
      </c>
      <c r="AHO5" s="578" t="s">
        <v>2090</v>
      </c>
      <c r="AHP5" s="578" t="s">
        <v>2091</v>
      </c>
      <c r="AHQ5" s="578" t="s">
        <v>2092</v>
      </c>
      <c r="AHR5" s="578" t="s">
        <v>2093</v>
      </c>
      <c r="AHS5" s="579" t="s">
        <v>2094</v>
      </c>
      <c r="AHT5" s="579"/>
      <c r="AHV5" s="608"/>
      <c r="AHW5" s="608"/>
      <c r="AHX5" s="608"/>
      <c r="AHY5" s="608"/>
    </row>
    <row r="6" spans="1:909" x14ac:dyDescent="0.7">
      <c r="A6" s="96">
        <v>2</v>
      </c>
      <c r="B6" s="96" t="s">
        <v>0</v>
      </c>
      <c r="C6" s="6" t="s">
        <v>1</v>
      </c>
      <c r="D6" s="11">
        <v>802492228.37000024</v>
      </c>
      <c r="E6" s="11">
        <v>89606618.770000011</v>
      </c>
      <c r="F6" s="11">
        <v>138722237.20000002</v>
      </c>
      <c r="G6" s="11">
        <v>32148064.499999989</v>
      </c>
      <c r="H6" s="11">
        <v>167968707.05999997</v>
      </c>
      <c r="I6" s="11">
        <v>56267303.539999962</v>
      </c>
      <c r="J6" s="11">
        <v>103244578.37000002</v>
      </c>
      <c r="K6" s="11">
        <v>89507886.430000037</v>
      </c>
      <c r="L6" s="11">
        <v>86987991.650000006</v>
      </c>
      <c r="M6" s="11">
        <v>55972762.380000025</v>
      </c>
      <c r="N6" s="11">
        <v>45229546.710000008</v>
      </c>
      <c r="O6" s="11">
        <v>41421180.200000003</v>
      </c>
      <c r="P6" s="11">
        <v>62115924.910000004</v>
      </c>
      <c r="Q6" s="11">
        <v>41650466.260000013</v>
      </c>
      <c r="R6" s="11">
        <v>35530834.150000006</v>
      </c>
      <c r="S6" s="11">
        <v>94859881.179999992</v>
      </c>
      <c r="T6" s="11">
        <v>113210516.73</v>
      </c>
      <c r="U6" s="11">
        <v>23998068.709999993</v>
      </c>
      <c r="V6" s="11">
        <v>873912749.41999984</v>
      </c>
      <c r="W6" s="11">
        <v>218588231.21000007</v>
      </c>
      <c r="X6" s="11">
        <v>61480917.23999998</v>
      </c>
      <c r="Y6" s="11">
        <v>116605333.94</v>
      </c>
      <c r="Z6" s="11">
        <v>53321330.769999996</v>
      </c>
      <c r="AA6" s="11">
        <v>87125861.820000023</v>
      </c>
      <c r="AB6" s="11">
        <v>30429288.309999999</v>
      </c>
      <c r="AC6" s="11">
        <v>189225637.27000001</v>
      </c>
      <c r="AD6" s="11">
        <v>95853966.019999966</v>
      </c>
      <c r="AE6" s="11">
        <v>50142674.49000001</v>
      </c>
      <c r="AF6" s="11">
        <v>147136764.69000006</v>
      </c>
      <c r="AG6" s="11">
        <v>69732758.500000015</v>
      </c>
      <c r="AH6" s="11">
        <v>225925103.67000005</v>
      </c>
      <c r="AI6" s="11">
        <v>58494976.159999974</v>
      </c>
      <c r="AJ6" s="11">
        <v>66146718.500000007</v>
      </c>
      <c r="AK6" s="11">
        <v>26035162.059999987</v>
      </c>
      <c r="AL6" s="11">
        <v>86235623.559999987</v>
      </c>
      <c r="AM6" s="11">
        <v>59821569.469999984</v>
      </c>
      <c r="AN6" s="11">
        <v>33091322.070000008</v>
      </c>
      <c r="AO6" s="11">
        <v>36810316.409999996</v>
      </c>
      <c r="AP6" s="11">
        <v>40334933.710000008</v>
      </c>
      <c r="AQ6" s="11">
        <v>27650516.189999994</v>
      </c>
      <c r="AR6" s="11">
        <v>31272507.730000004</v>
      </c>
      <c r="AS6" s="11">
        <v>30792941.699999992</v>
      </c>
      <c r="AT6" s="11">
        <v>310049343.50999987</v>
      </c>
      <c r="AU6" s="11">
        <v>24211491.849999994</v>
      </c>
      <c r="AV6" s="11">
        <v>24326599.16</v>
      </c>
      <c r="AW6" s="11">
        <v>31363643.81000001</v>
      </c>
      <c r="AX6" s="11">
        <v>67750653.550000012</v>
      </c>
      <c r="AY6" s="11">
        <v>73191631.870000005</v>
      </c>
      <c r="AZ6" s="11">
        <v>27584575.399999999</v>
      </c>
      <c r="BA6" s="11">
        <v>26106635.200000007</v>
      </c>
      <c r="BB6" s="11">
        <v>18834420.799999997</v>
      </c>
      <c r="BC6" s="11">
        <v>16558401.100000001</v>
      </c>
      <c r="BD6" s="11">
        <v>18643043.519999996</v>
      </c>
      <c r="BE6" s="11">
        <v>19627891.640000001</v>
      </c>
      <c r="BF6" s="11">
        <v>82606501.539999992</v>
      </c>
      <c r="BG6" s="11">
        <v>17018308.590000004</v>
      </c>
      <c r="BH6" s="11">
        <v>24128430.280000001</v>
      </c>
      <c r="BI6" s="11">
        <v>213239119.63000005</v>
      </c>
      <c r="BJ6" s="11">
        <v>157501593.58999991</v>
      </c>
      <c r="BK6" s="11">
        <v>50453647.60999997</v>
      </c>
      <c r="BL6" s="11">
        <v>25198202.950000007</v>
      </c>
      <c r="BM6" s="11">
        <v>68348022.359999999</v>
      </c>
      <c r="BN6" s="11">
        <v>52960738.960000016</v>
      </c>
      <c r="BO6" s="11">
        <v>30427490.339999992</v>
      </c>
      <c r="BP6" s="11">
        <v>26049553.190000001</v>
      </c>
      <c r="BQ6" s="11">
        <v>18045782.259999998</v>
      </c>
      <c r="BR6" s="11">
        <v>346530459.24000013</v>
      </c>
      <c r="BS6" s="11">
        <v>41603560.18999999</v>
      </c>
      <c r="BT6" s="11">
        <v>61921919.49000001</v>
      </c>
      <c r="BU6" s="11">
        <v>68063897.739999995</v>
      </c>
      <c r="BV6" s="11">
        <v>59648676.220000014</v>
      </c>
      <c r="BW6" s="11">
        <v>51771447.820000008</v>
      </c>
      <c r="BX6" s="11">
        <v>16620432.440000005</v>
      </c>
      <c r="BY6" s="11">
        <v>35474672.370000005</v>
      </c>
      <c r="BZ6" s="11">
        <v>65429251.38000001</v>
      </c>
      <c r="CA6" s="11">
        <v>50894405.030000031</v>
      </c>
      <c r="CB6" s="11">
        <v>34951438.969999991</v>
      </c>
      <c r="CC6" s="11">
        <v>139525161.84999999</v>
      </c>
      <c r="CD6" s="11">
        <v>47110321.280000009</v>
      </c>
      <c r="CE6" s="11">
        <v>42211416.140000015</v>
      </c>
      <c r="CF6" s="11">
        <v>24807289.710000005</v>
      </c>
      <c r="CG6" s="11">
        <v>736556136.44999969</v>
      </c>
      <c r="CH6" s="11">
        <v>35236021.649999991</v>
      </c>
      <c r="CI6" s="11">
        <v>136816534.62000003</v>
      </c>
      <c r="CJ6" s="11">
        <v>45528019.940000005</v>
      </c>
      <c r="CK6" s="11">
        <v>52500972.43</v>
      </c>
      <c r="CL6" s="11">
        <v>38094737.399999991</v>
      </c>
      <c r="CM6" s="11">
        <v>45852031.470000036</v>
      </c>
      <c r="CN6" s="11">
        <v>88056843.069999978</v>
      </c>
      <c r="CO6" s="11">
        <v>24704972.040000003</v>
      </c>
      <c r="CP6" s="11">
        <v>64151364.400000006</v>
      </c>
      <c r="CQ6" s="11">
        <v>42741984.840000011</v>
      </c>
      <c r="CR6" s="11">
        <v>46766909.829999983</v>
      </c>
      <c r="CS6" s="11">
        <v>41780369.309999995</v>
      </c>
      <c r="CT6" s="11">
        <v>337429905.19999975</v>
      </c>
      <c r="CU6" s="11">
        <v>45578917.440000013</v>
      </c>
      <c r="CV6" s="11">
        <v>44226739.089999989</v>
      </c>
      <c r="CW6" s="11">
        <v>90039838.600000009</v>
      </c>
      <c r="CX6" s="11">
        <v>38278375.590000004</v>
      </c>
      <c r="CY6" s="11">
        <v>80864288.950000003</v>
      </c>
      <c r="CZ6" s="11">
        <v>23558278.119999997</v>
      </c>
      <c r="DA6" s="11">
        <v>25152045.570000008</v>
      </c>
      <c r="DB6" s="11">
        <v>183983131.31000006</v>
      </c>
      <c r="DC6" s="11">
        <v>162804820.9199999</v>
      </c>
      <c r="DD6" s="11">
        <v>33007379.409999993</v>
      </c>
      <c r="DE6" s="11">
        <v>40925165.899999991</v>
      </c>
      <c r="DF6" s="11">
        <v>63656899.650000021</v>
      </c>
      <c r="DG6" s="11">
        <v>79340864.149999976</v>
      </c>
      <c r="DH6" s="11">
        <v>72503518.940000042</v>
      </c>
      <c r="DI6" s="11">
        <v>75603937.859999999</v>
      </c>
      <c r="DJ6" s="11">
        <v>31820891.75</v>
      </c>
      <c r="DK6" s="11">
        <v>857284155.19000018</v>
      </c>
      <c r="DL6" s="11">
        <v>58052664.330000006</v>
      </c>
      <c r="DM6" s="11">
        <v>103278776.24000001</v>
      </c>
      <c r="DN6" s="11">
        <v>64701335.299999975</v>
      </c>
      <c r="DO6" s="11">
        <v>83716392.739999995</v>
      </c>
      <c r="DP6" s="11">
        <v>44205330.200000003</v>
      </c>
      <c r="DQ6" s="11">
        <v>149492626.89999995</v>
      </c>
      <c r="DR6" s="11">
        <v>78496907.800000027</v>
      </c>
      <c r="DS6" s="11">
        <v>141853244.92999995</v>
      </c>
      <c r="DT6" s="11">
        <v>264783449.88</v>
      </c>
      <c r="DU6" s="11">
        <v>66184613.379999973</v>
      </c>
      <c r="DV6" s="11">
        <v>175701001.02999997</v>
      </c>
      <c r="DW6" s="11">
        <v>231170006.67999986</v>
      </c>
      <c r="DX6" s="11">
        <v>71153281.899999976</v>
      </c>
      <c r="DY6" s="11">
        <v>127285491.28999998</v>
      </c>
      <c r="DZ6" s="11">
        <v>81089924.899999991</v>
      </c>
      <c r="EA6" s="11">
        <v>38178271.460000008</v>
      </c>
      <c r="EB6" s="11">
        <v>41700763.830000006</v>
      </c>
      <c r="EC6" s="11">
        <v>53213208.700000018</v>
      </c>
      <c r="ED6" s="11">
        <v>80975437.110000044</v>
      </c>
      <c r="EE6" s="11">
        <v>181990581.30000001</v>
      </c>
      <c r="EF6" s="11">
        <v>151259780.14999998</v>
      </c>
      <c r="EG6" s="11">
        <v>48674464.709999979</v>
      </c>
      <c r="EH6" s="11">
        <v>56898360.810000017</v>
      </c>
      <c r="EI6" s="11">
        <v>54702384.48999998</v>
      </c>
      <c r="EJ6" s="11">
        <v>74722898.069999993</v>
      </c>
      <c r="EK6" s="11">
        <v>80641550.610000014</v>
      </c>
      <c r="EL6" s="11">
        <v>27839777.019999988</v>
      </c>
      <c r="EM6" s="11">
        <v>52999120.059999995</v>
      </c>
      <c r="EN6" s="11">
        <v>390678026.29999983</v>
      </c>
      <c r="EO6" s="11">
        <v>34251733.060000002</v>
      </c>
      <c r="EP6" s="11">
        <v>57461300.890000008</v>
      </c>
      <c r="EQ6" s="11">
        <v>50394250.009999976</v>
      </c>
      <c r="ER6" s="11">
        <v>38076964.00999999</v>
      </c>
      <c r="ES6" s="11">
        <v>25493612.699999996</v>
      </c>
      <c r="ET6" s="11">
        <v>91987263.759999976</v>
      </c>
      <c r="EU6" s="11">
        <v>63318373.789999992</v>
      </c>
      <c r="EV6" s="11">
        <v>59839769.720000014</v>
      </c>
      <c r="EW6" s="11">
        <v>418811633.84000003</v>
      </c>
      <c r="EX6" s="11">
        <v>24398388.510000002</v>
      </c>
      <c r="EY6" s="11">
        <v>50881951.349999994</v>
      </c>
      <c r="EZ6" s="11">
        <v>70796506.799999997</v>
      </c>
      <c r="FA6" s="11">
        <v>117596468.43999995</v>
      </c>
      <c r="FB6" s="11">
        <v>81366395.709999979</v>
      </c>
      <c r="FC6" s="11">
        <v>54578786.520000003</v>
      </c>
      <c r="FD6" s="11">
        <v>43596133.280000001</v>
      </c>
      <c r="FE6" s="11">
        <v>35708079.930000007</v>
      </c>
      <c r="FF6" s="11">
        <v>45478753.160000004</v>
      </c>
      <c r="FG6" s="11">
        <v>35433374.850000016</v>
      </c>
      <c r="FH6" s="11">
        <v>34463016.660000004</v>
      </c>
      <c r="FI6" s="11">
        <v>177885500.70999998</v>
      </c>
      <c r="FJ6" s="11">
        <v>24169479.870000005</v>
      </c>
      <c r="FK6" s="11">
        <v>30086969.160000019</v>
      </c>
      <c r="FL6" s="11">
        <v>27102195.230000004</v>
      </c>
      <c r="FM6" s="11">
        <v>54257078.329999968</v>
      </c>
      <c r="FN6" s="11">
        <v>53579911.489999987</v>
      </c>
      <c r="FO6" s="11">
        <v>23673712.379999988</v>
      </c>
      <c r="FP6" s="11">
        <v>14903032.039999999</v>
      </c>
      <c r="FQ6" s="11">
        <v>912665398.04000032</v>
      </c>
      <c r="FR6" s="11">
        <v>36042265.13000001</v>
      </c>
      <c r="FS6" s="11">
        <v>67766737.359999985</v>
      </c>
      <c r="FT6" s="11">
        <v>62663544.609999985</v>
      </c>
      <c r="FU6" s="11">
        <v>105756107.81999995</v>
      </c>
      <c r="FV6" s="11">
        <v>34770341.970000014</v>
      </c>
      <c r="FW6" s="11">
        <v>104824787.34999996</v>
      </c>
      <c r="FX6" s="11">
        <v>96694453.840000004</v>
      </c>
      <c r="FY6" s="11">
        <v>80684076.950000018</v>
      </c>
      <c r="FZ6" s="11">
        <v>78453811.640000015</v>
      </c>
      <c r="GA6" s="11">
        <v>143158833.93999994</v>
      </c>
      <c r="GB6" s="11">
        <v>47663724.280000001</v>
      </c>
      <c r="GC6" s="11">
        <v>65023773.610000014</v>
      </c>
      <c r="GD6" s="11">
        <v>48051982.030000016</v>
      </c>
      <c r="GE6" s="11">
        <v>178709735.11999977</v>
      </c>
      <c r="GF6" s="11">
        <v>37966744.87999998</v>
      </c>
      <c r="GG6" s="11">
        <v>39825511.060000025</v>
      </c>
      <c r="GH6" s="11">
        <v>104745204.30000001</v>
      </c>
      <c r="GI6" s="11">
        <v>46435512.850000009</v>
      </c>
      <c r="GJ6" s="11">
        <v>41727856.829999998</v>
      </c>
      <c r="GK6" s="11">
        <v>46827373.810000002</v>
      </c>
      <c r="GL6" s="11">
        <v>86367063.620000005</v>
      </c>
      <c r="GM6" s="11">
        <v>30140549.010000002</v>
      </c>
      <c r="GN6" s="11">
        <v>25841279.050000004</v>
      </c>
      <c r="GO6" s="11">
        <v>17379140.690000001</v>
      </c>
      <c r="GP6" s="11">
        <v>18473710.089999996</v>
      </c>
      <c r="GQ6" s="11">
        <v>188156241.46999997</v>
      </c>
      <c r="GR6" s="11">
        <v>28085471.469999984</v>
      </c>
      <c r="GS6" s="11">
        <v>28664852.050000012</v>
      </c>
      <c r="GT6" s="11">
        <v>60126297.079999976</v>
      </c>
      <c r="GU6" s="11">
        <v>14394141.239999998</v>
      </c>
      <c r="GV6" s="11">
        <v>86302967.099999964</v>
      </c>
      <c r="GW6" s="11">
        <v>62419629.659999974</v>
      </c>
      <c r="GX6" s="11">
        <v>27281850.890000012</v>
      </c>
      <c r="GY6" s="11">
        <v>133350605.40999995</v>
      </c>
      <c r="GZ6" s="11">
        <v>20013423.469999995</v>
      </c>
      <c r="HA6" s="11">
        <v>38372427.280000001</v>
      </c>
      <c r="HB6" s="11">
        <v>53679968.940000005</v>
      </c>
      <c r="HC6" s="11">
        <v>566141699.33999991</v>
      </c>
      <c r="HD6" s="11">
        <v>88450585.850000024</v>
      </c>
      <c r="HE6" s="11">
        <v>130892506.47000001</v>
      </c>
      <c r="HF6" s="11">
        <v>89105029.709999993</v>
      </c>
      <c r="HG6" s="11">
        <v>74058468.400000006</v>
      </c>
      <c r="HH6" s="11">
        <v>86873725.520000041</v>
      </c>
      <c r="HI6" s="11">
        <v>35421781.279999994</v>
      </c>
      <c r="HJ6" s="11">
        <v>1790595.6400000001</v>
      </c>
      <c r="HK6" s="11">
        <v>357866022.60999972</v>
      </c>
      <c r="HL6" s="11">
        <v>127081152.91000004</v>
      </c>
      <c r="HM6" s="11">
        <v>134291206.96999997</v>
      </c>
      <c r="HN6" s="11">
        <v>76880483.700000003</v>
      </c>
      <c r="HO6" s="11">
        <v>39035365.049999997</v>
      </c>
      <c r="HP6" s="11">
        <v>72073997.200000018</v>
      </c>
      <c r="HQ6" s="11">
        <v>60113627.960000016</v>
      </c>
      <c r="HR6" s="11">
        <v>33747750.469999999</v>
      </c>
      <c r="HS6" s="11">
        <v>497929686.00000006</v>
      </c>
      <c r="HT6" s="11">
        <v>142625535.40000001</v>
      </c>
      <c r="HU6" s="11">
        <v>57603176.799999975</v>
      </c>
      <c r="HV6" s="11">
        <v>39982990.609999977</v>
      </c>
      <c r="HW6" s="11">
        <v>29735306.099999994</v>
      </c>
      <c r="HX6" s="11">
        <v>17244850.590000004</v>
      </c>
      <c r="HY6" s="11">
        <v>160540260.06999999</v>
      </c>
      <c r="HZ6" s="11">
        <v>39877868.869999997</v>
      </c>
      <c r="IA6" s="11">
        <v>31378112.82</v>
      </c>
      <c r="IB6" s="11">
        <v>44871242.590000011</v>
      </c>
      <c r="IC6" s="11">
        <v>52508789.940000013</v>
      </c>
      <c r="ID6" s="11">
        <v>68804915.009999976</v>
      </c>
      <c r="IE6" s="11">
        <v>14064486.780000001</v>
      </c>
      <c r="IF6" s="11">
        <v>41572248.769999973</v>
      </c>
      <c r="IG6" s="11">
        <v>13216410.460000005</v>
      </c>
      <c r="IH6" s="11">
        <v>13292809.810000006</v>
      </c>
      <c r="II6" s="11">
        <v>416608520.07999998</v>
      </c>
      <c r="IJ6" s="11">
        <v>42926896.710000083</v>
      </c>
      <c r="IK6" s="11">
        <v>49302667.460000023</v>
      </c>
      <c r="IL6" s="11">
        <v>86350900.350000024</v>
      </c>
      <c r="IM6" s="11">
        <v>106736898.21000001</v>
      </c>
      <c r="IN6" s="11">
        <v>29240124.610000011</v>
      </c>
      <c r="IO6" s="11">
        <v>36101419.589999996</v>
      </c>
      <c r="IP6" s="11">
        <v>29521351.640000008</v>
      </c>
      <c r="IQ6" s="11">
        <v>33008921.490000002</v>
      </c>
      <c r="IR6" s="11">
        <v>29698059.260000009</v>
      </c>
      <c r="IS6" s="11">
        <v>35695433.61999999</v>
      </c>
      <c r="IT6" s="11">
        <v>307784766.21000016</v>
      </c>
      <c r="IU6" s="11">
        <v>75983883.820000038</v>
      </c>
      <c r="IV6" s="11">
        <v>111271724.36999997</v>
      </c>
      <c r="IW6" s="11">
        <v>51212634.019999996</v>
      </c>
      <c r="IX6" s="11">
        <v>49126820.539999977</v>
      </c>
      <c r="IY6" s="11">
        <v>32101488.510000005</v>
      </c>
      <c r="IZ6" s="11">
        <v>48419275.160799988</v>
      </c>
      <c r="JA6" s="11">
        <v>16118008.090000004</v>
      </c>
      <c r="JB6" s="11">
        <v>15906297.069999997</v>
      </c>
      <c r="JC6" s="11">
        <v>51578947.360000007</v>
      </c>
      <c r="JD6" s="11">
        <v>110608469.74000001</v>
      </c>
      <c r="JE6" s="11">
        <v>24897465.369999997</v>
      </c>
      <c r="JF6" s="11">
        <v>80640604.830000058</v>
      </c>
      <c r="JG6" s="11">
        <v>62394343.110000014</v>
      </c>
      <c r="JH6" s="11">
        <v>40461582.059999987</v>
      </c>
      <c r="JI6" s="11">
        <v>27380035.290000003</v>
      </c>
      <c r="JJ6" s="11">
        <v>23364243.400000006</v>
      </c>
      <c r="JK6" s="11">
        <v>14718817.759999989</v>
      </c>
      <c r="JL6" s="11">
        <v>111198044.68000002</v>
      </c>
      <c r="JM6" s="11">
        <v>19252102.330000002</v>
      </c>
      <c r="JN6" s="11">
        <v>16762921.199999996</v>
      </c>
      <c r="JO6" s="11">
        <v>39365888.659999989</v>
      </c>
      <c r="JP6" s="11">
        <v>23919008.780000001</v>
      </c>
      <c r="JQ6" s="11">
        <v>97593249.769999951</v>
      </c>
      <c r="JR6" s="11">
        <v>24668045.090000004</v>
      </c>
      <c r="JS6" s="11">
        <v>286428691.96000034</v>
      </c>
      <c r="JT6" s="11">
        <v>156320447.02000001</v>
      </c>
      <c r="JU6" s="11">
        <v>39989343.920000009</v>
      </c>
      <c r="JV6" s="11">
        <v>15139175.120000003</v>
      </c>
      <c r="JW6" s="11">
        <v>47573226.640000008</v>
      </c>
      <c r="JX6" s="11">
        <v>7848367.5900000064</v>
      </c>
      <c r="JY6" s="11">
        <v>80277458.110000014</v>
      </c>
      <c r="JZ6" s="11">
        <v>32576363.23</v>
      </c>
      <c r="KA6" s="11">
        <v>19475674.039999992</v>
      </c>
      <c r="KB6" s="11">
        <v>21654337.209999986</v>
      </c>
      <c r="KC6" s="11">
        <v>45676046.519999988</v>
      </c>
      <c r="KD6" s="11">
        <v>45765645.720000006</v>
      </c>
      <c r="KE6" s="11">
        <v>24697524.59</v>
      </c>
      <c r="KF6" s="11">
        <v>13336088.469999997</v>
      </c>
      <c r="KG6" s="11">
        <v>32672733.99000001</v>
      </c>
      <c r="KH6" s="11">
        <v>19152757.799999997</v>
      </c>
      <c r="KI6" s="11">
        <v>530202753.84000033</v>
      </c>
      <c r="KJ6" s="11">
        <v>174937470.48999998</v>
      </c>
      <c r="KK6" s="11">
        <v>43706310.04999999</v>
      </c>
      <c r="KL6" s="11">
        <v>56675795.280000016</v>
      </c>
      <c r="KM6" s="11">
        <v>40445594.139999993</v>
      </c>
      <c r="KN6" s="11">
        <v>54368061.879999988</v>
      </c>
      <c r="KO6" s="11">
        <v>198020219.88999999</v>
      </c>
      <c r="KP6" s="11">
        <v>26599613.190000001</v>
      </c>
      <c r="KQ6" s="11">
        <v>17436215.529999994</v>
      </c>
      <c r="KR6" s="11">
        <v>133352376.42999993</v>
      </c>
      <c r="KS6" s="11">
        <v>41660625.360000007</v>
      </c>
      <c r="KT6" s="11">
        <v>44107072.670000009</v>
      </c>
      <c r="KU6" s="11">
        <v>193538098.75000003</v>
      </c>
      <c r="KV6" s="11">
        <v>38139436.239999995</v>
      </c>
      <c r="KW6" s="11">
        <v>61585754.899999991</v>
      </c>
      <c r="KX6" s="11">
        <v>292907025.4799999</v>
      </c>
      <c r="KY6" s="11">
        <v>58561438.529999986</v>
      </c>
      <c r="KZ6" s="11">
        <v>152305391.28999987</v>
      </c>
      <c r="LA6" s="11">
        <v>42360966.680000007</v>
      </c>
      <c r="LB6" s="11">
        <v>13655462.200000003</v>
      </c>
      <c r="LC6" s="11">
        <v>110346829.59</v>
      </c>
      <c r="LD6" s="11">
        <v>75661444.159999982</v>
      </c>
      <c r="LE6" s="11">
        <v>44712380.190000005</v>
      </c>
      <c r="LF6" s="11">
        <v>125678754.95999999</v>
      </c>
      <c r="LG6" s="11">
        <v>44639267.189999968</v>
      </c>
      <c r="LH6" s="11">
        <v>756160537.15999961</v>
      </c>
      <c r="LI6" s="11">
        <v>69431736.350000039</v>
      </c>
      <c r="LJ6" s="11">
        <v>165104936.56999993</v>
      </c>
      <c r="LK6" s="11">
        <v>42257533.17999997</v>
      </c>
      <c r="LL6" s="11">
        <v>39717658.880000018</v>
      </c>
      <c r="LM6" s="11">
        <v>37678018.859999992</v>
      </c>
      <c r="LN6" s="11">
        <v>23197241.350000001</v>
      </c>
      <c r="LO6" s="11">
        <v>13089173.010000009</v>
      </c>
      <c r="LP6" s="11">
        <v>28954604.950000007</v>
      </c>
      <c r="LQ6" s="11">
        <v>46329592.540000014</v>
      </c>
      <c r="LR6" s="11">
        <v>35300171.999999993</v>
      </c>
      <c r="LS6" s="11">
        <v>159168618.58000004</v>
      </c>
      <c r="LT6" s="11">
        <v>39280131.110000014</v>
      </c>
      <c r="LU6" s="11">
        <v>38303006.73999998</v>
      </c>
      <c r="LV6" s="11">
        <v>698895180.25999999</v>
      </c>
      <c r="LW6" s="11">
        <v>173344113.18000007</v>
      </c>
      <c r="LX6" s="11">
        <v>431306543.07000023</v>
      </c>
      <c r="LY6" s="11">
        <v>133461148.18000001</v>
      </c>
      <c r="LZ6" s="11">
        <v>68254637.030000001</v>
      </c>
      <c r="MA6" s="11">
        <v>114455638.29999995</v>
      </c>
      <c r="MB6" s="11">
        <v>39838869.109999992</v>
      </c>
      <c r="MC6" s="11">
        <v>55503229.329999998</v>
      </c>
      <c r="MD6" s="11">
        <v>43292151.959999986</v>
      </c>
      <c r="ME6" s="11">
        <v>57780599.309999995</v>
      </c>
      <c r="MF6" s="11">
        <v>101398352.60999997</v>
      </c>
      <c r="MG6" s="11">
        <v>47985924.710000008</v>
      </c>
      <c r="MH6" s="11">
        <v>914761041.78000033</v>
      </c>
      <c r="MI6" s="11">
        <v>96076915.520000011</v>
      </c>
      <c r="MJ6" s="11">
        <v>49833192.409999996</v>
      </c>
      <c r="MK6" s="11">
        <v>32935172.5</v>
      </c>
      <c r="ML6" s="11">
        <v>40438991.430000007</v>
      </c>
      <c r="MM6" s="11">
        <v>60809486.069999993</v>
      </c>
      <c r="MN6" s="11">
        <v>47705216.36999999</v>
      </c>
      <c r="MO6" s="11">
        <v>46230781.11999999</v>
      </c>
      <c r="MP6" s="11">
        <v>84079175.469999969</v>
      </c>
      <c r="MQ6" s="11">
        <v>58580170.829999991</v>
      </c>
      <c r="MR6" s="11">
        <v>61787527.760000005</v>
      </c>
      <c r="MS6" s="11">
        <v>38157878.199999996</v>
      </c>
      <c r="MT6" s="11">
        <v>231166608.49999991</v>
      </c>
      <c r="MU6" s="11">
        <v>81588846.739999995</v>
      </c>
      <c r="MV6" s="11">
        <v>95508257.949999973</v>
      </c>
      <c r="MW6" s="11">
        <v>76727909.839999989</v>
      </c>
      <c r="MX6" s="11">
        <v>128055245.85000001</v>
      </c>
      <c r="MY6" s="11">
        <v>67531814.980000004</v>
      </c>
      <c r="MZ6" s="11">
        <v>116060696.24999999</v>
      </c>
      <c r="NA6" s="11">
        <v>130920342.13</v>
      </c>
      <c r="NB6" s="11">
        <v>78233416.059999987</v>
      </c>
      <c r="NC6" s="11">
        <v>18454080.75</v>
      </c>
      <c r="ND6" s="11">
        <v>22958363.490000002</v>
      </c>
      <c r="NE6" s="11">
        <v>816668726.74999976</v>
      </c>
      <c r="NF6" s="11">
        <v>151629368.73000002</v>
      </c>
      <c r="NG6" s="11">
        <v>18433724.490000002</v>
      </c>
      <c r="NH6" s="11">
        <v>685623204.48000014</v>
      </c>
      <c r="NI6" s="11">
        <v>34871500.079999998</v>
      </c>
      <c r="NJ6" s="11">
        <v>101938357.48999999</v>
      </c>
      <c r="NK6" s="11">
        <v>180647386.76000002</v>
      </c>
      <c r="NL6" s="11">
        <v>129356399.40999994</v>
      </c>
      <c r="NM6" s="11">
        <v>19479970.220000003</v>
      </c>
      <c r="NN6" s="11">
        <v>140195876.16999993</v>
      </c>
      <c r="NO6" s="11">
        <v>88037865.739999995</v>
      </c>
      <c r="NP6" s="11">
        <v>43718314.389999986</v>
      </c>
      <c r="NQ6" s="11">
        <v>166998133.38000003</v>
      </c>
      <c r="NR6" s="11">
        <v>38693186.609999977</v>
      </c>
      <c r="NS6" s="11">
        <v>35700375.229999997</v>
      </c>
      <c r="NT6" s="11">
        <v>36554492.860000007</v>
      </c>
      <c r="NU6" s="11">
        <v>20195561.310000017</v>
      </c>
      <c r="NV6" s="11">
        <v>12410393.430000002</v>
      </c>
      <c r="NW6" s="11">
        <v>15654157.079999998</v>
      </c>
      <c r="NX6" s="11">
        <v>220167532.64999998</v>
      </c>
      <c r="NY6" s="11">
        <v>374360284.32999998</v>
      </c>
      <c r="NZ6" s="11">
        <v>78138016.040000021</v>
      </c>
      <c r="OA6" s="11">
        <v>29260906.029999994</v>
      </c>
      <c r="OB6" s="11">
        <v>29414864.360000014</v>
      </c>
      <c r="OC6" s="11">
        <v>68584910.61999999</v>
      </c>
      <c r="OD6" s="11">
        <v>29378415.350000005</v>
      </c>
      <c r="OE6" s="11">
        <v>333567693.28000009</v>
      </c>
      <c r="OF6" s="11">
        <v>82744958.900000006</v>
      </c>
      <c r="OG6" s="11">
        <v>46808595.750000015</v>
      </c>
      <c r="OH6" s="11">
        <v>186331877.01999998</v>
      </c>
      <c r="OI6" s="11">
        <v>47981041.100000001</v>
      </c>
      <c r="OJ6" s="11">
        <v>72975937.899999976</v>
      </c>
      <c r="OK6" s="11">
        <v>60016824.980000034</v>
      </c>
      <c r="OL6" s="11">
        <v>40721211.329999998</v>
      </c>
      <c r="OM6" s="11">
        <v>45454081.509999998</v>
      </c>
      <c r="ON6" s="11">
        <v>800104316.62999976</v>
      </c>
      <c r="OO6" s="11">
        <v>145067179.67999995</v>
      </c>
      <c r="OP6" s="11">
        <v>237540385.04000008</v>
      </c>
      <c r="OQ6" s="11">
        <v>116734702.98000006</v>
      </c>
      <c r="OR6" s="11">
        <v>91564272.569999993</v>
      </c>
      <c r="OS6" s="11">
        <v>53842497.390000001</v>
      </c>
      <c r="OT6" s="11">
        <v>410543380.67999989</v>
      </c>
      <c r="OU6" s="11">
        <v>48725846.159999996</v>
      </c>
      <c r="OV6" s="11">
        <v>49739480.569999993</v>
      </c>
      <c r="OW6" s="11">
        <v>78629289.640000015</v>
      </c>
      <c r="OX6" s="11">
        <v>82100697.459999993</v>
      </c>
      <c r="OY6" s="11">
        <v>305669188.11000001</v>
      </c>
      <c r="OZ6" s="11">
        <v>57751073.209999979</v>
      </c>
      <c r="PA6" s="11">
        <v>31818437.939999998</v>
      </c>
      <c r="PB6" s="11">
        <v>51676995.380000003</v>
      </c>
      <c r="PC6" s="11">
        <v>558714068.31999993</v>
      </c>
      <c r="PD6" s="11">
        <v>60728149.339999966</v>
      </c>
      <c r="PE6" s="11">
        <v>60616804.710000008</v>
      </c>
      <c r="PF6" s="11">
        <v>17402682.570000011</v>
      </c>
      <c r="PG6" s="11">
        <v>62560479.579999998</v>
      </c>
      <c r="PH6" s="11">
        <v>89163527.040000007</v>
      </c>
      <c r="PI6" s="11">
        <v>37118885.819999985</v>
      </c>
      <c r="PJ6" s="11">
        <v>31393795.159999996</v>
      </c>
      <c r="PK6" s="11">
        <v>52686419.419999979</v>
      </c>
      <c r="PL6" s="11">
        <v>55312826.439999998</v>
      </c>
      <c r="PM6" s="11">
        <v>68564574.549999997</v>
      </c>
      <c r="PN6" s="11">
        <v>92853382.379999965</v>
      </c>
      <c r="PO6" s="11">
        <v>23852734.360000007</v>
      </c>
      <c r="PP6" s="11">
        <v>134426374.53</v>
      </c>
      <c r="PQ6" s="11">
        <v>34943922.680000007</v>
      </c>
      <c r="PR6" s="11">
        <v>34982166.870000012</v>
      </c>
      <c r="PS6" s="11">
        <v>17250606.160000004</v>
      </c>
      <c r="PT6" s="11">
        <v>31375952.330000006</v>
      </c>
      <c r="PU6" s="11">
        <v>1253600366.8400002</v>
      </c>
      <c r="PV6" s="11">
        <v>37634423.770000011</v>
      </c>
      <c r="PW6" s="11">
        <v>28075061.290000003</v>
      </c>
      <c r="PX6" s="11">
        <v>97575059.060000002</v>
      </c>
      <c r="PY6" s="11">
        <v>287045993.49000007</v>
      </c>
      <c r="PZ6" s="11">
        <v>60041738</v>
      </c>
      <c r="QA6" s="11">
        <v>99979973.089999974</v>
      </c>
      <c r="QB6" s="11">
        <v>36606369.270000026</v>
      </c>
      <c r="QC6" s="11">
        <v>124559624.96999997</v>
      </c>
      <c r="QD6" s="11">
        <v>19008006.420000002</v>
      </c>
      <c r="QE6" s="11">
        <v>81191359.679999977</v>
      </c>
      <c r="QF6" s="11">
        <v>37323832.269999973</v>
      </c>
      <c r="QG6" s="11">
        <v>46065092.359999992</v>
      </c>
      <c r="QH6" s="11">
        <v>70463646.280000001</v>
      </c>
      <c r="QI6" s="11">
        <v>104387208.14000002</v>
      </c>
      <c r="QJ6" s="11">
        <v>57242878.509999976</v>
      </c>
      <c r="QK6" s="11">
        <v>38667264.549999997</v>
      </c>
      <c r="QL6" s="11">
        <v>45107615.739999995</v>
      </c>
      <c r="QM6" s="11">
        <v>26187753.099999994</v>
      </c>
      <c r="QN6" s="11">
        <v>135785055.81999999</v>
      </c>
      <c r="QO6" s="11">
        <v>104329449.52999999</v>
      </c>
      <c r="QP6" s="11">
        <v>25610605.25</v>
      </c>
      <c r="QQ6" s="11">
        <v>20765403.07</v>
      </c>
      <c r="QR6" s="11">
        <v>19147736.329999998</v>
      </c>
      <c r="QS6" s="11">
        <v>23785028.950000007</v>
      </c>
      <c r="QT6" s="11">
        <v>20292441.870000001</v>
      </c>
      <c r="QU6" s="11">
        <v>573218506.8599999</v>
      </c>
      <c r="QV6" s="11">
        <v>24131371.25999999</v>
      </c>
      <c r="QW6" s="11">
        <v>83431552.540000036</v>
      </c>
      <c r="QX6" s="11">
        <v>50729484.619999975</v>
      </c>
      <c r="QY6" s="11">
        <v>54486773.19000002</v>
      </c>
      <c r="QZ6" s="11">
        <v>154379836.11999997</v>
      </c>
      <c r="RA6" s="11">
        <v>48425468.369999997</v>
      </c>
      <c r="RB6" s="11">
        <v>101207230.63999997</v>
      </c>
      <c r="RC6" s="11">
        <v>96954276.24000001</v>
      </c>
      <c r="RD6" s="11">
        <v>29125557.949999999</v>
      </c>
      <c r="RE6" s="11">
        <v>37440051.639999993</v>
      </c>
      <c r="RF6" s="11">
        <v>42041915.400000006</v>
      </c>
      <c r="RG6" s="11">
        <v>27382740.350000001</v>
      </c>
      <c r="RH6" s="11">
        <v>831237976.6299994</v>
      </c>
      <c r="RI6" s="11">
        <v>99636350.509999961</v>
      </c>
      <c r="RJ6" s="11">
        <v>48428156.970000014</v>
      </c>
      <c r="RK6" s="11">
        <v>74089167.789999992</v>
      </c>
      <c r="RL6" s="11">
        <v>76200454.249999985</v>
      </c>
      <c r="RM6" s="11">
        <v>68207107.359999999</v>
      </c>
      <c r="RN6" s="11">
        <v>121447812.23</v>
      </c>
      <c r="RO6" s="11">
        <v>61335277.160000019</v>
      </c>
      <c r="RP6" s="11">
        <v>103749526.80000001</v>
      </c>
      <c r="RQ6" s="11">
        <v>126057305.52999999</v>
      </c>
      <c r="RR6" s="11">
        <v>178942997.09999996</v>
      </c>
      <c r="RS6" s="11">
        <v>23748578.330000006</v>
      </c>
      <c r="RT6" s="11">
        <v>28860148.729999997</v>
      </c>
      <c r="RU6" s="11">
        <v>60238907.280000009</v>
      </c>
      <c r="RV6" s="11">
        <v>35615516.00999999</v>
      </c>
      <c r="RW6" s="11">
        <v>26591190.060000002</v>
      </c>
      <c r="RX6" s="11">
        <v>37268100.819999993</v>
      </c>
      <c r="RY6" s="11">
        <v>26966363.189999994</v>
      </c>
      <c r="RZ6" s="11">
        <v>27733151.18</v>
      </c>
      <c r="SA6" s="11">
        <v>33772691.850000016</v>
      </c>
      <c r="SB6" s="11">
        <v>232307589.41</v>
      </c>
      <c r="SC6" s="11">
        <v>51375534.159999982</v>
      </c>
      <c r="SD6" s="11">
        <v>44453627.860000014</v>
      </c>
      <c r="SE6" s="11">
        <v>34603923.150000006</v>
      </c>
      <c r="SF6" s="11">
        <v>25240491.079999991</v>
      </c>
      <c r="SG6" s="11">
        <v>38127111.900000006</v>
      </c>
      <c r="SH6" s="11">
        <v>53808917.790000029</v>
      </c>
      <c r="SI6" s="11">
        <v>104824846.35000004</v>
      </c>
      <c r="SJ6" s="11">
        <v>42666029.550000012</v>
      </c>
      <c r="SK6" s="11">
        <v>50533792.210000008</v>
      </c>
      <c r="SL6" s="11">
        <v>130782926.63999994</v>
      </c>
      <c r="SM6" s="11">
        <v>19188793.600000005</v>
      </c>
      <c r="SN6" s="11">
        <v>225753035.00999996</v>
      </c>
      <c r="SO6" s="11">
        <v>60328381.139999986</v>
      </c>
      <c r="SP6" s="11">
        <v>92322731.159999996</v>
      </c>
      <c r="SQ6" s="11">
        <v>111648672.54000001</v>
      </c>
      <c r="SR6" s="11">
        <v>48900652.25</v>
      </c>
      <c r="SS6" s="11">
        <v>53525871.969999991</v>
      </c>
      <c r="ST6" s="11">
        <v>40310994.080000006</v>
      </c>
      <c r="SU6" s="11">
        <v>22675815.57</v>
      </c>
      <c r="SV6" s="11">
        <v>437679935.48000002</v>
      </c>
      <c r="SW6" s="11">
        <v>46467759.980000004</v>
      </c>
      <c r="SX6" s="11">
        <v>56821495.950000003</v>
      </c>
      <c r="SY6" s="11">
        <v>80622853.319999993</v>
      </c>
      <c r="SZ6" s="11">
        <v>22294446.910000004</v>
      </c>
      <c r="TA6" s="11">
        <v>31986826.279999994</v>
      </c>
      <c r="TB6" s="11">
        <v>64582547.579999998</v>
      </c>
      <c r="TC6" s="11">
        <v>84785953.530000001</v>
      </c>
      <c r="TD6" s="11">
        <v>33744759.75</v>
      </c>
      <c r="TE6" s="11">
        <v>52531854.039999992</v>
      </c>
      <c r="TF6" s="11">
        <v>61084142</v>
      </c>
      <c r="TG6" s="11">
        <v>69679343.599999994</v>
      </c>
      <c r="TH6" s="11">
        <v>48314423.899999991</v>
      </c>
      <c r="TI6" s="11">
        <v>30284754.45000001</v>
      </c>
      <c r="TJ6" s="11">
        <v>805377929.2700001</v>
      </c>
      <c r="TK6" s="11">
        <v>45653720.120000005</v>
      </c>
      <c r="TL6" s="11">
        <v>32131595.989999995</v>
      </c>
      <c r="TM6" s="11">
        <v>46544612.809999987</v>
      </c>
      <c r="TN6" s="11">
        <v>38587763.009999998</v>
      </c>
      <c r="TO6" s="11">
        <v>36816121.020000003</v>
      </c>
      <c r="TP6" s="11">
        <v>16597200.639999999</v>
      </c>
      <c r="TQ6" s="11">
        <v>221962903.7700001</v>
      </c>
      <c r="TR6" s="11">
        <v>28320483.909999996</v>
      </c>
      <c r="TS6" s="11">
        <v>64115118.890000008</v>
      </c>
      <c r="TT6" s="11">
        <v>78868531.479999959</v>
      </c>
      <c r="TU6" s="11">
        <v>47038648.949999988</v>
      </c>
      <c r="TV6" s="11">
        <v>18641749.79999999</v>
      </c>
      <c r="TW6" s="11">
        <v>31511229.239999995</v>
      </c>
      <c r="TX6" s="11">
        <v>36248352.140000008</v>
      </c>
      <c r="TY6" s="11">
        <v>31827187.5</v>
      </c>
      <c r="TZ6" s="11">
        <v>202097465.80999994</v>
      </c>
      <c r="UA6" s="11">
        <v>43000658.519999996</v>
      </c>
      <c r="UB6" s="11">
        <v>246393870.25999999</v>
      </c>
      <c r="UC6" s="11">
        <v>108499148.06</v>
      </c>
      <c r="UD6" s="11">
        <v>29576042.440000001</v>
      </c>
      <c r="UE6" s="11">
        <v>41729951.779999986</v>
      </c>
      <c r="UF6" s="11">
        <v>185956539.10000002</v>
      </c>
      <c r="UG6" s="11">
        <v>29063866.760000002</v>
      </c>
      <c r="UH6" s="11">
        <v>18219941.770000003</v>
      </c>
      <c r="UI6" s="11">
        <v>50685059</v>
      </c>
      <c r="UJ6" s="11">
        <v>42709381.469999999</v>
      </c>
      <c r="UK6" s="11">
        <v>192270229.94</v>
      </c>
      <c r="UL6" s="11">
        <v>77510926.050000012</v>
      </c>
      <c r="UM6" s="11">
        <v>62158980.220000006</v>
      </c>
      <c r="UN6" s="11">
        <v>89462649.50999999</v>
      </c>
      <c r="UO6" s="11">
        <v>68815339.420000017</v>
      </c>
      <c r="UP6" s="11">
        <v>46795883.030000016</v>
      </c>
      <c r="UQ6" s="11">
        <v>1141695144.4199998</v>
      </c>
      <c r="UR6" s="11">
        <v>67894561.530000016</v>
      </c>
      <c r="US6" s="11">
        <v>72081686.989999965</v>
      </c>
      <c r="UT6" s="11">
        <v>216894842.61999992</v>
      </c>
      <c r="UU6" s="11">
        <v>12243414.850000007</v>
      </c>
      <c r="UV6" s="11">
        <v>51102888.579999991</v>
      </c>
      <c r="UW6" s="11">
        <v>123169782.42000005</v>
      </c>
      <c r="UX6" s="11">
        <v>39751243.88000001</v>
      </c>
      <c r="UY6" s="11">
        <v>42274979.910000019</v>
      </c>
      <c r="UZ6" s="11">
        <v>52756884.49000001</v>
      </c>
      <c r="VA6" s="11">
        <v>85926255.199999973</v>
      </c>
      <c r="VB6" s="11">
        <v>139718201.19000006</v>
      </c>
      <c r="VC6" s="11">
        <v>87908530.25</v>
      </c>
      <c r="VD6" s="11">
        <v>130004770.48999999</v>
      </c>
      <c r="VE6" s="11">
        <v>47084141.839999996</v>
      </c>
      <c r="VF6" s="11">
        <v>36360182.950000018</v>
      </c>
      <c r="VG6" s="11">
        <v>36181654.57</v>
      </c>
      <c r="VH6" s="11">
        <v>28909974.809999995</v>
      </c>
      <c r="VI6" s="11">
        <v>169809377.75000003</v>
      </c>
      <c r="VJ6" s="11">
        <v>34209038.389999986</v>
      </c>
      <c r="VK6" s="11">
        <v>34591598.690000005</v>
      </c>
      <c r="VL6" s="11">
        <v>19985498.829999998</v>
      </c>
      <c r="VM6" s="11">
        <v>533795547.21999991</v>
      </c>
      <c r="VN6" s="11">
        <v>35653528.219999999</v>
      </c>
      <c r="VO6" s="11">
        <v>40373898.410000011</v>
      </c>
      <c r="VP6" s="11">
        <v>106580843.43000001</v>
      </c>
      <c r="VQ6" s="11">
        <v>104428393.35999995</v>
      </c>
      <c r="VR6" s="11">
        <v>81444847.23999995</v>
      </c>
      <c r="VS6" s="11">
        <v>72643379.639999986</v>
      </c>
      <c r="VT6" s="11">
        <v>64103847.800000027</v>
      </c>
      <c r="VU6" s="11">
        <v>62629639.63000001</v>
      </c>
      <c r="VV6" s="11">
        <v>230621506.06999999</v>
      </c>
      <c r="VW6" s="11">
        <v>41125255.549999997</v>
      </c>
      <c r="VX6" s="11">
        <v>135922187.86999995</v>
      </c>
      <c r="VY6" s="11">
        <v>77740186.279999986</v>
      </c>
      <c r="VZ6" s="11">
        <v>48949705.729999989</v>
      </c>
      <c r="WA6" s="11">
        <v>25747266.470000003</v>
      </c>
      <c r="WB6" s="11">
        <v>1367277056.3000004</v>
      </c>
      <c r="WC6" s="11">
        <v>87569879.400000021</v>
      </c>
      <c r="WD6" s="11">
        <v>69233866.900000021</v>
      </c>
      <c r="WE6" s="11">
        <v>147548374.93000001</v>
      </c>
      <c r="WF6" s="11">
        <v>40994709.290000007</v>
      </c>
      <c r="WG6" s="11">
        <v>63007442.219999976</v>
      </c>
      <c r="WH6" s="11">
        <v>94147933.309999973</v>
      </c>
      <c r="WI6" s="11">
        <v>117746619.30000003</v>
      </c>
      <c r="WJ6" s="11">
        <v>63844806.849999994</v>
      </c>
      <c r="WK6" s="11">
        <v>93078342.090000004</v>
      </c>
      <c r="WL6" s="11">
        <v>38870338.690000005</v>
      </c>
      <c r="WM6" s="11">
        <v>177310194.96000004</v>
      </c>
      <c r="WN6" s="11">
        <v>65129161.850000016</v>
      </c>
      <c r="WO6" s="11">
        <v>83994114.999999985</v>
      </c>
      <c r="WP6" s="11">
        <v>203518186.38</v>
      </c>
      <c r="WQ6" s="11">
        <v>76705622.680000007</v>
      </c>
      <c r="WR6" s="11">
        <v>93488141.870000005</v>
      </c>
      <c r="WS6" s="11">
        <v>57433569.749999978</v>
      </c>
      <c r="WT6" s="11">
        <v>31061153.790000029</v>
      </c>
      <c r="WU6" s="11">
        <v>145881009.66999996</v>
      </c>
      <c r="WV6" s="11">
        <v>241864543.23000002</v>
      </c>
      <c r="WW6" s="11">
        <v>61687786.349999987</v>
      </c>
      <c r="WX6" s="11">
        <v>37967839.029999994</v>
      </c>
      <c r="WY6" s="11">
        <v>31783418.129999995</v>
      </c>
      <c r="WZ6" s="11">
        <v>52520684.079999991</v>
      </c>
      <c r="XA6" s="11">
        <v>58548910.040000007</v>
      </c>
      <c r="XB6" s="11">
        <v>37936362.979999997</v>
      </c>
      <c r="XC6" s="11">
        <v>49481178.800000012</v>
      </c>
      <c r="XD6" s="11">
        <v>271108175.82000011</v>
      </c>
      <c r="XE6" s="11">
        <v>36949520.666000001</v>
      </c>
      <c r="XF6" s="11">
        <v>30416448.970000003</v>
      </c>
      <c r="XG6" s="11">
        <v>24697099.929999992</v>
      </c>
      <c r="XH6" s="11">
        <v>35044678.210000001</v>
      </c>
      <c r="XI6" s="11">
        <v>1055970916.6399994</v>
      </c>
      <c r="XJ6" s="11">
        <v>117271168.22999999</v>
      </c>
      <c r="XK6" s="11">
        <v>125478392.80000001</v>
      </c>
      <c r="XL6" s="11">
        <v>333305965.88</v>
      </c>
      <c r="XM6" s="11">
        <v>76807769.920000017</v>
      </c>
      <c r="XN6" s="11">
        <v>90774518.700000018</v>
      </c>
      <c r="XO6" s="11">
        <v>177315876.31000006</v>
      </c>
      <c r="XP6" s="11">
        <v>118671348.34999999</v>
      </c>
      <c r="XQ6" s="11">
        <v>81255704.919999987</v>
      </c>
      <c r="XR6" s="11">
        <v>170002038.33000004</v>
      </c>
      <c r="XS6" s="11">
        <v>164280809.38</v>
      </c>
      <c r="XT6" s="11">
        <v>58588258.350000016</v>
      </c>
      <c r="XU6" s="11">
        <v>45740008.160000004</v>
      </c>
      <c r="XV6" s="11">
        <v>70598927.99000001</v>
      </c>
      <c r="XW6" s="11">
        <v>64735135.420000002</v>
      </c>
      <c r="XX6" s="11">
        <v>54157167.179999985</v>
      </c>
      <c r="XY6" s="11">
        <v>34922012.43</v>
      </c>
      <c r="XZ6" s="11">
        <v>48525532.719999991</v>
      </c>
      <c r="YA6" s="11">
        <v>37651509.349999987</v>
      </c>
      <c r="YB6" s="11">
        <v>45655645.460000001</v>
      </c>
      <c r="YC6" s="11">
        <v>37306658.480000004</v>
      </c>
      <c r="YD6" s="11">
        <v>56235529.350000009</v>
      </c>
      <c r="YE6" s="11">
        <v>84291462.959999993</v>
      </c>
      <c r="YF6" s="11">
        <v>1043681633.3700001</v>
      </c>
      <c r="YG6" s="11">
        <v>73904786.020000026</v>
      </c>
      <c r="YH6" s="11">
        <v>142659896.54999998</v>
      </c>
      <c r="YI6" s="11">
        <v>56449059.399999991</v>
      </c>
      <c r="YJ6" s="11">
        <v>345765791.22999996</v>
      </c>
      <c r="YK6" s="11">
        <v>80258353.219999999</v>
      </c>
      <c r="YL6" s="11">
        <v>128957031.38000005</v>
      </c>
      <c r="YM6" s="11">
        <v>46225053.840000004</v>
      </c>
      <c r="YN6" s="11">
        <v>200887432.41999999</v>
      </c>
      <c r="YO6" s="11">
        <v>179674038.70999998</v>
      </c>
      <c r="YP6" s="11">
        <v>80897248.370000005</v>
      </c>
      <c r="YQ6" s="11">
        <v>68980184.980000004</v>
      </c>
      <c r="YR6" s="11">
        <v>58992179.209999993</v>
      </c>
      <c r="YS6" s="11">
        <v>65151817.130000003</v>
      </c>
      <c r="YT6" s="11">
        <v>59632743.900000006</v>
      </c>
      <c r="YU6" s="11">
        <v>65770512.180000022</v>
      </c>
      <c r="YV6" s="11">
        <v>51870877.359999999</v>
      </c>
      <c r="YW6" s="11">
        <v>254384418.21299991</v>
      </c>
      <c r="YX6" s="11">
        <v>45465529.950000018</v>
      </c>
      <c r="YY6" s="11">
        <v>42272395.890000001</v>
      </c>
      <c r="YZ6" s="11">
        <v>53261000.709999993</v>
      </c>
      <c r="ZA6" s="11">
        <v>44481573.049999982</v>
      </c>
      <c r="ZB6" s="11">
        <v>24119863.559999999</v>
      </c>
      <c r="ZC6" s="11">
        <v>42785212.729999997</v>
      </c>
      <c r="ZD6" s="11">
        <v>300107135.68000025</v>
      </c>
      <c r="ZE6" s="11">
        <v>26604262.099999994</v>
      </c>
      <c r="ZF6" s="11">
        <v>49156496.00000003</v>
      </c>
      <c r="ZG6" s="11">
        <v>39214919.400000006</v>
      </c>
      <c r="ZH6" s="11">
        <v>33107910.889999997</v>
      </c>
      <c r="ZI6" s="11">
        <v>32754830.999999985</v>
      </c>
      <c r="ZJ6" s="11">
        <v>27162003.540000003</v>
      </c>
      <c r="ZK6" s="11">
        <v>28340164.32799999</v>
      </c>
      <c r="ZL6" s="11">
        <v>83732864.160000026</v>
      </c>
      <c r="ZM6" s="11">
        <v>1004703227.8199997</v>
      </c>
      <c r="ZN6" s="11">
        <v>34093205.180000007</v>
      </c>
      <c r="ZO6" s="11">
        <v>99451734.859999985</v>
      </c>
      <c r="ZP6" s="11">
        <v>465335702.54999995</v>
      </c>
      <c r="ZQ6" s="11">
        <v>141383804.87000003</v>
      </c>
      <c r="ZR6" s="11">
        <v>37051300.079999998</v>
      </c>
      <c r="ZS6" s="11">
        <v>51179759.919999987</v>
      </c>
      <c r="ZT6" s="11">
        <v>87554063.969999969</v>
      </c>
      <c r="ZU6" s="11">
        <v>107496420</v>
      </c>
      <c r="ZV6" s="11">
        <v>105153737.47999999</v>
      </c>
      <c r="ZW6" s="11">
        <v>31633356.530000009</v>
      </c>
      <c r="ZX6" s="11">
        <v>31270315.690000005</v>
      </c>
      <c r="ZY6" s="11">
        <v>53802821.750000015</v>
      </c>
      <c r="ZZ6" s="11">
        <v>74041678.029999986</v>
      </c>
      <c r="AAA6" s="11">
        <v>51880686.49000001</v>
      </c>
      <c r="AAB6" s="11">
        <v>51335657.560000002</v>
      </c>
      <c r="AAC6" s="11">
        <v>70477168.850000024</v>
      </c>
      <c r="AAD6" s="11">
        <v>31627759.859999999</v>
      </c>
      <c r="AAE6" s="11">
        <v>61256047.669999987</v>
      </c>
      <c r="AAF6" s="11">
        <v>37328436.390000001</v>
      </c>
      <c r="AAG6" s="11">
        <v>25505443.979999989</v>
      </c>
      <c r="AAH6" s="11">
        <v>24635171.809999995</v>
      </c>
      <c r="AAI6" s="11">
        <v>208032476.85000002</v>
      </c>
      <c r="AAJ6" s="11">
        <v>41421870.410000011</v>
      </c>
      <c r="AAK6" s="11">
        <v>48034883.829999991</v>
      </c>
      <c r="AAL6" s="11">
        <v>35572532.819999993</v>
      </c>
      <c r="AAM6" s="11">
        <v>36629095.470000014</v>
      </c>
      <c r="AAN6" s="11">
        <v>51916088.160000004</v>
      </c>
      <c r="AAO6" s="11">
        <v>40318129.589999989</v>
      </c>
      <c r="AAP6" s="11">
        <v>1338846632.1199999</v>
      </c>
      <c r="AAQ6" s="11">
        <v>50728206.389999986</v>
      </c>
      <c r="AAR6" s="11">
        <v>32752842.439999998</v>
      </c>
      <c r="AAS6" s="11">
        <v>96193641.149999976</v>
      </c>
      <c r="AAT6" s="11">
        <v>87206168.319999978</v>
      </c>
      <c r="AAU6" s="11">
        <v>55271423.709999993</v>
      </c>
      <c r="AAV6" s="11">
        <v>60669958.070000023</v>
      </c>
      <c r="AAW6" s="11">
        <v>89789080.62999998</v>
      </c>
      <c r="AAX6" s="11">
        <v>200398066.98999992</v>
      </c>
      <c r="AAY6" s="11">
        <v>42325593.330000013</v>
      </c>
      <c r="AAZ6" s="11">
        <v>70618105.019999996</v>
      </c>
      <c r="ABA6" s="11">
        <v>233048891.60000002</v>
      </c>
      <c r="ABB6" s="11">
        <v>153269631.57000002</v>
      </c>
      <c r="ABC6" s="11">
        <v>26298260.520000003</v>
      </c>
      <c r="ABD6" s="11">
        <v>44743092.110000022</v>
      </c>
      <c r="ABE6" s="11">
        <v>50480580.060000017</v>
      </c>
      <c r="ABF6" s="11">
        <v>38589161.38000001</v>
      </c>
      <c r="ABG6" s="11">
        <v>63866479.540000014</v>
      </c>
      <c r="ABH6" s="11">
        <v>31946888.860000007</v>
      </c>
      <c r="ABI6" s="11">
        <v>377515298.10000008</v>
      </c>
      <c r="ABJ6" s="11">
        <v>254978931.53000006</v>
      </c>
      <c r="ABK6" s="11">
        <v>38785128.810000002</v>
      </c>
      <c r="ABL6" s="11">
        <v>18912720.719999991</v>
      </c>
      <c r="ABM6" s="11">
        <v>25928347.870000001</v>
      </c>
      <c r="ABN6" s="11">
        <v>35718673.289999992</v>
      </c>
      <c r="ABO6" s="11">
        <v>22151929.169999994</v>
      </c>
      <c r="ABP6" s="11">
        <v>409434679.94</v>
      </c>
      <c r="ABQ6" s="11">
        <v>59967324.669999972</v>
      </c>
      <c r="ABR6" s="11">
        <v>23146678.290000003</v>
      </c>
      <c r="ABS6" s="11">
        <v>81074309.879999995</v>
      </c>
      <c r="ABT6" s="11">
        <v>66671165.899999999</v>
      </c>
      <c r="ABU6" s="11">
        <v>43897830.709999986</v>
      </c>
      <c r="ABV6" s="11">
        <v>55936513.749999985</v>
      </c>
      <c r="ABW6" s="11">
        <v>54948282.549999997</v>
      </c>
      <c r="ABX6" s="11">
        <v>18032636.150000002</v>
      </c>
      <c r="ABY6" s="11">
        <v>286449702.83000022</v>
      </c>
      <c r="ABZ6" s="11">
        <v>22253329.430000003</v>
      </c>
      <c r="ACA6" s="11">
        <v>62020175.209999979</v>
      </c>
      <c r="ACB6" s="11">
        <v>39483078.950000003</v>
      </c>
      <c r="ACC6" s="11">
        <v>22297919.84</v>
      </c>
      <c r="ACD6" s="11">
        <v>75348449.349999979</v>
      </c>
      <c r="ACE6" s="11">
        <v>41191757.169999994</v>
      </c>
      <c r="ACF6" s="11">
        <v>32769668.830000006</v>
      </c>
      <c r="ACG6" s="11">
        <v>36290405.089999996</v>
      </c>
      <c r="ACH6" s="11">
        <v>98663003.5</v>
      </c>
      <c r="ACI6" s="11">
        <v>25153485.600000001</v>
      </c>
      <c r="ACJ6" s="11">
        <v>538530133.76000059</v>
      </c>
      <c r="ACK6" s="11">
        <v>35142432.760000013</v>
      </c>
      <c r="ACL6" s="11">
        <v>50223812.540000007</v>
      </c>
      <c r="ACM6" s="11">
        <v>65617661.129999973</v>
      </c>
      <c r="ACN6" s="11">
        <v>37903481.069999993</v>
      </c>
      <c r="ACO6" s="11">
        <v>38571144.289999992</v>
      </c>
      <c r="ACP6" s="11">
        <v>55432041.139999993</v>
      </c>
      <c r="ACQ6" s="11">
        <v>186503018.03999993</v>
      </c>
      <c r="ACR6" s="11">
        <v>323141945.89999992</v>
      </c>
      <c r="ACS6" s="11">
        <v>25889225.809999991</v>
      </c>
      <c r="ACT6" s="11">
        <v>86255892.319999978</v>
      </c>
      <c r="ACU6" s="11">
        <v>112389195.68000001</v>
      </c>
      <c r="ACV6" s="11">
        <v>130886606.34000003</v>
      </c>
      <c r="ACW6" s="11">
        <v>163901541.95999995</v>
      </c>
      <c r="ACX6" s="11">
        <v>23290104.500000004</v>
      </c>
      <c r="ACY6" s="11">
        <v>46417905.339999989</v>
      </c>
      <c r="ACZ6" s="11">
        <v>43491491.050000019</v>
      </c>
      <c r="ADA6" s="11">
        <v>26176326.700000007</v>
      </c>
      <c r="ADB6" s="11">
        <v>21918350.320000004</v>
      </c>
      <c r="ADC6" s="11">
        <v>32449927.289999992</v>
      </c>
      <c r="ADD6" s="11">
        <v>29892780.119999997</v>
      </c>
      <c r="ADE6" s="11">
        <v>26686882.989999995</v>
      </c>
      <c r="ADF6" s="11">
        <v>35798524.559999995</v>
      </c>
      <c r="ADG6" s="11">
        <v>97906532.359999999</v>
      </c>
      <c r="ADH6" s="11">
        <v>100862201.59999998</v>
      </c>
      <c r="ADI6" s="11">
        <v>31139025.74000001</v>
      </c>
      <c r="ADJ6" s="11">
        <v>21318293.729999993</v>
      </c>
      <c r="ADK6" s="11">
        <v>27265077.520000003</v>
      </c>
      <c r="ADL6" s="11">
        <v>11890693.43</v>
      </c>
      <c r="ADM6" s="11">
        <v>36050605.18</v>
      </c>
      <c r="ADN6" s="11">
        <v>38301197.680000007</v>
      </c>
      <c r="ADO6" s="11">
        <v>35769799.63000001</v>
      </c>
      <c r="ADP6" s="11">
        <v>373630571.10999954</v>
      </c>
      <c r="ADQ6" s="11">
        <v>69559483.059999987</v>
      </c>
      <c r="ADR6" s="11">
        <v>73586657.159999996</v>
      </c>
      <c r="ADS6" s="11">
        <v>56450334.919999994</v>
      </c>
      <c r="ADT6" s="11">
        <v>100493816.38999996</v>
      </c>
      <c r="ADU6" s="11">
        <v>14426524.49</v>
      </c>
      <c r="ADV6" s="11">
        <v>14744079.540000003</v>
      </c>
      <c r="ADW6" s="11">
        <v>20684480.539999999</v>
      </c>
      <c r="ADX6" s="11">
        <v>20925034.700000007</v>
      </c>
      <c r="ADY6" s="11">
        <v>16182463.25</v>
      </c>
      <c r="ADZ6" s="11">
        <v>594648365.72000027</v>
      </c>
      <c r="AEA6" s="11">
        <v>134433879.63</v>
      </c>
      <c r="AEB6" s="11">
        <v>108589862.83999997</v>
      </c>
      <c r="AEC6" s="11">
        <v>25813677.049999997</v>
      </c>
      <c r="AED6" s="11">
        <v>26072539.860000007</v>
      </c>
      <c r="AEE6" s="11">
        <v>72498012.829999983</v>
      </c>
      <c r="AEF6" s="11">
        <v>47459989.299999982</v>
      </c>
      <c r="AEG6" s="11">
        <v>36980188.030000001</v>
      </c>
      <c r="AEH6" s="11">
        <v>52691494.510000005</v>
      </c>
      <c r="AEI6" s="11">
        <v>36906364.680000007</v>
      </c>
      <c r="AEJ6" s="11">
        <v>50480574.419999987</v>
      </c>
      <c r="AEK6" s="11">
        <v>135508229.49000004</v>
      </c>
      <c r="AEL6" s="11">
        <v>28434827.570000004</v>
      </c>
      <c r="AEM6" s="11">
        <v>51241380.620000012</v>
      </c>
      <c r="AEN6" s="11">
        <v>62664553.609999977</v>
      </c>
      <c r="AEO6" s="11">
        <v>84198804.040000007</v>
      </c>
      <c r="AEP6" s="11">
        <v>36513316.469999991</v>
      </c>
      <c r="AEQ6" s="11">
        <v>80087348.989999965</v>
      </c>
      <c r="AER6" s="11">
        <v>21610915.18</v>
      </c>
      <c r="AES6" s="11">
        <v>109092830.61999997</v>
      </c>
      <c r="AET6" s="11">
        <v>390785324.14999986</v>
      </c>
      <c r="AEU6" s="11">
        <v>95512977.170000017</v>
      </c>
      <c r="AEV6" s="11">
        <v>53853476.460000001</v>
      </c>
      <c r="AEW6" s="11">
        <v>62412250.980000019</v>
      </c>
      <c r="AEX6" s="11">
        <v>55024593.790000014</v>
      </c>
      <c r="AEY6" s="11">
        <v>101698122.76000002</v>
      </c>
      <c r="AEZ6" s="11">
        <v>54507020.939999968</v>
      </c>
      <c r="AFA6" s="11">
        <v>51104878.539999999</v>
      </c>
      <c r="AFB6" s="11">
        <v>41972765.880000003</v>
      </c>
      <c r="AFC6" s="11">
        <v>25553067.769999996</v>
      </c>
      <c r="AFD6" s="11">
        <v>173581250.0999999</v>
      </c>
      <c r="AFE6" s="11">
        <v>63222664.540000051</v>
      </c>
      <c r="AFF6" s="11">
        <v>65003492.18999999</v>
      </c>
      <c r="AFG6" s="11">
        <v>85343599.530000061</v>
      </c>
      <c r="AFH6" s="11">
        <v>85498833.930000007</v>
      </c>
      <c r="AFI6" s="11">
        <v>71365298.729999974</v>
      </c>
      <c r="AFJ6" s="11">
        <v>49038972.920000002</v>
      </c>
      <c r="AFK6" s="11">
        <v>56226065.359999985</v>
      </c>
      <c r="AFL6" s="11">
        <v>49379264.519999981</v>
      </c>
      <c r="AFM6" s="11">
        <v>51734293.189999968</v>
      </c>
      <c r="AFN6" s="11">
        <v>52488388.079999998</v>
      </c>
      <c r="AFO6" s="11">
        <v>53118872.140000008</v>
      </c>
      <c r="AFP6" s="11">
        <v>41997475.489999987</v>
      </c>
      <c r="AFQ6" s="11">
        <v>237738317.64999998</v>
      </c>
      <c r="AFR6" s="11">
        <v>70019711.199999988</v>
      </c>
      <c r="AFS6" s="11">
        <v>70912448.719999999</v>
      </c>
      <c r="AFT6" s="11">
        <v>39645614.350000001</v>
      </c>
      <c r="AFU6" s="11">
        <v>56039156.459999986</v>
      </c>
      <c r="AFV6" s="11">
        <v>45306885.010000005</v>
      </c>
      <c r="AFW6" s="11">
        <v>36922210.269999996</v>
      </c>
      <c r="AFX6" s="11">
        <v>79712298.400000006</v>
      </c>
      <c r="AFY6" s="11">
        <v>75161403.030000001</v>
      </c>
      <c r="AFZ6" s="11">
        <v>36098782.719999999</v>
      </c>
      <c r="AGA6" s="11">
        <v>77998548.069999963</v>
      </c>
      <c r="AGB6" s="11">
        <v>44817052.349999994</v>
      </c>
      <c r="AGC6" s="11">
        <v>315145055.56000006</v>
      </c>
      <c r="AGD6" s="11">
        <v>42463031.87999998</v>
      </c>
      <c r="AGE6" s="11">
        <v>53195343.56000001</v>
      </c>
      <c r="AGF6" s="11">
        <v>33335170.949999988</v>
      </c>
      <c r="AGG6" s="11">
        <v>84555886.810000017</v>
      </c>
      <c r="AGH6" s="11">
        <v>66313082.189999998</v>
      </c>
      <c r="AGI6" s="11">
        <v>23531517.670000002</v>
      </c>
      <c r="AGJ6" s="11">
        <v>43686209.590000011</v>
      </c>
      <c r="AGK6" s="11">
        <v>38007175.899999991</v>
      </c>
      <c r="AGL6" s="11">
        <v>39542717.729999989</v>
      </c>
      <c r="AGM6" s="11">
        <v>35175557.860000014</v>
      </c>
      <c r="AGN6" s="11">
        <v>476537717.38000005</v>
      </c>
      <c r="AGO6" s="11">
        <v>64528072.010000005</v>
      </c>
      <c r="AGP6" s="11">
        <v>56033916.420000002</v>
      </c>
      <c r="AGQ6" s="11">
        <v>36733849.650000006</v>
      </c>
      <c r="AGR6" s="11">
        <v>92278236.259999961</v>
      </c>
      <c r="AGS6" s="11">
        <v>57169598.579999998</v>
      </c>
      <c r="AGT6" s="11">
        <v>36223295.190000005</v>
      </c>
      <c r="AGU6" s="11">
        <v>51262375.700000018</v>
      </c>
      <c r="AGV6" s="11">
        <v>742934042.96999979</v>
      </c>
      <c r="AGW6" s="11">
        <v>285399702.82000005</v>
      </c>
      <c r="AGX6" s="11">
        <v>32701952.210000012</v>
      </c>
      <c r="AGY6" s="11">
        <v>75661428.310000002</v>
      </c>
      <c r="AGZ6" s="11">
        <v>116963714.15000004</v>
      </c>
      <c r="AHA6" s="11">
        <v>65368613.730000004</v>
      </c>
      <c r="AHB6" s="11">
        <v>58914150.170000009</v>
      </c>
      <c r="AHC6" s="11">
        <v>62170055.18</v>
      </c>
      <c r="AHD6" s="11">
        <v>20542896.960000001</v>
      </c>
      <c r="AHE6" s="11">
        <v>26306460.620000001</v>
      </c>
      <c r="AHF6" s="11">
        <v>58805645.759999976</v>
      </c>
      <c r="AHG6" s="11">
        <v>28319742.050000008</v>
      </c>
      <c r="AHH6" s="11">
        <v>30464494.499999989</v>
      </c>
      <c r="AHI6" s="11">
        <v>70979783.450000018</v>
      </c>
      <c r="AHJ6" s="11">
        <v>22835994.790000003</v>
      </c>
      <c r="AHK6" s="11">
        <v>21211565.84</v>
      </c>
      <c r="AHL6" s="11">
        <v>32162613.250000004</v>
      </c>
      <c r="AHM6" s="11">
        <v>190065790.47000003</v>
      </c>
      <c r="AHN6" s="11">
        <v>40196092.800000004</v>
      </c>
      <c r="AHO6" s="11">
        <v>44597907.49000001</v>
      </c>
      <c r="AHP6" s="11">
        <v>40971864.74000001</v>
      </c>
      <c r="AHQ6" s="11">
        <v>65324682.479999989</v>
      </c>
      <c r="AHR6" s="11">
        <v>31647278</v>
      </c>
      <c r="AHS6" s="11">
        <v>22103844.140000008</v>
      </c>
      <c r="AHT6" s="11">
        <f>SUM(D6:AHR6)</f>
        <v>90189211051.357773</v>
      </c>
      <c r="AHV6" s="609"/>
      <c r="AHW6" s="610"/>
    </row>
    <row r="7" spans="1:909" x14ac:dyDescent="0.7">
      <c r="A7" s="96">
        <v>3</v>
      </c>
      <c r="B7" s="96" t="s">
        <v>2</v>
      </c>
      <c r="C7" s="6" t="s">
        <v>3</v>
      </c>
      <c r="D7" s="11">
        <v>3081850</v>
      </c>
      <c r="E7" s="11">
        <v>838650</v>
      </c>
      <c r="F7" s="11">
        <v>848250</v>
      </c>
      <c r="G7" s="11">
        <v>238400</v>
      </c>
      <c r="H7" s="11">
        <v>738700</v>
      </c>
      <c r="I7" s="11">
        <v>260900</v>
      </c>
      <c r="J7" s="11">
        <v>701550</v>
      </c>
      <c r="K7" s="11">
        <v>424200</v>
      </c>
      <c r="L7" s="11">
        <v>628000</v>
      </c>
      <c r="M7" s="11">
        <v>372950</v>
      </c>
      <c r="N7" s="11">
        <v>192050</v>
      </c>
      <c r="O7" s="11">
        <v>259200</v>
      </c>
      <c r="P7" s="11">
        <v>234600</v>
      </c>
      <c r="Q7" s="11">
        <v>297300</v>
      </c>
      <c r="R7" s="11">
        <v>236000</v>
      </c>
      <c r="S7" s="11">
        <v>187000</v>
      </c>
      <c r="T7" s="11">
        <v>156600</v>
      </c>
      <c r="U7" s="11">
        <v>80950</v>
      </c>
      <c r="V7" s="11">
        <v>1578116</v>
      </c>
      <c r="W7" s="11">
        <v>302950</v>
      </c>
      <c r="X7" s="11">
        <v>167750</v>
      </c>
      <c r="Y7" s="11">
        <v>63550</v>
      </c>
      <c r="Z7" s="11">
        <v>601450</v>
      </c>
      <c r="AA7" s="11">
        <v>50650</v>
      </c>
      <c r="AB7" s="11">
        <v>105450</v>
      </c>
      <c r="AC7" s="11">
        <v>335900</v>
      </c>
      <c r="AD7" s="11">
        <v>121700</v>
      </c>
      <c r="AE7" s="11">
        <v>80900</v>
      </c>
      <c r="AF7" s="11">
        <v>369900</v>
      </c>
      <c r="AG7" s="11">
        <v>298650</v>
      </c>
      <c r="AH7" s="11">
        <v>341700</v>
      </c>
      <c r="AI7" s="11">
        <v>308400</v>
      </c>
      <c r="AJ7" s="11">
        <v>298900</v>
      </c>
      <c r="AK7" s="11">
        <v>76923.600000000006</v>
      </c>
      <c r="AL7" s="11">
        <v>135500</v>
      </c>
      <c r="AM7" s="11">
        <v>275300</v>
      </c>
      <c r="AN7" s="11">
        <v>56500</v>
      </c>
      <c r="AO7" s="11">
        <v>33450</v>
      </c>
      <c r="AP7" s="11">
        <v>48500</v>
      </c>
      <c r="AQ7" s="11">
        <v>69400</v>
      </c>
      <c r="AR7" s="11">
        <v>112400</v>
      </c>
      <c r="AS7" s="11">
        <v>46650</v>
      </c>
      <c r="AT7" s="11">
        <v>2365000</v>
      </c>
      <c r="AU7" s="11">
        <v>38550</v>
      </c>
      <c r="AV7" s="11">
        <v>77800</v>
      </c>
      <c r="AW7" s="11">
        <v>31700</v>
      </c>
      <c r="AX7" s="11">
        <v>336200</v>
      </c>
      <c r="AY7" s="11">
        <v>246200</v>
      </c>
      <c r="AZ7" s="11">
        <v>219700</v>
      </c>
      <c r="BA7" s="11">
        <v>99550</v>
      </c>
      <c r="BB7" s="11">
        <v>34250</v>
      </c>
      <c r="BC7" s="11">
        <v>138000</v>
      </c>
      <c r="BD7" s="11">
        <v>110050</v>
      </c>
      <c r="BE7" s="11">
        <v>94550</v>
      </c>
      <c r="BF7" s="11">
        <v>209590</v>
      </c>
      <c r="BG7" s="11">
        <v>23000</v>
      </c>
      <c r="BH7" s="11">
        <v>48250</v>
      </c>
      <c r="BI7" s="11">
        <v>1498300</v>
      </c>
      <c r="BJ7" s="11">
        <v>752050</v>
      </c>
      <c r="BK7" s="11">
        <v>377700</v>
      </c>
      <c r="BL7" s="11">
        <v>356350</v>
      </c>
      <c r="BM7" s="11">
        <v>117550</v>
      </c>
      <c r="BN7" s="11">
        <v>181050</v>
      </c>
      <c r="BO7" s="11">
        <v>140000</v>
      </c>
      <c r="BP7" s="11">
        <v>214000</v>
      </c>
      <c r="BQ7" s="11">
        <v>110050</v>
      </c>
      <c r="BR7" s="11">
        <v>572739</v>
      </c>
      <c r="BS7" s="11">
        <v>304800</v>
      </c>
      <c r="BT7" s="11">
        <v>215739</v>
      </c>
      <c r="BU7" s="11">
        <v>454400</v>
      </c>
      <c r="BV7" s="11">
        <v>617810</v>
      </c>
      <c r="BW7" s="11">
        <v>76000</v>
      </c>
      <c r="BX7" s="11">
        <v>313550</v>
      </c>
      <c r="BY7" s="11">
        <v>203650</v>
      </c>
      <c r="BZ7" s="11">
        <v>0</v>
      </c>
      <c r="CA7" s="11">
        <v>160089</v>
      </c>
      <c r="CB7" s="11">
        <v>218850</v>
      </c>
      <c r="CC7" s="11">
        <v>524909</v>
      </c>
      <c r="CD7" s="11">
        <v>134100</v>
      </c>
      <c r="CE7" s="11">
        <v>155200</v>
      </c>
      <c r="CF7" s="11">
        <v>103850</v>
      </c>
      <c r="CG7" s="11">
        <v>915128</v>
      </c>
      <c r="CH7" s="11">
        <v>208050</v>
      </c>
      <c r="CI7" s="11">
        <v>333700</v>
      </c>
      <c r="CJ7" s="11">
        <v>246700</v>
      </c>
      <c r="CK7" s="11">
        <v>46400</v>
      </c>
      <c r="CL7" s="11">
        <v>364500</v>
      </c>
      <c r="CM7" s="11">
        <v>72300</v>
      </c>
      <c r="CN7" s="11">
        <v>228750</v>
      </c>
      <c r="CO7" s="11">
        <v>112350</v>
      </c>
      <c r="CP7" s="11">
        <v>194500</v>
      </c>
      <c r="CQ7" s="11">
        <v>206600</v>
      </c>
      <c r="CR7" s="11">
        <v>278850</v>
      </c>
      <c r="CS7" s="11">
        <v>102050</v>
      </c>
      <c r="CT7" s="11">
        <v>315700</v>
      </c>
      <c r="CU7" s="11">
        <v>107700</v>
      </c>
      <c r="CV7" s="11">
        <v>31400</v>
      </c>
      <c r="CW7" s="11">
        <v>250900</v>
      </c>
      <c r="CX7" s="11">
        <v>51328</v>
      </c>
      <c r="CY7" s="11">
        <v>192900</v>
      </c>
      <c r="CZ7" s="11">
        <v>168910</v>
      </c>
      <c r="DA7" s="11">
        <v>85450</v>
      </c>
      <c r="DB7" s="11">
        <v>612000</v>
      </c>
      <c r="DC7" s="11">
        <v>868000</v>
      </c>
      <c r="DD7" s="11">
        <v>266250</v>
      </c>
      <c r="DE7" s="11">
        <v>198550</v>
      </c>
      <c r="DF7" s="11">
        <v>271500</v>
      </c>
      <c r="DG7" s="11">
        <v>49100</v>
      </c>
      <c r="DH7" s="11">
        <v>360050</v>
      </c>
      <c r="DI7" s="11">
        <v>153950</v>
      </c>
      <c r="DJ7" s="11">
        <v>104850</v>
      </c>
      <c r="DK7" s="11">
        <v>759600</v>
      </c>
      <c r="DL7" s="11">
        <v>142350</v>
      </c>
      <c r="DM7" s="11">
        <v>114510</v>
      </c>
      <c r="DN7" s="11">
        <v>118950</v>
      </c>
      <c r="DO7" s="11">
        <v>297250</v>
      </c>
      <c r="DP7" s="11">
        <v>109600</v>
      </c>
      <c r="DQ7" s="11">
        <v>146350</v>
      </c>
      <c r="DR7" s="11">
        <v>157850</v>
      </c>
      <c r="DS7" s="11">
        <v>311250</v>
      </c>
      <c r="DT7" s="11">
        <v>1001340</v>
      </c>
      <c r="DU7" s="11">
        <v>366600</v>
      </c>
      <c r="DV7" s="11">
        <v>971450</v>
      </c>
      <c r="DW7" s="11">
        <v>725100</v>
      </c>
      <c r="DX7" s="11">
        <v>268350</v>
      </c>
      <c r="DY7" s="11">
        <v>394500</v>
      </c>
      <c r="DZ7" s="11">
        <v>144850</v>
      </c>
      <c r="EA7" s="11">
        <v>70850</v>
      </c>
      <c r="EB7" s="11">
        <v>224650</v>
      </c>
      <c r="EC7" s="11">
        <v>233600</v>
      </c>
      <c r="ED7" s="11">
        <v>423800</v>
      </c>
      <c r="EE7" s="11">
        <v>841900</v>
      </c>
      <c r="EF7" s="11">
        <v>190600</v>
      </c>
      <c r="EG7" s="11">
        <v>307900</v>
      </c>
      <c r="EH7" s="11">
        <v>196800</v>
      </c>
      <c r="EI7" s="11">
        <v>87750</v>
      </c>
      <c r="EJ7" s="11">
        <v>17950</v>
      </c>
      <c r="EK7" s="11">
        <v>127250</v>
      </c>
      <c r="EL7" s="11">
        <v>20700</v>
      </c>
      <c r="EM7" s="11">
        <v>85350</v>
      </c>
      <c r="EN7" s="11">
        <v>1497627.92</v>
      </c>
      <c r="EO7" s="11">
        <v>900789</v>
      </c>
      <c r="EP7" s="11">
        <v>394100</v>
      </c>
      <c r="EQ7" s="11">
        <v>528500</v>
      </c>
      <c r="ER7" s="11">
        <v>396450</v>
      </c>
      <c r="ES7" s="11">
        <v>101750</v>
      </c>
      <c r="ET7" s="11">
        <v>778300</v>
      </c>
      <c r="EU7" s="11">
        <v>693250</v>
      </c>
      <c r="EV7" s="11">
        <v>537550</v>
      </c>
      <c r="EW7" s="11">
        <v>1394450</v>
      </c>
      <c r="EX7" s="11">
        <v>33800</v>
      </c>
      <c r="EY7" s="11">
        <v>251350</v>
      </c>
      <c r="EZ7" s="11">
        <v>33750</v>
      </c>
      <c r="FA7" s="11">
        <v>206150</v>
      </c>
      <c r="FB7" s="11">
        <v>361850</v>
      </c>
      <c r="FC7" s="11">
        <v>203350</v>
      </c>
      <c r="FD7" s="11">
        <v>143450</v>
      </c>
      <c r="FE7" s="11">
        <v>86500</v>
      </c>
      <c r="FF7" s="11">
        <v>34250</v>
      </c>
      <c r="FG7" s="11">
        <v>89150</v>
      </c>
      <c r="FH7" s="11">
        <v>64600</v>
      </c>
      <c r="FI7" s="11">
        <v>1048650</v>
      </c>
      <c r="FJ7" s="11">
        <v>557550</v>
      </c>
      <c r="FK7" s="11">
        <v>698050</v>
      </c>
      <c r="FL7" s="11">
        <v>328500</v>
      </c>
      <c r="FM7" s="11">
        <v>489750</v>
      </c>
      <c r="FN7" s="11">
        <v>459250</v>
      </c>
      <c r="FO7" s="11">
        <v>271400</v>
      </c>
      <c r="FP7" s="11">
        <v>78250</v>
      </c>
      <c r="FQ7" s="11">
        <v>3033690</v>
      </c>
      <c r="FR7" s="11">
        <v>300150</v>
      </c>
      <c r="FS7" s="11">
        <v>455500</v>
      </c>
      <c r="FT7" s="11">
        <v>594300</v>
      </c>
      <c r="FU7" s="11">
        <v>385950</v>
      </c>
      <c r="FV7" s="11">
        <v>493889</v>
      </c>
      <c r="FW7" s="11">
        <v>1437900</v>
      </c>
      <c r="FX7" s="11">
        <v>134100</v>
      </c>
      <c r="FY7" s="11">
        <v>237789</v>
      </c>
      <c r="FZ7" s="11">
        <v>146850</v>
      </c>
      <c r="GA7" s="11">
        <v>283339</v>
      </c>
      <c r="GB7" s="11">
        <v>252700</v>
      </c>
      <c r="GC7" s="11">
        <v>192550</v>
      </c>
      <c r="GD7" s="11">
        <v>123989</v>
      </c>
      <c r="GE7" s="11">
        <v>1292600</v>
      </c>
      <c r="GF7" s="11">
        <v>163250</v>
      </c>
      <c r="GG7" s="11">
        <v>199750</v>
      </c>
      <c r="GH7" s="11">
        <v>247350</v>
      </c>
      <c r="GI7" s="11">
        <v>88300</v>
      </c>
      <c r="GJ7" s="11">
        <v>199600</v>
      </c>
      <c r="GK7" s="11">
        <v>122800</v>
      </c>
      <c r="GL7" s="11">
        <v>148850</v>
      </c>
      <c r="GM7" s="11">
        <v>115350</v>
      </c>
      <c r="GN7" s="11">
        <v>189900</v>
      </c>
      <c r="GO7" s="11">
        <v>184500</v>
      </c>
      <c r="GP7" s="11">
        <v>125400</v>
      </c>
      <c r="GQ7" s="11">
        <v>502650</v>
      </c>
      <c r="GR7" s="11">
        <v>319400</v>
      </c>
      <c r="GS7" s="11">
        <v>358000</v>
      </c>
      <c r="GT7" s="11">
        <v>279450</v>
      </c>
      <c r="GU7" s="11">
        <v>80400</v>
      </c>
      <c r="GV7" s="11">
        <v>157050</v>
      </c>
      <c r="GW7" s="11">
        <v>195850</v>
      </c>
      <c r="GX7" s="11">
        <v>117950</v>
      </c>
      <c r="GY7" s="11">
        <v>594486</v>
      </c>
      <c r="GZ7" s="11">
        <v>16850</v>
      </c>
      <c r="HA7" s="11">
        <v>338850</v>
      </c>
      <c r="HB7" s="11">
        <v>177950</v>
      </c>
      <c r="HC7" s="11">
        <v>1428800</v>
      </c>
      <c r="HD7" s="11">
        <v>193500</v>
      </c>
      <c r="HE7" s="11">
        <v>253500</v>
      </c>
      <c r="HF7" s="11">
        <v>127400</v>
      </c>
      <c r="HG7" s="11">
        <v>133500</v>
      </c>
      <c r="HH7" s="11">
        <v>107400</v>
      </c>
      <c r="HI7" s="11">
        <v>210700</v>
      </c>
      <c r="HJ7" s="11">
        <v>0</v>
      </c>
      <c r="HK7" s="11">
        <v>1622689.06</v>
      </c>
      <c r="HL7" s="11">
        <v>89800</v>
      </c>
      <c r="HM7" s="11">
        <v>376700</v>
      </c>
      <c r="HN7" s="11">
        <v>35700</v>
      </c>
      <c r="HO7" s="11">
        <v>191100</v>
      </c>
      <c r="HP7" s="11">
        <v>184300</v>
      </c>
      <c r="HQ7" s="11">
        <v>189300</v>
      </c>
      <c r="HR7" s="11">
        <v>156100</v>
      </c>
      <c r="HS7" s="11">
        <v>1105100</v>
      </c>
      <c r="HT7" s="11">
        <v>216300</v>
      </c>
      <c r="HU7" s="11">
        <v>290100</v>
      </c>
      <c r="HV7" s="11">
        <v>158800</v>
      </c>
      <c r="HW7" s="11">
        <v>98589</v>
      </c>
      <c r="HX7" s="11">
        <v>96400</v>
      </c>
      <c r="HY7" s="11">
        <v>319550</v>
      </c>
      <c r="HZ7" s="11">
        <v>134800</v>
      </c>
      <c r="IA7" s="11">
        <v>105900</v>
      </c>
      <c r="IB7" s="11">
        <v>169200</v>
      </c>
      <c r="IC7" s="11">
        <v>127300</v>
      </c>
      <c r="ID7" s="11">
        <v>239200</v>
      </c>
      <c r="IE7" s="11">
        <v>26050</v>
      </c>
      <c r="IF7" s="11">
        <v>446050</v>
      </c>
      <c r="IG7" s="11">
        <v>148886.25</v>
      </c>
      <c r="IH7" s="11">
        <v>21650</v>
      </c>
      <c r="II7" s="11">
        <v>419160</v>
      </c>
      <c r="IJ7" s="11">
        <v>141400</v>
      </c>
      <c r="IK7" s="11">
        <v>41700</v>
      </c>
      <c r="IL7" s="11">
        <v>30650</v>
      </c>
      <c r="IM7" s="11">
        <v>99750</v>
      </c>
      <c r="IN7" s="11">
        <v>167850</v>
      </c>
      <c r="IO7" s="11">
        <v>60150</v>
      </c>
      <c r="IP7" s="11">
        <v>57450</v>
      </c>
      <c r="IQ7" s="11">
        <v>16550</v>
      </c>
      <c r="IR7" s="11">
        <v>53950</v>
      </c>
      <c r="IS7" s="11">
        <v>16850</v>
      </c>
      <c r="IT7" s="11">
        <v>1950000</v>
      </c>
      <c r="IU7" s="11">
        <v>738078</v>
      </c>
      <c r="IV7" s="11">
        <v>340850</v>
      </c>
      <c r="IW7" s="11">
        <v>559850</v>
      </c>
      <c r="IX7" s="11">
        <v>484850</v>
      </c>
      <c r="IY7" s="11">
        <v>36150</v>
      </c>
      <c r="IZ7" s="11">
        <v>202500</v>
      </c>
      <c r="JA7" s="11">
        <v>151050</v>
      </c>
      <c r="JB7" s="11">
        <v>199600</v>
      </c>
      <c r="JC7" s="11">
        <v>119400</v>
      </c>
      <c r="JD7" s="11">
        <v>191239</v>
      </c>
      <c r="JE7" s="11">
        <v>162650</v>
      </c>
      <c r="JF7" s="11">
        <v>893819.03</v>
      </c>
      <c r="JG7" s="11">
        <v>363450</v>
      </c>
      <c r="JH7" s="11">
        <v>134650</v>
      </c>
      <c r="JI7" s="11">
        <v>110750</v>
      </c>
      <c r="JJ7" s="11">
        <v>146750</v>
      </c>
      <c r="JK7" s="11">
        <v>117700</v>
      </c>
      <c r="JL7" s="11">
        <v>1064455.44</v>
      </c>
      <c r="JM7" s="11">
        <v>172850</v>
      </c>
      <c r="JN7" s="11">
        <v>349200</v>
      </c>
      <c r="JO7" s="11">
        <v>280600</v>
      </c>
      <c r="JP7" s="11">
        <v>123200</v>
      </c>
      <c r="JQ7" s="11">
        <v>671115.62</v>
      </c>
      <c r="JR7" s="11">
        <v>133450</v>
      </c>
      <c r="JS7" s="11">
        <v>823850</v>
      </c>
      <c r="JT7" s="11">
        <v>641839</v>
      </c>
      <c r="JU7" s="11">
        <v>101550</v>
      </c>
      <c r="JV7" s="11">
        <v>32150</v>
      </c>
      <c r="JW7" s="11">
        <v>46750</v>
      </c>
      <c r="JX7" s="11">
        <v>180250</v>
      </c>
      <c r="JY7" s="11">
        <v>444850</v>
      </c>
      <c r="JZ7" s="11">
        <v>0</v>
      </c>
      <c r="KA7" s="11">
        <v>2068</v>
      </c>
      <c r="KB7" s="11">
        <v>161200</v>
      </c>
      <c r="KC7" s="11">
        <v>158950</v>
      </c>
      <c r="KD7" s="11">
        <v>75650</v>
      </c>
      <c r="KE7" s="11">
        <v>27539</v>
      </c>
      <c r="KF7" s="11">
        <v>57200</v>
      </c>
      <c r="KG7" s="11">
        <v>154400</v>
      </c>
      <c r="KH7" s="11">
        <v>0</v>
      </c>
      <c r="KI7" s="11">
        <v>1827300</v>
      </c>
      <c r="KJ7" s="11">
        <v>33150</v>
      </c>
      <c r="KK7" s="11">
        <v>707100</v>
      </c>
      <c r="KL7" s="11">
        <v>404300</v>
      </c>
      <c r="KM7" s="11">
        <v>249650</v>
      </c>
      <c r="KN7" s="11">
        <v>312500</v>
      </c>
      <c r="KO7" s="11">
        <v>903501</v>
      </c>
      <c r="KP7" s="11">
        <v>347500</v>
      </c>
      <c r="KQ7" s="11">
        <v>21700</v>
      </c>
      <c r="KR7" s="11">
        <v>1108589</v>
      </c>
      <c r="KS7" s="11">
        <v>183200</v>
      </c>
      <c r="KT7" s="11">
        <v>168650</v>
      </c>
      <c r="KU7" s="11">
        <v>1116100</v>
      </c>
      <c r="KV7" s="11">
        <v>218300</v>
      </c>
      <c r="KW7" s="11">
        <v>376200</v>
      </c>
      <c r="KX7" s="11">
        <v>1058839</v>
      </c>
      <c r="KY7" s="11">
        <v>386700</v>
      </c>
      <c r="KZ7" s="11">
        <v>2548256</v>
      </c>
      <c r="LA7" s="11">
        <v>1125517</v>
      </c>
      <c r="LB7" s="11">
        <v>468128</v>
      </c>
      <c r="LC7" s="11">
        <v>941078</v>
      </c>
      <c r="LD7" s="11">
        <v>615324.44999999995</v>
      </c>
      <c r="LE7" s="11">
        <v>420050</v>
      </c>
      <c r="LF7" s="11">
        <v>513000</v>
      </c>
      <c r="LG7" s="11">
        <v>224550</v>
      </c>
      <c r="LH7" s="11">
        <v>2568150</v>
      </c>
      <c r="LI7" s="11">
        <v>822350</v>
      </c>
      <c r="LJ7" s="11">
        <v>1148850</v>
      </c>
      <c r="LK7" s="11">
        <v>1693850</v>
      </c>
      <c r="LL7" s="11">
        <v>642550</v>
      </c>
      <c r="LM7" s="11">
        <v>37100</v>
      </c>
      <c r="LN7" s="11">
        <v>171150</v>
      </c>
      <c r="LO7" s="11">
        <v>214450</v>
      </c>
      <c r="LP7" s="11">
        <v>478900</v>
      </c>
      <c r="LQ7" s="11">
        <v>392300</v>
      </c>
      <c r="LR7" s="11">
        <v>166350</v>
      </c>
      <c r="LS7" s="11">
        <v>226300</v>
      </c>
      <c r="LT7" s="11">
        <v>81050</v>
      </c>
      <c r="LU7" s="11">
        <v>33350</v>
      </c>
      <c r="LV7" s="11">
        <v>2031450</v>
      </c>
      <c r="LW7" s="11">
        <v>1220500</v>
      </c>
      <c r="LX7" s="11">
        <v>2080050</v>
      </c>
      <c r="LY7" s="11">
        <v>347500</v>
      </c>
      <c r="LZ7" s="11">
        <v>224650</v>
      </c>
      <c r="MA7" s="11">
        <v>192350</v>
      </c>
      <c r="MB7" s="11">
        <v>295050</v>
      </c>
      <c r="MC7" s="11">
        <v>95600</v>
      </c>
      <c r="MD7" s="11">
        <v>150400</v>
      </c>
      <c r="ME7" s="11">
        <v>248400</v>
      </c>
      <c r="MF7" s="11">
        <v>223950</v>
      </c>
      <c r="MG7" s="11">
        <v>150800</v>
      </c>
      <c r="MH7" s="11">
        <v>2439100</v>
      </c>
      <c r="MI7" s="11">
        <v>256900</v>
      </c>
      <c r="MJ7" s="11">
        <v>234067</v>
      </c>
      <c r="MK7" s="11">
        <v>104200</v>
      </c>
      <c r="ML7" s="11">
        <v>176700</v>
      </c>
      <c r="MM7" s="11">
        <v>160900</v>
      </c>
      <c r="MN7" s="11">
        <v>296350</v>
      </c>
      <c r="MO7" s="11">
        <v>178050</v>
      </c>
      <c r="MP7" s="11">
        <v>333550</v>
      </c>
      <c r="MQ7" s="11">
        <v>193700</v>
      </c>
      <c r="MR7" s="11">
        <v>185700</v>
      </c>
      <c r="MS7" s="11">
        <v>158150</v>
      </c>
      <c r="MT7" s="11">
        <v>1854108.53</v>
      </c>
      <c r="MU7" s="11">
        <v>253800</v>
      </c>
      <c r="MV7" s="11">
        <v>282450</v>
      </c>
      <c r="MW7" s="11">
        <v>436139</v>
      </c>
      <c r="MX7" s="11">
        <v>730450</v>
      </c>
      <c r="MY7" s="11">
        <v>462200</v>
      </c>
      <c r="MZ7" s="11">
        <v>343750</v>
      </c>
      <c r="NA7" s="11">
        <v>342000</v>
      </c>
      <c r="NB7" s="11">
        <v>251200</v>
      </c>
      <c r="NC7" s="11">
        <v>100150</v>
      </c>
      <c r="ND7" s="11">
        <v>123100</v>
      </c>
      <c r="NE7" s="11">
        <v>1160950</v>
      </c>
      <c r="NF7" s="11">
        <v>423100</v>
      </c>
      <c r="NG7" s="11">
        <v>64850</v>
      </c>
      <c r="NH7" s="11">
        <v>812050</v>
      </c>
      <c r="NI7" s="11">
        <v>192850</v>
      </c>
      <c r="NJ7" s="11">
        <v>260750</v>
      </c>
      <c r="NK7" s="11">
        <v>497400</v>
      </c>
      <c r="NL7" s="11">
        <v>364250</v>
      </c>
      <c r="NM7" s="11">
        <v>41750</v>
      </c>
      <c r="NN7" s="11">
        <v>261300</v>
      </c>
      <c r="NO7" s="11">
        <v>110500</v>
      </c>
      <c r="NP7" s="11">
        <v>118200</v>
      </c>
      <c r="NQ7" s="11">
        <v>835182</v>
      </c>
      <c r="NR7" s="11">
        <v>36250</v>
      </c>
      <c r="NS7" s="11">
        <v>154800</v>
      </c>
      <c r="NT7" s="11">
        <v>228700</v>
      </c>
      <c r="NU7" s="11">
        <v>160800</v>
      </c>
      <c r="NV7" s="11">
        <v>411150</v>
      </c>
      <c r="NW7" s="11">
        <v>555250</v>
      </c>
      <c r="NX7" s="11">
        <v>1913589</v>
      </c>
      <c r="NY7" s="11">
        <v>1344300</v>
      </c>
      <c r="NZ7" s="11">
        <v>379285</v>
      </c>
      <c r="OA7" s="11">
        <v>195350</v>
      </c>
      <c r="OB7" s="11">
        <v>269950</v>
      </c>
      <c r="OC7" s="11">
        <v>724800</v>
      </c>
      <c r="OD7" s="11">
        <v>137900</v>
      </c>
      <c r="OE7" s="11">
        <v>1957151.53</v>
      </c>
      <c r="OF7" s="11">
        <v>309800</v>
      </c>
      <c r="OG7" s="11">
        <v>283800</v>
      </c>
      <c r="OH7" s="11">
        <v>522000</v>
      </c>
      <c r="OI7" s="11">
        <v>178750</v>
      </c>
      <c r="OJ7" s="11">
        <v>127100</v>
      </c>
      <c r="OK7" s="11">
        <v>106150</v>
      </c>
      <c r="OL7" s="11">
        <v>96850</v>
      </c>
      <c r="OM7" s="11">
        <v>141850</v>
      </c>
      <c r="ON7" s="11">
        <v>1757950</v>
      </c>
      <c r="OO7" s="11">
        <v>370300</v>
      </c>
      <c r="OP7" s="11">
        <v>194350</v>
      </c>
      <c r="OQ7" s="11">
        <v>461539</v>
      </c>
      <c r="OR7" s="11">
        <v>401539</v>
      </c>
      <c r="OS7" s="11">
        <v>142589</v>
      </c>
      <c r="OT7" s="11">
        <v>1054150</v>
      </c>
      <c r="OU7" s="11">
        <v>195000</v>
      </c>
      <c r="OV7" s="11">
        <v>550200</v>
      </c>
      <c r="OW7" s="11">
        <v>375850</v>
      </c>
      <c r="OX7" s="11">
        <v>387550</v>
      </c>
      <c r="OY7" s="11">
        <v>278350</v>
      </c>
      <c r="OZ7" s="11">
        <v>374700</v>
      </c>
      <c r="PA7" s="11">
        <v>382000</v>
      </c>
      <c r="PB7" s="11">
        <v>184700</v>
      </c>
      <c r="PC7" s="11">
        <v>952750</v>
      </c>
      <c r="PD7" s="11">
        <v>112200</v>
      </c>
      <c r="PE7" s="11">
        <v>724100</v>
      </c>
      <c r="PF7" s="11">
        <v>126750</v>
      </c>
      <c r="PG7" s="11">
        <v>103900</v>
      </c>
      <c r="PH7" s="11">
        <v>222770</v>
      </c>
      <c r="PI7" s="11">
        <v>162350</v>
      </c>
      <c r="PJ7" s="11">
        <v>201050</v>
      </c>
      <c r="PK7" s="11">
        <v>67000</v>
      </c>
      <c r="PL7" s="11">
        <v>217010</v>
      </c>
      <c r="PM7" s="11">
        <v>160100</v>
      </c>
      <c r="PN7" s="11">
        <v>149100</v>
      </c>
      <c r="PO7" s="11">
        <v>46550</v>
      </c>
      <c r="PP7" s="11">
        <v>187100</v>
      </c>
      <c r="PQ7" s="11">
        <v>156300</v>
      </c>
      <c r="PR7" s="11">
        <v>11500</v>
      </c>
      <c r="PS7" s="11">
        <v>40550</v>
      </c>
      <c r="PT7" s="11">
        <v>151400</v>
      </c>
      <c r="PU7" s="11">
        <v>2630550</v>
      </c>
      <c r="PV7" s="11">
        <v>110200</v>
      </c>
      <c r="PW7" s="11">
        <v>385550</v>
      </c>
      <c r="PX7" s="11">
        <v>681700</v>
      </c>
      <c r="PY7" s="11">
        <v>835700</v>
      </c>
      <c r="PZ7" s="11">
        <v>77800</v>
      </c>
      <c r="QA7" s="11">
        <v>338751</v>
      </c>
      <c r="QB7" s="11">
        <v>413300</v>
      </c>
      <c r="QC7" s="11">
        <v>1028600</v>
      </c>
      <c r="QD7" s="11">
        <v>138250</v>
      </c>
      <c r="QE7" s="11">
        <v>548650</v>
      </c>
      <c r="QF7" s="11">
        <v>43550</v>
      </c>
      <c r="QG7" s="11">
        <v>125500</v>
      </c>
      <c r="QH7" s="11">
        <v>292200</v>
      </c>
      <c r="QI7" s="11">
        <v>72500</v>
      </c>
      <c r="QJ7" s="11">
        <v>209200</v>
      </c>
      <c r="QK7" s="11">
        <v>126150</v>
      </c>
      <c r="QL7" s="11">
        <v>63550</v>
      </c>
      <c r="QM7" s="11">
        <v>70050</v>
      </c>
      <c r="QN7" s="11">
        <v>400350</v>
      </c>
      <c r="QO7" s="11">
        <v>311200</v>
      </c>
      <c r="QP7" s="11">
        <v>238650</v>
      </c>
      <c r="QQ7" s="11">
        <v>19550</v>
      </c>
      <c r="QR7" s="11">
        <v>31700</v>
      </c>
      <c r="QS7" s="11">
        <v>47150</v>
      </c>
      <c r="QT7" s="11">
        <v>107600</v>
      </c>
      <c r="QU7" s="11">
        <v>2527492</v>
      </c>
      <c r="QV7" s="11">
        <v>424650</v>
      </c>
      <c r="QW7" s="11">
        <v>501250</v>
      </c>
      <c r="QX7" s="11">
        <v>305350</v>
      </c>
      <c r="QY7" s="11">
        <v>585750</v>
      </c>
      <c r="QZ7" s="11">
        <v>1064500</v>
      </c>
      <c r="RA7" s="11">
        <v>775900</v>
      </c>
      <c r="RB7" s="11">
        <v>697190</v>
      </c>
      <c r="RC7" s="11">
        <v>1476700</v>
      </c>
      <c r="RD7" s="11">
        <v>689850</v>
      </c>
      <c r="RE7" s="11">
        <v>415500</v>
      </c>
      <c r="RF7" s="11">
        <v>256650</v>
      </c>
      <c r="RG7" s="11">
        <v>234450</v>
      </c>
      <c r="RH7" s="11">
        <v>5602060</v>
      </c>
      <c r="RI7" s="11">
        <v>553800</v>
      </c>
      <c r="RJ7" s="11">
        <v>421900</v>
      </c>
      <c r="RK7" s="11">
        <v>138050</v>
      </c>
      <c r="RL7" s="11">
        <v>247200</v>
      </c>
      <c r="RM7" s="11">
        <v>136050</v>
      </c>
      <c r="RN7" s="11">
        <v>260900</v>
      </c>
      <c r="RO7" s="11">
        <v>0</v>
      </c>
      <c r="RP7" s="11">
        <v>332050</v>
      </c>
      <c r="RQ7" s="11">
        <v>407800</v>
      </c>
      <c r="RR7" s="11">
        <v>397850</v>
      </c>
      <c r="RS7" s="11">
        <v>316900</v>
      </c>
      <c r="RT7" s="11">
        <v>243950</v>
      </c>
      <c r="RU7" s="11">
        <v>91100</v>
      </c>
      <c r="RV7" s="11">
        <v>55600</v>
      </c>
      <c r="RW7" s="11">
        <v>273650</v>
      </c>
      <c r="RX7" s="11">
        <v>537900</v>
      </c>
      <c r="RY7" s="11">
        <v>167500</v>
      </c>
      <c r="RZ7" s="11">
        <v>740750</v>
      </c>
      <c r="SA7" s="11">
        <v>263500</v>
      </c>
      <c r="SB7" s="11">
        <v>1130567</v>
      </c>
      <c r="SC7" s="11">
        <v>105700</v>
      </c>
      <c r="SD7" s="11">
        <v>190050</v>
      </c>
      <c r="SE7" s="11">
        <v>140100</v>
      </c>
      <c r="SF7" s="11">
        <v>84550</v>
      </c>
      <c r="SG7" s="11">
        <v>228200</v>
      </c>
      <c r="SH7" s="11">
        <v>183700</v>
      </c>
      <c r="SI7" s="11">
        <v>193800</v>
      </c>
      <c r="SJ7" s="11">
        <v>208939</v>
      </c>
      <c r="SK7" s="11">
        <v>220950</v>
      </c>
      <c r="SL7" s="11">
        <v>572600</v>
      </c>
      <c r="SM7" s="11">
        <v>42250</v>
      </c>
      <c r="SN7" s="11">
        <v>389000</v>
      </c>
      <c r="SO7" s="11">
        <v>198450</v>
      </c>
      <c r="SP7" s="11">
        <v>282150</v>
      </c>
      <c r="SQ7" s="11">
        <v>46050</v>
      </c>
      <c r="SR7" s="11">
        <v>92548</v>
      </c>
      <c r="SS7" s="11">
        <v>108550</v>
      </c>
      <c r="ST7" s="11">
        <v>171800</v>
      </c>
      <c r="SU7" s="11">
        <v>111200</v>
      </c>
      <c r="SV7" s="11">
        <v>1556550</v>
      </c>
      <c r="SW7" s="11">
        <v>315250</v>
      </c>
      <c r="SX7" s="11">
        <v>327750</v>
      </c>
      <c r="SY7" s="11">
        <v>315000</v>
      </c>
      <c r="SZ7" s="11">
        <v>149700</v>
      </c>
      <c r="TA7" s="11">
        <v>88250</v>
      </c>
      <c r="TB7" s="11">
        <v>458050</v>
      </c>
      <c r="TC7" s="11">
        <v>724700</v>
      </c>
      <c r="TD7" s="11">
        <v>334200</v>
      </c>
      <c r="TE7" s="11">
        <v>206900</v>
      </c>
      <c r="TF7" s="11">
        <v>376950</v>
      </c>
      <c r="TG7" s="11">
        <v>284250</v>
      </c>
      <c r="TH7" s="11">
        <v>170600</v>
      </c>
      <c r="TI7" s="11">
        <v>589928</v>
      </c>
      <c r="TJ7" s="11">
        <v>1583100</v>
      </c>
      <c r="TK7" s="11">
        <v>61150</v>
      </c>
      <c r="TL7" s="11">
        <v>80350</v>
      </c>
      <c r="TM7" s="11">
        <v>189150</v>
      </c>
      <c r="TN7" s="11">
        <v>380550</v>
      </c>
      <c r="TO7" s="11">
        <v>394250</v>
      </c>
      <c r="TP7" s="11">
        <v>96700</v>
      </c>
      <c r="TQ7" s="11">
        <v>774350</v>
      </c>
      <c r="TR7" s="11">
        <v>253050</v>
      </c>
      <c r="TS7" s="11">
        <v>539350</v>
      </c>
      <c r="TT7" s="11">
        <v>232500</v>
      </c>
      <c r="TU7" s="11">
        <v>445900</v>
      </c>
      <c r="TV7" s="11">
        <v>42400</v>
      </c>
      <c r="TW7" s="11">
        <v>85100</v>
      </c>
      <c r="TX7" s="11">
        <v>113400</v>
      </c>
      <c r="TY7" s="11">
        <v>25900</v>
      </c>
      <c r="TZ7" s="11">
        <v>862750</v>
      </c>
      <c r="UA7" s="11">
        <v>147700</v>
      </c>
      <c r="UB7" s="11">
        <v>979139</v>
      </c>
      <c r="UC7" s="11">
        <v>314750</v>
      </c>
      <c r="UD7" s="11">
        <v>64150</v>
      </c>
      <c r="UE7" s="11">
        <v>3000</v>
      </c>
      <c r="UF7" s="11">
        <v>297600</v>
      </c>
      <c r="UG7" s="11">
        <v>79050</v>
      </c>
      <c r="UH7" s="11">
        <v>23750</v>
      </c>
      <c r="UI7" s="11">
        <v>181600</v>
      </c>
      <c r="UJ7" s="11">
        <v>271250</v>
      </c>
      <c r="UK7" s="11">
        <v>958300</v>
      </c>
      <c r="UL7" s="11">
        <v>217500</v>
      </c>
      <c r="UM7" s="11">
        <v>148150</v>
      </c>
      <c r="UN7" s="11">
        <v>223850</v>
      </c>
      <c r="UO7" s="11">
        <v>179600</v>
      </c>
      <c r="UP7" s="11">
        <v>97050</v>
      </c>
      <c r="UQ7" s="11">
        <v>1572650</v>
      </c>
      <c r="UR7" s="11">
        <v>170150</v>
      </c>
      <c r="US7" s="11">
        <v>103650</v>
      </c>
      <c r="UT7" s="11">
        <v>979650</v>
      </c>
      <c r="UU7" s="11">
        <v>0</v>
      </c>
      <c r="UV7" s="11">
        <v>144300</v>
      </c>
      <c r="UW7" s="11">
        <v>241400</v>
      </c>
      <c r="UX7" s="11">
        <v>191800</v>
      </c>
      <c r="UY7" s="11">
        <v>181400</v>
      </c>
      <c r="UZ7" s="11">
        <v>62650</v>
      </c>
      <c r="VA7" s="11">
        <v>52350</v>
      </c>
      <c r="VB7" s="11">
        <v>199200</v>
      </c>
      <c r="VC7" s="11">
        <v>66600</v>
      </c>
      <c r="VD7" s="11">
        <v>106700</v>
      </c>
      <c r="VE7" s="11">
        <v>166250</v>
      </c>
      <c r="VF7" s="11">
        <v>58150</v>
      </c>
      <c r="VG7" s="11">
        <v>72900</v>
      </c>
      <c r="VH7" s="11">
        <v>123000</v>
      </c>
      <c r="VI7" s="11">
        <v>240600</v>
      </c>
      <c r="VJ7" s="11">
        <v>56100</v>
      </c>
      <c r="VK7" s="11">
        <v>168400</v>
      </c>
      <c r="VL7" s="11">
        <v>51700</v>
      </c>
      <c r="VM7" s="11">
        <v>2648700</v>
      </c>
      <c r="VN7" s="11">
        <v>186426</v>
      </c>
      <c r="VO7" s="11">
        <v>461900</v>
      </c>
      <c r="VP7" s="11">
        <v>303810</v>
      </c>
      <c r="VQ7" s="11">
        <v>164750</v>
      </c>
      <c r="VR7" s="11">
        <v>297900</v>
      </c>
      <c r="VS7" s="11">
        <v>122050</v>
      </c>
      <c r="VT7" s="11">
        <v>87600</v>
      </c>
      <c r="VU7" s="11">
        <v>323200</v>
      </c>
      <c r="VV7" s="11">
        <v>451650</v>
      </c>
      <c r="VW7" s="11">
        <v>262300</v>
      </c>
      <c r="VX7" s="11">
        <v>411100</v>
      </c>
      <c r="VY7" s="11">
        <v>243885</v>
      </c>
      <c r="VZ7" s="11">
        <v>122400</v>
      </c>
      <c r="WA7" s="11">
        <v>197050</v>
      </c>
      <c r="WB7" s="11">
        <v>3514049.5</v>
      </c>
      <c r="WC7" s="11">
        <v>399000</v>
      </c>
      <c r="WD7" s="11">
        <v>598400</v>
      </c>
      <c r="WE7" s="11">
        <v>173000</v>
      </c>
      <c r="WF7" s="11">
        <v>475450</v>
      </c>
      <c r="WG7" s="11">
        <v>536550</v>
      </c>
      <c r="WH7" s="11">
        <v>311400</v>
      </c>
      <c r="WI7" s="11">
        <v>256439</v>
      </c>
      <c r="WJ7" s="11">
        <v>287817</v>
      </c>
      <c r="WK7" s="11">
        <v>420250</v>
      </c>
      <c r="WL7" s="11">
        <v>295050</v>
      </c>
      <c r="WM7" s="11">
        <v>305950</v>
      </c>
      <c r="WN7" s="11">
        <v>17550</v>
      </c>
      <c r="WO7" s="11">
        <v>357390</v>
      </c>
      <c r="WP7" s="11">
        <v>202139</v>
      </c>
      <c r="WQ7" s="11">
        <v>421760</v>
      </c>
      <c r="WR7" s="11">
        <v>105300</v>
      </c>
      <c r="WS7" s="11">
        <v>422600</v>
      </c>
      <c r="WT7" s="11">
        <v>711550</v>
      </c>
      <c r="WU7" s="11">
        <v>615150</v>
      </c>
      <c r="WV7" s="11">
        <v>544739</v>
      </c>
      <c r="WW7" s="11">
        <v>123010</v>
      </c>
      <c r="WX7" s="11">
        <v>314400</v>
      </c>
      <c r="WY7" s="11">
        <v>266050</v>
      </c>
      <c r="WZ7" s="11">
        <v>115250</v>
      </c>
      <c r="XA7" s="11">
        <v>3167.8</v>
      </c>
      <c r="XB7" s="11">
        <v>102650</v>
      </c>
      <c r="XC7" s="11">
        <v>31750</v>
      </c>
      <c r="XD7" s="11">
        <v>265900</v>
      </c>
      <c r="XE7" s="11">
        <v>286250</v>
      </c>
      <c r="XF7" s="11">
        <v>61650</v>
      </c>
      <c r="XG7" s="11">
        <v>112800</v>
      </c>
      <c r="XH7" s="11">
        <v>91000</v>
      </c>
      <c r="XI7" s="11">
        <v>3195609.64</v>
      </c>
      <c r="XJ7" s="11">
        <v>175800</v>
      </c>
      <c r="XK7" s="11">
        <v>122450</v>
      </c>
      <c r="XL7" s="11">
        <v>808300</v>
      </c>
      <c r="XM7" s="11">
        <v>112650</v>
      </c>
      <c r="XN7" s="11">
        <v>85900</v>
      </c>
      <c r="XO7" s="11">
        <v>207750</v>
      </c>
      <c r="XP7" s="11">
        <v>135800</v>
      </c>
      <c r="XQ7" s="11">
        <v>93700</v>
      </c>
      <c r="XR7" s="11">
        <v>508000</v>
      </c>
      <c r="XS7" s="11">
        <v>490700</v>
      </c>
      <c r="XT7" s="11">
        <v>136500</v>
      </c>
      <c r="XU7" s="11">
        <v>92900</v>
      </c>
      <c r="XV7" s="11">
        <v>537600</v>
      </c>
      <c r="XW7" s="11">
        <v>120300</v>
      </c>
      <c r="XX7" s="11">
        <v>135600</v>
      </c>
      <c r="XY7" s="11">
        <v>137050</v>
      </c>
      <c r="XZ7" s="11">
        <v>154150</v>
      </c>
      <c r="YA7" s="11">
        <v>30050</v>
      </c>
      <c r="YB7" s="11">
        <v>62450</v>
      </c>
      <c r="YC7" s="11">
        <v>38600</v>
      </c>
      <c r="YD7" s="11">
        <v>169900</v>
      </c>
      <c r="YE7" s="11">
        <v>48150</v>
      </c>
      <c r="YF7" s="11">
        <v>1304050</v>
      </c>
      <c r="YG7" s="11">
        <v>414250</v>
      </c>
      <c r="YH7" s="11">
        <v>458350</v>
      </c>
      <c r="YI7" s="11">
        <v>394450</v>
      </c>
      <c r="YJ7" s="11">
        <v>993250</v>
      </c>
      <c r="YK7" s="11">
        <v>224950</v>
      </c>
      <c r="YL7" s="11">
        <v>171900</v>
      </c>
      <c r="YM7" s="11">
        <v>176100</v>
      </c>
      <c r="YN7" s="11">
        <v>740450</v>
      </c>
      <c r="YO7" s="11">
        <v>605050</v>
      </c>
      <c r="YP7" s="11">
        <v>59300</v>
      </c>
      <c r="YQ7" s="11">
        <v>184800</v>
      </c>
      <c r="YR7" s="11">
        <v>115650</v>
      </c>
      <c r="YS7" s="11">
        <v>105589</v>
      </c>
      <c r="YT7" s="11">
        <v>81100</v>
      </c>
      <c r="YU7" s="11">
        <v>4600</v>
      </c>
      <c r="YV7" s="11">
        <v>173600</v>
      </c>
      <c r="YW7" s="11">
        <v>1612928</v>
      </c>
      <c r="YX7" s="11">
        <v>257528</v>
      </c>
      <c r="YY7" s="11">
        <v>232000</v>
      </c>
      <c r="YZ7" s="11">
        <v>39550</v>
      </c>
      <c r="ZA7" s="11">
        <v>147939</v>
      </c>
      <c r="ZB7" s="11">
        <v>122950</v>
      </c>
      <c r="ZC7" s="11">
        <v>65400</v>
      </c>
      <c r="ZD7" s="11">
        <v>1446167</v>
      </c>
      <c r="ZE7" s="11">
        <v>215700</v>
      </c>
      <c r="ZF7" s="11">
        <v>264350</v>
      </c>
      <c r="ZG7" s="11">
        <v>549650</v>
      </c>
      <c r="ZH7" s="11">
        <v>138500</v>
      </c>
      <c r="ZI7" s="11">
        <v>123400</v>
      </c>
      <c r="ZJ7" s="11">
        <v>65450</v>
      </c>
      <c r="ZK7" s="11">
        <v>276289</v>
      </c>
      <c r="ZL7" s="11">
        <v>415675</v>
      </c>
      <c r="ZM7" s="11">
        <v>2183900</v>
      </c>
      <c r="ZN7" s="11">
        <v>459050</v>
      </c>
      <c r="ZO7" s="11">
        <v>543200</v>
      </c>
      <c r="ZP7" s="11">
        <v>1328100</v>
      </c>
      <c r="ZQ7" s="11">
        <v>499400</v>
      </c>
      <c r="ZR7" s="11">
        <v>628870</v>
      </c>
      <c r="ZS7" s="11">
        <v>454950</v>
      </c>
      <c r="ZT7" s="11">
        <v>443930</v>
      </c>
      <c r="ZU7" s="11">
        <v>955650</v>
      </c>
      <c r="ZV7" s="11">
        <v>788150</v>
      </c>
      <c r="ZW7" s="11">
        <v>134650</v>
      </c>
      <c r="ZX7" s="11">
        <v>509300</v>
      </c>
      <c r="ZY7" s="11">
        <v>324700</v>
      </c>
      <c r="ZZ7" s="11">
        <v>599150</v>
      </c>
      <c r="AAA7" s="11">
        <v>446010.71</v>
      </c>
      <c r="AAB7" s="11">
        <v>647100</v>
      </c>
      <c r="AAC7" s="11">
        <v>411650</v>
      </c>
      <c r="AAD7" s="11">
        <v>135700</v>
      </c>
      <c r="AAE7" s="11">
        <v>299800</v>
      </c>
      <c r="AAF7" s="11">
        <v>420900</v>
      </c>
      <c r="AAG7" s="11">
        <v>464350</v>
      </c>
      <c r="AAH7" s="11">
        <v>85600</v>
      </c>
      <c r="AAI7" s="11">
        <v>733400</v>
      </c>
      <c r="AAJ7" s="11">
        <v>231050</v>
      </c>
      <c r="AAK7" s="11">
        <v>338382</v>
      </c>
      <c r="AAL7" s="11">
        <v>143950</v>
      </c>
      <c r="AAM7" s="11">
        <v>126450</v>
      </c>
      <c r="AAN7" s="11">
        <v>181274</v>
      </c>
      <c r="AAO7" s="11">
        <v>85450</v>
      </c>
      <c r="AAP7" s="11">
        <v>569839</v>
      </c>
      <c r="AAQ7" s="11">
        <v>198000</v>
      </c>
      <c r="AAR7" s="11">
        <v>243300</v>
      </c>
      <c r="AAS7" s="11">
        <v>435900</v>
      </c>
      <c r="AAT7" s="11">
        <v>392200</v>
      </c>
      <c r="AAU7" s="11">
        <v>199150</v>
      </c>
      <c r="AAV7" s="11">
        <v>49750</v>
      </c>
      <c r="AAW7" s="11">
        <v>192150</v>
      </c>
      <c r="AAX7" s="11">
        <v>719500</v>
      </c>
      <c r="AAY7" s="11">
        <v>295600</v>
      </c>
      <c r="AAZ7" s="11">
        <v>364250</v>
      </c>
      <c r="ABA7" s="11">
        <v>238200</v>
      </c>
      <c r="ABB7" s="11">
        <v>218450</v>
      </c>
      <c r="ABC7" s="11">
        <v>195950</v>
      </c>
      <c r="ABD7" s="11">
        <v>67650</v>
      </c>
      <c r="ABE7" s="11">
        <v>83950</v>
      </c>
      <c r="ABF7" s="11">
        <v>121200</v>
      </c>
      <c r="ABG7" s="11">
        <v>116000</v>
      </c>
      <c r="ABH7" s="11">
        <v>271050</v>
      </c>
      <c r="ABI7" s="11">
        <v>470800</v>
      </c>
      <c r="ABJ7" s="11">
        <v>498750</v>
      </c>
      <c r="ABK7" s="11">
        <v>156750</v>
      </c>
      <c r="ABL7" s="11">
        <v>264426.5</v>
      </c>
      <c r="ABM7" s="11">
        <v>45750</v>
      </c>
      <c r="ABN7" s="11">
        <v>40500</v>
      </c>
      <c r="ABO7" s="11">
        <v>27200</v>
      </c>
      <c r="ABP7" s="11">
        <v>532500</v>
      </c>
      <c r="ABQ7" s="11">
        <v>69778</v>
      </c>
      <c r="ABR7" s="11">
        <v>45089</v>
      </c>
      <c r="ABS7" s="11">
        <v>54189</v>
      </c>
      <c r="ABT7" s="11">
        <v>53300</v>
      </c>
      <c r="ABU7" s="11">
        <v>45950</v>
      </c>
      <c r="ABV7" s="11">
        <v>32400</v>
      </c>
      <c r="ABW7" s="11">
        <v>30050</v>
      </c>
      <c r="ABX7" s="11">
        <v>1359159.34</v>
      </c>
      <c r="ABY7" s="11">
        <v>566750</v>
      </c>
      <c r="ABZ7" s="11">
        <v>111600</v>
      </c>
      <c r="ACA7" s="11">
        <v>237450</v>
      </c>
      <c r="ACB7" s="11">
        <v>105439</v>
      </c>
      <c r="ACC7" s="11">
        <v>76550</v>
      </c>
      <c r="ACD7" s="11">
        <v>0</v>
      </c>
      <c r="ACE7" s="11">
        <v>0</v>
      </c>
      <c r="ACF7" s="11">
        <v>220550</v>
      </c>
      <c r="ACG7" s="11">
        <v>178050</v>
      </c>
      <c r="ACH7" s="11">
        <v>405289</v>
      </c>
      <c r="ACI7" s="11">
        <v>0</v>
      </c>
      <c r="ACJ7" s="11">
        <v>690350</v>
      </c>
      <c r="ACK7" s="11">
        <v>264650</v>
      </c>
      <c r="ACL7" s="11">
        <v>75300</v>
      </c>
      <c r="ACM7" s="11">
        <v>157189</v>
      </c>
      <c r="ACN7" s="11">
        <v>0</v>
      </c>
      <c r="ACO7" s="11">
        <v>93050</v>
      </c>
      <c r="ACP7" s="11">
        <v>114139</v>
      </c>
      <c r="ACQ7" s="11">
        <v>111100</v>
      </c>
      <c r="ACR7" s="11">
        <v>109700</v>
      </c>
      <c r="ACS7" s="11">
        <v>23350</v>
      </c>
      <c r="ACT7" s="11">
        <v>126300</v>
      </c>
      <c r="ACU7" s="11">
        <v>394650</v>
      </c>
      <c r="ACV7" s="11">
        <v>56700</v>
      </c>
      <c r="ACW7" s="11">
        <v>52900</v>
      </c>
      <c r="ACX7" s="11">
        <v>112250</v>
      </c>
      <c r="ACY7" s="11">
        <v>60000</v>
      </c>
      <c r="ACZ7" s="11">
        <v>169200</v>
      </c>
      <c r="ADA7" s="11">
        <v>0</v>
      </c>
      <c r="ADB7" s="11">
        <v>89000</v>
      </c>
      <c r="ADC7" s="11">
        <v>41150</v>
      </c>
      <c r="ADD7" s="11">
        <v>26600</v>
      </c>
      <c r="ADE7" s="11">
        <v>101550</v>
      </c>
      <c r="ADF7" s="11">
        <v>73489</v>
      </c>
      <c r="ADG7" s="11">
        <v>583700</v>
      </c>
      <c r="ADH7" s="11">
        <v>254389</v>
      </c>
      <c r="ADI7" s="11">
        <v>7335594</v>
      </c>
      <c r="ADJ7" s="11">
        <v>50200</v>
      </c>
      <c r="ADK7" s="11">
        <v>273300</v>
      </c>
      <c r="ADL7" s="11">
        <v>78300</v>
      </c>
      <c r="ADM7" s="11">
        <v>518743</v>
      </c>
      <c r="ADN7" s="11">
        <v>20750</v>
      </c>
      <c r="ADO7" s="11">
        <v>71300</v>
      </c>
      <c r="ADP7" s="11">
        <v>1644850</v>
      </c>
      <c r="ADQ7" s="11">
        <v>172900</v>
      </c>
      <c r="ADR7" s="11">
        <v>89010</v>
      </c>
      <c r="ADS7" s="11">
        <v>315950</v>
      </c>
      <c r="ADT7" s="11">
        <v>1431328</v>
      </c>
      <c r="ADU7" s="11">
        <v>96850</v>
      </c>
      <c r="ADV7" s="11">
        <v>95700</v>
      </c>
      <c r="ADW7" s="11">
        <v>253750</v>
      </c>
      <c r="ADX7" s="11">
        <v>54300</v>
      </c>
      <c r="ADY7" s="11">
        <v>1906523</v>
      </c>
      <c r="ADZ7" s="11">
        <v>820000</v>
      </c>
      <c r="AEA7" s="11">
        <v>931500</v>
      </c>
      <c r="AEB7" s="11">
        <v>325900</v>
      </c>
      <c r="AEC7" s="11">
        <v>261750</v>
      </c>
      <c r="AED7" s="11">
        <v>4037747</v>
      </c>
      <c r="AEE7" s="11">
        <v>334950</v>
      </c>
      <c r="AEF7" s="11">
        <v>234700</v>
      </c>
      <c r="AEG7" s="11">
        <v>318700</v>
      </c>
      <c r="AEH7" s="11">
        <v>134550</v>
      </c>
      <c r="AEI7" s="11">
        <v>173528</v>
      </c>
      <c r="AEJ7" s="11">
        <v>146250</v>
      </c>
      <c r="AEK7" s="11">
        <v>652300</v>
      </c>
      <c r="AEL7" s="11">
        <v>160350</v>
      </c>
      <c r="AEM7" s="11">
        <v>147900</v>
      </c>
      <c r="AEN7" s="11">
        <v>148550</v>
      </c>
      <c r="AEO7" s="11">
        <v>417250</v>
      </c>
      <c r="AEP7" s="11">
        <v>94250</v>
      </c>
      <c r="AEQ7" s="11">
        <v>262300</v>
      </c>
      <c r="AER7" s="11">
        <v>34250</v>
      </c>
      <c r="AES7" s="11">
        <v>200489</v>
      </c>
      <c r="AET7" s="11">
        <v>1596289</v>
      </c>
      <c r="AEU7" s="11">
        <v>769578</v>
      </c>
      <c r="AEV7" s="11">
        <v>657600</v>
      </c>
      <c r="AEW7" s="11">
        <v>338050</v>
      </c>
      <c r="AEX7" s="11">
        <v>338450</v>
      </c>
      <c r="AEY7" s="11">
        <v>745039</v>
      </c>
      <c r="AEZ7" s="11">
        <v>275900</v>
      </c>
      <c r="AFA7" s="11">
        <v>589389</v>
      </c>
      <c r="AFB7" s="11">
        <v>107400</v>
      </c>
      <c r="AFC7" s="11">
        <v>193500</v>
      </c>
      <c r="AFD7" s="11">
        <v>926089</v>
      </c>
      <c r="AFE7" s="11">
        <v>24400</v>
      </c>
      <c r="AFF7" s="11">
        <v>153000</v>
      </c>
      <c r="AFG7" s="11">
        <v>156575</v>
      </c>
      <c r="AFH7" s="11">
        <v>393450</v>
      </c>
      <c r="AFI7" s="11">
        <v>33467.129999999997</v>
      </c>
      <c r="AFJ7" s="11">
        <v>55600</v>
      </c>
      <c r="AFK7" s="11">
        <v>134450</v>
      </c>
      <c r="AFL7" s="11">
        <v>55139</v>
      </c>
      <c r="AFM7" s="11">
        <v>0</v>
      </c>
      <c r="AFN7" s="11">
        <v>121200</v>
      </c>
      <c r="AFO7" s="11">
        <v>159400</v>
      </c>
      <c r="AFP7" s="11">
        <v>137700</v>
      </c>
      <c r="AFQ7" s="11">
        <v>210100</v>
      </c>
      <c r="AFR7" s="11">
        <v>61460</v>
      </c>
      <c r="AFS7" s="11">
        <v>52350</v>
      </c>
      <c r="AFT7" s="11">
        <v>31801.200000000001</v>
      </c>
      <c r="AFU7" s="11">
        <v>29650</v>
      </c>
      <c r="AFV7" s="11">
        <v>750</v>
      </c>
      <c r="AFW7" s="11">
        <v>9600</v>
      </c>
      <c r="AFX7" s="11">
        <v>21419</v>
      </c>
      <c r="AFY7" s="11">
        <v>13200</v>
      </c>
      <c r="AFZ7" s="11">
        <v>38700</v>
      </c>
      <c r="AGA7" s="11">
        <v>52500</v>
      </c>
      <c r="AGB7" s="11">
        <v>20050</v>
      </c>
      <c r="AGC7" s="11">
        <v>464039</v>
      </c>
      <c r="AGD7" s="11">
        <v>36450</v>
      </c>
      <c r="AGE7" s="11">
        <v>233450</v>
      </c>
      <c r="AGF7" s="11">
        <v>171500</v>
      </c>
      <c r="AGG7" s="11">
        <v>356950</v>
      </c>
      <c r="AGH7" s="11">
        <v>453800</v>
      </c>
      <c r="AGI7" s="11">
        <v>35250</v>
      </c>
      <c r="AGJ7" s="11">
        <v>180550</v>
      </c>
      <c r="AGK7" s="11">
        <v>171200</v>
      </c>
      <c r="AGL7" s="11">
        <v>333300</v>
      </c>
      <c r="AGM7" s="11">
        <v>73050</v>
      </c>
      <c r="AGN7" s="11">
        <v>954100</v>
      </c>
      <c r="AGO7" s="11">
        <v>201650</v>
      </c>
      <c r="AGP7" s="11">
        <v>97300</v>
      </c>
      <c r="AGQ7" s="11">
        <v>60550</v>
      </c>
      <c r="AGR7" s="11">
        <v>212000</v>
      </c>
      <c r="AGS7" s="11">
        <v>108039</v>
      </c>
      <c r="AGT7" s="11">
        <v>249230</v>
      </c>
      <c r="AGU7" s="11">
        <v>349400</v>
      </c>
      <c r="AGV7" s="11">
        <v>167100</v>
      </c>
      <c r="AGW7" s="11">
        <v>239260</v>
      </c>
      <c r="AGX7" s="11">
        <v>54000</v>
      </c>
      <c r="AGY7" s="11">
        <v>55050</v>
      </c>
      <c r="AGZ7" s="11">
        <v>65350</v>
      </c>
      <c r="AHA7" s="11">
        <v>86600</v>
      </c>
      <c r="AHB7" s="11">
        <v>260700</v>
      </c>
      <c r="AHC7" s="11">
        <v>289900</v>
      </c>
      <c r="AHD7" s="11">
        <v>124700</v>
      </c>
      <c r="AHE7" s="11">
        <v>10600</v>
      </c>
      <c r="AHF7" s="11">
        <v>96020</v>
      </c>
      <c r="AHG7" s="11">
        <v>49200</v>
      </c>
      <c r="AHH7" s="11">
        <v>0</v>
      </c>
      <c r="AHI7" s="11">
        <v>63630</v>
      </c>
      <c r="AHJ7" s="11">
        <v>56760</v>
      </c>
      <c r="AHK7" s="11">
        <v>25100</v>
      </c>
      <c r="AHL7" s="11">
        <v>16860</v>
      </c>
      <c r="AHM7" s="11">
        <v>916950</v>
      </c>
      <c r="AHN7" s="11">
        <v>95000</v>
      </c>
      <c r="AHO7" s="11">
        <v>48800</v>
      </c>
      <c r="AHP7" s="11">
        <v>48450</v>
      </c>
      <c r="AHQ7" s="11">
        <v>191700</v>
      </c>
      <c r="AHR7" s="11">
        <v>36100</v>
      </c>
      <c r="AHS7" s="11">
        <v>0</v>
      </c>
      <c r="AHT7" s="11">
        <f t="shared" ref="AHT7:AHT17" si="0">SUM(D7:AHR7)</f>
        <v>326585857.25</v>
      </c>
      <c r="AHV7" s="609"/>
      <c r="AHW7" s="610"/>
    </row>
    <row r="8" spans="1:909" x14ac:dyDescent="0.7">
      <c r="A8" s="96">
        <v>4</v>
      </c>
      <c r="B8" s="96" t="s">
        <v>4</v>
      </c>
      <c r="C8" s="6" t="s">
        <v>5</v>
      </c>
      <c r="D8" s="11">
        <v>11700145.440000001</v>
      </c>
      <c r="E8" s="11">
        <v>248654</v>
      </c>
      <c r="F8" s="11">
        <v>879089</v>
      </c>
      <c r="G8" s="11">
        <v>0</v>
      </c>
      <c r="H8" s="11">
        <v>1691981.5</v>
      </c>
      <c r="I8" s="11">
        <v>21353</v>
      </c>
      <c r="J8" s="11">
        <v>602595</v>
      </c>
      <c r="K8" s="11">
        <v>137538.75</v>
      </c>
      <c r="L8" s="11">
        <v>188852.75</v>
      </c>
      <c r="M8" s="11">
        <v>89694</v>
      </c>
      <c r="N8" s="11">
        <v>358871.65</v>
      </c>
      <c r="O8" s="11">
        <v>112309</v>
      </c>
      <c r="P8" s="11">
        <v>0</v>
      </c>
      <c r="Q8" s="11">
        <v>12086</v>
      </c>
      <c r="R8" s="11">
        <v>9929</v>
      </c>
      <c r="S8" s="11">
        <v>503055</v>
      </c>
      <c r="T8" s="11">
        <v>223334</v>
      </c>
      <c r="U8" s="11">
        <v>30663</v>
      </c>
      <c r="V8" s="11">
        <v>60162102</v>
      </c>
      <c r="W8" s="11">
        <v>588719</v>
      </c>
      <c r="X8" s="11">
        <v>447</v>
      </c>
      <c r="Y8" s="11">
        <v>67472</v>
      </c>
      <c r="Z8" s="11">
        <v>8796.5</v>
      </c>
      <c r="AA8" s="11">
        <v>40346</v>
      </c>
      <c r="AB8" s="11">
        <v>29948.03</v>
      </c>
      <c r="AC8" s="11">
        <v>1792641.71</v>
      </c>
      <c r="AD8" s="11">
        <v>55368.15</v>
      </c>
      <c r="AE8" s="11">
        <v>3059</v>
      </c>
      <c r="AF8" s="11">
        <v>706287.83</v>
      </c>
      <c r="AG8" s="11">
        <v>98342</v>
      </c>
      <c r="AH8" s="11">
        <v>1254170</v>
      </c>
      <c r="AI8" s="11">
        <v>341533.5</v>
      </c>
      <c r="AJ8" s="11">
        <v>164305</v>
      </c>
      <c r="AK8" s="11">
        <v>412282.5</v>
      </c>
      <c r="AL8" s="11">
        <v>4443</v>
      </c>
      <c r="AM8" s="11">
        <v>0</v>
      </c>
      <c r="AN8" s="11">
        <v>98551.739999999991</v>
      </c>
      <c r="AO8" s="11">
        <v>71642</v>
      </c>
      <c r="AP8" s="11">
        <v>3279.5</v>
      </c>
      <c r="AQ8" s="11">
        <v>57339</v>
      </c>
      <c r="AR8" s="11">
        <v>0</v>
      </c>
      <c r="AS8" s="11">
        <v>13075.2</v>
      </c>
      <c r="AT8" s="11">
        <v>7538393.54</v>
      </c>
      <c r="AU8" s="11">
        <v>35399</v>
      </c>
      <c r="AV8" s="11">
        <v>51852.259999999995</v>
      </c>
      <c r="AW8" s="11">
        <v>161406.15</v>
      </c>
      <c r="AX8" s="11">
        <v>88922</v>
      </c>
      <c r="AY8" s="11">
        <v>108398</v>
      </c>
      <c r="AZ8" s="11">
        <v>0</v>
      </c>
      <c r="BA8" s="11">
        <v>13657</v>
      </c>
      <c r="BB8" s="11">
        <v>16722.240000000002</v>
      </c>
      <c r="BC8" s="11">
        <v>22513</v>
      </c>
      <c r="BD8" s="11">
        <v>0</v>
      </c>
      <c r="BE8" s="11">
        <v>774.5</v>
      </c>
      <c r="BF8" s="11">
        <v>549573</v>
      </c>
      <c r="BG8" s="11">
        <v>0</v>
      </c>
      <c r="BH8" s="11">
        <v>0</v>
      </c>
      <c r="BI8" s="11">
        <v>5291380.1900000004</v>
      </c>
      <c r="BJ8" s="11">
        <v>1844731.38</v>
      </c>
      <c r="BK8" s="11">
        <v>162102</v>
      </c>
      <c r="BL8" s="11">
        <v>81756</v>
      </c>
      <c r="BM8" s="11">
        <v>289615</v>
      </c>
      <c r="BN8" s="11">
        <v>46502</v>
      </c>
      <c r="BO8" s="11">
        <v>0</v>
      </c>
      <c r="BP8" s="11">
        <v>0</v>
      </c>
      <c r="BQ8" s="11">
        <v>3045</v>
      </c>
      <c r="BR8" s="11">
        <v>5640721</v>
      </c>
      <c r="BS8" s="11">
        <v>26200</v>
      </c>
      <c r="BT8" s="11">
        <v>12777</v>
      </c>
      <c r="BU8" s="11">
        <v>340989.5</v>
      </c>
      <c r="BV8" s="11">
        <v>183164</v>
      </c>
      <c r="BW8" s="11">
        <v>16440</v>
      </c>
      <c r="BX8" s="11">
        <v>166894.25</v>
      </c>
      <c r="BY8" s="11">
        <v>298719</v>
      </c>
      <c r="BZ8" s="11">
        <v>1507839.59</v>
      </c>
      <c r="CA8" s="11">
        <v>230498.1</v>
      </c>
      <c r="CB8" s="11">
        <v>434715</v>
      </c>
      <c r="CC8" s="11">
        <v>5909658.1500000004</v>
      </c>
      <c r="CD8" s="11">
        <v>33465</v>
      </c>
      <c r="CE8" s="11">
        <v>241765.5</v>
      </c>
      <c r="CF8" s="11">
        <v>42139</v>
      </c>
      <c r="CG8" s="11">
        <v>37016144.769999996</v>
      </c>
      <c r="CH8" s="11">
        <v>713901</v>
      </c>
      <c r="CI8" s="11">
        <v>2329368.75</v>
      </c>
      <c r="CJ8" s="11">
        <v>11999</v>
      </c>
      <c r="CK8" s="11">
        <v>21632</v>
      </c>
      <c r="CL8" s="11">
        <v>126670</v>
      </c>
      <c r="CM8" s="11">
        <v>24465.8</v>
      </c>
      <c r="CN8" s="11">
        <v>316495</v>
      </c>
      <c r="CO8" s="11">
        <v>0</v>
      </c>
      <c r="CP8" s="11">
        <v>454603.5</v>
      </c>
      <c r="CQ8" s="11">
        <v>99937</v>
      </c>
      <c r="CR8" s="11">
        <v>46158.75</v>
      </c>
      <c r="CS8" s="11">
        <v>22188.75</v>
      </c>
      <c r="CT8" s="11">
        <v>9256835.5899999999</v>
      </c>
      <c r="CU8" s="11">
        <v>46358.5</v>
      </c>
      <c r="CV8" s="11">
        <v>102149</v>
      </c>
      <c r="CW8" s="11">
        <v>91993</v>
      </c>
      <c r="CX8" s="11">
        <v>32453.75</v>
      </c>
      <c r="CY8" s="11">
        <v>174145</v>
      </c>
      <c r="CZ8" s="11">
        <v>22600</v>
      </c>
      <c r="DA8" s="11">
        <v>14782</v>
      </c>
      <c r="DB8" s="11">
        <v>2841012.57</v>
      </c>
      <c r="DC8" s="11">
        <v>1128490.49</v>
      </c>
      <c r="DD8" s="11">
        <v>245600</v>
      </c>
      <c r="DE8" s="11">
        <v>81285.25</v>
      </c>
      <c r="DF8" s="11">
        <v>4873230.75</v>
      </c>
      <c r="DG8" s="11">
        <v>0</v>
      </c>
      <c r="DH8" s="11">
        <v>53003.5</v>
      </c>
      <c r="DI8" s="11">
        <v>46636</v>
      </c>
      <c r="DJ8" s="11">
        <v>0</v>
      </c>
      <c r="DK8" s="11">
        <v>14510468.949999999</v>
      </c>
      <c r="DL8" s="11">
        <v>134748.5</v>
      </c>
      <c r="DM8" s="11">
        <v>104499.85</v>
      </c>
      <c r="DN8" s="11">
        <v>191739.5</v>
      </c>
      <c r="DO8" s="11">
        <v>268963</v>
      </c>
      <c r="DP8" s="11">
        <v>103361.75</v>
      </c>
      <c r="DQ8" s="11">
        <v>669629.75</v>
      </c>
      <c r="DR8" s="11">
        <v>2950</v>
      </c>
      <c r="DS8" s="11">
        <v>435841.25</v>
      </c>
      <c r="DT8" s="11">
        <v>6993736.25</v>
      </c>
      <c r="DU8" s="11">
        <v>329154.15000000002</v>
      </c>
      <c r="DV8" s="11">
        <v>768692.9</v>
      </c>
      <c r="DW8" s="11">
        <v>636015</v>
      </c>
      <c r="DX8" s="11">
        <v>153914.75</v>
      </c>
      <c r="DY8" s="11">
        <v>1320604</v>
      </c>
      <c r="DZ8" s="11">
        <v>119518</v>
      </c>
      <c r="EA8" s="11">
        <v>0</v>
      </c>
      <c r="EB8" s="11">
        <v>3056</v>
      </c>
      <c r="EC8" s="11">
        <v>10965.5</v>
      </c>
      <c r="ED8" s="11">
        <v>123040.25</v>
      </c>
      <c r="EE8" s="11">
        <v>2516107.39</v>
      </c>
      <c r="EF8" s="11">
        <v>2721087.8</v>
      </c>
      <c r="EG8" s="11">
        <v>248895.5</v>
      </c>
      <c r="EH8" s="11">
        <v>43608.5</v>
      </c>
      <c r="EI8" s="11">
        <v>20022.5</v>
      </c>
      <c r="EJ8" s="11">
        <v>51191.25</v>
      </c>
      <c r="EK8" s="11">
        <v>486879.55</v>
      </c>
      <c r="EL8" s="11">
        <v>64239.75</v>
      </c>
      <c r="EM8" s="11">
        <v>100666.5</v>
      </c>
      <c r="EN8" s="11">
        <v>16418391.24</v>
      </c>
      <c r="EO8" s="11">
        <v>897145</v>
      </c>
      <c r="EP8" s="11">
        <v>434314.5</v>
      </c>
      <c r="EQ8" s="11">
        <v>87126.5</v>
      </c>
      <c r="ER8" s="11">
        <v>71851</v>
      </c>
      <c r="ES8" s="11">
        <v>0</v>
      </c>
      <c r="ET8" s="11">
        <v>272744</v>
      </c>
      <c r="EU8" s="11">
        <v>170573.16</v>
      </c>
      <c r="EV8" s="11">
        <v>37822.5</v>
      </c>
      <c r="EW8" s="11">
        <v>1878558.18</v>
      </c>
      <c r="EX8" s="11">
        <v>0</v>
      </c>
      <c r="EY8" s="11">
        <v>25057</v>
      </c>
      <c r="EZ8" s="11">
        <v>142155</v>
      </c>
      <c r="FA8" s="11">
        <v>742767</v>
      </c>
      <c r="FB8" s="11">
        <v>60986</v>
      </c>
      <c r="FC8" s="11">
        <v>136998.65</v>
      </c>
      <c r="FD8" s="11">
        <v>2697</v>
      </c>
      <c r="FE8" s="11">
        <v>39292</v>
      </c>
      <c r="FF8" s="11">
        <v>7836</v>
      </c>
      <c r="FG8" s="11">
        <v>41395.410000000003</v>
      </c>
      <c r="FH8" s="11">
        <v>34003</v>
      </c>
      <c r="FI8" s="11">
        <v>1526045.3800000001</v>
      </c>
      <c r="FJ8" s="11">
        <v>2833</v>
      </c>
      <c r="FK8" s="11">
        <v>54972</v>
      </c>
      <c r="FL8" s="11">
        <v>235667.75</v>
      </c>
      <c r="FM8" s="11">
        <v>65302.19</v>
      </c>
      <c r="FN8" s="11">
        <v>11589</v>
      </c>
      <c r="FO8" s="11">
        <v>98726.25</v>
      </c>
      <c r="FP8" s="11">
        <v>0</v>
      </c>
      <c r="FQ8" s="11">
        <v>13288904</v>
      </c>
      <c r="FR8" s="11">
        <v>101206</v>
      </c>
      <c r="FS8" s="11">
        <v>175416</v>
      </c>
      <c r="FT8" s="11">
        <v>195582.75</v>
      </c>
      <c r="FU8" s="11">
        <v>340027</v>
      </c>
      <c r="FV8" s="11">
        <v>5965.37</v>
      </c>
      <c r="FW8" s="11">
        <v>120214</v>
      </c>
      <c r="FX8" s="11">
        <v>135981</v>
      </c>
      <c r="FY8" s="11">
        <v>43405</v>
      </c>
      <c r="FZ8" s="11">
        <v>451270.75</v>
      </c>
      <c r="GA8" s="11">
        <v>477244.64</v>
      </c>
      <c r="GB8" s="11">
        <v>427431</v>
      </c>
      <c r="GC8" s="11">
        <v>0</v>
      </c>
      <c r="GD8" s="11">
        <v>0</v>
      </c>
      <c r="GE8" s="11">
        <v>4379317.5</v>
      </c>
      <c r="GF8" s="11">
        <v>153249.5</v>
      </c>
      <c r="GG8" s="11">
        <v>8996</v>
      </c>
      <c r="GH8" s="11">
        <v>621049.25</v>
      </c>
      <c r="GI8" s="11">
        <v>163402</v>
      </c>
      <c r="GJ8" s="11">
        <v>80463</v>
      </c>
      <c r="GK8" s="11">
        <v>237782</v>
      </c>
      <c r="GL8" s="11">
        <v>1039166.5</v>
      </c>
      <c r="GM8" s="11">
        <v>49255</v>
      </c>
      <c r="GN8" s="11">
        <v>0</v>
      </c>
      <c r="GO8" s="11">
        <v>0</v>
      </c>
      <c r="GP8" s="11">
        <v>0</v>
      </c>
      <c r="GQ8" s="11">
        <v>1313984</v>
      </c>
      <c r="GR8" s="11">
        <v>710493.29</v>
      </c>
      <c r="GS8" s="11">
        <v>66647</v>
      </c>
      <c r="GT8" s="11">
        <v>736352.75</v>
      </c>
      <c r="GU8" s="11">
        <v>78476</v>
      </c>
      <c r="GV8" s="11">
        <v>110120.48</v>
      </c>
      <c r="GW8" s="11">
        <v>93261</v>
      </c>
      <c r="GX8" s="11">
        <v>61501</v>
      </c>
      <c r="GY8" s="11">
        <v>6800700</v>
      </c>
      <c r="GZ8" s="11">
        <v>1086980.25</v>
      </c>
      <c r="HA8" s="11">
        <v>349744.04</v>
      </c>
      <c r="HB8" s="11">
        <v>345303.96</v>
      </c>
      <c r="HC8" s="11">
        <v>12901526.489999998</v>
      </c>
      <c r="HD8" s="11">
        <v>2479370.25</v>
      </c>
      <c r="HE8" s="11">
        <v>1418430.25</v>
      </c>
      <c r="HF8" s="11">
        <v>299106.34000000003</v>
      </c>
      <c r="HG8" s="11">
        <v>467851.5</v>
      </c>
      <c r="HH8" s="11">
        <v>2940234.79</v>
      </c>
      <c r="HI8" s="11">
        <v>1141294.5</v>
      </c>
      <c r="HJ8" s="11">
        <v>269855</v>
      </c>
      <c r="HK8" s="11">
        <v>8842515.0600000005</v>
      </c>
      <c r="HL8" s="11">
        <v>668278</v>
      </c>
      <c r="HM8" s="11">
        <v>1162332</v>
      </c>
      <c r="HN8" s="11">
        <v>460461</v>
      </c>
      <c r="HO8" s="11">
        <v>344634.22</v>
      </c>
      <c r="HP8" s="11">
        <v>222179</v>
      </c>
      <c r="HQ8" s="11">
        <v>103950</v>
      </c>
      <c r="HR8" s="11">
        <v>130635</v>
      </c>
      <c r="HS8" s="11">
        <v>9790417.8800000008</v>
      </c>
      <c r="HT8" s="11">
        <v>952739.04</v>
      </c>
      <c r="HU8" s="11">
        <v>565923.25</v>
      </c>
      <c r="HV8" s="11">
        <v>687691</v>
      </c>
      <c r="HW8" s="11">
        <v>99955</v>
      </c>
      <c r="HX8" s="11">
        <v>95566</v>
      </c>
      <c r="HY8" s="11">
        <v>487074.25</v>
      </c>
      <c r="HZ8" s="11">
        <v>60321.75</v>
      </c>
      <c r="IA8" s="11">
        <v>635091</v>
      </c>
      <c r="IB8" s="11">
        <v>223205</v>
      </c>
      <c r="IC8" s="11">
        <v>0</v>
      </c>
      <c r="ID8" s="11">
        <v>112067.5</v>
      </c>
      <c r="IE8" s="11">
        <v>0</v>
      </c>
      <c r="IF8" s="11">
        <v>239004</v>
      </c>
      <c r="IG8" s="11">
        <v>466049.63</v>
      </c>
      <c r="IH8" s="11">
        <v>34670</v>
      </c>
      <c r="II8" s="11">
        <v>10047922.640000001</v>
      </c>
      <c r="IJ8" s="11">
        <v>1169893</v>
      </c>
      <c r="IK8" s="11">
        <v>190375</v>
      </c>
      <c r="IL8" s="11">
        <v>175388</v>
      </c>
      <c r="IM8" s="11">
        <v>2002761.68</v>
      </c>
      <c r="IN8" s="11">
        <v>278687.25</v>
      </c>
      <c r="IO8" s="11">
        <v>227939.5</v>
      </c>
      <c r="IP8" s="11">
        <v>92014</v>
      </c>
      <c r="IQ8" s="11">
        <v>0</v>
      </c>
      <c r="IR8" s="11">
        <v>537278</v>
      </c>
      <c r="IS8" s="11">
        <v>11128</v>
      </c>
      <c r="IT8" s="11">
        <v>26944774.879999999</v>
      </c>
      <c r="IU8" s="11">
        <v>4250544.2</v>
      </c>
      <c r="IV8" s="11">
        <v>973418</v>
      </c>
      <c r="IW8" s="11">
        <v>299173</v>
      </c>
      <c r="IX8" s="11">
        <v>78953.25</v>
      </c>
      <c r="IY8" s="11">
        <v>0</v>
      </c>
      <c r="IZ8" s="11">
        <v>127562</v>
      </c>
      <c r="JA8" s="11">
        <v>66396.02</v>
      </c>
      <c r="JB8" s="11">
        <v>86966.75</v>
      </c>
      <c r="JC8" s="11">
        <v>80089</v>
      </c>
      <c r="JD8" s="11">
        <v>1826825</v>
      </c>
      <c r="JE8" s="11">
        <v>404466</v>
      </c>
      <c r="JF8" s="11">
        <v>3048786.25</v>
      </c>
      <c r="JG8" s="11">
        <v>784947.75</v>
      </c>
      <c r="JH8" s="11">
        <v>7200</v>
      </c>
      <c r="JI8" s="11">
        <v>85318.5</v>
      </c>
      <c r="JJ8" s="11">
        <v>1180</v>
      </c>
      <c r="JK8" s="11">
        <v>365491.32999999996</v>
      </c>
      <c r="JL8" s="11">
        <v>2537008.5100000002</v>
      </c>
      <c r="JM8" s="11">
        <v>323767.5</v>
      </c>
      <c r="JN8" s="11">
        <v>456737</v>
      </c>
      <c r="JO8" s="11">
        <v>422168.71</v>
      </c>
      <c r="JP8" s="11">
        <v>94899</v>
      </c>
      <c r="JQ8" s="11">
        <v>1083548</v>
      </c>
      <c r="JR8" s="11">
        <v>0</v>
      </c>
      <c r="JS8" s="11">
        <v>7219297.6399999997</v>
      </c>
      <c r="JT8" s="11">
        <v>2969610.6</v>
      </c>
      <c r="JU8" s="11">
        <v>549176.75</v>
      </c>
      <c r="JV8" s="11">
        <v>67557</v>
      </c>
      <c r="JW8" s="11">
        <v>117179</v>
      </c>
      <c r="JX8" s="11">
        <v>35172</v>
      </c>
      <c r="JY8" s="11">
        <v>781553.5</v>
      </c>
      <c r="JZ8" s="11">
        <v>657732.42000000004</v>
      </c>
      <c r="KA8" s="11">
        <v>0</v>
      </c>
      <c r="KB8" s="11">
        <v>147047</v>
      </c>
      <c r="KC8" s="11">
        <v>21305</v>
      </c>
      <c r="KD8" s="11">
        <v>85789.2</v>
      </c>
      <c r="KE8" s="11">
        <v>45117</v>
      </c>
      <c r="KF8" s="11">
        <v>0</v>
      </c>
      <c r="KG8" s="11">
        <v>23433.34</v>
      </c>
      <c r="KH8" s="11">
        <v>0</v>
      </c>
      <c r="KI8" s="11">
        <v>9206220.879999999</v>
      </c>
      <c r="KJ8" s="11">
        <v>978740</v>
      </c>
      <c r="KK8" s="11">
        <v>241058.5</v>
      </c>
      <c r="KL8" s="11">
        <v>598269</v>
      </c>
      <c r="KM8" s="11">
        <v>466207</v>
      </c>
      <c r="KN8" s="11">
        <v>147154</v>
      </c>
      <c r="KO8" s="11">
        <v>1168062</v>
      </c>
      <c r="KP8" s="11">
        <v>2859128.36</v>
      </c>
      <c r="KQ8" s="11">
        <v>473698.14</v>
      </c>
      <c r="KR8" s="11">
        <v>3804352.04</v>
      </c>
      <c r="KS8" s="11">
        <v>151520</v>
      </c>
      <c r="KT8" s="11">
        <v>407686.76</v>
      </c>
      <c r="KU8" s="11">
        <v>1737481.1</v>
      </c>
      <c r="KV8" s="11">
        <v>65809.5</v>
      </c>
      <c r="KW8" s="11">
        <v>236398</v>
      </c>
      <c r="KX8" s="11">
        <v>6588144.9299999997</v>
      </c>
      <c r="KY8" s="11">
        <v>590921</v>
      </c>
      <c r="KZ8" s="11">
        <v>9013254.9100000001</v>
      </c>
      <c r="LA8" s="11">
        <v>429400.25</v>
      </c>
      <c r="LB8" s="11">
        <v>467821</v>
      </c>
      <c r="LC8" s="11">
        <v>1063111</v>
      </c>
      <c r="LD8" s="11">
        <v>1957127.25</v>
      </c>
      <c r="LE8" s="11">
        <v>885277</v>
      </c>
      <c r="LF8" s="11">
        <v>438935.5</v>
      </c>
      <c r="LG8" s="11">
        <v>47108.5</v>
      </c>
      <c r="LH8" s="11">
        <v>16773766.199999999</v>
      </c>
      <c r="LI8" s="11">
        <v>1440227.25</v>
      </c>
      <c r="LJ8" s="11">
        <v>8699374.1500000004</v>
      </c>
      <c r="LK8" s="11">
        <v>6934099.7999999998</v>
      </c>
      <c r="LL8" s="11">
        <v>690743.8</v>
      </c>
      <c r="LM8" s="11">
        <v>334411.02</v>
      </c>
      <c r="LN8" s="11">
        <v>-200583.75</v>
      </c>
      <c r="LO8" s="11">
        <v>240770.25</v>
      </c>
      <c r="LP8" s="11">
        <v>178973</v>
      </c>
      <c r="LQ8" s="11">
        <v>-786182</v>
      </c>
      <c r="LR8" s="11">
        <v>7656.2300000000032</v>
      </c>
      <c r="LS8" s="11">
        <v>3741316.24</v>
      </c>
      <c r="LT8" s="11">
        <v>1390938</v>
      </c>
      <c r="LU8" s="11">
        <v>96851.5</v>
      </c>
      <c r="LV8" s="11">
        <v>18156621.649999999</v>
      </c>
      <c r="LW8" s="11">
        <v>5966626.8000000007</v>
      </c>
      <c r="LX8" s="11">
        <v>8793453.2799999993</v>
      </c>
      <c r="LY8" s="11">
        <v>1248254.25</v>
      </c>
      <c r="LZ8" s="11">
        <v>242256.59</v>
      </c>
      <c r="MA8" s="11">
        <v>45149</v>
      </c>
      <c r="MB8" s="11">
        <v>209533</v>
      </c>
      <c r="MC8" s="11">
        <v>277964.79999999999</v>
      </c>
      <c r="MD8" s="11">
        <v>558970</v>
      </c>
      <c r="ME8" s="11">
        <v>281981.36</v>
      </c>
      <c r="MF8" s="11">
        <v>1171247.5</v>
      </c>
      <c r="MG8" s="11">
        <v>141842</v>
      </c>
      <c r="MH8" s="11">
        <v>36260885.659999996</v>
      </c>
      <c r="MI8" s="11">
        <v>7958</v>
      </c>
      <c r="MJ8" s="11">
        <v>183390</v>
      </c>
      <c r="MK8" s="11">
        <v>14952</v>
      </c>
      <c r="ML8" s="11">
        <v>46738</v>
      </c>
      <c r="MM8" s="11">
        <v>347791</v>
      </c>
      <c r="MN8" s="11">
        <v>180478</v>
      </c>
      <c r="MO8" s="11">
        <v>61467</v>
      </c>
      <c r="MP8" s="11">
        <v>41211</v>
      </c>
      <c r="MQ8" s="11">
        <v>46330</v>
      </c>
      <c r="MR8" s="11">
        <v>123109.5</v>
      </c>
      <c r="MS8" s="11">
        <v>189005.25</v>
      </c>
      <c r="MT8" s="11">
        <v>6875466.5</v>
      </c>
      <c r="MU8" s="11">
        <v>85426</v>
      </c>
      <c r="MV8" s="11">
        <v>-1458474</v>
      </c>
      <c r="MW8" s="11">
        <v>141755</v>
      </c>
      <c r="MX8" s="11">
        <v>194234</v>
      </c>
      <c r="MY8" s="11">
        <v>419954</v>
      </c>
      <c r="MZ8" s="11">
        <v>1505565</v>
      </c>
      <c r="NA8" s="11">
        <v>487869.5</v>
      </c>
      <c r="NB8" s="11">
        <v>251110.5</v>
      </c>
      <c r="NC8" s="11">
        <v>73267.45</v>
      </c>
      <c r="ND8" s="11">
        <v>0</v>
      </c>
      <c r="NE8" s="11">
        <v>44614375.239999995</v>
      </c>
      <c r="NF8" s="11">
        <v>1051694</v>
      </c>
      <c r="NG8" s="11">
        <v>122916</v>
      </c>
      <c r="NH8" s="11">
        <v>6176962.6100000003</v>
      </c>
      <c r="NI8" s="11">
        <v>42863</v>
      </c>
      <c r="NJ8" s="11">
        <v>252428</v>
      </c>
      <c r="NK8" s="11">
        <v>1997063.88</v>
      </c>
      <c r="NL8" s="11">
        <v>1392797</v>
      </c>
      <c r="NM8" s="11">
        <v>45438</v>
      </c>
      <c r="NN8" s="11">
        <v>563425.94999999995</v>
      </c>
      <c r="NO8" s="11">
        <v>236272.3</v>
      </c>
      <c r="NP8" s="11">
        <v>156865</v>
      </c>
      <c r="NQ8" s="11">
        <v>2330941.2599999998</v>
      </c>
      <c r="NR8" s="11">
        <v>129479</v>
      </c>
      <c r="NS8" s="11">
        <v>217111</v>
      </c>
      <c r="NT8" s="11">
        <v>47781</v>
      </c>
      <c r="NU8" s="11">
        <v>359102</v>
      </c>
      <c r="NV8" s="11">
        <v>0</v>
      </c>
      <c r="NW8" s="11">
        <v>31364</v>
      </c>
      <c r="NX8" s="11">
        <v>7996663.6500000004</v>
      </c>
      <c r="NY8" s="11">
        <v>1413656</v>
      </c>
      <c r="NZ8" s="11">
        <v>208683</v>
      </c>
      <c r="OA8" s="11">
        <v>24106</v>
      </c>
      <c r="OB8" s="11">
        <v>54744</v>
      </c>
      <c r="OC8" s="11">
        <v>357173</v>
      </c>
      <c r="OD8" s="11">
        <v>8258.5</v>
      </c>
      <c r="OE8" s="11">
        <v>11941048.51</v>
      </c>
      <c r="OF8" s="11">
        <v>2968171.7199999997</v>
      </c>
      <c r="OG8" s="11">
        <v>799170.43</v>
      </c>
      <c r="OH8" s="11">
        <v>2299508</v>
      </c>
      <c r="OI8" s="11">
        <v>906765.5</v>
      </c>
      <c r="OJ8" s="11">
        <v>391761</v>
      </c>
      <c r="OK8" s="11">
        <v>296547.41000000003</v>
      </c>
      <c r="OL8" s="11">
        <v>103166</v>
      </c>
      <c r="OM8" s="11">
        <v>210749</v>
      </c>
      <c r="ON8" s="11">
        <v>17059151.039999999</v>
      </c>
      <c r="OO8" s="11">
        <v>988969.5</v>
      </c>
      <c r="OP8" s="11">
        <v>4243132</v>
      </c>
      <c r="OQ8" s="11">
        <v>1314393.6100000001</v>
      </c>
      <c r="OR8" s="11">
        <v>166705</v>
      </c>
      <c r="OS8" s="11">
        <v>0</v>
      </c>
      <c r="OT8" s="11">
        <v>4072292.3</v>
      </c>
      <c r="OU8" s="11">
        <v>172201</v>
      </c>
      <c r="OV8" s="11">
        <v>0</v>
      </c>
      <c r="OW8" s="11">
        <v>149469.75</v>
      </c>
      <c r="OX8" s="11">
        <v>258706</v>
      </c>
      <c r="OY8" s="11">
        <v>4144915.63</v>
      </c>
      <c r="OZ8" s="11">
        <v>13168</v>
      </c>
      <c r="PA8" s="11">
        <v>14119</v>
      </c>
      <c r="PB8" s="11">
        <v>0</v>
      </c>
      <c r="PC8" s="11">
        <v>4671231.0599999987</v>
      </c>
      <c r="PD8" s="11">
        <v>140184</v>
      </c>
      <c r="PE8" s="11">
        <v>699407.5</v>
      </c>
      <c r="PF8" s="11">
        <v>44001</v>
      </c>
      <c r="PG8" s="11">
        <v>530451.5</v>
      </c>
      <c r="PH8" s="11">
        <v>695208.41</v>
      </c>
      <c r="PI8" s="11">
        <v>-70439.820000000007</v>
      </c>
      <c r="PJ8" s="11">
        <v>212847</v>
      </c>
      <c r="PK8" s="11">
        <v>149325.5</v>
      </c>
      <c r="PL8" s="11">
        <v>49128</v>
      </c>
      <c r="PM8" s="11">
        <v>232025</v>
      </c>
      <c r="PN8" s="11">
        <v>418177</v>
      </c>
      <c r="PO8" s="11">
        <v>235830.55</v>
      </c>
      <c r="PP8" s="11">
        <v>706250</v>
      </c>
      <c r="PQ8" s="11">
        <v>4230</v>
      </c>
      <c r="PR8" s="11">
        <v>29234.5</v>
      </c>
      <c r="PS8" s="11">
        <v>-8590534.5</v>
      </c>
      <c r="PT8" s="11">
        <v>0</v>
      </c>
      <c r="PU8" s="11">
        <v>11289630</v>
      </c>
      <c r="PV8" s="11">
        <v>138136</v>
      </c>
      <c r="PW8" s="11">
        <v>67834</v>
      </c>
      <c r="PX8" s="11">
        <v>47658.78</v>
      </c>
      <c r="PY8" s="11">
        <v>2316762.2400000002</v>
      </c>
      <c r="PZ8" s="11">
        <v>45041.37</v>
      </c>
      <c r="QA8" s="11">
        <v>216801.5</v>
      </c>
      <c r="QB8" s="11">
        <v>519260</v>
      </c>
      <c r="QC8" s="11">
        <v>1203614</v>
      </c>
      <c r="QD8" s="11">
        <v>3130</v>
      </c>
      <c r="QE8" s="11">
        <v>302623</v>
      </c>
      <c r="QF8" s="11">
        <v>44329</v>
      </c>
      <c r="QG8" s="11">
        <v>7760</v>
      </c>
      <c r="QH8" s="11">
        <v>89879</v>
      </c>
      <c r="QI8" s="11">
        <v>0</v>
      </c>
      <c r="QJ8" s="11">
        <v>132907</v>
      </c>
      <c r="QK8" s="11">
        <v>259811</v>
      </c>
      <c r="QL8" s="11">
        <v>56193</v>
      </c>
      <c r="QM8" s="11">
        <v>0</v>
      </c>
      <c r="QN8" s="11">
        <v>347555</v>
      </c>
      <c r="QO8" s="11">
        <v>695696.04</v>
      </c>
      <c r="QP8" s="11">
        <v>4360.5</v>
      </c>
      <c r="QQ8" s="11">
        <v>22598.75</v>
      </c>
      <c r="QR8" s="11">
        <v>0</v>
      </c>
      <c r="QS8" s="11">
        <v>0</v>
      </c>
      <c r="QT8" s="11">
        <v>0</v>
      </c>
      <c r="QU8" s="11">
        <v>6425930.96</v>
      </c>
      <c r="QV8" s="11">
        <v>44925</v>
      </c>
      <c r="QW8" s="11">
        <v>506335</v>
      </c>
      <c r="QX8" s="11">
        <v>55151.5</v>
      </c>
      <c r="QY8" s="11">
        <v>0</v>
      </c>
      <c r="QZ8" s="11">
        <v>519330.11</v>
      </c>
      <c r="RA8" s="11">
        <v>0</v>
      </c>
      <c r="RB8" s="11">
        <v>198543.38</v>
      </c>
      <c r="RC8" s="11">
        <v>106083.5</v>
      </c>
      <c r="RD8" s="11">
        <v>185978.6</v>
      </c>
      <c r="RE8" s="11">
        <v>41145</v>
      </c>
      <c r="RF8" s="11">
        <v>31031</v>
      </c>
      <c r="RG8" s="11">
        <v>280</v>
      </c>
      <c r="RH8" s="11">
        <v>9146753.8800000008</v>
      </c>
      <c r="RI8" s="11">
        <v>475221</v>
      </c>
      <c r="RJ8" s="11">
        <v>111799</v>
      </c>
      <c r="RK8" s="11">
        <v>270467.02</v>
      </c>
      <c r="RL8" s="11">
        <v>29683</v>
      </c>
      <c r="RM8" s="11">
        <v>519050</v>
      </c>
      <c r="RN8" s="11">
        <v>591465</v>
      </c>
      <c r="RO8" s="11">
        <v>24045.75</v>
      </c>
      <c r="RP8" s="11">
        <v>84875</v>
      </c>
      <c r="RQ8" s="11">
        <v>484480.3</v>
      </c>
      <c r="RR8" s="11">
        <v>587929</v>
      </c>
      <c r="RS8" s="11">
        <v>48639</v>
      </c>
      <c r="RT8" s="11">
        <v>29036.93</v>
      </c>
      <c r="RU8" s="11">
        <v>0</v>
      </c>
      <c r="RV8" s="11">
        <v>115612</v>
      </c>
      <c r="RW8" s="11">
        <v>155962</v>
      </c>
      <c r="RX8" s="11">
        <v>478996.5</v>
      </c>
      <c r="RY8" s="11">
        <v>0</v>
      </c>
      <c r="RZ8" s="11">
        <v>0</v>
      </c>
      <c r="SA8" s="11">
        <v>242825.75</v>
      </c>
      <c r="SB8" s="11">
        <v>2865544.76</v>
      </c>
      <c r="SC8" s="11">
        <v>0</v>
      </c>
      <c r="SD8" s="11">
        <v>0</v>
      </c>
      <c r="SE8" s="11">
        <v>56209</v>
      </c>
      <c r="SF8" s="11">
        <v>8465</v>
      </c>
      <c r="SG8" s="11">
        <v>337833</v>
      </c>
      <c r="SH8" s="11">
        <v>143179.5</v>
      </c>
      <c r="SI8" s="11">
        <v>2007931</v>
      </c>
      <c r="SJ8" s="11">
        <v>20</v>
      </c>
      <c r="SK8" s="11">
        <v>58232</v>
      </c>
      <c r="SL8" s="11">
        <v>635883.5</v>
      </c>
      <c r="SM8" s="11">
        <v>190</v>
      </c>
      <c r="SN8" s="11">
        <v>1722936.33</v>
      </c>
      <c r="SO8" s="11">
        <v>0</v>
      </c>
      <c r="SP8" s="11">
        <v>31608</v>
      </c>
      <c r="SQ8" s="11">
        <v>131079</v>
      </c>
      <c r="SR8" s="11">
        <v>3078.5</v>
      </c>
      <c r="SS8" s="11">
        <v>45465.5</v>
      </c>
      <c r="ST8" s="11">
        <v>91249</v>
      </c>
      <c r="SU8" s="11">
        <v>107436</v>
      </c>
      <c r="SV8" s="11">
        <v>2777120.4</v>
      </c>
      <c r="SW8" s="11">
        <v>35846</v>
      </c>
      <c r="SX8" s="11">
        <v>137835</v>
      </c>
      <c r="SY8" s="11">
        <v>53611</v>
      </c>
      <c r="SZ8" s="11">
        <v>22277</v>
      </c>
      <c r="TA8" s="11">
        <v>141845.5</v>
      </c>
      <c r="TB8" s="11">
        <v>310442</v>
      </c>
      <c r="TC8" s="11">
        <v>232422</v>
      </c>
      <c r="TD8" s="11">
        <v>43574</v>
      </c>
      <c r="TE8" s="11">
        <v>9289</v>
      </c>
      <c r="TF8" s="11">
        <v>0</v>
      </c>
      <c r="TG8" s="11">
        <v>93797</v>
      </c>
      <c r="TH8" s="11">
        <v>121928</v>
      </c>
      <c r="TI8" s="11">
        <v>0</v>
      </c>
      <c r="TJ8" s="11">
        <v>15539265.529999999</v>
      </c>
      <c r="TK8" s="11">
        <v>0</v>
      </c>
      <c r="TL8" s="11">
        <v>34390</v>
      </c>
      <c r="TM8" s="11">
        <v>58546</v>
      </c>
      <c r="TN8" s="11">
        <v>351477</v>
      </c>
      <c r="TO8" s="11">
        <v>50133</v>
      </c>
      <c r="TP8" s="11">
        <v>4652</v>
      </c>
      <c r="TQ8" s="11">
        <v>583045.80000000005</v>
      </c>
      <c r="TR8" s="11">
        <v>183725.5</v>
      </c>
      <c r="TS8" s="11">
        <v>107317</v>
      </c>
      <c r="TT8" s="11">
        <v>33645</v>
      </c>
      <c r="TU8" s="11">
        <v>160742.25</v>
      </c>
      <c r="TV8" s="11">
        <v>3200.5</v>
      </c>
      <c r="TW8" s="11">
        <v>340911</v>
      </c>
      <c r="TX8" s="11">
        <v>23870</v>
      </c>
      <c r="TY8" s="11">
        <v>31997</v>
      </c>
      <c r="TZ8" s="11">
        <v>1859141</v>
      </c>
      <c r="UA8" s="11">
        <v>21572</v>
      </c>
      <c r="UB8" s="11">
        <v>4787898.33</v>
      </c>
      <c r="UC8" s="11">
        <v>358138.60000000003</v>
      </c>
      <c r="UD8" s="11">
        <v>14694.25</v>
      </c>
      <c r="UE8" s="11">
        <v>21024</v>
      </c>
      <c r="UF8" s="11">
        <v>4610924.21</v>
      </c>
      <c r="UG8" s="11">
        <v>6709</v>
      </c>
      <c r="UH8" s="11">
        <v>0</v>
      </c>
      <c r="UI8" s="11">
        <v>0</v>
      </c>
      <c r="UJ8" s="11">
        <v>18509.5</v>
      </c>
      <c r="UK8" s="11">
        <v>2909563.5</v>
      </c>
      <c r="UL8" s="11">
        <v>64074</v>
      </c>
      <c r="UM8" s="11">
        <v>49718</v>
      </c>
      <c r="UN8" s="11">
        <v>310522</v>
      </c>
      <c r="UO8" s="11">
        <v>18913</v>
      </c>
      <c r="UP8" s="11">
        <v>20283</v>
      </c>
      <c r="UQ8" s="11">
        <v>9479204</v>
      </c>
      <c r="UR8" s="11">
        <v>536933</v>
      </c>
      <c r="US8" s="11">
        <v>117160.65</v>
      </c>
      <c r="UT8" s="11">
        <v>1650781</v>
      </c>
      <c r="UU8" s="11">
        <v>0</v>
      </c>
      <c r="UV8" s="11">
        <v>52533</v>
      </c>
      <c r="UW8" s="11">
        <v>179398</v>
      </c>
      <c r="UX8" s="11">
        <v>107820</v>
      </c>
      <c r="UY8" s="11">
        <v>49184</v>
      </c>
      <c r="UZ8" s="11">
        <v>140109</v>
      </c>
      <c r="VA8" s="11">
        <v>356345</v>
      </c>
      <c r="VB8" s="11">
        <v>297740.75</v>
      </c>
      <c r="VC8" s="11">
        <v>68347</v>
      </c>
      <c r="VD8" s="11">
        <v>273165.55</v>
      </c>
      <c r="VE8" s="11">
        <v>0</v>
      </c>
      <c r="VF8" s="11">
        <v>65439</v>
      </c>
      <c r="VG8" s="11">
        <v>0</v>
      </c>
      <c r="VH8" s="11">
        <v>48269</v>
      </c>
      <c r="VI8" s="11">
        <v>779839</v>
      </c>
      <c r="VJ8" s="11">
        <v>-25773</v>
      </c>
      <c r="VK8" s="11">
        <v>0</v>
      </c>
      <c r="VL8" s="11">
        <v>45446.35</v>
      </c>
      <c r="VM8" s="11">
        <v>4811042.7</v>
      </c>
      <c r="VN8" s="11">
        <v>117929</v>
      </c>
      <c r="VO8" s="11">
        <v>123500</v>
      </c>
      <c r="VP8" s="11">
        <v>138305</v>
      </c>
      <c r="VQ8" s="11">
        <v>150452.85</v>
      </c>
      <c r="VR8" s="11">
        <v>872801.25</v>
      </c>
      <c r="VS8" s="11">
        <v>151330.5</v>
      </c>
      <c r="VT8" s="11">
        <v>9418.5</v>
      </c>
      <c r="VU8" s="11">
        <v>0</v>
      </c>
      <c r="VV8" s="11">
        <v>1400833.55</v>
      </c>
      <c r="VW8" s="11">
        <v>0</v>
      </c>
      <c r="VX8" s="11">
        <v>278108.5</v>
      </c>
      <c r="VY8" s="11">
        <v>17520</v>
      </c>
      <c r="VZ8" s="11">
        <v>10921</v>
      </c>
      <c r="WA8" s="11">
        <v>124584.75</v>
      </c>
      <c r="WB8" s="11">
        <v>30285922.309999999</v>
      </c>
      <c r="WC8" s="11">
        <v>85369</v>
      </c>
      <c r="WD8" s="11">
        <v>61528</v>
      </c>
      <c r="WE8" s="11">
        <v>258400</v>
      </c>
      <c r="WF8" s="11">
        <v>102497</v>
      </c>
      <c r="WG8" s="11">
        <v>2813</v>
      </c>
      <c r="WH8" s="11">
        <v>172519.5</v>
      </c>
      <c r="WI8" s="11">
        <v>254265</v>
      </c>
      <c r="WJ8" s="11">
        <v>145598</v>
      </c>
      <c r="WK8" s="11">
        <v>257587</v>
      </c>
      <c r="WL8" s="11">
        <v>32275</v>
      </c>
      <c r="WM8" s="11">
        <v>1827002</v>
      </c>
      <c r="WN8" s="11">
        <v>75289</v>
      </c>
      <c r="WO8" s="11">
        <v>514609.75</v>
      </c>
      <c r="WP8" s="11">
        <v>336194.55</v>
      </c>
      <c r="WQ8" s="11">
        <v>364332</v>
      </c>
      <c r="WR8" s="11">
        <v>-177368.55</v>
      </c>
      <c r="WS8" s="11">
        <v>129910</v>
      </c>
      <c r="WT8" s="11">
        <v>9195</v>
      </c>
      <c r="WU8" s="11">
        <v>192441</v>
      </c>
      <c r="WV8" s="11">
        <v>1898272.05</v>
      </c>
      <c r="WW8" s="11">
        <v>2408</v>
      </c>
      <c r="WX8" s="11">
        <v>103027</v>
      </c>
      <c r="WY8" s="11">
        <v>0</v>
      </c>
      <c r="WZ8" s="11">
        <v>183664</v>
      </c>
      <c r="XA8" s="11">
        <v>0</v>
      </c>
      <c r="XB8" s="11">
        <v>0</v>
      </c>
      <c r="XC8" s="11">
        <v>30754</v>
      </c>
      <c r="XD8" s="11">
        <v>2771275</v>
      </c>
      <c r="XE8" s="11">
        <v>113821</v>
      </c>
      <c r="XF8" s="11">
        <v>30889.5</v>
      </c>
      <c r="XG8" s="11">
        <v>38378</v>
      </c>
      <c r="XH8" s="11">
        <v>0</v>
      </c>
      <c r="XI8" s="11">
        <v>3672446.25</v>
      </c>
      <c r="XJ8" s="11">
        <v>176268</v>
      </c>
      <c r="XK8" s="11">
        <v>13141</v>
      </c>
      <c r="XL8" s="11">
        <v>697301</v>
      </c>
      <c r="XM8" s="11">
        <v>70901.5</v>
      </c>
      <c r="XN8" s="11">
        <v>46416</v>
      </c>
      <c r="XO8" s="11">
        <v>573366.64</v>
      </c>
      <c r="XP8" s="11">
        <v>11401</v>
      </c>
      <c r="XQ8" s="11">
        <v>34356</v>
      </c>
      <c r="XR8" s="11">
        <v>478423.21</v>
      </c>
      <c r="XS8" s="11">
        <v>387233</v>
      </c>
      <c r="XT8" s="11">
        <v>479299</v>
      </c>
      <c r="XU8" s="11">
        <v>125150</v>
      </c>
      <c r="XV8" s="11">
        <v>144505.25</v>
      </c>
      <c r="XW8" s="11">
        <v>3076</v>
      </c>
      <c r="XX8" s="11">
        <v>44828</v>
      </c>
      <c r="XY8" s="11">
        <v>5705</v>
      </c>
      <c r="XZ8" s="11">
        <v>0</v>
      </c>
      <c r="YA8" s="11">
        <v>45176</v>
      </c>
      <c r="YB8" s="11">
        <v>21657.5</v>
      </c>
      <c r="YC8" s="11">
        <v>6508</v>
      </c>
      <c r="YD8" s="11">
        <v>0</v>
      </c>
      <c r="YE8" s="11">
        <v>15970</v>
      </c>
      <c r="YF8" s="11">
        <v>5286365.7</v>
      </c>
      <c r="YG8" s="11">
        <v>69295</v>
      </c>
      <c r="YH8" s="11">
        <v>190267</v>
      </c>
      <c r="YI8" s="11">
        <v>46738.5</v>
      </c>
      <c r="YJ8" s="11">
        <v>543275.23</v>
      </c>
      <c r="YK8" s="11">
        <v>418494.03</v>
      </c>
      <c r="YL8" s="11">
        <v>233760.24</v>
      </c>
      <c r="YM8" s="11">
        <v>94563</v>
      </c>
      <c r="YN8" s="11">
        <v>776954</v>
      </c>
      <c r="YO8" s="11">
        <v>52248</v>
      </c>
      <c r="YP8" s="11">
        <v>278487</v>
      </c>
      <c r="YQ8" s="11">
        <v>119339.01</v>
      </c>
      <c r="YR8" s="11">
        <v>56097.5</v>
      </c>
      <c r="YS8" s="11">
        <v>22714</v>
      </c>
      <c r="YT8" s="11">
        <v>0</v>
      </c>
      <c r="YU8" s="11">
        <v>2600</v>
      </c>
      <c r="YV8" s="11">
        <v>33449.5</v>
      </c>
      <c r="YW8" s="11">
        <v>4865792.9000000004</v>
      </c>
      <c r="YX8" s="11">
        <v>201750</v>
      </c>
      <c r="YY8" s="11">
        <v>0</v>
      </c>
      <c r="YZ8" s="11">
        <v>0</v>
      </c>
      <c r="ZA8" s="11">
        <v>0</v>
      </c>
      <c r="ZB8" s="11">
        <v>76125.5</v>
      </c>
      <c r="ZC8" s="11">
        <v>60891.85</v>
      </c>
      <c r="ZD8" s="11">
        <v>4586594.5200000005</v>
      </c>
      <c r="ZE8" s="11">
        <v>33301</v>
      </c>
      <c r="ZF8" s="11">
        <v>44470</v>
      </c>
      <c r="ZG8" s="11">
        <v>18956.75</v>
      </c>
      <c r="ZH8" s="11">
        <v>172658.59</v>
      </c>
      <c r="ZI8" s="11">
        <v>127077.75</v>
      </c>
      <c r="ZJ8" s="11">
        <v>11843.47</v>
      </c>
      <c r="ZK8" s="11">
        <v>68146</v>
      </c>
      <c r="ZL8" s="11">
        <v>834093.29</v>
      </c>
      <c r="ZM8" s="11">
        <v>8525529.5399999991</v>
      </c>
      <c r="ZN8" s="11">
        <v>200328</v>
      </c>
      <c r="ZO8" s="11">
        <v>361675.52000000002</v>
      </c>
      <c r="ZP8" s="11">
        <v>755040</v>
      </c>
      <c r="ZQ8" s="11">
        <v>45631.25</v>
      </c>
      <c r="ZR8" s="11">
        <v>59901.2</v>
      </c>
      <c r="ZS8" s="11">
        <v>34873.5</v>
      </c>
      <c r="ZT8" s="11">
        <v>140875</v>
      </c>
      <c r="ZU8" s="11">
        <v>50422</v>
      </c>
      <c r="ZV8" s="11">
        <v>432582.67</v>
      </c>
      <c r="ZW8" s="11">
        <v>11788.25</v>
      </c>
      <c r="ZX8" s="11">
        <v>258478.43</v>
      </c>
      <c r="ZY8" s="11">
        <v>103985.25</v>
      </c>
      <c r="ZZ8" s="11">
        <v>42851.5</v>
      </c>
      <c r="AAA8" s="11">
        <v>0</v>
      </c>
      <c r="AAB8" s="11">
        <v>130327.75</v>
      </c>
      <c r="AAC8" s="11">
        <v>74018.03</v>
      </c>
      <c r="AAD8" s="11">
        <v>427189.75</v>
      </c>
      <c r="AAE8" s="11">
        <v>0</v>
      </c>
      <c r="AAF8" s="11">
        <v>50685</v>
      </c>
      <c r="AAG8" s="11">
        <v>81049.5</v>
      </c>
      <c r="AAH8" s="11">
        <v>-120484.09000000001</v>
      </c>
      <c r="AAI8" s="11">
        <v>1279474.6599999999</v>
      </c>
      <c r="AAJ8" s="11">
        <v>25392</v>
      </c>
      <c r="AAK8" s="11">
        <v>245330.01</v>
      </c>
      <c r="AAL8" s="11">
        <v>49835.5</v>
      </c>
      <c r="AAM8" s="11">
        <v>23311.5</v>
      </c>
      <c r="AAN8" s="11">
        <v>9830.5</v>
      </c>
      <c r="AAO8" s="11">
        <v>189831</v>
      </c>
      <c r="AAP8" s="11">
        <v>22515211.93</v>
      </c>
      <c r="AAQ8" s="11">
        <v>6002</v>
      </c>
      <c r="AAR8" s="11">
        <v>0</v>
      </c>
      <c r="AAS8" s="11">
        <v>591974</v>
      </c>
      <c r="AAT8" s="11">
        <v>255587.5</v>
      </c>
      <c r="AAU8" s="11">
        <v>101934</v>
      </c>
      <c r="AAV8" s="11">
        <v>16031.5</v>
      </c>
      <c r="AAW8" s="11">
        <v>230288.39</v>
      </c>
      <c r="AAX8" s="11">
        <v>526658.75</v>
      </c>
      <c r="AAY8" s="11">
        <v>97603.4</v>
      </c>
      <c r="AAZ8" s="11">
        <v>260767.5</v>
      </c>
      <c r="ABA8" s="11">
        <v>1248251</v>
      </c>
      <c r="ABB8" s="11">
        <v>349481</v>
      </c>
      <c r="ABC8" s="11">
        <v>21799.24</v>
      </c>
      <c r="ABD8" s="11">
        <v>3181.76</v>
      </c>
      <c r="ABE8" s="11">
        <v>26693.5</v>
      </c>
      <c r="ABF8" s="11">
        <v>106919</v>
      </c>
      <c r="ABG8" s="11">
        <v>225907.5</v>
      </c>
      <c r="ABH8" s="11">
        <v>6306.25</v>
      </c>
      <c r="ABI8" s="11">
        <v>2318049.5299999998</v>
      </c>
      <c r="ABJ8" s="11">
        <v>1741037.55</v>
      </c>
      <c r="ABK8" s="11">
        <v>20933.25</v>
      </c>
      <c r="ABL8" s="11">
        <v>0</v>
      </c>
      <c r="ABM8" s="11">
        <v>0</v>
      </c>
      <c r="ABN8" s="11">
        <v>13045</v>
      </c>
      <c r="ABO8" s="11">
        <v>12700</v>
      </c>
      <c r="ABP8" s="11">
        <v>9431306.5200000014</v>
      </c>
      <c r="ABQ8" s="11">
        <v>39355</v>
      </c>
      <c r="ABR8" s="11">
        <v>8370</v>
      </c>
      <c r="ABS8" s="11">
        <v>787008</v>
      </c>
      <c r="ABT8" s="11">
        <v>293583</v>
      </c>
      <c r="ABU8" s="11">
        <v>131022</v>
      </c>
      <c r="ABV8" s="11">
        <v>106172.5</v>
      </c>
      <c r="ABW8" s="11">
        <v>713399</v>
      </c>
      <c r="ABX8" s="11">
        <v>0</v>
      </c>
      <c r="ABY8" s="11">
        <v>20720401.66</v>
      </c>
      <c r="ABZ8" s="11">
        <v>0</v>
      </c>
      <c r="ACA8" s="11">
        <v>628587.51</v>
      </c>
      <c r="ACB8" s="11">
        <v>132395</v>
      </c>
      <c r="ACC8" s="11">
        <v>105061.47</v>
      </c>
      <c r="ACD8" s="11">
        <v>582053</v>
      </c>
      <c r="ACE8" s="11">
        <v>38372</v>
      </c>
      <c r="ACF8" s="11">
        <v>94662</v>
      </c>
      <c r="ACG8" s="11">
        <v>105814</v>
      </c>
      <c r="ACH8" s="11">
        <v>0</v>
      </c>
      <c r="ACI8" s="11">
        <v>0</v>
      </c>
      <c r="ACJ8" s="11">
        <v>21137596.18</v>
      </c>
      <c r="ACK8" s="11">
        <v>89894</v>
      </c>
      <c r="ACL8" s="11">
        <v>487327</v>
      </c>
      <c r="ACM8" s="11">
        <v>602906.75</v>
      </c>
      <c r="ACN8" s="11">
        <v>120251.25</v>
      </c>
      <c r="ACO8" s="11">
        <v>31643.75</v>
      </c>
      <c r="ACP8" s="11">
        <v>182693</v>
      </c>
      <c r="ACQ8" s="11">
        <v>3406846.75</v>
      </c>
      <c r="ACR8" s="11">
        <v>4018157.5</v>
      </c>
      <c r="ACS8" s="11">
        <v>67199.5</v>
      </c>
      <c r="ACT8" s="11">
        <v>268873</v>
      </c>
      <c r="ACU8" s="11">
        <v>726622</v>
      </c>
      <c r="ACV8" s="11">
        <v>21180</v>
      </c>
      <c r="ACW8" s="11">
        <v>3096308</v>
      </c>
      <c r="ACX8" s="11">
        <v>35147</v>
      </c>
      <c r="ACY8" s="11">
        <v>261339</v>
      </c>
      <c r="ACZ8" s="11">
        <v>55989</v>
      </c>
      <c r="ADA8" s="11">
        <v>0</v>
      </c>
      <c r="ADB8" s="11">
        <v>30138</v>
      </c>
      <c r="ADC8" s="11">
        <v>110884</v>
      </c>
      <c r="ADD8" s="11">
        <v>0</v>
      </c>
      <c r="ADE8" s="11">
        <v>56722</v>
      </c>
      <c r="ADF8" s="11">
        <v>28743</v>
      </c>
      <c r="ADG8" s="11">
        <v>2312146.4500000002</v>
      </c>
      <c r="ADH8" s="11">
        <v>617573.34</v>
      </c>
      <c r="ADI8" s="11">
        <v>0</v>
      </c>
      <c r="ADJ8" s="11">
        <v>21469</v>
      </c>
      <c r="ADK8" s="11">
        <v>292077</v>
      </c>
      <c r="ADL8" s="11">
        <v>38400</v>
      </c>
      <c r="ADM8" s="11">
        <v>155546.65</v>
      </c>
      <c r="ADN8" s="11">
        <v>-22645</v>
      </c>
      <c r="ADO8" s="11">
        <v>441967</v>
      </c>
      <c r="ADP8" s="11">
        <v>197950240.41000003</v>
      </c>
      <c r="ADQ8" s="11">
        <v>125515</v>
      </c>
      <c r="ADR8" s="11">
        <v>178057</v>
      </c>
      <c r="ADS8" s="11">
        <v>60573.7</v>
      </c>
      <c r="ADT8" s="11">
        <v>2924411.25</v>
      </c>
      <c r="ADU8" s="11">
        <v>4322</v>
      </c>
      <c r="ADV8" s="11">
        <v>35347</v>
      </c>
      <c r="ADW8" s="11">
        <v>20421</v>
      </c>
      <c r="ADX8" s="11">
        <v>21361</v>
      </c>
      <c r="ADY8" s="11">
        <v>100967</v>
      </c>
      <c r="ADZ8" s="11">
        <v>13445597.619999999</v>
      </c>
      <c r="AEA8" s="11">
        <v>13764449.73</v>
      </c>
      <c r="AEB8" s="11">
        <v>1532023.5</v>
      </c>
      <c r="AEC8" s="11">
        <v>148509.5</v>
      </c>
      <c r="AED8" s="11">
        <v>8529998.8000000007</v>
      </c>
      <c r="AEE8" s="11">
        <v>377864.26</v>
      </c>
      <c r="AEF8" s="11">
        <v>140571.95000000001</v>
      </c>
      <c r="AEG8" s="11">
        <v>247910</v>
      </c>
      <c r="AEH8" s="11">
        <v>329400</v>
      </c>
      <c r="AEI8" s="11">
        <v>406852</v>
      </c>
      <c r="AEJ8" s="11">
        <v>198533</v>
      </c>
      <c r="AEK8" s="11">
        <v>449429</v>
      </c>
      <c r="AEL8" s="11">
        <v>484265.5</v>
      </c>
      <c r="AEM8" s="11">
        <v>33135.5</v>
      </c>
      <c r="AEN8" s="11">
        <v>157305.5</v>
      </c>
      <c r="AEO8" s="11">
        <v>721875</v>
      </c>
      <c r="AEP8" s="11">
        <v>56125</v>
      </c>
      <c r="AEQ8" s="11">
        <v>501036.5</v>
      </c>
      <c r="AER8" s="11">
        <v>39559</v>
      </c>
      <c r="AES8" s="11">
        <v>207676</v>
      </c>
      <c r="AET8" s="11">
        <v>11338457.949999999</v>
      </c>
      <c r="AEU8" s="11">
        <v>338665</v>
      </c>
      <c r="AEV8" s="11">
        <v>336800</v>
      </c>
      <c r="AEW8" s="11">
        <v>174671.25</v>
      </c>
      <c r="AEX8" s="11">
        <v>182550</v>
      </c>
      <c r="AEY8" s="11">
        <v>301942.58</v>
      </c>
      <c r="AEZ8" s="11">
        <v>6626</v>
      </c>
      <c r="AFA8" s="11">
        <v>138718.75</v>
      </c>
      <c r="AFB8" s="11">
        <v>21940</v>
      </c>
      <c r="AFC8" s="11">
        <v>69118</v>
      </c>
      <c r="AFD8" s="11">
        <v>6873052.9400000004</v>
      </c>
      <c r="AFE8" s="11">
        <v>5067112.7</v>
      </c>
      <c r="AFF8" s="11">
        <v>468625</v>
      </c>
      <c r="AFG8" s="11">
        <v>744182</v>
      </c>
      <c r="AFH8" s="11">
        <v>1981811.88</v>
      </c>
      <c r="AFI8" s="11">
        <v>514927.47</v>
      </c>
      <c r="AFJ8" s="11">
        <v>217937</v>
      </c>
      <c r="AFK8" s="11">
        <v>480593.97000000003</v>
      </c>
      <c r="AFL8" s="11">
        <v>68780</v>
      </c>
      <c r="AFM8" s="11">
        <v>185196</v>
      </c>
      <c r="AFN8" s="11">
        <v>793358</v>
      </c>
      <c r="AFO8" s="11">
        <v>283993</v>
      </c>
      <c r="AFP8" s="11">
        <v>327254.25</v>
      </c>
      <c r="AFQ8" s="11">
        <v>6327234.5</v>
      </c>
      <c r="AFR8" s="11">
        <v>4450040.4800000004</v>
      </c>
      <c r="AFS8" s="11">
        <v>512771</v>
      </c>
      <c r="AFT8" s="11">
        <v>721326.85</v>
      </c>
      <c r="AFU8" s="11">
        <v>1437111</v>
      </c>
      <c r="AFV8" s="11">
        <v>806871</v>
      </c>
      <c r="AFW8" s="11">
        <v>264044</v>
      </c>
      <c r="AFX8" s="11">
        <v>421324</v>
      </c>
      <c r="AFY8" s="11">
        <v>1974230</v>
      </c>
      <c r="AFZ8" s="11">
        <v>189672.45</v>
      </c>
      <c r="AGA8" s="11">
        <v>1104799</v>
      </c>
      <c r="AGB8" s="11">
        <v>270700</v>
      </c>
      <c r="AGC8" s="11">
        <v>18403029.48</v>
      </c>
      <c r="AGD8" s="11">
        <v>166983</v>
      </c>
      <c r="AGE8" s="11">
        <v>3085</v>
      </c>
      <c r="AGF8" s="11">
        <v>334357.46000000002</v>
      </c>
      <c r="AGG8" s="11">
        <v>400250</v>
      </c>
      <c r="AGH8" s="11">
        <v>15716</v>
      </c>
      <c r="AGI8" s="11">
        <v>63872.42</v>
      </c>
      <c r="AGJ8" s="11">
        <v>177955.25</v>
      </c>
      <c r="AGK8" s="11">
        <v>45245.25</v>
      </c>
      <c r="AGL8" s="11">
        <v>160485</v>
      </c>
      <c r="AGM8" s="11">
        <v>179281.25</v>
      </c>
      <c r="AGN8" s="11">
        <v>17170001.260000002</v>
      </c>
      <c r="AGO8" s="11">
        <v>1624962</v>
      </c>
      <c r="AGP8" s="11">
        <v>1111465.7</v>
      </c>
      <c r="AGQ8" s="11">
        <v>103408</v>
      </c>
      <c r="AGR8" s="11">
        <v>1684977</v>
      </c>
      <c r="AGS8" s="11">
        <v>796822</v>
      </c>
      <c r="AGT8" s="11">
        <v>45470</v>
      </c>
      <c r="AGU8" s="11">
        <v>95201</v>
      </c>
      <c r="AGV8" s="11">
        <v>27385526.34</v>
      </c>
      <c r="AGW8" s="11">
        <v>6509746.5599999996</v>
      </c>
      <c r="AGX8" s="11">
        <v>308416.75</v>
      </c>
      <c r="AGY8" s="11">
        <v>1185162</v>
      </c>
      <c r="AGZ8" s="11">
        <v>858904</v>
      </c>
      <c r="AHA8" s="11">
        <v>964489.35</v>
      </c>
      <c r="AHB8" s="11">
        <v>19712</v>
      </c>
      <c r="AHC8" s="11">
        <v>193870</v>
      </c>
      <c r="AHD8" s="11">
        <v>128470.25</v>
      </c>
      <c r="AHE8" s="11">
        <v>45326.75</v>
      </c>
      <c r="AHF8" s="11">
        <v>75240.75</v>
      </c>
      <c r="AHG8" s="11">
        <v>311517</v>
      </c>
      <c r="AHH8" s="11">
        <v>109025</v>
      </c>
      <c r="AHI8" s="11">
        <v>213817</v>
      </c>
      <c r="AHJ8" s="11">
        <v>0</v>
      </c>
      <c r="AHK8" s="11">
        <v>206658.9</v>
      </c>
      <c r="AHL8" s="11">
        <v>96377.5</v>
      </c>
      <c r="AHM8" s="11">
        <v>2825230.54</v>
      </c>
      <c r="AHN8" s="11">
        <v>1763602</v>
      </c>
      <c r="AHO8" s="11">
        <v>45369</v>
      </c>
      <c r="AHP8" s="11">
        <v>175646</v>
      </c>
      <c r="AHQ8" s="11">
        <v>327427</v>
      </c>
      <c r="AHR8" s="11">
        <v>47967.199999999997</v>
      </c>
      <c r="AHS8" s="11">
        <v>0</v>
      </c>
      <c r="AHT8" s="11">
        <f t="shared" si="0"/>
        <v>1343403615.1699994</v>
      </c>
      <c r="AHV8" s="609"/>
      <c r="AHW8" s="610"/>
    </row>
    <row r="9" spans="1:909" x14ac:dyDescent="0.7">
      <c r="A9" s="96">
        <v>5</v>
      </c>
      <c r="B9" s="96" t="s">
        <v>845</v>
      </c>
      <c r="C9" s="6" t="s">
        <v>660</v>
      </c>
      <c r="D9" s="11">
        <v>76209215.499999985</v>
      </c>
      <c r="E9" s="11">
        <v>1769300.9000000001</v>
      </c>
      <c r="F9" s="11">
        <v>5701778.5599999996</v>
      </c>
      <c r="G9" s="11">
        <v>1228955.28</v>
      </c>
      <c r="H9" s="11">
        <v>5386785.1799999997</v>
      </c>
      <c r="I9" s="11">
        <v>1404644.49</v>
      </c>
      <c r="J9" s="11">
        <v>3606412.6999999997</v>
      </c>
      <c r="K9" s="11">
        <v>2680090.3800000004</v>
      </c>
      <c r="L9" s="11">
        <v>2251096.77</v>
      </c>
      <c r="M9" s="11">
        <v>2665219.67</v>
      </c>
      <c r="N9" s="11">
        <v>1003461.16</v>
      </c>
      <c r="O9" s="11">
        <v>2627332.6399999997</v>
      </c>
      <c r="P9" s="11">
        <v>808710.65</v>
      </c>
      <c r="Q9" s="11">
        <v>2797869.2700000005</v>
      </c>
      <c r="R9" s="11">
        <v>1381247.54</v>
      </c>
      <c r="S9" s="11">
        <v>4916860.47</v>
      </c>
      <c r="T9" s="11">
        <v>5947484.0999999996</v>
      </c>
      <c r="U9" s="11">
        <v>562602.5</v>
      </c>
      <c r="V9" s="11">
        <v>49609277.649999999</v>
      </c>
      <c r="W9" s="11">
        <v>10088769.640000001</v>
      </c>
      <c r="X9" s="11">
        <v>1682476.07</v>
      </c>
      <c r="Y9" s="11">
        <v>1462673.56</v>
      </c>
      <c r="Z9" s="11">
        <v>2338414.65</v>
      </c>
      <c r="AA9" s="11">
        <v>1759510.58</v>
      </c>
      <c r="AB9" s="11">
        <v>887344.78</v>
      </c>
      <c r="AC9" s="11">
        <v>11430470.82</v>
      </c>
      <c r="AD9" s="11">
        <v>1317627.7999999998</v>
      </c>
      <c r="AE9" s="11">
        <v>2120250.61</v>
      </c>
      <c r="AF9" s="11">
        <v>13931067.590000002</v>
      </c>
      <c r="AG9" s="11">
        <v>939537.96</v>
      </c>
      <c r="AH9" s="11">
        <v>4312394.91</v>
      </c>
      <c r="AI9" s="11">
        <v>2080675.3499999999</v>
      </c>
      <c r="AJ9" s="11">
        <v>802484.39</v>
      </c>
      <c r="AK9" s="11">
        <v>865480.08</v>
      </c>
      <c r="AL9" s="11">
        <v>521480.72</v>
      </c>
      <c r="AM9" s="11">
        <v>929392.34000000008</v>
      </c>
      <c r="AN9" s="11">
        <v>421998.7</v>
      </c>
      <c r="AO9" s="11">
        <v>779530.19</v>
      </c>
      <c r="AP9" s="11">
        <v>524932.47000000009</v>
      </c>
      <c r="AQ9" s="11">
        <v>906200.28999999992</v>
      </c>
      <c r="AR9" s="11">
        <v>384606.18</v>
      </c>
      <c r="AS9" s="11">
        <v>168324.26</v>
      </c>
      <c r="AT9" s="11">
        <v>43349865.829999998</v>
      </c>
      <c r="AU9" s="11">
        <v>582763</v>
      </c>
      <c r="AV9" s="11">
        <v>1178114.0499999998</v>
      </c>
      <c r="AW9" s="11">
        <v>1606224.3399999999</v>
      </c>
      <c r="AX9" s="11">
        <v>3270124.58</v>
      </c>
      <c r="AY9" s="11">
        <v>4313521.5599999996</v>
      </c>
      <c r="AZ9" s="11">
        <v>826254.54</v>
      </c>
      <c r="BA9" s="11">
        <v>1625703.5</v>
      </c>
      <c r="BB9" s="11">
        <v>714613.82000000007</v>
      </c>
      <c r="BC9" s="11">
        <v>896682.25</v>
      </c>
      <c r="BD9" s="11">
        <v>264886.75</v>
      </c>
      <c r="BE9" s="11">
        <v>412452.13999999996</v>
      </c>
      <c r="BF9" s="11">
        <v>10057083.560000001</v>
      </c>
      <c r="BG9" s="11">
        <v>50513</v>
      </c>
      <c r="BH9" s="11">
        <v>909017.75</v>
      </c>
      <c r="BI9" s="11">
        <v>25579673.030000001</v>
      </c>
      <c r="BJ9" s="11">
        <v>14972999.77</v>
      </c>
      <c r="BK9" s="11">
        <v>1094327.4700000002</v>
      </c>
      <c r="BL9" s="11">
        <v>1343790.6699999997</v>
      </c>
      <c r="BM9" s="11">
        <v>3320127.56</v>
      </c>
      <c r="BN9" s="11">
        <v>1546326.3399999999</v>
      </c>
      <c r="BO9" s="11">
        <v>1516232.13</v>
      </c>
      <c r="BP9" s="11">
        <v>193265.4</v>
      </c>
      <c r="BQ9" s="11">
        <v>226956.75</v>
      </c>
      <c r="BR9" s="11">
        <v>39916905.560000002</v>
      </c>
      <c r="BS9" s="11">
        <v>3527547.1900000004</v>
      </c>
      <c r="BT9" s="11">
        <v>1687773.66</v>
      </c>
      <c r="BU9" s="11">
        <v>3263167.4699999997</v>
      </c>
      <c r="BV9" s="11">
        <v>1867555.72</v>
      </c>
      <c r="BW9" s="11">
        <v>925193.24</v>
      </c>
      <c r="BX9" s="11">
        <v>1239059.74</v>
      </c>
      <c r="BY9" s="11">
        <v>1094505.52</v>
      </c>
      <c r="BZ9" s="11">
        <v>9393590.3699999992</v>
      </c>
      <c r="CA9" s="11">
        <v>1578677.56</v>
      </c>
      <c r="CB9" s="11">
        <v>1553936.12</v>
      </c>
      <c r="CC9" s="11">
        <v>3783807.9</v>
      </c>
      <c r="CD9" s="11">
        <v>1133647.1599999999</v>
      </c>
      <c r="CE9" s="11">
        <v>583508.02</v>
      </c>
      <c r="CF9" s="11">
        <v>331547.36</v>
      </c>
      <c r="CG9" s="11">
        <v>73497431.189999998</v>
      </c>
      <c r="CH9" s="11">
        <v>925561.3899999999</v>
      </c>
      <c r="CI9" s="11">
        <v>6264877.379999999</v>
      </c>
      <c r="CJ9" s="11">
        <v>926754.05999999994</v>
      </c>
      <c r="CK9" s="11">
        <v>1328368.92</v>
      </c>
      <c r="CL9" s="11">
        <v>1014209.5</v>
      </c>
      <c r="CM9" s="11">
        <v>1083386.01</v>
      </c>
      <c r="CN9" s="11">
        <v>2062840.63</v>
      </c>
      <c r="CO9" s="11">
        <v>382242.92</v>
      </c>
      <c r="CP9" s="11">
        <v>1368970.16</v>
      </c>
      <c r="CQ9" s="11">
        <v>853359.6399999999</v>
      </c>
      <c r="CR9" s="11">
        <v>910013.33</v>
      </c>
      <c r="CS9" s="11">
        <v>716933.47</v>
      </c>
      <c r="CT9" s="11">
        <v>29217292.740000002</v>
      </c>
      <c r="CU9" s="11">
        <v>1055343.99</v>
      </c>
      <c r="CV9" s="11">
        <v>1391102.25</v>
      </c>
      <c r="CW9" s="11">
        <v>3287744.8600000003</v>
      </c>
      <c r="CX9" s="11">
        <v>676837.60999999987</v>
      </c>
      <c r="CY9" s="11">
        <v>3306546.31</v>
      </c>
      <c r="CZ9" s="11">
        <v>872363.74000000011</v>
      </c>
      <c r="DA9" s="11">
        <v>677673</v>
      </c>
      <c r="DB9" s="11">
        <v>28335163.939999998</v>
      </c>
      <c r="DC9" s="11">
        <v>26297976.050000001</v>
      </c>
      <c r="DD9" s="11">
        <v>2803859.8</v>
      </c>
      <c r="DE9" s="11">
        <v>792999.17</v>
      </c>
      <c r="DF9" s="11">
        <v>3124752.35</v>
      </c>
      <c r="DG9" s="11">
        <v>2539020.9099999997</v>
      </c>
      <c r="DH9" s="11">
        <v>3534473.81</v>
      </c>
      <c r="DI9" s="11">
        <v>1552074.0200000003</v>
      </c>
      <c r="DJ9" s="11">
        <v>502861.7</v>
      </c>
      <c r="DK9" s="11">
        <v>62208220.310000002</v>
      </c>
      <c r="DL9" s="11">
        <v>1417458.9900000002</v>
      </c>
      <c r="DM9" s="11">
        <v>2000617.55</v>
      </c>
      <c r="DN9" s="11">
        <v>3834586.1599999997</v>
      </c>
      <c r="DO9" s="11">
        <v>3579194.8899999997</v>
      </c>
      <c r="DP9" s="11">
        <v>1901471.5</v>
      </c>
      <c r="DQ9" s="11">
        <v>2905913.06</v>
      </c>
      <c r="DR9" s="11">
        <v>1051406.17</v>
      </c>
      <c r="DS9" s="11">
        <v>3669909.16</v>
      </c>
      <c r="DT9" s="11">
        <v>23619027.630000003</v>
      </c>
      <c r="DU9" s="11">
        <v>1225339.8999999999</v>
      </c>
      <c r="DV9" s="11">
        <v>8412230.2899999991</v>
      </c>
      <c r="DW9" s="11">
        <v>7216637.9900000002</v>
      </c>
      <c r="DX9" s="11">
        <v>1298713.5999999999</v>
      </c>
      <c r="DY9" s="11">
        <v>4035031.2</v>
      </c>
      <c r="DZ9" s="11">
        <v>1175641.0900000001</v>
      </c>
      <c r="EA9" s="11">
        <v>505648.38999999996</v>
      </c>
      <c r="EB9" s="11">
        <v>1418792.6</v>
      </c>
      <c r="EC9" s="11">
        <v>405289.19</v>
      </c>
      <c r="ED9" s="11">
        <v>4757887.9700000007</v>
      </c>
      <c r="EE9" s="11">
        <v>19194985.619999994</v>
      </c>
      <c r="EF9" s="11">
        <v>11443567.689999999</v>
      </c>
      <c r="EG9" s="11">
        <v>829041.39000000013</v>
      </c>
      <c r="EH9" s="11">
        <v>1684384.8499999999</v>
      </c>
      <c r="EI9" s="11">
        <v>1344514.3699999999</v>
      </c>
      <c r="EJ9" s="11">
        <v>3138403.57</v>
      </c>
      <c r="EK9" s="11">
        <v>5786236.25</v>
      </c>
      <c r="EL9" s="11">
        <v>704836.82000000007</v>
      </c>
      <c r="EM9" s="11">
        <v>1947446.55</v>
      </c>
      <c r="EN9" s="11">
        <v>53870639.329999998</v>
      </c>
      <c r="EO9" s="11">
        <v>2797442.39</v>
      </c>
      <c r="EP9" s="11">
        <v>1443139.4600000002</v>
      </c>
      <c r="EQ9" s="11">
        <v>2025031.41</v>
      </c>
      <c r="ER9" s="11">
        <v>1570338.54</v>
      </c>
      <c r="ES9" s="11">
        <v>1104892.45</v>
      </c>
      <c r="ET9" s="11">
        <v>1851895.28</v>
      </c>
      <c r="EU9" s="11">
        <v>5152237.540000001</v>
      </c>
      <c r="EV9" s="11">
        <v>1385270.4</v>
      </c>
      <c r="EW9" s="11">
        <v>23372644.510000002</v>
      </c>
      <c r="EX9" s="11">
        <v>654152.66</v>
      </c>
      <c r="EY9" s="11">
        <v>646968.21</v>
      </c>
      <c r="EZ9" s="11">
        <v>1201716.82</v>
      </c>
      <c r="FA9" s="11">
        <v>4362142.9799999995</v>
      </c>
      <c r="FB9" s="11">
        <v>3163412.33</v>
      </c>
      <c r="FC9" s="11">
        <v>1703617.1300000001</v>
      </c>
      <c r="FD9" s="11">
        <v>1826442.6099999999</v>
      </c>
      <c r="FE9" s="11">
        <v>919107.26</v>
      </c>
      <c r="FF9" s="11">
        <v>658926.48999999987</v>
      </c>
      <c r="FG9" s="11">
        <v>753812.44000000006</v>
      </c>
      <c r="FH9" s="11">
        <v>345139.48</v>
      </c>
      <c r="FI9" s="11">
        <v>17669229.210000001</v>
      </c>
      <c r="FJ9" s="11">
        <v>395449.41</v>
      </c>
      <c r="FK9" s="11">
        <v>1033697.1900000001</v>
      </c>
      <c r="FL9" s="11">
        <v>1197704.99</v>
      </c>
      <c r="FM9" s="11">
        <v>1774862.12</v>
      </c>
      <c r="FN9" s="11">
        <v>982954.75999999989</v>
      </c>
      <c r="FO9" s="11">
        <v>201439.26</v>
      </c>
      <c r="FP9" s="11">
        <v>141438.38</v>
      </c>
      <c r="FQ9" s="11">
        <v>67360833.840000018</v>
      </c>
      <c r="FR9" s="11">
        <v>2365703.8900000006</v>
      </c>
      <c r="FS9" s="11">
        <v>3083172.07</v>
      </c>
      <c r="FT9" s="11">
        <v>1827795.14</v>
      </c>
      <c r="FU9" s="11">
        <v>1513256.82</v>
      </c>
      <c r="FV9" s="11">
        <v>784819.42</v>
      </c>
      <c r="FW9" s="11">
        <v>2555625.1700000004</v>
      </c>
      <c r="FX9" s="11">
        <v>1994409.28</v>
      </c>
      <c r="FY9" s="11">
        <v>1160458.83</v>
      </c>
      <c r="FZ9" s="11">
        <v>1097814.6000000001</v>
      </c>
      <c r="GA9" s="11">
        <v>2767662.73</v>
      </c>
      <c r="GB9" s="11">
        <v>802878.84</v>
      </c>
      <c r="GC9" s="11">
        <v>256238.44999999998</v>
      </c>
      <c r="GD9" s="11">
        <v>184837.54</v>
      </c>
      <c r="GE9" s="11">
        <v>18148468.699999999</v>
      </c>
      <c r="GF9" s="11">
        <v>890375.7</v>
      </c>
      <c r="GG9" s="11">
        <v>566935.5</v>
      </c>
      <c r="GH9" s="11">
        <v>3596664.6700000004</v>
      </c>
      <c r="GI9" s="11">
        <v>929579.46999999986</v>
      </c>
      <c r="GJ9" s="11">
        <v>973594.91999999993</v>
      </c>
      <c r="GK9" s="11">
        <v>1132603.9499999997</v>
      </c>
      <c r="GL9" s="11">
        <v>6933209.79</v>
      </c>
      <c r="GM9" s="11">
        <v>334057.09000000003</v>
      </c>
      <c r="GN9" s="11">
        <v>557621.94999999995</v>
      </c>
      <c r="GO9" s="11">
        <v>221073</v>
      </c>
      <c r="GP9" s="11">
        <v>213474</v>
      </c>
      <c r="GQ9" s="11">
        <v>19557820.860000003</v>
      </c>
      <c r="GR9" s="11">
        <v>3630173.3499999996</v>
      </c>
      <c r="GS9" s="11">
        <v>737663.20000000007</v>
      </c>
      <c r="GT9" s="11">
        <v>2855935.6300000004</v>
      </c>
      <c r="GU9" s="11">
        <v>746654.76</v>
      </c>
      <c r="GV9" s="11">
        <v>1745441.1800000002</v>
      </c>
      <c r="GW9" s="11">
        <v>1385851.1700000002</v>
      </c>
      <c r="GX9" s="11">
        <v>220664.55</v>
      </c>
      <c r="GY9" s="11">
        <v>18853888.220000003</v>
      </c>
      <c r="GZ9" s="11">
        <v>944193.29</v>
      </c>
      <c r="HA9" s="11">
        <v>2426374.02</v>
      </c>
      <c r="HB9" s="11">
        <v>1364933.0599999998</v>
      </c>
      <c r="HC9" s="11">
        <v>53656739.359999999</v>
      </c>
      <c r="HD9" s="11">
        <v>1165483.55</v>
      </c>
      <c r="HE9" s="11">
        <v>3302595.5199999996</v>
      </c>
      <c r="HF9" s="11">
        <v>3269386.4699999997</v>
      </c>
      <c r="HG9" s="11">
        <v>2852328.9299999997</v>
      </c>
      <c r="HH9" s="11">
        <v>3414373</v>
      </c>
      <c r="HI9" s="11">
        <v>775656.69000000006</v>
      </c>
      <c r="HJ9" s="11">
        <v>3090778</v>
      </c>
      <c r="HK9" s="11">
        <v>9296870.4199999999</v>
      </c>
      <c r="HL9" s="11">
        <v>634120.87</v>
      </c>
      <c r="HM9" s="11">
        <v>1461586</v>
      </c>
      <c r="HN9" s="11">
        <v>491380.87</v>
      </c>
      <c r="HO9" s="11">
        <v>625985.6</v>
      </c>
      <c r="HP9" s="11">
        <v>1467710.8</v>
      </c>
      <c r="HQ9" s="11">
        <v>383714.58</v>
      </c>
      <c r="HR9" s="11">
        <v>424761.73</v>
      </c>
      <c r="HS9" s="11">
        <v>21379486.559999999</v>
      </c>
      <c r="HT9" s="11">
        <v>8808360.5299999993</v>
      </c>
      <c r="HU9" s="11">
        <v>1405268.8399999999</v>
      </c>
      <c r="HV9" s="11">
        <v>979239.99</v>
      </c>
      <c r="HW9" s="11">
        <v>1401935.49</v>
      </c>
      <c r="HX9" s="11">
        <v>490450.25</v>
      </c>
      <c r="HY9" s="11">
        <v>1994909.41</v>
      </c>
      <c r="HZ9" s="11">
        <v>545594.17000000004</v>
      </c>
      <c r="IA9" s="11">
        <v>1363784.98</v>
      </c>
      <c r="IB9" s="11">
        <v>767798.88</v>
      </c>
      <c r="IC9" s="11">
        <v>1325706.17</v>
      </c>
      <c r="ID9" s="11">
        <v>803921</v>
      </c>
      <c r="IE9" s="11">
        <v>217214</v>
      </c>
      <c r="IF9" s="11">
        <v>1729904.95</v>
      </c>
      <c r="IG9" s="11">
        <v>1498715.33</v>
      </c>
      <c r="IH9" s="11">
        <v>705677.00000000012</v>
      </c>
      <c r="II9" s="11">
        <v>22276652.780000001</v>
      </c>
      <c r="IJ9" s="11">
        <v>6529634.2599999998</v>
      </c>
      <c r="IK9" s="11">
        <v>990231.68</v>
      </c>
      <c r="IL9" s="11">
        <v>2633177.3900000006</v>
      </c>
      <c r="IM9" s="11">
        <v>3751366.61</v>
      </c>
      <c r="IN9" s="11">
        <v>810679.49</v>
      </c>
      <c r="IO9" s="11">
        <v>475157.27</v>
      </c>
      <c r="IP9" s="11">
        <v>741893.64</v>
      </c>
      <c r="IQ9" s="11">
        <v>597619.51</v>
      </c>
      <c r="IR9" s="11">
        <v>1056484.17</v>
      </c>
      <c r="IS9" s="11">
        <v>1061744.94</v>
      </c>
      <c r="IT9" s="11">
        <v>47878941.449999996</v>
      </c>
      <c r="IU9" s="11">
        <v>10572334.300000001</v>
      </c>
      <c r="IV9" s="11">
        <v>2935055.91</v>
      </c>
      <c r="IW9" s="11">
        <v>2604743.8499999996</v>
      </c>
      <c r="IX9" s="11">
        <v>602948.75</v>
      </c>
      <c r="IY9" s="11">
        <v>1379881</v>
      </c>
      <c r="IZ9" s="11">
        <v>482155.17000000004</v>
      </c>
      <c r="JA9" s="11">
        <v>402094.91</v>
      </c>
      <c r="JB9" s="11">
        <v>731895.17999999993</v>
      </c>
      <c r="JC9" s="11">
        <v>1474908.85</v>
      </c>
      <c r="JD9" s="11">
        <v>1024007</v>
      </c>
      <c r="JE9" s="11">
        <v>479001.89999999997</v>
      </c>
      <c r="JF9" s="11">
        <v>15023946.029999997</v>
      </c>
      <c r="JG9" s="11">
        <v>4063256.3</v>
      </c>
      <c r="JH9" s="11">
        <v>751332.95</v>
      </c>
      <c r="JI9" s="11">
        <v>332428.82</v>
      </c>
      <c r="JJ9" s="11">
        <v>728328.71</v>
      </c>
      <c r="JK9" s="11">
        <v>1780118.31</v>
      </c>
      <c r="JL9" s="11">
        <v>19834247.949999999</v>
      </c>
      <c r="JM9" s="11">
        <v>2473067.7800000003</v>
      </c>
      <c r="JN9" s="11">
        <v>2517821.3600000003</v>
      </c>
      <c r="JO9" s="11">
        <v>4137411.1900000009</v>
      </c>
      <c r="JP9" s="11">
        <v>2487607.31</v>
      </c>
      <c r="JQ9" s="11">
        <v>5279202.49</v>
      </c>
      <c r="JR9" s="11">
        <v>824022.25</v>
      </c>
      <c r="JS9" s="11">
        <v>35835209.93</v>
      </c>
      <c r="JT9" s="11">
        <v>13787675.879999997</v>
      </c>
      <c r="JU9" s="11">
        <v>2245101.34</v>
      </c>
      <c r="JV9" s="11">
        <v>761557.07000000007</v>
      </c>
      <c r="JW9" s="11">
        <v>1578478.31</v>
      </c>
      <c r="JX9" s="11">
        <v>255154.73</v>
      </c>
      <c r="JY9" s="11">
        <v>5430227.4500000002</v>
      </c>
      <c r="JZ9" s="11">
        <v>1674390.6800000002</v>
      </c>
      <c r="KA9" s="11">
        <v>583211.87000000011</v>
      </c>
      <c r="KB9" s="11">
        <v>3831892.04</v>
      </c>
      <c r="KC9" s="11">
        <v>1471858.4899999998</v>
      </c>
      <c r="KD9" s="11">
        <v>1371398.9</v>
      </c>
      <c r="KE9" s="11">
        <v>135686.89000000001</v>
      </c>
      <c r="KF9" s="11">
        <v>250682.27</v>
      </c>
      <c r="KG9" s="11">
        <v>920836.53999999992</v>
      </c>
      <c r="KH9" s="11">
        <v>378757.07</v>
      </c>
      <c r="KI9" s="11">
        <v>29042386.649999999</v>
      </c>
      <c r="KJ9" s="11">
        <v>2353600.25</v>
      </c>
      <c r="KK9" s="11">
        <v>1036126.1</v>
      </c>
      <c r="KL9" s="11">
        <v>3353639.06</v>
      </c>
      <c r="KM9" s="11">
        <v>2680017.35</v>
      </c>
      <c r="KN9" s="11">
        <v>763281.67999999993</v>
      </c>
      <c r="KO9" s="11">
        <v>2267395.6800000002</v>
      </c>
      <c r="KP9" s="11">
        <v>686912.26</v>
      </c>
      <c r="KQ9" s="11">
        <v>1250574.4100000001</v>
      </c>
      <c r="KR9" s="11">
        <v>11977067.530000001</v>
      </c>
      <c r="KS9" s="11">
        <v>1442772.56</v>
      </c>
      <c r="KT9" s="11">
        <v>1686133.32</v>
      </c>
      <c r="KU9" s="11">
        <v>6123756.6300000008</v>
      </c>
      <c r="KV9" s="11">
        <v>1000981.12</v>
      </c>
      <c r="KW9" s="11">
        <v>1467519.75</v>
      </c>
      <c r="KX9" s="11">
        <v>24539183.550000004</v>
      </c>
      <c r="KY9" s="11">
        <v>3918459.75</v>
      </c>
      <c r="KZ9" s="11">
        <v>24952446.140000001</v>
      </c>
      <c r="LA9" s="11">
        <v>1034423.2200000001</v>
      </c>
      <c r="LB9" s="11">
        <v>659278.65999999992</v>
      </c>
      <c r="LC9" s="11">
        <v>6056342.5</v>
      </c>
      <c r="LD9" s="11">
        <v>4430732.0299999993</v>
      </c>
      <c r="LE9" s="11">
        <v>7700386.2999999998</v>
      </c>
      <c r="LF9" s="11">
        <v>997479.53999999992</v>
      </c>
      <c r="LG9" s="11">
        <v>601265.58000000007</v>
      </c>
      <c r="LH9" s="11">
        <v>70899095.720000014</v>
      </c>
      <c r="LI9" s="11">
        <v>4068803.39</v>
      </c>
      <c r="LJ9" s="11">
        <v>12716431.17</v>
      </c>
      <c r="LK9" s="11">
        <v>11845287.4</v>
      </c>
      <c r="LL9" s="11">
        <v>2557985.86</v>
      </c>
      <c r="LM9" s="11">
        <v>1117375.57</v>
      </c>
      <c r="LN9" s="11">
        <v>929676.84</v>
      </c>
      <c r="LO9" s="11">
        <v>1323852.5999999999</v>
      </c>
      <c r="LP9" s="11">
        <v>967187.23</v>
      </c>
      <c r="LQ9" s="11">
        <v>1561041.8599999999</v>
      </c>
      <c r="LR9" s="11">
        <v>287999.20999999996</v>
      </c>
      <c r="LS9" s="11">
        <v>12889528.409999998</v>
      </c>
      <c r="LT9" s="11">
        <v>2767108.49</v>
      </c>
      <c r="LU9" s="11">
        <v>731744.51000000013</v>
      </c>
      <c r="LV9" s="11">
        <v>43034873</v>
      </c>
      <c r="LW9" s="11">
        <v>11467114.85</v>
      </c>
      <c r="LX9" s="11">
        <v>67012685.039999999</v>
      </c>
      <c r="LY9" s="11">
        <v>9512330.4299999997</v>
      </c>
      <c r="LZ9" s="11">
        <v>8468948.9600000009</v>
      </c>
      <c r="MA9" s="11">
        <v>4646869.25</v>
      </c>
      <c r="MB9" s="11">
        <v>5565544.79</v>
      </c>
      <c r="MC9" s="11">
        <v>6856876.4199999999</v>
      </c>
      <c r="MD9" s="11">
        <v>4920238.9700000007</v>
      </c>
      <c r="ME9" s="11">
        <v>12474850.24</v>
      </c>
      <c r="MF9" s="11">
        <v>5361994.87</v>
      </c>
      <c r="MG9" s="11">
        <v>1529485.75</v>
      </c>
      <c r="MH9" s="11">
        <v>55474258.399999991</v>
      </c>
      <c r="MI9" s="11">
        <v>2353086.09</v>
      </c>
      <c r="MJ9" s="11">
        <v>1660503.77</v>
      </c>
      <c r="MK9" s="11">
        <v>636965.78</v>
      </c>
      <c r="ML9" s="11">
        <v>1324981.51</v>
      </c>
      <c r="MM9" s="11">
        <v>1235132.93</v>
      </c>
      <c r="MN9" s="11">
        <v>995300.36</v>
      </c>
      <c r="MO9" s="11">
        <v>1556074.48</v>
      </c>
      <c r="MP9" s="11">
        <v>670285.49</v>
      </c>
      <c r="MQ9" s="11">
        <v>380594.35</v>
      </c>
      <c r="MR9" s="11">
        <v>1287814.9599999997</v>
      </c>
      <c r="MS9" s="11">
        <v>568806.22</v>
      </c>
      <c r="MT9" s="11">
        <v>25081432.75</v>
      </c>
      <c r="MU9" s="11">
        <v>714936.25</v>
      </c>
      <c r="MV9" s="11">
        <v>2435539.0699999998</v>
      </c>
      <c r="MW9" s="11">
        <v>3331999.71</v>
      </c>
      <c r="MX9" s="11">
        <v>910590.2100000002</v>
      </c>
      <c r="MY9" s="11">
        <v>2218611.42</v>
      </c>
      <c r="MZ9" s="11">
        <v>4508830.49</v>
      </c>
      <c r="NA9" s="11">
        <v>1937954.9899999998</v>
      </c>
      <c r="NB9" s="11">
        <v>1443301.3199999998</v>
      </c>
      <c r="NC9" s="11">
        <v>169028.5</v>
      </c>
      <c r="ND9" s="11">
        <v>468394.04</v>
      </c>
      <c r="NE9" s="11">
        <v>41720176.640000008</v>
      </c>
      <c r="NF9" s="11">
        <v>3297279.14</v>
      </c>
      <c r="NG9" s="11">
        <v>591283.76</v>
      </c>
      <c r="NH9" s="11">
        <v>6904926.04</v>
      </c>
      <c r="NI9" s="11">
        <v>455867.22</v>
      </c>
      <c r="NJ9" s="11">
        <v>911911.27</v>
      </c>
      <c r="NK9" s="11">
        <v>6963030.6999999993</v>
      </c>
      <c r="NL9" s="11">
        <v>1235710.5</v>
      </c>
      <c r="NM9" s="11">
        <v>306921.90000000002</v>
      </c>
      <c r="NN9" s="11">
        <v>1316737.3999999999</v>
      </c>
      <c r="NO9" s="11">
        <v>1540177.98</v>
      </c>
      <c r="NP9" s="11">
        <v>347237.77</v>
      </c>
      <c r="NQ9" s="11">
        <v>8221389.9499999993</v>
      </c>
      <c r="NR9" s="11">
        <v>886067.40999999992</v>
      </c>
      <c r="NS9" s="11">
        <v>775184.82000000007</v>
      </c>
      <c r="NT9" s="11">
        <v>787909.58</v>
      </c>
      <c r="NU9" s="11">
        <v>1342139</v>
      </c>
      <c r="NV9" s="11">
        <v>31893.25</v>
      </c>
      <c r="NW9" s="11">
        <v>164126.65</v>
      </c>
      <c r="NX9" s="11">
        <v>22568321.41</v>
      </c>
      <c r="NY9" s="11">
        <v>3637780.2499999995</v>
      </c>
      <c r="NZ9" s="11">
        <v>636527.53</v>
      </c>
      <c r="OA9" s="11">
        <v>637990.94000000006</v>
      </c>
      <c r="OB9" s="11">
        <v>662606.96</v>
      </c>
      <c r="OC9" s="11">
        <v>658129.43000000005</v>
      </c>
      <c r="OD9" s="11">
        <v>342893.58999999997</v>
      </c>
      <c r="OE9" s="11">
        <v>24009347.650000002</v>
      </c>
      <c r="OF9" s="11">
        <v>2587083.5499999998</v>
      </c>
      <c r="OG9" s="11">
        <v>744199.12</v>
      </c>
      <c r="OH9" s="11">
        <v>7091128.7800000003</v>
      </c>
      <c r="OI9" s="11">
        <v>1333267.83</v>
      </c>
      <c r="OJ9" s="11">
        <v>787407.57</v>
      </c>
      <c r="OK9" s="11">
        <v>977878.58</v>
      </c>
      <c r="OL9" s="11">
        <v>372370.42</v>
      </c>
      <c r="OM9" s="11">
        <v>206926</v>
      </c>
      <c r="ON9" s="11">
        <v>24846341.420000002</v>
      </c>
      <c r="OO9" s="11">
        <v>2683740.7000000002</v>
      </c>
      <c r="OP9" s="11">
        <v>5146722.5599999987</v>
      </c>
      <c r="OQ9" s="11">
        <v>1360996.33</v>
      </c>
      <c r="OR9" s="11">
        <v>951234.53</v>
      </c>
      <c r="OS9" s="11">
        <v>216306.1</v>
      </c>
      <c r="OT9" s="11">
        <v>16981170.109999996</v>
      </c>
      <c r="OU9" s="11">
        <v>730434.24999999988</v>
      </c>
      <c r="OV9" s="11">
        <v>424314.85999999993</v>
      </c>
      <c r="OW9" s="11">
        <v>1844354.34</v>
      </c>
      <c r="OX9" s="11">
        <v>1708713.64</v>
      </c>
      <c r="OY9" s="11">
        <v>7881910.2700000014</v>
      </c>
      <c r="OZ9" s="11">
        <v>896077.99</v>
      </c>
      <c r="PA9" s="11">
        <v>384183.15</v>
      </c>
      <c r="PB9" s="11">
        <v>1013780.11</v>
      </c>
      <c r="PC9" s="11">
        <v>37112484.869999997</v>
      </c>
      <c r="PD9" s="11">
        <v>1423715.12</v>
      </c>
      <c r="PE9" s="11">
        <v>11180740.48</v>
      </c>
      <c r="PF9" s="11">
        <v>688806.01</v>
      </c>
      <c r="PG9" s="11">
        <v>3522621.19</v>
      </c>
      <c r="PH9" s="11">
        <v>7601083.5</v>
      </c>
      <c r="PI9" s="11">
        <v>1856267.79</v>
      </c>
      <c r="PJ9" s="11">
        <v>620410.65</v>
      </c>
      <c r="PK9" s="11">
        <v>3454905.9499999997</v>
      </c>
      <c r="PL9" s="11">
        <v>2231784.39</v>
      </c>
      <c r="PM9" s="11">
        <v>3920502.99</v>
      </c>
      <c r="PN9" s="11">
        <v>6760745.9900000002</v>
      </c>
      <c r="PO9" s="11">
        <v>1468911.09</v>
      </c>
      <c r="PP9" s="11">
        <v>11886781.880000001</v>
      </c>
      <c r="PQ9" s="11">
        <v>1309766.3699999999</v>
      </c>
      <c r="PR9" s="11">
        <v>751088.55999999994</v>
      </c>
      <c r="PS9" s="11">
        <v>220630.45000000004</v>
      </c>
      <c r="PT9" s="11">
        <v>794951.46</v>
      </c>
      <c r="PU9" s="11">
        <v>63888730.830000006</v>
      </c>
      <c r="PV9" s="11">
        <v>835122.75</v>
      </c>
      <c r="PW9" s="11">
        <v>909545.35</v>
      </c>
      <c r="PX9" s="11">
        <v>1486416.69</v>
      </c>
      <c r="PY9" s="11">
        <v>19934350.140000004</v>
      </c>
      <c r="PZ9" s="11">
        <v>1491790.7300000002</v>
      </c>
      <c r="QA9" s="11">
        <v>5482624.6500000004</v>
      </c>
      <c r="QB9" s="11">
        <v>489721.33000000007</v>
      </c>
      <c r="QC9" s="11">
        <v>10353090.220000003</v>
      </c>
      <c r="QD9" s="11">
        <v>589782.61</v>
      </c>
      <c r="QE9" s="11">
        <v>11541267.290000003</v>
      </c>
      <c r="QF9" s="11">
        <v>1240855.0999999999</v>
      </c>
      <c r="QG9" s="11">
        <v>3275104.2899999996</v>
      </c>
      <c r="QH9" s="11">
        <v>5614224.1699999999</v>
      </c>
      <c r="QI9" s="11">
        <v>922949.49</v>
      </c>
      <c r="QJ9" s="11">
        <v>3725413.46</v>
      </c>
      <c r="QK9" s="11">
        <v>2137978.4499999997</v>
      </c>
      <c r="QL9" s="11">
        <v>526413.59</v>
      </c>
      <c r="QM9" s="11">
        <v>535088.47</v>
      </c>
      <c r="QN9" s="11">
        <v>8692215.3100000005</v>
      </c>
      <c r="QO9" s="11">
        <v>8093571.7400000002</v>
      </c>
      <c r="QP9" s="11">
        <v>1011332.73</v>
      </c>
      <c r="QQ9" s="11">
        <v>187749</v>
      </c>
      <c r="QR9" s="11">
        <v>233835</v>
      </c>
      <c r="QS9" s="11">
        <v>330669.5</v>
      </c>
      <c r="QT9" s="11">
        <v>106187.5</v>
      </c>
      <c r="QU9" s="11">
        <v>45108371.129999995</v>
      </c>
      <c r="QV9" s="11">
        <v>624158.14999999991</v>
      </c>
      <c r="QW9" s="11">
        <v>5920541.120000001</v>
      </c>
      <c r="QX9" s="11">
        <v>1793669.29</v>
      </c>
      <c r="QY9" s="11">
        <v>2003075.55</v>
      </c>
      <c r="QZ9" s="11">
        <v>9078162.8200000003</v>
      </c>
      <c r="RA9" s="11">
        <v>899241.53</v>
      </c>
      <c r="RB9" s="11">
        <v>8276736.8299999991</v>
      </c>
      <c r="RC9" s="11">
        <v>6382503.5500000007</v>
      </c>
      <c r="RD9" s="11">
        <v>1943740.0700000003</v>
      </c>
      <c r="RE9" s="11">
        <v>1328604.5</v>
      </c>
      <c r="RF9" s="11">
        <v>1122945.96</v>
      </c>
      <c r="RG9" s="11">
        <v>353361.53</v>
      </c>
      <c r="RH9" s="11">
        <v>85471444.849999994</v>
      </c>
      <c r="RI9" s="11">
        <v>10693416.379999999</v>
      </c>
      <c r="RJ9" s="11">
        <v>5689847</v>
      </c>
      <c r="RK9" s="11">
        <v>3224572.1500000008</v>
      </c>
      <c r="RL9" s="11">
        <v>2183292.15</v>
      </c>
      <c r="RM9" s="11">
        <v>3953582.51</v>
      </c>
      <c r="RN9" s="11">
        <v>4911773.22</v>
      </c>
      <c r="RO9" s="11">
        <v>1707126</v>
      </c>
      <c r="RP9" s="11">
        <v>1754182.6999999997</v>
      </c>
      <c r="RQ9" s="11">
        <v>7279204.3399999999</v>
      </c>
      <c r="RR9" s="11">
        <v>7920434.5100000007</v>
      </c>
      <c r="RS9" s="11">
        <v>1069956.22</v>
      </c>
      <c r="RT9" s="11">
        <v>852167.9</v>
      </c>
      <c r="RU9" s="11">
        <v>1388086.47</v>
      </c>
      <c r="RV9" s="11">
        <v>1132895.49</v>
      </c>
      <c r="RW9" s="11">
        <v>2675678.19</v>
      </c>
      <c r="RX9" s="11">
        <v>2280568.1499999994</v>
      </c>
      <c r="RY9" s="11">
        <v>951517.2300000001</v>
      </c>
      <c r="RZ9" s="11">
        <v>523103.75</v>
      </c>
      <c r="SA9" s="11">
        <v>804533.11</v>
      </c>
      <c r="SB9" s="11">
        <v>18886400.780000001</v>
      </c>
      <c r="SC9" s="11">
        <v>2088536.2599999998</v>
      </c>
      <c r="SD9" s="11">
        <v>1846670.77</v>
      </c>
      <c r="SE9" s="11">
        <v>1722519.3299999998</v>
      </c>
      <c r="SF9" s="11">
        <v>966872.01</v>
      </c>
      <c r="SG9" s="11">
        <v>1816735.27</v>
      </c>
      <c r="SH9" s="11">
        <v>2287686.7199999997</v>
      </c>
      <c r="SI9" s="11">
        <v>6342694.2699999996</v>
      </c>
      <c r="SJ9" s="11">
        <v>1190896.46</v>
      </c>
      <c r="SK9" s="11">
        <v>1713521.1199999996</v>
      </c>
      <c r="SL9" s="11">
        <v>5754744.0999999996</v>
      </c>
      <c r="SM9" s="11">
        <v>781419.35000000009</v>
      </c>
      <c r="SN9" s="11">
        <v>14350973.649999999</v>
      </c>
      <c r="SO9" s="11">
        <v>2302375.1799999997</v>
      </c>
      <c r="SP9" s="11">
        <v>2288822</v>
      </c>
      <c r="SQ9" s="11">
        <v>5510079.6500000004</v>
      </c>
      <c r="SR9" s="11">
        <v>1805899.3800000001</v>
      </c>
      <c r="SS9" s="11">
        <v>1133982.0900000001</v>
      </c>
      <c r="ST9" s="11">
        <v>1705907.77</v>
      </c>
      <c r="SU9" s="11">
        <v>539402.63</v>
      </c>
      <c r="SV9" s="11">
        <v>31281906.350000005</v>
      </c>
      <c r="SW9" s="11">
        <v>1154373.4600000002</v>
      </c>
      <c r="SX9" s="11">
        <v>1282011.6800000002</v>
      </c>
      <c r="SY9" s="11">
        <v>975790.12</v>
      </c>
      <c r="SZ9" s="11">
        <v>1016195.25</v>
      </c>
      <c r="TA9" s="11">
        <v>1136988.0699999998</v>
      </c>
      <c r="TB9" s="11">
        <v>1877294.85</v>
      </c>
      <c r="TC9" s="11">
        <v>5879138.0899999999</v>
      </c>
      <c r="TD9" s="11">
        <v>1040186.5399999999</v>
      </c>
      <c r="TE9" s="11">
        <v>2082340.79</v>
      </c>
      <c r="TF9" s="11">
        <v>1383550.74</v>
      </c>
      <c r="TG9" s="11">
        <v>1912967.0699999998</v>
      </c>
      <c r="TH9" s="11">
        <v>1003431.25</v>
      </c>
      <c r="TI9" s="11">
        <v>969965.54</v>
      </c>
      <c r="TJ9" s="11">
        <v>63797563.790000007</v>
      </c>
      <c r="TK9" s="11">
        <v>1365719.0700000003</v>
      </c>
      <c r="TL9" s="11">
        <v>1692027.53</v>
      </c>
      <c r="TM9" s="11">
        <v>2863240.5300000003</v>
      </c>
      <c r="TN9" s="11">
        <v>3883374.4200000004</v>
      </c>
      <c r="TO9" s="11">
        <v>2858388.65</v>
      </c>
      <c r="TP9" s="11">
        <v>870142.68</v>
      </c>
      <c r="TQ9" s="11">
        <v>12834115.290000001</v>
      </c>
      <c r="TR9" s="11">
        <v>1417517.73</v>
      </c>
      <c r="TS9" s="11">
        <v>3049642.91</v>
      </c>
      <c r="TT9" s="11">
        <v>4200005.91</v>
      </c>
      <c r="TU9" s="11">
        <v>2080947.8299999998</v>
      </c>
      <c r="TV9" s="11">
        <v>856809.74</v>
      </c>
      <c r="TW9" s="11">
        <v>1848938.15</v>
      </c>
      <c r="TX9" s="11">
        <v>1633853.95</v>
      </c>
      <c r="TY9" s="11">
        <v>1218286.5499999998</v>
      </c>
      <c r="TZ9" s="11">
        <v>15870944.010000002</v>
      </c>
      <c r="UA9" s="11">
        <v>860480.00000000012</v>
      </c>
      <c r="UB9" s="11">
        <v>26972778.16</v>
      </c>
      <c r="UC9" s="11">
        <v>3811426.02</v>
      </c>
      <c r="UD9" s="11">
        <v>1546829.8599999999</v>
      </c>
      <c r="UE9" s="11">
        <v>1578952.6800000002</v>
      </c>
      <c r="UF9" s="11">
        <v>17091408.020000003</v>
      </c>
      <c r="UG9" s="11">
        <v>235587.81</v>
      </c>
      <c r="UH9" s="11">
        <v>635414.31999999995</v>
      </c>
      <c r="UI9" s="11">
        <v>714413.23</v>
      </c>
      <c r="UJ9" s="11">
        <v>571432.97</v>
      </c>
      <c r="UK9" s="11">
        <v>15848486.93</v>
      </c>
      <c r="UL9" s="11">
        <v>2175116.3600000003</v>
      </c>
      <c r="UM9" s="11">
        <v>2658439.0700000003</v>
      </c>
      <c r="UN9" s="11">
        <v>3334125.9</v>
      </c>
      <c r="UO9" s="11">
        <v>1918218.1600000001</v>
      </c>
      <c r="UP9" s="11">
        <v>1045693.3600000001</v>
      </c>
      <c r="UQ9" s="11">
        <v>86064853.440000013</v>
      </c>
      <c r="UR9" s="11">
        <v>1836833.2</v>
      </c>
      <c r="US9" s="11">
        <v>2284829.4900000002</v>
      </c>
      <c r="UT9" s="11">
        <v>19266289.930000003</v>
      </c>
      <c r="UU9" s="11">
        <v>649417.96000000008</v>
      </c>
      <c r="UV9" s="11">
        <v>1238167.3299999998</v>
      </c>
      <c r="UW9" s="11">
        <v>3346275.7199999997</v>
      </c>
      <c r="UX9" s="11">
        <v>1015398.67</v>
      </c>
      <c r="UY9" s="11">
        <v>821896.84000000008</v>
      </c>
      <c r="UZ9" s="11">
        <v>1701851.98</v>
      </c>
      <c r="VA9" s="11">
        <v>2024881.8500000003</v>
      </c>
      <c r="VB9" s="11">
        <v>5285354.76</v>
      </c>
      <c r="VC9" s="11">
        <v>1530954.0999999999</v>
      </c>
      <c r="VD9" s="11">
        <v>2607688.6</v>
      </c>
      <c r="VE9" s="11">
        <v>925795.07000000007</v>
      </c>
      <c r="VF9" s="11">
        <v>639139.94999999995</v>
      </c>
      <c r="VG9" s="11">
        <v>423166.97000000003</v>
      </c>
      <c r="VH9" s="11">
        <v>802104.74000000011</v>
      </c>
      <c r="VI9" s="11">
        <v>6108609.4299999997</v>
      </c>
      <c r="VJ9" s="11">
        <v>556205.67000000004</v>
      </c>
      <c r="VK9" s="11">
        <v>215635.30000000002</v>
      </c>
      <c r="VL9" s="11">
        <v>165153.26</v>
      </c>
      <c r="VM9" s="11">
        <v>34563613.879999995</v>
      </c>
      <c r="VN9" s="11">
        <v>2624575.75</v>
      </c>
      <c r="VO9" s="11">
        <v>2012270.37</v>
      </c>
      <c r="VP9" s="11">
        <v>2144853.52</v>
      </c>
      <c r="VQ9" s="11">
        <v>7925567.3500000006</v>
      </c>
      <c r="VR9" s="11">
        <v>3858263.76</v>
      </c>
      <c r="VS9" s="11">
        <v>1324546.5099999998</v>
      </c>
      <c r="VT9" s="11">
        <v>941513.63</v>
      </c>
      <c r="VU9" s="11">
        <v>438092</v>
      </c>
      <c r="VV9" s="11">
        <v>11400840.84</v>
      </c>
      <c r="VW9" s="11">
        <v>1580664.02</v>
      </c>
      <c r="VX9" s="11">
        <v>4861995.6500000004</v>
      </c>
      <c r="VY9" s="11">
        <v>1142897.8</v>
      </c>
      <c r="VZ9" s="11">
        <v>464341.17000000004</v>
      </c>
      <c r="WA9" s="11">
        <v>1011389.38</v>
      </c>
      <c r="WB9" s="11">
        <v>176522001.52999997</v>
      </c>
      <c r="WC9" s="11">
        <v>5302850.6500000004</v>
      </c>
      <c r="WD9" s="11">
        <v>1159450.28</v>
      </c>
      <c r="WE9" s="11">
        <v>533390.15999999992</v>
      </c>
      <c r="WF9" s="11">
        <v>1106413.75</v>
      </c>
      <c r="WG9" s="11">
        <v>1200119.17</v>
      </c>
      <c r="WH9" s="11">
        <v>1752441.35</v>
      </c>
      <c r="WI9" s="11">
        <v>2748778.13</v>
      </c>
      <c r="WJ9" s="11">
        <v>1658404.6700000002</v>
      </c>
      <c r="WK9" s="11">
        <v>2012859.67</v>
      </c>
      <c r="WL9" s="11">
        <v>1340027.53</v>
      </c>
      <c r="WM9" s="11">
        <v>13312912.52</v>
      </c>
      <c r="WN9" s="11">
        <v>4088366.2</v>
      </c>
      <c r="WO9" s="11">
        <v>3369269</v>
      </c>
      <c r="WP9" s="11">
        <v>3576910.9599999995</v>
      </c>
      <c r="WQ9" s="11">
        <v>1850538.53</v>
      </c>
      <c r="WR9" s="11">
        <v>3808847.51</v>
      </c>
      <c r="WS9" s="11">
        <v>1722414.33</v>
      </c>
      <c r="WT9" s="11">
        <v>1172030.8799999999</v>
      </c>
      <c r="WU9" s="11">
        <v>3230394.9</v>
      </c>
      <c r="WV9" s="11">
        <v>7179568.7000000002</v>
      </c>
      <c r="WW9" s="11">
        <v>849013.7300000001</v>
      </c>
      <c r="WX9" s="11">
        <v>653879.16999999993</v>
      </c>
      <c r="WY9" s="11">
        <v>754598</v>
      </c>
      <c r="WZ9" s="11">
        <v>562863.33000000007</v>
      </c>
      <c r="XA9" s="11">
        <v>1057722.83</v>
      </c>
      <c r="XB9" s="11">
        <v>984974.09</v>
      </c>
      <c r="XC9" s="11">
        <v>586850.34000000008</v>
      </c>
      <c r="XD9" s="11">
        <v>9033446.5199999996</v>
      </c>
      <c r="XE9" s="11">
        <v>822924.37</v>
      </c>
      <c r="XF9" s="11">
        <v>922230.47</v>
      </c>
      <c r="XG9" s="11">
        <v>506809.39</v>
      </c>
      <c r="XH9" s="11">
        <v>525526.55000000005</v>
      </c>
      <c r="XI9" s="11">
        <v>74324379.379999995</v>
      </c>
      <c r="XJ9" s="11">
        <v>3794934.65</v>
      </c>
      <c r="XK9" s="11">
        <v>3012831.47</v>
      </c>
      <c r="XL9" s="11">
        <v>22187332.000000004</v>
      </c>
      <c r="XM9" s="11">
        <v>1567691.4100000001</v>
      </c>
      <c r="XN9" s="11">
        <v>2083655.4999999998</v>
      </c>
      <c r="XO9" s="11">
        <v>4996124.9000000013</v>
      </c>
      <c r="XP9" s="11">
        <v>1103994.33</v>
      </c>
      <c r="XQ9" s="11">
        <v>3136082.03</v>
      </c>
      <c r="XR9" s="11">
        <v>8968203.0000000019</v>
      </c>
      <c r="XS9" s="11">
        <v>4457079.42</v>
      </c>
      <c r="XT9" s="11">
        <v>936282.81</v>
      </c>
      <c r="XU9" s="11">
        <v>1854707.7100000002</v>
      </c>
      <c r="XV9" s="11">
        <v>1753766.6400000001</v>
      </c>
      <c r="XW9" s="11">
        <v>918614.81</v>
      </c>
      <c r="XX9" s="11">
        <v>1300785.08</v>
      </c>
      <c r="XY9" s="11">
        <v>1006104.7899999999</v>
      </c>
      <c r="XZ9" s="11">
        <v>1275874.3500000001</v>
      </c>
      <c r="YA9" s="11">
        <v>1717625.26</v>
      </c>
      <c r="YB9" s="11">
        <v>1062240.98</v>
      </c>
      <c r="YC9" s="11">
        <v>1686282.4800000002</v>
      </c>
      <c r="YD9" s="11">
        <v>1789773.9100000001</v>
      </c>
      <c r="YE9" s="11">
        <v>1335428.98</v>
      </c>
      <c r="YF9" s="11">
        <v>56288167.900000006</v>
      </c>
      <c r="YG9" s="11">
        <v>2387698.86</v>
      </c>
      <c r="YH9" s="11">
        <v>5260700.6999999993</v>
      </c>
      <c r="YI9" s="11">
        <v>772514.53999999992</v>
      </c>
      <c r="YJ9" s="11">
        <v>8433894.2399999984</v>
      </c>
      <c r="YK9" s="11">
        <v>2684557.54</v>
      </c>
      <c r="YL9" s="11">
        <v>2314659.34</v>
      </c>
      <c r="YM9" s="11">
        <v>913574.24</v>
      </c>
      <c r="YN9" s="11">
        <v>6772754.04</v>
      </c>
      <c r="YO9" s="11">
        <v>4141145.08</v>
      </c>
      <c r="YP9" s="11">
        <v>3208640.33</v>
      </c>
      <c r="YQ9" s="11">
        <v>1956980.9599999997</v>
      </c>
      <c r="YR9" s="11">
        <v>736010.25</v>
      </c>
      <c r="YS9" s="11">
        <v>661040.30000000005</v>
      </c>
      <c r="YT9" s="11">
        <v>453335.32999999996</v>
      </c>
      <c r="YU9" s="11">
        <v>437095.11</v>
      </c>
      <c r="YV9" s="11">
        <v>1056585.74</v>
      </c>
      <c r="YW9" s="11">
        <v>18480964.663000003</v>
      </c>
      <c r="YX9" s="11">
        <v>1916365.43</v>
      </c>
      <c r="YY9" s="11">
        <v>2660019.0699999998</v>
      </c>
      <c r="YZ9" s="11">
        <v>3182597.3</v>
      </c>
      <c r="ZA9" s="11">
        <v>3216170.27</v>
      </c>
      <c r="ZB9" s="11">
        <v>393560.74000000005</v>
      </c>
      <c r="ZC9" s="11">
        <v>1573864.17</v>
      </c>
      <c r="ZD9" s="11">
        <v>28144822.400000002</v>
      </c>
      <c r="ZE9" s="11">
        <v>811328.21</v>
      </c>
      <c r="ZF9" s="11">
        <v>4573974.5600000005</v>
      </c>
      <c r="ZG9" s="11">
        <v>2329966.2699999996</v>
      </c>
      <c r="ZH9" s="11">
        <v>1419295.49</v>
      </c>
      <c r="ZI9" s="11">
        <v>1331684.28</v>
      </c>
      <c r="ZJ9" s="11">
        <v>1524734.79</v>
      </c>
      <c r="ZK9" s="11">
        <v>718241.40999999992</v>
      </c>
      <c r="ZL9" s="11">
        <v>5544763.0800000019</v>
      </c>
      <c r="ZM9" s="11">
        <v>70994563.520000011</v>
      </c>
      <c r="ZN9" s="11">
        <v>2784580.25</v>
      </c>
      <c r="ZO9" s="11">
        <v>4607165.5100000007</v>
      </c>
      <c r="ZP9" s="11">
        <v>12371264.889999999</v>
      </c>
      <c r="ZQ9" s="11">
        <v>4675586.91</v>
      </c>
      <c r="ZR9" s="11">
        <v>973032.99</v>
      </c>
      <c r="ZS9" s="11">
        <v>1390893.3599999999</v>
      </c>
      <c r="ZT9" s="11">
        <v>5837053.1699999999</v>
      </c>
      <c r="ZU9" s="11">
        <v>8063782.71</v>
      </c>
      <c r="ZV9" s="11">
        <v>5408045</v>
      </c>
      <c r="ZW9" s="11">
        <v>352610.17999999993</v>
      </c>
      <c r="ZX9" s="11">
        <v>1154468.43</v>
      </c>
      <c r="ZY9" s="11">
        <v>745327.1</v>
      </c>
      <c r="ZZ9" s="11">
        <v>4263617.2299999995</v>
      </c>
      <c r="AAA9" s="11">
        <v>797919.53999999992</v>
      </c>
      <c r="AAB9" s="11">
        <v>1703157.2</v>
      </c>
      <c r="AAC9" s="11">
        <v>613337.25</v>
      </c>
      <c r="AAD9" s="11">
        <v>3140816.69</v>
      </c>
      <c r="AAE9" s="11">
        <v>1090612.31</v>
      </c>
      <c r="AAF9" s="11">
        <v>1490040.32</v>
      </c>
      <c r="AAG9" s="11">
        <v>845358.77</v>
      </c>
      <c r="AAH9" s="11">
        <v>441726.84</v>
      </c>
      <c r="AAI9" s="11">
        <v>23190675.350000001</v>
      </c>
      <c r="AAJ9" s="11">
        <v>451352.42</v>
      </c>
      <c r="AAK9" s="11">
        <v>2573206.75</v>
      </c>
      <c r="AAL9" s="11">
        <v>2612439.87</v>
      </c>
      <c r="AAM9" s="11">
        <v>1682826.85</v>
      </c>
      <c r="AAN9" s="11">
        <v>5891484.4799999995</v>
      </c>
      <c r="AAO9" s="11">
        <v>1815101.83</v>
      </c>
      <c r="AAP9" s="11">
        <v>98712487.070000008</v>
      </c>
      <c r="AAQ9" s="11">
        <v>1490494.8</v>
      </c>
      <c r="AAR9" s="11">
        <v>740252.90999999992</v>
      </c>
      <c r="AAS9" s="11">
        <v>11236477.450000001</v>
      </c>
      <c r="AAT9" s="11">
        <v>4312175.55</v>
      </c>
      <c r="AAU9" s="11">
        <v>1342851.69</v>
      </c>
      <c r="AAV9" s="11">
        <v>2001578.46</v>
      </c>
      <c r="AAW9" s="11">
        <v>2015850.82</v>
      </c>
      <c r="AAX9" s="11">
        <v>13719091.000000002</v>
      </c>
      <c r="AAY9" s="11">
        <v>2216338.6900000004</v>
      </c>
      <c r="AAZ9" s="11">
        <v>2648800.5399999996</v>
      </c>
      <c r="ABA9" s="11">
        <v>11182642.280000001</v>
      </c>
      <c r="ABB9" s="11">
        <v>8632326.4600000009</v>
      </c>
      <c r="ABC9" s="11">
        <v>582161.18000000005</v>
      </c>
      <c r="ABD9" s="11">
        <v>1623002.6300000001</v>
      </c>
      <c r="ABE9" s="11">
        <v>1251930.03</v>
      </c>
      <c r="ABF9" s="11">
        <v>853666.33000000007</v>
      </c>
      <c r="ABG9" s="11">
        <v>1189162.6099999999</v>
      </c>
      <c r="ABH9" s="11">
        <v>1192129.9499999997</v>
      </c>
      <c r="ABI9" s="11">
        <v>19506697.23</v>
      </c>
      <c r="ABJ9" s="11">
        <v>14494660.429999998</v>
      </c>
      <c r="ABK9" s="11">
        <v>787619.46</v>
      </c>
      <c r="ABL9" s="11">
        <v>606582.99</v>
      </c>
      <c r="ABM9" s="11">
        <v>417789.37</v>
      </c>
      <c r="ABN9" s="11">
        <v>1369042.0899999999</v>
      </c>
      <c r="ABO9" s="11">
        <v>557779.94999999995</v>
      </c>
      <c r="ABP9" s="11">
        <v>22514670.350000001</v>
      </c>
      <c r="ABQ9" s="11">
        <v>1544190.04</v>
      </c>
      <c r="ABR9" s="11">
        <v>657498.29</v>
      </c>
      <c r="ABS9" s="11">
        <v>1521313.22</v>
      </c>
      <c r="ABT9" s="11">
        <v>3852404.0199999996</v>
      </c>
      <c r="ABU9" s="11">
        <v>1315605.7300000002</v>
      </c>
      <c r="ABV9" s="11">
        <v>1312126</v>
      </c>
      <c r="ABW9" s="11">
        <v>2147389.3000000003</v>
      </c>
      <c r="ABX9" s="11">
        <v>9293.61</v>
      </c>
      <c r="ABY9" s="11">
        <v>21439842.480000004</v>
      </c>
      <c r="ABZ9" s="11">
        <v>697023.5</v>
      </c>
      <c r="ACA9" s="11">
        <v>1794651.5999999999</v>
      </c>
      <c r="ACB9" s="11">
        <v>977903.88</v>
      </c>
      <c r="ACC9" s="11">
        <v>444892.51</v>
      </c>
      <c r="ACD9" s="11">
        <v>4084957.7799999993</v>
      </c>
      <c r="ACE9" s="11">
        <v>890384</v>
      </c>
      <c r="ACF9" s="11">
        <v>840272.45</v>
      </c>
      <c r="ACG9" s="11">
        <v>763204.19000000006</v>
      </c>
      <c r="ACH9" s="11">
        <v>3025926.32</v>
      </c>
      <c r="ACI9" s="11">
        <v>897392.25</v>
      </c>
      <c r="ACJ9" s="11">
        <v>58055939.520000003</v>
      </c>
      <c r="ACK9" s="11">
        <v>894169.92999999993</v>
      </c>
      <c r="ACL9" s="11">
        <v>3009611.4499999997</v>
      </c>
      <c r="ACM9" s="11">
        <v>1455659.8399999999</v>
      </c>
      <c r="ACN9" s="11">
        <v>822603.04</v>
      </c>
      <c r="ACO9" s="11">
        <v>1684370.58</v>
      </c>
      <c r="ACP9" s="11">
        <v>2577891.35</v>
      </c>
      <c r="ACQ9" s="11">
        <v>11701348.439999999</v>
      </c>
      <c r="ACR9" s="11">
        <v>17705689.920000002</v>
      </c>
      <c r="ACS9" s="11">
        <v>1068840.3899999999</v>
      </c>
      <c r="ACT9" s="11">
        <v>891638.67</v>
      </c>
      <c r="ACU9" s="11">
        <v>3766990</v>
      </c>
      <c r="ACV9" s="11">
        <v>1174166</v>
      </c>
      <c r="ACW9" s="11">
        <v>14146734.510000002</v>
      </c>
      <c r="ACX9" s="11">
        <v>931405.62000000011</v>
      </c>
      <c r="ACY9" s="11">
        <v>2171540.2400000002</v>
      </c>
      <c r="ACZ9" s="11">
        <v>791670.37</v>
      </c>
      <c r="ADA9" s="11">
        <v>533781.63</v>
      </c>
      <c r="ADB9" s="11">
        <v>791630.92000000016</v>
      </c>
      <c r="ADC9" s="11">
        <v>746836.55</v>
      </c>
      <c r="ADD9" s="11">
        <v>588337.38</v>
      </c>
      <c r="ADE9" s="11">
        <v>191223</v>
      </c>
      <c r="ADF9" s="11">
        <v>472320.82</v>
      </c>
      <c r="ADG9" s="11">
        <v>14349126.979999999</v>
      </c>
      <c r="ADH9" s="11">
        <v>10855973.08</v>
      </c>
      <c r="ADI9" s="11">
        <v>776811.38</v>
      </c>
      <c r="ADJ9" s="11">
        <v>425926.5</v>
      </c>
      <c r="ADK9" s="11">
        <v>1849548.22</v>
      </c>
      <c r="ADL9" s="11">
        <v>806083.61</v>
      </c>
      <c r="ADM9" s="11">
        <v>1195875.2400000002</v>
      </c>
      <c r="ADN9" s="11">
        <v>536296.89</v>
      </c>
      <c r="ADO9" s="11">
        <v>629040.78</v>
      </c>
      <c r="ADP9" s="11">
        <v>50129079.75</v>
      </c>
      <c r="ADQ9" s="11">
        <v>2121601.06</v>
      </c>
      <c r="ADR9" s="11">
        <v>1323357.33</v>
      </c>
      <c r="ADS9" s="11">
        <v>1238243.3999999999</v>
      </c>
      <c r="ADT9" s="11">
        <v>8996690.1600000001</v>
      </c>
      <c r="ADU9" s="11">
        <v>803178.53999999992</v>
      </c>
      <c r="ADV9" s="11">
        <v>571608</v>
      </c>
      <c r="ADW9" s="11">
        <v>1410642.94</v>
      </c>
      <c r="ADX9" s="11">
        <v>404305.08</v>
      </c>
      <c r="ADY9" s="11">
        <v>19999.5</v>
      </c>
      <c r="ADZ9" s="11">
        <v>58942492.879999995</v>
      </c>
      <c r="AEA9" s="11">
        <v>4352298.55</v>
      </c>
      <c r="AEB9" s="11">
        <v>5501340.6299999999</v>
      </c>
      <c r="AEC9" s="11">
        <v>781208.66</v>
      </c>
      <c r="AED9" s="11">
        <v>900347.89</v>
      </c>
      <c r="AEE9" s="11">
        <v>3093876</v>
      </c>
      <c r="AEF9" s="11">
        <v>503454.31</v>
      </c>
      <c r="AEG9" s="11">
        <v>794443.0199999999</v>
      </c>
      <c r="AEH9" s="11">
        <v>1675125.1300000001</v>
      </c>
      <c r="AEI9" s="11">
        <v>745620.85000000009</v>
      </c>
      <c r="AEJ9" s="11">
        <v>1732310.5</v>
      </c>
      <c r="AEK9" s="11">
        <v>4706713.2799999993</v>
      </c>
      <c r="AEL9" s="11">
        <v>1551060.18</v>
      </c>
      <c r="AEM9" s="11">
        <v>4539151.9400000004</v>
      </c>
      <c r="AEN9" s="11">
        <v>1174338.33</v>
      </c>
      <c r="AEO9" s="11">
        <v>1615866.04</v>
      </c>
      <c r="AEP9" s="11">
        <v>584619.35000000009</v>
      </c>
      <c r="AEQ9" s="11">
        <v>4074274.1999999997</v>
      </c>
      <c r="AER9" s="11">
        <v>249270.48</v>
      </c>
      <c r="AES9" s="11">
        <v>3335007.5600000005</v>
      </c>
      <c r="AET9" s="11">
        <v>46095699.149999991</v>
      </c>
      <c r="AEU9" s="11">
        <v>3398946.58</v>
      </c>
      <c r="AEV9" s="11">
        <v>2588306.5099999998</v>
      </c>
      <c r="AEW9" s="11">
        <v>1897315.8499999999</v>
      </c>
      <c r="AEX9" s="11">
        <v>1318302.43</v>
      </c>
      <c r="AEY9" s="11">
        <v>4377736.17</v>
      </c>
      <c r="AEZ9" s="11">
        <v>1099868.29</v>
      </c>
      <c r="AFA9" s="11">
        <v>1642811.66</v>
      </c>
      <c r="AFB9" s="11">
        <v>1264752.8299999998</v>
      </c>
      <c r="AFC9" s="11">
        <v>388999.97</v>
      </c>
      <c r="AFD9" s="11">
        <v>26163277.619999997</v>
      </c>
      <c r="AFE9" s="11">
        <v>12973561.23</v>
      </c>
      <c r="AFF9" s="11">
        <v>3010111.7399999993</v>
      </c>
      <c r="AFG9" s="11">
        <v>1338928.1599999999</v>
      </c>
      <c r="AFH9" s="11">
        <v>3977652.99</v>
      </c>
      <c r="AFI9" s="11">
        <v>2579258.3600000008</v>
      </c>
      <c r="AFJ9" s="11">
        <v>959044.1</v>
      </c>
      <c r="AFK9" s="11">
        <v>1154679.8700000001</v>
      </c>
      <c r="AFL9" s="11">
        <v>1611622.43</v>
      </c>
      <c r="AFM9" s="11">
        <v>2377657.5700000003</v>
      </c>
      <c r="AFN9" s="11">
        <v>904327.4</v>
      </c>
      <c r="AFO9" s="11">
        <v>1455463.61</v>
      </c>
      <c r="AFP9" s="11">
        <v>1030539.5700000002</v>
      </c>
      <c r="AFQ9" s="11">
        <v>26126807.859999999</v>
      </c>
      <c r="AFR9" s="11">
        <v>4650476.71</v>
      </c>
      <c r="AFS9" s="11">
        <v>1358055.05</v>
      </c>
      <c r="AFT9" s="11">
        <v>1272853.5999999999</v>
      </c>
      <c r="AFU9" s="11">
        <v>2019443.09</v>
      </c>
      <c r="AFV9" s="11">
        <v>830941.51</v>
      </c>
      <c r="AFW9" s="11">
        <v>175981.07</v>
      </c>
      <c r="AFX9" s="11">
        <v>3187519.98</v>
      </c>
      <c r="AFY9" s="11">
        <v>2586083.73</v>
      </c>
      <c r="AFZ9" s="11">
        <v>333806.42</v>
      </c>
      <c r="AGA9" s="11">
        <v>4328611.97</v>
      </c>
      <c r="AGB9" s="11">
        <v>890088.52</v>
      </c>
      <c r="AGC9" s="11">
        <v>51829338.529999994</v>
      </c>
      <c r="AGD9" s="11">
        <v>1718659.16</v>
      </c>
      <c r="AGE9" s="11">
        <v>3181075.45</v>
      </c>
      <c r="AGF9" s="11">
        <v>3191006.74</v>
      </c>
      <c r="AGG9" s="11">
        <v>13666224.809999999</v>
      </c>
      <c r="AGH9" s="11">
        <v>3635634</v>
      </c>
      <c r="AGI9" s="11">
        <v>2577525.52</v>
      </c>
      <c r="AGJ9" s="11">
        <v>1302431.6700000002</v>
      </c>
      <c r="AGK9" s="11">
        <v>1767162.63</v>
      </c>
      <c r="AGL9" s="11">
        <v>2121816.5</v>
      </c>
      <c r="AGM9" s="11">
        <v>1261948.27</v>
      </c>
      <c r="AGN9" s="11">
        <v>37448660.449999996</v>
      </c>
      <c r="AGO9" s="11">
        <v>3886205.76</v>
      </c>
      <c r="AGP9" s="11">
        <v>3493161.33</v>
      </c>
      <c r="AGQ9" s="11">
        <v>796995.74</v>
      </c>
      <c r="AGR9" s="11">
        <v>3184849.2199999997</v>
      </c>
      <c r="AGS9" s="11">
        <v>1707325.6199999999</v>
      </c>
      <c r="AGT9" s="11">
        <v>269607.11</v>
      </c>
      <c r="AGU9" s="11">
        <v>859993.54999999993</v>
      </c>
      <c r="AGV9" s="11">
        <v>50528991.289999999</v>
      </c>
      <c r="AGW9" s="11">
        <v>36496102.109999999</v>
      </c>
      <c r="AGX9" s="11">
        <v>1804140.89</v>
      </c>
      <c r="AGY9" s="11">
        <v>3124355.0900000003</v>
      </c>
      <c r="AGZ9" s="11">
        <v>4053057.9399999995</v>
      </c>
      <c r="AHA9" s="11">
        <v>2330726.75</v>
      </c>
      <c r="AHB9" s="11">
        <v>882007.85</v>
      </c>
      <c r="AHC9" s="11">
        <v>3783094.8499999996</v>
      </c>
      <c r="AHD9" s="11">
        <v>1344974.31</v>
      </c>
      <c r="AHE9" s="11">
        <v>1499059.0999999999</v>
      </c>
      <c r="AHF9" s="11">
        <v>2829440.2699999996</v>
      </c>
      <c r="AHG9" s="11">
        <v>689854.23</v>
      </c>
      <c r="AHH9" s="11">
        <v>1227925.3999999999</v>
      </c>
      <c r="AHI9" s="11">
        <v>1137074.49</v>
      </c>
      <c r="AHJ9" s="11">
        <v>1265612.43</v>
      </c>
      <c r="AHK9" s="11">
        <v>1429450.49</v>
      </c>
      <c r="AHL9" s="11">
        <v>485554.24</v>
      </c>
      <c r="AHM9" s="11">
        <v>25779482.009999998</v>
      </c>
      <c r="AHN9" s="11">
        <v>4725275.1000000006</v>
      </c>
      <c r="AHO9" s="11">
        <v>990563</v>
      </c>
      <c r="AHP9" s="11">
        <v>3482320.9699999997</v>
      </c>
      <c r="AHQ9" s="11">
        <v>4584312.9099999992</v>
      </c>
      <c r="AHR9" s="11">
        <v>1343734.55</v>
      </c>
      <c r="AHS9" s="11">
        <v>501580.24</v>
      </c>
      <c r="AHT9" s="11">
        <f t="shared" si="0"/>
        <v>5110221533.1830025</v>
      </c>
      <c r="AHV9" s="609"/>
      <c r="AHW9" s="610"/>
    </row>
    <row r="10" spans="1:909" x14ac:dyDescent="0.7">
      <c r="A10" s="96">
        <v>6</v>
      </c>
      <c r="B10" s="96" t="s">
        <v>6</v>
      </c>
      <c r="C10" s="6" t="s">
        <v>7</v>
      </c>
      <c r="D10" s="11">
        <v>545299116.84000003</v>
      </c>
      <c r="E10" s="11">
        <v>14193927.33</v>
      </c>
      <c r="F10" s="11">
        <v>29445407.689999998</v>
      </c>
      <c r="G10" s="11">
        <v>9682911.2300000023</v>
      </c>
      <c r="H10" s="11">
        <v>34683415.480000004</v>
      </c>
      <c r="I10" s="11">
        <v>9437663.6500000022</v>
      </c>
      <c r="J10" s="11">
        <v>27027843.829999998</v>
      </c>
      <c r="K10" s="11">
        <v>9924334.4800000023</v>
      </c>
      <c r="L10" s="11">
        <v>16831664.5</v>
      </c>
      <c r="M10" s="11">
        <v>10949553.140000001</v>
      </c>
      <c r="N10" s="11">
        <v>3886901.79</v>
      </c>
      <c r="O10" s="11">
        <v>11811007.83</v>
      </c>
      <c r="P10" s="11">
        <v>4012259.8399999994</v>
      </c>
      <c r="Q10" s="11">
        <v>12823409.26</v>
      </c>
      <c r="R10" s="11">
        <v>7235061.2700000005</v>
      </c>
      <c r="S10" s="11">
        <v>28232812.849999998</v>
      </c>
      <c r="T10" s="11">
        <v>26393172.27</v>
      </c>
      <c r="U10" s="11">
        <v>2834928.9</v>
      </c>
      <c r="V10" s="11">
        <v>402314788.56999999</v>
      </c>
      <c r="W10" s="11">
        <v>65255647.18</v>
      </c>
      <c r="X10" s="11">
        <v>6617942.7199999988</v>
      </c>
      <c r="Y10" s="11">
        <v>8618371.6000000015</v>
      </c>
      <c r="Z10" s="11">
        <v>11633586.93</v>
      </c>
      <c r="AA10" s="11">
        <v>9872796.8400000017</v>
      </c>
      <c r="AB10" s="11">
        <v>2127708.11</v>
      </c>
      <c r="AC10" s="11">
        <v>63572232.289999999</v>
      </c>
      <c r="AD10" s="11">
        <v>8911859.9399999995</v>
      </c>
      <c r="AE10" s="11">
        <v>9646261.379999999</v>
      </c>
      <c r="AF10" s="11">
        <v>63594883.57</v>
      </c>
      <c r="AG10" s="11">
        <v>10747506.85</v>
      </c>
      <c r="AH10" s="11">
        <v>45974535.18</v>
      </c>
      <c r="AI10" s="11">
        <v>12991464.24</v>
      </c>
      <c r="AJ10" s="11">
        <v>4025774.1700000004</v>
      </c>
      <c r="AK10" s="11">
        <v>2572447.44</v>
      </c>
      <c r="AL10" s="11">
        <v>4056774.78</v>
      </c>
      <c r="AM10" s="11">
        <v>7792149.2599999998</v>
      </c>
      <c r="AN10" s="11">
        <v>2313489.17</v>
      </c>
      <c r="AO10" s="11">
        <v>4546342.83</v>
      </c>
      <c r="AP10" s="11">
        <v>2964206.3699999996</v>
      </c>
      <c r="AQ10" s="11">
        <v>4309845.76</v>
      </c>
      <c r="AR10" s="11">
        <v>2611653.73</v>
      </c>
      <c r="AS10" s="11">
        <v>1162187.3599999999</v>
      </c>
      <c r="AT10" s="11">
        <v>315436592.69999999</v>
      </c>
      <c r="AU10" s="11">
        <v>2818316.75</v>
      </c>
      <c r="AV10" s="11">
        <v>4299729.13</v>
      </c>
      <c r="AW10" s="11">
        <v>9515817.8699999992</v>
      </c>
      <c r="AX10" s="11">
        <v>21960134.599999998</v>
      </c>
      <c r="AY10" s="11">
        <v>25221450.41</v>
      </c>
      <c r="AZ10" s="11">
        <v>7469173.3699999992</v>
      </c>
      <c r="BA10" s="11">
        <v>13770290.500000002</v>
      </c>
      <c r="BB10" s="11">
        <v>4503118.8900000006</v>
      </c>
      <c r="BC10" s="11">
        <v>3699771.5500000003</v>
      </c>
      <c r="BD10" s="11">
        <v>1638360.25</v>
      </c>
      <c r="BE10" s="11">
        <v>1614021.8399999999</v>
      </c>
      <c r="BF10" s="11">
        <v>65611169.989999995</v>
      </c>
      <c r="BG10" s="11">
        <v>707643.06</v>
      </c>
      <c r="BH10" s="11">
        <v>6552817.5</v>
      </c>
      <c r="BI10" s="11">
        <v>194034359.13999999</v>
      </c>
      <c r="BJ10" s="11">
        <v>130408821.50000001</v>
      </c>
      <c r="BK10" s="11">
        <v>9508297.1699999999</v>
      </c>
      <c r="BL10" s="11">
        <v>12865293.550000001</v>
      </c>
      <c r="BM10" s="11">
        <v>19433524.149999999</v>
      </c>
      <c r="BN10" s="11">
        <v>10641747.58</v>
      </c>
      <c r="BO10" s="11">
        <v>10182905.370000001</v>
      </c>
      <c r="BP10" s="11">
        <v>7388283.4500000002</v>
      </c>
      <c r="BQ10" s="11">
        <v>2455101.2999999998</v>
      </c>
      <c r="BR10" s="11">
        <v>276798951.77000004</v>
      </c>
      <c r="BS10" s="11">
        <v>28220796.18</v>
      </c>
      <c r="BT10" s="11">
        <v>10059628.629999999</v>
      </c>
      <c r="BU10" s="11">
        <v>24915919.380000003</v>
      </c>
      <c r="BV10" s="11">
        <v>16426593.440000001</v>
      </c>
      <c r="BW10" s="11">
        <v>6789067.5599999996</v>
      </c>
      <c r="BX10" s="11">
        <v>6684043.4500000002</v>
      </c>
      <c r="BY10" s="11">
        <v>10300212.290000001</v>
      </c>
      <c r="BZ10" s="11">
        <v>72933728.039999992</v>
      </c>
      <c r="CA10" s="11">
        <v>7917237.2799999993</v>
      </c>
      <c r="CB10" s="11">
        <v>15671409.6</v>
      </c>
      <c r="CC10" s="11">
        <v>35572307.790000007</v>
      </c>
      <c r="CD10" s="11">
        <v>6082310.9899999993</v>
      </c>
      <c r="CE10" s="11">
        <v>5000531.3</v>
      </c>
      <c r="CF10" s="11">
        <v>3060376.62</v>
      </c>
      <c r="CG10" s="11">
        <v>628242197.45999992</v>
      </c>
      <c r="CH10" s="11">
        <v>4444786.13</v>
      </c>
      <c r="CI10" s="11">
        <v>40491633.609999999</v>
      </c>
      <c r="CJ10" s="11">
        <v>4667749.45</v>
      </c>
      <c r="CK10" s="11">
        <v>7504733.3700000001</v>
      </c>
      <c r="CL10" s="11">
        <v>8360443.6699999999</v>
      </c>
      <c r="CM10" s="11">
        <v>7478369.5699999994</v>
      </c>
      <c r="CN10" s="11">
        <v>17951086</v>
      </c>
      <c r="CO10" s="11">
        <v>2334533.8400000003</v>
      </c>
      <c r="CP10" s="11">
        <v>6182447.459999999</v>
      </c>
      <c r="CQ10" s="11">
        <v>4386220.95</v>
      </c>
      <c r="CR10" s="11">
        <v>12262777.77</v>
      </c>
      <c r="CS10" s="11">
        <v>5710962.2399999993</v>
      </c>
      <c r="CT10" s="11">
        <v>222814991.38000003</v>
      </c>
      <c r="CU10" s="11">
        <v>3803215.96</v>
      </c>
      <c r="CV10" s="11">
        <v>7359764.6399999987</v>
      </c>
      <c r="CW10" s="11">
        <v>14709868.33</v>
      </c>
      <c r="CX10" s="11">
        <v>2402943.7899999996</v>
      </c>
      <c r="CY10" s="11">
        <v>19308306.949999999</v>
      </c>
      <c r="CZ10" s="11">
        <v>4061231.37</v>
      </c>
      <c r="DA10" s="11">
        <v>2973522.7399999998</v>
      </c>
      <c r="DB10" s="11">
        <v>189474091.77000001</v>
      </c>
      <c r="DC10" s="11">
        <v>144629181.40000001</v>
      </c>
      <c r="DD10" s="11">
        <v>15829870.1</v>
      </c>
      <c r="DE10" s="11">
        <v>6914528.0799999991</v>
      </c>
      <c r="DF10" s="11">
        <v>20319830.41</v>
      </c>
      <c r="DG10" s="11">
        <v>16915123.890000001</v>
      </c>
      <c r="DH10" s="11">
        <v>13401985.130000001</v>
      </c>
      <c r="DI10" s="11">
        <v>10660676.35</v>
      </c>
      <c r="DJ10" s="11">
        <v>4476839.08</v>
      </c>
      <c r="DK10" s="11">
        <v>653482407.5</v>
      </c>
      <c r="DL10" s="11">
        <v>12420062.75</v>
      </c>
      <c r="DM10" s="11">
        <v>12162113.6</v>
      </c>
      <c r="DN10" s="11">
        <v>33272321.579999994</v>
      </c>
      <c r="DO10" s="11">
        <v>22154710.079999998</v>
      </c>
      <c r="DP10" s="11">
        <v>18490257.18</v>
      </c>
      <c r="DQ10" s="11">
        <v>22236501.530000001</v>
      </c>
      <c r="DR10" s="11">
        <v>6257872.5899999999</v>
      </c>
      <c r="DS10" s="11">
        <v>41010837.230000004</v>
      </c>
      <c r="DT10" s="11">
        <v>192055403.78</v>
      </c>
      <c r="DU10" s="11">
        <v>10619107.720000001</v>
      </c>
      <c r="DV10" s="11">
        <v>71000889.939999998</v>
      </c>
      <c r="DW10" s="11">
        <v>50796060.779999994</v>
      </c>
      <c r="DX10" s="11">
        <v>10398015.5</v>
      </c>
      <c r="DY10" s="11">
        <v>25462682.140000001</v>
      </c>
      <c r="DZ10" s="11">
        <v>13945332.339999998</v>
      </c>
      <c r="EA10" s="11">
        <v>2913203.7</v>
      </c>
      <c r="EB10" s="11">
        <v>6510147.7999999998</v>
      </c>
      <c r="EC10" s="11">
        <v>5217245.1799999988</v>
      </c>
      <c r="ED10" s="11">
        <v>50865318.419999994</v>
      </c>
      <c r="EE10" s="11">
        <v>122507740.02</v>
      </c>
      <c r="EF10" s="11">
        <v>97304286.579999998</v>
      </c>
      <c r="EG10" s="11">
        <v>8878082.1499999985</v>
      </c>
      <c r="EH10" s="11">
        <v>7081377.7499999991</v>
      </c>
      <c r="EI10" s="11">
        <v>9181168.6199999992</v>
      </c>
      <c r="EJ10" s="11">
        <v>15731724.390000001</v>
      </c>
      <c r="EK10" s="11">
        <v>31998520.59</v>
      </c>
      <c r="EL10" s="11">
        <v>5863226.5999999996</v>
      </c>
      <c r="EM10" s="11">
        <v>10625830.699999999</v>
      </c>
      <c r="EN10" s="11">
        <v>380410146.33999997</v>
      </c>
      <c r="EO10" s="11">
        <v>12352132.34</v>
      </c>
      <c r="EP10" s="11">
        <v>6565639.2600000007</v>
      </c>
      <c r="EQ10" s="11">
        <v>19637317.91</v>
      </c>
      <c r="ER10" s="11">
        <v>9310581.8499999996</v>
      </c>
      <c r="ES10" s="11">
        <v>7859626.0500000017</v>
      </c>
      <c r="ET10" s="11">
        <v>14366595.23</v>
      </c>
      <c r="EU10" s="11">
        <v>29940915.039999999</v>
      </c>
      <c r="EV10" s="11">
        <v>5482370.9900000002</v>
      </c>
      <c r="EW10" s="11">
        <v>147228512.72999999</v>
      </c>
      <c r="EX10" s="11">
        <v>3267870.3000000003</v>
      </c>
      <c r="EY10" s="11">
        <v>4661226.5999999996</v>
      </c>
      <c r="EZ10" s="11">
        <v>8769226.8299999982</v>
      </c>
      <c r="FA10" s="11">
        <v>17562895.739999998</v>
      </c>
      <c r="FB10" s="11">
        <v>22847225.620000001</v>
      </c>
      <c r="FC10" s="11">
        <v>12615225.110000003</v>
      </c>
      <c r="FD10" s="11">
        <v>9745785.5</v>
      </c>
      <c r="FE10" s="11">
        <v>5915132.0599999996</v>
      </c>
      <c r="FF10" s="11">
        <v>3146694.7800000003</v>
      </c>
      <c r="FG10" s="11">
        <v>5121509.3999999994</v>
      </c>
      <c r="FH10" s="11">
        <v>2126911.4699999997</v>
      </c>
      <c r="FI10" s="11">
        <v>126394421.95</v>
      </c>
      <c r="FJ10" s="11">
        <v>4800955.4400000004</v>
      </c>
      <c r="FK10" s="11">
        <v>5975297.0999999996</v>
      </c>
      <c r="FL10" s="11">
        <v>9216597.5800000001</v>
      </c>
      <c r="FM10" s="11">
        <v>18835521.179999996</v>
      </c>
      <c r="FN10" s="11">
        <v>7693353.8400000008</v>
      </c>
      <c r="FO10" s="11">
        <v>2501118.34</v>
      </c>
      <c r="FP10" s="11">
        <v>890176.78</v>
      </c>
      <c r="FQ10" s="11">
        <v>482638268.35000002</v>
      </c>
      <c r="FR10" s="11">
        <v>17192956.930000003</v>
      </c>
      <c r="FS10" s="11">
        <v>14267586.83</v>
      </c>
      <c r="FT10" s="11">
        <v>12846969.229999999</v>
      </c>
      <c r="FU10" s="11">
        <v>17174974.18</v>
      </c>
      <c r="FV10" s="11">
        <v>11115238.66</v>
      </c>
      <c r="FW10" s="11">
        <v>21817302.079999998</v>
      </c>
      <c r="FX10" s="11">
        <v>20006873.490000002</v>
      </c>
      <c r="FY10" s="11">
        <v>9652264.2599999998</v>
      </c>
      <c r="FZ10" s="11">
        <v>11446920.300000001</v>
      </c>
      <c r="GA10" s="11">
        <v>19044878.029999997</v>
      </c>
      <c r="GB10" s="11">
        <v>5364818.51</v>
      </c>
      <c r="GC10" s="11">
        <v>3480433.4299999997</v>
      </c>
      <c r="GD10" s="11">
        <v>1367757</v>
      </c>
      <c r="GE10" s="11">
        <v>150504934.76000002</v>
      </c>
      <c r="GF10" s="11">
        <v>8972208.7400000002</v>
      </c>
      <c r="GG10" s="11">
        <v>5303540.82</v>
      </c>
      <c r="GH10" s="11">
        <v>37210157.07</v>
      </c>
      <c r="GI10" s="11">
        <v>9540395.6899999995</v>
      </c>
      <c r="GJ10" s="11">
        <v>10837688.439999999</v>
      </c>
      <c r="GK10" s="11">
        <v>8352879.6099999994</v>
      </c>
      <c r="GL10" s="11">
        <v>32685311.609999999</v>
      </c>
      <c r="GM10" s="11">
        <v>4675948.67</v>
      </c>
      <c r="GN10" s="11">
        <v>3337075.65</v>
      </c>
      <c r="GO10" s="11">
        <v>1774744.5</v>
      </c>
      <c r="GP10" s="11">
        <v>1506694</v>
      </c>
      <c r="GQ10" s="11">
        <v>140192450.87</v>
      </c>
      <c r="GR10" s="11">
        <v>35641753.939999998</v>
      </c>
      <c r="GS10" s="11">
        <v>5774028.6500000004</v>
      </c>
      <c r="GT10" s="11">
        <v>34495232.160000004</v>
      </c>
      <c r="GU10" s="11">
        <v>5158370.34</v>
      </c>
      <c r="GV10" s="11">
        <v>11220886.380000001</v>
      </c>
      <c r="GW10" s="11">
        <v>11620721.99</v>
      </c>
      <c r="GX10" s="11">
        <v>3458478.75</v>
      </c>
      <c r="GY10" s="11">
        <v>140132356.38999999</v>
      </c>
      <c r="GZ10" s="11">
        <v>12476831.430000002</v>
      </c>
      <c r="HA10" s="11">
        <v>13816605.239999998</v>
      </c>
      <c r="HB10" s="11">
        <v>12897257.829999998</v>
      </c>
      <c r="HC10" s="11">
        <v>372996673.44</v>
      </c>
      <c r="HD10" s="11">
        <v>24115919.350000001</v>
      </c>
      <c r="HE10" s="11">
        <v>19096548.210000001</v>
      </c>
      <c r="HF10" s="11">
        <v>24727552.849999998</v>
      </c>
      <c r="HG10" s="11">
        <v>14882682.890000001</v>
      </c>
      <c r="HH10" s="11">
        <v>56802570.439999998</v>
      </c>
      <c r="HI10" s="11">
        <v>4741891.3899999997</v>
      </c>
      <c r="HJ10" s="11">
        <v>27158981.949999999</v>
      </c>
      <c r="HK10" s="11">
        <v>95450849.929999992</v>
      </c>
      <c r="HL10" s="11">
        <v>8860962.1900000013</v>
      </c>
      <c r="HM10" s="11">
        <v>17784131.34</v>
      </c>
      <c r="HN10" s="11">
        <v>5813146.2800000003</v>
      </c>
      <c r="HO10" s="11">
        <v>3767151.66</v>
      </c>
      <c r="HP10" s="11">
        <v>9651194.3000000007</v>
      </c>
      <c r="HQ10" s="11">
        <v>3827808.5999999996</v>
      </c>
      <c r="HR10" s="11">
        <v>2571431.9600000004</v>
      </c>
      <c r="HS10" s="11">
        <v>200896474.79000002</v>
      </c>
      <c r="HT10" s="11">
        <v>41165147.460000008</v>
      </c>
      <c r="HU10" s="11">
        <v>7602312.7199999997</v>
      </c>
      <c r="HV10" s="11">
        <v>11078963.390000001</v>
      </c>
      <c r="HW10" s="11">
        <v>5576496.5799999991</v>
      </c>
      <c r="HX10" s="11">
        <v>3851580.77</v>
      </c>
      <c r="HY10" s="11">
        <v>20935970.859999999</v>
      </c>
      <c r="HZ10" s="11">
        <v>7312278.5200000005</v>
      </c>
      <c r="IA10" s="11">
        <v>10624643.770000001</v>
      </c>
      <c r="IB10" s="11">
        <v>7116222.1699999999</v>
      </c>
      <c r="IC10" s="11">
        <v>5825574.1399999997</v>
      </c>
      <c r="ID10" s="11">
        <v>9160143.0199999996</v>
      </c>
      <c r="IE10" s="11">
        <v>2076727.09</v>
      </c>
      <c r="IF10" s="11">
        <v>8544607.1500000004</v>
      </c>
      <c r="IG10" s="11">
        <v>6506544.5299999993</v>
      </c>
      <c r="IH10" s="11">
        <v>5251618.0199999996</v>
      </c>
      <c r="II10" s="11">
        <v>244135262.13999999</v>
      </c>
      <c r="IJ10" s="11">
        <v>56328617.290000007</v>
      </c>
      <c r="IK10" s="11">
        <v>7375804.1199999992</v>
      </c>
      <c r="IL10" s="11">
        <v>21526557.27</v>
      </c>
      <c r="IM10" s="11">
        <v>28613268.309999999</v>
      </c>
      <c r="IN10" s="11">
        <v>7948537.3200000003</v>
      </c>
      <c r="IO10" s="11">
        <v>5887285.6900000004</v>
      </c>
      <c r="IP10" s="11">
        <v>3892964.9300000006</v>
      </c>
      <c r="IQ10" s="11">
        <v>2438570</v>
      </c>
      <c r="IR10" s="11">
        <v>5962736.9400000004</v>
      </c>
      <c r="IS10" s="11">
        <v>5841482.5299999993</v>
      </c>
      <c r="IT10" s="11">
        <v>361281997.86000001</v>
      </c>
      <c r="IU10" s="11">
        <v>71296689.099999994</v>
      </c>
      <c r="IV10" s="11">
        <v>16056725.719999999</v>
      </c>
      <c r="IW10" s="11">
        <v>6223182.1499999994</v>
      </c>
      <c r="IX10" s="11">
        <v>4275170.3499999996</v>
      </c>
      <c r="IY10" s="11">
        <v>4212650.25</v>
      </c>
      <c r="IZ10" s="11">
        <v>3870707.77</v>
      </c>
      <c r="JA10" s="11">
        <v>3245934.5799999996</v>
      </c>
      <c r="JB10" s="11">
        <v>9315790.0099999998</v>
      </c>
      <c r="JC10" s="11">
        <v>12462957.880000001</v>
      </c>
      <c r="JD10" s="11">
        <v>9839550</v>
      </c>
      <c r="JE10" s="11">
        <v>3425624.65</v>
      </c>
      <c r="JF10" s="11">
        <v>149013903.33000001</v>
      </c>
      <c r="JG10" s="11">
        <v>48607458.149999999</v>
      </c>
      <c r="JH10" s="11">
        <v>5923397.96</v>
      </c>
      <c r="JI10" s="11">
        <v>3222932.17</v>
      </c>
      <c r="JJ10" s="11">
        <v>6226589.3399999999</v>
      </c>
      <c r="JK10" s="11">
        <v>7451886.2599999998</v>
      </c>
      <c r="JL10" s="11">
        <v>125713273.47999999</v>
      </c>
      <c r="JM10" s="11">
        <v>9204475.8599999975</v>
      </c>
      <c r="JN10" s="11">
        <v>13464659.369999999</v>
      </c>
      <c r="JO10" s="11">
        <v>26050000.129999999</v>
      </c>
      <c r="JP10" s="11">
        <v>9422059.4300000016</v>
      </c>
      <c r="JQ10" s="11">
        <v>28014887.880000006</v>
      </c>
      <c r="JR10" s="11">
        <v>5248173.97</v>
      </c>
      <c r="JS10" s="11">
        <v>332261689.56</v>
      </c>
      <c r="JT10" s="11">
        <v>79421349.609999999</v>
      </c>
      <c r="JU10" s="11">
        <v>13995603.610000001</v>
      </c>
      <c r="JV10" s="11">
        <v>4421993.1900000004</v>
      </c>
      <c r="JW10" s="11">
        <v>11476636.719999999</v>
      </c>
      <c r="JX10" s="11">
        <v>2191685.7200000002</v>
      </c>
      <c r="JY10" s="11">
        <v>35823137.25</v>
      </c>
      <c r="JZ10" s="11">
        <v>16405444.659999998</v>
      </c>
      <c r="KA10" s="11">
        <v>7199371.0800000001</v>
      </c>
      <c r="KB10" s="11">
        <v>22888482.949999999</v>
      </c>
      <c r="KC10" s="11">
        <v>7664575.5499999998</v>
      </c>
      <c r="KD10" s="11">
        <v>11987241.9</v>
      </c>
      <c r="KE10" s="11">
        <v>2315164.13</v>
      </c>
      <c r="KF10" s="11">
        <v>1268958.1900000002</v>
      </c>
      <c r="KG10" s="11">
        <v>8974864.9900000002</v>
      </c>
      <c r="KH10" s="11">
        <v>3239805.05</v>
      </c>
      <c r="KI10" s="11">
        <v>216315139.88999999</v>
      </c>
      <c r="KJ10" s="11">
        <v>16184754.060000001</v>
      </c>
      <c r="KK10" s="11">
        <v>10565135.989999998</v>
      </c>
      <c r="KL10" s="11">
        <v>17256653.779999997</v>
      </c>
      <c r="KM10" s="11">
        <v>30030440.270000003</v>
      </c>
      <c r="KN10" s="11">
        <v>5863493.6899999995</v>
      </c>
      <c r="KO10" s="11">
        <v>27554250.359999999</v>
      </c>
      <c r="KP10" s="11">
        <v>9903255.2899999991</v>
      </c>
      <c r="KQ10" s="11">
        <v>11110289.439999998</v>
      </c>
      <c r="KR10" s="11">
        <v>104301372.59</v>
      </c>
      <c r="KS10" s="11">
        <v>16309747.220000001</v>
      </c>
      <c r="KT10" s="11">
        <v>13779056.74</v>
      </c>
      <c r="KU10" s="11">
        <v>48476467.609999999</v>
      </c>
      <c r="KV10" s="11">
        <v>7922460.1400000006</v>
      </c>
      <c r="KW10" s="11">
        <v>14240614.75</v>
      </c>
      <c r="KX10" s="11">
        <v>154915098.64000002</v>
      </c>
      <c r="KY10" s="11">
        <v>17283076.510000002</v>
      </c>
      <c r="KZ10" s="11">
        <v>235791595.38000003</v>
      </c>
      <c r="LA10" s="11">
        <v>5079022.8100000005</v>
      </c>
      <c r="LB10" s="11">
        <v>6785047.2899999991</v>
      </c>
      <c r="LC10" s="11">
        <v>31931408.510000002</v>
      </c>
      <c r="LD10" s="11">
        <v>31999752.399999999</v>
      </c>
      <c r="LE10" s="11">
        <v>25104889.190000001</v>
      </c>
      <c r="LF10" s="11">
        <v>9670378.4900000002</v>
      </c>
      <c r="LG10" s="11">
        <v>8887723.2899999991</v>
      </c>
      <c r="LH10" s="11">
        <v>669710713.33000004</v>
      </c>
      <c r="LI10" s="11">
        <v>53354862.240000002</v>
      </c>
      <c r="LJ10" s="11">
        <v>103056635.27000001</v>
      </c>
      <c r="LK10" s="11">
        <v>99015315.279999986</v>
      </c>
      <c r="LL10" s="11">
        <v>15732792.02</v>
      </c>
      <c r="LM10" s="11">
        <v>9491408.4100000001</v>
      </c>
      <c r="LN10" s="11">
        <v>4724292.5199999996</v>
      </c>
      <c r="LO10" s="11">
        <v>11836426.18</v>
      </c>
      <c r="LP10" s="11">
        <v>13101414.32</v>
      </c>
      <c r="LQ10" s="11">
        <v>12143823.029999999</v>
      </c>
      <c r="LR10" s="11">
        <v>2828940.23</v>
      </c>
      <c r="LS10" s="11">
        <v>87495759.399999991</v>
      </c>
      <c r="LT10" s="11">
        <v>20834193.359999999</v>
      </c>
      <c r="LU10" s="11">
        <v>7717473.6299999999</v>
      </c>
      <c r="LV10" s="11">
        <v>227367829.90000001</v>
      </c>
      <c r="LW10" s="11">
        <v>74401569.969999999</v>
      </c>
      <c r="LX10" s="11">
        <v>438874033.76999998</v>
      </c>
      <c r="LY10" s="11">
        <v>58268305.410000004</v>
      </c>
      <c r="LZ10" s="11">
        <v>49092321.799999997</v>
      </c>
      <c r="MA10" s="11">
        <v>32985229.900000002</v>
      </c>
      <c r="MB10" s="11">
        <v>37846289.810000002</v>
      </c>
      <c r="MC10" s="11">
        <v>32828510.579999998</v>
      </c>
      <c r="MD10" s="11">
        <v>38668865.489999995</v>
      </c>
      <c r="ME10" s="11">
        <v>72111283.080000013</v>
      </c>
      <c r="MF10" s="11">
        <v>38249168.469999999</v>
      </c>
      <c r="MG10" s="11">
        <v>6309513.5</v>
      </c>
      <c r="MH10" s="11">
        <v>412127463.26999998</v>
      </c>
      <c r="MI10" s="11">
        <v>14197105.43</v>
      </c>
      <c r="MJ10" s="11">
        <v>5625758.3899999997</v>
      </c>
      <c r="MK10" s="11">
        <v>4506822.47</v>
      </c>
      <c r="ML10" s="11">
        <v>4563846.24</v>
      </c>
      <c r="MM10" s="11">
        <v>10298507.24</v>
      </c>
      <c r="MN10" s="11">
        <v>10141745.35</v>
      </c>
      <c r="MO10" s="11">
        <v>11642225.340000002</v>
      </c>
      <c r="MP10" s="11">
        <v>10573414.879999999</v>
      </c>
      <c r="MQ10" s="11">
        <v>4082042.86</v>
      </c>
      <c r="MR10" s="11">
        <v>7802838.7899999991</v>
      </c>
      <c r="MS10" s="11">
        <v>7132022.4900000002</v>
      </c>
      <c r="MT10" s="11">
        <v>175606829.11000001</v>
      </c>
      <c r="MU10" s="11">
        <v>5303413.82</v>
      </c>
      <c r="MV10" s="11">
        <v>15449045.939999999</v>
      </c>
      <c r="MW10" s="11">
        <v>12766497.719999999</v>
      </c>
      <c r="MX10" s="11">
        <v>11191927.049999999</v>
      </c>
      <c r="MY10" s="11">
        <v>15266350.5</v>
      </c>
      <c r="MZ10" s="11">
        <v>39578522.43</v>
      </c>
      <c r="NA10" s="11">
        <v>15334663.300000001</v>
      </c>
      <c r="NB10" s="11">
        <v>8075470.6500000004</v>
      </c>
      <c r="NC10" s="11">
        <v>1579777.43</v>
      </c>
      <c r="ND10" s="11">
        <v>3844306.38</v>
      </c>
      <c r="NE10" s="11">
        <v>390019621.69</v>
      </c>
      <c r="NF10" s="11">
        <v>23724244.949999999</v>
      </c>
      <c r="NG10" s="11">
        <v>2700654.75</v>
      </c>
      <c r="NH10" s="11">
        <v>51324165.18</v>
      </c>
      <c r="NI10" s="11">
        <v>4206408.1899999995</v>
      </c>
      <c r="NJ10" s="11">
        <v>9079403.7000000011</v>
      </c>
      <c r="NK10" s="11">
        <v>45116862.609999999</v>
      </c>
      <c r="NL10" s="11">
        <v>11112984.600000001</v>
      </c>
      <c r="NM10" s="11">
        <v>796384</v>
      </c>
      <c r="NN10" s="11">
        <v>13187873.210000001</v>
      </c>
      <c r="NO10" s="11">
        <v>6905526.6099999994</v>
      </c>
      <c r="NP10" s="11">
        <v>12431995.189999999</v>
      </c>
      <c r="NQ10" s="11">
        <v>84577100.829999998</v>
      </c>
      <c r="NR10" s="11">
        <v>6253956.6300000008</v>
      </c>
      <c r="NS10" s="11">
        <v>6876343.0300000003</v>
      </c>
      <c r="NT10" s="11">
        <v>7622686.7000000002</v>
      </c>
      <c r="NU10" s="11">
        <v>9547816.0600000005</v>
      </c>
      <c r="NV10" s="11">
        <v>541675</v>
      </c>
      <c r="NW10" s="11">
        <v>1548448.2400000002</v>
      </c>
      <c r="NX10" s="11">
        <v>264760271.63000003</v>
      </c>
      <c r="NY10" s="11">
        <v>32636026.659999996</v>
      </c>
      <c r="NZ10" s="11">
        <v>5800678.8300000001</v>
      </c>
      <c r="OA10" s="11">
        <v>3581627.67</v>
      </c>
      <c r="OB10" s="11">
        <v>5494597.46</v>
      </c>
      <c r="OC10" s="11">
        <v>7259004.7299999995</v>
      </c>
      <c r="OD10" s="11">
        <v>3037946.6900000004</v>
      </c>
      <c r="OE10" s="11">
        <v>228090625.72999999</v>
      </c>
      <c r="OF10" s="11">
        <v>13113027.84</v>
      </c>
      <c r="OG10" s="11">
        <v>5194155.58</v>
      </c>
      <c r="OH10" s="11">
        <v>37409977.089999996</v>
      </c>
      <c r="OI10" s="11">
        <v>11162002.210000001</v>
      </c>
      <c r="OJ10" s="11">
        <v>6460249.6699999999</v>
      </c>
      <c r="OK10" s="11">
        <v>10707886.879999999</v>
      </c>
      <c r="OL10" s="11">
        <v>4221435.2699999996</v>
      </c>
      <c r="OM10" s="11">
        <v>1089571</v>
      </c>
      <c r="ON10" s="11">
        <v>195536474.70999998</v>
      </c>
      <c r="OO10" s="11">
        <v>25658288.370000001</v>
      </c>
      <c r="OP10" s="11">
        <v>39123222.710000001</v>
      </c>
      <c r="OQ10" s="11">
        <v>8523192.8800000008</v>
      </c>
      <c r="OR10" s="11">
        <v>6671003.7999999989</v>
      </c>
      <c r="OS10" s="11">
        <v>2307646.59</v>
      </c>
      <c r="OT10" s="11">
        <v>131542990.75000001</v>
      </c>
      <c r="OU10" s="11">
        <v>7677796.3300000001</v>
      </c>
      <c r="OV10" s="11">
        <v>5354109.6399999997</v>
      </c>
      <c r="OW10" s="11">
        <v>12043201.810000001</v>
      </c>
      <c r="OX10" s="11">
        <v>19969964.180000003</v>
      </c>
      <c r="OY10" s="11">
        <v>80728422.99000001</v>
      </c>
      <c r="OZ10" s="11">
        <v>5346174.0299999993</v>
      </c>
      <c r="PA10" s="11">
        <v>3070314.9</v>
      </c>
      <c r="PB10" s="11">
        <v>9483569.629999999</v>
      </c>
      <c r="PC10" s="11">
        <v>209959871.74000004</v>
      </c>
      <c r="PD10" s="11">
        <v>6256509.9299999997</v>
      </c>
      <c r="PE10" s="11">
        <v>54124280.490000002</v>
      </c>
      <c r="PF10" s="11">
        <v>5501899.4900000002</v>
      </c>
      <c r="PG10" s="11">
        <v>21562937.490000002</v>
      </c>
      <c r="PH10" s="11">
        <v>28326007.139999997</v>
      </c>
      <c r="PI10" s="11">
        <v>7734095.0399999991</v>
      </c>
      <c r="PJ10" s="11">
        <v>4362261.25</v>
      </c>
      <c r="PK10" s="11">
        <v>18157159.850000001</v>
      </c>
      <c r="PL10" s="11">
        <v>10498596.720000001</v>
      </c>
      <c r="PM10" s="11">
        <v>16397359.02</v>
      </c>
      <c r="PN10" s="11">
        <v>36292424.359999999</v>
      </c>
      <c r="PO10" s="11">
        <v>9125201.0899999999</v>
      </c>
      <c r="PP10" s="11">
        <v>68222009.590000004</v>
      </c>
      <c r="PQ10" s="11">
        <v>8273327.6100000003</v>
      </c>
      <c r="PR10" s="11">
        <v>5204070.18</v>
      </c>
      <c r="PS10" s="11">
        <v>415239.00999999989</v>
      </c>
      <c r="PT10" s="11">
        <v>5126983.07</v>
      </c>
      <c r="PU10" s="11">
        <v>418011043.09000003</v>
      </c>
      <c r="PV10" s="11">
        <v>4747611.5</v>
      </c>
      <c r="PW10" s="11">
        <v>5980935.75</v>
      </c>
      <c r="PX10" s="11">
        <v>12650498.280000001</v>
      </c>
      <c r="PY10" s="11">
        <v>102126263.14999999</v>
      </c>
      <c r="PZ10" s="11">
        <v>10429977.59</v>
      </c>
      <c r="QA10" s="11">
        <v>30571858.189999998</v>
      </c>
      <c r="QB10" s="11">
        <v>8999999.2400000002</v>
      </c>
      <c r="QC10" s="11">
        <v>52297196.649999999</v>
      </c>
      <c r="QD10" s="11">
        <v>3748576.55</v>
      </c>
      <c r="QE10" s="11">
        <v>44689377.450000003</v>
      </c>
      <c r="QF10" s="11">
        <v>9329425.7800000012</v>
      </c>
      <c r="QG10" s="11">
        <v>19127341.039999999</v>
      </c>
      <c r="QH10" s="11">
        <v>16689435.899999999</v>
      </c>
      <c r="QI10" s="11">
        <v>6490049.7000000011</v>
      </c>
      <c r="QJ10" s="11">
        <v>25326379.789999999</v>
      </c>
      <c r="QK10" s="11">
        <v>13075301.720000001</v>
      </c>
      <c r="QL10" s="11">
        <v>3884242.9800000004</v>
      </c>
      <c r="QM10" s="11">
        <v>2936130.12</v>
      </c>
      <c r="QN10" s="11">
        <v>44958894.170000002</v>
      </c>
      <c r="QO10" s="11">
        <v>39751138.059999995</v>
      </c>
      <c r="QP10" s="11">
        <v>4488016.55</v>
      </c>
      <c r="QQ10" s="11">
        <v>1424243.75</v>
      </c>
      <c r="QR10" s="11">
        <v>2318897</v>
      </c>
      <c r="QS10" s="11">
        <v>2313183.75</v>
      </c>
      <c r="QT10" s="11">
        <v>162383</v>
      </c>
      <c r="QU10" s="11">
        <v>244045514.49000001</v>
      </c>
      <c r="QV10" s="11">
        <v>4900732.67</v>
      </c>
      <c r="QW10" s="11">
        <v>40950937.229999997</v>
      </c>
      <c r="QX10" s="11">
        <v>13428073.529999999</v>
      </c>
      <c r="QY10" s="11">
        <v>11913029.16</v>
      </c>
      <c r="QZ10" s="11">
        <v>32521246.530000001</v>
      </c>
      <c r="RA10" s="11">
        <v>10772229.59</v>
      </c>
      <c r="RB10" s="11">
        <v>23453839.969999999</v>
      </c>
      <c r="RC10" s="11">
        <v>45585802.030000001</v>
      </c>
      <c r="RD10" s="11">
        <v>9442989.459999999</v>
      </c>
      <c r="RE10" s="11">
        <v>6571446.54</v>
      </c>
      <c r="RF10" s="11">
        <v>5044346.1099999994</v>
      </c>
      <c r="RG10" s="11">
        <v>2703717.0199999996</v>
      </c>
      <c r="RH10" s="11">
        <v>530204375.41000003</v>
      </c>
      <c r="RI10" s="11">
        <v>46000419.549999997</v>
      </c>
      <c r="RJ10" s="11">
        <v>25696922.119999997</v>
      </c>
      <c r="RK10" s="11">
        <v>16689922.599999998</v>
      </c>
      <c r="RL10" s="11">
        <v>11005236.07</v>
      </c>
      <c r="RM10" s="11">
        <v>26491692.040000003</v>
      </c>
      <c r="RN10" s="11">
        <v>40963420.840000004</v>
      </c>
      <c r="RO10" s="11">
        <v>6930000.3900000006</v>
      </c>
      <c r="RP10" s="11">
        <v>18496253.449999999</v>
      </c>
      <c r="RQ10" s="11">
        <v>36958404.039999992</v>
      </c>
      <c r="RR10" s="11">
        <v>53878297.54999999</v>
      </c>
      <c r="RS10" s="11">
        <v>6843729.1799999997</v>
      </c>
      <c r="RT10" s="11">
        <v>4557609.01</v>
      </c>
      <c r="RU10" s="11">
        <v>7604147.8099999996</v>
      </c>
      <c r="RV10" s="11">
        <v>5770273.8100000005</v>
      </c>
      <c r="RW10" s="11">
        <v>12048887.83</v>
      </c>
      <c r="RX10" s="11">
        <v>10468404.279999999</v>
      </c>
      <c r="RY10" s="11">
        <v>3838890.99</v>
      </c>
      <c r="RZ10" s="11">
        <v>3685509.25</v>
      </c>
      <c r="SA10" s="11">
        <v>4594360.5599999996</v>
      </c>
      <c r="SB10" s="11">
        <v>91593081.240000024</v>
      </c>
      <c r="SC10" s="11">
        <v>8981885.3499999996</v>
      </c>
      <c r="SD10" s="11">
        <v>11776179.790000001</v>
      </c>
      <c r="SE10" s="11">
        <v>8521520.5700000003</v>
      </c>
      <c r="SF10" s="11">
        <v>4248113.51</v>
      </c>
      <c r="SG10" s="11">
        <v>20653190.359999999</v>
      </c>
      <c r="SH10" s="11">
        <v>12174274.5</v>
      </c>
      <c r="SI10" s="11">
        <v>24392123.549999997</v>
      </c>
      <c r="SJ10" s="11">
        <v>7753948.8099999996</v>
      </c>
      <c r="SK10" s="11">
        <v>8106729.4900000002</v>
      </c>
      <c r="SL10" s="11">
        <v>39912164.400000006</v>
      </c>
      <c r="SM10" s="11">
        <v>4189652.1999999997</v>
      </c>
      <c r="SN10" s="11">
        <v>79238382.38000001</v>
      </c>
      <c r="SO10" s="11">
        <v>8291075.7599999979</v>
      </c>
      <c r="SP10" s="11">
        <v>8562059.25</v>
      </c>
      <c r="SQ10" s="11">
        <v>25576608.949999999</v>
      </c>
      <c r="SR10" s="11">
        <v>9442215.0999999996</v>
      </c>
      <c r="SS10" s="11">
        <v>8560133.0399999991</v>
      </c>
      <c r="ST10" s="11">
        <v>8678331.5300000012</v>
      </c>
      <c r="SU10" s="11">
        <v>3947959.72</v>
      </c>
      <c r="SV10" s="11">
        <v>180612924.46999997</v>
      </c>
      <c r="SW10" s="11">
        <v>5885529.9299999997</v>
      </c>
      <c r="SX10" s="11">
        <v>8761219.9399999976</v>
      </c>
      <c r="SY10" s="11">
        <v>5570448.8100000005</v>
      </c>
      <c r="SZ10" s="11">
        <v>4302117.7</v>
      </c>
      <c r="TA10" s="11">
        <v>4569379.4400000004</v>
      </c>
      <c r="TB10" s="11">
        <v>9815617.5800000001</v>
      </c>
      <c r="TC10" s="11">
        <v>26218098.670000002</v>
      </c>
      <c r="TD10" s="11">
        <v>4753772.6000000006</v>
      </c>
      <c r="TE10" s="11">
        <v>7111364.4699999997</v>
      </c>
      <c r="TF10" s="11">
        <v>6526290.21</v>
      </c>
      <c r="TG10" s="11">
        <v>24636022.199999999</v>
      </c>
      <c r="TH10" s="11">
        <v>4670838.03</v>
      </c>
      <c r="TI10" s="11">
        <v>4200118.91</v>
      </c>
      <c r="TJ10" s="11">
        <v>476973169.45999998</v>
      </c>
      <c r="TK10" s="11">
        <v>8506704.3300000001</v>
      </c>
      <c r="TL10" s="11">
        <v>9369535.8100000005</v>
      </c>
      <c r="TM10" s="11">
        <v>16059771.719999999</v>
      </c>
      <c r="TN10" s="11">
        <v>21566759.120000001</v>
      </c>
      <c r="TO10" s="11">
        <v>15480090.289999999</v>
      </c>
      <c r="TP10" s="11">
        <v>3785885.56</v>
      </c>
      <c r="TQ10" s="11">
        <v>67976071.239999995</v>
      </c>
      <c r="TR10" s="11">
        <v>8078613.3399999999</v>
      </c>
      <c r="TS10" s="11">
        <v>20722536.910000004</v>
      </c>
      <c r="TT10" s="11">
        <v>21182381.16</v>
      </c>
      <c r="TU10" s="11">
        <v>8950291.7400000002</v>
      </c>
      <c r="TV10" s="11">
        <v>4942378.3100000005</v>
      </c>
      <c r="TW10" s="11">
        <v>12096024.41</v>
      </c>
      <c r="TX10" s="11">
        <v>6208892.2800000003</v>
      </c>
      <c r="TY10" s="11">
        <v>6202814.1699999999</v>
      </c>
      <c r="TZ10" s="11">
        <v>90764101.00999999</v>
      </c>
      <c r="UA10" s="11">
        <v>6608566.3900000006</v>
      </c>
      <c r="UB10" s="11">
        <v>196199256.31</v>
      </c>
      <c r="UC10" s="11">
        <v>28274890.590000004</v>
      </c>
      <c r="UD10" s="11">
        <v>6564768.290000001</v>
      </c>
      <c r="UE10" s="11">
        <v>6602545.4199999999</v>
      </c>
      <c r="UF10" s="11">
        <v>89536720.609999999</v>
      </c>
      <c r="UG10" s="11">
        <v>2408260.0100000002</v>
      </c>
      <c r="UH10" s="11">
        <v>2185810.9699999997</v>
      </c>
      <c r="UI10" s="11">
        <v>3514576.5599999996</v>
      </c>
      <c r="UJ10" s="11">
        <v>4220688.3</v>
      </c>
      <c r="UK10" s="11">
        <v>105836900.54000001</v>
      </c>
      <c r="UL10" s="11">
        <v>12921985.539999999</v>
      </c>
      <c r="UM10" s="11">
        <v>14416247.199999999</v>
      </c>
      <c r="UN10" s="11">
        <v>19090582.550000001</v>
      </c>
      <c r="UO10" s="11">
        <v>7131698.4700000007</v>
      </c>
      <c r="UP10" s="11">
        <v>5258211.6599999992</v>
      </c>
      <c r="UQ10" s="11">
        <v>678391852.25</v>
      </c>
      <c r="UR10" s="11">
        <v>7392384.5099999998</v>
      </c>
      <c r="US10" s="11">
        <v>11236099.930000002</v>
      </c>
      <c r="UT10" s="11">
        <v>101248676.88</v>
      </c>
      <c r="UU10" s="11">
        <v>4188953.1699999995</v>
      </c>
      <c r="UV10" s="11">
        <v>6522562.5199999996</v>
      </c>
      <c r="UW10" s="11">
        <v>34123872.670000002</v>
      </c>
      <c r="UX10" s="11">
        <v>5657804</v>
      </c>
      <c r="UY10" s="11">
        <v>4393055.71</v>
      </c>
      <c r="UZ10" s="11">
        <v>10627065.810000001</v>
      </c>
      <c r="VA10" s="11">
        <v>12414657.539999999</v>
      </c>
      <c r="VB10" s="11">
        <v>25716461.170000002</v>
      </c>
      <c r="VC10" s="11">
        <v>9284792.3999999985</v>
      </c>
      <c r="VD10" s="11">
        <v>20528294.689999998</v>
      </c>
      <c r="VE10" s="11">
        <v>4253842.5100000007</v>
      </c>
      <c r="VF10" s="11">
        <v>3782026.52</v>
      </c>
      <c r="VG10" s="11">
        <v>2932467.35</v>
      </c>
      <c r="VH10" s="11">
        <v>4725425.49</v>
      </c>
      <c r="VI10" s="11">
        <v>37109026.879999995</v>
      </c>
      <c r="VJ10" s="11">
        <v>2898328.9299999997</v>
      </c>
      <c r="VK10" s="11">
        <v>2712563.3</v>
      </c>
      <c r="VL10" s="11">
        <v>1878303.1100000003</v>
      </c>
      <c r="VM10" s="11">
        <v>227872246.63</v>
      </c>
      <c r="VN10" s="11">
        <v>8126672.8299999991</v>
      </c>
      <c r="VO10" s="11">
        <v>11599993.029999997</v>
      </c>
      <c r="VP10" s="11">
        <v>14733659.4</v>
      </c>
      <c r="VQ10" s="11">
        <v>28270450.759999998</v>
      </c>
      <c r="VR10" s="11">
        <v>29907730.290000003</v>
      </c>
      <c r="VS10" s="11">
        <v>7695664.5099999998</v>
      </c>
      <c r="VT10" s="11">
        <v>5408799.7200000007</v>
      </c>
      <c r="VU10" s="11">
        <v>5512788.75</v>
      </c>
      <c r="VV10" s="11">
        <v>53048330.409999996</v>
      </c>
      <c r="VW10" s="11">
        <v>9549186.1899999995</v>
      </c>
      <c r="VX10" s="11">
        <v>30419872</v>
      </c>
      <c r="VY10" s="11">
        <v>6779065.9199999999</v>
      </c>
      <c r="VZ10" s="11">
        <v>4445339.38</v>
      </c>
      <c r="WA10" s="11">
        <v>4289356.8199999994</v>
      </c>
      <c r="WB10" s="11">
        <v>1048062660.6700001</v>
      </c>
      <c r="WC10" s="11">
        <v>21050705.5</v>
      </c>
      <c r="WD10" s="11">
        <v>8169048.9299999997</v>
      </c>
      <c r="WE10" s="11">
        <v>4698195.7699999996</v>
      </c>
      <c r="WF10" s="11">
        <v>6935097.1200000001</v>
      </c>
      <c r="WG10" s="11">
        <v>9804492</v>
      </c>
      <c r="WH10" s="11">
        <v>15720094.689999999</v>
      </c>
      <c r="WI10" s="11">
        <v>16221908.459999999</v>
      </c>
      <c r="WJ10" s="11">
        <v>10177788.720000001</v>
      </c>
      <c r="WK10" s="11">
        <v>13004279.490000002</v>
      </c>
      <c r="WL10" s="11">
        <v>8707552.1399999987</v>
      </c>
      <c r="WM10" s="11">
        <v>49727863.050000004</v>
      </c>
      <c r="WN10" s="11">
        <v>13845500.18</v>
      </c>
      <c r="WO10" s="11">
        <v>22351555.739999998</v>
      </c>
      <c r="WP10" s="11">
        <v>31655073.649999999</v>
      </c>
      <c r="WQ10" s="11">
        <v>14305044.239999998</v>
      </c>
      <c r="WR10" s="11">
        <v>13365823.99</v>
      </c>
      <c r="WS10" s="11">
        <v>12082321.870000001</v>
      </c>
      <c r="WT10" s="11">
        <v>6975192.29</v>
      </c>
      <c r="WU10" s="11">
        <v>20678818.93</v>
      </c>
      <c r="WV10" s="11">
        <v>61917930.620000005</v>
      </c>
      <c r="WW10" s="11">
        <v>4642798.13</v>
      </c>
      <c r="WX10" s="11">
        <v>3993219.3099999996</v>
      </c>
      <c r="WY10" s="11">
        <v>4265903.97</v>
      </c>
      <c r="WZ10" s="11">
        <v>3726661.2600000002</v>
      </c>
      <c r="XA10" s="11">
        <v>5725966</v>
      </c>
      <c r="XB10" s="11">
        <v>4119922.25</v>
      </c>
      <c r="XC10" s="11">
        <v>4525933.08</v>
      </c>
      <c r="XD10" s="11">
        <v>51602293.300000004</v>
      </c>
      <c r="XE10" s="11">
        <v>4982784.3599999994</v>
      </c>
      <c r="XF10" s="11">
        <v>3812923.78</v>
      </c>
      <c r="XG10" s="11">
        <v>2685294.0500000003</v>
      </c>
      <c r="XH10" s="11">
        <v>2792949.05</v>
      </c>
      <c r="XI10" s="11">
        <v>531552566.57999998</v>
      </c>
      <c r="XJ10" s="11">
        <v>15057642.250000002</v>
      </c>
      <c r="XK10" s="11">
        <v>14001069.959999999</v>
      </c>
      <c r="XL10" s="11">
        <v>118455826.14</v>
      </c>
      <c r="XM10" s="11">
        <v>10232471.09</v>
      </c>
      <c r="XN10" s="11">
        <v>12945090.82</v>
      </c>
      <c r="XO10" s="11">
        <v>42548821.25</v>
      </c>
      <c r="XP10" s="11">
        <v>12443066.130000001</v>
      </c>
      <c r="XQ10" s="11">
        <v>16323082.290000001</v>
      </c>
      <c r="XR10" s="11">
        <v>39983913.700000003</v>
      </c>
      <c r="XS10" s="11">
        <v>31513435.349999998</v>
      </c>
      <c r="XT10" s="11">
        <v>5790488.5699999994</v>
      </c>
      <c r="XU10" s="11">
        <v>11077752.560000001</v>
      </c>
      <c r="XV10" s="11">
        <v>9124631.8999999985</v>
      </c>
      <c r="XW10" s="11">
        <v>7235942.8399999999</v>
      </c>
      <c r="XX10" s="11">
        <v>7994486.2000000011</v>
      </c>
      <c r="XY10" s="11">
        <v>5940209.3700000001</v>
      </c>
      <c r="XZ10" s="11">
        <v>5793069.2999999998</v>
      </c>
      <c r="YA10" s="11">
        <v>6694412.120000001</v>
      </c>
      <c r="YB10" s="11">
        <v>7689425.25</v>
      </c>
      <c r="YC10" s="11">
        <v>8558015.0200000014</v>
      </c>
      <c r="YD10" s="11">
        <v>4344948.1399999997</v>
      </c>
      <c r="YE10" s="11">
        <v>7453296.5899999999</v>
      </c>
      <c r="YF10" s="11">
        <v>523300966.46000004</v>
      </c>
      <c r="YG10" s="11">
        <v>9687168.4000000004</v>
      </c>
      <c r="YH10" s="11">
        <v>38690486.57</v>
      </c>
      <c r="YI10" s="11">
        <v>7647404.8100000005</v>
      </c>
      <c r="YJ10" s="11">
        <v>63574461.310000002</v>
      </c>
      <c r="YK10" s="11">
        <v>13946078.359999999</v>
      </c>
      <c r="YL10" s="11">
        <v>24277448.360000003</v>
      </c>
      <c r="YM10" s="11">
        <v>8046749.7400000002</v>
      </c>
      <c r="YN10" s="11">
        <v>54265167.700000003</v>
      </c>
      <c r="YO10" s="11">
        <v>30253242.440000005</v>
      </c>
      <c r="YP10" s="11">
        <v>17840636.569999997</v>
      </c>
      <c r="YQ10" s="11">
        <v>8381441.2800000003</v>
      </c>
      <c r="YR10" s="11">
        <v>7138946.7199999997</v>
      </c>
      <c r="YS10" s="11">
        <v>6871703.2599999998</v>
      </c>
      <c r="YT10" s="11">
        <v>3593023.9000000004</v>
      </c>
      <c r="YU10" s="11">
        <v>3400337.6199999996</v>
      </c>
      <c r="YV10" s="11">
        <v>4710805.9800000004</v>
      </c>
      <c r="YW10" s="11">
        <v>137479346.73000002</v>
      </c>
      <c r="YX10" s="11">
        <v>16452097.220000001</v>
      </c>
      <c r="YY10" s="11">
        <v>16818304.329999998</v>
      </c>
      <c r="YZ10" s="11">
        <v>7373825.7199999997</v>
      </c>
      <c r="ZA10" s="11">
        <v>23347309.010000002</v>
      </c>
      <c r="ZB10" s="11">
        <v>4257914.2300000004</v>
      </c>
      <c r="ZC10" s="11">
        <v>15020565.199999997</v>
      </c>
      <c r="ZD10" s="11">
        <v>152337981.59999999</v>
      </c>
      <c r="ZE10" s="11">
        <v>9463526.6500000004</v>
      </c>
      <c r="ZF10" s="11">
        <v>15717132.510000002</v>
      </c>
      <c r="ZG10" s="11">
        <v>15808689.469999999</v>
      </c>
      <c r="ZH10" s="11">
        <v>8186868.7999999998</v>
      </c>
      <c r="ZI10" s="11">
        <v>9618758.2100000009</v>
      </c>
      <c r="ZJ10" s="11">
        <v>8484584.5200000014</v>
      </c>
      <c r="ZK10" s="11">
        <v>5157427.09</v>
      </c>
      <c r="ZL10" s="11">
        <v>30290084.380000006</v>
      </c>
      <c r="ZM10" s="11">
        <v>471368618.44999993</v>
      </c>
      <c r="ZN10" s="11">
        <v>11527511.85</v>
      </c>
      <c r="ZO10" s="11">
        <v>25399843.949999999</v>
      </c>
      <c r="ZP10" s="11">
        <v>73062189.969999999</v>
      </c>
      <c r="ZQ10" s="11">
        <v>33002714.459999997</v>
      </c>
      <c r="ZR10" s="11">
        <v>5555034.5800000001</v>
      </c>
      <c r="ZS10" s="11">
        <v>9037216.5600000005</v>
      </c>
      <c r="ZT10" s="11">
        <v>22715144.350000001</v>
      </c>
      <c r="ZU10" s="11">
        <v>25095810.679999996</v>
      </c>
      <c r="ZV10" s="11">
        <v>29994380.77</v>
      </c>
      <c r="ZW10" s="11">
        <v>4047656</v>
      </c>
      <c r="ZX10" s="11">
        <v>5034258</v>
      </c>
      <c r="ZY10" s="11">
        <v>6053209.9000000004</v>
      </c>
      <c r="ZZ10" s="11">
        <v>13661949.74</v>
      </c>
      <c r="AAA10" s="11">
        <v>5341988.3800000008</v>
      </c>
      <c r="AAB10" s="11">
        <v>7948857.4299999997</v>
      </c>
      <c r="AAC10" s="11">
        <v>4958982.46</v>
      </c>
      <c r="AAD10" s="11">
        <v>15813520.77</v>
      </c>
      <c r="AAE10" s="11">
        <v>8905955.0100000016</v>
      </c>
      <c r="AAF10" s="11">
        <v>5275165.18</v>
      </c>
      <c r="AAG10" s="11">
        <v>3969247.5799999996</v>
      </c>
      <c r="AAH10" s="11">
        <v>2060567.8</v>
      </c>
      <c r="AAI10" s="11">
        <v>147798557.26999998</v>
      </c>
      <c r="AAJ10" s="11">
        <v>4573432.22</v>
      </c>
      <c r="AAK10" s="11">
        <v>6077638.3700000001</v>
      </c>
      <c r="AAL10" s="11">
        <v>16342993.91</v>
      </c>
      <c r="AAM10" s="11">
        <v>8263985.8900000006</v>
      </c>
      <c r="AAN10" s="11">
        <v>31484690</v>
      </c>
      <c r="AAO10" s="11">
        <v>8705231.9299999997</v>
      </c>
      <c r="AAP10" s="11">
        <v>847832495.74000001</v>
      </c>
      <c r="AAQ10" s="11">
        <v>10195819.219999999</v>
      </c>
      <c r="AAR10" s="11">
        <v>5778913.46</v>
      </c>
      <c r="AAS10" s="11">
        <v>54730669.519999996</v>
      </c>
      <c r="AAT10" s="11">
        <v>31594327.239999998</v>
      </c>
      <c r="AAU10" s="11">
        <v>9017498.4500000011</v>
      </c>
      <c r="AAV10" s="11">
        <v>6624423.6900000004</v>
      </c>
      <c r="AAW10" s="11">
        <v>20792426.669999998</v>
      </c>
      <c r="AAX10" s="11">
        <v>52680373.219999999</v>
      </c>
      <c r="AAY10" s="11">
        <v>11413438.319999998</v>
      </c>
      <c r="AAZ10" s="11">
        <v>15386730.300000001</v>
      </c>
      <c r="ABA10" s="11">
        <v>73813427.939999998</v>
      </c>
      <c r="ABB10" s="11">
        <v>42020105.689999998</v>
      </c>
      <c r="ABC10" s="11">
        <v>4178911.6999999997</v>
      </c>
      <c r="ABD10" s="11">
        <v>8896799.8599999994</v>
      </c>
      <c r="ABE10" s="11">
        <v>6662487.0500000007</v>
      </c>
      <c r="ABF10" s="11">
        <v>4990553.43</v>
      </c>
      <c r="ABG10" s="11">
        <v>8533861.2799999993</v>
      </c>
      <c r="ABH10" s="11">
        <v>5862537.8200000003</v>
      </c>
      <c r="ABI10" s="11">
        <v>93863645.680000007</v>
      </c>
      <c r="ABJ10" s="11">
        <v>113438383.58</v>
      </c>
      <c r="ABK10" s="11">
        <v>8144351.5300000003</v>
      </c>
      <c r="ABL10" s="11">
        <v>5636544.9400000004</v>
      </c>
      <c r="ABM10" s="11">
        <v>2301351.4499999997</v>
      </c>
      <c r="ABN10" s="11">
        <v>4995710.76</v>
      </c>
      <c r="ABO10" s="11">
        <v>3675447.84</v>
      </c>
      <c r="ABP10" s="11">
        <v>175232037.86000001</v>
      </c>
      <c r="ABQ10" s="11">
        <v>14383202.600000001</v>
      </c>
      <c r="ABR10" s="11">
        <v>4025094.5</v>
      </c>
      <c r="ABS10" s="11">
        <v>12207965.859999998</v>
      </c>
      <c r="ABT10" s="11">
        <v>20020585.640000001</v>
      </c>
      <c r="ABU10" s="11">
        <v>10768516.399999999</v>
      </c>
      <c r="ABV10" s="11">
        <v>6969503.3700000001</v>
      </c>
      <c r="ABW10" s="11">
        <v>14821373.710000001</v>
      </c>
      <c r="ABX10" s="11">
        <v>452891.21</v>
      </c>
      <c r="ABY10" s="11">
        <v>187309350.31</v>
      </c>
      <c r="ABZ10" s="11">
        <v>3644833.6</v>
      </c>
      <c r="ACA10" s="11">
        <v>22281280.609999999</v>
      </c>
      <c r="ACB10" s="11">
        <v>8349312.7199999997</v>
      </c>
      <c r="ACC10" s="11">
        <v>5782626.8499999996</v>
      </c>
      <c r="ACD10" s="11">
        <v>36466794.559999995</v>
      </c>
      <c r="ACE10" s="11">
        <v>11819471.870000001</v>
      </c>
      <c r="ACF10" s="11">
        <v>10820974.049999999</v>
      </c>
      <c r="ACG10" s="11">
        <v>7058716.2300000004</v>
      </c>
      <c r="ACH10" s="11">
        <v>19169760.960000001</v>
      </c>
      <c r="ACI10" s="11">
        <v>6193437.3800000008</v>
      </c>
      <c r="ACJ10" s="11">
        <v>525757689.76999992</v>
      </c>
      <c r="ACK10" s="11">
        <v>9365413.4000000004</v>
      </c>
      <c r="ACL10" s="11">
        <v>19118310.540000003</v>
      </c>
      <c r="ACM10" s="11">
        <v>18502729.669999998</v>
      </c>
      <c r="ACN10" s="11">
        <v>6234919.1399999997</v>
      </c>
      <c r="ACO10" s="11">
        <v>15184342.029999999</v>
      </c>
      <c r="ACP10" s="11">
        <v>19960191.690000001</v>
      </c>
      <c r="ACQ10" s="11">
        <v>85786944.909999996</v>
      </c>
      <c r="ACR10" s="11">
        <v>124357407.87000002</v>
      </c>
      <c r="ACS10" s="11">
        <v>8758984.4600000009</v>
      </c>
      <c r="ACT10" s="11">
        <v>10545046.77</v>
      </c>
      <c r="ACU10" s="11">
        <v>19725847.609999999</v>
      </c>
      <c r="ACV10" s="11">
        <v>13557162.079999998</v>
      </c>
      <c r="ACW10" s="11">
        <v>97104706.090000004</v>
      </c>
      <c r="ACX10" s="11">
        <v>8790220.1000000015</v>
      </c>
      <c r="ACY10" s="11">
        <v>17926850.729999997</v>
      </c>
      <c r="ACZ10" s="11">
        <v>4158464.59</v>
      </c>
      <c r="ADA10" s="11">
        <v>4446335.78</v>
      </c>
      <c r="ADB10" s="11">
        <v>6655714.8700000001</v>
      </c>
      <c r="ADC10" s="11">
        <v>2573880.4500000002</v>
      </c>
      <c r="ADD10" s="11">
        <v>5027427.9800000004</v>
      </c>
      <c r="ADE10" s="11">
        <v>1251658.75</v>
      </c>
      <c r="ADF10" s="11">
        <v>6564924.9299999997</v>
      </c>
      <c r="ADG10" s="11">
        <v>100393704.68000001</v>
      </c>
      <c r="ADH10" s="11">
        <v>69731601.059999987</v>
      </c>
      <c r="ADI10" s="11">
        <v>4154993.2500000005</v>
      </c>
      <c r="ADJ10" s="11">
        <v>3655095.6</v>
      </c>
      <c r="ADK10" s="11">
        <v>10893227.690000001</v>
      </c>
      <c r="ADL10" s="11">
        <v>2942198.89</v>
      </c>
      <c r="ADM10" s="11">
        <v>6062538.9699999997</v>
      </c>
      <c r="ADN10" s="11">
        <v>8211983.6199999992</v>
      </c>
      <c r="ADO10" s="11">
        <v>7520001.6799999997</v>
      </c>
      <c r="ADP10" s="11">
        <v>327521322.75</v>
      </c>
      <c r="ADQ10" s="11">
        <v>9408466.5499999989</v>
      </c>
      <c r="ADR10" s="11">
        <v>12918975.02</v>
      </c>
      <c r="ADS10" s="11">
        <v>3966169.75</v>
      </c>
      <c r="ADT10" s="11">
        <v>71811803.849999994</v>
      </c>
      <c r="ADU10" s="11">
        <v>3892717.5</v>
      </c>
      <c r="ADV10" s="11">
        <v>5780570.3700000001</v>
      </c>
      <c r="ADW10" s="11">
        <v>6809572.5700000003</v>
      </c>
      <c r="ADX10" s="11">
        <v>3319750.45</v>
      </c>
      <c r="ADY10" s="11">
        <v>1243786.04</v>
      </c>
      <c r="ADZ10" s="11">
        <v>575609417.77999997</v>
      </c>
      <c r="AEA10" s="11">
        <v>51623770.779999994</v>
      </c>
      <c r="AEB10" s="11">
        <v>36944640.859999999</v>
      </c>
      <c r="AEC10" s="11">
        <v>6558058.2400000012</v>
      </c>
      <c r="AED10" s="11">
        <v>6217055.1600000001</v>
      </c>
      <c r="AEE10" s="11">
        <v>38116587.210000001</v>
      </c>
      <c r="AEF10" s="11">
        <v>4521412.120000001</v>
      </c>
      <c r="AEG10" s="11">
        <v>8836438.9199999999</v>
      </c>
      <c r="AEH10" s="11">
        <v>10631033.390000001</v>
      </c>
      <c r="AEI10" s="11">
        <v>7202504.3100000005</v>
      </c>
      <c r="AEJ10" s="11">
        <v>12098709.199999999</v>
      </c>
      <c r="AEK10" s="11">
        <v>21901510.089999996</v>
      </c>
      <c r="AEL10" s="11">
        <v>9686893.4100000001</v>
      </c>
      <c r="AEM10" s="11">
        <v>21050623.75</v>
      </c>
      <c r="AEN10" s="11">
        <v>16007552.25</v>
      </c>
      <c r="AEO10" s="11">
        <v>20237077.649999999</v>
      </c>
      <c r="AEP10" s="11">
        <v>7617775.1099999994</v>
      </c>
      <c r="AEQ10" s="11">
        <v>40091997.349999994</v>
      </c>
      <c r="AER10" s="11">
        <v>5271012.5100000007</v>
      </c>
      <c r="AES10" s="11">
        <v>27738896.279999997</v>
      </c>
      <c r="AET10" s="11">
        <v>381300064.98999995</v>
      </c>
      <c r="AEU10" s="11">
        <v>24067193.809999995</v>
      </c>
      <c r="AEV10" s="11">
        <v>20870736.690000001</v>
      </c>
      <c r="AEW10" s="11">
        <v>13352011.849999998</v>
      </c>
      <c r="AEX10" s="11">
        <v>6715448.0999999996</v>
      </c>
      <c r="AEY10" s="11">
        <v>29230453.73</v>
      </c>
      <c r="AEZ10" s="11">
        <v>7461172.5800000001</v>
      </c>
      <c r="AFA10" s="11">
        <v>13620408.409999998</v>
      </c>
      <c r="AFB10" s="11">
        <v>10448148.59</v>
      </c>
      <c r="AFC10" s="11">
        <v>3339750.16</v>
      </c>
      <c r="AFD10" s="11">
        <v>188500143.96000001</v>
      </c>
      <c r="AFE10" s="11">
        <v>83081571.460000008</v>
      </c>
      <c r="AFF10" s="11">
        <v>25001902.130000003</v>
      </c>
      <c r="AFG10" s="11">
        <v>13328483.440000001</v>
      </c>
      <c r="AFH10" s="11">
        <v>36873638.209999993</v>
      </c>
      <c r="AFI10" s="11">
        <v>7984954.75</v>
      </c>
      <c r="AFJ10" s="11">
        <v>9466180.7599999998</v>
      </c>
      <c r="AFK10" s="11">
        <v>12744750.27</v>
      </c>
      <c r="AFL10" s="11">
        <v>9590529.3099999987</v>
      </c>
      <c r="AFM10" s="11">
        <v>21368794.529999997</v>
      </c>
      <c r="AFN10" s="11">
        <v>13743802.530000001</v>
      </c>
      <c r="AFO10" s="11">
        <v>18638119.440000001</v>
      </c>
      <c r="AFP10" s="11">
        <v>17341227.41</v>
      </c>
      <c r="AFQ10" s="11">
        <v>206381298.47000003</v>
      </c>
      <c r="AFR10" s="11">
        <v>46348483.370000005</v>
      </c>
      <c r="AFS10" s="11">
        <v>14580461.109999999</v>
      </c>
      <c r="AFT10" s="11">
        <v>14670101.540000001</v>
      </c>
      <c r="AFU10" s="11">
        <v>13989384.080000002</v>
      </c>
      <c r="AFV10" s="11">
        <v>9796983.5300000012</v>
      </c>
      <c r="AFW10" s="11">
        <v>8683680.9200000018</v>
      </c>
      <c r="AFX10" s="11">
        <v>23606532.050000001</v>
      </c>
      <c r="AFY10" s="11">
        <v>16741289.620000001</v>
      </c>
      <c r="AFZ10" s="11">
        <v>7346284.7899999991</v>
      </c>
      <c r="AGA10" s="11">
        <v>23574664.809999995</v>
      </c>
      <c r="AGB10" s="11">
        <v>9980438.120000001</v>
      </c>
      <c r="AGC10" s="11">
        <v>376462493.21999991</v>
      </c>
      <c r="AGD10" s="11">
        <v>10288924.709999999</v>
      </c>
      <c r="AGE10" s="11">
        <v>19349152.640000001</v>
      </c>
      <c r="AGF10" s="11">
        <v>19559537.319999997</v>
      </c>
      <c r="AGG10" s="11">
        <v>81525458.140000001</v>
      </c>
      <c r="AGH10" s="11">
        <v>20915708.649999999</v>
      </c>
      <c r="AGI10" s="11">
        <v>15244394.699999999</v>
      </c>
      <c r="AGJ10" s="11">
        <v>11131800.09</v>
      </c>
      <c r="AGK10" s="11">
        <v>11682383.02</v>
      </c>
      <c r="AGL10" s="11">
        <v>13954959.459999999</v>
      </c>
      <c r="AGM10" s="11">
        <v>14344524.060000001</v>
      </c>
      <c r="AGN10" s="11">
        <v>360586781.51999998</v>
      </c>
      <c r="AGO10" s="11">
        <v>31709099.300000001</v>
      </c>
      <c r="AGP10" s="11">
        <v>20382288.229999997</v>
      </c>
      <c r="AGQ10" s="11">
        <v>6839537.0199999996</v>
      </c>
      <c r="AGR10" s="11">
        <v>29906279.399999999</v>
      </c>
      <c r="AGS10" s="11">
        <v>18943127.640000001</v>
      </c>
      <c r="AGT10" s="11">
        <v>4090787.1199999996</v>
      </c>
      <c r="AGU10" s="11">
        <v>6936282.7200000007</v>
      </c>
      <c r="AGV10" s="11">
        <v>395246922.62</v>
      </c>
      <c r="AGW10" s="11">
        <v>333236536.85999995</v>
      </c>
      <c r="AGX10" s="11">
        <v>12148799.629999999</v>
      </c>
      <c r="AGY10" s="11">
        <v>22926803.43</v>
      </c>
      <c r="AGZ10" s="11">
        <v>45845045.539999999</v>
      </c>
      <c r="AHA10" s="11">
        <v>22981847.689999998</v>
      </c>
      <c r="AHB10" s="11">
        <v>10270579.879999999</v>
      </c>
      <c r="AHC10" s="11">
        <v>26404356.09</v>
      </c>
      <c r="AHD10" s="11">
        <v>5630085.21</v>
      </c>
      <c r="AHE10" s="11">
        <v>15588073.740000002</v>
      </c>
      <c r="AHF10" s="11">
        <v>15772520.759999998</v>
      </c>
      <c r="AHG10" s="11">
        <v>6725522.75</v>
      </c>
      <c r="AHH10" s="11">
        <v>11818720.58</v>
      </c>
      <c r="AHI10" s="11">
        <v>6006725.9499999993</v>
      </c>
      <c r="AHJ10" s="11">
        <v>8199202.2000000002</v>
      </c>
      <c r="AHK10" s="11">
        <v>8611335.8000000007</v>
      </c>
      <c r="AHL10" s="11">
        <v>6075692.1099999994</v>
      </c>
      <c r="AHM10" s="11">
        <v>154539057.68999997</v>
      </c>
      <c r="AHN10" s="11">
        <v>25606368.48</v>
      </c>
      <c r="AHO10" s="11">
        <v>10047518.780000001</v>
      </c>
      <c r="AHP10" s="11">
        <v>14358207.479999999</v>
      </c>
      <c r="AHQ10" s="11">
        <v>34154254.280000001</v>
      </c>
      <c r="AHR10" s="11">
        <v>6285930.6399999997</v>
      </c>
      <c r="AHS10" s="11">
        <v>5055127.01</v>
      </c>
      <c r="AHT10" s="11">
        <f t="shared" si="0"/>
        <v>36376612190.509995</v>
      </c>
      <c r="AHV10" s="609"/>
      <c r="AHW10" s="610"/>
    </row>
    <row r="11" spans="1:909" x14ac:dyDescent="0.7">
      <c r="A11" s="96">
        <v>7</v>
      </c>
      <c r="B11" s="96" t="s">
        <v>8</v>
      </c>
      <c r="C11" s="6" t="s">
        <v>9</v>
      </c>
      <c r="D11" s="11">
        <v>223860969.01000005</v>
      </c>
      <c r="E11" s="11">
        <v>4937447.54</v>
      </c>
      <c r="F11" s="11">
        <v>12836749.34</v>
      </c>
      <c r="G11" s="11">
        <v>2604875.73</v>
      </c>
      <c r="H11" s="11">
        <v>15291344.379999999</v>
      </c>
      <c r="I11" s="11">
        <v>4116919.87</v>
      </c>
      <c r="J11" s="11">
        <v>27415189.199999999</v>
      </c>
      <c r="K11" s="11">
        <v>6738165.4699999988</v>
      </c>
      <c r="L11" s="11">
        <v>15978837.999999998</v>
      </c>
      <c r="M11" s="11">
        <v>7482219.0399999982</v>
      </c>
      <c r="N11" s="11">
        <v>646241.72</v>
      </c>
      <c r="O11" s="11">
        <v>5670831.3399999999</v>
      </c>
      <c r="P11" s="11">
        <v>5786509.3400000008</v>
      </c>
      <c r="Q11" s="11">
        <v>12206585.870000001</v>
      </c>
      <c r="R11" s="11">
        <v>4159916.1</v>
      </c>
      <c r="S11" s="11">
        <v>10409565</v>
      </c>
      <c r="T11" s="11">
        <v>28515940.649999995</v>
      </c>
      <c r="U11" s="11">
        <v>1501127.8199999998</v>
      </c>
      <c r="V11" s="11">
        <v>167345755.91999999</v>
      </c>
      <c r="W11" s="11">
        <v>21946500.140000001</v>
      </c>
      <c r="X11" s="11">
        <v>741477.28000000014</v>
      </c>
      <c r="Y11" s="11">
        <v>5003275.3499999987</v>
      </c>
      <c r="Z11" s="11">
        <v>6683779.6699999999</v>
      </c>
      <c r="AA11" s="11">
        <v>18247772.529999997</v>
      </c>
      <c r="AB11" s="11">
        <v>600438.49</v>
      </c>
      <c r="AC11" s="11">
        <v>20400629.450000003</v>
      </c>
      <c r="AD11" s="11">
        <v>5143392.9799999986</v>
      </c>
      <c r="AE11" s="11">
        <v>6839858.96</v>
      </c>
      <c r="AF11" s="11">
        <v>42089171.470000006</v>
      </c>
      <c r="AG11" s="11">
        <v>9264117.0700000003</v>
      </c>
      <c r="AH11" s="11">
        <v>40340533.129999995</v>
      </c>
      <c r="AI11" s="11">
        <v>15453132.039999999</v>
      </c>
      <c r="AJ11" s="11">
        <v>3857408.6199999996</v>
      </c>
      <c r="AK11" s="11">
        <v>1637970.3900000001</v>
      </c>
      <c r="AL11" s="11">
        <v>1584455.0100000002</v>
      </c>
      <c r="AM11" s="11">
        <v>17735204.019999996</v>
      </c>
      <c r="AN11" s="11">
        <v>1169145.6800000004</v>
      </c>
      <c r="AO11" s="11">
        <v>3672001.4599999995</v>
      </c>
      <c r="AP11" s="11">
        <v>1117306.1299999999</v>
      </c>
      <c r="AQ11" s="11">
        <v>3694647.9899999998</v>
      </c>
      <c r="AR11" s="11">
        <v>3889882.16</v>
      </c>
      <c r="AS11" s="11">
        <v>560214.93000000005</v>
      </c>
      <c r="AT11" s="11">
        <v>65479857.329999991</v>
      </c>
      <c r="AU11" s="11">
        <v>775358.31000000017</v>
      </c>
      <c r="AV11" s="11">
        <v>1122626.1200000001</v>
      </c>
      <c r="AW11" s="11">
        <v>1053521.8400000001</v>
      </c>
      <c r="AX11" s="11">
        <v>3588023.0100000007</v>
      </c>
      <c r="AY11" s="11">
        <v>10538047.359999999</v>
      </c>
      <c r="AZ11" s="11">
        <v>2018880.58</v>
      </c>
      <c r="BA11" s="11">
        <v>2688918.7600000002</v>
      </c>
      <c r="BB11" s="11">
        <v>753501.34</v>
      </c>
      <c r="BC11" s="11">
        <v>1840521.47</v>
      </c>
      <c r="BD11" s="11">
        <v>1385448.1099999999</v>
      </c>
      <c r="BE11" s="11">
        <v>836832.56</v>
      </c>
      <c r="BF11" s="11">
        <v>13698961.239999998</v>
      </c>
      <c r="BG11" s="11">
        <v>210319.66999999998</v>
      </c>
      <c r="BH11" s="11">
        <v>1538393.62</v>
      </c>
      <c r="BI11" s="11">
        <v>63933926.819999993</v>
      </c>
      <c r="BJ11" s="11">
        <v>53103068.279999994</v>
      </c>
      <c r="BK11" s="11">
        <v>3872863.72</v>
      </c>
      <c r="BL11" s="11">
        <v>710638.35999999987</v>
      </c>
      <c r="BM11" s="11">
        <v>9197905.3000000007</v>
      </c>
      <c r="BN11" s="11">
        <v>1553125.57</v>
      </c>
      <c r="BO11" s="11">
        <v>3998457.6000000006</v>
      </c>
      <c r="BP11" s="11">
        <v>4223706.45</v>
      </c>
      <c r="BQ11" s="11">
        <v>1836943.97</v>
      </c>
      <c r="BR11" s="11">
        <v>71292216.469999984</v>
      </c>
      <c r="BS11" s="11">
        <v>5214455.7300000004</v>
      </c>
      <c r="BT11" s="11">
        <v>3347219.6999999997</v>
      </c>
      <c r="BU11" s="11">
        <v>7120265.5300000003</v>
      </c>
      <c r="BV11" s="11">
        <v>3888192.4999999995</v>
      </c>
      <c r="BW11" s="11">
        <v>1769922.48</v>
      </c>
      <c r="BX11" s="11">
        <v>1453330.17</v>
      </c>
      <c r="BY11" s="11">
        <v>1500998.78</v>
      </c>
      <c r="BZ11" s="11">
        <v>9558182.7100000046</v>
      </c>
      <c r="CA11" s="11">
        <v>937220.18</v>
      </c>
      <c r="CB11" s="11">
        <v>5026828.3000000007</v>
      </c>
      <c r="CC11" s="11">
        <v>8812766.3100000005</v>
      </c>
      <c r="CD11" s="11">
        <v>1164849</v>
      </c>
      <c r="CE11" s="11">
        <v>537904.95000000007</v>
      </c>
      <c r="CF11" s="11">
        <v>1241381.98</v>
      </c>
      <c r="CG11" s="11">
        <v>281802232.21999991</v>
      </c>
      <c r="CH11" s="11">
        <v>6594336.0199999977</v>
      </c>
      <c r="CI11" s="11">
        <v>19362271.350000001</v>
      </c>
      <c r="CJ11" s="11">
        <v>1937105.3699999999</v>
      </c>
      <c r="CK11" s="11">
        <v>2827256.4699999997</v>
      </c>
      <c r="CL11" s="11">
        <v>2547067.2400000007</v>
      </c>
      <c r="CM11" s="11">
        <v>1408197.78</v>
      </c>
      <c r="CN11" s="11">
        <v>8382132.2800000012</v>
      </c>
      <c r="CO11" s="11">
        <v>353105.88</v>
      </c>
      <c r="CP11" s="11">
        <v>5640880.8099999996</v>
      </c>
      <c r="CQ11" s="11">
        <v>4484381.5199999996</v>
      </c>
      <c r="CR11" s="11">
        <v>10872346.439999999</v>
      </c>
      <c r="CS11" s="11">
        <v>979841.7</v>
      </c>
      <c r="CT11" s="11">
        <v>159735155.66999999</v>
      </c>
      <c r="CU11" s="11">
        <v>8329001.0799999982</v>
      </c>
      <c r="CV11" s="11">
        <v>3794250.5199999996</v>
      </c>
      <c r="CW11" s="11">
        <v>4436046.8000000007</v>
      </c>
      <c r="CX11" s="11">
        <v>845392.07</v>
      </c>
      <c r="CY11" s="11">
        <v>14004146.979999999</v>
      </c>
      <c r="CZ11" s="11">
        <v>3256052.4000000004</v>
      </c>
      <c r="DA11" s="11">
        <v>826043.29</v>
      </c>
      <c r="DB11" s="11">
        <v>23971905.390000004</v>
      </c>
      <c r="DC11" s="11">
        <v>63573645.269999988</v>
      </c>
      <c r="DD11" s="11">
        <v>21051814.810000002</v>
      </c>
      <c r="DE11" s="11">
        <v>1810707.6099999996</v>
      </c>
      <c r="DF11" s="11">
        <v>8847477.6799999978</v>
      </c>
      <c r="DG11" s="11">
        <v>4817634.53</v>
      </c>
      <c r="DH11" s="11">
        <v>16054531.779999999</v>
      </c>
      <c r="DI11" s="11">
        <v>6688364</v>
      </c>
      <c r="DJ11" s="11">
        <v>2975470.78</v>
      </c>
      <c r="DK11" s="11">
        <v>289959429.33999991</v>
      </c>
      <c r="DL11" s="11">
        <v>5725195.7600000007</v>
      </c>
      <c r="DM11" s="11">
        <v>20429383.350000005</v>
      </c>
      <c r="DN11" s="11">
        <v>10792067.169999998</v>
      </c>
      <c r="DO11" s="11">
        <v>18864806.040000003</v>
      </c>
      <c r="DP11" s="11">
        <v>11018715.699999999</v>
      </c>
      <c r="DQ11" s="11">
        <v>28615335.560000002</v>
      </c>
      <c r="DR11" s="11">
        <v>4129916.6300000004</v>
      </c>
      <c r="DS11" s="11">
        <v>14341784.91</v>
      </c>
      <c r="DT11" s="11">
        <v>96073642.079999983</v>
      </c>
      <c r="DU11" s="11">
        <v>4229052.4399999995</v>
      </c>
      <c r="DV11" s="11">
        <v>20272313.530000001</v>
      </c>
      <c r="DW11" s="11">
        <v>30510149.939999998</v>
      </c>
      <c r="DX11" s="11">
        <v>10132813.890000001</v>
      </c>
      <c r="DY11" s="11">
        <v>22113323.600000001</v>
      </c>
      <c r="DZ11" s="11">
        <v>26827082.620000001</v>
      </c>
      <c r="EA11" s="11">
        <v>2618263.5699999998</v>
      </c>
      <c r="EB11" s="11">
        <v>8889437.8200000003</v>
      </c>
      <c r="EC11" s="11">
        <v>3172498.44</v>
      </c>
      <c r="ED11" s="11">
        <v>9958654.8000000007</v>
      </c>
      <c r="EE11" s="11">
        <v>56255625.460000001</v>
      </c>
      <c r="EF11" s="11">
        <v>31735786.229999997</v>
      </c>
      <c r="EG11" s="11">
        <v>4204456.8899999997</v>
      </c>
      <c r="EH11" s="11">
        <v>1310223.2000000007</v>
      </c>
      <c r="EI11" s="11">
        <v>4310672.8599999994</v>
      </c>
      <c r="EJ11" s="11">
        <v>8552148.3100000024</v>
      </c>
      <c r="EK11" s="11">
        <v>18190658.299999997</v>
      </c>
      <c r="EL11" s="11">
        <v>1228279.21</v>
      </c>
      <c r="EM11" s="11">
        <v>4385804.6300000008</v>
      </c>
      <c r="EN11" s="11">
        <v>104527478.11999999</v>
      </c>
      <c r="EO11" s="11">
        <v>12080667.529999999</v>
      </c>
      <c r="EP11" s="11">
        <v>6054317.3299999991</v>
      </c>
      <c r="EQ11" s="11">
        <v>4569672.6899999995</v>
      </c>
      <c r="ER11" s="11">
        <v>3756492.66</v>
      </c>
      <c r="ES11" s="11">
        <v>3144415.42</v>
      </c>
      <c r="ET11" s="11">
        <v>9067568.459999999</v>
      </c>
      <c r="EU11" s="11">
        <v>12914940.619999999</v>
      </c>
      <c r="EV11" s="11">
        <v>8036276.1800000006</v>
      </c>
      <c r="EW11" s="11">
        <v>75432255.179999992</v>
      </c>
      <c r="EX11" s="11">
        <v>1319223.95</v>
      </c>
      <c r="EY11" s="11">
        <v>2938445.3200000003</v>
      </c>
      <c r="EZ11" s="11">
        <v>3386114.4700000007</v>
      </c>
      <c r="FA11" s="11">
        <v>6766474.8600000022</v>
      </c>
      <c r="FB11" s="11">
        <v>9025592.2699999977</v>
      </c>
      <c r="FC11" s="11">
        <v>6710243.370000001</v>
      </c>
      <c r="FD11" s="11">
        <v>6231340.2299999995</v>
      </c>
      <c r="FE11" s="11">
        <v>2525014.1500000004</v>
      </c>
      <c r="FF11" s="11">
        <v>2226423.1</v>
      </c>
      <c r="FG11" s="11">
        <v>2194443.12</v>
      </c>
      <c r="FH11" s="11">
        <v>1970349.06</v>
      </c>
      <c r="FI11" s="11">
        <v>72691444.289999992</v>
      </c>
      <c r="FJ11" s="11">
        <v>2812922.64</v>
      </c>
      <c r="FK11" s="11">
        <v>1151435.79</v>
      </c>
      <c r="FL11" s="11">
        <v>2971576.45</v>
      </c>
      <c r="FM11" s="11">
        <v>5077775.8499999996</v>
      </c>
      <c r="FN11" s="11">
        <v>1262736.3599999999</v>
      </c>
      <c r="FO11" s="11">
        <v>749269.08000000007</v>
      </c>
      <c r="FP11" s="11">
        <v>830600.25</v>
      </c>
      <c r="FQ11" s="11">
        <v>335692467.56</v>
      </c>
      <c r="FR11" s="11">
        <v>18107773.510000002</v>
      </c>
      <c r="FS11" s="11">
        <v>6662367.330000001</v>
      </c>
      <c r="FT11" s="11">
        <v>18719003.439999998</v>
      </c>
      <c r="FU11" s="11">
        <v>30947789.439999998</v>
      </c>
      <c r="FV11" s="11">
        <v>15578424.080000002</v>
      </c>
      <c r="FW11" s="11">
        <v>19515176.349999998</v>
      </c>
      <c r="FX11" s="11">
        <v>8883528.4800000004</v>
      </c>
      <c r="FY11" s="11">
        <v>7058660.1199999992</v>
      </c>
      <c r="FZ11" s="11">
        <v>7307636.4299999997</v>
      </c>
      <c r="GA11" s="11">
        <v>9259177.6900000013</v>
      </c>
      <c r="GB11" s="11">
        <v>7534984.6700000009</v>
      </c>
      <c r="GC11" s="11">
        <v>4599892.9499999993</v>
      </c>
      <c r="GD11" s="11">
        <v>773690.10000000009</v>
      </c>
      <c r="GE11" s="11">
        <v>117483076.91999999</v>
      </c>
      <c r="GF11" s="11">
        <v>5500882.1100000003</v>
      </c>
      <c r="GG11" s="11">
        <v>2764615.6600000006</v>
      </c>
      <c r="GH11" s="11">
        <v>15817904.26</v>
      </c>
      <c r="GI11" s="11">
        <v>8998517.0000000019</v>
      </c>
      <c r="GJ11" s="11">
        <v>2287791.8200000003</v>
      </c>
      <c r="GK11" s="11">
        <v>3480384.7</v>
      </c>
      <c r="GL11" s="11">
        <v>7386941.9000000004</v>
      </c>
      <c r="GM11" s="11">
        <v>6714565.7300000004</v>
      </c>
      <c r="GN11" s="11">
        <v>934602.45</v>
      </c>
      <c r="GO11" s="11">
        <v>5406574.8700000001</v>
      </c>
      <c r="GP11" s="11">
        <v>5654972.6399999997</v>
      </c>
      <c r="GQ11" s="11">
        <v>49081365.189999998</v>
      </c>
      <c r="GR11" s="11">
        <v>11459501.679999998</v>
      </c>
      <c r="GS11" s="11">
        <v>3409809.06</v>
      </c>
      <c r="GT11" s="11">
        <v>6985997.4699999988</v>
      </c>
      <c r="GU11" s="11">
        <v>1126688.7500000002</v>
      </c>
      <c r="GV11" s="11">
        <v>4837834.12</v>
      </c>
      <c r="GW11" s="11">
        <v>2376726.3800000013</v>
      </c>
      <c r="GX11" s="11">
        <v>1591124.59</v>
      </c>
      <c r="GY11" s="11">
        <v>91702585.300000012</v>
      </c>
      <c r="GZ11" s="11">
        <v>3550228.1100000003</v>
      </c>
      <c r="HA11" s="11">
        <v>3766944.8899999997</v>
      </c>
      <c r="HB11" s="11">
        <v>16963724.800000001</v>
      </c>
      <c r="HC11" s="11">
        <v>385949306.20999998</v>
      </c>
      <c r="HD11" s="11">
        <v>40686475.850000001</v>
      </c>
      <c r="HE11" s="11">
        <v>16756671.84</v>
      </c>
      <c r="HF11" s="11">
        <v>54570825.709999993</v>
      </c>
      <c r="HG11" s="11">
        <v>23214360.269999996</v>
      </c>
      <c r="HH11" s="11">
        <v>3119300.52</v>
      </c>
      <c r="HI11" s="11">
        <v>5917110.0099999998</v>
      </c>
      <c r="HJ11" s="11">
        <v>976801</v>
      </c>
      <c r="HK11" s="11">
        <v>168119865.57000002</v>
      </c>
      <c r="HL11" s="11">
        <v>4518465.4600000009</v>
      </c>
      <c r="HM11" s="11">
        <v>21359330.460000001</v>
      </c>
      <c r="HN11" s="11">
        <v>8652373.3999999985</v>
      </c>
      <c r="HO11" s="11">
        <v>13791544.290000001</v>
      </c>
      <c r="HP11" s="11">
        <v>28657303.870000001</v>
      </c>
      <c r="HQ11" s="11">
        <v>4424434.8499999996</v>
      </c>
      <c r="HR11" s="11">
        <v>2556774.2799999998</v>
      </c>
      <c r="HS11" s="11">
        <v>156487723.26000002</v>
      </c>
      <c r="HT11" s="11">
        <v>70531574.25999999</v>
      </c>
      <c r="HU11" s="11">
        <v>24328036.399999999</v>
      </c>
      <c r="HV11" s="11">
        <v>37459524.839999996</v>
      </c>
      <c r="HW11" s="11">
        <v>6281042.8299999991</v>
      </c>
      <c r="HX11" s="11">
        <v>6375370.7200000007</v>
      </c>
      <c r="HY11" s="11">
        <v>14873654.849999998</v>
      </c>
      <c r="HZ11" s="11">
        <v>3554951.0400000005</v>
      </c>
      <c r="IA11" s="11">
        <v>8566436.5099999998</v>
      </c>
      <c r="IB11" s="11">
        <v>21269851.750000004</v>
      </c>
      <c r="IC11" s="11">
        <v>12489515.359999999</v>
      </c>
      <c r="ID11" s="11">
        <v>16316071.129999999</v>
      </c>
      <c r="IE11" s="11">
        <v>2444481.7600000002</v>
      </c>
      <c r="IF11" s="11">
        <v>25789666.099999998</v>
      </c>
      <c r="IG11" s="11">
        <v>7833115.7899999991</v>
      </c>
      <c r="IH11" s="11">
        <v>4466035.33</v>
      </c>
      <c r="II11" s="11">
        <v>150810819.87000003</v>
      </c>
      <c r="IJ11" s="11">
        <v>57534953.460000001</v>
      </c>
      <c r="IK11" s="11">
        <v>26386349.729999997</v>
      </c>
      <c r="IL11" s="11">
        <v>18041485.400000006</v>
      </c>
      <c r="IM11" s="11">
        <v>101951958.95</v>
      </c>
      <c r="IN11" s="11">
        <v>29374479.129999999</v>
      </c>
      <c r="IO11" s="11">
        <v>8093287.0999999996</v>
      </c>
      <c r="IP11" s="11">
        <v>5275477.96</v>
      </c>
      <c r="IQ11" s="11">
        <v>4221921.46</v>
      </c>
      <c r="IR11" s="11">
        <v>21476880.970000003</v>
      </c>
      <c r="IS11" s="11">
        <v>9050265.1899999995</v>
      </c>
      <c r="IT11" s="11">
        <v>338182560.93000001</v>
      </c>
      <c r="IU11" s="11">
        <v>135831883.64999998</v>
      </c>
      <c r="IV11" s="11">
        <v>93514974.340000018</v>
      </c>
      <c r="IW11" s="11">
        <v>37650187.93</v>
      </c>
      <c r="IX11" s="11">
        <v>20655999.199999999</v>
      </c>
      <c r="IY11" s="11">
        <v>10522744.710000001</v>
      </c>
      <c r="IZ11" s="11">
        <v>10680746.440000001</v>
      </c>
      <c r="JA11" s="11">
        <v>4207556.87</v>
      </c>
      <c r="JB11" s="11">
        <v>3790434.7600000002</v>
      </c>
      <c r="JC11" s="11">
        <v>15220724.289999999</v>
      </c>
      <c r="JD11" s="11">
        <v>29234527.34</v>
      </c>
      <c r="JE11" s="11">
        <v>7128670.8200000003</v>
      </c>
      <c r="JF11" s="11">
        <v>47054828.410000004</v>
      </c>
      <c r="JG11" s="11">
        <v>27516527.700000003</v>
      </c>
      <c r="JH11" s="11">
        <v>5487810.7599999998</v>
      </c>
      <c r="JI11" s="11">
        <v>820836.40000000026</v>
      </c>
      <c r="JJ11" s="11">
        <v>11097294.420000002</v>
      </c>
      <c r="JK11" s="11">
        <v>18516220.050000001</v>
      </c>
      <c r="JL11" s="11">
        <v>89487816.989999995</v>
      </c>
      <c r="JM11" s="11">
        <v>32821582.220000003</v>
      </c>
      <c r="JN11" s="11">
        <v>23834997.939999998</v>
      </c>
      <c r="JO11" s="11">
        <v>30426437.430000003</v>
      </c>
      <c r="JP11" s="11">
        <v>7162549.5800000001</v>
      </c>
      <c r="JQ11" s="11">
        <v>30291029.789999999</v>
      </c>
      <c r="JR11" s="11">
        <v>4484310.8999999994</v>
      </c>
      <c r="JS11" s="11">
        <v>193250728.32000005</v>
      </c>
      <c r="JT11" s="11">
        <v>135272352.78</v>
      </c>
      <c r="JU11" s="11">
        <v>10972885.960000001</v>
      </c>
      <c r="JV11" s="11">
        <v>1748538.37</v>
      </c>
      <c r="JW11" s="11">
        <v>9571074.3800000008</v>
      </c>
      <c r="JX11" s="11">
        <v>1408344.99</v>
      </c>
      <c r="JY11" s="11">
        <v>7920662.4200000027</v>
      </c>
      <c r="JZ11" s="11">
        <v>5579279.5100000007</v>
      </c>
      <c r="KA11" s="11">
        <v>6162295.540000001</v>
      </c>
      <c r="KB11" s="11">
        <v>16723099.929999998</v>
      </c>
      <c r="KC11" s="11">
        <v>3577080.2299999991</v>
      </c>
      <c r="KD11" s="11">
        <v>12454935.100000001</v>
      </c>
      <c r="KE11" s="11">
        <v>1342471.78</v>
      </c>
      <c r="KF11" s="11">
        <v>472270.58000000007</v>
      </c>
      <c r="KG11" s="11">
        <v>4696324.54</v>
      </c>
      <c r="KH11" s="11">
        <v>1160338.8999999999</v>
      </c>
      <c r="KI11" s="11">
        <v>314699704.50999993</v>
      </c>
      <c r="KJ11" s="11">
        <v>31598195.529999997</v>
      </c>
      <c r="KK11" s="11">
        <v>19959301.650000002</v>
      </c>
      <c r="KL11" s="11">
        <v>32750245.16</v>
      </c>
      <c r="KM11" s="11">
        <v>29674636.43</v>
      </c>
      <c r="KN11" s="11">
        <v>13991226.970000001</v>
      </c>
      <c r="KO11" s="11">
        <v>10546544.84</v>
      </c>
      <c r="KP11" s="11">
        <v>28823030.32</v>
      </c>
      <c r="KQ11" s="11">
        <v>11347089.34</v>
      </c>
      <c r="KR11" s="11">
        <v>76339563.00999999</v>
      </c>
      <c r="KS11" s="11">
        <v>16828059.810000002</v>
      </c>
      <c r="KT11" s="11">
        <v>10163204.08</v>
      </c>
      <c r="KU11" s="11">
        <v>62879700.080000006</v>
      </c>
      <c r="KV11" s="11">
        <v>4401619.5</v>
      </c>
      <c r="KW11" s="11">
        <v>40205916.740000002</v>
      </c>
      <c r="KX11" s="11">
        <v>250944293.42000005</v>
      </c>
      <c r="KY11" s="11">
        <v>39923638.619999997</v>
      </c>
      <c r="KZ11" s="11">
        <v>155495878.02000001</v>
      </c>
      <c r="LA11" s="11">
        <v>25941932.460000001</v>
      </c>
      <c r="LB11" s="11">
        <v>28002016.460000001</v>
      </c>
      <c r="LC11" s="11">
        <v>37569613.480000004</v>
      </c>
      <c r="LD11" s="11">
        <v>44553960.170000002</v>
      </c>
      <c r="LE11" s="11">
        <v>26460758.539999995</v>
      </c>
      <c r="LF11" s="11">
        <v>18591079.329999998</v>
      </c>
      <c r="LG11" s="11">
        <v>23960974.879999999</v>
      </c>
      <c r="LH11" s="11">
        <v>355114053.18000001</v>
      </c>
      <c r="LI11" s="11">
        <v>27235974.949999996</v>
      </c>
      <c r="LJ11" s="11">
        <v>171180434.91</v>
      </c>
      <c r="LK11" s="11">
        <v>169793624.13999999</v>
      </c>
      <c r="LL11" s="11">
        <v>15227849.060000001</v>
      </c>
      <c r="LM11" s="11">
        <v>15159426</v>
      </c>
      <c r="LN11" s="11">
        <v>23730295.319999993</v>
      </c>
      <c r="LO11" s="11">
        <v>32333294.720000003</v>
      </c>
      <c r="LP11" s="11">
        <v>5279108.72</v>
      </c>
      <c r="LQ11" s="11">
        <v>13832353.539999999</v>
      </c>
      <c r="LR11" s="11">
        <v>3718397.9400000004</v>
      </c>
      <c r="LS11" s="11">
        <v>69392965.090000004</v>
      </c>
      <c r="LT11" s="11">
        <v>18418153.799999997</v>
      </c>
      <c r="LU11" s="11">
        <v>4223818.5300000012</v>
      </c>
      <c r="LV11" s="11">
        <v>706519558.94000006</v>
      </c>
      <c r="LW11" s="11">
        <v>108056257.83000001</v>
      </c>
      <c r="LX11" s="11">
        <v>191323149.37</v>
      </c>
      <c r="LY11" s="11">
        <v>57075133.070000008</v>
      </c>
      <c r="LZ11" s="11">
        <v>12578183.410000002</v>
      </c>
      <c r="MA11" s="11">
        <v>29956576.830000002</v>
      </c>
      <c r="MB11" s="11">
        <v>22065802.980000004</v>
      </c>
      <c r="MC11" s="11">
        <v>27635625.539999999</v>
      </c>
      <c r="MD11" s="11">
        <v>12738556.170000002</v>
      </c>
      <c r="ME11" s="11">
        <v>12400766.180000002</v>
      </c>
      <c r="MF11" s="11">
        <v>49382878.239999995</v>
      </c>
      <c r="MG11" s="11">
        <v>11516004.199999999</v>
      </c>
      <c r="MH11" s="11">
        <v>193139173.09999996</v>
      </c>
      <c r="MI11" s="11">
        <v>4191469.1299999994</v>
      </c>
      <c r="MJ11" s="11">
        <v>1807671.63</v>
      </c>
      <c r="MK11" s="11">
        <v>2725036.5999999996</v>
      </c>
      <c r="ML11" s="11">
        <v>2282548.3599999994</v>
      </c>
      <c r="MM11" s="11">
        <v>5883053.0399999991</v>
      </c>
      <c r="MN11" s="11">
        <v>1615067.2599999988</v>
      </c>
      <c r="MO11" s="11">
        <v>6913837.7299999995</v>
      </c>
      <c r="MP11" s="11">
        <v>5596414.8200000003</v>
      </c>
      <c r="MQ11" s="11">
        <v>3292566.4499999997</v>
      </c>
      <c r="MR11" s="11">
        <v>8548791.5600000005</v>
      </c>
      <c r="MS11" s="11">
        <v>2719139.4200000004</v>
      </c>
      <c r="MT11" s="11">
        <v>155425825.06999999</v>
      </c>
      <c r="MU11" s="11">
        <v>9421597.7700000014</v>
      </c>
      <c r="MV11" s="11">
        <v>28326430.039999999</v>
      </c>
      <c r="MW11" s="11">
        <v>64961945.910000004</v>
      </c>
      <c r="MX11" s="11">
        <v>11843236.570000002</v>
      </c>
      <c r="MY11" s="11">
        <v>37980684.439999998</v>
      </c>
      <c r="MZ11" s="11">
        <v>84048163.810000002</v>
      </c>
      <c r="NA11" s="11">
        <v>42907208.329999998</v>
      </c>
      <c r="NB11" s="11">
        <v>32544824.879999999</v>
      </c>
      <c r="NC11" s="11">
        <v>1807897.57</v>
      </c>
      <c r="ND11" s="11">
        <v>2300915.62</v>
      </c>
      <c r="NE11" s="11">
        <v>441296174.1500001</v>
      </c>
      <c r="NF11" s="11">
        <v>152837674.28999999</v>
      </c>
      <c r="NG11" s="11">
        <v>13924013.660000002</v>
      </c>
      <c r="NH11" s="11">
        <v>24270232.689999994</v>
      </c>
      <c r="NI11" s="11">
        <v>10165045.380000001</v>
      </c>
      <c r="NJ11" s="11">
        <v>35783559.68</v>
      </c>
      <c r="NK11" s="11">
        <v>77682701.689999983</v>
      </c>
      <c r="NL11" s="11">
        <v>42750571.369999997</v>
      </c>
      <c r="NM11" s="11">
        <v>900691.18</v>
      </c>
      <c r="NN11" s="11">
        <v>5580125.2199999997</v>
      </c>
      <c r="NO11" s="11">
        <v>24258390.140000001</v>
      </c>
      <c r="NP11" s="11">
        <v>21287499.740000002</v>
      </c>
      <c r="NQ11" s="11">
        <v>43428241.620000005</v>
      </c>
      <c r="NR11" s="11">
        <v>11690431.260000002</v>
      </c>
      <c r="NS11" s="11">
        <v>7511719.8199999994</v>
      </c>
      <c r="NT11" s="11">
        <v>2715145.2800000021</v>
      </c>
      <c r="NU11" s="11">
        <v>5046861.6500000004</v>
      </c>
      <c r="NV11" s="11">
        <v>1719978.6400000004</v>
      </c>
      <c r="NW11" s="11">
        <v>5702881.6699999999</v>
      </c>
      <c r="NX11" s="11">
        <v>292545364.04999983</v>
      </c>
      <c r="NY11" s="11">
        <v>304058424.96999997</v>
      </c>
      <c r="NZ11" s="11">
        <v>38159027.689999998</v>
      </c>
      <c r="OA11" s="11">
        <v>6178536.7699999996</v>
      </c>
      <c r="OB11" s="11">
        <v>12686865.670000002</v>
      </c>
      <c r="OC11" s="11">
        <v>32876904.550000001</v>
      </c>
      <c r="OD11" s="11">
        <v>6689934.7600000007</v>
      </c>
      <c r="OE11" s="11">
        <v>525915290.21999991</v>
      </c>
      <c r="OF11" s="11">
        <v>80851592.560000017</v>
      </c>
      <c r="OG11" s="11">
        <v>14269202.25</v>
      </c>
      <c r="OH11" s="11">
        <v>49260088.819999993</v>
      </c>
      <c r="OI11" s="11">
        <v>14042114.110000001</v>
      </c>
      <c r="OJ11" s="11">
        <v>19047503.219999999</v>
      </c>
      <c r="OK11" s="11">
        <v>114601908.04000001</v>
      </c>
      <c r="OL11" s="11">
        <v>11618607.460000001</v>
      </c>
      <c r="OM11" s="11">
        <v>7762033.7899999991</v>
      </c>
      <c r="ON11" s="11">
        <v>206812438.02000001</v>
      </c>
      <c r="OO11" s="11">
        <v>45083622.560000002</v>
      </c>
      <c r="OP11" s="11">
        <v>53694389.309999995</v>
      </c>
      <c r="OQ11" s="11">
        <v>3790279.6799999997</v>
      </c>
      <c r="OR11" s="11">
        <v>3352059.1300000004</v>
      </c>
      <c r="OS11" s="11">
        <v>214021.18</v>
      </c>
      <c r="OT11" s="11">
        <v>134128939.70000002</v>
      </c>
      <c r="OU11" s="11">
        <v>9332355.6800000016</v>
      </c>
      <c r="OV11" s="11">
        <v>2914969.0000000005</v>
      </c>
      <c r="OW11" s="11">
        <v>9611801.8300000001</v>
      </c>
      <c r="OX11" s="11">
        <v>12561737.99</v>
      </c>
      <c r="OY11" s="11">
        <v>38964220.300000004</v>
      </c>
      <c r="OZ11" s="11">
        <v>9387560.6600000001</v>
      </c>
      <c r="PA11" s="11">
        <v>4642322.2299999995</v>
      </c>
      <c r="PB11" s="11">
        <v>6472674.3699999992</v>
      </c>
      <c r="PC11" s="11">
        <v>80110306.200000018</v>
      </c>
      <c r="PD11" s="11">
        <v>8522084.1500000004</v>
      </c>
      <c r="PE11" s="11">
        <v>14843508.869999999</v>
      </c>
      <c r="PF11" s="11">
        <v>2113297.67</v>
      </c>
      <c r="PG11" s="11">
        <v>6971748.9600000009</v>
      </c>
      <c r="PH11" s="11">
        <v>23862078.84</v>
      </c>
      <c r="PI11" s="11">
        <v>5667429.8200000012</v>
      </c>
      <c r="PJ11" s="11">
        <v>3990356.15</v>
      </c>
      <c r="PK11" s="11">
        <v>6677538.3099999987</v>
      </c>
      <c r="PL11" s="11">
        <v>4423481.95</v>
      </c>
      <c r="PM11" s="11">
        <v>11052650.849999998</v>
      </c>
      <c r="PN11" s="11">
        <v>6075716.25</v>
      </c>
      <c r="PO11" s="11">
        <v>2131948.27</v>
      </c>
      <c r="PP11" s="11">
        <v>16504781.240000006</v>
      </c>
      <c r="PQ11" s="11">
        <v>2921074.98</v>
      </c>
      <c r="PR11" s="11">
        <v>2314074.6899999995</v>
      </c>
      <c r="PS11" s="11">
        <v>5677163.1699999999</v>
      </c>
      <c r="PT11" s="11">
        <v>1314914.5900000001</v>
      </c>
      <c r="PU11" s="11">
        <v>403788050.95999992</v>
      </c>
      <c r="PV11" s="11">
        <v>19315195.34</v>
      </c>
      <c r="PW11" s="11">
        <v>4556857.58</v>
      </c>
      <c r="PX11" s="11">
        <v>14746426.510000002</v>
      </c>
      <c r="PY11" s="11">
        <v>84369962.890000001</v>
      </c>
      <c r="PZ11" s="11">
        <v>4995071.4700000007</v>
      </c>
      <c r="QA11" s="11">
        <v>41472102.160000004</v>
      </c>
      <c r="QB11" s="11">
        <v>9515989.6600000001</v>
      </c>
      <c r="QC11" s="11">
        <v>63218417.25</v>
      </c>
      <c r="QD11" s="11">
        <v>808443.09</v>
      </c>
      <c r="QE11" s="11">
        <v>12948191.999999998</v>
      </c>
      <c r="QF11" s="11">
        <v>7735753.8500000006</v>
      </c>
      <c r="QG11" s="11">
        <v>2852464.1500000004</v>
      </c>
      <c r="QH11" s="11">
        <v>10045222.67</v>
      </c>
      <c r="QI11" s="11">
        <v>6832066.25</v>
      </c>
      <c r="QJ11" s="11">
        <v>14859775.91</v>
      </c>
      <c r="QK11" s="11">
        <v>3727765.26</v>
      </c>
      <c r="QL11" s="11">
        <v>3918639.2299999995</v>
      </c>
      <c r="QM11" s="11">
        <v>1615276.24</v>
      </c>
      <c r="QN11" s="11">
        <v>46223981.889999993</v>
      </c>
      <c r="QO11" s="11">
        <v>41226204.859999999</v>
      </c>
      <c r="QP11" s="11">
        <v>4946961.07</v>
      </c>
      <c r="QQ11" s="11">
        <v>2921415.82</v>
      </c>
      <c r="QR11" s="11">
        <v>1726380.5</v>
      </c>
      <c r="QS11" s="11">
        <v>839543.26</v>
      </c>
      <c r="QT11" s="11">
        <v>436012.69000000006</v>
      </c>
      <c r="QU11" s="11">
        <v>97537629.689999998</v>
      </c>
      <c r="QV11" s="11">
        <v>2971183.6300000004</v>
      </c>
      <c r="QW11" s="11">
        <v>32051216.469999999</v>
      </c>
      <c r="QX11" s="11">
        <v>5102958.84</v>
      </c>
      <c r="QY11" s="11">
        <v>12791497.840000002</v>
      </c>
      <c r="QZ11" s="11">
        <v>8239317.6699999981</v>
      </c>
      <c r="RA11" s="11">
        <v>3926572.1300000004</v>
      </c>
      <c r="RB11" s="11">
        <v>20826416.939999998</v>
      </c>
      <c r="RC11" s="11">
        <v>10322318.040000001</v>
      </c>
      <c r="RD11" s="11">
        <v>2591032.25</v>
      </c>
      <c r="RE11" s="11">
        <v>2561453.9299999997</v>
      </c>
      <c r="RF11" s="11">
        <v>3838616.1999999997</v>
      </c>
      <c r="RG11" s="11">
        <v>1357359.9600000002</v>
      </c>
      <c r="RH11" s="11">
        <v>179314905.72000003</v>
      </c>
      <c r="RI11" s="11">
        <v>35625828.350000001</v>
      </c>
      <c r="RJ11" s="11">
        <v>4306740.41</v>
      </c>
      <c r="RK11" s="11">
        <v>10643414.48</v>
      </c>
      <c r="RL11" s="11">
        <v>13050187.25</v>
      </c>
      <c r="RM11" s="11">
        <v>12908426.59</v>
      </c>
      <c r="RN11" s="11">
        <v>34181127.710000001</v>
      </c>
      <c r="RO11" s="11">
        <v>4721279.7299999995</v>
      </c>
      <c r="RP11" s="11">
        <v>5083797.5199999996</v>
      </c>
      <c r="RQ11" s="11">
        <v>18542395.260000002</v>
      </c>
      <c r="RR11" s="11">
        <v>45605587.210000001</v>
      </c>
      <c r="RS11" s="11">
        <v>2509938.54</v>
      </c>
      <c r="RT11" s="11">
        <v>3027759.46</v>
      </c>
      <c r="RU11" s="11">
        <v>3268765.6499999994</v>
      </c>
      <c r="RV11" s="11">
        <v>2479573.64</v>
      </c>
      <c r="RW11" s="11">
        <v>5388254.4800000014</v>
      </c>
      <c r="RX11" s="11">
        <v>14025616.899999999</v>
      </c>
      <c r="RY11" s="11">
        <v>1943187.5400000003</v>
      </c>
      <c r="RZ11" s="11">
        <v>4453137.7299999995</v>
      </c>
      <c r="SA11" s="11">
        <v>2586229.23</v>
      </c>
      <c r="SB11" s="11">
        <v>68908550.340000018</v>
      </c>
      <c r="SC11" s="11">
        <v>14466248.100000001</v>
      </c>
      <c r="SD11" s="11">
        <v>8550858.3900000006</v>
      </c>
      <c r="SE11" s="11">
        <v>5042902.910000002</v>
      </c>
      <c r="SF11" s="11">
        <v>1635594.9100000001</v>
      </c>
      <c r="SG11" s="11">
        <v>8300123.1400000006</v>
      </c>
      <c r="SH11" s="11">
        <v>7715352.5999999987</v>
      </c>
      <c r="SI11" s="11">
        <v>8935918.6799999997</v>
      </c>
      <c r="SJ11" s="11">
        <v>9525996.1699999999</v>
      </c>
      <c r="SK11" s="11">
        <v>878132.99000000022</v>
      </c>
      <c r="SL11" s="11">
        <v>9814437.5399999991</v>
      </c>
      <c r="SM11" s="11">
        <v>1568998.37</v>
      </c>
      <c r="SN11" s="11">
        <v>32048349.669999998</v>
      </c>
      <c r="SO11" s="11">
        <v>1743260.2799999991</v>
      </c>
      <c r="SP11" s="11">
        <v>5319281.5000000009</v>
      </c>
      <c r="SQ11" s="11">
        <v>5006240.9100000011</v>
      </c>
      <c r="SR11" s="11">
        <v>4347948.0300000012</v>
      </c>
      <c r="SS11" s="11">
        <v>5152369.4399999995</v>
      </c>
      <c r="ST11" s="11">
        <v>2910095.9899999998</v>
      </c>
      <c r="SU11" s="11">
        <v>2390974.1600000006</v>
      </c>
      <c r="SV11" s="11">
        <v>52953475.979999997</v>
      </c>
      <c r="SW11" s="11">
        <v>4485595.1099999994</v>
      </c>
      <c r="SX11" s="11">
        <v>10528255.619999999</v>
      </c>
      <c r="SY11" s="11">
        <v>4353060.33</v>
      </c>
      <c r="SZ11" s="11">
        <v>1161212.3599999999</v>
      </c>
      <c r="TA11" s="11">
        <v>2280294.1900000004</v>
      </c>
      <c r="TB11" s="11">
        <v>1347194.02</v>
      </c>
      <c r="TC11" s="11">
        <v>8786712.7400000002</v>
      </c>
      <c r="TD11" s="11">
        <v>1386146.1099999999</v>
      </c>
      <c r="TE11" s="11">
        <v>2329978.5599999996</v>
      </c>
      <c r="TF11" s="11">
        <v>2485740.0599999996</v>
      </c>
      <c r="TG11" s="11">
        <v>7371033.3300000001</v>
      </c>
      <c r="TH11" s="11">
        <v>1194403.5900000001</v>
      </c>
      <c r="TI11" s="11">
        <v>1263974.0100000002</v>
      </c>
      <c r="TJ11" s="11">
        <v>206168517.19000003</v>
      </c>
      <c r="TK11" s="11">
        <v>2798683.6700000004</v>
      </c>
      <c r="TL11" s="11">
        <v>3086176.78</v>
      </c>
      <c r="TM11" s="11">
        <v>11140133.34</v>
      </c>
      <c r="TN11" s="11">
        <v>26585772.030000001</v>
      </c>
      <c r="TO11" s="11">
        <v>4641331.28</v>
      </c>
      <c r="TP11" s="11">
        <v>2467748.83</v>
      </c>
      <c r="TQ11" s="11">
        <v>21913279.400000013</v>
      </c>
      <c r="TR11" s="11">
        <v>2559861.3699999996</v>
      </c>
      <c r="TS11" s="11">
        <v>8762755.1900000013</v>
      </c>
      <c r="TT11" s="11">
        <v>7256579.9000000022</v>
      </c>
      <c r="TU11" s="11">
        <v>3521760.9699999993</v>
      </c>
      <c r="TV11" s="11">
        <v>1508744.0699999998</v>
      </c>
      <c r="TW11" s="11">
        <v>4887596.51</v>
      </c>
      <c r="TX11" s="11">
        <v>2571023.8000000003</v>
      </c>
      <c r="TY11" s="11">
        <v>5633704.1299999999</v>
      </c>
      <c r="TZ11" s="11">
        <v>32409915.309999995</v>
      </c>
      <c r="UA11" s="11">
        <v>1860042.6300000001</v>
      </c>
      <c r="UB11" s="11">
        <v>96168817.560000017</v>
      </c>
      <c r="UC11" s="11">
        <v>11197419.629999999</v>
      </c>
      <c r="UD11" s="11">
        <v>3855717.85</v>
      </c>
      <c r="UE11" s="11">
        <v>2768305.0900000003</v>
      </c>
      <c r="UF11" s="11">
        <v>29614714.41</v>
      </c>
      <c r="UG11" s="11">
        <v>1050329.29</v>
      </c>
      <c r="UH11" s="11">
        <v>852500.75000000012</v>
      </c>
      <c r="UI11" s="11">
        <v>1422270.3599999999</v>
      </c>
      <c r="UJ11" s="11">
        <v>537414.07000000007</v>
      </c>
      <c r="UK11" s="11">
        <v>48856092.289999992</v>
      </c>
      <c r="UL11" s="11">
        <v>12291416.59</v>
      </c>
      <c r="UM11" s="11">
        <v>7360328.2900000019</v>
      </c>
      <c r="UN11" s="11">
        <v>13447392.030000001</v>
      </c>
      <c r="UO11" s="11">
        <v>14652642.349999998</v>
      </c>
      <c r="UP11" s="11">
        <v>2514378.9</v>
      </c>
      <c r="UQ11" s="11">
        <v>357427217.62</v>
      </c>
      <c r="UR11" s="11">
        <v>8233542.3300000001</v>
      </c>
      <c r="US11" s="11">
        <v>2600030.4299999997</v>
      </c>
      <c r="UT11" s="11">
        <v>33297608.400000002</v>
      </c>
      <c r="UU11" s="11">
        <v>3811078.2</v>
      </c>
      <c r="UV11" s="11">
        <v>3664942.7</v>
      </c>
      <c r="UW11" s="11">
        <v>12701148.819999998</v>
      </c>
      <c r="UX11" s="11">
        <v>2163957</v>
      </c>
      <c r="UY11" s="11">
        <v>833322.6</v>
      </c>
      <c r="UZ11" s="11">
        <v>4448213.1999999993</v>
      </c>
      <c r="VA11" s="11">
        <v>2903225.77</v>
      </c>
      <c r="VB11" s="11">
        <v>22991262.389999993</v>
      </c>
      <c r="VC11" s="11">
        <v>7271625.9400000004</v>
      </c>
      <c r="VD11" s="11">
        <v>12181672</v>
      </c>
      <c r="VE11" s="11">
        <v>1621239.7999999998</v>
      </c>
      <c r="VF11" s="11">
        <v>2716754.5</v>
      </c>
      <c r="VG11" s="11">
        <v>1264800.33</v>
      </c>
      <c r="VH11" s="11">
        <v>2338856.0000000005</v>
      </c>
      <c r="VI11" s="11">
        <v>17160082.869999997</v>
      </c>
      <c r="VJ11" s="11">
        <v>2600375.54</v>
      </c>
      <c r="VK11" s="11">
        <v>3073996.5599999996</v>
      </c>
      <c r="VL11" s="11">
        <v>3186903.7100000004</v>
      </c>
      <c r="VM11" s="11">
        <v>103189241.67999999</v>
      </c>
      <c r="VN11" s="11">
        <v>17662922.870000005</v>
      </c>
      <c r="VO11" s="11">
        <v>9838214.1599999983</v>
      </c>
      <c r="VP11" s="11">
        <v>33710989.649999999</v>
      </c>
      <c r="VQ11" s="11">
        <v>23995266.73</v>
      </c>
      <c r="VR11" s="11">
        <v>24269083.630000003</v>
      </c>
      <c r="VS11" s="11">
        <v>4390578.5</v>
      </c>
      <c r="VT11" s="11">
        <v>3149821.8099999996</v>
      </c>
      <c r="VU11" s="11">
        <v>3985749.4000000004</v>
      </c>
      <c r="VV11" s="11">
        <v>24340433.73</v>
      </c>
      <c r="VW11" s="11">
        <v>10160558.479999999</v>
      </c>
      <c r="VX11" s="11">
        <v>60124751.439999998</v>
      </c>
      <c r="VY11" s="11">
        <v>10213576.869999999</v>
      </c>
      <c r="VZ11" s="11">
        <v>3348770.31</v>
      </c>
      <c r="WA11" s="11">
        <v>2640688.1300000004</v>
      </c>
      <c r="WB11" s="11">
        <v>510253894.76999992</v>
      </c>
      <c r="WC11" s="11">
        <v>33344247.910000004</v>
      </c>
      <c r="WD11" s="11">
        <v>9070305.0000000019</v>
      </c>
      <c r="WE11" s="11">
        <v>9846694.5</v>
      </c>
      <c r="WF11" s="11">
        <v>3555197.59</v>
      </c>
      <c r="WG11" s="11">
        <v>13109332.569999998</v>
      </c>
      <c r="WH11" s="11">
        <v>22768046.59</v>
      </c>
      <c r="WI11" s="11">
        <v>13182262.770000001</v>
      </c>
      <c r="WJ11" s="11">
        <v>10445907.080000002</v>
      </c>
      <c r="WK11" s="11">
        <v>10275997.91</v>
      </c>
      <c r="WL11" s="11">
        <v>6909656.4399999995</v>
      </c>
      <c r="WM11" s="11">
        <v>28426210.379999995</v>
      </c>
      <c r="WN11" s="11">
        <v>5686790.2700000005</v>
      </c>
      <c r="WO11" s="11">
        <v>34904070.339999996</v>
      </c>
      <c r="WP11" s="11">
        <v>19667665.56000001</v>
      </c>
      <c r="WQ11" s="11">
        <v>9209866.6699999981</v>
      </c>
      <c r="WR11" s="11">
        <v>6990822.25</v>
      </c>
      <c r="WS11" s="11">
        <v>30710251.640000001</v>
      </c>
      <c r="WT11" s="11">
        <v>18326899.549999997</v>
      </c>
      <c r="WU11" s="11">
        <v>28144575.449999996</v>
      </c>
      <c r="WV11" s="11">
        <v>82898082.520000011</v>
      </c>
      <c r="WW11" s="11">
        <v>8825414.75</v>
      </c>
      <c r="WX11" s="11">
        <v>4631122.04</v>
      </c>
      <c r="WY11" s="11">
        <v>3929586.71</v>
      </c>
      <c r="WZ11" s="11">
        <v>3338416.09</v>
      </c>
      <c r="XA11" s="11">
        <v>4938950.09</v>
      </c>
      <c r="XB11" s="11">
        <v>3467612.19</v>
      </c>
      <c r="XC11" s="11">
        <v>3575412.55</v>
      </c>
      <c r="XD11" s="11">
        <v>81181596.980000019</v>
      </c>
      <c r="XE11" s="11">
        <v>6277839.5199999996</v>
      </c>
      <c r="XF11" s="11">
        <v>2181158.21</v>
      </c>
      <c r="XG11" s="11">
        <v>2854072.7600000002</v>
      </c>
      <c r="XH11" s="11">
        <v>2187632.75</v>
      </c>
      <c r="XI11" s="11">
        <v>204307530.47999999</v>
      </c>
      <c r="XJ11" s="11">
        <v>16264928.870000001</v>
      </c>
      <c r="XK11" s="11">
        <v>6987444.4300000006</v>
      </c>
      <c r="XL11" s="11">
        <v>77117801.5</v>
      </c>
      <c r="XM11" s="11">
        <v>6459934.9899999993</v>
      </c>
      <c r="XN11" s="11">
        <v>7518688.6899999995</v>
      </c>
      <c r="XO11" s="11">
        <v>19755130.329999998</v>
      </c>
      <c r="XP11" s="11">
        <v>4630771.4300000006</v>
      </c>
      <c r="XQ11" s="11">
        <v>5898865.290000001</v>
      </c>
      <c r="XR11" s="11">
        <v>13359459.390000002</v>
      </c>
      <c r="XS11" s="11">
        <v>9937368.7399999984</v>
      </c>
      <c r="XT11" s="11">
        <v>2286095.5699999998</v>
      </c>
      <c r="XU11" s="11">
        <v>6099899.1399999997</v>
      </c>
      <c r="XV11" s="11">
        <v>7694639.3500000006</v>
      </c>
      <c r="XW11" s="11">
        <v>6659108.7199999997</v>
      </c>
      <c r="XX11" s="11">
        <v>7405770.1100000003</v>
      </c>
      <c r="XY11" s="11">
        <v>3530336.58</v>
      </c>
      <c r="XZ11" s="11">
        <v>3635057.3400000003</v>
      </c>
      <c r="YA11" s="11">
        <v>7926199.5199999977</v>
      </c>
      <c r="YB11" s="11">
        <v>9828848.9499999974</v>
      </c>
      <c r="YC11" s="11">
        <v>6861043.04</v>
      </c>
      <c r="YD11" s="11">
        <v>3617385.01</v>
      </c>
      <c r="YE11" s="11">
        <v>3868786.4600000004</v>
      </c>
      <c r="YF11" s="11">
        <v>119854252.55000001</v>
      </c>
      <c r="YG11" s="11">
        <v>8322381.8000000007</v>
      </c>
      <c r="YH11" s="11">
        <v>13357618.700000001</v>
      </c>
      <c r="YI11" s="11">
        <v>2498584.1099999994</v>
      </c>
      <c r="YJ11" s="11">
        <v>44655563.56000001</v>
      </c>
      <c r="YK11" s="11">
        <v>18653403.129999999</v>
      </c>
      <c r="YL11" s="11">
        <v>9686025.4900000002</v>
      </c>
      <c r="YM11" s="11">
        <v>7998116.1400000006</v>
      </c>
      <c r="YN11" s="11">
        <v>22145749.16</v>
      </c>
      <c r="YO11" s="11">
        <v>13085249.890000001</v>
      </c>
      <c r="YP11" s="11">
        <v>24758894.079999998</v>
      </c>
      <c r="YQ11" s="11">
        <v>10386403.75</v>
      </c>
      <c r="YR11" s="11">
        <v>3216653.99</v>
      </c>
      <c r="YS11" s="11">
        <v>5289668.9000000004</v>
      </c>
      <c r="YT11" s="11">
        <v>4302896.3600000003</v>
      </c>
      <c r="YU11" s="11">
        <v>4141381.1800000006</v>
      </c>
      <c r="YV11" s="11">
        <v>3675890.4600000009</v>
      </c>
      <c r="YW11" s="11">
        <v>63637851.259999998</v>
      </c>
      <c r="YX11" s="11">
        <v>7191058.8499999996</v>
      </c>
      <c r="YY11" s="11">
        <v>2931584.58</v>
      </c>
      <c r="YZ11" s="11">
        <v>3447996.09</v>
      </c>
      <c r="ZA11" s="11">
        <v>7508831.0500000017</v>
      </c>
      <c r="ZB11" s="11">
        <v>1785823.7100000002</v>
      </c>
      <c r="ZC11" s="11">
        <v>1958268.1599999997</v>
      </c>
      <c r="ZD11" s="11">
        <v>112525891.73</v>
      </c>
      <c r="ZE11" s="11">
        <v>3072223.3200000003</v>
      </c>
      <c r="ZF11" s="11">
        <v>5632337.1099999994</v>
      </c>
      <c r="ZG11" s="11">
        <v>5144800.5999999996</v>
      </c>
      <c r="ZH11" s="11">
        <v>3388904.79</v>
      </c>
      <c r="ZI11" s="11">
        <v>2899353.33</v>
      </c>
      <c r="ZJ11" s="11">
        <v>4683415.0700000012</v>
      </c>
      <c r="ZK11" s="11">
        <v>3070426.5900000003</v>
      </c>
      <c r="ZL11" s="11">
        <v>2404697.3899999992</v>
      </c>
      <c r="ZM11" s="11">
        <v>146397815.01000005</v>
      </c>
      <c r="ZN11" s="11">
        <v>6994357.2299999995</v>
      </c>
      <c r="ZO11" s="11">
        <v>9120369.4600000009</v>
      </c>
      <c r="ZP11" s="11">
        <v>24413928.110000003</v>
      </c>
      <c r="ZQ11" s="11">
        <v>5448651.7400000002</v>
      </c>
      <c r="ZR11" s="11">
        <v>10975521.779999999</v>
      </c>
      <c r="ZS11" s="11">
        <v>5379697.7100000009</v>
      </c>
      <c r="ZT11" s="11">
        <v>9517875.8099999987</v>
      </c>
      <c r="ZU11" s="11">
        <v>11654858.67</v>
      </c>
      <c r="ZV11" s="11">
        <v>9215677.4700000007</v>
      </c>
      <c r="ZW11" s="11">
        <v>813077.00000000012</v>
      </c>
      <c r="ZX11" s="11">
        <v>673886.9600000002</v>
      </c>
      <c r="ZY11" s="11">
        <v>1696154.9399999995</v>
      </c>
      <c r="ZZ11" s="11">
        <v>9403263.2899999991</v>
      </c>
      <c r="AAA11" s="11">
        <v>2377095.96</v>
      </c>
      <c r="AAB11" s="11">
        <v>5227475.2600000007</v>
      </c>
      <c r="AAC11" s="11">
        <v>2059196.6</v>
      </c>
      <c r="AAD11" s="11">
        <v>10432067.5</v>
      </c>
      <c r="AAE11" s="11">
        <v>16500577.59</v>
      </c>
      <c r="AAF11" s="11">
        <v>5167920.6599999992</v>
      </c>
      <c r="AAG11" s="11">
        <v>1037251.25</v>
      </c>
      <c r="AAH11" s="11">
        <v>1252081.8799999999</v>
      </c>
      <c r="AAI11" s="11">
        <v>55169768.780000001</v>
      </c>
      <c r="AAJ11" s="11">
        <v>2193126.63</v>
      </c>
      <c r="AAK11" s="11">
        <v>3680183.6499999994</v>
      </c>
      <c r="AAL11" s="11">
        <v>3287045.2200000007</v>
      </c>
      <c r="AAM11" s="11">
        <v>4989989.0599999996</v>
      </c>
      <c r="AAN11" s="11">
        <v>8832187.160000002</v>
      </c>
      <c r="AAO11" s="11">
        <v>6674960.96</v>
      </c>
      <c r="AAP11" s="11">
        <v>246087167.01999995</v>
      </c>
      <c r="AAQ11" s="11">
        <v>4794096.17</v>
      </c>
      <c r="AAR11" s="11">
        <v>4134632.6399999997</v>
      </c>
      <c r="AAS11" s="11">
        <v>33335762.880000003</v>
      </c>
      <c r="AAT11" s="11">
        <v>7594773.6799999997</v>
      </c>
      <c r="AAU11" s="11">
        <v>4584339.91</v>
      </c>
      <c r="AAV11" s="11">
        <v>6405417.0499999998</v>
      </c>
      <c r="AAW11" s="11">
        <v>20633549.999999996</v>
      </c>
      <c r="AAX11" s="11">
        <v>18628225.080000002</v>
      </c>
      <c r="AAY11" s="11">
        <v>4000126.8899999997</v>
      </c>
      <c r="AAZ11" s="11">
        <v>14685090.829999998</v>
      </c>
      <c r="ABA11" s="11">
        <v>27708836.490000006</v>
      </c>
      <c r="ABB11" s="11">
        <v>44401495.240000002</v>
      </c>
      <c r="ABC11" s="11">
        <v>2357741.34</v>
      </c>
      <c r="ABD11" s="11">
        <v>2909762.34</v>
      </c>
      <c r="ABE11" s="11">
        <v>12488582.279999999</v>
      </c>
      <c r="ABF11" s="11">
        <v>4786528.53</v>
      </c>
      <c r="ABG11" s="11">
        <v>15575338.079999998</v>
      </c>
      <c r="ABH11" s="11">
        <v>1080331.3200000003</v>
      </c>
      <c r="ABI11" s="11">
        <v>42601592.00999999</v>
      </c>
      <c r="ABJ11" s="11">
        <v>63885473.800000004</v>
      </c>
      <c r="ABK11" s="11">
        <v>2291446.5</v>
      </c>
      <c r="ABL11" s="11">
        <v>-531626.24999999977</v>
      </c>
      <c r="ABM11" s="11">
        <v>2785431.66</v>
      </c>
      <c r="ABN11" s="11">
        <v>2091246.08</v>
      </c>
      <c r="ABO11" s="11">
        <v>5109036.25</v>
      </c>
      <c r="ABP11" s="11">
        <v>148786899.78000003</v>
      </c>
      <c r="ABQ11" s="11">
        <v>12883836.449999999</v>
      </c>
      <c r="ABR11" s="11">
        <v>1669083.06</v>
      </c>
      <c r="ABS11" s="11">
        <v>18496436.609999996</v>
      </c>
      <c r="ABT11" s="11">
        <v>34364082.719999999</v>
      </c>
      <c r="ABU11" s="11">
        <v>24815110.150000002</v>
      </c>
      <c r="ABV11" s="11">
        <v>7964070.8399999999</v>
      </c>
      <c r="ABW11" s="11">
        <v>9618830.7200000007</v>
      </c>
      <c r="ABX11" s="11">
        <v>3853920.8200000003</v>
      </c>
      <c r="ABY11" s="11">
        <v>152210610.90999997</v>
      </c>
      <c r="ABZ11" s="11">
        <v>15953230.669999998</v>
      </c>
      <c r="ACA11" s="11">
        <v>3366720.6899999995</v>
      </c>
      <c r="ACB11" s="11">
        <v>6393551.3499999996</v>
      </c>
      <c r="ACC11" s="11">
        <v>5348340.8</v>
      </c>
      <c r="ACD11" s="11">
        <v>8573702.0299999993</v>
      </c>
      <c r="ACE11" s="11">
        <v>4861776.5</v>
      </c>
      <c r="ACF11" s="11">
        <v>10386857.060000004</v>
      </c>
      <c r="ACG11" s="11">
        <v>2717821.7</v>
      </c>
      <c r="ACH11" s="11">
        <v>12982886.57</v>
      </c>
      <c r="ACI11" s="11">
        <v>3299865.1100000008</v>
      </c>
      <c r="ACJ11" s="11">
        <v>292877490.20000005</v>
      </c>
      <c r="ACK11" s="11">
        <v>7129185.4499999993</v>
      </c>
      <c r="ACL11" s="11">
        <v>10801858.619999999</v>
      </c>
      <c r="ACM11" s="11">
        <v>19796032.499999996</v>
      </c>
      <c r="ACN11" s="11">
        <v>1883453.3100000003</v>
      </c>
      <c r="ACO11" s="11">
        <v>2785468.1100000003</v>
      </c>
      <c r="ACP11" s="11">
        <v>8107104.5600000015</v>
      </c>
      <c r="ACQ11" s="11">
        <v>36062982.770000003</v>
      </c>
      <c r="ACR11" s="11">
        <v>40723724.450000003</v>
      </c>
      <c r="ACS11" s="11">
        <v>1841816.88</v>
      </c>
      <c r="ACT11" s="11">
        <v>5945933.6699999999</v>
      </c>
      <c r="ACU11" s="11">
        <v>8011021.7700000014</v>
      </c>
      <c r="ACV11" s="11">
        <v>6815196.7999999998</v>
      </c>
      <c r="ACW11" s="11">
        <v>88675125.019999996</v>
      </c>
      <c r="ACX11" s="11">
        <v>1957598.79</v>
      </c>
      <c r="ACY11" s="11">
        <v>4614228.1399999997</v>
      </c>
      <c r="ACZ11" s="11">
        <v>2479854.84</v>
      </c>
      <c r="ADA11" s="11">
        <v>1373997.5299999998</v>
      </c>
      <c r="ADB11" s="11">
        <v>2958876.1700000004</v>
      </c>
      <c r="ADC11" s="11">
        <v>3338138.4999999995</v>
      </c>
      <c r="ADD11" s="11">
        <v>3266202.17</v>
      </c>
      <c r="ADE11" s="11">
        <v>303990.78000000003</v>
      </c>
      <c r="ADF11" s="11">
        <v>1751263.65</v>
      </c>
      <c r="ADG11" s="11">
        <v>50615563.270000003</v>
      </c>
      <c r="ADH11" s="11">
        <v>41173314.839999996</v>
      </c>
      <c r="ADI11" s="11">
        <v>3852445.2</v>
      </c>
      <c r="ADJ11" s="11">
        <v>1422838.5699999998</v>
      </c>
      <c r="ADK11" s="11">
        <v>13231888.09</v>
      </c>
      <c r="ADL11" s="11">
        <v>2812791.4</v>
      </c>
      <c r="ADM11" s="11">
        <v>3408163.7099999995</v>
      </c>
      <c r="ADN11" s="11">
        <v>85888.119999999646</v>
      </c>
      <c r="ADO11" s="11">
        <v>5100024.9300000006</v>
      </c>
      <c r="ADP11" s="11">
        <v>408205256.40000004</v>
      </c>
      <c r="ADQ11" s="11">
        <v>49592869.730000004</v>
      </c>
      <c r="ADR11" s="11">
        <v>43740508.380000003</v>
      </c>
      <c r="ADS11" s="11">
        <v>21202469.940000001</v>
      </c>
      <c r="ADT11" s="11">
        <v>91894660.180000007</v>
      </c>
      <c r="ADU11" s="11">
        <v>1076268.4100000001</v>
      </c>
      <c r="ADV11" s="11">
        <v>877128.54</v>
      </c>
      <c r="ADW11" s="11">
        <v>6083680.5299999993</v>
      </c>
      <c r="ADX11" s="11">
        <v>924121.26</v>
      </c>
      <c r="ADY11" s="11">
        <v>7126507.6600000001</v>
      </c>
      <c r="ADZ11" s="11">
        <v>272897466.50999999</v>
      </c>
      <c r="AEA11" s="11">
        <v>65693644.850000009</v>
      </c>
      <c r="AEB11" s="11">
        <v>29032197.059999995</v>
      </c>
      <c r="AEC11" s="11">
        <v>3380067.8200000003</v>
      </c>
      <c r="AED11" s="11">
        <v>20199546.430000003</v>
      </c>
      <c r="AEE11" s="11">
        <v>11124569.75</v>
      </c>
      <c r="AEF11" s="11">
        <v>1385041.4100000001</v>
      </c>
      <c r="AEG11" s="11">
        <v>3772586.1800000006</v>
      </c>
      <c r="AEH11" s="11">
        <v>7110314.2199999997</v>
      </c>
      <c r="AEI11" s="11">
        <v>7988086.6100000003</v>
      </c>
      <c r="AEJ11" s="11">
        <v>9592604.3499999996</v>
      </c>
      <c r="AEK11" s="11">
        <v>28862497.880000003</v>
      </c>
      <c r="AEL11" s="11">
        <v>11251815.790000001</v>
      </c>
      <c r="AEM11" s="11">
        <v>7930096.9699999997</v>
      </c>
      <c r="AEN11" s="11">
        <v>15042485.260000002</v>
      </c>
      <c r="AEO11" s="11">
        <v>31899502.089999996</v>
      </c>
      <c r="AEP11" s="11">
        <v>2926472.7300000004</v>
      </c>
      <c r="AEQ11" s="11">
        <v>23633222.110000011</v>
      </c>
      <c r="AER11" s="11">
        <v>1004674.7699999999</v>
      </c>
      <c r="AES11" s="11">
        <v>25088379.52</v>
      </c>
      <c r="AET11" s="11">
        <v>123007680.57999997</v>
      </c>
      <c r="AEU11" s="11">
        <v>24234533.75</v>
      </c>
      <c r="AEV11" s="11">
        <v>29288328.220000003</v>
      </c>
      <c r="AEW11" s="11">
        <v>5031148.459999999</v>
      </c>
      <c r="AEX11" s="11">
        <v>7389801.4399999995</v>
      </c>
      <c r="AEY11" s="11">
        <v>20197319.469999999</v>
      </c>
      <c r="AEZ11" s="11">
        <v>5097086.26</v>
      </c>
      <c r="AFA11" s="11">
        <v>6038942.4699999997</v>
      </c>
      <c r="AFB11" s="11">
        <v>4055817.81</v>
      </c>
      <c r="AFC11" s="11">
        <v>1320072.3599999999</v>
      </c>
      <c r="AFD11" s="11">
        <v>78872301.039999992</v>
      </c>
      <c r="AFE11" s="11">
        <v>37616372.250000007</v>
      </c>
      <c r="AFF11" s="11">
        <v>10296389.950000001</v>
      </c>
      <c r="AFG11" s="11">
        <v>4513512.0600000005</v>
      </c>
      <c r="AFH11" s="11">
        <v>19731360.289999995</v>
      </c>
      <c r="AFI11" s="11">
        <v>2593808.1899999995</v>
      </c>
      <c r="AFJ11" s="11">
        <v>1524096.9399999997</v>
      </c>
      <c r="AFK11" s="11">
        <v>2600550.4900000002</v>
      </c>
      <c r="AFL11" s="11">
        <v>5778658.6999999983</v>
      </c>
      <c r="AFM11" s="11">
        <v>5644426.4600000009</v>
      </c>
      <c r="AFN11" s="11">
        <v>323726.76</v>
      </c>
      <c r="AFO11" s="11">
        <v>869196.18</v>
      </c>
      <c r="AFP11" s="11">
        <v>7452244.6799999988</v>
      </c>
      <c r="AFQ11" s="11">
        <v>96188841.37000002</v>
      </c>
      <c r="AFR11" s="11">
        <v>17417139.089999996</v>
      </c>
      <c r="AFS11" s="11">
        <v>19840312.709999997</v>
      </c>
      <c r="AFT11" s="11">
        <v>5485178.6699999999</v>
      </c>
      <c r="AFU11" s="11">
        <v>4896480.9400000004</v>
      </c>
      <c r="AFV11" s="11">
        <v>3005338.2399999998</v>
      </c>
      <c r="AFW11" s="11">
        <v>712367.04</v>
      </c>
      <c r="AFX11" s="11">
        <v>15841725.85</v>
      </c>
      <c r="AFY11" s="11">
        <v>10554011.200000001</v>
      </c>
      <c r="AFZ11" s="11">
        <v>2870587.29</v>
      </c>
      <c r="AGA11" s="11">
        <v>3712440.0599999996</v>
      </c>
      <c r="AGB11" s="11">
        <v>3252802.87</v>
      </c>
      <c r="AGC11" s="11">
        <v>98092860.710000023</v>
      </c>
      <c r="AGD11" s="11">
        <v>8444546.7699999996</v>
      </c>
      <c r="AGE11" s="11">
        <v>11992821.859999999</v>
      </c>
      <c r="AGF11" s="11">
        <v>4863780.3100000005</v>
      </c>
      <c r="AGG11" s="11">
        <v>33930571.740000002</v>
      </c>
      <c r="AGH11" s="11">
        <v>11005930.949999997</v>
      </c>
      <c r="AGI11" s="11">
        <v>4065225.93</v>
      </c>
      <c r="AGJ11" s="11">
        <v>3526963.96</v>
      </c>
      <c r="AGK11" s="11">
        <v>7771164.0900000008</v>
      </c>
      <c r="AGL11" s="11">
        <v>2569329.2200000002</v>
      </c>
      <c r="AGM11" s="11">
        <v>6895950.1200000001</v>
      </c>
      <c r="AGN11" s="11">
        <v>118365093.96000001</v>
      </c>
      <c r="AGO11" s="11">
        <v>25647596.41</v>
      </c>
      <c r="AGP11" s="11">
        <v>3915539.0199999991</v>
      </c>
      <c r="AGQ11" s="11">
        <v>378108.71</v>
      </c>
      <c r="AGR11" s="11">
        <v>10653037.710000001</v>
      </c>
      <c r="AGS11" s="11">
        <v>6835754.8600000013</v>
      </c>
      <c r="AGT11" s="11">
        <v>1630684.48</v>
      </c>
      <c r="AGU11" s="11">
        <v>2195537.2000000002</v>
      </c>
      <c r="AGV11" s="11">
        <v>454659370.82999992</v>
      </c>
      <c r="AGW11" s="11">
        <v>170949006.52000007</v>
      </c>
      <c r="AGX11" s="11">
        <v>9934353.1500000022</v>
      </c>
      <c r="AGY11" s="11">
        <v>38942260.93</v>
      </c>
      <c r="AGZ11" s="11">
        <v>15153321.360000003</v>
      </c>
      <c r="AHA11" s="11">
        <v>17409543.959999997</v>
      </c>
      <c r="AHB11" s="11">
        <v>5003048.9099999992</v>
      </c>
      <c r="AHC11" s="11">
        <v>7824396.4700000016</v>
      </c>
      <c r="AHD11" s="11">
        <v>2223768.4300000002</v>
      </c>
      <c r="AHE11" s="11">
        <v>26520197.179999996</v>
      </c>
      <c r="AHF11" s="11">
        <v>51226788.229999997</v>
      </c>
      <c r="AHG11" s="11">
        <v>11808934.769999998</v>
      </c>
      <c r="AHH11" s="11">
        <v>14497352.4</v>
      </c>
      <c r="AHI11" s="11">
        <v>10590348.940000001</v>
      </c>
      <c r="AHJ11" s="11">
        <v>15503356.159999998</v>
      </c>
      <c r="AHK11" s="11">
        <v>16995402.149999999</v>
      </c>
      <c r="AHL11" s="11">
        <v>9951540.3999999985</v>
      </c>
      <c r="AHM11" s="11">
        <v>56392633.509999976</v>
      </c>
      <c r="AHN11" s="11">
        <v>13472921.619999999</v>
      </c>
      <c r="AHO11" s="11">
        <v>2140596.27</v>
      </c>
      <c r="AHP11" s="11">
        <v>7891211.6600000011</v>
      </c>
      <c r="AHQ11" s="11">
        <v>12246715.089999998</v>
      </c>
      <c r="AHR11" s="11">
        <v>3361410.89</v>
      </c>
      <c r="AHS11" s="11">
        <v>444962.32000000007</v>
      </c>
      <c r="AHT11" s="11">
        <f t="shared" si="0"/>
        <v>24846580712.240025</v>
      </c>
      <c r="AHV11" s="609"/>
      <c r="AHW11" s="610"/>
    </row>
    <row r="12" spans="1:909" x14ac:dyDescent="0.7">
      <c r="A12" s="96">
        <v>8</v>
      </c>
      <c r="B12" s="96" t="s">
        <v>10</v>
      </c>
      <c r="C12" s="6" t="s">
        <v>11</v>
      </c>
      <c r="D12" s="11">
        <v>17173236.660000004</v>
      </c>
      <c r="E12" s="11">
        <v>268357.74</v>
      </c>
      <c r="F12" s="11">
        <v>609173.9</v>
      </c>
      <c r="G12" s="11">
        <v>161972.46</v>
      </c>
      <c r="H12" s="11">
        <v>765706.08000000007</v>
      </c>
      <c r="I12" s="11">
        <v>2549819.86</v>
      </c>
      <c r="J12" s="11">
        <v>2679152</v>
      </c>
      <c r="K12" s="11">
        <v>1944504.0899999999</v>
      </c>
      <c r="L12" s="11">
        <v>676044.47</v>
      </c>
      <c r="M12" s="11">
        <v>373423.26</v>
      </c>
      <c r="N12" s="11">
        <v>485653.60000000009</v>
      </c>
      <c r="O12" s="11">
        <v>255427.76</v>
      </c>
      <c r="P12" s="11">
        <v>2504706.3199999998</v>
      </c>
      <c r="Q12" s="11">
        <v>239241.19</v>
      </c>
      <c r="R12" s="11">
        <v>80254.86</v>
      </c>
      <c r="S12" s="11">
        <v>82399.3</v>
      </c>
      <c r="T12" s="11">
        <v>852114.52</v>
      </c>
      <c r="U12" s="11">
        <v>157208.70000000001</v>
      </c>
      <c r="V12" s="11">
        <v>50638621.820000008</v>
      </c>
      <c r="W12" s="11">
        <v>4514496.1500000004</v>
      </c>
      <c r="X12" s="11">
        <v>1848554.13</v>
      </c>
      <c r="Y12" s="11">
        <v>2701682.54</v>
      </c>
      <c r="Z12" s="11">
        <v>570177.35</v>
      </c>
      <c r="AA12" s="11">
        <v>13006107.5</v>
      </c>
      <c r="AB12" s="11">
        <v>1135261</v>
      </c>
      <c r="AC12" s="11">
        <v>17994684.880000003</v>
      </c>
      <c r="AD12" s="11">
        <v>5410527.879999999</v>
      </c>
      <c r="AE12" s="11">
        <v>1834023.62</v>
      </c>
      <c r="AF12" s="11">
        <v>8584796.3100000005</v>
      </c>
      <c r="AG12" s="11">
        <v>5099653.1500000004</v>
      </c>
      <c r="AH12" s="11">
        <v>11804366.749999998</v>
      </c>
      <c r="AI12" s="11">
        <v>22424701.579999998</v>
      </c>
      <c r="AJ12" s="11">
        <v>475093</v>
      </c>
      <c r="AK12" s="11">
        <v>335540.83</v>
      </c>
      <c r="AL12" s="11">
        <v>174780.46000000002</v>
      </c>
      <c r="AM12" s="11">
        <v>5571703.9699999997</v>
      </c>
      <c r="AN12" s="11">
        <v>225355.31</v>
      </c>
      <c r="AO12" s="11">
        <v>4315858.79</v>
      </c>
      <c r="AP12" s="11">
        <v>1693948.04</v>
      </c>
      <c r="AQ12" s="11">
        <v>2480440.98</v>
      </c>
      <c r="AR12" s="11">
        <v>1566099.74</v>
      </c>
      <c r="AS12" s="11">
        <v>23779.14</v>
      </c>
      <c r="AT12" s="11">
        <v>529171.45000000007</v>
      </c>
      <c r="AU12" s="11">
        <v>11882</v>
      </c>
      <c r="AV12" s="11">
        <v>5661</v>
      </c>
      <c r="AW12" s="11">
        <v>11251.5</v>
      </c>
      <c r="AX12" s="11">
        <v>132031</v>
      </c>
      <c r="AY12" s="11">
        <v>25368.5</v>
      </c>
      <c r="AZ12" s="11">
        <v>550</v>
      </c>
      <c r="BA12" s="11">
        <v>54182</v>
      </c>
      <c r="BB12" s="11">
        <v>6600</v>
      </c>
      <c r="BC12" s="11">
        <v>850</v>
      </c>
      <c r="BD12" s="11">
        <v>5970</v>
      </c>
      <c r="BE12" s="11">
        <v>3240</v>
      </c>
      <c r="BF12" s="11">
        <v>77980.750000000029</v>
      </c>
      <c r="BG12" s="11">
        <v>0</v>
      </c>
      <c r="BH12" s="11">
        <v>2710</v>
      </c>
      <c r="BI12" s="11">
        <v>1541052.18</v>
      </c>
      <c r="BJ12" s="11">
        <v>321755.68999999994</v>
      </c>
      <c r="BK12" s="11">
        <v>88215</v>
      </c>
      <c r="BL12" s="11">
        <v>21104.12</v>
      </c>
      <c r="BM12" s="11">
        <v>168228.36</v>
      </c>
      <c r="BN12" s="11">
        <v>102090.72</v>
      </c>
      <c r="BO12" s="11">
        <v>19800</v>
      </c>
      <c r="BP12" s="11">
        <v>41000</v>
      </c>
      <c r="BQ12" s="11">
        <v>0</v>
      </c>
      <c r="BR12" s="11">
        <v>137114.5</v>
      </c>
      <c r="BS12" s="11">
        <v>42635.4</v>
      </c>
      <c r="BT12" s="11">
        <v>27950</v>
      </c>
      <c r="BU12" s="11">
        <v>30004.5</v>
      </c>
      <c r="BV12" s="11">
        <v>36424</v>
      </c>
      <c r="BW12" s="11">
        <v>16171</v>
      </c>
      <c r="BX12" s="11">
        <v>0</v>
      </c>
      <c r="BY12" s="11">
        <v>23131</v>
      </c>
      <c r="BZ12" s="11">
        <v>1292674.4899999998</v>
      </c>
      <c r="CA12" s="11">
        <v>222378</v>
      </c>
      <c r="CB12" s="11">
        <v>744769.25</v>
      </c>
      <c r="CC12" s="11">
        <v>478773</v>
      </c>
      <c r="CD12" s="11">
        <v>12660</v>
      </c>
      <c r="CE12" s="11">
        <v>7000</v>
      </c>
      <c r="CF12" s="11">
        <v>340293.23</v>
      </c>
      <c r="CG12" s="11">
        <v>5051755.9800000004</v>
      </c>
      <c r="CH12" s="11">
        <v>109071</v>
      </c>
      <c r="CI12" s="11">
        <v>920057.16000000015</v>
      </c>
      <c r="CJ12" s="11">
        <v>80790.34</v>
      </c>
      <c r="CK12" s="11">
        <v>105733.9</v>
      </c>
      <c r="CL12" s="11">
        <v>78927</v>
      </c>
      <c r="CM12" s="11">
        <v>58502</v>
      </c>
      <c r="CN12" s="11">
        <v>160634.29999999999</v>
      </c>
      <c r="CO12" s="11">
        <v>10716</v>
      </c>
      <c r="CP12" s="11">
        <v>148421.29999999999</v>
      </c>
      <c r="CQ12" s="11">
        <v>5356</v>
      </c>
      <c r="CR12" s="11">
        <v>759471.5</v>
      </c>
      <c r="CS12" s="11">
        <v>31407.7</v>
      </c>
      <c r="CT12" s="11">
        <v>4205143.7</v>
      </c>
      <c r="CU12" s="11">
        <v>438171.62</v>
      </c>
      <c r="CV12" s="11">
        <v>928787.94</v>
      </c>
      <c r="CW12" s="11">
        <v>27703.7</v>
      </c>
      <c r="CX12" s="11">
        <v>26628</v>
      </c>
      <c r="CY12" s="11">
        <v>2758326.5</v>
      </c>
      <c r="CZ12" s="11">
        <v>1823602.8800000001</v>
      </c>
      <c r="DA12" s="11">
        <v>360218</v>
      </c>
      <c r="DB12" s="11">
        <v>2689707.8200000003</v>
      </c>
      <c r="DC12" s="11">
        <v>63005744.569999993</v>
      </c>
      <c r="DD12" s="11">
        <v>36290.249999999985</v>
      </c>
      <c r="DE12" s="11">
        <v>53739.140000000007</v>
      </c>
      <c r="DF12" s="11">
        <v>2209060.3699999996</v>
      </c>
      <c r="DG12" s="11">
        <v>5337925.8100000005</v>
      </c>
      <c r="DH12" s="11">
        <v>2095414.5499999998</v>
      </c>
      <c r="DI12" s="11">
        <v>44520.240000000129</v>
      </c>
      <c r="DJ12" s="11">
        <v>605514.19999999995</v>
      </c>
      <c r="DK12" s="11">
        <v>5671688.7800000003</v>
      </c>
      <c r="DL12" s="11">
        <v>320309.06</v>
      </c>
      <c r="DM12" s="11">
        <v>424884.94</v>
      </c>
      <c r="DN12" s="11">
        <v>153062.35</v>
      </c>
      <c r="DO12" s="11">
        <v>131943.93</v>
      </c>
      <c r="DP12" s="11">
        <v>180875.7</v>
      </c>
      <c r="DQ12" s="11">
        <v>1437620.69</v>
      </c>
      <c r="DR12" s="11">
        <v>66553</v>
      </c>
      <c r="DS12" s="11">
        <v>1658633.42</v>
      </c>
      <c r="DT12" s="11">
        <v>402181.06999999995</v>
      </c>
      <c r="DU12" s="11">
        <v>39500</v>
      </c>
      <c r="DV12" s="11">
        <v>195197</v>
      </c>
      <c r="DW12" s="11">
        <v>681982.96</v>
      </c>
      <c r="DX12" s="11">
        <v>95271.38</v>
      </c>
      <c r="DY12" s="11">
        <v>124365</v>
      </c>
      <c r="DZ12" s="11">
        <v>2228715.7600000002</v>
      </c>
      <c r="EA12" s="11">
        <v>118256</v>
      </c>
      <c r="EB12" s="11">
        <v>30661</v>
      </c>
      <c r="EC12" s="11">
        <v>141980.5</v>
      </c>
      <c r="ED12" s="11">
        <v>69610</v>
      </c>
      <c r="EE12" s="11">
        <v>205410.84</v>
      </c>
      <c r="EF12" s="11">
        <v>146245.75</v>
      </c>
      <c r="EG12" s="11">
        <v>63222</v>
      </c>
      <c r="EH12" s="11">
        <v>89028.5</v>
      </c>
      <c r="EI12" s="11">
        <v>66719.8</v>
      </c>
      <c r="EJ12" s="11">
        <v>50635</v>
      </c>
      <c r="EK12" s="11">
        <v>163875.43</v>
      </c>
      <c r="EL12" s="11">
        <v>9208</v>
      </c>
      <c r="EM12" s="11">
        <v>68505</v>
      </c>
      <c r="EN12" s="11">
        <v>379424.49</v>
      </c>
      <c r="EO12" s="11">
        <v>510</v>
      </c>
      <c r="EP12" s="11">
        <v>47657</v>
      </c>
      <c r="EQ12" s="11">
        <v>133148.5</v>
      </c>
      <c r="ER12" s="11">
        <v>86477</v>
      </c>
      <c r="ES12" s="11">
        <v>5700</v>
      </c>
      <c r="ET12" s="11">
        <v>16006</v>
      </c>
      <c r="EU12" s="11">
        <v>0</v>
      </c>
      <c r="EV12" s="11">
        <v>180.5</v>
      </c>
      <c r="EW12" s="11">
        <v>3840951.52</v>
      </c>
      <c r="EX12" s="11">
        <v>296572</v>
      </c>
      <c r="EY12" s="11">
        <v>344713</v>
      </c>
      <c r="EZ12" s="11">
        <v>186496</v>
      </c>
      <c r="FA12" s="11">
        <v>1731700.1500000001</v>
      </c>
      <c r="FB12" s="11">
        <v>908175.61</v>
      </c>
      <c r="FC12" s="11">
        <v>499814.5</v>
      </c>
      <c r="FD12" s="11">
        <v>161693</v>
      </c>
      <c r="FE12" s="11">
        <v>417923</v>
      </c>
      <c r="FF12" s="11">
        <v>135739</v>
      </c>
      <c r="FG12" s="11">
        <v>267263</v>
      </c>
      <c r="FH12" s="11">
        <v>118767</v>
      </c>
      <c r="FI12" s="11">
        <v>199630</v>
      </c>
      <c r="FJ12" s="11">
        <v>168948</v>
      </c>
      <c r="FK12" s="11">
        <v>26855</v>
      </c>
      <c r="FL12" s="11">
        <v>47992.25</v>
      </c>
      <c r="FM12" s="11">
        <v>200550</v>
      </c>
      <c r="FN12" s="11">
        <v>224057</v>
      </c>
      <c r="FO12" s="11">
        <v>0</v>
      </c>
      <c r="FP12" s="11">
        <v>0</v>
      </c>
      <c r="FQ12" s="11">
        <v>4176302.49</v>
      </c>
      <c r="FR12" s="11">
        <v>28347</v>
      </c>
      <c r="FS12" s="11">
        <v>58730</v>
      </c>
      <c r="FT12" s="11">
        <v>110637.4</v>
      </c>
      <c r="FU12" s="11">
        <v>198730.5</v>
      </c>
      <c r="FV12" s="11">
        <v>12894.869999999995</v>
      </c>
      <c r="FW12" s="11">
        <v>89066.95</v>
      </c>
      <c r="FX12" s="11">
        <v>83769.39</v>
      </c>
      <c r="FY12" s="11">
        <v>47809.279999999999</v>
      </c>
      <c r="FZ12" s="11">
        <v>221122</v>
      </c>
      <c r="GA12" s="11">
        <v>172800.47</v>
      </c>
      <c r="GB12" s="11">
        <v>86092.03</v>
      </c>
      <c r="GC12" s="11">
        <v>50205</v>
      </c>
      <c r="GD12" s="11">
        <v>1596</v>
      </c>
      <c r="GE12" s="11">
        <v>657945.38</v>
      </c>
      <c r="GF12" s="11">
        <v>13112</v>
      </c>
      <c r="GG12" s="11">
        <v>40898.5</v>
      </c>
      <c r="GH12" s="11">
        <v>44585.5</v>
      </c>
      <c r="GI12" s="11">
        <v>71082</v>
      </c>
      <c r="GJ12" s="11">
        <v>12672.559999999998</v>
      </c>
      <c r="GK12" s="11">
        <v>-9352</v>
      </c>
      <c r="GL12" s="11">
        <v>217990.77</v>
      </c>
      <c r="GM12" s="11">
        <v>87570</v>
      </c>
      <c r="GN12" s="11">
        <v>0</v>
      </c>
      <c r="GO12" s="11">
        <v>0</v>
      </c>
      <c r="GP12" s="11">
        <v>0</v>
      </c>
      <c r="GQ12" s="11">
        <v>89500</v>
      </c>
      <c r="GR12" s="11">
        <v>6100</v>
      </c>
      <c r="GS12" s="11">
        <v>0</v>
      </c>
      <c r="GT12" s="11">
        <v>45151.630000000005</v>
      </c>
      <c r="GU12" s="11">
        <v>0</v>
      </c>
      <c r="GV12" s="11">
        <v>92716.7</v>
      </c>
      <c r="GW12" s="11">
        <v>29065</v>
      </c>
      <c r="GX12" s="11">
        <v>106184.75</v>
      </c>
      <c r="GY12" s="11">
        <v>2798433</v>
      </c>
      <c r="GZ12" s="11">
        <v>87660</v>
      </c>
      <c r="HA12" s="11">
        <v>521516</v>
      </c>
      <c r="HB12" s="11">
        <v>1876240</v>
      </c>
      <c r="HC12" s="11">
        <v>13349683.68</v>
      </c>
      <c r="HD12" s="11">
        <v>534233.09</v>
      </c>
      <c r="HE12" s="11">
        <v>4163831.01</v>
      </c>
      <c r="HF12" s="11">
        <v>8694428.7100000009</v>
      </c>
      <c r="HG12" s="11">
        <v>4533387.54</v>
      </c>
      <c r="HH12" s="11">
        <v>4563407.2</v>
      </c>
      <c r="HI12" s="11">
        <v>4310775.25</v>
      </c>
      <c r="HJ12" s="11">
        <v>2200</v>
      </c>
      <c r="HK12" s="11">
        <v>11249347.09</v>
      </c>
      <c r="HL12" s="11">
        <v>3233862.66</v>
      </c>
      <c r="HM12" s="11">
        <v>1212330</v>
      </c>
      <c r="HN12" s="11">
        <v>15747770.5</v>
      </c>
      <c r="HO12" s="11">
        <v>1972792</v>
      </c>
      <c r="HP12" s="11">
        <v>1079248.8500000001</v>
      </c>
      <c r="HQ12" s="11">
        <v>5564930</v>
      </c>
      <c r="HR12" s="11">
        <v>6726237.5999999996</v>
      </c>
      <c r="HS12" s="11">
        <v>2388466.25</v>
      </c>
      <c r="HT12" s="11">
        <v>977600</v>
      </c>
      <c r="HU12" s="11">
        <v>25089</v>
      </c>
      <c r="HV12" s="11">
        <v>274436</v>
      </c>
      <c r="HW12" s="11">
        <v>676910</v>
      </c>
      <c r="HX12" s="11">
        <v>171184</v>
      </c>
      <c r="HY12" s="11">
        <v>1917065.6400000001</v>
      </c>
      <c r="HZ12" s="11">
        <v>632766.02</v>
      </c>
      <c r="IA12" s="11">
        <v>113919</v>
      </c>
      <c r="IB12" s="11">
        <v>170437.38</v>
      </c>
      <c r="IC12" s="11">
        <v>385782.5</v>
      </c>
      <c r="ID12" s="11">
        <v>1273610.5</v>
      </c>
      <c r="IE12" s="11">
        <v>0</v>
      </c>
      <c r="IF12" s="11">
        <v>2584770.65</v>
      </c>
      <c r="IG12" s="11">
        <v>0</v>
      </c>
      <c r="IH12" s="11">
        <v>0</v>
      </c>
      <c r="II12" s="11">
        <v>2439942.92</v>
      </c>
      <c r="IJ12" s="11">
        <v>560877.35</v>
      </c>
      <c r="IK12" s="11">
        <v>1473064.6</v>
      </c>
      <c r="IL12" s="11">
        <v>331131</v>
      </c>
      <c r="IM12" s="11">
        <v>646791.54</v>
      </c>
      <c r="IN12" s="11">
        <v>94498.75</v>
      </c>
      <c r="IO12" s="11">
        <v>304862</v>
      </c>
      <c r="IP12" s="11">
        <v>56636.24</v>
      </c>
      <c r="IQ12" s="11">
        <v>79954</v>
      </c>
      <c r="IR12" s="11">
        <v>54849</v>
      </c>
      <c r="IS12" s="11">
        <v>587256.02</v>
      </c>
      <c r="IT12" s="11">
        <v>2989027.830000001</v>
      </c>
      <c r="IU12" s="11">
        <v>1620722.43</v>
      </c>
      <c r="IV12" s="11">
        <v>782401.44</v>
      </c>
      <c r="IW12" s="11">
        <v>1452545.1099999999</v>
      </c>
      <c r="IX12" s="11">
        <v>715172</v>
      </c>
      <c r="IY12" s="11">
        <v>157641</v>
      </c>
      <c r="IZ12" s="11">
        <v>477596</v>
      </c>
      <c r="JA12" s="11">
        <v>198367</v>
      </c>
      <c r="JB12" s="11">
        <v>320703</v>
      </c>
      <c r="JC12" s="11">
        <v>488677.77</v>
      </c>
      <c r="JD12" s="11">
        <v>2420195</v>
      </c>
      <c r="JE12" s="11">
        <v>1073597</v>
      </c>
      <c r="JF12" s="11">
        <v>614908.6</v>
      </c>
      <c r="JG12" s="11">
        <v>532747</v>
      </c>
      <c r="JH12" s="11">
        <v>554356</v>
      </c>
      <c r="JI12" s="11">
        <v>654686</v>
      </c>
      <c r="JJ12" s="11">
        <v>0</v>
      </c>
      <c r="JK12" s="11">
        <v>505636</v>
      </c>
      <c r="JL12" s="11">
        <v>1443723.28</v>
      </c>
      <c r="JM12" s="11">
        <v>20851</v>
      </c>
      <c r="JN12" s="11">
        <v>389</v>
      </c>
      <c r="JO12" s="11">
        <v>68800</v>
      </c>
      <c r="JP12" s="11">
        <v>3000</v>
      </c>
      <c r="JQ12" s="11">
        <v>418733</v>
      </c>
      <c r="JR12" s="11">
        <v>0</v>
      </c>
      <c r="JS12" s="11">
        <v>11277052.870000001</v>
      </c>
      <c r="JT12" s="11">
        <v>17342220.849999998</v>
      </c>
      <c r="JU12" s="11">
        <v>-232531.49</v>
      </c>
      <c r="JV12" s="11">
        <v>503882.9</v>
      </c>
      <c r="JW12" s="11">
        <v>754484.53999999992</v>
      </c>
      <c r="JX12" s="11">
        <v>165996.77000000002</v>
      </c>
      <c r="JY12" s="11">
        <v>1223729.1900000002</v>
      </c>
      <c r="JZ12" s="11">
        <v>7557120.040000001</v>
      </c>
      <c r="KA12" s="11">
        <v>1368551.8399999999</v>
      </c>
      <c r="KB12" s="11">
        <v>550251.07000000007</v>
      </c>
      <c r="KC12" s="11">
        <v>170858.66</v>
      </c>
      <c r="KD12" s="11">
        <v>3374958.4499999997</v>
      </c>
      <c r="KE12" s="11">
        <v>17317.64</v>
      </c>
      <c r="KF12" s="11">
        <v>112588.04000000001</v>
      </c>
      <c r="KG12" s="11">
        <v>20017.199999999997</v>
      </c>
      <c r="KH12" s="11">
        <v>61718.91</v>
      </c>
      <c r="KI12" s="11">
        <v>35996428.530000001</v>
      </c>
      <c r="KJ12" s="11">
        <v>3262831.75</v>
      </c>
      <c r="KK12" s="11">
        <v>764896</v>
      </c>
      <c r="KL12" s="11">
        <v>5542363.2200000007</v>
      </c>
      <c r="KM12" s="11">
        <v>2497409.7199999997</v>
      </c>
      <c r="KN12" s="11">
        <v>2816915.9</v>
      </c>
      <c r="KO12" s="11">
        <v>8016905.3499999996</v>
      </c>
      <c r="KP12" s="11">
        <v>4146769.6599999997</v>
      </c>
      <c r="KQ12" s="11">
        <v>1684859.6800000002</v>
      </c>
      <c r="KR12" s="11">
        <v>6091635.8799999999</v>
      </c>
      <c r="KS12" s="11">
        <v>4070382.34</v>
      </c>
      <c r="KT12" s="11">
        <v>7695847.2899999991</v>
      </c>
      <c r="KU12" s="11">
        <v>12414001.43</v>
      </c>
      <c r="KV12" s="11">
        <v>3431583.7699999996</v>
      </c>
      <c r="KW12" s="11">
        <v>7639166.1099999994</v>
      </c>
      <c r="KX12" s="11">
        <v>11539962.07</v>
      </c>
      <c r="KY12" s="11">
        <v>2087667.15</v>
      </c>
      <c r="KZ12" s="11">
        <v>6456947.6699999999</v>
      </c>
      <c r="LA12" s="11">
        <v>1915406.09</v>
      </c>
      <c r="LB12" s="11">
        <v>448475.8</v>
      </c>
      <c r="LC12" s="11">
        <v>688244.59</v>
      </c>
      <c r="LD12" s="11">
        <v>623472.63</v>
      </c>
      <c r="LE12" s="11">
        <v>173118.65</v>
      </c>
      <c r="LF12" s="11">
        <v>2049132.5899999999</v>
      </c>
      <c r="LG12" s="11">
        <v>546260.98</v>
      </c>
      <c r="LH12" s="11">
        <v>25814487.109999999</v>
      </c>
      <c r="LI12" s="11">
        <v>5073131.29</v>
      </c>
      <c r="LJ12" s="11">
        <v>15774484.759999998</v>
      </c>
      <c r="LK12" s="11">
        <v>28816514.550000004</v>
      </c>
      <c r="LL12" s="11">
        <v>1896405.23</v>
      </c>
      <c r="LM12" s="11">
        <v>2647052</v>
      </c>
      <c r="LN12" s="11">
        <v>364015</v>
      </c>
      <c r="LO12" s="11">
        <v>783100</v>
      </c>
      <c r="LP12" s="11">
        <v>18791</v>
      </c>
      <c r="LQ12" s="11">
        <v>9098251.7200000007</v>
      </c>
      <c r="LR12" s="11">
        <v>1061481.07</v>
      </c>
      <c r="LS12" s="11">
        <v>10727621.379999999</v>
      </c>
      <c r="LT12" s="11">
        <v>14595.11</v>
      </c>
      <c r="LU12" s="11">
        <v>2156</v>
      </c>
      <c r="LV12" s="11">
        <v>131121005.40000001</v>
      </c>
      <c r="LW12" s="11">
        <v>5225644.9400000004</v>
      </c>
      <c r="LX12" s="11">
        <v>9664165.1400000006</v>
      </c>
      <c r="LY12" s="11">
        <v>3108187.27</v>
      </c>
      <c r="LZ12" s="11">
        <v>220251.22</v>
      </c>
      <c r="MA12" s="11">
        <v>164335</v>
      </c>
      <c r="MB12" s="11">
        <v>315071.29000000004</v>
      </c>
      <c r="MC12" s="11">
        <v>387031</v>
      </c>
      <c r="MD12" s="11">
        <v>502060.33999999997</v>
      </c>
      <c r="ME12" s="11">
        <v>171179.68</v>
      </c>
      <c r="MF12" s="11">
        <v>680293.92999999993</v>
      </c>
      <c r="MG12" s="11">
        <v>51726</v>
      </c>
      <c r="MH12" s="11">
        <v>15850016.409999998</v>
      </c>
      <c r="MI12" s="11">
        <v>3620660.44</v>
      </c>
      <c r="MJ12" s="11">
        <v>2057572.12</v>
      </c>
      <c r="MK12" s="11">
        <v>4825837.6500000004</v>
      </c>
      <c r="ML12" s="11">
        <v>1922422.9500000002</v>
      </c>
      <c r="MM12" s="11">
        <v>15419600.25</v>
      </c>
      <c r="MN12" s="11">
        <v>9670926.0099999998</v>
      </c>
      <c r="MO12" s="11">
        <v>3359819.2600000002</v>
      </c>
      <c r="MP12" s="11">
        <v>4314199.1999999993</v>
      </c>
      <c r="MQ12" s="11">
        <v>3940206.8</v>
      </c>
      <c r="MR12" s="11">
        <v>2347851.9699999997</v>
      </c>
      <c r="MS12" s="11">
        <v>2074126.26</v>
      </c>
      <c r="MT12" s="11">
        <v>14195675.239999998</v>
      </c>
      <c r="MU12" s="11">
        <v>3756122.88</v>
      </c>
      <c r="MV12" s="11">
        <v>5915458.9199999999</v>
      </c>
      <c r="MW12" s="11">
        <v>851512</v>
      </c>
      <c r="MX12" s="11">
        <v>3394021</v>
      </c>
      <c r="MY12" s="11">
        <v>1213724</v>
      </c>
      <c r="MZ12" s="11">
        <v>6103507</v>
      </c>
      <c r="NA12" s="11">
        <v>9150144.5</v>
      </c>
      <c r="NB12" s="11">
        <v>3155931.05</v>
      </c>
      <c r="NC12" s="11">
        <v>12101</v>
      </c>
      <c r="ND12" s="11">
        <v>404418.5</v>
      </c>
      <c r="NE12" s="11">
        <v>31331910.940000001</v>
      </c>
      <c r="NF12" s="11">
        <v>6363992.2899999991</v>
      </c>
      <c r="NG12" s="11">
        <v>8478149.870000001</v>
      </c>
      <c r="NH12" s="11">
        <v>9008353.6399999987</v>
      </c>
      <c r="NI12" s="11">
        <v>1552919.55</v>
      </c>
      <c r="NJ12" s="11">
        <v>3994298.37</v>
      </c>
      <c r="NK12" s="11">
        <v>5101460.8999999994</v>
      </c>
      <c r="NL12" s="11">
        <v>3640477.85</v>
      </c>
      <c r="NM12" s="11">
        <v>49732</v>
      </c>
      <c r="NN12" s="11">
        <v>35423252.850000001</v>
      </c>
      <c r="NO12" s="11">
        <v>8361967</v>
      </c>
      <c r="NP12" s="11">
        <v>2173563.25</v>
      </c>
      <c r="NQ12" s="11">
        <v>10112636.539999999</v>
      </c>
      <c r="NR12" s="11">
        <v>31389585.109999996</v>
      </c>
      <c r="NS12" s="11">
        <v>5356424.58</v>
      </c>
      <c r="NT12" s="11">
        <v>3318683.1500000004</v>
      </c>
      <c r="NU12" s="11">
        <v>2042615.45</v>
      </c>
      <c r="NV12" s="11">
        <v>1046695.6</v>
      </c>
      <c r="NW12" s="11">
        <v>2541921.7399999998</v>
      </c>
      <c r="NX12" s="11">
        <v>6711243.0499999998</v>
      </c>
      <c r="NY12" s="11">
        <v>2799486.3099999996</v>
      </c>
      <c r="NZ12" s="11">
        <v>251810</v>
      </c>
      <c r="OA12" s="11">
        <v>186935</v>
      </c>
      <c r="OB12" s="11">
        <v>313330.13</v>
      </c>
      <c r="OC12" s="11">
        <v>728023.13000000012</v>
      </c>
      <c r="OD12" s="11">
        <v>89356</v>
      </c>
      <c r="OE12" s="11">
        <v>24376265.27</v>
      </c>
      <c r="OF12" s="11">
        <v>5700736.3499999987</v>
      </c>
      <c r="OG12" s="11">
        <v>1403830.11</v>
      </c>
      <c r="OH12" s="11">
        <v>10995161.16</v>
      </c>
      <c r="OI12" s="11">
        <v>1891469.3</v>
      </c>
      <c r="OJ12" s="11">
        <v>1717079.54</v>
      </c>
      <c r="OK12" s="11">
        <v>5582254.5999999996</v>
      </c>
      <c r="OL12" s="11">
        <v>694534.06</v>
      </c>
      <c r="OM12" s="11">
        <v>8323143.4100000001</v>
      </c>
      <c r="ON12" s="11">
        <v>23334265.57</v>
      </c>
      <c r="OO12" s="11">
        <v>4036375.73</v>
      </c>
      <c r="OP12" s="11">
        <v>22762940.810000002</v>
      </c>
      <c r="OQ12" s="11">
        <v>3208840.06</v>
      </c>
      <c r="OR12" s="11">
        <v>2644389</v>
      </c>
      <c r="OS12" s="11">
        <v>0</v>
      </c>
      <c r="OT12" s="11">
        <v>13015689.130000001</v>
      </c>
      <c r="OU12" s="11">
        <v>718799</v>
      </c>
      <c r="OV12" s="11">
        <v>404840</v>
      </c>
      <c r="OW12" s="11">
        <v>1001647.8999999999</v>
      </c>
      <c r="OX12" s="11">
        <v>3861558.21</v>
      </c>
      <c r="OY12" s="11">
        <v>4217204.5</v>
      </c>
      <c r="OZ12" s="11">
        <v>2030860</v>
      </c>
      <c r="PA12" s="11">
        <v>519605</v>
      </c>
      <c r="PB12" s="11">
        <v>575748</v>
      </c>
      <c r="PC12" s="11">
        <v>217109.08000000002</v>
      </c>
      <c r="PD12" s="11">
        <v>27915</v>
      </c>
      <c r="PE12" s="11">
        <v>468596.5</v>
      </c>
      <c r="PF12" s="11">
        <v>3500</v>
      </c>
      <c r="PG12" s="11">
        <v>144679</v>
      </c>
      <c r="PH12" s="11">
        <v>79684.95</v>
      </c>
      <c r="PI12" s="11">
        <v>12168</v>
      </c>
      <c r="PJ12" s="11">
        <v>18284</v>
      </c>
      <c r="PK12" s="11">
        <v>-720</v>
      </c>
      <c r="PL12" s="11">
        <v>7464.22</v>
      </c>
      <c r="PM12" s="11">
        <v>35869</v>
      </c>
      <c r="PN12" s="11">
        <v>3852.2</v>
      </c>
      <c r="PO12" s="11">
        <v>4800</v>
      </c>
      <c r="PP12" s="11">
        <v>151529.43999999997</v>
      </c>
      <c r="PQ12" s="11">
        <v>0</v>
      </c>
      <c r="PR12" s="11">
        <v>0</v>
      </c>
      <c r="PS12" s="11">
        <v>110</v>
      </c>
      <c r="PT12" s="11">
        <v>0</v>
      </c>
      <c r="PU12" s="11">
        <v>4211235.2200000007</v>
      </c>
      <c r="PV12" s="11">
        <v>18282</v>
      </c>
      <c r="PW12" s="11">
        <v>45644.39</v>
      </c>
      <c r="PX12" s="11">
        <v>33632.5</v>
      </c>
      <c r="PY12" s="11">
        <v>218877.99</v>
      </c>
      <c r="PZ12" s="11">
        <v>11820.55</v>
      </c>
      <c r="QA12" s="11">
        <v>179498.46</v>
      </c>
      <c r="QB12" s="11">
        <v>9228</v>
      </c>
      <c r="QC12" s="11">
        <v>376063.57</v>
      </c>
      <c r="QD12" s="11">
        <v>8600</v>
      </c>
      <c r="QE12" s="11">
        <v>80922.27</v>
      </c>
      <c r="QF12" s="11">
        <v>34111.770000000004</v>
      </c>
      <c r="QG12" s="11">
        <v>16982.650000000001</v>
      </c>
      <c r="QH12" s="11">
        <v>30472.19</v>
      </c>
      <c r="QI12" s="11">
        <v>14000</v>
      </c>
      <c r="QJ12" s="11">
        <v>189978.66999999998</v>
      </c>
      <c r="QK12" s="11">
        <v>15218</v>
      </c>
      <c r="QL12" s="11">
        <v>14945.47</v>
      </c>
      <c r="QM12" s="11">
        <v>15132.09</v>
      </c>
      <c r="QN12" s="11">
        <v>43316.19</v>
      </c>
      <c r="QO12" s="11">
        <v>58950</v>
      </c>
      <c r="QP12" s="11">
        <v>58182.770000000004</v>
      </c>
      <c r="QQ12" s="11">
        <v>2500</v>
      </c>
      <c r="QR12" s="11">
        <v>1660</v>
      </c>
      <c r="QS12" s="11">
        <v>21498.86</v>
      </c>
      <c r="QT12" s="11">
        <v>11140</v>
      </c>
      <c r="QU12" s="11">
        <v>1373883.45</v>
      </c>
      <c r="QV12" s="11">
        <v>4376</v>
      </c>
      <c r="QW12" s="11">
        <v>0</v>
      </c>
      <c r="QX12" s="11">
        <v>99774.12</v>
      </c>
      <c r="QY12" s="11">
        <v>0</v>
      </c>
      <c r="QZ12" s="11">
        <v>26977</v>
      </c>
      <c r="RA12" s="11">
        <v>31936</v>
      </c>
      <c r="RB12" s="11">
        <v>189651.71999999997</v>
      </c>
      <c r="RC12" s="11">
        <v>86667</v>
      </c>
      <c r="RD12" s="11">
        <v>6206</v>
      </c>
      <c r="RE12" s="11">
        <v>6115</v>
      </c>
      <c r="RF12" s="11">
        <v>0</v>
      </c>
      <c r="RG12" s="11">
        <v>-4830</v>
      </c>
      <c r="RH12" s="11">
        <v>280205</v>
      </c>
      <c r="RI12" s="11">
        <v>49211.5</v>
      </c>
      <c r="RJ12" s="11">
        <v>18537</v>
      </c>
      <c r="RK12" s="11">
        <v>33887</v>
      </c>
      <c r="RL12" s="11">
        <v>31267</v>
      </c>
      <c r="RM12" s="11">
        <v>14605.5</v>
      </c>
      <c r="RN12" s="11">
        <v>9500</v>
      </c>
      <c r="RO12" s="11">
        <v>5150</v>
      </c>
      <c r="RP12" s="11">
        <v>157774.18</v>
      </c>
      <c r="RQ12" s="11">
        <v>43382</v>
      </c>
      <c r="RR12" s="11">
        <v>31228</v>
      </c>
      <c r="RS12" s="11">
        <v>5603</v>
      </c>
      <c r="RT12" s="11">
        <v>21465.5</v>
      </c>
      <c r="RU12" s="11">
        <v>-1589</v>
      </c>
      <c r="RV12" s="11">
        <v>48680.67</v>
      </c>
      <c r="RW12" s="11">
        <v>84203.25</v>
      </c>
      <c r="RX12" s="11">
        <v>17750.400000000001</v>
      </c>
      <c r="RY12" s="11">
        <v>8799</v>
      </c>
      <c r="RZ12" s="11">
        <v>0</v>
      </c>
      <c r="SA12" s="11">
        <v>0</v>
      </c>
      <c r="SB12" s="11">
        <v>524156.6100000001</v>
      </c>
      <c r="SC12" s="11">
        <v>193335</v>
      </c>
      <c r="SD12" s="11">
        <v>508725.66</v>
      </c>
      <c r="SE12" s="11">
        <v>284879.90000000002</v>
      </c>
      <c r="SF12" s="11">
        <v>38318.94</v>
      </c>
      <c r="SG12" s="11">
        <v>158370</v>
      </c>
      <c r="SH12" s="11">
        <v>286843.06</v>
      </c>
      <c r="SI12" s="11">
        <v>413975</v>
      </c>
      <c r="SJ12" s="11">
        <v>54777.23</v>
      </c>
      <c r="SK12" s="11">
        <v>76876</v>
      </c>
      <c r="SL12" s="11">
        <v>293032.65000000002</v>
      </c>
      <c r="SM12" s="11">
        <v>2654.3999999999987</v>
      </c>
      <c r="SN12" s="11">
        <v>666441.29</v>
      </c>
      <c r="SO12" s="11">
        <v>111427.58</v>
      </c>
      <c r="SP12" s="11">
        <v>69817</v>
      </c>
      <c r="SQ12" s="11">
        <v>28256.510000000009</v>
      </c>
      <c r="SR12" s="11">
        <v>105632.98000000001</v>
      </c>
      <c r="SS12" s="11">
        <v>50297.71</v>
      </c>
      <c r="ST12" s="11">
        <v>118971.39000000001</v>
      </c>
      <c r="SU12" s="11">
        <v>145900.24</v>
      </c>
      <c r="SV12" s="11">
        <v>1904568.6499999997</v>
      </c>
      <c r="SW12" s="11">
        <v>71577.48000000001</v>
      </c>
      <c r="SX12" s="11">
        <v>184048.43999999994</v>
      </c>
      <c r="SY12" s="11">
        <v>292105.74</v>
      </c>
      <c r="SZ12" s="11">
        <v>5027.2099999999991</v>
      </c>
      <c r="TA12" s="11">
        <v>271018.43</v>
      </c>
      <c r="TB12" s="11">
        <v>0</v>
      </c>
      <c r="TC12" s="11">
        <v>232331.72</v>
      </c>
      <c r="TD12" s="11">
        <v>24068.080000000002</v>
      </c>
      <c r="TE12" s="11">
        <v>10870</v>
      </c>
      <c r="TF12" s="11">
        <v>45085.16</v>
      </c>
      <c r="TG12" s="11">
        <v>240619.11000000002</v>
      </c>
      <c r="TH12" s="11">
        <v>139636.60999999999</v>
      </c>
      <c r="TI12" s="11">
        <v>60564.75</v>
      </c>
      <c r="TJ12" s="11">
        <v>1336377.6200000001</v>
      </c>
      <c r="TK12" s="11">
        <v>16659.45</v>
      </c>
      <c r="TL12" s="11">
        <v>45343</v>
      </c>
      <c r="TM12" s="11">
        <v>60803</v>
      </c>
      <c r="TN12" s="11">
        <v>172728.88</v>
      </c>
      <c r="TO12" s="11">
        <v>67646</v>
      </c>
      <c r="TP12" s="11">
        <v>15095.689999999999</v>
      </c>
      <c r="TQ12" s="11">
        <v>128935.31999999998</v>
      </c>
      <c r="TR12" s="11">
        <v>25127.450000000012</v>
      </c>
      <c r="TS12" s="11">
        <v>72631</v>
      </c>
      <c r="TT12" s="11">
        <v>171925.61</v>
      </c>
      <c r="TU12" s="11">
        <v>34303.1</v>
      </c>
      <c r="TV12" s="11">
        <v>43088.83</v>
      </c>
      <c r="TW12" s="11">
        <v>49608.45</v>
      </c>
      <c r="TX12" s="11">
        <v>28290.73</v>
      </c>
      <c r="TY12" s="11">
        <v>27256.32</v>
      </c>
      <c r="TZ12" s="11">
        <v>879523.65</v>
      </c>
      <c r="UA12" s="11">
        <v>14718.130000000001</v>
      </c>
      <c r="UB12" s="11">
        <v>759064.84000000008</v>
      </c>
      <c r="UC12" s="11">
        <v>109015.47999999998</v>
      </c>
      <c r="UD12" s="11">
        <v>291597.41999999993</v>
      </c>
      <c r="UE12" s="11">
        <v>166534.59</v>
      </c>
      <c r="UF12" s="11">
        <v>916579.68</v>
      </c>
      <c r="UG12" s="11">
        <v>39139</v>
      </c>
      <c r="UH12" s="11">
        <v>78947</v>
      </c>
      <c r="UI12" s="11">
        <v>0</v>
      </c>
      <c r="UJ12" s="11">
        <v>42896</v>
      </c>
      <c r="UK12" s="11">
        <v>156410.22</v>
      </c>
      <c r="UL12" s="11">
        <v>133508.24</v>
      </c>
      <c r="UM12" s="11">
        <v>18778.84</v>
      </c>
      <c r="UN12" s="11">
        <v>64807.27</v>
      </c>
      <c r="UO12" s="11">
        <v>38004.729999999996</v>
      </c>
      <c r="UP12" s="11">
        <v>70919</v>
      </c>
      <c r="UQ12" s="11">
        <v>21171486.440000001</v>
      </c>
      <c r="UR12" s="11">
        <v>52264</v>
      </c>
      <c r="US12" s="11">
        <v>0</v>
      </c>
      <c r="UT12" s="11">
        <v>58519</v>
      </c>
      <c r="UU12" s="11">
        <v>652</v>
      </c>
      <c r="UV12" s="11">
        <v>10264</v>
      </c>
      <c r="UW12" s="11">
        <v>106119</v>
      </c>
      <c r="UX12" s="11">
        <v>3441.4499999999989</v>
      </c>
      <c r="UY12" s="11">
        <v>12312</v>
      </c>
      <c r="UZ12" s="11">
        <v>20806.66</v>
      </c>
      <c r="VA12" s="11">
        <v>1000</v>
      </c>
      <c r="VB12" s="11">
        <v>125895.11</v>
      </c>
      <c r="VC12" s="11">
        <v>48255</v>
      </c>
      <c r="VD12" s="11">
        <v>143395.89000000001</v>
      </c>
      <c r="VE12" s="11">
        <v>6800</v>
      </c>
      <c r="VF12" s="11">
        <v>28912.829999999994</v>
      </c>
      <c r="VG12" s="11">
        <v>42835.74</v>
      </c>
      <c r="VH12" s="11">
        <v>4765</v>
      </c>
      <c r="VI12" s="11">
        <v>53622.78</v>
      </c>
      <c r="VJ12" s="11">
        <v>0</v>
      </c>
      <c r="VK12" s="11">
        <v>19308.760000000002</v>
      </c>
      <c r="VL12" s="11">
        <v>2480</v>
      </c>
      <c r="VM12" s="11">
        <v>730730.3600000001</v>
      </c>
      <c r="VN12" s="11">
        <v>11831.5</v>
      </c>
      <c r="VO12" s="11">
        <v>139393.32</v>
      </c>
      <c r="VP12" s="11">
        <v>9063</v>
      </c>
      <c r="VQ12" s="11">
        <v>201664.45</v>
      </c>
      <c r="VR12" s="11">
        <v>192659.25</v>
      </c>
      <c r="VS12" s="11">
        <v>129089.5</v>
      </c>
      <c r="VT12" s="11">
        <v>8455</v>
      </c>
      <c r="VU12" s="11">
        <v>77664.5</v>
      </c>
      <c r="VV12" s="11">
        <v>165932.75</v>
      </c>
      <c r="VW12" s="11">
        <v>7506.5</v>
      </c>
      <c r="VX12" s="11">
        <v>93658.2</v>
      </c>
      <c r="VY12" s="11">
        <v>33438</v>
      </c>
      <c r="VZ12" s="11">
        <v>75456</v>
      </c>
      <c r="WA12" s="11">
        <v>6565</v>
      </c>
      <c r="WB12" s="11">
        <v>12877380.210000001</v>
      </c>
      <c r="WC12" s="11">
        <v>1544542.31</v>
      </c>
      <c r="WD12" s="11">
        <v>545815.16999999993</v>
      </c>
      <c r="WE12" s="11">
        <v>10222.469999999999</v>
      </c>
      <c r="WF12" s="11">
        <v>157910</v>
      </c>
      <c r="WG12" s="11">
        <v>30646.959999999999</v>
      </c>
      <c r="WH12" s="11">
        <v>949986</v>
      </c>
      <c r="WI12" s="11">
        <v>224822.31</v>
      </c>
      <c r="WJ12" s="11">
        <v>46528</v>
      </c>
      <c r="WK12" s="11">
        <v>116342.48999999999</v>
      </c>
      <c r="WL12" s="11">
        <v>33105</v>
      </c>
      <c r="WM12" s="11">
        <v>177182.96</v>
      </c>
      <c r="WN12" s="11">
        <v>23350.95</v>
      </c>
      <c r="WO12" s="11">
        <v>330806</v>
      </c>
      <c r="WP12" s="11">
        <v>141157</v>
      </c>
      <c r="WQ12" s="11">
        <v>35990.44</v>
      </c>
      <c r="WR12" s="11">
        <v>200859</v>
      </c>
      <c r="WS12" s="11">
        <v>831136.16</v>
      </c>
      <c r="WT12" s="11">
        <v>157555</v>
      </c>
      <c r="WU12" s="11">
        <v>628453</v>
      </c>
      <c r="WV12" s="11">
        <v>4431703.8900000006</v>
      </c>
      <c r="WW12" s="11">
        <v>319093.73</v>
      </c>
      <c r="WX12" s="11">
        <v>7269.49</v>
      </c>
      <c r="WY12" s="11">
        <v>19069.489999999998</v>
      </c>
      <c r="WZ12" s="11">
        <v>594132.49</v>
      </c>
      <c r="XA12" s="11">
        <v>1259.7</v>
      </c>
      <c r="XB12" s="11">
        <v>8080.44</v>
      </c>
      <c r="XC12" s="11">
        <v>64375.46</v>
      </c>
      <c r="XD12" s="11">
        <v>1251557.49</v>
      </c>
      <c r="XE12" s="11">
        <v>38893.599999999999</v>
      </c>
      <c r="XF12" s="11">
        <v>3045.99</v>
      </c>
      <c r="XG12" s="11">
        <v>4407</v>
      </c>
      <c r="XH12" s="11">
        <v>49030.59</v>
      </c>
      <c r="XI12" s="11">
        <v>3477995.4</v>
      </c>
      <c r="XJ12" s="11">
        <v>6876.48</v>
      </c>
      <c r="XK12" s="11">
        <v>19236.419999999998</v>
      </c>
      <c r="XL12" s="11">
        <v>120997.17000000001</v>
      </c>
      <c r="XM12" s="11">
        <v>-147844.78999999998</v>
      </c>
      <c r="XN12" s="11">
        <v>218581.9</v>
      </c>
      <c r="XO12" s="11">
        <v>228623.22</v>
      </c>
      <c r="XP12" s="11">
        <v>1601.380000000001</v>
      </c>
      <c r="XQ12" s="11">
        <v>37345.22</v>
      </c>
      <c r="XR12" s="11">
        <v>132634.69</v>
      </c>
      <c r="XS12" s="11">
        <v>74867</v>
      </c>
      <c r="XT12" s="11">
        <v>2503.6</v>
      </c>
      <c r="XU12" s="11">
        <v>1877</v>
      </c>
      <c r="XV12" s="11">
        <v>63.69999999999709</v>
      </c>
      <c r="XW12" s="11">
        <v>62716.380000000005</v>
      </c>
      <c r="XX12" s="11">
        <v>0</v>
      </c>
      <c r="XY12" s="11">
        <v>6127</v>
      </c>
      <c r="XZ12" s="11">
        <v>1497</v>
      </c>
      <c r="YA12" s="11">
        <v>171941.61</v>
      </c>
      <c r="YB12" s="11">
        <v>242263.24</v>
      </c>
      <c r="YC12" s="11">
        <v>73808.3</v>
      </c>
      <c r="YD12" s="11">
        <v>8062.2</v>
      </c>
      <c r="YE12" s="11">
        <v>3402.36</v>
      </c>
      <c r="YF12" s="11">
        <v>1859109.21</v>
      </c>
      <c r="YG12" s="11">
        <v>18251</v>
      </c>
      <c r="YH12" s="11">
        <v>294900.15000000002</v>
      </c>
      <c r="YI12" s="11">
        <v>49615</v>
      </c>
      <c r="YJ12" s="11">
        <v>531672</v>
      </c>
      <c r="YK12" s="11">
        <v>498381.5</v>
      </c>
      <c r="YL12" s="11">
        <v>32309</v>
      </c>
      <c r="YM12" s="11">
        <v>40423</v>
      </c>
      <c r="YN12" s="11">
        <v>204792</v>
      </c>
      <c r="YO12" s="11">
        <v>58335</v>
      </c>
      <c r="YP12" s="11">
        <v>169877.25</v>
      </c>
      <c r="YQ12" s="11">
        <v>50791.75</v>
      </c>
      <c r="YR12" s="11">
        <v>48841.5</v>
      </c>
      <c r="YS12" s="11">
        <v>51403.5</v>
      </c>
      <c r="YT12" s="11">
        <v>105931</v>
      </c>
      <c r="YU12" s="11">
        <v>0</v>
      </c>
      <c r="YV12" s="11">
        <v>54335.75</v>
      </c>
      <c r="YW12" s="11">
        <v>1148978.46</v>
      </c>
      <c r="YX12" s="11">
        <v>19000</v>
      </c>
      <c r="YY12" s="11">
        <v>8205</v>
      </c>
      <c r="YZ12" s="11">
        <v>0</v>
      </c>
      <c r="ZA12" s="11">
        <v>39028</v>
      </c>
      <c r="ZB12" s="11">
        <v>5115</v>
      </c>
      <c r="ZC12" s="11">
        <v>32499</v>
      </c>
      <c r="ZD12" s="11">
        <v>240076.14999999991</v>
      </c>
      <c r="ZE12" s="11">
        <v>19621</v>
      </c>
      <c r="ZF12" s="11">
        <v>24416.5</v>
      </c>
      <c r="ZG12" s="11">
        <v>13673</v>
      </c>
      <c r="ZH12" s="11">
        <v>-1932</v>
      </c>
      <c r="ZI12" s="11">
        <v>11017</v>
      </c>
      <c r="ZJ12" s="11">
        <v>5646</v>
      </c>
      <c r="ZK12" s="11">
        <v>17646</v>
      </c>
      <c r="ZL12" s="11">
        <v>-38619</v>
      </c>
      <c r="ZM12" s="11">
        <v>213934.25</v>
      </c>
      <c r="ZN12" s="11">
        <v>7197</v>
      </c>
      <c r="ZO12" s="11">
        <v>41029</v>
      </c>
      <c r="ZP12" s="11">
        <v>118812</v>
      </c>
      <c r="ZQ12" s="11">
        <v>67800</v>
      </c>
      <c r="ZR12" s="11">
        <v>0</v>
      </c>
      <c r="ZS12" s="11">
        <v>93414</v>
      </c>
      <c r="ZT12" s="11">
        <v>2758.74</v>
      </c>
      <c r="ZU12" s="11">
        <v>48417</v>
      </c>
      <c r="ZV12" s="11">
        <v>32345.5</v>
      </c>
      <c r="ZW12" s="11">
        <v>5248.25</v>
      </c>
      <c r="ZX12" s="11">
        <v>31073.400000000023</v>
      </c>
      <c r="ZY12" s="11">
        <v>0</v>
      </c>
      <c r="ZZ12" s="11">
        <v>0</v>
      </c>
      <c r="AAA12" s="11">
        <v>71712</v>
      </c>
      <c r="AAB12" s="11">
        <v>2760</v>
      </c>
      <c r="AAC12" s="11">
        <v>202011</v>
      </c>
      <c r="AAD12" s="11">
        <v>619409</v>
      </c>
      <c r="AAE12" s="11">
        <v>7070</v>
      </c>
      <c r="AAF12" s="11">
        <v>8810</v>
      </c>
      <c r="AAG12" s="11">
        <v>-232437</v>
      </c>
      <c r="AAH12" s="11">
        <v>-1238</v>
      </c>
      <c r="AAI12" s="11">
        <v>194971.13</v>
      </c>
      <c r="AAJ12" s="11">
        <v>16597.25</v>
      </c>
      <c r="AAK12" s="11">
        <v>160244.75</v>
      </c>
      <c r="AAL12" s="11">
        <v>18729</v>
      </c>
      <c r="AAM12" s="11">
        <v>72277.5</v>
      </c>
      <c r="AAN12" s="11">
        <v>86592</v>
      </c>
      <c r="AAO12" s="11">
        <v>11882</v>
      </c>
      <c r="AAP12" s="11">
        <v>278259.49000000005</v>
      </c>
      <c r="AAQ12" s="11">
        <v>34172.380000000005</v>
      </c>
      <c r="AAR12" s="11">
        <v>21035.1</v>
      </c>
      <c r="AAS12" s="11">
        <v>4300</v>
      </c>
      <c r="AAT12" s="11">
        <v>20518</v>
      </c>
      <c r="AAU12" s="11">
        <v>42459.3</v>
      </c>
      <c r="AAV12" s="11">
        <v>9906.2000000000007</v>
      </c>
      <c r="AAW12" s="11">
        <v>15257.8</v>
      </c>
      <c r="AAX12" s="11">
        <v>55856.289999999994</v>
      </c>
      <c r="AAY12" s="11">
        <v>70805.87</v>
      </c>
      <c r="AAZ12" s="11">
        <v>13907.169999999984</v>
      </c>
      <c r="ABA12" s="11">
        <v>296816.94999999995</v>
      </c>
      <c r="ABB12" s="11">
        <v>61800</v>
      </c>
      <c r="ABC12" s="11">
        <v>16566</v>
      </c>
      <c r="ABD12" s="11">
        <v>39631.310000000005</v>
      </c>
      <c r="ABE12" s="11">
        <v>5400</v>
      </c>
      <c r="ABF12" s="11">
        <v>18373.23</v>
      </c>
      <c r="ABG12" s="11">
        <v>0</v>
      </c>
      <c r="ABH12" s="11">
        <v>6586</v>
      </c>
      <c r="ABI12" s="11">
        <v>367940</v>
      </c>
      <c r="ABJ12" s="11">
        <v>203098.21000000002</v>
      </c>
      <c r="ABK12" s="11">
        <v>16233.86</v>
      </c>
      <c r="ABL12" s="11">
        <v>1000</v>
      </c>
      <c r="ABM12" s="11">
        <v>24000</v>
      </c>
      <c r="ABN12" s="11">
        <v>15982.439999999999</v>
      </c>
      <c r="ABO12" s="11">
        <v>3400</v>
      </c>
      <c r="ABP12" s="11">
        <v>17607545.030000001</v>
      </c>
      <c r="ABQ12" s="11">
        <v>1296919</v>
      </c>
      <c r="ABR12" s="11">
        <v>140682.5</v>
      </c>
      <c r="ABS12" s="11">
        <v>711706.35</v>
      </c>
      <c r="ABT12" s="11">
        <v>438447.6</v>
      </c>
      <c r="ABU12" s="11">
        <v>4887543</v>
      </c>
      <c r="ABV12" s="11">
        <v>511976</v>
      </c>
      <c r="ABW12" s="11">
        <v>293420</v>
      </c>
      <c r="ABX12" s="11">
        <v>94255</v>
      </c>
      <c r="ABY12" s="11">
        <v>67912404.650000006</v>
      </c>
      <c r="ABZ12" s="11">
        <v>16721849.9</v>
      </c>
      <c r="ACA12" s="11">
        <v>4474734.37</v>
      </c>
      <c r="ACB12" s="11">
        <v>958186</v>
      </c>
      <c r="ACC12" s="11">
        <v>5813320.0199999996</v>
      </c>
      <c r="ACD12" s="11">
        <v>8039924.1500000004</v>
      </c>
      <c r="ACE12" s="11">
        <v>3092767.15</v>
      </c>
      <c r="ACF12" s="11">
        <v>2324633.9500000002</v>
      </c>
      <c r="ACG12" s="11">
        <v>1830789.78</v>
      </c>
      <c r="ACH12" s="11">
        <v>3125719.45</v>
      </c>
      <c r="ACI12" s="11">
        <v>854141.8</v>
      </c>
      <c r="ACJ12" s="11">
        <v>4736583.9799999995</v>
      </c>
      <c r="ACK12" s="11">
        <v>113330.5</v>
      </c>
      <c r="ACL12" s="11">
        <v>135324.75</v>
      </c>
      <c r="ACM12" s="11">
        <v>1376616</v>
      </c>
      <c r="ACN12" s="11">
        <v>500</v>
      </c>
      <c r="ACO12" s="11">
        <v>-3779.75</v>
      </c>
      <c r="ACP12" s="11">
        <v>66990.080000000002</v>
      </c>
      <c r="ACQ12" s="11">
        <v>2199876.21</v>
      </c>
      <c r="ACR12" s="11">
        <v>886854.83</v>
      </c>
      <c r="ACS12" s="11">
        <v>525765</v>
      </c>
      <c r="ACT12" s="11">
        <v>596756</v>
      </c>
      <c r="ACU12" s="11">
        <v>169977</v>
      </c>
      <c r="ACV12" s="11">
        <v>1000</v>
      </c>
      <c r="ACW12" s="11">
        <v>4177304.07</v>
      </c>
      <c r="ACX12" s="11">
        <v>4281310.5500000007</v>
      </c>
      <c r="ACY12" s="11">
        <v>293239.82999999996</v>
      </c>
      <c r="ACZ12" s="11">
        <v>60592</v>
      </c>
      <c r="ADA12" s="11">
        <v>104026.09</v>
      </c>
      <c r="ADB12" s="11">
        <v>35345</v>
      </c>
      <c r="ADC12" s="11">
        <v>0</v>
      </c>
      <c r="ADD12" s="11">
        <v>0</v>
      </c>
      <c r="ADE12" s="11">
        <v>0</v>
      </c>
      <c r="ADF12" s="11">
        <v>0</v>
      </c>
      <c r="ADG12" s="11">
        <v>13773151.74</v>
      </c>
      <c r="ADH12" s="11">
        <v>14088737.309999999</v>
      </c>
      <c r="ADI12" s="11">
        <v>1012601.3600000001</v>
      </c>
      <c r="ADJ12" s="11">
        <v>751814.76</v>
      </c>
      <c r="ADK12" s="11">
        <v>3149732.11</v>
      </c>
      <c r="ADL12" s="11">
        <v>954960</v>
      </c>
      <c r="ADM12" s="11">
        <v>7222255.3200000003</v>
      </c>
      <c r="ADN12" s="11">
        <v>639749.82999999996</v>
      </c>
      <c r="ADO12" s="11">
        <v>2226267.7599999998</v>
      </c>
      <c r="ADP12" s="11">
        <v>55665833.510000005</v>
      </c>
      <c r="ADQ12" s="11">
        <v>1126256.3900000001</v>
      </c>
      <c r="ADR12" s="11">
        <v>12953369.959999999</v>
      </c>
      <c r="ADS12" s="11">
        <v>2199060.15</v>
      </c>
      <c r="ADT12" s="11">
        <v>198686684.12</v>
      </c>
      <c r="ADU12" s="11">
        <v>3686230.03</v>
      </c>
      <c r="ADV12" s="11">
        <v>1454703.62</v>
      </c>
      <c r="ADW12" s="11">
        <v>10133713.310000001</v>
      </c>
      <c r="ADX12" s="11">
        <v>481112.29000000004</v>
      </c>
      <c r="ADY12" s="11">
        <v>385153.40000000014</v>
      </c>
      <c r="ADZ12" s="11">
        <v>43339212.539999999</v>
      </c>
      <c r="AEA12" s="11">
        <v>13165507.850000001</v>
      </c>
      <c r="AEB12" s="11">
        <v>3831046.61</v>
      </c>
      <c r="AEC12" s="11">
        <v>2289374.5699999998</v>
      </c>
      <c r="AED12" s="11">
        <v>10965116.66</v>
      </c>
      <c r="AEE12" s="11">
        <v>6862551.3799999999</v>
      </c>
      <c r="AEF12" s="11">
        <v>1120462.8700000001</v>
      </c>
      <c r="AEG12" s="11">
        <v>2121140.2000000002</v>
      </c>
      <c r="AEH12" s="11">
        <v>1082944.52</v>
      </c>
      <c r="AEI12" s="11">
        <v>1800522.33</v>
      </c>
      <c r="AEJ12" s="11">
        <v>2393026.7999999998</v>
      </c>
      <c r="AEK12" s="11">
        <v>1174996.9000000001</v>
      </c>
      <c r="AEL12" s="11">
        <v>347316.07999999996</v>
      </c>
      <c r="AEM12" s="11">
        <v>1938944.8</v>
      </c>
      <c r="AEN12" s="11">
        <v>1103256.44</v>
      </c>
      <c r="AEO12" s="11">
        <v>17477667.140000001</v>
      </c>
      <c r="AEP12" s="11">
        <v>664782.44999999995</v>
      </c>
      <c r="AEQ12" s="11">
        <v>1704550.92</v>
      </c>
      <c r="AER12" s="11">
        <v>2267265.5</v>
      </c>
      <c r="AES12" s="11">
        <v>19927294.25</v>
      </c>
      <c r="AET12" s="11">
        <v>2580611.41</v>
      </c>
      <c r="AEU12" s="11">
        <v>1324142.53</v>
      </c>
      <c r="AEV12" s="11">
        <v>187262.4</v>
      </c>
      <c r="AEW12" s="11">
        <v>282661.67</v>
      </c>
      <c r="AEX12" s="11">
        <v>643299</v>
      </c>
      <c r="AEY12" s="11">
        <v>1451602.5</v>
      </c>
      <c r="AEZ12" s="11">
        <v>135911</v>
      </c>
      <c r="AFA12" s="11">
        <v>438411</v>
      </c>
      <c r="AFB12" s="11">
        <v>427892.94</v>
      </c>
      <c r="AFC12" s="11">
        <v>36913</v>
      </c>
      <c r="AFD12" s="11">
        <v>595431.69000000018</v>
      </c>
      <c r="AFE12" s="11">
        <v>365450.68000000005</v>
      </c>
      <c r="AFF12" s="11">
        <v>65597.570000000007</v>
      </c>
      <c r="AFG12" s="11">
        <v>0</v>
      </c>
      <c r="AFH12" s="11">
        <v>19766.849999999999</v>
      </c>
      <c r="AFI12" s="11">
        <v>50376.2</v>
      </c>
      <c r="AFJ12" s="11">
        <v>1733</v>
      </c>
      <c r="AFK12" s="11">
        <v>13825.83</v>
      </c>
      <c r="AFL12" s="11">
        <v>11020.1</v>
      </c>
      <c r="AFM12" s="11">
        <v>4668</v>
      </c>
      <c r="AFN12" s="11">
        <v>0</v>
      </c>
      <c r="AFO12" s="11">
        <v>0</v>
      </c>
      <c r="AFP12" s="11">
        <v>20580</v>
      </c>
      <c r="AFQ12" s="11">
        <v>6183961.5599999987</v>
      </c>
      <c r="AFR12" s="11">
        <v>595379.25</v>
      </c>
      <c r="AFS12" s="11">
        <v>245138</v>
      </c>
      <c r="AFT12" s="11">
        <v>826595.11</v>
      </c>
      <c r="AFU12" s="11">
        <v>17632</v>
      </c>
      <c r="AFV12" s="11">
        <v>7314.8</v>
      </c>
      <c r="AFW12" s="11">
        <v>0</v>
      </c>
      <c r="AFX12" s="11">
        <v>1163894</v>
      </c>
      <c r="AFY12" s="11">
        <v>4098.75</v>
      </c>
      <c r="AFZ12" s="11">
        <v>4535</v>
      </c>
      <c r="AGA12" s="11">
        <v>103825.92</v>
      </c>
      <c r="AGB12" s="11">
        <v>0</v>
      </c>
      <c r="AGC12" s="11">
        <v>-344934.6</v>
      </c>
      <c r="AGD12" s="11">
        <v>5454.81</v>
      </c>
      <c r="AGE12" s="11">
        <v>1402.7799999999997</v>
      </c>
      <c r="AGF12" s="11">
        <v>4326.91</v>
      </c>
      <c r="AGG12" s="11">
        <v>-17193.5</v>
      </c>
      <c r="AGH12" s="11">
        <v>500</v>
      </c>
      <c r="AGI12" s="11">
        <v>3491.8899999999994</v>
      </c>
      <c r="AGJ12" s="11">
        <v>95853.5</v>
      </c>
      <c r="AGK12" s="11">
        <v>8767.4</v>
      </c>
      <c r="AGL12" s="11">
        <v>106548.42</v>
      </c>
      <c r="AGM12" s="11">
        <v>151832.89000000001</v>
      </c>
      <c r="AGN12" s="11">
        <v>1739092.33</v>
      </c>
      <c r="AGO12" s="11">
        <v>327882.74</v>
      </c>
      <c r="AGP12" s="11">
        <v>3088</v>
      </c>
      <c r="AGQ12" s="11">
        <v>23592</v>
      </c>
      <c r="AGR12" s="11">
        <v>13800</v>
      </c>
      <c r="AGS12" s="11">
        <v>0</v>
      </c>
      <c r="AGT12" s="11">
        <v>128523</v>
      </c>
      <c r="AGU12" s="11">
        <v>0</v>
      </c>
      <c r="AGV12" s="11">
        <v>13374626.84</v>
      </c>
      <c r="AGW12" s="11">
        <v>2386355.7899999996</v>
      </c>
      <c r="AGX12" s="11">
        <v>6153</v>
      </c>
      <c r="AGY12" s="11">
        <v>328754</v>
      </c>
      <c r="AGZ12" s="11">
        <v>1085583.96</v>
      </c>
      <c r="AHA12" s="11">
        <v>487633.19999999995</v>
      </c>
      <c r="AHB12" s="11">
        <v>224254</v>
      </c>
      <c r="AHC12" s="11">
        <v>101022</v>
      </c>
      <c r="AHD12" s="11">
        <v>0</v>
      </c>
      <c r="AHE12" s="11">
        <v>412135.83</v>
      </c>
      <c r="AHF12" s="11">
        <v>1734157.27</v>
      </c>
      <c r="AHG12" s="11">
        <v>461342.93</v>
      </c>
      <c r="AHH12" s="11">
        <v>69547</v>
      </c>
      <c r="AHI12" s="11">
        <v>997861.6</v>
      </c>
      <c r="AHJ12" s="11">
        <v>232606.73</v>
      </c>
      <c r="AHK12" s="11">
        <v>452974.22</v>
      </c>
      <c r="AHL12" s="11">
        <v>617946.68999999994</v>
      </c>
      <c r="AHM12" s="11">
        <v>3277263.87</v>
      </c>
      <c r="AHN12" s="11">
        <v>26838</v>
      </c>
      <c r="AHO12" s="11">
        <v>33870</v>
      </c>
      <c r="AHP12" s="11">
        <v>59527</v>
      </c>
      <c r="AHQ12" s="11">
        <v>1200811</v>
      </c>
      <c r="AHR12" s="11">
        <v>113203.47</v>
      </c>
      <c r="AHS12" s="11">
        <v>86238</v>
      </c>
      <c r="AHT12" s="11">
        <f t="shared" si="0"/>
        <v>2092463421.5900011</v>
      </c>
      <c r="AHV12" s="609"/>
      <c r="AHW12" s="610"/>
    </row>
    <row r="13" spans="1:909" x14ac:dyDescent="0.7">
      <c r="A13" s="96">
        <v>9</v>
      </c>
      <c r="B13" s="96" t="s">
        <v>12</v>
      </c>
      <c r="C13" s="6" t="s">
        <v>13</v>
      </c>
      <c r="D13" s="11">
        <v>784411453.87</v>
      </c>
      <c r="E13" s="11">
        <v>45663001.469999999</v>
      </c>
      <c r="F13" s="11">
        <v>49251812.140000008</v>
      </c>
      <c r="G13" s="11">
        <v>13239873.350000001</v>
      </c>
      <c r="H13" s="11">
        <v>110395658.08</v>
      </c>
      <c r="I13" s="11">
        <v>44431706.239999995</v>
      </c>
      <c r="J13" s="11">
        <v>198144048.68000001</v>
      </c>
      <c r="K13" s="11">
        <v>42136913.57</v>
      </c>
      <c r="L13" s="11">
        <v>47091579.580000006</v>
      </c>
      <c r="M13" s="11">
        <v>56532331.530000009</v>
      </c>
      <c r="N13" s="11">
        <v>36687169.500000007</v>
      </c>
      <c r="O13" s="11">
        <v>23988285.169999998</v>
      </c>
      <c r="P13" s="11">
        <v>64995164.520000003</v>
      </c>
      <c r="Q13" s="11">
        <v>17300941.489999998</v>
      </c>
      <c r="R13" s="11">
        <v>14277022.340000004</v>
      </c>
      <c r="S13" s="11">
        <v>29020352.270000003</v>
      </c>
      <c r="T13" s="11">
        <v>33308286.279999994</v>
      </c>
      <c r="U13" s="11">
        <v>10867660.620000001</v>
      </c>
      <c r="V13" s="11">
        <v>784042467.04000008</v>
      </c>
      <c r="W13" s="11">
        <v>137300087.72</v>
      </c>
      <c r="X13" s="11">
        <v>25850571.760000002</v>
      </c>
      <c r="Y13" s="11">
        <v>79824406.219999999</v>
      </c>
      <c r="Z13" s="11">
        <v>47879799.82</v>
      </c>
      <c r="AA13" s="11">
        <v>61272821.920000002</v>
      </c>
      <c r="AB13" s="11">
        <v>15800346.140000001</v>
      </c>
      <c r="AC13" s="11">
        <v>280198795.64999998</v>
      </c>
      <c r="AD13" s="11">
        <v>57244937.049999997</v>
      </c>
      <c r="AE13" s="11">
        <v>32763064.989999998</v>
      </c>
      <c r="AF13" s="11">
        <v>111411666.73999999</v>
      </c>
      <c r="AG13" s="11">
        <v>30323540.970000003</v>
      </c>
      <c r="AH13" s="11">
        <v>197238314.90999997</v>
      </c>
      <c r="AI13" s="11">
        <v>154226128.59999999</v>
      </c>
      <c r="AJ13" s="11">
        <v>26475433.900000002</v>
      </c>
      <c r="AK13" s="11">
        <v>20211604.900000002</v>
      </c>
      <c r="AL13" s="11">
        <v>22981704.120000001</v>
      </c>
      <c r="AM13" s="11">
        <v>52097224.390000008</v>
      </c>
      <c r="AN13" s="11">
        <v>45494410.339999996</v>
      </c>
      <c r="AO13" s="11">
        <v>51625867.409999996</v>
      </c>
      <c r="AP13" s="11">
        <v>14680798.590000004</v>
      </c>
      <c r="AQ13" s="11">
        <v>16473911.83</v>
      </c>
      <c r="AR13" s="11">
        <v>12095297.15</v>
      </c>
      <c r="AS13" s="11">
        <v>6944683.5700000003</v>
      </c>
      <c r="AT13" s="11">
        <v>231470917.97</v>
      </c>
      <c r="AU13" s="11">
        <v>11666801.529999999</v>
      </c>
      <c r="AV13" s="11">
        <v>10251323.950000001</v>
      </c>
      <c r="AW13" s="11">
        <v>18617547.770000003</v>
      </c>
      <c r="AX13" s="11">
        <v>51433447.219999999</v>
      </c>
      <c r="AY13" s="11">
        <v>52979605.250000007</v>
      </c>
      <c r="AZ13" s="11">
        <v>11056892.460000003</v>
      </c>
      <c r="BA13" s="11">
        <v>17014261.169999998</v>
      </c>
      <c r="BB13" s="11">
        <v>6184916.2100000009</v>
      </c>
      <c r="BC13" s="11">
        <v>14791147.9</v>
      </c>
      <c r="BD13" s="11">
        <v>7619359.040000001</v>
      </c>
      <c r="BE13" s="11">
        <v>12061431.1</v>
      </c>
      <c r="BF13" s="11">
        <v>94194269.680000007</v>
      </c>
      <c r="BG13" s="11">
        <v>5711157.3799999999</v>
      </c>
      <c r="BH13" s="11">
        <v>9964116.0099999998</v>
      </c>
      <c r="BI13" s="11">
        <v>216954648.91</v>
      </c>
      <c r="BJ13" s="11">
        <v>178107346.74999997</v>
      </c>
      <c r="BK13" s="11">
        <v>22813740.640000001</v>
      </c>
      <c r="BL13" s="11">
        <v>20410680.749999996</v>
      </c>
      <c r="BM13" s="11">
        <v>42564223.100000009</v>
      </c>
      <c r="BN13" s="11">
        <v>29623080.450000003</v>
      </c>
      <c r="BO13" s="11">
        <v>20132271.049999997</v>
      </c>
      <c r="BP13" s="11">
        <v>11335473</v>
      </c>
      <c r="BQ13" s="11">
        <v>6924789.9199999999</v>
      </c>
      <c r="BR13" s="11">
        <v>315349638.45999992</v>
      </c>
      <c r="BS13" s="11">
        <v>21513287.009999994</v>
      </c>
      <c r="BT13" s="11">
        <v>21469975.029999997</v>
      </c>
      <c r="BU13" s="11">
        <v>41837394.710000001</v>
      </c>
      <c r="BV13" s="11">
        <v>14895588.899999999</v>
      </c>
      <c r="BW13" s="11">
        <v>18120399.909999996</v>
      </c>
      <c r="BX13" s="11">
        <v>24841833.589999996</v>
      </c>
      <c r="BY13" s="11">
        <v>22422722.939999998</v>
      </c>
      <c r="BZ13" s="11">
        <v>200772174.28999999</v>
      </c>
      <c r="CA13" s="11">
        <v>20898451.280000001</v>
      </c>
      <c r="CB13" s="11">
        <v>55206236.879999995</v>
      </c>
      <c r="CC13" s="11">
        <v>46910738.520000003</v>
      </c>
      <c r="CD13" s="11">
        <v>22519184.760000002</v>
      </c>
      <c r="CE13" s="11">
        <v>26964509.240000002</v>
      </c>
      <c r="CF13" s="11">
        <v>24553795.960000001</v>
      </c>
      <c r="CG13" s="11">
        <v>436705287.14000005</v>
      </c>
      <c r="CH13" s="11">
        <v>21714687.040000003</v>
      </c>
      <c r="CI13" s="11">
        <v>76111550.100000009</v>
      </c>
      <c r="CJ13" s="11">
        <v>9378314.839999998</v>
      </c>
      <c r="CK13" s="11">
        <v>22372549.789999999</v>
      </c>
      <c r="CL13" s="11">
        <v>13615256.450000001</v>
      </c>
      <c r="CM13" s="11">
        <v>12836810.380000001</v>
      </c>
      <c r="CN13" s="11">
        <v>29683452.719999999</v>
      </c>
      <c r="CO13" s="11">
        <v>4191954.98</v>
      </c>
      <c r="CP13" s="11">
        <v>19509744.290000003</v>
      </c>
      <c r="CQ13" s="11">
        <v>12465721.859999999</v>
      </c>
      <c r="CR13" s="11">
        <v>28240782.049999997</v>
      </c>
      <c r="CS13" s="11">
        <v>10155896.130000003</v>
      </c>
      <c r="CT13" s="11">
        <v>417509981.74000001</v>
      </c>
      <c r="CU13" s="11">
        <v>25111405</v>
      </c>
      <c r="CV13" s="11">
        <v>29548985.65000001</v>
      </c>
      <c r="CW13" s="11">
        <v>47483786.18</v>
      </c>
      <c r="CX13" s="11">
        <v>10777948.359999999</v>
      </c>
      <c r="CY13" s="11">
        <v>70361131.839999989</v>
      </c>
      <c r="CZ13" s="11">
        <v>18552313.630000003</v>
      </c>
      <c r="DA13" s="11">
        <v>13506057.689999999</v>
      </c>
      <c r="DB13" s="11">
        <v>246535982.81999996</v>
      </c>
      <c r="DC13" s="11">
        <v>450609791.84000009</v>
      </c>
      <c r="DD13" s="11">
        <v>70993622.939999983</v>
      </c>
      <c r="DE13" s="11">
        <v>32385735.700000003</v>
      </c>
      <c r="DF13" s="11">
        <v>107385434.46000001</v>
      </c>
      <c r="DG13" s="11">
        <v>152126469.26999998</v>
      </c>
      <c r="DH13" s="11">
        <v>204325402.09</v>
      </c>
      <c r="DI13" s="11">
        <v>113302573.99000001</v>
      </c>
      <c r="DJ13" s="11">
        <v>71476745.220000014</v>
      </c>
      <c r="DK13" s="11">
        <v>759213859.88</v>
      </c>
      <c r="DL13" s="11">
        <v>34257327.710000008</v>
      </c>
      <c r="DM13" s="11">
        <v>132946218.57000001</v>
      </c>
      <c r="DN13" s="11">
        <v>43044435.57</v>
      </c>
      <c r="DO13" s="11">
        <v>86600101.849999994</v>
      </c>
      <c r="DP13" s="11">
        <v>126261483.91000001</v>
      </c>
      <c r="DQ13" s="11">
        <v>289173284.64999998</v>
      </c>
      <c r="DR13" s="11">
        <v>9638350.75</v>
      </c>
      <c r="DS13" s="11">
        <v>70887027.929999977</v>
      </c>
      <c r="DT13" s="11">
        <v>286001814.78999996</v>
      </c>
      <c r="DU13" s="11">
        <v>17541962.640000001</v>
      </c>
      <c r="DV13" s="11">
        <v>185570731</v>
      </c>
      <c r="DW13" s="11">
        <v>89913707.790000021</v>
      </c>
      <c r="DX13" s="11">
        <v>42457261.699999996</v>
      </c>
      <c r="DY13" s="11">
        <v>119148090.60000001</v>
      </c>
      <c r="DZ13" s="11">
        <v>35201744.409999996</v>
      </c>
      <c r="EA13" s="11">
        <v>21856391.440000001</v>
      </c>
      <c r="EB13" s="11">
        <v>58312102.869999997</v>
      </c>
      <c r="EC13" s="11">
        <v>13096129.839999998</v>
      </c>
      <c r="ED13" s="11">
        <v>61324008.729999997</v>
      </c>
      <c r="EE13" s="11">
        <v>170946212.13999999</v>
      </c>
      <c r="EF13" s="11">
        <v>146104345.41999999</v>
      </c>
      <c r="EG13" s="11">
        <v>20202635.160000004</v>
      </c>
      <c r="EH13" s="11">
        <v>31081557.620000001</v>
      </c>
      <c r="EI13" s="11">
        <v>45512679.850000001</v>
      </c>
      <c r="EJ13" s="11">
        <v>56576387.869999997</v>
      </c>
      <c r="EK13" s="11">
        <v>50223726.119999997</v>
      </c>
      <c r="EL13" s="11">
        <v>12228030.85</v>
      </c>
      <c r="EM13" s="11">
        <v>13798960.17</v>
      </c>
      <c r="EN13" s="11">
        <v>350905184.66999996</v>
      </c>
      <c r="EO13" s="11">
        <v>86154919.399999976</v>
      </c>
      <c r="EP13" s="11">
        <v>42953757.589999996</v>
      </c>
      <c r="EQ13" s="11">
        <v>31309721.57</v>
      </c>
      <c r="ER13" s="11">
        <v>19667019.080000002</v>
      </c>
      <c r="ES13" s="11">
        <v>31278348.369999997</v>
      </c>
      <c r="ET13" s="11">
        <v>33976275.600000001</v>
      </c>
      <c r="EU13" s="11">
        <v>70059427.429999992</v>
      </c>
      <c r="EV13" s="11">
        <v>40590659.010000005</v>
      </c>
      <c r="EW13" s="11">
        <v>314691291.89999998</v>
      </c>
      <c r="EX13" s="11">
        <v>13628988.189999999</v>
      </c>
      <c r="EY13" s="11">
        <v>17771144.420000002</v>
      </c>
      <c r="EZ13" s="11">
        <v>72536003.239999995</v>
      </c>
      <c r="FA13" s="11">
        <v>43004746.060000002</v>
      </c>
      <c r="FB13" s="11">
        <v>38973297.829999998</v>
      </c>
      <c r="FC13" s="11">
        <v>34272684.710000001</v>
      </c>
      <c r="FD13" s="11">
        <v>31212282.540000003</v>
      </c>
      <c r="FE13" s="11">
        <v>16076808.569999998</v>
      </c>
      <c r="FF13" s="11">
        <v>17781719.720000003</v>
      </c>
      <c r="FG13" s="11">
        <v>15759344.75</v>
      </c>
      <c r="FH13" s="11">
        <v>43180240.340000011</v>
      </c>
      <c r="FI13" s="11">
        <v>101217572.51999997</v>
      </c>
      <c r="FJ13" s="11">
        <v>11451920.17</v>
      </c>
      <c r="FK13" s="11">
        <v>9612326.3099999987</v>
      </c>
      <c r="FL13" s="11">
        <v>33213582.509999994</v>
      </c>
      <c r="FM13" s="11">
        <v>34569846.119999997</v>
      </c>
      <c r="FN13" s="11">
        <v>17724817.939999998</v>
      </c>
      <c r="FO13" s="11">
        <v>5027249.9000000004</v>
      </c>
      <c r="FP13" s="11">
        <v>3851574.06</v>
      </c>
      <c r="FQ13" s="11">
        <v>829236929.42999983</v>
      </c>
      <c r="FR13" s="11">
        <v>53572310.68</v>
      </c>
      <c r="FS13" s="11">
        <v>50892916.600000001</v>
      </c>
      <c r="FT13" s="11">
        <v>49720590.810000002</v>
      </c>
      <c r="FU13" s="11">
        <v>104832843.69999999</v>
      </c>
      <c r="FV13" s="11">
        <v>24180066.469999999</v>
      </c>
      <c r="FW13" s="11">
        <v>52079730.050000004</v>
      </c>
      <c r="FX13" s="11">
        <v>16057308.210000001</v>
      </c>
      <c r="FY13" s="11">
        <v>37935782.150000006</v>
      </c>
      <c r="FZ13" s="11">
        <v>12609351.430000002</v>
      </c>
      <c r="GA13" s="11">
        <v>25457844.739999998</v>
      </c>
      <c r="GB13" s="11">
        <v>15573728.59</v>
      </c>
      <c r="GC13" s="11">
        <v>11796235.779999999</v>
      </c>
      <c r="GD13" s="11">
        <v>7082043.9900000002</v>
      </c>
      <c r="GE13" s="11">
        <v>261285784.37</v>
      </c>
      <c r="GF13" s="11">
        <v>37158265.030000001</v>
      </c>
      <c r="GG13" s="11">
        <v>13963828.449999999</v>
      </c>
      <c r="GH13" s="11">
        <v>23778996.399999999</v>
      </c>
      <c r="GI13" s="11">
        <v>53027230.859999999</v>
      </c>
      <c r="GJ13" s="11">
        <v>22504928.41</v>
      </c>
      <c r="GK13" s="11">
        <v>15636314.860000001</v>
      </c>
      <c r="GL13" s="11">
        <v>64190158.689999998</v>
      </c>
      <c r="GM13" s="11">
        <v>23186414.240000002</v>
      </c>
      <c r="GN13" s="11">
        <v>6842540.4000000004</v>
      </c>
      <c r="GO13" s="11">
        <v>11294965.35</v>
      </c>
      <c r="GP13" s="11">
        <v>4622351.5</v>
      </c>
      <c r="GQ13" s="11">
        <v>193086829.03</v>
      </c>
      <c r="GR13" s="11">
        <v>50314633.620000005</v>
      </c>
      <c r="GS13" s="11">
        <v>19165328.300000004</v>
      </c>
      <c r="GT13" s="11">
        <v>34634846.509999998</v>
      </c>
      <c r="GU13" s="11">
        <v>4895777.5600000005</v>
      </c>
      <c r="GV13" s="11">
        <v>13396050.52</v>
      </c>
      <c r="GW13" s="11">
        <v>16396897.510000004</v>
      </c>
      <c r="GX13" s="11">
        <v>14015467.189999998</v>
      </c>
      <c r="GY13" s="11">
        <v>276283777.66000003</v>
      </c>
      <c r="GZ13" s="11">
        <v>7746903.21</v>
      </c>
      <c r="HA13" s="11">
        <v>86276614.209999993</v>
      </c>
      <c r="HB13" s="11">
        <v>11273065.65</v>
      </c>
      <c r="HC13" s="11">
        <v>691453876.88000011</v>
      </c>
      <c r="HD13" s="11">
        <v>115533244.59999999</v>
      </c>
      <c r="HE13" s="11">
        <v>59362486.170000002</v>
      </c>
      <c r="HF13" s="11">
        <v>219447005.56999999</v>
      </c>
      <c r="HG13" s="11">
        <v>72160340.86999999</v>
      </c>
      <c r="HH13" s="11">
        <v>150956805.16999999</v>
      </c>
      <c r="HI13" s="11">
        <v>12080785.610000003</v>
      </c>
      <c r="HJ13" s="11">
        <v>23358533.880000003</v>
      </c>
      <c r="HK13" s="11">
        <v>546825791.43000007</v>
      </c>
      <c r="HL13" s="11">
        <v>72207766.859999999</v>
      </c>
      <c r="HM13" s="11">
        <v>86472369.170000002</v>
      </c>
      <c r="HN13" s="11">
        <v>90758348.230000004</v>
      </c>
      <c r="HO13" s="11">
        <v>34689542.120000005</v>
      </c>
      <c r="HP13" s="11">
        <v>41330492.840000004</v>
      </c>
      <c r="HQ13" s="11">
        <v>19249969.030000001</v>
      </c>
      <c r="HR13" s="11">
        <v>20604222.199999999</v>
      </c>
      <c r="HS13" s="11">
        <v>319326049.50999999</v>
      </c>
      <c r="HT13" s="11">
        <v>127720223.88000001</v>
      </c>
      <c r="HU13" s="11">
        <v>4422292.0199999996</v>
      </c>
      <c r="HV13" s="11">
        <v>38147326.240000002</v>
      </c>
      <c r="HW13" s="11">
        <v>26252577.5</v>
      </c>
      <c r="HX13" s="11">
        <v>8286459.1300000027</v>
      </c>
      <c r="HY13" s="11">
        <v>134694611.84</v>
      </c>
      <c r="HZ13" s="11">
        <v>10293616.299999999</v>
      </c>
      <c r="IA13" s="11">
        <v>49772219.499999993</v>
      </c>
      <c r="IB13" s="11">
        <v>27531051.09</v>
      </c>
      <c r="IC13" s="11">
        <v>16840738.470000003</v>
      </c>
      <c r="ID13" s="11">
        <v>37245297.579999991</v>
      </c>
      <c r="IE13" s="11">
        <v>13826997.040000001</v>
      </c>
      <c r="IF13" s="11">
        <v>76991030.379999995</v>
      </c>
      <c r="IG13" s="11">
        <v>9812529.7699999996</v>
      </c>
      <c r="IH13" s="11">
        <v>12703466.75</v>
      </c>
      <c r="II13" s="11">
        <v>270038411.22000003</v>
      </c>
      <c r="IJ13" s="11">
        <v>77165643.370000005</v>
      </c>
      <c r="IK13" s="11">
        <v>58268471.439999998</v>
      </c>
      <c r="IL13" s="11">
        <v>107800706.56</v>
      </c>
      <c r="IM13" s="11">
        <v>129118457.41000001</v>
      </c>
      <c r="IN13" s="11">
        <v>52552737.410000004</v>
      </c>
      <c r="IO13" s="11">
        <v>25066622.310000002</v>
      </c>
      <c r="IP13" s="11">
        <v>13219965.579999998</v>
      </c>
      <c r="IQ13" s="11">
        <v>31114912.25</v>
      </c>
      <c r="IR13" s="11">
        <v>25491984.859999999</v>
      </c>
      <c r="IS13" s="11">
        <v>18706926.899999999</v>
      </c>
      <c r="IT13" s="11">
        <v>665108969.0999999</v>
      </c>
      <c r="IU13" s="11">
        <v>208413573.43000001</v>
      </c>
      <c r="IV13" s="11">
        <v>127061902.36</v>
      </c>
      <c r="IW13" s="11">
        <v>102666484.72999999</v>
      </c>
      <c r="IX13" s="11">
        <v>15417180.740000002</v>
      </c>
      <c r="IY13" s="11">
        <v>22110207.650000002</v>
      </c>
      <c r="IZ13" s="11">
        <v>15768726.09</v>
      </c>
      <c r="JA13" s="11">
        <v>9611559.0300000012</v>
      </c>
      <c r="JB13" s="11">
        <v>22038211.800000001</v>
      </c>
      <c r="JC13" s="11">
        <v>9152983.5</v>
      </c>
      <c r="JD13" s="11">
        <v>17126880.539999999</v>
      </c>
      <c r="JE13" s="11">
        <v>17518676.140000001</v>
      </c>
      <c r="JF13" s="11">
        <v>187534616.79000002</v>
      </c>
      <c r="JG13" s="11">
        <v>90409289.819999993</v>
      </c>
      <c r="JH13" s="11">
        <v>9692392.1500000004</v>
      </c>
      <c r="JI13" s="11">
        <v>10361377.620000001</v>
      </c>
      <c r="JJ13" s="11">
        <v>13169899.050000001</v>
      </c>
      <c r="JK13" s="11">
        <v>40898275.520000003</v>
      </c>
      <c r="JL13" s="11">
        <v>197997990.29999995</v>
      </c>
      <c r="JM13" s="11">
        <v>101808061.58</v>
      </c>
      <c r="JN13" s="11">
        <v>54425658.549999997</v>
      </c>
      <c r="JO13" s="11">
        <v>115352084.72</v>
      </c>
      <c r="JP13" s="11">
        <v>34819468.499999993</v>
      </c>
      <c r="JQ13" s="11">
        <v>42249743.940000005</v>
      </c>
      <c r="JR13" s="11">
        <v>38401166.719999999</v>
      </c>
      <c r="JS13" s="11">
        <v>488391174.16999996</v>
      </c>
      <c r="JT13" s="11">
        <v>250283289.95999998</v>
      </c>
      <c r="JU13" s="11">
        <v>59694664.090000004</v>
      </c>
      <c r="JV13" s="11">
        <v>24111690.050000001</v>
      </c>
      <c r="JW13" s="11">
        <v>21009463.449999999</v>
      </c>
      <c r="JX13" s="11">
        <v>11978835.030000001</v>
      </c>
      <c r="JY13" s="11">
        <v>84989764.829999998</v>
      </c>
      <c r="JZ13" s="11">
        <v>76295752.530000001</v>
      </c>
      <c r="KA13" s="11">
        <v>58736015.089999996</v>
      </c>
      <c r="KB13" s="11">
        <v>37538816.210000001</v>
      </c>
      <c r="KC13" s="11">
        <v>25913879.529999997</v>
      </c>
      <c r="KD13" s="11">
        <v>44423438.839999996</v>
      </c>
      <c r="KE13" s="11">
        <v>9952423.4699999988</v>
      </c>
      <c r="KF13" s="11">
        <v>5565768.3399999999</v>
      </c>
      <c r="KG13" s="11">
        <v>16115045.32</v>
      </c>
      <c r="KH13" s="11">
        <v>11528362.34</v>
      </c>
      <c r="KI13" s="11">
        <v>600969672.69000006</v>
      </c>
      <c r="KJ13" s="11">
        <v>67845245.950000018</v>
      </c>
      <c r="KK13" s="11">
        <v>55255588.789999999</v>
      </c>
      <c r="KL13" s="11">
        <v>31653736.600000001</v>
      </c>
      <c r="KM13" s="11">
        <v>92995532.319999978</v>
      </c>
      <c r="KN13" s="11">
        <v>30359208.849999998</v>
      </c>
      <c r="KO13" s="11">
        <v>104730983.15000001</v>
      </c>
      <c r="KP13" s="11">
        <v>65577489.600000009</v>
      </c>
      <c r="KQ13" s="11">
        <v>70883475.900000006</v>
      </c>
      <c r="KR13" s="11">
        <v>223616900.52000001</v>
      </c>
      <c r="KS13" s="11">
        <v>32315840.300000001</v>
      </c>
      <c r="KT13" s="11">
        <v>52933958.31000001</v>
      </c>
      <c r="KU13" s="11">
        <v>234137963.81999999</v>
      </c>
      <c r="KV13" s="11">
        <v>34230338.829999998</v>
      </c>
      <c r="KW13" s="11">
        <v>119678656.62</v>
      </c>
      <c r="KX13" s="11">
        <v>495018133.98000002</v>
      </c>
      <c r="KY13" s="11">
        <v>74272918.429999992</v>
      </c>
      <c r="KZ13" s="11">
        <v>390182456.33000004</v>
      </c>
      <c r="LA13" s="11">
        <v>108417799.32000001</v>
      </c>
      <c r="LB13" s="11">
        <v>55716767.75</v>
      </c>
      <c r="LC13" s="11">
        <v>81625007.269999981</v>
      </c>
      <c r="LD13" s="11">
        <v>118596535.17999999</v>
      </c>
      <c r="LE13" s="11">
        <v>91189557.720000014</v>
      </c>
      <c r="LF13" s="11">
        <v>43782466.310000002</v>
      </c>
      <c r="LG13" s="11">
        <v>28441799.050000001</v>
      </c>
      <c r="LH13" s="11">
        <v>631299408.40999997</v>
      </c>
      <c r="LI13" s="11">
        <v>181217520.73000002</v>
      </c>
      <c r="LJ13" s="11">
        <v>305319091.91999996</v>
      </c>
      <c r="LK13" s="11">
        <v>290700444.46000004</v>
      </c>
      <c r="LL13" s="11">
        <v>125436787.39</v>
      </c>
      <c r="LM13" s="11">
        <v>75753288.670000002</v>
      </c>
      <c r="LN13" s="11">
        <v>15493292.93</v>
      </c>
      <c r="LO13" s="11">
        <v>127691769.74000001</v>
      </c>
      <c r="LP13" s="11">
        <v>23621848.440000001</v>
      </c>
      <c r="LQ13" s="11">
        <v>93108821.600000009</v>
      </c>
      <c r="LR13" s="11">
        <v>21229873.209999997</v>
      </c>
      <c r="LS13" s="11">
        <v>191016856.23999998</v>
      </c>
      <c r="LT13" s="11">
        <v>70715777.379999995</v>
      </c>
      <c r="LU13" s="11">
        <v>58576229.539999999</v>
      </c>
      <c r="LV13" s="11">
        <v>725707916.69999993</v>
      </c>
      <c r="LW13" s="11">
        <v>300316743.38999993</v>
      </c>
      <c r="LX13" s="11">
        <v>504263601.40000004</v>
      </c>
      <c r="LY13" s="11">
        <v>220165404.74000001</v>
      </c>
      <c r="LZ13" s="11">
        <v>83241360.320000008</v>
      </c>
      <c r="MA13" s="11">
        <v>65875813.399999999</v>
      </c>
      <c r="MB13" s="11">
        <v>94100970.549999997</v>
      </c>
      <c r="MC13" s="11">
        <v>47124420.000000007</v>
      </c>
      <c r="MD13" s="11">
        <v>41160573.970000006</v>
      </c>
      <c r="ME13" s="11">
        <v>42691176.270000003</v>
      </c>
      <c r="MF13" s="11">
        <v>130137287.18999998</v>
      </c>
      <c r="MG13" s="11">
        <v>30904176.550000001</v>
      </c>
      <c r="MH13" s="11">
        <v>1087037378.9499998</v>
      </c>
      <c r="MI13" s="11">
        <v>47969094.829999998</v>
      </c>
      <c r="MJ13" s="11">
        <v>15711946.649999999</v>
      </c>
      <c r="MK13" s="11">
        <v>24065501.140000001</v>
      </c>
      <c r="ML13" s="11">
        <v>24043230.199999999</v>
      </c>
      <c r="MM13" s="11">
        <v>67595246.359999999</v>
      </c>
      <c r="MN13" s="11">
        <v>30865630.75</v>
      </c>
      <c r="MO13" s="11">
        <v>25538941.019999996</v>
      </c>
      <c r="MP13" s="11">
        <v>77532923.590000004</v>
      </c>
      <c r="MQ13" s="11">
        <v>35045804.219999999</v>
      </c>
      <c r="MR13" s="11">
        <v>20065800.129999999</v>
      </c>
      <c r="MS13" s="11">
        <v>28356529.98</v>
      </c>
      <c r="MT13" s="11">
        <v>693752948.39999998</v>
      </c>
      <c r="MU13" s="11">
        <v>18515406.879999999</v>
      </c>
      <c r="MV13" s="11">
        <v>44061946.619999997</v>
      </c>
      <c r="MW13" s="11">
        <v>76677752.719999999</v>
      </c>
      <c r="MX13" s="11">
        <v>51298627.939999998</v>
      </c>
      <c r="MY13" s="11">
        <v>51059105.260000005</v>
      </c>
      <c r="MZ13" s="11">
        <v>213550623.42000002</v>
      </c>
      <c r="NA13" s="11">
        <v>70974196.669999987</v>
      </c>
      <c r="NB13" s="11">
        <v>40356736.669999994</v>
      </c>
      <c r="NC13" s="11">
        <v>34587805.879999995</v>
      </c>
      <c r="ND13" s="11">
        <v>7751825.4199999999</v>
      </c>
      <c r="NE13" s="11">
        <v>609999460.84000003</v>
      </c>
      <c r="NF13" s="11">
        <v>173916878.91999999</v>
      </c>
      <c r="NG13" s="11">
        <v>42113712.089999996</v>
      </c>
      <c r="NH13" s="11">
        <v>626924666.00999999</v>
      </c>
      <c r="NI13" s="11">
        <v>45123896.68</v>
      </c>
      <c r="NJ13" s="11">
        <v>62314301.090000004</v>
      </c>
      <c r="NK13" s="11">
        <v>198061962.08999997</v>
      </c>
      <c r="NL13" s="11">
        <v>312406041.02999997</v>
      </c>
      <c r="NM13" s="11">
        <v>4584119.1399999997</v>
      </c>
      <c r="NN13" s="11">
        <v>45889592.720000006</v>
      </c>
      <c r="NO13" s="11">
        <v>46895759.760000005</v>
      </c>
      <c r="NP13" s="11">
        <v>27927995.890000001</v>
      </c>
      <c r="NQ13" s="11">
        <v>226866529.15999997</v>
      </c>
      <c r="NR13" s="11">
        <v>24490313.949999996</v>
      </c>
      <c r="NS13" s="11">
        <v>32486858.840000004</v>
      </c>
      <c r="NT13" s="11">
        <v>35253397.82</v>
      </c>
      <c r="NU13" s="11">
        <v>21012414.470000003</v>
      </c>
      <c r="NV13" s="11">
        <v>3039043.77</v>
      </c>
      <c r="NW13" s="11">
        <v>15736518.060000002</v>
      </c>
      <c r="NX13" s="11">
        <v>587882935.31999993</v>
      </c>
      <c r="NY13" s="11">
        <v>165590056.37</v>
      </c>
      <c r="NZ13" s="11">
        <v>25587302.600000001</v>
      </c>
      <c r="OA13" s="11">
        <v>19877022.77</v>
      </c>
      <c r="OB13" s="11">
        <v>30847115.230000004</v>
      </c>
      <c r="OC13" s="11">
        <v>69378848.229999989</v>
      </c>
      <c r="OD13" s="11">
        <v>17204262.649999999</v>
      </c>
      <c r="OE13" s="11">
        <v>933635961.29999995</v>
      </c>
      <c r="OF13" s="11">
        <v>137730040.78</v>
      </c>
      <c r="OG13" s="11">
        <v>56912272.93</v>
      </c>
      <c r="OH13" s="11">
        <v>164072389.59999999</v>
      </c>
      <c r="OI13" s="11">
        <v>28769158.579999994</v>
      </c>
      <c r="OJ13" s="11">
        <v>54935499.359999999</v>
      </c>
      <c r="OK13" s="11">
        <v>57439206.68</v>
      </c>
      <c r="OL13" s="11">
        <v>37082635.199999996</v>
      </c>
      <c r="OM13" s="11">
        <v>85427080.13000001</v>
      </c>
      <c r="ON13" s="11">
        <v>520498282.03999978</v>
      </c>
      <c r="OO13" s="11">
        <v>205144416.10999998</v>
      </c>
      <c r="OP13" s="11">
        <v>278294476.27999997</v>
      </c>
      <c r="OQ13" s="11">
        <v>174887948.65000001</v>
      </c>
      <c r="OR13" s="11">
        <v>73987506.640000001</v>
      </c>
      <c r="OS13" s="11">
        <v>35453704.640000001</v>
      </c>
      <c r="OT13" s="11">
        <v>332663342.8499999</v>
      </c>
      <c r="OU13" s="11">
        <v>47599353.140000008</v>
      </c>
      <c r="OV13" s="11">
        <v>43677367.619999997</v>
      </c>
      <c r="OW13" s="11">
        <v>54592384.5</v>
      </c>
      <c r="OX13" s="11">
        <v>44023186.590000004</v>
      </c>
      <c r="OY13" s="11">
        <v>155767975.00000003</v>
      </c>
      <c r="OZ13" s="11">
        <v>29114719.359999999</v>
      </c>
      <c r="PA13" s="11">
        <v>39494424.690000005</v>
      </c>
      <c r="PB13" s="11">
        <v>19448056.759999998</v>
      </c>
      <c r="PC13" s="11">
        <v>433388226.03999996</v>
      </c>
      <c r="PD13" s="11">
        <v>14315564.460000001</v>
      </c>
      <c r="PE13" s="11">
        <v>70564125.900000006</v>
      </c>
      <c r="PF13" s="11">
        <v>9335620.25</v>
      </c>
      <c r="PG13" s="11">
        <v>30788026.720000003</v>
      </c>
      <c r="PH13" s="11">
        <v>142395132.44</v>
      </c>
      <c r="PI13" s="11">
        <v>33055792.739999995</v>
      </c>
      <c r="PJ13" s="11">
        <v>23719007.139999997</v>
      </c>
      <c r="PK13" s="11">
        <v>27609954.129999999</v>
      </c>
      <c r="PL13" s="11">
        <v>22345189.830000006</v>
      </c>
      <c r="PM13" s="11">
        <v>35521726.370000005</v>
      </c>
      <c r="PN13" s="11">
        <v>39973949.039999999</v>
      </c>
      <c r="PO13" s="11">
        <v>26073272.280000001</v>
      </c>
      <c r="PP13" s="11">
        <v>67053225.689999998</v>
      </c>
      <c r="PQ13" s="11">
        <v>25150356.57</v>
      </c>
      <c r="PR13" s="11">
        <v>13997084.98</v>
      </c>
      <c r="PS13" s="11">
        <v>31346785.57</v>
      </c>
      <c r="PT13" s="11">
        <v>30113191.990000002</v>
      </c>
      <c r="PU13" s="11">
        <v>908571529.60000002</v>
      </c>
      <c r="PV13" s="11">
        <v>24759064.810000002</v>
      </c>
      <c r="PW13" s="11">
        <v>42967521.140000001</v>
      </c>
      <c r="PX13" s="11">
        <v>63092006.359999999</v>
      </c>
      <c r="PY13" s="11">
        <v>278825705.97999996</v>
      </c>
      <c r="PZ13" s="11">
        <v>57599008.799999997</v>
      </c>
      <c r="QA13" s="11">
        <v>78054265.420000017</v>
      </c>
      <c r="QB13" s="11">
        <v>19114686.350000001</v>
      </c>
      <c r="QC13" s="11">
        <v>87214482.090000004</v>
      </c>
      <c r="QD13" s="11">
        <v>8298519.0599999996</v>
      </c>
      <c r="QE13" s="11">
        <v>179397156.55999997</v>
      </c>
      <c r="QF13" s="11">
        <v>19932939.280000001</v>
      </c>
      <c r="QG13" s="11">
        <v>53801323.880000003</v>
      </c>
      <c r="QH13" s="11">
        <v>82327861.200000018</v>
      </c>
      <c r="QI13" s="11">
        <v>9720680.5999999996</v>
      </c>
      <c r="QJ13" s="11">
        <v>38877133.009999998</v>
      </c>
      <c r="QK13" s="11">
        <v>17971327.18</v>
      </c>
      <c r="QL13" s="11">
        <v>14926632.26</v>
      </c>
      <c r="QM13" s="11">
        <v>12510267.75</v>
      </c>
      <c r="QN13" s="11">
        <v>32354588.32</v>
      </c>
      <c r="QO13" s="11">
        <v>141118802.44</v>
      </c>
      <c r="QP13" s="11">
        <v>20664471.329999998</v>
      </c>
      <c r="QQ13" s="11">
        <v>10352841.34</v>
      </c>
      <c r="QR13" s="11">
        <v>6257809.8399999999</v>
      </c>
      <c r="QS13" s="11">
        <v>24920366.549999997</v>
      </c>
      <c r="QT13" s="11">
        <v>4350937.6099999994</v>
      </c>
      <c r="QU13" s="11">
        <v>612322075.22000003</v>
      </c>
      <c r="QV13" s="11">
        <v>10462187.939999999</v>
      </c>
      <c r="QW13" s="11">
        <v>143085727.53999999</v>
      </c>
      <c r="QX13" s="11">
        <v>20455890.490000002</v>
      </c>
      <c r="QY13" s="11">
        <v>48914056.659999996</v>
      </c>
      <c r="QZ13" s="11">
        <v>39510762.990000002</v>
      </c>
      <c r="RA13" s="11">
        <v>30120452.5</v>
      </c>
      <c r="RB13" s="11">
        <v>39535124.829999998</v>
      </c>
      <c r="RC13" s="11">
        <v>45419222.450000003</v>
      </c>
      <c r="RD13" s="11">
        <v>37196996.969999999</v>
      </c>
      <c r="RE13" s="11">
        <v>29216775.470000003</v>
      </c>
      <c r="RF13" s="11">
        <v>22074757.410000004</v>
      </c>
      <c r="RG13" s="11">
        <v>17772891.989999998</v>
      </c>
      <c r="RH13" s="11">
        <v>526063935.38999999</v>
      </c>
      <c r="RI13" s="11">
        <v>60500191.059999995</v>
      </c>
      <c r="RJ13" s="11">
        <v>38406684.589999996</v>
      </c>
      <c r="RK13" s="11">
        <v>39458110.410000004</v>
      </c>
      <c r="RL13" s="11">
        <v>44577154.25</v>
      </c>
      <c r="RM13" s="11">
        <v>100805986.94</v>
      </c>
      <c r="RN13" s="11">
        <v>160533415.93000001</v>
      </c>
      <c r="RO13" s="11">
        <v>48113977.780000001</v>
      </c>
      <c r="RP13" s="11">
        <v>794256.22000000067</v>
      </c>
      <c r="RQ13" s="11">
        <v>67995757.909999996</v>
      </c>
      <c r="RR13" s="11">
        <v>222733069.73000002</v>
      </c>
      <c r="RS13" s="11">
        <v>11861345.380000001</v>
      </c>
      <c r="RT13" s="11">
        <v>22602528.670000002</v>
      </c>
      <c r="RU13" s="11">
        <v>57855292.439999998</v>
      </c>
      <c r="RV13" s="11">
        <v>12993804.02</v>
      </c>
      <c r="RW13" s="11">
        <v>13944423.790000001</v>
      </c>
      <c r="RX13" s="11">
        <v>66843524.390000001</v>
      </c>
      <c r="RY13" s="11">
        <v>9039856.5</v>
      </c>
      <c r="RZ13" s="11">
        <v>9525841</v>
      </c>
      <c r="SA13" s="11">
        <v>20944888.989999998</v>
      </c>
      <c r="SB13" s="11">
        <v>237126704.31999999</v>
      </c>
      <c r="SC13" s="11">
        <v>21299301.370000001</v>
      </c>
      <c r="SD13" s="11">
        <v>47326008.529999994</v>
      </c>
      <c r="SE13" s="11">
        <v>29923181.840000004</v>
      </c>
      <c r="SF13" s="11">
        <v>14990202.970000001</v>
      </c>
      <c r="SG13" s="11">
        <v>27267301.240000002</v>
      </c>
      <c r="SH13" s="11">
        <v>63306549.769999996</v>
      </c>
      <c r="SI13" s="11">
        <v>57123507.770000011</v>
      </c>
      <c r="SJ13" s="11">
        <v>60881515.020000003</v>
      </c>
      <c r="SK13" s="11">
        <v>27761873.380000003</v>
      </c>
      <c r="SL13" s="11">
        <v>58802565.459999993</v>
      </c>
      <c r="SM13" s="11">
        <v>12634918.930000002</v>
      </c>
      <c r="SN13" s="11">
        <v>168385018.13</v>
      </c>
      <c r="SO13" s="11">
        <v>29168152.890000001</v>
      </c>
      <c r="SP13" s="11">
        <v>39075313.49000001</v>
      </c>
      <c r="SQ13" s="11">
        <v>50944937.600000001</v>
      </c>
      <c r="SR13" s="11">
        <v>33875045.620000005</v>
      </c>
      <c r="SS13" s="11">
        <v>21156706.539999999</v>
      </c>
      <c r="ST13" s="11">
        <v>25385668.029999997</v>
      </c>
      <c r="SU13" s="11">
        <v>17645670.48</v>
      </c>
      <c r="SV13" s="11">
        <v>263244841.15999997</v>
      </c>
      <c r="SW13" s="11">
        <v>35741975.549999997</v>
      </c>
      <c r="SX13" s="11">
        <v>29869771.800000008</v>
      </c>
      <c r="SY13" s="11">
        <v>16058469.860000003</v>
      </c>
      <c r="SZ13" s="11">
        <v>14927662.110000001</v>
      </c>
      <c r="TA13" s="11">
        <v>15354096.1</v>
      </c>
      <c r="TB13" s="11">
        <v>11105801.210000001</v>
      </c>
      <c r="TC13" s="11">
        <v>97054953.799999997</v>
      </c>
      <c r="TD13" s="11">
        <v>13224158.27</v>
      </c>
      <c r="TE13" s="11">
        <v>16841332.799999997</v>
      </c>
      <c r="TF13" s="11">
        <v>15091794.83</v>
      </c>
      <c r="TG13" s="11">
        <v>32613408.400000002</v>
      </c>
      <c r="TH13" s="11">
        <v>21003851.370000001</v>
      </c>
      <c r="TI13" s="11">
        <v>9951680.6699999999</v>
      </c>
      <c r="TJ13" s="11">
        <v>466546978.87000006</v>
      </c>
      <c r="TK13" s="11">
        <v>25620487.23</v>
      </c>
      <c r="TL13" s="11">
        <v>12454083.199999997</v>
      </c>
      <c r="TM13" s="11">
        <v>69629355.789999992</v>
      </c>
      <c r="TN13" s="11">
        <v>51051574.949999996</v>
      </c>
      <c r="TO13" s="11">
        <v>44670791.820000008</v>
      </c>
      <c r="TP13" s="11">
        <v>9552794.8399999999</v>
      </c>
      <c r="TQ13" s="11">
        <v>105699540.87</v>
      </c>
      <c r="TR13" s="11">
        <v>52946044.200000003</v>
      </c>
      <c r="TS13" s="11">
        <v>51784253.039999999</v>
      </c>
      <c r="TT13" s="11">
        <v>46372942.289999999</v>
      </c>
      <c r="TU13" s="11">
        <v>15139534.41</v>
      </c>
      <c r="TV13" s="11">
        <v>21575467.170000002</v>
      </c>
      <c r="TW13" s="11">
        <v>31558451.02</v>
      </c>
      <c r="TX13" s="11">
        <v>19811267.880000003</v>
      </c>
      <c r="TY13" s="11">
        <v>18796099.34</v>
      </c>
      <c r="TZ13" s="11">
        <v>179945019.66999999</v>
      </c>
      <c r="UA13" s="11">
        <v>23155430.059999999</v>
      </c>
      <c r="UB13" s="11">
        <v>364085448.82999998</v>
      </c>
      <c r="UC13" s="11">
        <v>65644595.269999981</v>
      </c>
      <c r="UD13" s="11">
        <v>25176332.469999999</v>
      </c>
      <c r="UE13" s="11">
        <v>22031334.740000006</v>
      </c>
      <c r="UF13" s="11">
        <v>162822310.25999999</v>
      </c>
      <c r="UG13" s="11">
        <v>22119644.73</v>
      </c>
      <c r="UH13" s="11">
        <v>10651847.34</v>
      </c>
      <c r="UI13" s="11">
        <v>14132586.5</v>
      </c>
      <c r="UJ13" s="11">
        <v>19586031.199999999</v>
      </c>
      <c r="UK13" s="11">
        <v>399937490.54000002</v>
      </c>
      <c r="UL13" s="11">
        <v>62894215.149999991</v>
      </c>
      <c r="UM13" s="11">
        <v>29866459.429999996</v>
      </c>
      <c r="UN13" s="11">
        <v>43367762.57</v>
      </c>
      <c r="UO13" s="11">
        <v>34796931.630000003</v>
      </c>
      <c r="UP13" s="11">
        <v>31823000.41</v>
      </c>
      <c r="UQ13" s="11">
        <v>1059913958.5500001</v>
      </c>
      <c r="UR13" s="11">
        <v>34731255.510000005</v>
      </c>
      <c r="US13" s="11">
        <v>32325905.980000004</v>
      </c>
      <c r="UT13" s="11">
        <v>214112853.93999997</v>
      </c>
      <c r="UU13" s="11">
        <v>26719471.940000001</v>
      </c>
      <c r="UV13" s="11">
        <v>32278425.789999999</v>
      </c>
      <c r="UW13" s="11">
        <v>104598892.52000001</v>
      </c>
      <c r="UX13" s="11">
        <v>15638613.700000001</v>
      </c>
      <c r="UY13" s="11">
        <v>14027772.689999998</v>
      </c>
      <c r="UZ13" s="11">
        <v>30412785.729999997</v>
      </c>
      <c r="VA13" s="11">
        <v>44140211.789999999</v>
      </c>
      <c r="VB13" s="11">
        <v>71080207.950000003</v>
      </c>
      <c r="VC13" s="11">
        <v>42268081.719999999</v>
      </c>
      <c r="VD13" s="11">
        <v>33118775.020000007</v>
      </c>
      <c r="VE13" s="11">
        <v>19207475.990000002</v>
      </c>
      <c r="VF13" s="11">
        <v>19379918.66</v>
      </c>
      <c r="VG13" s="11">
        <v>17338036.119999997</v>
      </c>
      <c r="VH13" s="11">
        <v>24698274.529999997</v>
      </c>
      <c r="VI13" s="11">
        <v>92032809.379999995</v>
      </c>
      <c r="VJ13" s="11">
        <v>12054289.57</v>
      </c>
      <c r="VK13" s="11">
        <v>13769370.299999999</v>
      </c>
      <c r="VL13" s="11">
        <v>4537920.1399999997</v>
      </c>
      <c r="VM13" s="11">
        <v>258533363.63999999</v>
      </c>
      <c r="VN13" s="11">
        <v>26877366.669999998</v>
      </c>
      <c r="VO13" s="11">
        <v>38242519.000000007</v>
      </c>
      <c r="VP13" s="11">
        <v>45614755.259999998</v>
      </c>
      <c r="VQ13" s="11">
        <v>68970794.279999986</v>
      </c>
      <c r="VR13" s="11">
        <v>70722167.280000001</v>
      </c>
      <c r="VS13" s="11">
        <v>22913988.650000002</v>
      </c>
      <c r="VT13" s="11">
        <v>35354292.560000002</v>
      </c>
      <c r="VU13" s="11">
        <v>31431276.620000005</v>
      </c>
      <c r="VV13" s="11">
        <v>183634905.19</v>
      </c>
      <c r="VW13" s="11">
        <v>29423699.779999997</v>
      </c>
      <c r="VX13" s="11">
        <v>194191386.98000002</v>
      </c>
      <c r="VY13" s="11">
        <v>13110364.480000002</v>
      </c>
      <c r="VZ13" s="11">
        <v>11568757.27</v>
      </c>
      <c r="WA13" s="11">
        <v>20481722.649999999</v>
      </c>
      <c r="WB13" s="11">
        <v>1894567479.55</v>
      </c>
      <c r="WC13" s="11">
        <v>97779107.129999995</v>
      </c>
      <c r="WD13" s="11">
        <v>26166032.639999997</v>
      </c>
      <c r="WE13" s="11">
        <v>43851848.880000003</v>
      </c>
      <c r="WF13" s="11">
        <v>25681005.48</v>
      </c>
      <c r="WG13" s="11">
        <v>27453157.199999999</v>
      </c>
      <c r="WH13" s="11">
        <v>72893591.870000005</v>
      </c>
      <c r="WI13" s="11">
        <v>48997583.259999998</v>
      </c>
      <c r="WJ13" s="11">
        <v>33698140.789999999</v>
      </c>
      <c r="WK13" s="11">
        <v>44001224.020000003</v>
      </c>
      <c r="WL13" s="11">
        <v>21038981.130000003</v>
      </c>
      <c r="WM13" s="11">
        <v>108655658.12</v>
      </c>
      <c r="WN13" s="11">
        <v>45348040.049999997</v>
      </c>
      <c r="WO13" s="11">
        <v>91559756.263999999</v>
      </c>
      <c r="WP13" s="11">
        <v>74580269.870000005</v>
      </c>
      <c r="WQ13" s="11">
        <v>73555004.74000001</v>
      </c>
      <c r="WR13" s="11">
        <v>10217061.510000002</v>
      </c>
      <c r="WS13" s="11">
        <v>109597176.94000001</v>
      </c>
      <c r="WT13" s="11">
        <v>26856603.460000001</v>
      </c>
      <c r="WU13" s="11">
        <v>69709809.629999995</v>
      </c>
      <c r="WV13" s="11">
        <v>187413406.37000003</v>
      </c>
      <c r="WW13" s="11">
        <v>22987724.329999998</v>
      </c>
      <c r="WX13" s="11">
        <v>28770733.070000004</v>
      </c>
      <c r="WY13" s="11">
        <v>14965280.609999999</v>
      </c>
      <c r="WZ13" s="11">
        <v>19621394.869999997</v>
      </c>
      <c r="XA13" s="11">
        <v>3897681.33</v>
      </c>
      <c r="XB13" s="11">
        <v>10451814.440000001</v>
      </c>
      <c r="XC13" s="11">
        <v>11052680.51</v>
      </c>
      <c r="XD13" s="11">
        <v>182033785.53999999</v>
      </c>
      <c r="XE13" s="11">
        <v>5924651.3899999997</v>
      </c>
      <c r="XF13" s="11">
        <v>15064655.950000001</v>
      </c>
      <c r="XG13" s="11">
        <v>8980638.1000000015</v>
      </c>
      <c r="XH13" s="11">
        <v>10174358.940000001</v>
      </c>
      <c r="XI13" s="11">
        <v>714455565.68999994</v>
      </c>
      <c r="XJ13" s="11">
        <v>100765200.32000001</v>
      </c>
      <c r="XK13" s="11">
        <v>97489557.700000003</v>
      </c>
      <c r="XL13" s="11">
        <v>143293357.99999997</v>
      </c>
      <c r="XM13" s="11">
        <v>27075087.979999997</v>
      </c>
      <c r="XN13" s="11">
        <v>56650428.57</v>
      </c>
      <c r="XO13" s="11">
        <v>97364428.109999985</v>
      </c>
      <c r="XP13" s="11">
        <v>46511555.43999999</v>
      </c>
      <c r="XQ13" s="11">
        <v>25347349.139999997</v>
      </c>
      <c r="XR13" s="11">
        <v>99414110.63000001</v>
      </c>
      <c r="XS13" s="11">
        <v>114886943.25999998</v>
      </c>
      <c r="XT13" s="11">
        <v>20462311.000000004</v>
      </c>
      <c r="XU13" s="11">
        <v>34799818.200000003</v>
      </c>
      <c r="XV13" s="11">
        <v>52208954.619999997</v>
      </c>
      <c r="XW13" s="11">
        <v>39772047.769999988</v>
      </c>
      <c r="XX13" s="11">
        <v>62524538.410000004</v>
      </c>
      <c r="XY13" s="11">
        <v>23732221.449999996</v>
      </c>
      <c r="XZ13" s="11">
        <v>25572976.120000001</v>
      </c>
      <c r="YA13" s="11">
        <v>18600185.25</v>
      </c>
      <c r="YB13" s="11">
        <v>41561881.530000001</v>
      </c>
      <c r="YC13" s="11">
        <v>42159552.400000006</v>
      </c>
      <c r="YD13" s="11">
        <v>11328577.460000001</v>
      </c>
      <c r="YE13" s="11">
        <v>27515620.239999998</v>
      </c>
      <c r="YF13" s="11">
        <v>747896070.04999995</v>
      </c>
      <c r="YG13" s="11">
        <v>91601419.310000017</v>
      </c>
      <c r="YH13" s="11">
        <v>59562248.489999995</v>
      </c>
      <c r="YI13" s="11">
        <v>39715078.230000004</v>
      </c>
      <c r="YJ13" s="11">
        <v>167659922.25</v>
      </c>
      <c r="YK13" s="11">
        <v>107167731.77</v>
      </c>
      <c r="YL13" s="11">
        <v>82433459.420000002</v>
      </c>
      <c r="YM13" s="11">
        <v>27701086.539999999</v>
      </c>
      <c r="YN13" s="11">
        <v>249968013.54999998</v>
      </c>
      <c r="YO13" s="11">
        <v>134883988.39000002</v>
      </c>
      <c r="YP13" s="11">
        <v>84055648.439999998</v>
      </c>
      <c r="YQ13" s="11">
        <v>41332408.909999996</v>
      </c>
      <c r="YR13" s="11">
        <v>15593597.390000001</v>
      </c>
      <c r="YS13" s="11">
        <v>9233318.2400000002</v>
      </c>
      <c r="YT13" s="11">
        <v>12878218.260000002</v>
      </c>
      <c r="YU13" s="11">
        <v>28446302.619999997</v>
      </c>
      <c r="YV13" s="11">
        <v>23721581.400000002</v>
      </c>
      <c r="YW13" s="11">
        <v>255292085.55999997</v>
      </c>
      <c r="YX13" s="11">
        <v>38738534.410000004</v>
      </c>
      <c r="YY13" s="11">
        <v>34823795.670000002</v>
      </c>
      <c r="YZ13" s="11">
        <v>24575873.509999998</v>
      </c>
      <c r="ZA13" s="11">
        <v>23323385.199999999</v>
      </c>
      <c r="ZB13" s="11">
        <v>14607844.18</v>
      </c>
      <c r="ZC13" s="11">
        <v>13107384.59</v>
      </c>
      <c r="ZD13" s="11">
        <v>480083642.13999999</v>
      </c>
      <c r="ZE13" s="11">
        <v>10012683.4</v>
      </c>
      <c r="ZF13" s="11">
        <v>32722992.720000003</v>
      </c>
      <c r="ZG13" s="11">
        <v>40831244.32</v>
      </c>
      <c r="ZH13" s="11">
        <v>20631428.009999998</v>
      </c>
      <c r="ZI13" s="11">
        <v>12430595.890000001</v>
      </c>
      <c r="ZJ13" s="11">
        <v>39809880.910000004</v>
      </c>
      <c r="ZK13" s="11">
        <v>12702384.340000002</v>
      </c>
      <c r="ZL13" s="11">
        <v>90996440.020000011</v>
      </c>
      <c r="ZM13" s="11">
        <v>261480845.83000001</v>
      </c>
      <c r="ZN13" s="11">
        <v>29432944.31000001</v>
      </c>
      <c r="ZO13" s="11">
        <v>24575828.640000001</v>
      </c>
      <c r="ZP13" s="11">
        <v>170307666.22999999</v>
      </c>
      <c r="ZQ13" s="11">
        <v>42674169.149999999</v>
      </c>
      <c r="ZR13" s="11">
        <v>39312534.590000004</v>
      </c>
      <c r="ZS13" s="11">
        <v>30404577.040000003</v>
      </c>
      <c r="ZT13" s="11">
        <v>79296062.480000004</v>
      </c>
      <c r="ZU13" s="11">
        <v>7751171.4399999995</v>
      </c>
      <c r="ZV13" s="11">
        <v>45454164.410000004</v>
      </c>
      <c r="ZW13" s="11">
        <v>3699534.4299999997</v>
      </c>
      <c r="ZX13" s="11">
        <v>34116995.140000001</v>
      </c>
      <c r="ZY13" s="11">
        <v>15039393.060000001</v>
      </c>
      <c r="ZZ13" s="11">
        <v>149419973.91</v>
      </c>
      <c r="AAA13" s="11">
        <v>15925851.279999999</v>
      </c>
      <c r="AAB13" s="11">
        <v>22599936.66</v>
      </c>
      <c r="AAC13" s="11">
        <v>28684785.18</v>
      </c>
      <c r="AAD13" s="11">
        <v>46214971.140000001</v>
      </c>
      <c r="AAE13" s="11">
        <v>3684763.6800000016</v>
      </c>
      <c r="AAF13" s="11">
        <v>10686058.57</v>
      </c>
      <c r="AAG13" s="11">
        <v>8922026.5499999989</v>
      </c>
      <c r="AAH13" s="11">
        <v>10989106.030000001</v>
      </c>
      <c r="AAI13" s="11">
        <v>342545352.51000005</v>
      </c>
      <c r="AAJ13" s="11">
        <v>11161443.390000001</v>
      </c>
      <c r="AAK13" s="11">
        <v>29748952.420000002</v>
      </c>
      <c r="AAL13" s="11">
        <v>20275397.050000001</v>
      </c>
      <c r="AAM13" s="11">
        <v>23386598.119999997</v>
      </c>
      <c r="AAN13" s="11">
        <v>33741552.420000002</v>
      </c>
      <c r="AAO13" s="11">
        <v>23429282.920000002</v>
      </c>
      <c r="AAP13" s="11">
        <v>582127858.2700001</v>
      </c>
      <c r="AAQ13" s="11">
        <v>54430671.330000006</v>
      </c>
      <c r="AAR13" s="11">
        <v>57344230.340000004</v>
      </c>
      <c r="AAS13" s="11">
        <v>192478759.31</v>
      </c>
      <c r="AAT13" s="11">
        <v>32326733.66</v>
      </c>
      <c r="AAU13" s="11">
        <v>52016029.670000002</v>
      </c>
      <c r="AAV13" s="11">
        <v>59260360.189999998</v>
      </c>
      <c r="AAW13" s="11">
        <v>110613780.8</v>
      </c>
      <c r="AAX13" s="11">
        <v>135523292.72000003</v>
      </c>
      <c r="AAY13" s="11">
        <v>29223894.609999999</v>
      </c>
      <c r="AAZ13" s="11">
        <v>98065465.609999985</v>
      </c>
      <c r="ABA13" s="11">
        <v>174619177.53</v>
      </c>
      <c r="ABB13" s="11">
        <v>107834296.55000001</v>
      </c>
      <c r="ABC13" s="11">
        <v>23907876.859999999</v>
      </c>
      <c r="ABD13" s="11">
        <v>28711248.940000001</v>
      </c>
      <c r="ABE13" s="11">
        <v>32388395.640000001</v>
      </c>
      <c r="ABF13" s="11">
        <v>15829756.85</v>
      </c>
      <c r="ABG13" s="11">
        <v>39856168.040000007</v>
      </c>
      <c r="ABH13" s="11">
        <v>23750305.310000002</v>
      </c>
      <c r="ABI13" s="11">
        <v>274959260.77000004</v>
      </c>
      <c r="ABJ13" s="11">
        <v>168682728.09999996</v>
      </c>
      <c r="ABK13" s="11">
        <v>18544798.969999999</v>
      </c>
      <c r="ABL13" s="11">
        <v>45468873.060000002</v>
      </c>
      <c r="ABM13" s="11">
        <v>21287796.900000002</v>
      </c>
      <c r="ABN13" s="11">
        <v>29692154.829999998</v>
      </c>
      <c r="ABO13" s="11">
        <v>8920360.129999999</v>
      </c>
      <c r="ABP13" s="11">
        <v>431485522.92999995</v>
      </c>
      <c r="ABQ13" s="11">
        <v>54438343.810000002</v>
      </c>
      <c r="ABR13" s="11">
        <v>98472723.13000001</v>
      </c>
      <c r="ABS13" s="11">
        <v>142829181.50999999</v>
      </c>
      <c r="ABT13" s="11">
        <v>164097147.40999997</v>
      </c>
      <c r="ABU13" s="11">
        <v>98412125.99000001</v>
      </c>
      <c r="ABV13" s="11">
        <v>14446085.6</v>
      </c>
      <c r="ABW13" s="11">
        <v>56587454.5</v>
      </c>
      <c r="ABX13" s="11">
        <v>8123358</v>
      </c>
      <c r="ABY13" s="11">
        <v>516272454.81999993</v>
      </c>
      <c r="ABZ13" s="11">
        <v>39190074.979999997</v>
      </c>
      <c r="ACA13" s="11">
        <v>86814445.480000004</v>
      </c>
      <c r="ACB13" s="11">
        <v>6033531.79</v>
      </c>
      <c r="ACC13" s="11">
        <v>18182554.059999999</v>
      </c>
      <c r="ACD13" s="11">
        <v>194964466.71000004</v>
      </c>
      <c r="ACE13" s="11">
        <v>18367267.650000002</v>
      </c>
      <c r="ACF13" s="11">
        <v>33039380.5</v>
      </c>
      <c r="ACG13" s="11">
        <v>13106395.549999999</v>
      </c>
      <c r="ACH13" s="11">
        <v>109716604.06</v>
      </c>
      <c r="ACI13" s="11">
        <v>48091166.270000003</v>
      </c>
      <c r="ACJ13" s="11">
        <v>919166529.15999997</v>
      </c>
      <c r="ACK13" s="11">
        <v>46814003.069999993</v>
      </c>
      <c r="ACL13" s="11">
        <v>61987136.059999995</v>
      </c>
      <c r="ACM13" s="11">
        <v>133373394.27</v>
      </c>
      <c r="ACN13" s="11">
        <v>31571912.859999999</v>
      </c>
      <c r="ACO13" s="11">
        <v>21044994.260000002</v>
      </c>
      <c r="ACP13" s="11">
        <v>58135536.120000005</v>
      </c>
      <c r="ACQ13" s="11">
        <v>333937127.42999995</v>
      </c>
      <c r="ACR13" s="11">
        <v>228730422.99000004</v>
      </c>
      <c r="ACS13" s="11">
        <v>60082290.93</v>
      </c>
      <c r="ACT13" s="11">
        <v>45352655.32</v>
      </c>
      <c r="ACU13" s="11">
        <v>55274648.579999998</v>
      </c>
      <c r="ACV13" s="11">
        <v>6579162.629999999</v>
      </c>
      <c r="ACW13" s="11">
        <v>574405010.70999992</v>
      </c>
      <c r="ACX13" s="11">
        <v>59317786.220000006</v>
      </c>
      <c r="ACY13" s="11">
        <v>53141118.86999999</v>
      </c>
      <c r="ACZ13" s="11">
        <v>23985241.449999999</v>
      </c>
      <c r="ADA13" s="11">
        <v>13975214.42</v>
      </c>
      <c r="ADB13" s="11">
        <v>24658529.52</v>
      </c>
      <c r="ADC13" s="11">
        <v>41076339.399999999</v>
      </c>
      <c r="ADD13" s="11">
        <v>26028533.609999999</v>
      </c>
      <c r="ADE13" s="11">
        <v>30228177.809999999</v>
      </c>
      <c r="ADF13" s="11">
        <v>42792658.879999995</v>
      </c>
      <c r="ADG13" s="11">
        <v>189300791.38</v>
      </c>
      <c r="ADH13" s="11">
        <v>146119763.75999999</v>
      </c>
      <c r="ADI13" s="11">
        <v>9849472.1099999994</v>
      </c>
      <c r="ADJ13" s="11">
        <v>9009434.3299999982</v>
      </c>
      <c r="ADK13" s="11">
        <v>56534562.799999997</v>
      </c>
      <c r="ADL13" s="11">
        <v>5316336.25</v>
      </c>
      <c r="ADM13" s="11">
        <v>33210878.119999997</v>
      </c>
      <c r="ADN13" s="11">
        <v>19453536.709999997</v>
      </c>
      <c r="ADO13" s="11">
        <v>31237358.769999996</v>
      </c>
      <c r="ADP13" s="11">
        <v>701865583.31999993</v>
      </c>
      <c r="ADQ13" s="11">
        <v>97299379.770000011</v>
      </c>
      <c r="ADR13" s="11">
        <v>97836035.019999996</v>
      </c>
      <c r="ADS13" s="11">
        <v>94926824.310000002</v>
      </c>
      <c r="ADT13" s="11">
        <v>187364559.04000005</v>
      </c>
      <c r="ADU13" s="11">
        <v>26817707.590000004</v>
      </c>
      <c r="ADV13" s="11">
        <v>40778315.82</v>
      </c>
      <c r="ADW13" s="11">
        <v>40448293.079999998</v>
      </c>
      <c r="ADX13" s="11">
        <v>21981270.82</v>
      </c>
      <c r="ADY13" s="11">
        <v>25578760.579999998</v>
      </c>
      <c r="ADZ13" s="11">
        <v>998442669.67999995</v>
      </c>
      <c r="AEA13" s="11">
        <v>196185691.02000001</v>
      </c>
      <c r="AEB13" s="11">
        <v>224805516.03999999</v>
      </c>
      <c r="AEC13" s="11">
        <v>47755753.299999997</v>
      </c>
      <c r="AED13" s="11">
        <v>92150292.629999995</v>
      </c>
      <c r="AEE13" s="11">
        <v>107948388.33</v>
      </c>
      <c r="AEF13" s="11">
        <v>83675443.030000001</v>
      </c>
      <c r="AEG13" s="11">
        <v>43599615.509999998</v>
      </c>
      <c r="AEH13" s="11">
        <v>22336729.479999997</v>
      </c>
      <c r="AEI13" s="11">
        <v>83585894.059999987</v>
      </c>
      <c r="AEJ13" s="11">
        <v>81266442.469999999</v>
      </c>
      <c r="AEK13" s="11">
        <v>134583690.06</v>
      </c>
      <c r="AEL13" s="11">
        <v>21604223.210000001</v>
      </c>
      <c r="AEM13" s="11">
        <v>85117796.970000014</v>
      </c>
      <c r="AEN13" s="11">
        <v>74423422.430000007</v>
      </c>
      <c r="AEO13" s="11">
        <v>57802977.829999998</v>
      </c>
      <c r="AEP13" s="11">
        <v>24503813.799999997</v>
      </c>
      <c r="AEQ13" s="11">
        <v>103825573</v>
      </c>
      <c r="AER13" s="11">
        <v>13601093.66</v>
      </c>
      <c r="AES13" s="11">
        <v>69322009.61999999</v>
      </c>
      <c r="AET13" s="11">
        <v>396029781.05000001</v>
      </c>
      <c r="AEU13" s="11">
        <v>81109489.850000009</v>
      </c>
      <c r="AEV13" s="11">
        <v>103390641.82000001</v>
      </c>
      <c r="AEW13" s="11">
        <v>65089079.100000001</v>
      </c>
      <c r="AEX13" s="11">
        <v>48589756.890000001</v>
      </c>
      <c r="AEY13" s="11">
        <v>88090098.86999999</v>
      </c>
      <c r="AEZ13" s="11">
        <v>31156197.919999998</v>
      </c>
      <c r="AFA13" s="11">
        <v>29273160.859999999</v>
      </c>
      <c r="AFB13" s="11">
        <v>16652996.399999999</v>
      </c>
      <c r="AFC13" s="11">
        <v>14559254.42</v>
      </c>
      <c r="AFD13" s="11">
        <v>307605332.27999997</v>
      </c>
      <c r="AFE13" s="11">
        <v>227099250.28999996</v>
      </c>
      <c r="AFF13" s="11">
        <v>89519000.659999996</v>
      </c>
      <c r="AFG13" s="11">
        <v>17154282.210000001</v>
      </c>
      <c r="AFH13" s="11">
        <v>149801690.85000002</v>
      </c>
      <c r="AFI13" s="11">
        <v>61132557.690000005</v>
      </c>
      <c r="AFJ13" s="11">
        <v>25323939.679999996</v>
      </c>
      <c r="AFK13" s="11">
        <v>31141234.379999999</v>
      </c>
      <c r="AFL13" s="11">
        <v>28363771.710000005</v>
      </c>
      <c r="AFM13" s="11">
        <v>51279829.449999996</v>
      </c>
      <c r="AFN13" s="11">
        <v>45874650.039999992</v>
      </c>
      <c r="AFO13" s="11">
        <v>38241939.519999996</v>
      </c>
      <c r="AFP13" s="11">
        <v>66771906.520000003</v>
      </c>
      <c r="AFQ13" s="11">
        <v>350559326.57999992</v>
      </c>
      <c r="AFR13" s="11">
        <v>103753054.34999999</v>
      </c>
      <c r="AFS13" s="11">
        <v>79076207.650000006</v>
      </c>
      <c r="AFT13" s="11">
        <v>47008847.980000004</v>
      </c>
      <c r="AFU13" s="11">
        <v>78386689.599999994</v>
      </c>
      <c r="AFV13" s="11">
        <v>69848524.620000005</v>
      </c>
      <c r="AFW13" s="11">
        <v>18554826.780000001</v>
      </c>
      <c r="AFX13" s="11">
        <v>168749873.80000001</v>
      </c>
      <c r="AFY13" s="11">
        <v>76572244.609999999</v>
      </c>
      <c r="AFZ13" s="11">
        <v>16745250.749999998</v>
      </c>
      <c r="AGA13" s="11">
        <v>171779142.73999998</v>
      </c>
      <c r="AGB13" s="11">
        <v>39070407.850000009</v>
      </c>
      <c r="AGC13" s="11">
        <v>533418639.56999999</v>
      </c>
      <c r="AGD13" s="11">
        <v>226924465.91</v>
      </c>
      <c r="AGE13" s="11">
        <v>87184449.859999999</v>
      </c>
      <c r="AGF13" s="11">
        <v>81514961.159999996</v>
      </c>
      <c r="AGG13" s="11">
        <v>221273589.94</v>
      </c>
      <c r="AGH13" s="11">
        <v>81182836.270000011</v>
      </c>
      <c r="AGI13" s="11">
        <v>55802033.950000003</v>
      </c>
      <c r="AGJ13" s="11">
        <v>61413472.810000002</v>
      </c>
      <c r="AGK13" s="11">
        <v>16464455.670000002</v>
      </c>
      <c r="AGL13" s="11">
        <v>62142512.089999996</v>
      </c>
      <c r="AGM13" s="11">
        <v>21749426.099999998</v>
      </c>
      <c r="AGN13" s="11">
        <v>303322367.20999998</v>
      </c>
      <c r="AGO13" s="11">
        <v>132915134.19000003</v>
      </c>
      <c r="AGP13" s="11">
        <v>145164903.22999999</v>
      </c>
      <c r="AGQ13" s="11">
        <v>21660911</v>
      </c>
      <c r="AGR13" s="11">
        <v>159301496.40000001</v>
      </c>
      <c r="AGS13" s="11">
        <v>60696186.93</v>
      </c>
      <c r="AGT13" s="11">
        <v>14400290.23</v>
      </c>
      <c r="AGU13" s="11">
        <v>30862299.760000002</v>
      </c>
      <c r="AGV13" s="11">
        <v>865470877.75</v>
      </c>
      <c r="AGW13" s="11">
        <v>469399354.49000001</v>
      </c>
      <c r="AGX13" s="11">
        <v>25314551.550000004</v>
      </c>
      <c r="AGY13" s="11">
        <v>187723834.78999999</v>
      </c>
      <c r="AGZ13" s="11">
        <v>158088881.13999999</v>
      </c>
      <c r="AHA13" s="11">
        <v>135900389.67000002</v>
      </c>
      <c r="AHB13" s="11">
        <v>44204906.899999999</v>
      </c>
      <c r="AHC13" s="11">
        <v>37377356.189999998</v>
      </c>
      <c r="AHD13" s="11">
        <v>13392926.09</v>
      </c>
      <c r="AHE13" s="11">
        <v>114941747.76000001</v>
      </c>
      <c r="AHF13" s="11">
        <v>152926093.37</v>
      </c>
      <c r="AHG13" s="11">
        <v>32637095.880000003</v>
      </c>
      <c r="AHH13" s="11">
        <v>34246418.529999994</v>
      </c>
      <c r="AHI13" s="11">
        <v>39134759.349999994</v>
      </c>
      <c r="AHJ13" s="11">
        <v>28300666.950000003</v>
      </c>
      <c r="AHK13" s="11">
        <v>41301954.979999997</v>
      </c>
      <c r="AHL13" s="11">
        <v>25076002.220000003</v>
      </c>
      <c r="AHM13" s="11">
        <v>304385500.52000004</v>
      </c>
      <c r="AHN13" s="11">
        <v>47604831.939999998</v>
      </c>
      <c r="AHO13" s="11">
        <v>24339938.310000002</v>
      </c>
      <c r="AHP13" s="11">
        <v>46197275.390000001</v>
      </c>
      <c r="AHQ13" s="11">
        <v>85288282.25</v>
      </c>
      <c r="AHR13" s="11">
        <v>20773117.120000001</v>
      </c>
      <c r="AHS13" s="11">
        <v>38598548.710000008</v>
      </c>
      <c r="AHT13" s="11">
        <f t="shared" si="0"/>
        <v>84399488438.544083</v>
      </c>
      <c r="AHV13" s="609"/>
      <c r="AHW13" s="610"/>
    </row>
    <row r="14" spans="1:909" x14ac:dyDescent="0.7">
      <c r="A14" s="96">
        <v>10</v>
      </c>
      <c r="B14" s="96" t="s">
        <v>14</v>
      </c>
      <c r="C14" s="6" t="s">
        <v>15</v>
      </c>
      <c r="D14" s="11">
        <v>706648011.63</v>
      </c>
      <c r="E14" s="11">
        <v>57920840.479999997</v>
      </c>
      <c r="F14" s="11">
        <v>88190384.25</v>
      </c>
      <c r="G14" s="11">
        <v>35771117.119999997</v>
      </c>
      <c r="H14" s="11">
        <v>104014132.79000001</v>
      </c>
      <c r="I14" s="11">
        <v>55050396.57</v>
      </c>
      <c r="J14" s="11">
        <v>88174379.349999994</v>
      </c>
      <c r="K14" s="11">
        <v>58945707.159999996</v>
      </c>
      <c r="L14" s="11">
        <v>56471387.630000003</v>
      </c>
      <c r="M14" s="11">
        <v>48940722.420000002</v>
      </c>
      <c r="N14" s="11">
        <v>31970694.899999999</v>
      </c>
      <c r="O14" s="11">
        <v>36436391.719999999</v>
      </c>
      <c r="P14" s="11">
        <v>28256262.68</v>
      </c>
      <c r="Q14" s="11">
        <v>40083949.25</v>
      </c>
      <c r="R14" s="11">
        <v>40351939.299999997</v>
      </c>
      <c r="S14" s="11">
        <v>56821119.399999999</v>
      </c>
      <c r="T14" s="11">
        <v>49661196.829999998</v>
      </c>
      <c r="U14" s="11">
        <v>9893558.3300000001</v>
      </c>
      <c r="V14" s="11">
        <v>612303660.96000004</v>
      </c>
      <c r="W14" s="11">
        <v>160844338.24000001</v>
      </c>
      <c r="X14" s="11">
        <v>34314589.350000001</v>
      </c>
      <c r="Y14" s="11">
        <v>56154082.259999998</v>
      </c>
      <c r="Z14" s="11">
        <v>61783155.32</v>
      </c>
      <c r="AA14" s="11">
        <v>51689023.649999999</v>
      </c>
      <c r="AB14" s="11">
        <v>28905026.670000002</v>
      </c>
      <c r="AC14" s="11">
        <v>143422796.00999999</v>
      </c>
      <c r="AD14" s="11">
        <v>61250947.93</v>
      </c>
      <c r="AE14" s="11">
        <v>40664685.450000003</v>
      </c>
      <c r="AF14" s="11">
        <v>125074759.51000001</v>
      </c>
      <c r="AG14" s="11">
        <v>54123586.450000003</v>
      </c>
      <c r="AH14" s="11">
        <v>107047069.53</v>
      </c>
      <c r="AI14" s="11">
        <v>80902108.430000007</v>
      </c>
      <c r="AJ14" s="11">
        <v>35004088.93</v>
      </c>
      <c r="AK14" s="11">
        <v>29144554.870000001</v>
      </c>
      <c r="AL14" s="11">
        <v>36906978.57</v>
      </c>
      <c r="AM14" s="11">
        <v>56407074.399999999</v>
      </c>
      <c r="AN14" s="11">
        <v>22548690</v>
      </c>
      <c r="AO14" s="11">
        <v>38452259.960000001</v>
      </c>
      <c r="AP14" s="11">
        <v>44187137.579999998</v>
      </c>
      <c r="AQ14" s="11">
        <v>33738868.229999997</v>
      </c>
      <c r="AR14" s="11">
        <v>31545471.940000001</v>
      </c>
      <c r="AS14" s="11">
        <v>16867295.940000001</v>
      </c>
      <c r="AT14" s="11">
        <v>401120205.19999999</v>
      </c>
      <c r="AU14" s="11">
        <v>24828444.379999999</v>
      </c>
      <c r="AV14" s="11">
        <v>21576647.449999999</v>
      </c>
      <c r="AW14" s="11">
        <v>37961148.840000004</v>
      </c>
      <c r="AX14" s="11">
        <v>50211675.240000002</v>
      </c>
      <c r="AY14" s="11">
        <v>64704080.390000001</v>
      </c>
      <c r="AZ14" s="11">
        <v>30246592.050000001</v>
      </c>
      <c r="BA14" s="11">
        <v>34250800</v>
      </c>
      <c r="BB14" s="11">
        <v>28077578.609999999</v>
      </c>
      <c r="BC14" s="11">
        <v>30430201.510000002</v>
      </c>
      <c r="BD14" s="11">
        <v>17219648.399999999</v>
      </c>
      <c r="BE14" s="11">
        <v>21025034.84</v>
      </c>
      <c r="BF14" s="11">
        <v>103990603.34</v>
      </c>
      <c r="BG14" s="11">
        <v>19835059.379999999</v>
      </c>
      <c r="BH14" s="11">
        <v>20092246.09</v>
      </c>
      <c r="BI14" s="11">
        <v>325688875.43000001</v>
      </c>
      <c r="BJ14" s="11">
        <v>205461720.13999999</v>
      </c>
      <c r="BK14" s="11">
        <v>55023319.560000002</v>
      </c>
      <c r="BL14" s="11">
        <v>36713060.439999998</v>
      </c>
      <c r="BM14" s="11">
        <v>73383791.269999996</v>
      </c>
      <c r="BN14" s="11">
        <v>56016680.880000003</v>
      </c>
      <c r="BO14" s="11">
        <v>50086792.130000003</v>
      </c>
      <c r="BP14" s="11">
        <v>9556049.4700000007</v>
      </c>
      <c r="BQ14" s="11">
        <v>9476465.4100000001</v>
      </c>
      <c r="BR14" s="11">
        <v>421942959.29000002</v>
      </c>
      <c r="BS14" s="11">
        <v>64753278.82</v>
      </c>
      <c r="BT14" s="11">
        <v>42922803.329999998</v>
      </c>
      <c r="BU14" s="11">
        <v>65561799.649999999</v>
      </c>
      <c r="BV14" s="11">
        <v>51394340.75</v>
      </c>
      <c r="BW14" s="11">
        <v>39027354.210000001</v>
      </c>
      <c r="BX14" s="11">
        <v>38185844.299999997</v>
      </c>
      <c r="BY14" s="11">
        <v>63784481.789999999</v>
      </c>
      <c r="BZ14" s="11">
        <v>144871237.84</v>
      </c>
      <c r="CA14" s="11">
        <v>30804476.66</v>
      </c>
      <c r="CB14" s="11">
        <v>50410646.5</v>
      </c>
      <c r="CC14" s="11">
        <v>78165783.180000007</v>
      </c>
      <c r="CD14" s="11">
        <v>29175909.41</v>
      </c>
      <c r="CE14" s="11">
        <v>27757459.010000002</v>
      </c>
      <c r="CF14" s="11">
        <v>25792690.43</v>
      </c>
      <c r="CG14" s="11">
        <v>686762888.23000002</v>
      </c>
      <c r="CH14" s="11">
        <v>47678061.799999997</v>
      </c>
      <c r="CI14" s="11">
        <v>88483364.510000005</v>
      </c>
      <c r="CJ14" s="11">
        <v>40886516.539999999</v>
      </c>
      <c r="CK14" s="11">
        <v>41271091.310000002</v>
      </c>
      <c r="CL14" s="11">
        <v>52211249.359999999</v>
      </c>
      <c r="CM14" s="11">
        <v>43347284.509999998</v>
      </c>
      <c r="CN14" s="11">
        <v>71741319.069999993</v>
      </c>
      <c r="CO14" s="11">
        <v>26454738.760000002</v>
      </c>
      <c r="CP14" s="11">
        <v>49452518.560000002</v>
      </c>
      <c r="CQ14" s="11">
        <v>33958188.200000003</v>
      </c>
      <c r="CR14" s="11">
        <v>58985658.240000002</v>
      </c>
      <c r="CS14" s="11">
        <v>39540878.600000001</v>
      </c>
      <c r="CT14" s="11">
        <v>349141021.13999999</v>
      </c>
      <c r="CU14" s="11">
        <v>39392498.479999997</v>
      </c>
      <c r="CV14" s="11">
        <v>49640114.579999998</v>
      </c>
      <c r="CW14" s="11">
        <v>66116639.640000001</v>
      </c>
      <c r="CX14" s="11">
        <v>35162429.020000003</v>
      </c>
      <c r="CY14" s="11">
        <v>61483423.700000003</v>
      </c>
      <c r="CZ14" s="11">
        <v>37017401.07</v>
      </c>
      <c r="DA14" s="11">
        <v>22365413.609999999</v>
      </c>
      <c r="DB14" s="11">
        <v>251920011.56999999</v>
      </c>
      <c r="DC14" s="11">
        <v>276904553.27999997</v>
      </c>
      <c r="DD14" s="11">
        <v>49894943.009999998</v>
      </c>
      <c r="DE14" s="11">
        <v>38466023.920000002</v>
      </c>
      <c r="DF14" s="11">
        <v>81079305.180000007</v>
      </c>
      <c r="DG14" s="11">
        <v>50552056.43</v>
      </c>
      <c r="DH14" s="11">
        <v>44438244.770000003</v>
      </c>
      <c r="DI14" s="11">
        <v>46618007.140000001</v>
      </c>
      <c r="DJ14" s="11">
        <v>22032623.280000001</v>
      </c>
      <c r="DK14" s="11">
        <v>821588313.86000001</v>
      </c>
      <c r="DL14" s="11">
        <v>41232200.590000004</v>
      </c>
      <c r="DM14" s="11">
        <v>65574429.030000001</v>
      </c>
      <c r="DN14" s="11">
        <v>55454925.020000003</v>
      </c>
      <c r="DO14" s="11">
        <v>57158029.049999997</v>
      </c>
      <c r="DP14" s="11">
        <v>50375085.520000003</v>
      </c>
      <c r="DQ14" s="11">
        <v>84145283.409999996</v>
      </c>
      <c r="DR14" s="11">
        <v>45679787.509999998</v>
      </c>
      <c r="DS14" s="11">
        <v>73599159.170000002</v>
      </c>
      <c r="DT14" s="11">
        <v>379220842.51999998</v>
      </c>
      <c r="DU14" s="11">
        <v>60182558.82</v>
      </c>
      <c r="DV14" s="11">
        <v>106997428.84</v>
      </c>
      <c r="DW14" s="11">
        <v>121560657.04000001</v>
      </c>
      <c r="DX14" s="11">
        <v>47426649.979999997</v>
      </c>
      <c r="DY14" s="11">
        <v>71844401.189999998</v>
      </c>
      <c r="DZ14" s="11">
        <v>63198017.299999997</v>
      </c>
      <c r="EA14" s="11">
        <v>21464215.5</v>
      </c>
      <c r="EB14" s="11">
        <v>39096591.719999999</v>
      </c>
      <c r="EC14" s="11">
        <v>40877807.719999999</v>
      </c>
      <c r="ED14" s="11">
        <v>79290956.180000007</v>
      </c>
      <c r="EE14" s="11">
        <v>257472266.03999999</v>
      </c>
      <c r="EF14" s="11">
        <v>218174396.18000001</v>
      </c>
      <c r="EG14" s="11">
        <v>49106339.329999998</v>
      </c>
      <c r="EH14" s="11">
        <v>47116411.82</v>
      </c>
      <c r="EI14" s="11">
        <v>55761452.659999996</v>
      </c>
      <c r="EJ14" s="11">
        <v>65805214.170000002</v>
      </c>
      <c r="EK14" s="11">
        <v>91036852.549999997</v>
      </c>
      <c r="EL14" s="11">
        <v>36304357.619999997</v>
      </c>
      <c r="EM14" s="11">
        <v>40089630.659999996</v>
      </c>
      <c r="EN14" s="11">
        <v>531600473.66000003</v>
      </c>
      <c r="EO14" s="11">
        <v>46248986.280000001</v>
      </c>
      <c r="EP14" s="11">
        <v>42991896.549999997</v>
      </c>
      <c r="EQ14" s="11">
        <v>43069822.170000002</v>
      </c>
      <c r="ER14" s="11">
        <v>24542369.460000001</v>
      </c>
      <c r="ES14" s="11">
        <v>25652673.949999999</v>
      </c>
      <c r="ET14" s="11">
        <v>54827892.700000003</v>
      </c>
      <c r="EU14" s="11">
        <v>52350490.149999999</v>
      </c>
      <c r="EV14" s="11">
        <v>36366415.159999996</v>
      </c>
      <c r="EW14" s="11">
        <v>358109317.82999998</v>
      </c>
      <c r="EX14" s="11">
        <v>22350025.469999999</v>
      </c>
      <c r="EY14" s="11">
        <v>37263087.850000001</v>
      </c>
      <c r="EZ14" s="11">
        <v>49964947.259999998</v>
      </c>
      <c r="FA14" s="11">
        <v>71781006.260000005</v>
      </c>
      <c r="FB14" s="11">
        <v>57032083.5</v>
      </c>
      <c r="FC14" s="11">
        <v>55283839.539999999</v>
      </c>
      <c r="FD14" s="11">
        <v>34507592.020000003</v>
      </c>
      <c r="FE14" s="11">
        <v>31802676.66</v>
      </c>
      <c r="FF14" s="11">
        <v>24306622.27</v>
      </c>
      <c r="FG14" s="11">
        <v>25134396.920000002</v>
      </c>
      <c r="FH14" s="11">
        <v>14882005.039999999</v>
      </c>
      <c r="FI14" s="11">
        <v>276872848.08999997</v>
      </c>
      <c r="FJ14" s="11">
        <v>41592030</v>
      </c>
      <c r="FK14" s="11">
        <v>41492594.490000002</v>
      </c>
      <c r="FL14" s="11">
        <v>44705881.009999998</v>
      </c>
      <c r="FM14" s="11">
        <v>67922907.599999994</v>
      </c>
      <c r="FN14" s="11">
        <v>55212465.57</v>
      </c>
      <c r="FO14" s="11">
        <v>12330600</v>
      </c>
      <c r="FP14" s="11">
        <v>9200368.7100000009</v>
      </c>
      <c r="FQ14" s="11">
        <v>624478501.88</v>
      </c>
      <c r="FR14" s="11">
        <v>35049955.329999998</v>
      </c>
      <c r="FS14" s="11">
        <v>57846738.630000003</v>
      </c>
      <c r="FT14" s="11">
        <v>50126316.990000002</v>
      </c>
      <c r="FU14" s="11">
        <v>76004603.420000002</v>
      </c>
      <c r="FV14" s="11">
        <v>34813444.350000001</v>
      </c>
      <c r="FW14" s="11">
        <v>80845293.650000006</v>
      </c>
      <c r="FX14" s="11">
        <v>50760256.030000001</v>
      </c>
      <c r="FY14" s="11">
        <v>53553862.109999999</v>
      </c>
      <c r="FZ14" s="11">
        <v>39596678.880000003</v>
      </c>
      <c r="GA14" s="11">
        <v>82192184.959999993</v>
      </c>
      <c r="GB14" s="11">
        <v>41017706.600000001</v>
      </c>
      <c r="GC14" s="11">
        <v>28013045.710000001</v>
      </c>
      <c r="GD14" s="11">
        <v>12403297.449999999</v>
      </c>
      <c r="GE14" s="11">
        <v>357786872.17000002</v>
      </c>
      <c r="GF14" s="11">
        <v>33730803.079999998</v>
      </c>
      <c r="GG14" s="11">
        <v>39650555.359999999</v>
      </c>
      <c r="GH14" s="11">
        <v>73228338.359999999</v>
      </c>
      <c r="GI14" s="11">
        <v>43001542.719999999</v>
      </c>
      <c r="GJ14" s="11">
        <v>38307298.060000002</v>
      </c>
      <c r="GK14" s="11">
        <v>39588134.359999999</v>
      </c>
      <c r="GL14" s="11">
        <v>90822987.5</v>
      </c>
      <c r="GM14" s="11">
        <v>33774762.43</v>
      </c>
      <c r="GN14" s="11">
        <v>13762722.039999999</v>
      </c>
      <c r="GO14" s="11">
        <v>10006068.23</v>
      </c>
      <c r="GP14" s="11">
        <v>11731068.390000001</v>
      </c>
      <c r="GQ14" s="11">
        <v>251514479.03</v>
      </c>
      <c r="GR14" s="11">
        <v>73041661.359999999</v>
      </c>
      <c r="GS14" s="11">
        <v>38721040.810000002</v>
      </c>
      <c r="GT14" s="11">
        <v>62656784.109999999</v>
      </c>
      <c r="GU14" s="11">
        <v>20096427.239999998</v>
      </c>
      <c r="GV14" s="11">
        <v>46318281.200000003</v>
      </c>
      <c r="GW14" s="11">
        <v>47709501.579999998</v>
      </c>
      <c r="GX14" s="11">
        <v>29547090</v>
      </c>
      <c r="GY14" s="11">
        <v>294947683.17000002</v>
      </c>
      <c r="GZ14" s="11">
        <v>31973567.98</v>
      </c>
      <c r="HA14" s="11">
        <v>73775052.590000004</v>
      </c>
      <c r="HB14" s="11">
        <v>49360389.340000004</v>
      </c>
      <c r="HC14" s="11">
        <v>493882644.55000001</v>
      </c>
      <c r="HD14" s="11">
        <v>75655770.810000002</v>
      </c>
      <c r="HE14" s="11">
        <v>81941127.200000003</v>
      </c>
      <c r="HF14" s="11">
        <v>83272832.25</v>
      </c>
      <c r="HG14" s="11">
        <v>64891875.259999998</v>
      </c>
      <c r="HH14" s="11">
        <v>86544515.269999996</v>
      </c>
      <c r="HI14" s="11">
        <v>15658223.25</v>
      </c>
      <c r="HJ14" s="11">
        <v>0</v>
      </c>
      <c r="HK14" s="11">
        <v>344812177.39999998</v>
      </c>
      <c r="HL14" s="11">
        <v>61461735.18</v>
      </c>
      <c r="HM14" s="11">
        <v>76582587.010000005</v>
      </c>
      <c r="HN14" s="11">
        <v>59009380.130000003</v>
      </c>
      <c r="HO14" s="11">
        <v>36295597.689999998</v>
      </c>
      <c r="HP14" s="11">
        <v>40484795.649999999</v>
      </c>
      <c r="HQ14" s="11">
        <v>54406333.990000002</v>
      </c>
      <c r="HR14" s="11">
        <v>27109470.93</v>
      </c>
      <c r="HS14" s="11">
        <v>446223375.45999998</v>
      </c>
      <c r="HT14" s="11">
        <v>179419678.66</v>
      </c>
      <c r="HU14" s="11">
        <v>50427980.890000001</v>
      </c>
      <c r="HV14" s="11">
        <v>37675353.439999998</v>
      </c>
      <c r="HW14" s="11">
        <v>33554510.520000003</v>
      </c>
      <c r="HX14" s="11">
        <v>37933651.130000003</v>
      </c>
      <c r="HY14" s="11">
        <v>76458216.719999999</v>
      </c>
      <c r="HZ14" s="11">
        <v>37438278.240000002</v>
      </c>
      <c r="IA14" s="11">
        <v>38932405.159999996</v>
      </c>
      <c r="IB14" s="11">
        <v>38996056.5</v>
      </c>
      <c r="IC14" s="11">
        <v>42371392.030000001</v>
      </c>
      <c r="ID14" s="11">
        <v>53232768.75</v>
      </c>
      <c r="IE14" s="11">
        <v>20983397.949999999</v>
      </c>
      <c r="IF14" s="11">
        <v>41191969.640000001</v>
      </c>
      <c r="IG14" s="11">
        <v>19384170</v>
      </c>
      <c r="IH14" s="11">
        <v>30183764.109999999</v>
      </c>
      <c r="II14" s="11">
        <v>368829943.32999998</v>
      </c>
      <c r="IJ14" s="11">
        <v>166351412.11000001</v>
      </c>
      <c r="IK14" s="11">
        <v>56758388.869999997</v>
      </c>
      <c r="IL14" s="11">
        <v>87534074.180000007</v>
      </c>
      <c r="IM14" s="11">
        <v>95131588.290000007</v>
      </c>
      <c r="IN14" s="11">
        <v>47444439.520000003</v>
      </c>
      <c r="IO14" s="11">
        <v>40713100.060000002</v>
      </c>
      <c r="IP14" s="11">
        <v>24017692.809999999</v>
      </c>
      <c r="IQ14" s="11">
        <v>29891524.18</v>
      </c>
      <c r="IR14" s="11">
        <v>30518927.899999999</v>
      </c>
      <c r="IS14" s="11">
        <v>36012704.670000002</v>
      </c>
      <c r="IT14" s="11">
        <v>545563934.57000005</v>
      </c>
      <c r="IU14" s="11">
        <v>262688808.40000001</v>
      </c>
      <c r="IV14" s="11">
        <v>76552361.620000005</v>
      </c>
      <c r="IW14" s="11">
        <v>51515851.909999996</v>
      </c>
      <c r="IX14" s="11">
        <v>41073081.530000001</v>
      </c>
      <c r="IY14" s="11">
        <v>28105530</v>
      </c>
      <c r="IZ14" s="11">
        <v>41641109.590000004</v>
      </c>
      <c r="JA14" s="11">
        <v>24242163.399999999</v>
      </c>
      <c r="JB14" s="11">
        <v>31529598.34</v>
      </c>
      <c r="JC14" s="11">
        <v>46153909.969999999</v>
      </c>
      <c r="JD14" s="11">
        <v>39964742.479999997</v>
      </c>
      <c r="JE14" s="11">
        <v>33147441.280000001</v>
      </c>
      <c r="JF14" s="11">
        <v>257962022.83000001</v>
      </c>
      <c r="JG14" s="11">
        <v>176970970.52000001</v>
      </c>
      <c r="JH14" s="11">
        <v>40303666.82</v>
      </c>
      <c r="JI14" s="11">
        <v>40826261.659999996</v>
      </c>
      <c r="JJ14" s="11">
        <v>31627273.82</v>
      </c>
      <c r="JK14" s="11">
        <v>37852722.700000003</v>
      </c>
      <c r="JL14" s="11">
        <v>261975519.78999999</v>
      </c>
      <c r="JM14" s="11">
        <v>31380333.309999999</v>
      </c>
      <c r="JN14" s="11">
        <v>47542843.060000002</v>
      </c>
      <c r="JO14" s="11">
        <v>59434699.560000002</v>
      </c>
      <c r="JP14" s="11">
        <v>42577970.75</v>
      </c>
      <c r="JQ14" s="11">
        <v>74873464.090000004</v>
      </c>
      <c r="JR14" s="11">
        <v>34095086.590000004</v>
      </c>
      <c r="JS14" s="11">
        <v>351542988.5</v>
      </c>
      <c r="JT14" s="11">
        <v>210009508.99000001</v>
      </c>
      <c r="JU14" s="11">
        <v>39954794.200000003</v>
      </c>
      <c r="JV14" s="11">
        <v>24101317.210000001</v>
      </c>
      <c r="JW14" s="11">
        <v>59902765.780000001</v>
      </c>
      <c r="JX14" s="11">
        <v>23569504.300000001</v>
      </c>
      <c r="JY14" s="11">
        <v>110840628.26000001</v>
      </c>
      <c r="JZ14" s="11">
        <v>53101528.060000002</v>
      </c>
      <c r="KA14" s="11">
        <v>32800642.68</v>
      </c>
      <c r="KB14" s="11">
        <v>56993343.200000003</v>
      </c>
      <c r="KC14" s="11">
        <v>37744192.090000004</v>
      </c>
      <c r="KD14" s="11">
        <v>40545665.270000003</v>
      </c>
      <c r="KE14" s="11">
        <v>25144722.66</v>
      </c>
      <c r="KF14" s="11">
        <v>14359356.42</v>
      </c>
      <c r="KG14" s="11">
        <v>29222435.640000001</v>
      </c>
      <c r="KH14" s="11">
        <v>291375</v>
      </c>
      <c r="KI14" s="11">
        <v>568178235.53999996</v>
      </c>
      <c r="KJ14" s="11">
        <v>76656506.269999996</v>
      </c>
      <c r="KK14" s="11">
        <v>49677140.200000003</v>
      </c>
      <c r="KL14" s="11">
        <v>49366111.289999999</v>
      </c>
      <c r="KM14" s="11">
        <v>44831935.829999998</v>
      </c>
      <c r="KN14" s="11">
        <v>43351522.780000001</v>
      </c>
      <c r="KO14" s="11">
        <v>93246148.370000005</v>
      </c>
      <c r="KP14" s="11">
        <v>42016228.170000002</v>
      </c>
      <c r="KQ14" s="11">
        <v>36571352.609999999</v>
      </c>
      <c r="KR14" s="11">
        <v>197760813.56</v>
      </c>
      <c r="KS14" s="11">
        <v>40234206.719999999</v>
      </c>
      <c r="KT14" s="11">
        <v>52740228.740000002</v>
      </c>
      <c r="KU14" s="11">
        <v>87236879.200000003</v>
      </c>
      <c r="KV14" s="11">
        <v>38663870.969999999</v>
      </c>
      <c r="KW14" s="11">
        <v>48384833.789999999</v>
      </c>
      <c r="KX14" s="11">
        <v>222643894.87</v>
      </c>
      <c r="KY14" s="11">
        <v>58751724.060000002</v>
      </c>
      <c r="KZ14" s="11">
        <v>377388501</v>
      </c>
      <c r="LA14" s="11">
        <v>42163182.060000002</v>
      </c>
      <c r="LB14" s="11">
        <v>34978511.82</v>
      </c>
      <c r="LC14" s="11">
        <v>69969923.079999998</v>
      </c>
      <c r="LD14" s="11">
        <v>68092611.599999994</v>
      </c>
      <c r="LE14" s="11">
        <v>50429293.149999999</v>
      </c>
      <c r="LF14" s="11">
        <v>41381372.149999999</v>
      </c>
      <c r="LG14" s="11">
        <v>33959173.759999998</v>
      </c>
      <c r="LH14" s="11">
        <v>625579449.35000002</v>
      </c>
      <c r="LI14" s="11">
        <v>173025214.03</v>
      </c>
      <c r="LJ14" s="11">
        <v>244896727.08000001</v>
      </c>
      <c r="LK14" s="11">
        <v>202047904.38999999</v>
      </c>
      <c r="LL14" s="11">
        <v>49895585.479999997</v>
      </c>
      <c r="LM14" s="11">
        <v>53826969.630000003</v>
      </c>
      <c r="LN14" s="11">
        <v>36258109.100000001</v>
      </c>
      <c r="LO14" s="11">
        <v>67102297.640000001</v>
      </c>
      <c r="LP14" s="11">
        <v>36027933.549999997</v>
      </c>
      <c r="LQ14" s="11">
        <v>61681654.799999997</v>
      </c>
      <c r="LR14" s="11">
        <v>13639767.539999999</v>
      </c>
      <c r="LS14" s="11">
        <v>274039238.38</v>
      </c>
      <c r="LT14" s="11">
        <v>82378368.680000007</v>
      </c>
      <c r="LU14" s="11">
        <v>49121286.310000002</v>
      </c>
      <c r="LV14" s="11">
        <v>476378837.31</v>
      </c>
      <c r="LW14" s="11">
        <v>194909413.56</v>
      </c>
      <c r="LX14" s="11">
        <v>503198785.08999997</v>
      </c>
      <c r="LY14" s="11">
        <v>205887657.78999999</v>
      </c>
      <c r="LZ14" s="11">
        <v>80219936.629999995</v>
      </c>
      <c r="MA14" s="11">
        <v>69432824.280000001</v>
      </c>
      <c r="MB14" s="11">
        <v>68380512.079999998</v>
      </c>
      <c r="MC14" s="11">
        <v>58731349.579999998</v>
      </c>
      <c r="MD14" s="11">
        <v>61556987.740000002</v>
      </c>
      <c r="ME14" s="11">
        <v>56829833.920000002</v>
      </c>
      <c r="MF14" s="11">
        <v>104736655.36</v>
      </c>
      <c r="MG14" s="11">
        <v>39583276.859999999</v>
      </c>
      <c r="MH14" s="11">
        <v>606637767.5</v>
      </c>
      <c r="MI14" s="11">
        <v>38034660.369999997</v>
      </c>
      <c r="MJ14" s="11">
        <v>28061073.710000001</v>
      </c>
      <c r="MK14" s="11">
        <v>29054981.789999999</v>
      </c>
      <c r="ML14" s="11">
        <v>26615151.449999999</v>
      </c>
      <c r="MM14" s="11">
        <v>44053446.549999997</v>
      </c>
      <c r="MN14" s="11">
        <v>34640248.5</v>
      </c>
      <c r="MO14" s="11">
        <v>32412142.059999999</v>
      </c>
      <c r="MP14" s="11">
        <v>49800522.409999996</v>
      </c>
      <c r="MQ14" s="11">
        <v>27553872.289999999</v>
      </c>
      <c r="MR14" s="11">
        <v>32689134.329999998</v>
      </c>
      <c r="MS14" s="11">
        <v>31566076.02</v>
      </c>
      <c r="MT14" s="11">
        <v>458996676.48000002</v>
      </c>
      <c r="MU14" s="11">
        <v>30762286.32</v>
      </c>
      <c r="MV14" s="11">
        <v>47815048.899999999</v>
      </c>
      <c r="MW14" s="11">
        <v>65535184.869999997</v>
      </c>
      <c r="MX14" s="11">
        <v>68048541.969999999</v>
      </c>
      <c r="MY14" s="11">
        <v>47820032.75</v>
      </c>
      <c r="MZ14" s="11">
        <v>88404590.159999996</v>
      </c>
      <c r="NA14" s="11">
        <v>80598370.379999995</v>
      </c>
      <c r="NB14" s="11">
        <v>41627774.649999999</v>
      </c>
      <c r="NC14" s="11">
        <v>20678715.760000002</v>
      </c>
      <c r="ND14" s="11">
        <v>13595687.310000001</v>
      </c>
      <c r="NE14" s="11">
        <v>692197037.71000004</v>
      </c>
      <c r="NF14" s="11">
        <v>91587051.030000001</v>
      </c>
      <c r="NG14" s="11">
        <v>34284329.93</v>
      </c>
      <c r="NH14" s="11">
        <v>210853609.34999999</v>
      </c>
      <c r="NI14" s="11">
        <v>33707776.93</v>
      </c>
      <c r="NJ14" s="11">
        <v>73244304.950000003</v>
      </c>
      <c r="NK14" s="11">
        <v>135392991.50999999</v>
      </c>
      <c r="NL14" s="11">
        <v>122361646.11</v>
      </c>
      <c r="NM14" s="11">
        <v>13535672.720000001</v>
      </c>
      <c r="NN14" s="11">
        <v>61529511.189999998</v>
      </c>
      <c r="NO14" s="11">
        <v>48182611.689999998</v>
      </c>
      <c r="NP14" s="11">
        <v>18954363</v>
      </c>
      <c r="NQ14" s="11">
        <v>255501479.47</v>
      </c>
      <c r="NR14" s="11">
        <v>40437184.590000004</v>
      </c>
      <c r="NS14" s="11">
        <v>35789750.770000003</v>
      </c>
      <c r="NT14" s="11">
        <v>35620296.619999997</v>
      </c>
      <c r="NU14" s="11">
        <v>31978455.82</v>
      </c>
      <c r="NV14" s="11">
        <v>9212500.9600000009</v>
      </c>
      <c r="NW14" s="11">
        <v>16233296.66</v>
      </c>
      <c r="NX14" s="11">
        <v>391408619.52999997</v>
      </c>
      <c r="NY14" s="11">
        <v>152656497.22999999</v>
      </c>
      <c r="NZ14" s="11">
        <v>39720429.259999998</v>
      </c>
      <c r="OA14" s="11">
        <v>27715124.079999998</v>
      </c>
      <c r="OB14" s="11">
        <v>42684712.649999999</v>
      </c>
      <c r="OC14" s="11">
        <v>57775176.289999999</v>
      </c>
      <c r="OD14" s="11">
        <v>31983145.350000001</v>
      </c>
      <c r="OE14" s="11">
        <v>457468563.97000003</v>
      </c>
      <c r="OF14" s="11">
        <v>138190357.47999999</v>
      </c>
      <c r="OG14" s="11">
        <v>65581339.619999997</v>
      </c>
      <c r="OH14" s="11">
        <v>138862989.83000001</v>
      </c>
      <c r="OI14" s="11">
        <v>43940693.079999998</v>
      </c>
      <c r="OJ14" s="11">
        <v>60522436.729999997</v>
      </c>
      <c r="OK14" s="11">
        <v>49291268.530000001</v>
      </c>
      <c r="OL14" s="11">
        <v>24890790.199999999</v>
      </c>
      <c r="OM14" s="11">
        <v>18929835.52</v>
      </c>
      <c r="ON14" s="11">
        <v>408910267.60000002</v>
      </c>
      <c r="OO14" s="11">
        <v>111636297.58</v>
      </c>
      <c r="OP14" s="11">
        <v>131281534.69</v>
      </c>
      <c r="OQ14" s="11">
        <v>68242739.599999994</v>
      </c>
      <c r="OR14" s="11">
        <v>49285710.799999997</v>
      </c>
      <c r="OS14" s="11">
        <v>19632896.879999999</v>
      </c>
      <c r="OT14" s="11">
        <v>238921369.09</v>
      </c>
      <c r="OU14" s="11">
        <v>33719294.350000001</v>
      </c>
      <c r="OV14" s="11">
        <v>33444654.91</v>
      </c>
      <c r="OW14" s="11">
        <v>53872821.729999997</v>
      </c>
      <c r="OX14" s="11">
        <v>55135255.600000001</v>
      </c>
      <c r="OY14" s="11">
        <v>107591379.53</v>
      </c>
      <c r="OZ14" s="11">
        <v>35858099.899999999</v>
      </c>
      <c r="PA14" s="11">
        <v>13933393.119999999</v>
      </c>
      <c r="PB14" s="11">
        <v>16918754.719999999</v>
      </c>
      <c r="PC14" s="11">
        <v>384978004.69999999</v>
      </c>
      <c r="PD14" s="11">
        <v>29872539.710000001</v>
      </c>
      <c r="PE14" s="11">
        <v>89792975.159999996</v>
      </c>
      <c r="PF14" s="11">
        <v>30217683.219999999</v>
      </c>
      <c r="PG14" s="11">
        <v>55005407.689999998</v>
      </c>
      <c r="PH14" s="11">
        <v>101739929.18000001</v>
      </c>
      <c r="PI14" s="11">
        <v>37192057.950000003</v>
      </c>
      <c r="PJ14" s="11">
        <v>36066610.140000001</v>
      </c>
      <c r="PK14" s="11">
        <v>44728128.270000003</v>
      </c>
      <c r="PL14" s="11">
        <v>35277113.340000004</v>
      </c>
      <c r="PM14" s="11">
        <v>41746316.689999998</v>
      </c>
      <c r="PN14" s="11">
        <v>60727543.890000001</v>
      </c>
      <c r="PO14" s="11">
        <v>34393254.109999999</v>
      </c>
      <c r="PP14" s="11">
        <v>103828817.3</v>
      </c>
      <c r="PQ14" s="11">
        <v>14536828.380000001</v>
      </c>
      <c r="PR14" s="11">
        <v>16173520</v>
      </c>
      <c r="PS14" s="11">
        <v>10871722.08</v>
      </c>
      <c r="PT14" s="11">
        <v>15257286.68</v>
      </c>
      <c r="PU14" s="11">
        <v>858011686.55999994</v>
      </c>
      <c r="PV14" s="11">
        <v>49575885.369999997</v>
      </c>
      <c r="PW14" s="11">
        <v>49818774.859999999</v>
      </c>
      <c r="PX14" s="11">
        <v>76040398.140000001</v>
      </c>
      <c r="PY14" s="11">
        <v>189070035.88</v>
      </c>
      <c r="PZ14" s="11">
        <v>54975489.240000002</v>
      </c>
      <c r="QA14" s="11">
        <v>107809773</v>
      </c>
      <c r="QB14" s="11">
        <v>47280624.490000002</v>
      </c>
      <c r="QC14" s="11">
        <v>98876728.349999994</v>
      </c>
      <c r="QD14" s="11">
        <v>32388444.199999999</v>
      </c>
      <c r="QE14" s="11">
        <v>85845767.530000001</v>
      </c>
      <c r="QF14" s="11">
        <v>32291314.739999998</v>
      </c>
      <c r="QG14" s="11">
        <v>32015778.739999998</v>
      </c>
      <c r="QH14" s="11">
        <v>56640896.670000002</v>
      </c>
      <c r="QI14" s="11">
        <v>76780936.290000007</v>
      </c>
      <c r="QJ14" s="11">
        <v>80945196.519999996</v>
      </c>
      <c r="QK14" s="11">
        <v>41641936.130000003</v>
      </c>
      <c r="QL14" s="11">
        <v>40870443.920000002</v>
      </c>
      <c r="QM14" s="11">
        <v>30866048.710000001</v>
      </c>
      <c r="QN14" s="11">
        <v>76809009.730000004</v>
      </c>
      <c r="QO14" s="11">
        <v>87967531.819999993</v>
      </c>
      <c r="QP14" s="11">
        <v>35383143.880000003</v>
      </c>
      <c r="QQ14" s="11">
        <v>9950090.4700000007</v>
      </c>
      <c r="QR14" s="11">
        <v>7230507.7400000002</v>
      </c>
      <c r="QS14" s="11">
        <v>12818380.630000001</v>
      </c>
      <c r="QT14" s="11">
        <v>13570392.560000001</v>
      </c>
      <c r="QU14" s="11">
        <v>441925674.38999999</v>
      </c>
      <c r="QV14" s="11">
        <v>34663100</v>
      </c>
      <c r="QW14" s="11">
        <v>88653000.280000001</v>
      </c>
      <c r="QX14" s="11">
        <v>56944100</v>
      </c>
      <c r="QY14" s="11">
        <v>52573620</v>
      </c>
      <c r="QZ14" s="11">
        <v>84121814.670000002</v>
      </c>
      <c r="RA14" s="11">
        <v>37628570</v>
      </c>
      <c r="RB14" s="11">
        <v>81363682.329999998</v>
      </c>
      <c r="RC14" s="11">
        <v>86538329.329999998</v>
      </c>
      <c r="RD14" s="11">
        <v>37165055</v>
      </c>
      <c r="RE14" s="11">
        <v>28686655.329999998</v>
      </c>
      <c r="RF14" s="11">
        <v>12644860</v>
      </c>
      <c r="RG14" s="11">
        <v>11832080</v>
      </c>
      <c r="RH14" s="11">
        <v>576068803.34000003</v>
      </c>
      <c r="RI14" s="11">
        <v>68736073.239999995</v>
      </c>
      <c r="RJ14" s="11">
        <v>36039192.810000002</v>
      </c>
      <c r="RK14" s="11">
        <v>53196809.100000001</v>
      </c>
      <c r="RL14" s="11">
        <v>49870540.509999998</v>
      </c>
      <c r="RM14" s="11">
        <v>55519898.640000001</v>
      </c>
      <c r="RN14" s="11">
        <v>89701733.459999993</v>
      </c>
      <c r="RO14" s="11">
        <v>36983653.710000001</v>
      </c>
      <c r="RP14" s="11">
        <v>44128748.43</v>
      </c>
      <c r="RQ14" s="11">
        <v>82143086.109999999</v>
      </c>
      <c r="RR14" s="11">
        <v>90610703.25</v>
      </c>
      <c r="RS14" s="11">
        <v>35718549.270000003</v>
      </c>
      <c r="RT14" s="11">
        <v>26930047.48</v>
      </c>
      <c r="RU14" s="11">
        <v>38973931.280000001</v>
      </c>
      <c r="RV14" s="11">
        <v>26970337.98</v>
      </c>
      <c r="RW14" s="11">
        <v>35854835.329999998</v>
      </c>
      <c r="RX14" s="11">
        <v>48037018.329999998</v>
      </c>
      <c r="RY14" s="11">
        <v>10014176.380000001</v>
      </c>
      <c r="RZ14" s="11">
        <v>7574243.9000000004</v>
      </c>
      <c r="SA14" s="11">
        <v>10861573.550000001</v>
      </c>
      <c r="SB14" s="11">
        <v>311919742.98000002</v>
      </c>
      <c r="SC14" s="11">
        <v>38858704.109999999</v>
      </c>
      <c r="SD14" s="11">
        <v>44450108.869999997</v>
      </c>
      <c r="SE14" s="11">
        <v>43899130.450000003</v>
      </c>
      <c r="SF14" s="11">
        <v>26555744.870000001</v>
      </c>
      <c r="SG14" s="11">
        <v>45967994.280000001</v>
      </c>
      <c r="SH14" s="11">
        <v>58334686.75</v>
      </c>
      <c r="SI14" s="11">
        <v>59999027.270000003</v>
      </c>
      <c r="SJ14" s="11">
        <v>38238725.039999999</v>
      </c>
      <c r="SK14" s="11">
        <v>34663414.119999997</v>
      </c>
      <c r="SL14" s="11">
        <v>82877613.450000003</v>
      </c>
      <c r="SM14" s="11">
        <v>8671228.3499999996</v>
      </c>
      <c r="SN14" s="11">
        <v>139794269.19</v>
      </c>
      <c r="SO14" s="11">
        <v>34209875</v>
      </c>
      <c r="SP14" s="11">
        <v>37962660.539999999</v>
      </c>
      <c r="SQ14" s="11">
        <v>57462300</v>
      </c>
      <c r="SR14" s="11">
        <v>38908395.909999996</v>
      </c>
      <c r="SS14" s="11">
        <v>31869117.68</v>
      </c>
      <c r="ST14" s="11">
        <v>34792861.420000002</v>
      </c>
      <c r="SU14" s="11">
        <v>20323504.84</v>
      </c>
      <c r="SV14" s="11">
        <v>336588000.82999998</v>
      </c>
      <c r="SW14" s="11">
        <v>26696376.670000002</v>
      </c>
      <c r="SX14" s="11">
        <v>43121986.799999997</v>
      </c>
      <c r="SY14" s="11">
        <v>28794433.640000001</v>
      </c>
      <c r="SZ14" s="11">
        <v>20687057.640000001</v>
      </c>
      <c r="TA14" s="11">
        <v>28934473.219999999</v>
      </c>
      <c r="TB14" s="11">
        <v>30617626.039999999</v>
      </c>
      <c r="TC14" s="11">
        <v>90531555.909999996</v>
      </c>
      <c r="TD14" s="11">
        <v>33915876.07</v>
      </c>
      <c r="TE14" s="11">
        <v>28441667.329999998</v>
      </c>
      <c r="TF14" s="11">
        <v>32298245.510000002</v>
      </c>
      <c r="TG14" s="11">
        <v>56316054.740000002</v>
      </c>
      <c r="TH14" s="11">
        <v>29786792.629999999</v>
      </c>
      <c r="TI14" s="11">
        <v>27587324.960000001</v>
      </c>
      <c r="TJ14" s="11">
        <v>520052457.42000002</v>
      </c>
      <c r="TK14" s="11">
        <v>35988511.810000002</v>
      </c>
      <c r="TL14" s="11">
        <v>30195416.140000001</v>
      </c>
      <c r="TM14" s="11">
        <v>68239969.920000002</v>
      </c>
      <c r="TN14" s="11">
        <v>61945941.609999999</v>
      </c>
      <c r="TO14" s="11">
        <v>37126074.100000001</v>
      </c>
      <c r="TP14" s="11">
        <v>19637899.870000001</v>
      </c>
      <c r="TQ14" s="11">
        <v>93455386.840000004</v>
      </c>
      <c r="TR14" s="11">
        <v>34119947.68</v>
      </c>
      <c r="TS14" s="11">
        <v>53783969.270000003</v>
      </c>
      <c r="TT14" s="11">
        <v>67565629.409999996</v>
      </c>
      <c r="TU14" s="11">
        <v>33897718.350000001</v>
      </c>
      <c r="TV14" s="11">
        <v>27857046.710000001</v>
      </c>
      <c r="TW14" s="11">
        <v>45568151.25</v>
      </c>
      <c r="TX14" s="11">
        <v>32182790.390000001</v>
      </c>
      <c r="TY14" s="11">
        <v>28418274.82</v>
      </c>
      <c r="TZ14" s="11">
        <v>164460289.31</v>
      </c>
      <c r="UA14" s="11">
        <v>28658536.68</v>
      </c>
      <c r="UB14" s="11">
        <v>308525077.29000002</v>
      </c>
      <c r="UC14" s="11">
        <v>88318455.400000006</v>
      </c>
      <c r="UD14" s="11">
        <v>37908696.469999999</v>
      </c>
      <c r="UE14" s="11">
        <v>29797873.559999999</v>
      </c>
      <c r="UF14" s="11">
        <v>153874288.47999999</v>
      </c>
      <c r="UG14" s="11">
        <v>21975974.73</v>
      </c>
      <c r="UH14" s="11">
        <v>12679228.68</v>
      </c>
      <c r="UI14" s="11">
        <v>16909627.32</v>
      </c>
      <c r="UJ14" s="11">
        <v>16147752.91</v>
      </c>
      <c r="UK14" s="11">
        <v>212571816.27000001</v>
      </c>
      <c r="UL14" s="11">
        <v>57579270.520000003</v>
      </c>
      <c r="UM14" s="11">
        <v>42655240.32</v>
      </c>
      <c r="UN14" s="11">
        <v>64158990.289999999</v>
      </c>
      <c r="UO14" s="11">
        <v>41628948.18</v>
      </c>
      <c r="UP14" s="11">
        <v>24823205.809999999</v>
      </c>
      <c r="UQ14" s="11">
        <v>783629199.23000002</v>
      </c>
      <c r="UR14" s="11">
        <v>47544442.270000003</v>
      </c>
      <c r="US14" s="11">
        <v>46817956.979999997</v>
      </c>
      <c r="UT14" s="11">
        <v>138681164.09999999</v>
      </c>
      <c r="UU14" s="11">
        <v>13974180</v>
      </c>
      <c r="UV14" s="11">
        <v>37527901.670000002</v>
      </c>
      <c r="UW14" s="11">
        <v>88938432.170000002</v>
      </c>
      <c r="UX14" s="11">
        <v>31336954.609999999</v>
      </c>
      <c r="UY14" s="11">
        <v>25754532.890000001</v>
      </c>
      <c r="UZ14" s="11">
        <v>35885041.159999996</v>
      </c>
      <c r="VA14" s="11">
        <v>47820826.240000002</v>
      </c>
      <c r="VB14" s="11">
        <v>77715463.670000002</v>
      </c>
      <c r="VC14" s="11">
        <v>51724199.149999999</v>
      </c>
      <c r="VD14" s="11">
        <v>66907246.270000003</v>
      </c>
      <c r="VE14" s="11">
        <v>25142278.710000001</v>
      </c>
      <c r="VF14" s="11">
        <v>29577050.82</v>
      </c>
      <c r="VG14" s="11">
        <v>18958835.59</v>
      </c>
      <c r="VH14" s="11">
        <v>27939351.25</v>
      </c>
      <c r="VI14" s="11">
        <v>80495641.629999995</v>
      </c>
      <c r="VJ14" s="11">
        <v>13133054.720000001</v>
      </c>
      <c r="VK14" s="11">
        <v>13298262.85</v>
      </c>
      <c r="VL14" s="11">
        <v>13985061.32</v>
      </c>
      <c r="VM14" s="11">
        <v>411365118.85000002</v>
      </c>
      <c r="VN14" s="11">
        <v>49239373.600000001</v>
      </c>
      <c r="VO14" s="11">
        <v>51116241.659999996</v>
      </c>
      <c r="VP14" s="11">
        <v>52583213.170000002</v>
      </c>
      <c r="VQ14" s="11">
        <v>72804925.909999996</v>
      </c>
      <c r="VR14" s="11">
        <v>66199748.700000003</v>
      </c>
      <c r="VS14" s="11">
        <v>50373285.740000002</v>
      </c>
      <c r="VT14" s="11">
        <v>43771789.350000001</v>
      </c>
      <c r="VU14" s="11">
        <v>38642187.25</v>
      </c>
      <c r="VV14" s="11">
        <v>127735363.45</v>
      </c>
      <c r="VW14" s="11">
        <v>43513423.469999999</v>
      </c>
      <c r="VX14" s="11">
        <v>73982980.040000007</v>
      </c>
      <c r="VY14" s="11">
        <v>38097625.939999998</v>
      </c>
      <c r="VZ14" s="11">
        <v>29028533.559999999</v>
      </c>
      <c r="WA14" s="11">
        <v>31982006.489999998</v>
      </c>
      <c r="WB14" s="11">
        <v>1083546858.26</v>
      </c>
      <c r="WC14" s="11">
        <v>73926963.890000001</v>
      </c>
      <c r="WD14" s="11">
        <v>48660649.670000002</v>
      </c>
      <c r="WE14" s="11">
        <v>51537979.5</v>
      </c>
      <c r="WF14" s="11">
        <v>30193785.16</v>
      </c>
      <c r="WG14" s="11">
        <v>64006569.030000001</v>
      </c>
      <c r="WH14" s="11">
        <v>84981954.239999995</v>
      </c>
      <c r="WI14" s="11">
        <v>82977628.810000002</v>
      </c>
      <c r="WJ14" s="11">
        <v>54112930.159999996</v>
      </c>
      <c r="WK14" s="11">
        <v>77119480.530000001</v>
      </c>
      <c r="WL14" s="11">
        <v>49950132.740000002</v>
      </c>
      <c r="WM14" s="11">
        <v>100327851.20999999</v>
      </c>
      <c r="WN14" s="11">
        <v>55806303.219999999</v>
      </c>
      <c r="WO14" s="11">
        <v>88309010</v>
      </c>
      <c r="WP14" s="11">
        <v>101654555.73</v>
      </c>
      <c r="WQ14" s="11">
        <v>51509496.780000001</v>
      </c>
      <c r="WR14" s="11">
        <v>60467847.210000001</v>
      </c>
      <c r="WS14" s="11">
        <v>76009288.090000004</v>
      </c>
      <c r="WT14" s="11">
        <v>48593219.57</v>
      </c>
      <c r="WU14" s="11">
        <v>93232980.510000005</v>
      </c>
      <c r="WV14" s="11">
        <v>178605782.31999999</v>
      </c>
      <c r="WW14" s="11">
        <v>53495636.490000002</v>
      </c>
      <c r="WX14" s="11">
        <v>32245099.809999999</v>
      </c>
      <c r="WY14" s="11">
        <v>34721688.299999997</v>
      </c>
      <c r="WZ14" s="11">
        <v>40127525.229999997</v>
      </c>
      <c r="XA14" s="11">
        <v>27248944.579999998</v>
      </c>
      <c r="XB14" s="11">
        <v>31517725.170000002</v>
      </c>
      <c r="XC14" s="11">
        <v>29279618.59</v>
      </c>
      <c r="XD14" s="11">
        <v>141383127</v>
      </c>
      <c r="XE14" s="11">
        <v>24061596.219999999</v>
      </c>
      <c r="XF14" s="11">
        <v>14169085.390000001</v>
      </c>
      <c r="XG14" s="11">
        <v>14617245.16</v>
      </c>
      <c r="XH14" s="11">
        <v>13948098.09</v>
      </c>
      <c r="XI14" s="11">
        <v>580930141.04999995</v>
      </c>
      <c r="XJ14" s="11">
        <v>52720753.490000002</v>
      </c>
      <c r="XK14" s="11">
        <v>58495684.68</v>
      </c>
      <c r="XL14" s="11">
        <v>219923689.15000001</v>
      </c>
      <c r="XM14" s="11">
        <v>58043707.829999998</v>
      </c>
      <c r="XN14" s="11">
        <v>60822610.439999998</v>
      </c>
      <c r="XO14" s="11">
        <v>95536529.079999998</v>
      </c>
      <c r="XP14" s="11">
        <v>44105659.75</v>
      </c>
      <c r="XQ14" s="11">
        <v>52409396.039999999</v>
      </c>
      <c r="XR14" s="11">
        <v>92781237.670000002</v>
      </c>
      <c r="XS14" s="11">
        <v>64564322.859999999</v>
      </c>
      <c r="XT14" s="11">
        <v>36004360.859999999</v>
      </c>
      <c r="XU14" s="11">
        <v>33493533.440000001</v>
      </c>
      <c r="XV14" s="11">
        <v>35913098.079999998</v>
      </c>
      <c r="XW14" s="11">
        <v>33678383.060000002</v>
      </c>
      <c r="XX14" s="11">
        <v>31002218.489999998</v>
      </c>
      <c r="XY14" s="11">
        <v>23829917.739999998</v>
      </c>
      <c r="XZ14" s="11">
        <v>28027302.129999999</v>
      </c>
      <c r="YA14" s="11">
        <v>27135791.82</v>
      </c>
      <c r="YB14" s="11">
        <v>26504801.370000001</v>
      </c>
      <c r="YC14" s="11">
        <v>24975852.719999999</v>
      </c>
      <c r="YD14" s="11">
        <v>18921581.390000001</v>
      </c>
      <c r="YE14" s="11">
        <v>19577711.510000002</v>
      </c>
      <c r="YF14" s="11">
        <v>655647061.41999996</v>
      </c>
      <c r="YG14" s="11">
        <v>43546611.479999997</v>
      </c>
      <c r="YH14" s="11">
        <v>74408280.310000002</v>
      </c>
      <c r="YI14" s="11">
        <v>47308000.039999999</v>
      </c>
      <c r="YJ14" s="11">
        <v>129101612.59999999</v>
      </c>
      <c r="YK14" s="11">
        <v>50162473.560000002</v>
      </c>
      <c r="YL14" s="11">
        <v>76726800.980000004</v>
      </c>
      <c r="YM14" s="11">
        <v>30489057.170000002</v>
      </c>
      <c r="YN14" s="11">
        <v>91353096.269999996</v>
      </c>
      <c r="YO14" s="11">
        <v>84290782.069999993</v>
      </c>
      <c r="YP14" s="11">
        <v>56850859.799999997</v>
      </c>
      <c r="YQ14" s="11">
        <v>35441393.170000002</v>
      </c>
      <c r="YR14" s="11">
        <v>29977636.93</v>
      </c>
      <c r="YS14" s="11">
        <v>27658298.960000001</v>
      </c>
      <c r="YT14" s="11">
        <v>17944926.550000001</v>
      </c>
      <c r="YU14" s="11">
        <v>15065027.84</v>
      </c>
      <c r="YV14" s="11">
        <v>11974251.35</v>
      </c>
      <c r="YW14" s="11">
        <v>284648200.95999998</v>
      </c>
      <c r="YX14" s="11">
        <v>47382406.43</v>
      </c>
      <c r="YY14" s="11">
        <v>47148254.93</v>
      </c>
      <c r="YZ14" s="11">
        <v>36216582.009999998</v>
      </c>
      <c r="ZA14" s="11">
        <v>46308126.689999998</v>
      </c>
      <c r="ZB14" s="11">
        <v>33250000</v>
      </c>
      <c r="ZC14" s="11">
        <v>40648607.770000003</v>
      </c>
      <c r="ZD14" s="11">
        <v>309106969.19999999</v>
      </c>
      <c r="ZE14" s="11">
        <v>36908272.450000003</v>
      </c>
      <c r="ZF14" s="11">
        <v>46635322.280000001</v>
      </c>
      <c r="ZG14" s="11">
        <v>57998523.460000001</v>
      </c>
      <c r="ZH14" s="11">
        <v>34357467.68</v>
      </c>
      <c r="ZI14" s="11">
        <v>46376870.920000002</v>
      </c>
      <c r="ZJ14" s="11">
        <v>29299219.460000001</v>
      </c>
      <c r="ZK14" s="11">
        <v>30086238.18</v>
      </c>
      <c r="ZL14" s="11">
        <v>91455508.379999995</v>
      </c>
      <c r="ZM14" s="11">
        <v>455137569.19</v>
      </c>
      <c r="ZN14" s="11">
        <v>31436294.93</v>
      </c>
      <c r="ZO14" s="11">
        <v>80257934.170000002</v>
      </c>
      <c r="ZP14" s="11">
        <v>138859514.44</v>
      </c>
      <c r="ZQ14" s="11">
        <v>92277691.439999998</v>
      </c>
      <c r="ZR14" s="11">
        <v>42716029.899999999</v>
      </c>
      <c r="ZS14" s="11">
        <v>45472003.579999998</v>
      </c>
      <c r="ZT14" s="11">
        <v>77198936.189999998</v>
      </c>
      <c r="ZU14" s="11">
        <v>80267773.450000003</v>
      </c>
      <c r="ZV14" s="11">
        <v>101961781.23</v>
      </c>
      <c r="ZW14" s="11">
        <v>30580921.16</v>
      </c>
      <c r="ZX14" s="11">
        <v>32331027.75</v>
      </c>
      <c r="ZY14" s="11">
        <v>28142112.579999998</v>
      </c>
      <c r="ZZ14" s="11">
        <v>44528752</v>
      </c>
      <c r="AAA14" s="11">
        <v>41529620.909999996</v>
      </c>
      <c r="AAB14" s="11">
        <v>36185119.890000001</v>
      </c>
      <c r="AAC14" s="11">
        <v>38217280.719999999</v>
      </c>
      <c r="AAD14" s="11">
        <v>20318451.239999998</v>
      </c>
      <c r="AAE14" s="11">
        <v>23776943.16</v>
      </c>
      <c r="AAF14" s="11">
        <v>18866868.809999999</v>
      </c>
      <c r="AAG14" s="11">
        <v>17574223.300000001</v>
      </c>
      <c r="AAH14" s="11">
        <v>14900337.210000001</v>
      </c>
      <c r="AAI14" s="11">
        <v>243739844.30000001</v>
      </c>
      <c r="AAJ14" s="11">
        <v>32826028.489999998</v>
      </c>
      <c r="AAK14" s="11">
        <v>31205350.609999999</v>
      </c>
      <c r="AAL14" s="11">
        <v>39307008.890000001</v>
      </c>
      <c r="AAM14" s="11">
        <v>36198775.840000004</v>
      </c>
      <c r="AAN14" s="11">
        <v>40351623.850000001</v>
      </c>
      <c r="AAO14" s="11">
        <v>33034789.989999998</v>
      </c>
      <c r="AAP14" s="11">
        <v>1021327739.84</v>
      </c>
      <c r="AAQ14" s="11">
        <v>40416267.759999998</v>
      </c>
      <c r="AAR14" s="11">
        <v>28274058.190000001</v>
      </c>
      <c r="AAS14" s="11">
        <v>71219448.370000005</v>
      </c>
      <c r="AAT14" s="11">
        <v>50318347.960000001</v>
      </c>
      <c r="AAU14" s="11">
        <v>38122246.719999999</v>
      </c>
      <c r="AAV14" s="11">
        <v>38639567.969999999</v>
      </c>
      <c r="AAW14" s="11">
        <v>49477983.060000002</v>
      </c>
      <c r="AAX14" s="11">
        <v>78056393.719999999</v>
      </c>
      <c r="AAY14" s="11">
        <v>25490225.899999999</v>
      </c>
      <c r="AAZ14" s="11">
        <v>50394982.270000003</v>
      </c>
      <c r="ABA14" s="11">
        <v>155443365.72</v>
      </c>
      <c r="ABB14" s="11">
        <v>74663232.379999995</v>
      </c>
      <c r="ABC14" s="11">
        <v>29093297.440000001</v>
      </c>
      <c r="ABD14" s="11">
        <v>33849732.909999996</v>
      </c>
      <c r="ABE14" s="11">
        <v>35873962.579999998</v>
      </c>
      <c r="ABF14" s="11">
        <v>23486405.329999998</v>
      </c>
      <c r="ABG14" s="11">
        <v>30692013.579999998</v>
      </c>
      <c r="ABH14" s="11">
        <v>20820385.609999999</v>
      </c>
      <c r="ABI14" s="11">
        <v>173292879.53</v>
      </c>
      <c r="ABJ14" s="11">
        <v>92003705.359999999</v>
      </c>
      <c r="ABK14" s="11">
        <v>18663501.98</v>
      </c>
      <c r="ABL14" s="11">
        <v>16013966.83</v>
      </c>
      <c r="ABM14" s="11">
        <v>18182391.82</v>
      </c>
      <c r="ABN14" s="11">
        <v>12299569.93</v>
      </c>
      <c r="ABO14" s="11">
        <v>17552544.760000002</v>
      </c>
      <c r="ABP14" s="11">
        <v>276496146.35000002</v>
      </c>
      <c r="ABQ14" s="11">
        <v>49359728.060000002</v>
      </c>
      <c r="ABR14" s="11">
        <v>26271830.149999999</v>
      </c>
      <c r="ABS14" s="11">
        <v>56311306.369999997</v>
      </c>
      <c r="ABT14" s="11">
        <v>60084791.640000001</v>
      </c>
      <c r="ABU14" s="11">
        <v>41043321.729999997</v>
      </c>
      <c r="ABV14" s="11">
        <v>39102809.68</v>
      </c>
      <c r="ABW14" s="11">
        <v>52967217.039999999</v>
      </c>
      <c r="ABX14" s="11">
        <v>10472186.18</v>
      </c>
      <c r="ABY14" s="11">
        <v>352850359.50999999</v>
      </c>
      <c r="ABZ14" s="11">
        <v>31354229.649999999</v>
      </c>
      <c r="ACA14" s="11">
        <v>59474965.869999997</v>
      </c>
      <c r="ACB14" s="11">
        <v>43769719.719999999</v>
      </c>
      <c r="ACC14" s="11">
        <v>27447924.68</v>
      </c>
      <c r="ACD14" s="11">
        <v>94039443.659999996</v>
      </c>
      <c r="ACE14" s="11">
        <v>23994779.550000001</v>
      </c>
      <c r="ACF14" s="11">
        <v>47063508.640000001</v>
      </c>
      <c r="ACG14" s="11">
        <v>30369716.91</v>
      </c>
      <c r="ACH14" s="11">
        <v>22412149.120000001</v>
      </c>
      <c r="ACI14" s="11">
        <v>30397597.98</v>
      </c>
      <c r="ACJ14" s="11">
        <v>654486459.74000001</v>
      </c>
      <c r="ACK14" s="11">
        <v>43609501.399999999</v>
      </c>
      <c r="ACL14" s="11">
        <v>52727348.219999999</v>
      </c>
      <c r="ACM14" s="11">
        <v>74933810.900000006</v>
      </c>
      <c r="ACN14" s="11">
        <v>36552140.549999997</v>
      </c>
      <c r="ACO14" s="11">
        <v>64377491.149999999</v>
      </c>
      <c r="ACP14" s="11">
        <v>58421509.200000003</v>
      </c>
      <c r="ACQ14" s="11">
        <v>129293582.5</v>
      </c>
      <c r="ACR14" s="11">
        <v>176237603.11000001</v>
      </c>
      <c r="ACS14" s="11">
        <v>47356891.270000003</v>
      </c>
      <c r="ACT14" s="11">
        <v>46033797.560000002</v>
      </c>
      <c r="ACU14" s="11">
        <v>62963218.780000001</v>
      </c>
      <c r="ACV14" s="11">
        <v>39922818.079999998</v>
      </c>
      <c r="ACW14" s="11">
        <v>122236170.65000001</v>
      </c>
      <c r="ACX14" s="11">
        <v>38780177.75</v>
      </c>
      <c r="ACY14" s="11">
        <v>55248139.090000004</v>
      </c>
      <c r="ACZ14" s="11">
        <v>37030638.5</v>
      </c>
      <c r="ADA14" s="11">
        <v>21590113.010000002</v>
      </c>
      <c r="ADB14" s="11">
        <v>31785877.309999999</v>
      </c>
      <c r="ADC14" s="11">
        <v>20307830.309999999</v>
      </c>
      <c r="ADD14" s="11">
        <v>14496541.16</v>
      </c>
      <c r="ADE14" s="11">
        <v>14275275.689999999</v>
      </c>
      <c r="ADF14" s="11">
        <v>21271018.260000002</v>
      </c>
      <c r="ADG14" s="11">
        <v>195314124.43000001</v>
      </c>
      <c r="ADH14" s="11">
        <v>172362973.78</v>
      </c>
      <c r="ADI14" s="11">
        <v>30097173.550000001</v>
      </c>
      <c r="ADJ14" s="11">
        <v>30563834.030000001</v>
      </c>
      <c r="ADK14" s="11">
        <v>39439932.899999999</v>
      </c>
      <c r="ADL14" s="11">
        <v>22834744.52</v>
      </c>
      <c r="ADM14" s="11">
        <v>40596994.619999997</v>
      </c>
      <c r="ADN14" s="11">
        <v>32318832.07</v>
      </c>
      <c r="ADO14" s="11">
        <v>38997029.140000001</v>
      </c>
      <c r="ADP14" s="11">
        <v>495049629.01999998</v>
      </c>
      <c r="ADQ14" s="11">
        <v>73093692.359999999</v>
      </c>
      <c r="ADR14" s="11">
        <v>81951818.959999993</v>
      </c>
      <c r="ADS14" s="11">
        <v>12942846.66</v>
      </c>
      <c r="ADT14" s="11">
        <v>225683826.08000001</v>
      </c>
      <c r="ADU14" s="11">
        <v>25731034.670000002</v>
      </c>
      <c r="ADV14" s="11">
        <v>31068218.559999999</v>
      </c>
      <c r="ADW14" s="11">
        <v>49202278.079999998</v>
      </c>
      <c r="ADX14" s="11">
        <v>21075271.940000001</v>
      </c>
      <c r="ADY14" s="11">
        <v>4062537.9</v>
      </c>
      <c r="ADZ14" s="11">
        <v>724201702.67999995</v>
      </c>
      <c r="AEA14" s="11">
        <v>120083557.59</v>
      </c>
      <c r="AEB14" s="11">
        <v>94966159.400000006</v>
      </c>
      <c r="AEC14" s="11">
        <v>36465735.25</v>
      </c>
      <c r="AED14" s="11">
        <v>20290415.16</v>
      </c>
      <c r="AEE14" s="11">
        <v>57412405.359999999</v>
      </c>
      <c r="AEF14" s="11">
        <v>43567958.710000001</v>
      </c>
      <c r="AEG14" s="11">
        <v>40556715.869999997</v>
      </c>
      <c r="AEH14" s="11">
        <v>30744468.91</v>
      </c>
      <c r="AEI14" s="11">
        <v>32515516.41</v>
      </c>
      <c r="AEJ14" s="11">
        <v>32251984.09</v>
      </c>
      <c r="AEK14" s="11">
        <v>61887806.380000003</v>
      </c>
      <c r="AEL14" s="11">
        <v>37274858.020000003</v>
      </c>
      <c r="AEM14" s="11">
        <v>36521463.229999997</v>
      </c>
      <c r="AEN14" s="11">
        <v>49075808.909999996</v>
      </c>
      <c r="AEO14" s="11">
        <v>49401157.43</v>
      </c>
      <c r="AEP14" s="11">
        <v>30560878.329999998</v>
      </c>
      <c r="AEQ14" s="11">
        <v>65573149.490000002</v>
      </c>
      <c r="AER14" s="11">
        <v>21680538.059999999</v>
      </c>
      <c r="AES14" s="11">
        <v>62995662.969999999</v>
      </c>
      <c r="AET14" s="11">
        <v>481948256.17000002</v>
      </c>
      <c r="AEU14" s="11">
        <v>71304554.870000005</v>
      </c>
      <c r="AEV14" s="11">
        <v>70111236.269999996</v>
      </c>
      <c r="AEW14" s="11">
        <v>46749799.880000003</v>
      </c>
      <c r="AEX14" s="11">
        <v>40529251.340000004</v>
      </c>
      <c r="AEY14" s="11">
        <v>85795305.790000007</v>
      </c>
      <c r="AEZ14" s="11">
        <v>49313422.079999998</v>
      </c>
      <c r="AFA14" s="11">
        <v>60549244.090000004</v>
      </c>
      <c r="AFB14" s="11">
        <v>39416930.399999999</v>
      </c>
      <c r="AFC14" s="11">
        <v>17336037.41</v>
      </c>
      <c r="AFD14" s="11">
        <v>373228528.77999997</v>
      </c>
      <c r="AFE14" s="11">
        <v>234556305.88999999</v>
      </c>
      <c r="AFF14" s="11">
        <v>77572373.680000007</v>
      </c>
      <c r="AFG14" s="11">
        <v>77738800.560000002</v>
      </c>
      <c r="AFH14" s="11">
        <v>110824293.37</v>
      </c>
      <c r="AFI14" s="11">
        <v>89367209.129999995</v>
      </c>
      <c r="AFJ14" s="11">
        <v>51709095.530000001</v>
      </c>
      <c r="AFK14" s="11">
        <v>73243158.739999995</v>
      </c>
      <c r="AFL14" s="11">
        <v>48241668.609999999</v>
      </c>
      <c r="AFM14" s="11">
        <v>73294007.599999994</v>
      </c>
      <c r="AFN14" s="11">
        <v>61248050.509999998</v>
      </c>
      <c r="AFO14" s="11">
        <v>57044422.619999997</v>
      </c>
      <c r="AFP14" s="11">
        <v>85283579.359999999</v>
      </c>
      <c r="AFQ14" s="11">
        <v>404491350.19999999</v>
      </c>
      <c r="AFR14" s="11">
        <v>112207859.18000001</v>
      </c>
      <c r="AFS14" s="11">
        <v>71107046.120000005</v>
      </c>
      <c r="AFT14" s="11">
        <v>67653041.620000005</v>
      </c>
      <c r="AFU14" s="11">
        <v>69322288.310000002</v>
      </c>
      <c r="AFV14" s="11">
        <v>53204643.030000001</v>
      </c>
      <c r="AFW14" s="11">
        <v>43662847.380000003</v>
      </c>
      <c r="AFX14" s="11">
        <v>91749266.140000001</v>
      </c>
      <c r="AFY14" s="11">
        <v>79283325.189999998</v>
      </c>
      <c r="AFZ14" s="11">
        <v>44963081.579999998</v>
      </c>
      <c r="AGA14" s="11">
        <v>91048802.590000004</v>
      </c>
      <c r="AGB14" s="11">
        <v>43737873.200000003</v>
      </c>
      <c r="AGC14" s="11">
        <v>379231187.88999999</v>
      </c>
      <c r="AGD14" s="11">
        <v>37391709.07</v>
      </c>
      <c r="AGE14" s="11">
        <v>47308446.939999998</v>
      </c>
      <c r="AGF14" s="11">
        <v>46044126.960000001</v>
      </c>
      <c r="AGG14" s="11">
        <v>91163786.040000007</v>
      </c>
      <c r="AGH14" s="11">
        <v>43037365.670000002</v>
      </c>
      <c r="AGI14" s="11">
        <v>40053295.460000001</v>
      </c>
      <c r="AGJ14" s="11">
        <v>43914362.259999998</v>
      </c>
      <c r="AGK14" s="11">
        <v>35395115.490000002</v>
      </c>
      <c r="AGL14" s="11">
        <v>50421646.060000002</v>
      </c>
      <c r="AGM14" s="11">
        <v>22358728.68</v>
      </c>
      <c r="AGN14" s="11">
        <v>570566824.41999996</v>
      </c>
      <c r="AGO14" s="11">
        <v>161143392.03</v>
      </c>
      <c r="AGP14" s="11">
        <v>73260901.859999999</v>
      </c>
      <c r="AGQ14" s="11">
        <v>44943963.240000002</v>
      </c>
      <c r="AGR14" s="11">
        <v>82581189.680000007</v>
      </c>
      <c r="AGS14" s="11">
        <v>75962935.120000005</v>
      </c>
      <c r="AGT14" s="11">
        <v>38827861.950000003</v>
      </c>
      <c r="AGU14" s="11">
        <v>32710943.190000001</v>
      </c>
      <c r="AGV14" s="11">
        <v>751464150.49000001</v>
      </c>
      <c r="AGW14" s="11">
        <v>455022846.11000001</v>
      </c>
      <c r="AGX14" s="11">
        <v>53895340.490000002</v>
      </c>
      <c r="AGY14" s="11">
        <v>113601619.86</v>
      </c>
      <c r="AGZ14" s="11">
        <v>124979521.56999999</v>
      </c>
      <c r="AHA14" s="11">
        <v>89128049.569999993</v>
      </c>
      <c r="AHB14" s="11">
        <v>80636298.650000006</v>
      </c>
      <c r="AHC14" s="11">
        <v>62781512.549999997</v>
      </c>
      <c r="AHD14" s="11">
        <v>24457846.02</v>
      </c>
      <c r="AHE14" s="11">
        <v>44737869.700000003</v>
      </c>
      <c r="AHF14" s="11">
        <v>53917228.140000001</v>
      </c>
      <c r="AHG14" s="11">
        <v>40447763.579999998</v>
      </c>
      <c r="AHH14" s="11">
        <v>35728295.32</v>
      </c>
      <c r="AHI14" s="11">
        <v>32160244.149999999</v>
      </c>
      <c r="AHJ14" s="11">
        <v>39341155.329999998</v>
      </c>
      <c r="AHK14" s="11">
        <v>53084402.229999997</v>
      </c>
      <c r="AHL14" s="11">
        <v>34619160.490000002</v>
      </c>
      <c r="AHM14" s="11">
        <v>263433481.02000001</v>
      </c>
      <c r="AHN14" s="11">
        <v>55360918.5</v>
      </c>
      <c r="AHO14" s="11">
        <v>61849392.030000001</v>
      </c>
      <c r="AHP14" s="11">
        <v>51215050.240000002</v>
      </c>
      <c r="AHQ14" s="11">
        <v>80773617.980000004</v>
      </c>
      <c r="AHR14" s="11">
        <v>53009818.68</v>
      </c>
      <c r="AHS14" s="11">
        <v>16317287.33</v>
      </c>
      <c r="AHT14" s="11">
        <f t="shared" si="0"/>
        <v>77903783957.64006</v>
      </c>
      <c r="AHV14" s="609"/>
      <c r="AHW14" s="610"/>
    </row>
    <row r="15" spans="1:909" x14ac:dyDescent="0.7">
      <c r="A15" s="96">
        <v>11</v>
      </c>
      <c r="B15" s="96" t="s">
        <v>16</v>
      </c>
      <c r="C15" s="6" t="s">
        <v>17</v>
      </c>
      <c r="D15" s="11">
        <v>308704857.75</v>
      </c>
      <c r="E15" s="11">
        <v>21014441.809999999</v>
      </c>
      <c r="F15" s="11">
        <v>24973265.810000002</v>
      </c>
      <c r="G15" s="11">
        <v>10850658.449999999</v>
      </c>
      <c r="H15" s="11">
        <v>41210918.170000002</v>
      </c>
      <c r="I15" s="11">
        <v>25036928.18</v>
      </c>
      <c r="J15" s="11">
        <v>55263645.120000005</v>
      </c>
      <c r="K15" s="11">
        <v>25063778.189999998</v>
      </c>
      <c r="L15" s="11">
        <v>22393503.66</v>
      </c>
      <c r="M15" s="11">
        <v>24049139.379999999</v>
      </c>
      <c r="N15" s="11">
        <v>15714697.48</v>
      </c>
      <c r="O15" s="11">
        <v>15256433.32</v>
      </c>
      <c r="P15" s="11">
        <v>17786165.740000002</v>
      </c>
      <c r="Q15" s="11">
        <v>16118982.949999999</v>
      </c>
      <c r="R15" s="11">
        <v>13411758.219999999</v>
      </c>
      <c r="S15" s="11">
        <v>31819046.719999999</v>
      </c>
      <c r="T15" s="11">
        <v>10960814.66</v>
      </c>
      <c r="U15" s="11">
        <v>18150511.460000001</v>
      </c>
      <c r="V15" s="11">
        <v>672621552.66000009</v>
      </c>
      <c r="W15" s="11">
        <v>69911809</v>
      </c>
      <c r="X15" s="11">
        <v>24140620.540000003</v>
      </c>
      <c r="Y15" s="11">
        <v>30998966.09</v>
      </c>
      <c r="Z15" s="11">
        <v>20547251.43</v>
      </c>
      <c r="AA15" s="11">
        <v>18904103.789999999</v>
      </c>
      <c r="AB15" s="11">
        <v>7476439.6799999997</v>
      </c>
      <c r="AC15" s="11">
        <v>67044975.609999999</v>
      </c>
      <c r="AD15" s="11">
        <v>18432637.350000001</v>
      </c>
      <c r="AE15" s="11">
        <v>13296332.59</v>
      </c>
      <c r="AF15" s="11">
        <v>58320636.409999996</v>
      </c>
      <c r="AG15" s="11">
        <v>23722649.93</v>
      </c>
      <c r="AH15" s="11">
        <v>74763398.530000001</v>
      </c>
      <c r="AI15" s="11">
        <v>43935623.129999995</v>
      </c>
      <c r="AJ15" s="11">
        <v>17225555.390000001</v>
      </c>
      <c r="AK15" s="11">
        <v>10609416.020000001</v>
      </c>
      <c r="AL15" s="11">
        <v>12754342.15</v>
      </c>
      <c r="AM15" s="11">
        <v>15123446.68</v>
      </c>
      <c r="AN15" s="11">
        <v>8825248.1699999999</v>
      </c>
      <c r="AO15" s="11">
        <v>18721144.469999999</v>
      </c>
      <c r="AP15" s="11">
        <v>15895350.26</v>
      </c>
      <c r="AQ15" s="11">
        <v>14944369.83</v>
      </c>
      <c r="AR15" s="11">
        <v>9235658.1300000008</v>
      </c>
      <c r="AS15" s="11">
        <v>10316455.960000001</v>
      </c>
      <c r="AT15" s="11">
        <v>92705705.779999986</v>
      </c>
      <c r="AU15" s="11">
        <v>11940115.65</v>
      </c>
      <c r="AV15" s="11">
        <v>12875918.08</v>
      </c>
      <c r="AW15" s="11">
        <v>8164499.25</v>
      </c>
      <c r="AX15" s="11">
        <v>27879478.48</v>
      </c>
      <c r="AY15" s="11">
        <v>27245876.23</v>
      </c>
      <c r="AZ15" s="11">
        <v>9013906.6400000006</v>
      </c>
      <c r="BA15" s="11">
        <v>9495438.129999999</v>
      </c>
      <c r="BB15" s="11">
        <v>7647949.4000000004</v>
      </c>
      <c r="BC15" s="11">
        <v>15028952.15</v>
      </c>
      <c r="BD15" s="11">
        <v>9518515.0700000003</v>
      </c>
      <c r="BE15" s="11">
        <v>9806892.2200000007</v>
      </c>
      <c r="BF15" s="11">
        <v>35466600.230000004</v>
      </c>
      <c r="BG15" s="11">
        <v>18844879.109999999</v>
      </c>
      <c r="BH15" s="11">
        <v>9917886.2599999998</v>
      </c>
      <c r="BI15" s="11">
        <v>131409402.36</v>
      </c>
      <c r="BJ15" s="11">
        <v>87983651.060000002</v>
      </c>
      <c r="BK15" s="11">
        <v>16937255.68</v>
      </c>
      <c r="BL15" s="11">
        <v>7757498.1200000001</v>
      </c>
      <c r="BM15" s="11">
        <v>20501775.300000001</v>
      </c>
      <c r="BN15" s="11">
        <v>17626183.699999999</v>
      </c>
      <c r="BO15" s="11">
        <v>17891573.32</v>
      </c>
      <c r="BP15" s="11">
        <v>13640965.469999999</v>
      </c>
      <c r="BQ15" s="11">
        <v>4616025.05</v>
      </c>
      <c r="BR15" s="11">
        <v>112049353.46000001</v>
      </c>
      <c r="BS15" s="11">
        <v>15588586.74</v>
      </c>
      <c r="BT15" s="11">
        <v>13278167.129999999</v>
      </c>
      <c r="BU15" s="11">
        <v>54518507.880000003</v>
      </c>
      <c r="BV15" s="11">
        <v>26274967.240000002</v>
      </c>
      <c r="BW15" s="11">
        <v>9357043.9900000002</v>
      </c>
      <c r="BX15" s="11">
        <v>12025253.01</v>
      </c>
      <c r="BY15" s="11">
        <v>30497162.739999998</v>
      </c>
      <c r="BZ15" s="11">
        <v>90773461.469999999</v>
      </c>
      <c r="CA15" s="11">
        <v>21478793.960000001</v>
      </c>
      <c r="CB15" s="11">
        <v>19848221.929999996</v>
      </c>
      <c r="CC15" s="11">
        <v>56756711.890000001</v>
      </c>
      <c r="CD15" s="11">
        <v>10179845.790000001</v>
      </c>
      <c r="CE15" s="11">
        <v>16143678.530000001</v>
      </c>
      <c r="CF15" s="11">
        <v>7475112.2300000004</v>
      </c>
      <c r="CG15" s="11">
        <v>269818989.40999997</v>
      </c>
      <c r="CH15" s="11">
        <v>15073963.960000001</v>
      </c>
      <c r="CI15" s="11">
        <v>55110133.07</v>
      </c>
      <c r="CJ15" s="11">
        <v>14612588.960000001</v>
      </c>
      <c r="CK15" s="11">
        <v>17786651.609999999</v>
      </c>
      <c r="CL15" s="11">
        <v>13231255.530000001</v>
      </c>
      <c r="CM15" s="11">
        <v>12358140.59</v>
      </c>
      <c r="CN15" s="11">
        <v>23617919</v>
      </c>
      <c r="CO15" s="11">
        <v>13305392.370000001</v>
      </c>
      <c r="CP15" s="11">
        <v>12924978.529999999</v>
      </c>
      <c r="CQ15" s="11">
        <v>9347836.0399999991</v>
      </c>
      <c r="CR15" s="11">
        <v>17687775.960000001</v>
      </c>
      <c r="CS15" s="11">
        <v>13392884.59</v>
      </c>
      <c r="CT15" s="11">
        <v>134857850.75</v>
      </c>
      <c r="CU15" s="11">
        <v>12571525.67</v>
      </c>
      <c r="CV15" s="11">
        <v>21126477.25</v>
      </c>
      <c r="CW15" s="11">
        <v>29777490.330000002</v>
      </c>
      <c r="CX15" s="11">
        <v>13551227.110000001</v>
      </c>
      <c r="CY15" s="11">
        <v>25825639.780000001</v>
      </c>
      <c r="CZ15" s="11">
        <v>11223587.18</v>
      </c>
      <c r="DA15" s="11">
        <v>7096957.54</v>
      </c>
      <c r="DB15" s="11">
        <v>109384038.99000001</v>
      </c>
      <c r="DC15" s="11">
        <v>245750186.24000001</v>
      </c>
      <c r="DD15" s="11">
        <v>18415550.32</v>
      </c>
      <c r="DE15" s="11">
        <v>18574316.259999998</v>
      </c>
      <c r="DF15" s="11">
        <v>29568031.609999999</v>
      </c>
      <c r="DG15" s="11">
        <v>60057328.140000001</v>
      </c>
      <c r="DH15" s="11">
        <v>46242037.280000001</v>
      </c>
      <c r="DI15" s="11">
        <v>64450890.5</v>
      </c>
      <c r="DJ15" s="11">
        <v>18168127.670000002</v>
      </c>
      <c r="DK15" s="11">
        <v>407002031.29000002</v>
      </c>
      <c r="DL15" s="11">
        <v>16306127.470000001</v>
      </c>
      <c r="DM15" s="11">
        <v>43652505.509999998</v>
      </c>
      <c r="DN15" s="11">
        <v>22757867.530000001</v>
      </c>
      <c r="DO15" s="11">
        <v>22142672.390000001</v>
      </c>
      <c r="DP15" s="11">
        <v>22400085.859999999</v>
      </c>
      <c r="DQ15" s="11">
        <v>22135222.309999999</v>
      </c>
      <c r="DR15" s="11">
        <v>18842392.710000001</v>
      </c>
      <c r="DS15" s="11">
        <v>56270453.07</v>
      </c>
      <c r="DT15" s="11">
        <v>84874407.549999997</v>
      </c>
      <c r="DU15" s="11">
        <v>33250918.789999999</v>
      </c>
      <c r="DV15" s="11">
        <v>53842793.210000008</v>
      </c>
      <c r="DW15" s="11">
        <v>48486445.960000001</v>
      </c>
      <c r="DX15" s="11">
        <v>11868306.66</v>
      </c>
      <c r="DY15" s="11">
        <v>7443907.25</v>
      </c>
      <c r="DZ15" s="11">
        <v>60605446.43999999</v>
      </c>
      <c r="EA15" s="11">
        <v>15362876.720000003</v>
      </c>
      <c r="EB15" s="11">
        <v>22665288.609999999</v>
      </c>
      <c r="EC15" s="11">
        <v>23315111.899999999</v>
      </c>
      <c r="ED15" s="11">
        <v>15837178.950000001</v>
      </c>
      <c r="EE15" s="11">
        <v>121240876.66</v>
      </c>
      <c r="EF15" s="11">
        <v>83929993.160000011</v>
      </c>
      <c r="EG15" s="11">
        <v>12198313.140000001</v>
      </c>
      <c r="EH15" s="11">
        <v>13724019.379999999</v>
      </c>
      <c r="EI15" s="11">
        <v>14557705.41</v>
      </c>
      <c r="EJ15" s="11">
        <v>28333410.02</v>
      </c>
      <c r="EK15" s="11">
        <v>17255216.280000001</v>
      </c>
      <c r="EL15" s="11">
        <v>17546153.079999998</v>
      </c>
      <c r="EM15" s="11">
        <v>10034484.34</v>
      </c>
      <c r="EN15" s="11">
        <v>126263573.44999997</v>
      </c>
      <c r="EO15" s="11">
        <v>10782269.279999999</v>
      </c>
      <c r="EP15" s="11">
        <v>21006820.030000001</v>
      </c>
      <c r="EQ15" s="11">
        <v>20652468.060000002</v>
      </c>
      <c r="ER15" s="11">
        <v>17444012.5</v>
      </c>
      <c r="ES15" s="11">
        <v>7364329.6899999995</v>
      </c>
      <c r="ET15" s="11">
        <v>37183184.109999999</v>
      </c>
      <c r="EU15" s="11">
        <v>28594963.199999999</v>
      </c>
      <c r="EV15" s="11">
        <v>12994443.91</v>
      </c>
      <c r="EW15" s="11">
        <v>139146235.85000002</v>
      </c>
      <c r="EX15" s="11">
        <v>10273132.5</v>
      </c>
      <c r="EY15" s="11">
        <v>19153157.259999998</v>
      </c>
      <c r="EZ15" s="11">
        <v>35203120.060000002</v>
      </c>
      <c r="FA15" s="11">
        <v>53801847.210000001</v>
      </c>
      <c r="FB15" s="11">
        <v>36994120.25</v>
      </c>
      <c r="FC15" s="11">
        <v>22711124.75</v>
      </c>
      <c r="FD15" s="11">
        <v>16437045.710000001</v>
      </c>
      <c r="FE15" s="11">
        <v>18352761.210000001</v>
      </c>
      <c r="FF15" s="11">
        <v>22104465.210000001</v>
      </c>
      <c r="FG15" s="11">
        <v>17044301.350000001</v>
      </c>
      <c r="FH15" s="11">
        <v>12433124.709999999</v>
      </c>
      <c r="FI15" s="11">
        <v>62688908.609999999</v>
      </c>
      <c r="FJ15" s="11">
        <v>12523727.02</v>
      </c>
      <c r="FK15" s="11">
        <v>12597827.869999999</v>
      </c>
      <c r="FL15" s="11">
        <v>10461074.550000001</v>
      </c>
      <c r="FM15" s="11">
        <v>17012582.969999999</v>
      </c>
      <c r="FN15" s="11">
        <v>34070788.389999993</v>
      </c>
      <c r="FO15" s="11">
        <v>6867280.1099999994</v>
      </c>
      <c r="FP15" s="11">
        <v>5347086.5200000005</v>
      </c>
      <c r="FQ15" s="11">
        <v>277415139.76999998</v>
      </c>
      <c r="FR15" s="11">
        <v>11346778.810000001</v>
      </c>
      <c r="FS15" s="11">
        <v>19048207.73</v>
      </c>
      <c r="FT15" s="11">
        <v>23245688.879999999</v>
      </c>
      <c r="FU15" s="11">
        <v>39510022.299999997</v>
      </c>
      <c r="FV15" s="11">
        <v>12513668.879999999</v>
      </c>
      <c r="FW15" s="11">
        <v>26320155.16</v>
      </c>
      <c r="FX15" s="11">
        <v>18782329.870000001</v>
      </c>
      <c r="FY15" s="11">
        <v>52201503.540000007</v>
      </c>
      <c r="FZ15" s="11">
        <v>9258518.3599999994</v>
      </c>
      <c r="GA15" s="11">
        <v>27472575.259999998</v>
      </c>
      <c r="GB15" s="11">
        <v>11499870.780000001</v>
      </c>
      <c r="GC15" s="11">
        <v>15763355.17</v>
      </c>
      <c r="GD15" s="11">
        <v>5518390.4499999993</v>
      </c>
      <c r="GE15" s="11">
        <v>314988810.27999991</v>
      </c>
      <c r="GF15" s="11">
        <v>16556319.620000001</v>
      </c>
      <c r="GG15" s="11">
        <v>10977366.68</v>
      </c>
      <c r="GH15" s="11">
        <v>21243189.770000003</v>
      </c>
      <c r="GI15" s="11">
        <v>19565888.990000002</v>
      </c>
      <c r="GJ15" s="11">
        <v>15537433.789999999</v>
      </c>
      <c r="GK15" s="11">
        <v>10826862.35</v>
      </c>
      <c r="GL15" s="11">
        <v>30961996.599999998</v>
      </c>
      <c r="GM15" s="11">
        <v>9197890.0199999996</v>
      </c>
      <c r="GN15" s="11">
        <v>13351388.310000001</v>
      </c>
      <c r="GO15" s="11">
        <v>15874638.009999998</v>
      </c>
      <c r="GP15" s="11">
        <v>11290883.219999999</v>
      </c>
      <c r="GQ15" s="11">
        <v>115837704.31000002</v>
      </c>
      <c r="GR15" s="11">
        <v>44021121.57</v>
      </c>
      <c r="GS15" s="11">
        <v>16165125.890000001</v>
      </c>
      <c r="GT15" s="11">
        <v>34359959.370000005</v>
      </c>
      <c r="GU15" s="11">
        <v>6513857.4299999997</v>
      </c>
      <c r="GV15" s="11">
        <v>33503380.899999999</v>
      </c>
      <c r="GW15" s="11">
        <v>16039166.01</v>
      </c>
      <c r="GX15" s="11">
        <v>13610819.359999999</v>
      </c>
      <c r="GY15" s="11">
        <v>66172744.390000001</v>
      </c>
      <c r="GZ15" s="11">
        <v>6094031.5199999996</v>
      </c>
      <c r="HA15" s="11">
        <v>11164199.809999999</v>
      </c>
      <c r="HB15" s="11">
        <v>18116069.169999998</v>
      </c>
      <c r="HC15" s="11">
        <v>400496310.12000006</v>
      </c>
      <c r="HD15" s="11">
        <v>37765726.399999999</v>
      </c>
      <c r="HE15" s="11">
        <v>39837405.170000002</v>
      </c>
      <c r="HF15" s="11">
        <v>56060495.75</v>
      </c>
      <c r="HG15" s="11">
        <v>52492725.060000002</v>
      </c>
      <c r="HH15" s="11">
        <v>79551382.840000004</v>
      </c>
      <c r="HI15" s="11">
        <v>34262709.439999998</v>
      </c>
      <c r="HJ15" s="11">
        <v>6970830.3899999997</v>
      </c>
      <c r="HK15" s="11">
        <v>112375579.79000001</v>
      </c>
      <c r="HL15" s="11">
        <v>46303055.950000003</v>
      </c>
      <c r="HM15" s="11">
        <v>56652229.810000002</v>
      </c>
      <c r="HN15" s="11">
        <v>45137201.450000003</v>
      </c>
      <c r="HO15" s="11">
        <v>30082539.18</v>
      </c>
      <c r="HP15" s="11">
        <v>52624402.519999996</v>
      </c>
      <c r="HQ15" s="11">
        <v>32821392.949999999</v>
      </c>
      <c r="HR15" s="11">
        <v>25666742.670000002</v>
      </c>
      <c r="HS15" s="11">
        <v>162569796.20000002</v>
      </c>
      <c r="HT15" s="11">
        <v>56099816.929999992</v>
      </c>
      <c r="HU15" s="11">
        <v>27396477.77</v>
      </c>
      <c r="HV15" s="11">
        <v>10990555.120000001</v>
      </c>
      <c r="HW15" s="11">
        <v>12136877.219999999</v>
      </c>
      <c r="HX15" s="11">
        <v>10455850.699999999</v>
      </c>
      <c r="HY15" s="11">
        <v>37232461.82</v>
      </c>
      <c r="HZ15" s="11">
        <v>12693254.9</v>
      </c>
      <c r="IA15" s="11">
        <v>16595865.57</v>
      </c>
      <c r="IB15" s="11">
        <v>15780811.49</v>
      </c>
      <c r="IC15" s="11">
        <v>13693615.85</v>
      </c>
      <c r="ID15" s="11">
        <v>29117803.589999996</v>
      </c>
      <c r="IE15" s="11">
        <v>10015403.1</v>
      </c>
      <c r="IF15" s="11">
        <v>21209703.859999999</v>
      </c>
      <c r="IG15" s="11">
        <v>9996525.0700000003</v>
      </c>
      <c r="IH15" s="11">
        <v>5005463.3</v>
      </c>
      <c r="II15" s="11">
        <v>140287548.59999999</v>
      </c>
      <c r="IJ15" s="11">
        <v>56369312.630000003</v>
      </c>
      <c r="IK15" s="11">
        <v>18584707.310000002</v>
      </c>
      <c r="IL15" s="11">
        <v>24382262.649999999</v>
      </c>
      <c r="IM15" s="11">
        <v>26047275.890000001</v>
      </c>
      <c r="IN15" s="11">
        <v>13452420.24</v>
      </c>
      <c r="IO15" s="11">
        <v>12149487.710000001</v>
      </c>
      <c r="IP15" s="11">
        <v>5753034.5199999996</v>
      </c>
      <c r="IQ15" s="11">
        <v>13644986.25</v>
      </c>
      <c r="IR15" s="11">
        <v>5248125.17</v>
      </c>
      <c r="IS15" s="11">
        <v>5060173.26</v>
      </c>
      <c r="IT15" s="11">
        <v>261760216.97000003</v>
      </c>
      <c r="IU15" s="11">
        <v>93442444.469999999</v>
      </c>
      <c r="IV15" s="11">
        <v>37084991.009999998</v>
      </c>
      <c r="IW15" s="11">
        <v>31490738.909999996</v>
      </c>
      <c r="IX15" s="11">
        <v>16578539.129999999</v>
      </c>
      <c r="IY15" s="11">
        <v>8605594.3900000006</v>
      </c>
      <c r="IZ15" s="11">
        <v>23137306.710000001</v>
      </c>
      <c r="JA15" s="11">
        <v>13742054.859999999</v>
      </c>
      <c r="JB15" s="11">
        <v>8151622.5</v>
      </c>
      <c r="JC15" s="11">
        <v>14047754.709999999</v>
      </c>
      <c r="JD15" s="11">
        <v>17961186.240000002</v>
      </c>
      <c r="JE15" s="11">
        <v>17652970.629999999</v>
      </c>
      <c r="JF15" s="11">
        <v>71455898.659999996</v>
      </c>
      <c r="JG15" s="11">
        <v>37862058.509999998</v>
      </c>
      <c r="JH15" s="11">
        <v>11214147.99</v>
      </c>
      <c r="JI15" s="11">
        <v>7591807.5300000003</v>
      </c>
      <c r="JJ15" s="11">
        <v>5426909.9100000001</v>
      </c>
      <c r="JK15" s="11">
        <v>11138060.41</v>
      </c>
      <c r="JL15" s="11">
        <v>109870408.03999998</v>
      </c>
      <c r="JM15" s="11">
        <v>26733748.18</v>
      </c>
      <c r="JN15" s="11">
        <v>29752739.07</v>
      </c>
      <c r="JO15" s="11">
        <v>29390359.340000004</v>
      </c>
      <c r="JP15" s="11">
        <v>17032186.460000001</v>
      </c>
      <c r="JQ15" s="11">
        <v>46024424.32</v>
      </c>
      <c r="JR15" s="11">
        <v>10922560.800000001</v>
      </c>
      <c r="JS15" s="11">
        <v>139188675.53999999</v>
      </c>
      <c r="JT15" s="11">
        <v>174086999.87</v>
      </c>
      <c r="JU15" s="11">
        <v>10499701.41</v>
      </c>
      <c r="JV15" s="11">
        <v>10230140.640000001</v>
      </c>
      <c r="JW15" s="11">
        <v>24556746.98</v>
      </c>
      <c r="JX15" s="11">
        <v>11402385.42</v>
      </c>
      <c r="JY15" s="11">
        <v>75314264.969999999</v>
      </c>
      <c r="JZ15" s="11">
        <v>33134285.149999999</v>
      </c>
      <c r="KA15" s="11">
        <v>56489497</v>
      </c>
      <c r="KB15" s="11">
        <v>20320336.219999999</v>
      </c>
      <c r="KC15" s="11">
        <v>11694444.77</v>
      </c>
      <c r="KD15" s="11">
        <v>30551610.060000002</v>
      </c>
      <c r="KE15" s="11">
        <v>4463198.05</v>
      </c>
      <c r="KF15" s="11">
        <v>2518809.4699999997</v>
      </c>
      <c r="KG15" s="11">
        <v>9786482.8100000005</v>
      </c>
      <c r="KH15" s="11">
        <v>4973803.8600000003</v>
      </c>
      <c r="KI15" s="11">
        <v>291386667.61000001</v>
      </c>
      <c r="KJ15" s="11">
        <v>46369958.810000002</v>
      </c>
      <c r="KK15" s="11">
        <v>28204459.109999999</v>
      </c>
      <c r="KL15" s="11">
        <v>28185857.919999998</v>
      </c>
      <c r="KM15" s="11">
        <v>48129703.840000004</v>
      </c>
      <c r="KN15" s="11">
        <v>25158722.490000002</v>
      </c>
      <c r="KO15" s="11">
        <v>72133219.99000001</v>
      </c>
      <c r="KP15" s="11">
        <v>16764562.419999998</v>
      </c>
      <c r="KQ15" s="11">
        <v>20115577.399999999</v>
      </c>
      <c r="KR15" s="11">
        <v>74171084.599999994</v>
      </c>
      <c r="KS15" s="11">
        <v>22728200.550000001</v>
      </c>
      <c r="KT15" s="11">
        <v>17866459.710000001</v>
      </c>
      <c r="KU15" s="11">
        <v>134991989.01999998</v>
      </c>
      <c r="KV15" s="11">
        <v>20782605.670000002</v>
      </c>
      <c r="KW15" s="11">
        <v>25226301.259999998</v>
      </c>
      <c r="KX15" s="11">
        <v>94930815.390000001</v>
      </c>
      <c r="KY15" s="11">
        <v>35022291.369999997</v>
      </c>
      <c r="KZ15" s="11">
        <v>135576059.35000002</v>
      </c>
      <c r="LA15" s="11">
        <v>15405267.199999999</v>
      </c>
      <c r="LB15" s="11">
        <v>14842659.25</v>
      </c>
      <c r="LC15" s="11">
        <v>50920239.880000003</v>
      </c>
      <c r="LD15" s="11">
        <v>17576044</v>
      </c>
      <c r="LE15" s="11">
        <v>21024807.870000001</v>
      </c>
      <c r="LF15" s="11">
        <v>31904303.259999998</v>
      </c>
      <c r="LG15" s="11">
        <v>15326979.65</v>
      </c>
      <c r="LH15" s="11">
        <v>506861297.63999999</v>
      </c>
      <c r="LI15" s="11">
        <v>60280139.210000001</v>
      </c>
      <c r="LJ15" s="11">
        <v>106616293.2</v>
      </c>
      <c r="LK15" s="11">
        <v>127094485.95</v>
      </c>
      <c r="LL15" s="11">
        <v>14059652.360000001</v>
      </c>
      <c r="LM15" s="11">
        <v>28928215.380000003</v>
      </c>
      <c r="LN15" s="11">
        <v>12528938.470000001</v>
      </c>
      <c r="LO15" s="11">
        <v>17757647.969999999</v>
      </c>
      <c r="LP15" s="11">
        <v>6010279.5600000005</v>
      </c>
      <c r="LQ15" s="11">
        <v>50251611.570000008</v>
      </c>
      <c r="LR15" s="11">
        <v>10102239.6</v>
      </c>
      <c r="LS15" s="11">
        <v>89609648.950000003</v>
      </c>
      <c r="LT15" s="11">
        <v>15245426.379999999</v>
      </c>
      <c r="LU15" s="11">
        <v>13072938.01</v>
      </c>
      <c r="LV15" s="11">
        <v>301432982.77999997</v>
      </c>
      <c r="LW15" s="11">
        <v>126587562.95999999</v>
      </c>
      <c r="LX15" s="11">
        <v>136545921.12</v>
      </c>
      <c r="LY15" s="11">
        <v>64848373.879999995</v>
      </c>
      <c r="LZ15" s="11">
        <v>25565656.629999999</v>
      </c>
      <c r="MA15" s="11">
        <v>41328730.189999998</v>
      </c>
      <c r="MB15" s="11">
        <v>25339263.210000001</v>
      </c>
      <c r="MC15" s="11">
        <v>9055856.3999999985</v>
      </c>
      <c r="MD15" s="11">
        <v>28197675.829999998</v>
      </c>
      <c r="ME15" s="11">
        <v>16987402.940000001</v>
      </c>
      <c r="MF15" s="11">
        <v>54549537.200000003</v>
      </c>
      <c r="MG15" s="11">
        <v>16745967.539999999</v>
      </c>
      <c r="MH15" s="11">
        <v>404910974.73000002</v>
      </c>
      <c r="MI15" s="11">
        <v>14891513.119999999</v>
      </c>
      <c r="MJ15" s="11">
        <v>8736693.870000001</v>
      </c>
      <c r="MK15" s="11">
        <v>13248041.1</v>
      </c>
      <c r="ML15" s="11">
        <v>10598180.119999999</v>
      </c>
      <c r="MM15" s="11">
        <v>10252696.360000001</v>
      </c>
      <c r="MN15" s="11">
        <v>21489429.239999998</v>
      </c>
      <c r="MO15" s="11">
        <v>12175176.369999999</v>
      </c>
      <c r="MP15" s="11">
        <v>18591313.770000003</v>
      </c>
      <c r="MQ15" s="11">
        <v>16143543.460000001</v>
      </c>
      <c r="MR15" s="11">
        <v>20335093.41</v>
      </c>
      <c r="MS15" s="11">
        <v>50426001.169999994</v>
      </c>
      <c r="MT15" s="11">
        <v>263347918.56999999</v>
      </c>
      <c r="MU15" s="11">
        <v>10716461.800000001</v>
      </c>
      <c r="MV15" s="11">
        <v>45037469.939999998</v>
      </c>
      <c r="MW15" s="11">
        <v>41954646.589999996</v>
      </c>
      <c r="MX15" s="11">
        <v>13826318.1</v>
      </c>
      <c r="MY15" s="11">
        <v>23504531.140000001</v>
      </c>
      <c r="MZ15" s="11">
        <v>55691239.169999994</v>
      </c>
      <c r="NA15" s="11">
        <v>38678690.460000001</v>
      </c>
      <c r="NB15" s="11">
        <v>42306690.920000002</v>
      </c>
      <c r="NC15" s="11">
        <v>10924889.32</v>
      </c>
      <c r="ND15" s="11">
        <v>9686062.370000001</v>
      </c>
      <c r="NE15" s="11">
        <v>392192960.36000001</v>
      </c>
      <c r="NF15" s="11">
        <v>99771441.129999995</v>
      </c>
      <c r="NG15" s="11">
        <v>23374099.91</v>
      </c>
      <c r="NH15" s="11">
        <v>184056136.87</v>
      </c>
      <c r="NI15" s="11">
        <v>24356585.349999998</v>
      </c>
      <c r="NJ15" s="11">
        <v>46610110.489999995</v>
      </c>
      <c r="NK15" s="11">
        <v>111060351.38</v>
      </c>
      <c r="NL15" s="11">
        <v>111543982.58000001</v>
      </c>
      <c r="NM15" s="11">
        <v>5572733.4900000002</v>
      </c>
      <c r="NN15" s="11">
        <v>26472912.07</v>
      </c>
      <c r="NO15" s="11">
        <v>23572799.329999998</v>
      </c>
      <c r="NP15" s="11">
        <v>15288414.640000001</v>
      </c>
      <c r="NQ15" s="11">
        <v>126553059.65000001</v>
      </c>
      <c r="NR15" s="11">
        <v>41053710.009999998</v>
      </c>
      <c r="NS15" s="11">
        <v>10860347.91</v>
      </c>
      <c r="NT15" s="11">
        <v>12513681.539999999</v>
      </c>
      <c r="NU15" s="11">
        <v>7846219.79</v>
      </c>
      <c r="NV15" s="11">
        <v>3148559.97</v>
      </c>
      <c r="NW15" s="11">
        <v>9750517.8900000006</v>
      </c>
      <c r="NX15" s="11">
        <v>289284480.44000006</v>
      </c>
      <c r="NY15" s="11">
        <v>259211700.90000001</v>
      </c>
      <c r="NZ15" s="11">
        <v>14201423.030000001</v>
      </c>
      <c r="OA15" s="11">
        <v>9280826.5099999998</v>
      </c>
      <c r="OB15" s="11">
        <v>19038810.170000002</v>
      </c>
      <c r="OC15" s="11">
        <v>26252928.75</v>
      </c>
      <c r="OD15" s="11">
        <v>7018415.0599999996</v>
      </c>
      <c r="OE15" s="11">
        <v>253630838.62</v>
      </c>
      <c r="OF15" s="11">
        <v>61529339.939999998</v>
      </c>
      <c r="OG15" s="11">
        <v>15651873.540000001</v>
      </c>
      <c r="OH15" s="11">
        <v>92187263.629999995</v>
      </c>
      <c r="OI15" s="11">
        <v>14408143.300000001</v>
      </c>
      <c r="OJ15" s="11">
        <v>21807117.539999999</v>
      </c>
      <c r="OK15" s="11">
        <v>42672017.590000004</v>
      </c>
      <c r="OL15" s="11">
        <v>1747264.7</v>
      </c>
      <c r="OM15" s="11">
        <v>18133284.710000001</v>
      </c>
      <c r="ON15" s="11">
        <v>280019993.60000002</v>
      </c>
      <c r="OO15" s="11">
        <v>48321233.960000001</v>
      </c>
      <c r="OP15" s="11">
        <v>105439972.2</v>
      </c>
      <c r="OQ15" s="11">
        <v>41475751.009999998</v>
      </c>
      <c r="OR15" s="11">
        <v>35404478.07</v>
      </c>
      <c r="OS15" s="11">
        <v>19457582.579999998</v>
      </c>
      <c r="OT15" s="11">
        <v>74656235.189999998</v>
      </c>
      <c r="OU15" s="11">
        <v>17239329.039999999</v>
      </c>
      <c r="OV15" s="11">
        <v>12357751.43</v>
      </c>
      <c r="OW15" s="11">
        <v>17570405.670000002</v>
      </c>
      <c r="OX15" s="11">
        <v>23948184.91</v>
      </c>
      <c r="OY15" s="11">
        <v>138620517.97</v>
      </c>
      <c r="OZ15" s="11">
        <v>13649531.530000001</v>
      </c>
      <c r="PA15" s="11">
        <v>20915191.760000002</v>
      </c>
      <c r="PB15" s="11">
        <v>16094375.539999999</v>
      </c>
      <c r="PC15" s="11">
        <v>179791403.03000003</v>
      </c>
      <c r="PD15" s="11">
        <v>10177077.640000001</v>
      </c>
      <c r="PE15" s="11">
        <v>37136005.269999996</v>
      </c>
      <c r="PF15" s="11">
        <v>9397297.5</v>
      </c>
      <c r="PG15" s="11">
        <v>15568644.25</v>
      </c>
      <c r="PH15" s="11">
        <v>36951596.030000001</v>
      </c>
      <c r="PI15" s="11">
        <v>12804528.800000001</v>
      </c>
      <c r="PJ15" s="11">
        <v>22490506.710000001</v>
      </c>
      <c r="PK15" s="11">
        <v>14689900.52</v>
      </c>
      <c r="PL15" s="11">
        <v>12734139.059999999</v>
      </c>
      <c r="PM15" s="11">
        <v>28476450.259999998</v>
      </c>
      <c r="PN15" s="11">
        <v>36018562.009999998</v>
      </c>
      <c r="PO15" s="11">
        <v>9888027.1799999997</v>
      </c>
      <c r="PP15" s="11">
        <v>76515767.280000001</v>
      </c>
      <c r="PQ15" s="11">
        <v>6606624.3300000001</v>
      </c>
      <c r="PR15" s="11">
        <v>15118397.199999999</v>
      </c>
      <c r="PS15" s="11">
        <v>5577873.8599999994</v>
      </c>
      <c r="PT15" s="11">
        <v>6398143.9800000004</v>
      </c>
      <c r="PU15" s="11">
        <v>458502853.56</v>
      </c>
      <c r="PV15" s="11">
        <v>6128937.8100000005</v>
      </c>
      <c r="PW15" s="11">
        <v>18283679.050000001</v>
      </c>
      <c r="PX15" s="11">
        <v>28041052.649999999</v>
      </c>
      <c r="PY15" s="11">
        <v>72723427.560000002</v>
      </c>
      <c r="PZ15" s="11">
        <v>22221030.210000001</v>
      </c>
      <c r="QA15" s="11">
        <v>236580108.07000002</v>
      </c>
      <c r="QB15" s="11">
        <v>7030797.7400000002</v>
      </c>
      <c r="QC15" s="11">
        <v>46965827.290000007</v>
      </c>
      <c r="QD15" s="11">
        <v>8086370.3100000005</v>
      </c>
      <c r="QE15" s="11">
        <v>36010004.300000004</v>
      </c>
      <c r="QF15" s="11">
        <v>12755441.620000001</v>
      </c>
      <c r="QG15" s="11">
        <v>13492474.879999999</v>
      </c>
      <c r="QH15" s="11">
        <v>22345160.68</v>
      </c>
      <c r="QI15" s="11">
        <v>33405713.23</v>
      </c>
      <c r="QJ15" s="11">
        <v>42653503.799999997</v>
      </c>
      <c r="QK15" s="11">
        <v>7435999.3800000008</v>
      </c>
      <c r="QL15" s="11">
        <v>17403604.079999998</v>
      </c>
      <c r="QM15" s="11">
        <v>14127892.07</v>
      </c>
      <c r="QN15" s="11">
        <v>221155149.47</v>
      </c>
      <c r="QO15" s="11">
        <v>56583239.760000005</v>
      </c>
      <c r="QP15" s="11">
        <v>9783065.2200000007</v>
      </c>
      <c r="QQ15" s="11">
        <v>9316806.0700000003</v>
      </c>
      <c r="QR15" s="11">
        <v>10017590.129999999</v>
      </c>
      <c r="QS15" s="11">
        <v>12420910.26</v>
      </c>
      <c r="QT15" s="11">
        <v>2440211.4</v>
      </c>
      <c r="QU15" s="11">
        <v>136054194.93000001</v>
      </c>
      <c r="QV15" s="11">
        <v>17005264.530000001</v>
      </c>
      <c r="QW15" s="11">
        <v>26771586.579999998</v>
      </c>
      <c r="QX15" s="11">
        <v>7608178.9100000001</v>
      </c>
      <c r="QY15" s="11">
        <v>13619064.6</v>
      </c>
      <c r="QZ15" s="11">
        <v>48304714.740000002</v>
      </c>
      <c r="RA15" s="11">
        <v>12419947.370000001</v>
      </c>
      <c r="RB15" s="11">
        <v>33458656.509999998</v>
      </c>
      <c r="RC15" s="11">
        <v>20254264.82</v>
      </c>
      <c r="RD15" s="11">
        <v>9656429.5800000001</v>
      </c>
      <c r="RE15" s="11">
        <v>13629651.619999999</v>
      </c>
      <c r="RF15" s="11">
        <v>10671780.870000001</v>
      </c>
      <c r="RG15" s="11">
        <v>10396123.76</v>
      </c>
      <c r="RH15" s="11">
        <v>208280044.38</v>
      </c>
      <c r="RI15" s="11">
        <v>54289711.969999999</v>
      </c>
      <c r="RJ15" s="11">
        <v>18680088.629999999</v>
      </c>
      <c r="RK15" s="11">
        <v>29522021.189999998</v>
      </c>
      <c r="RL15" s="11">
        <v>19917864.98</v>
      </c>
      <c r="RM15" s="11">
        <v>38104003.890000001</v>
      </c>
      <c r="RN15" s="11">
        <v>108239501.73</v>
      </c>
      <c r="RO15" s="11">
        <v>29052420.93</v>
      </c>
      <c r="RP15" s="11">
        <v>23853920.460000001</v>
      </c>
      <c r="RQ15" s="11">
        <v>45420188.75</v>
      </c>
      <c r="RR15" s="11">
        <v>60236992.730000004</v>
      </c>
      <c r="RS15" s="11">
        <v>20847846.219999999</v>
      </c>
      <c r="RT15" s="11">
        <v>12032048.189999999</v>
      </c>
      <c r="RU15" s="11">
        <v>28143120.93</v>
      </c>
      <c r="RV15" s="11">
        <v>6909709.4900000002</v>
      </c>
      <c r="RW15" s="11">
        <v>21388815.759999998</v>
      </c>
      <c r="RX15" s="11">
        <v>17455475.719999999</v>
      </c>
      <c r="RY15" s="11">
        <v>22197373.259999998</v>
      </c>
      <c r="RZ15" s="11">
        <v>11768035.280000001</v>
      </c>
      <c r="SA15" s="11">
        <v>21768937.450000003</v>
      </c>
      <c r="SB15" s="11">
        <v>107982737.83999999</v>
      </c>
      <c r="SC15" s="11">
        <v>30399154.41</v>
      </c>
      <c r="SD15" s="11">
        <v>9039674.9199999999</v>
      </c>
      <c r="SE15" s="11">
        <v>23655790.670000002</v>
      </c>
      <c r="SF15" s="11">
        <v>10143732.73</v>
      </c>
      <c r="SG15" s="11">
        <v>10424045.58</v>
      </c>
      <c r="SH15" s="11">
        <v>10701717.34</v>
      </c>
      <c r="SI15" s="11">
        <v>19757669.809999999</v>
      </c>
      <c r="SJ15" s="11">
        <v>9419154.7400000002</v>
      </c>
      <c r="SK15" s="11">
        <v>29786369.129999999</v>
      </c>
      <c r="SL15" s="11">
        <v>21706252.289999999</v>
      </c>
      <c r="SM15" s="11">
        <v>11405379.300000001</v>
      </c>
      <c r="SN15" s="11">
        <v>116456998.13</v>
      </c>
      <c r="SO15" s="11">
        <v>21732052.359999999</v>
      </c>
      <c r="SP15" s="11">
        <v>23045567.899999999</v>
      </c>
      <c r="SQ15" s="11">
        <v>31170558.420000002</v>
      </c>
      <c r="SR15" s="11">
        <v>28883116.109999999</v>
      </c>
      <c r="SS15" s="11">
        <v>12869117.93</v>
      </c>
      <c r="ST15" s="11">
        <v>11809998.609999999</v>
      </c>
      <c r="SU15" s="11">
        <v>6906619.1399999997</v>
      </c>
      <c r="SV15" s="11">
        <v>100495138.19999999</v>
      </c>
      <c r="SW15" s="11">
        <v>9586460.3000000007</v>
      </c>
      <c r="SX15" s="11">
        <v>105607366.47</v>
      </c>
      <c r="SY15" s="11">
        <v>7565355.9500000002</v>
      </c>
      <c r="SZ15" s="11">
        <v>8986790.9199999999</v>
      </c>
      <c r="TA15" s="11">
        <v>12529923.82</v>
      </c>
      <c r="TB15" s="11">
        <v>5548800.9500000002</v>
      </c>
      <c r="TC15" s="11">
        <v>39054720</v>
      </c>
      <c r="TD15" s="11">
        <v>11154127.49</v>
      </c>
      <c r="TE15" s="11">
        <v>12209830.539999999</v>
      </c>
      <c r="TF15" s="11">
        <v>17158590.82</v>
      </c>
      <c r="TG15" s="11">
        <v>24933010.849999998</v>
      </c>
      <c r="TH15" s="11">
        <v>6240219.21</v>
      </c>
      <c r="TI15" s="11">
        <v>13854864.539999999</v>
      </c>
      <c r="TJ15" s="11">
        <v>264275874.94</v>
      </c>
      <c r="TK15" s="11">
        <v>21664866.210000001</v>
      </c>
      <c r="TL15" s="11">
        <v>14131293.35</v>
      </c>
      <c r="TM15" s="11">
        <v>21987452.509999998</v>
      </c>
      <c r="TN15" s="11">
        <v>31939339.240000002</v>
      </c>
      <c r="TO15" s="11">
        <v>16487023.449999999</v>
      </c>
      <c r="TP15" s="11">
        <v>7120497.5899999999</v>
      </c>
      <c r="TQ15" s="11">
        <v>67417270.030000001</v>
      </c>
      <c r="TR15" s="11">
        <v>16137229.149999999</v>
      </c>
      <c r="TS15" s="11">
        <v>30248719.329999998</v>
      </c>
      <c r="TT15" s="11">
        <v>20805952.449999999</v>
      </c>
      <c r="TU15" s="11">
        <v>11948240.550000001</v>
      </c>
      <c r="TV15" s="11">
        <v>13328043.530000001</v>
      </c>
      <c r="TW15" s="11">
        <v>28063546.310000002</v>
      </c>
      <c r="TX15" s="11">
        <v>21151783.949999999</v>
      </c>
      <c r="TY15" s="11">
        <v>12397978.439999999</v>
      </c>
      <c r="TZ15" s="11">
        <v>105348483.81</v>
      </c>
      <c r="UA15" s="11">
        <v>19438297.300000001</v>
      </c>
      <c r="UB15" s="11">
        <v>97695978.000000015</v>
      </c>
      <c r="UC15" s="11">
        <v>31912405.91</v>
      </c>
      <c r="UD15" s="11">
        <v>10772124.6</v>
      </c>
      <c r="UE15" s="11">
        <v>18657446.649999999</v>
      </c>
      <c r="UF15" s="11">
        <v>97517494.469999999</v>
      </c>
      <c r="UG15" s="11">
        <v>11054597.470000001</v>
      </c>
      <c r="UH15" s="11">
        <v>15581152.189999999</v>
      </c>
      <c r="UI15" s="11">
        <v>10571248.050000001</v>
      </c>
      <c r="UJ15" s="11">
        <v>8697835.1000000015</v>
      </c>
      <c r="UK15" s="11">
        <v>84896717.540000007</v>
      </c>
      <c r="UL15" s="11">
        <v>19469988.789999999</v>
      </c>
      <c r="UM15" s="11">
        <v>25758717.129999999</v>
      </c>
      <c r="UN15" s="11">
        <v>54447388.859999999</v>
      </c>
      <c r="UO15" s="11">
        <v>22028943.48</v>
      </c>
      <c r="UP15" s="11">
        <v>13787979.280000001</v>
      </c>
      <c r="UQ15" s="11">
        <v>391310544.59999996</v>
      </c>
      <c r="UR15" s="11">
        <v>25319950.830000002</v>
      </c>
      <c r="US15" s="11">
        <v>30144603.969999999</v>
      </c>
      <c r="UT15" s="11">
        <v>65649126.329999998</v>
      </c>
      <c r="UU15" s="11">
        <v>25616773.84</v>
      </c>
      <c r="UV15" s="11">
        <v>18784615.370000001</v>
      </c>
      <c r="UW15" s="11">
        <v>41658740.32</v>
      </c>
      <c r="UX15" s="11">
        <v>9924571.5</v>
      </c>
      <c r="UY15" s="11">
        <v>12955509.57</v>
      </c>
      <c r="UZ15" s="11">
        <v>18623300.23</v>
      </c>
      <c r="VA15" s="11">
        <v>19384102.920000002</v>
      </c>
      <c r="VB15" s="11">
        <v>37806601.969999999</v>
      </c>
      <c r="VC15" s="11">
        <v>19710338.27</v>
      </c>
      <c r="VD15" s="11">
        <v>24020970.649999999</v>
      </c>
      <c r="VE15" s="11">
        <v>11061421.1</v>
      </c>
      <c r="VF15" s="11">
        <v>8743095.8499999996</v>
      </c>
      <c r="VG15" s="11">
        <v>12458690.58</v>
      </c>
      <c r="VH15" s="11">
        <v>7423138.4199999999</v>
      </c>
      <c r="VI15" s="11">
        <v>42437054.129999995</v>
      </c>
      <c r="VJ15" s="11">
        <v>14350810.77</v>
      </c>
      <c r="VK15" s="11">
        <v>10563167.029999999</v>
      </c>
      <c r="VL15" s="11">
        <v>8930930.870000001</v>
      </c>
      <c r="VM15" s="11">
        <v>183768188.5</v>
      </c>
      <c r="VN15" s="11">
        <v>14401934.32</v>
      </c>
      <c r="VO15" s="11">
        <v>10466329.119999999</v>
      </c>
      <c r="VP15" s="11">
        <v>23988653.310000002</v>
      </c>
      <c r="VQ15" s="11">
        <v>22205541.550000001</v>
      </c>
      <c r="VR15" s="11">
        <v>15777430.440000001</v>
      </c>
      <c r="VS15" s="11">
        <v>37311698.449999996</v>
      </c>
      <c r="VT15" s="11">
        <v>14964441.01</v>
      </c>
      <c r="VU15" s="11">
        <v>9040584.1199999992</v>
      </c>
      <c r="VV15" s="11">
        <v>32579374.289999999</v>
      </c>
      <c r="VW15" s="11">
        <v>9761879.2400000002</v>
      </c>
      <c r="VX15" s="11">
        <v>32787444.41</v>
      </c>
      <c r="VY15" s="11">
        <v>9848656.9800000004</v>
      </c>
      <c r="VZ15" s="11">
        <v>20534167.189999998</v>
      </c>
      <c r="WA15" s="11">
        <v>10411719.189999999</v>
      </c>
      <c r="WB15" s="11">
        <v>417713693.51999998</v>
      </c>
      <c r="WC15" s="11">
        <v>19228485.859999999</v>
      </c>
      <c r="WD15" s="11">
        <v>15390301.9</v>
      </c>
      <c r="WE15" s="11">
        <v>9531257.1899999995</v>
      </c>
      <c r="WF15" s="11">
        <v>6102545.4100000001</v>
      </c>
      <c r="WG15" s="11">
        <v>24183284.719999999</v>
      </c>
      <c r="WH15" s="11">
        <v>48630567.229999997</v>
      </c>
      <c r="WI15" s="11">
        <v>39902900.25</v>
      </c>
      <c r="WJ15" s="11">
        <v>19083711.23</v>
      </c>
      <c r="WK15" s="11">
        <v>25911505.09</v>
      </c>
      <c r="WL15" s="11">
        <v>8056316.2999999998</v>
      </c>
      <c r="WM15" s="11">
        <v>40308676.469999999</v>
      </c>
      <c r="WN15" s="11">
        <v>11595847.369999999</v>
      </c>
      <c r="WO15" s="11">
        <v>38610782.390000001</v>
      </c>
      <c r="WP15" s="11">
        <v>21457773.169999998</v>
      </c>
      <c r="WQ15" s="11">
        <v>21292757.280000001</v>
      </c>
      <c r="WR15" s="11">
        <v>23587075.57</v>
      </c>
      <c r="WS15" s="11">
        <v>39071325.5</v>
      </c>
      <c r="WT15" s="11">
        <v>14648869.949999999</v>
      </c>
      <c r="WU15" s="11">
        <v>48698876.730000004</v>
      </c>
      <c r="WV15" s="11">
        <v>109111885.53</v>
      </c>
      <c r="WW15" s="11">
        <v>11566199.9</v>
      </c>
      <c r="WX15" s="11">
        <v>9512236.0099999998</v>
      </c>
      <c r="WY15" s="11">
        <v>9791378.4499999993</v>
      </c>
      <c r="WZ15" s="11">
        <v>18039782.52</v>
      </c>
      <c r="XA15" s="11">
        <v>9455756.6500000004</v>
      </c>
      <c r="XB15" s="11">
        <v>8477040.2699999996</v>
      </c>
      <c r="XC15" s="11">
        <v>14462083.109999999</v>
      </c>
      <c r="XD15" s="11">
        <v>32681640.240000002</v>
      </c>
      <c r="XE15" s="11">
        <v>11350312.810000001</v>
      </c>
      <c r="XF15" s="11">
        <v>11378437.050000001</v>
      </c>
      <c r="XG15" s="11">
        <v>11659387.65</v>
      </c>
      <c r="XH15" s="11">
        <v>15636685.210000001</v>
      </c>
      <c r="XI15" s="11">
        <v>252543310.65000001</v>
      </c>
      <c r="XJ15" s="11">
        <v>37287952.57</v>
      </c>
      <c r="XK15" s="11">
        <v>29670641.82</v>
      </c>
      <c r="XL15" s="11">
        <v>64039977.359999992</v>
      </c>
      <c r="XM15" s="11">
        <v>22049990.960000001</v>
      </c>
      <c r="XN15" s="11">
        <v>23039451.399999999</v>
      </c>
      <c r="XO15" s="11">
        <v>45584596.420000002</v>
      </c>
      <c r="XP15" s="11">
        <v>28643002.34</v>
      </c>
      <c r="XQ15" s="11">
        <v>20128660.530000001</v>
      </c>
      <c r="XR15" s="11">
        <v>45324310.599999994</v>
      </c>
      <c r="XS15" s="11">
        <v>37770872.159999996</v>
      </c>
      <c r="XT15" s="11">
        <v>23744263.780000001</v>
      </c>
      <c r="XU15" s="11">
        <v>15505942.600000001</v>
      </c>
      <c r="XV15" s="11">
        <v>17029935.140000001</v>
      </c>
      <c r="XW15" s="11">
        <v>17653782.219999999</v>
      </c>
      <c r="XX15" s="11">
        <v>14363568.17</v>
      </c>
      <c r="XY15" s="11">
        <v>9928713.5399999991</v>
      </c>
      <c r="XZ15" s="11">
        <v>18126655.300000001</v>
      </c>
      <c r="YA15" s="11">
        <v>12304127.550000001</v>
      </c>
      <c r="YB15" s="11">
        <v>13899199.35</v>
      </c>
      <c r="YC15" s="11">
        <v>17933345.620000001</v>
      </c>
      <c r="YD15" s="11">
        <v>12059497.01</v>
      </c>
      <c r="YE15" s="11">
        <v>14737664.41</v>
      </c>
      <c r="YF15" s="11">
        <v>340934990.63999999</v>
      </c>
      <c r="YG15" s="11">
        <v>12364541.17</v>
      </c>
      <c r="YH15" s="11">
        <v>19335965.920000002</v>
      </c>
      <c r="YI15" s="11">
        <v>11921536.560000001</v>
      </c>
      <c r="YJ15" s="11">
        <v>41868996.780000001</v>
      </c>
      <c r="YK15" s="11">
        <v>15027023.960000001</v>
      </c>
      <c r="YL15" s="11">
        <v>59312246.75</v>
      </c>
      <c r="YM15" s="11">
        <v>13500460.390000001</v>
      </c>
      <c r="YN15" s="11">
        <v>22773824.380000003</v>
      </c>
      <c r="YO15" s="11">
        <v>28755131.670000002</v>
      </c>
      <c r="YP15" s="11">
        <v>28056540.060000002</v>
      </c>
      <c r="YQ15" s="11">
        <v>13247650.539999999</v>
      </c>
      <c r="YR15" s="11">
        <v>11831828.08</v>
      </c>
      <c r="YS15" s="11">
        <v>11208633.65</v>
      </c>
      <c r="YT15" s="11">
        <v>6518517.8600000003</v>
      </c>
      <c r="YU15" s="11">
        <v>5052167.21</v>
      </c>
      <c r="YV15" s="11">
        <v>12084227.34</v>
      </c>
      <c r="YW15" s="11">
        <v>119001577.91999999</v>
      </c>
      <c r="YX15" s="11">
        <v>57407199.420000002</v>
      </c>
      <c r="YY15" s="11">
        <v>12303589.379999999</v>
      </c>
      <c r="YZ15" s="11">
        <v>12496322.169999998</v>
      </c>
      <c r="ZA15" s="11">
        <v>28907858.449999999</v>
      </c>
      <c r="ZB15" s="11">
        <v>14335901.539999999</v>
      </c>
      <c r="ZC15" s="11">
        <v>8085103.75</v>
      </c>
      <c r="ZD15" s="11">
        <v>119214213.48999999</v>
      </c>
      <c r="ZE15" s="11">
        <v>10757764.02</v>
      </c>
      <c r="ZF15" s="11">
        <v>23243172.719999999</v>
      </c>
      <c r="ZG15" s="11">
        <v>20401381.25</v>
      </c>
      <c r="ZH15" s="11">
        <v>10487827.560000001</v>
      </c>
      <c r="ZI15" s="11">
        <v>18098873.66</v>
      </c>
      <c r="ZJ15" s="11">
        <v>16986112.68</v>
      </c>
      <c r="ZK15" s="11">
        <v>7323546.9600000009</v>
      </c>
      <c r="ZL15" s="11">
        <v>19473180.719999999</v>
      </c>
      <c r="ZM15" s="11">
        <v>202529167.84000003</v>
      </c>
      <c r="ZN15" s="11">
        <v>16045375.140000001</v>
      </c>
      <c r="ZO15" s="11">
        <v>26025419.579999998</v>
      </c>
      <c r="ZP15" s="11">
        <v>56760560.760000005</v>
      </c>
      <c r="ZQ15" s="11">
        <v>38054701.219999999</v>
      </c>
      <c r="ZR15" s="11">
        <v>11968544.689999999</v>
      </c>
      <c r="ZS15" s="11">
        <v>27689691.66</v>
      </c>
      <c r="ZT15" s="11">
        <v>34936043.450000003</v>
      </c>
      <c r="ZU15" s="11">
        <v>29578882.43</v>
      </c>
      <c r="ZV15" s="11">
        <v>50688363.5</v>
      </c>
      <c r="ZW15" s="11">
        <v>6026677.8799999999</v>
      </c>
      <c r="ZX15" s="11">
        <v>11749962.84</v>
      </c>
      <c r="ZY15" s="11">
        <v>15984035.399999999</v>
      </c>
      <c r="ZZ15" s="11">
        <v>24740741.949999999</v>
      </c>
      <c r="AAA15" s="11">
        <v>13674916.91</v>
      </c>
      <c r="AAB15" s="11">
        <v>10766245.15</v>
      </c>
      <c r="AAC15" s="11">
        <v>18674695.049999997</v>
      </c>
      <c r="AAD15" s="11">
        <v>16738357.02</v>
      </c>
      <c r="AAE15" s="11">
        <v>9709519.1899999995</v>
      </c>
      <c r="AAF15" s="11">
        <v>10593802.210000001</v>
      </c>
      <c r="AAG15" s="11">
        <v>6720291.8499999996</v>
      </c>
      <c r="AAH15" s="11">
        <v>16540316.199999999</v>
      </c>
      <c r="AAI15" s="11">
        <v>74194899.00999999</v>
      </c>
      <c r="AAJ15" s="11">
        <v>13505793.439999999</v>
      </c>
      <c r="AAK15" s="11">
        <v>6730114.29</v>
      </c>
      <c r="AAL15" s="11">
        <v>7331562.4299999997</v>
      </c>
      <c r="AAM15" s="11">
        <v>8817531.0399999991</v>
      </c>
      <c r="AAN15" s="11">
        <v>10449347.5</v>
      </c>
      <c r="AAO15" s="11">
        <v>7436212.1799999997</v>
      </c>
      <c r="AAP15" s="11">
        <v>482925107.91000003</v>
      </c>
      <c r="AAQ15" s="11">
        <v>20990694.550000001</v>
      </c>
      <c r="AAR15" s="11">
        <v>8666104.75</v>
      </c>
      <c r="AAS15" s="11">
        <v>25461152.719999999</v>
      </c>
      <c r="AAT15" s="11">
        <v>18093661.390000001</v>
      </c>
      <c r="AAU15" s="11">
        <v>6966927.1400000006</v>
      </c>
      <c r="AAV15" s="11">
        <v>14848500.800000001</v>
      </c>
      <c r="AAW15" s="11">
        <v>18095880.620000001</v>
      </c>
      <c r="AAX15" s="11">
        <v>96874309.829999998</v>
      </c>
      <c r="AAY15" s="11">
        <v>10676279.470000001</v>
      </c>
      <c r="AAZ15" s="11">
        <v>24100525.960000001</v>
      </c>
      <c r="ABA15" s="11">
        <v>72767401.939999998</v>
      </c>
      <c r="ABB15" s="11">
        <v>30155940.280000001</v>
      </c>
      <c r="ABC15" s="11">
        <v>9912516.6600000001</v>
      </c>
      <c r="ABD15" s="11">
        <v>7785264.8900000006</v>
      </c>
      <c r="ABE15" s="11">
        <v>10640066.460000001</v>
      </c>
      <c r="ABF15" s="11">
        <v>1487756.28</v>
      </c>
      <c r="ABG15" s="11">
        <v>3854757.9699999997</v>
      </c>
      <c r="ABH15" s="11">
        <v>13234145.390000001</v>
      </c>
      <c r="ABI15" s="11">
        <v>111285361.88</v>
      </c>
      <c r="ABJ15" s="11">
        <v>98060790.719999999</v>
      </c>
      <c r="ABK15" s="11">
        <v>11717031.1</v>
      </c>
      <c r="ABL15" s="11">
        <v>10031841.17</v>
      </c>
      <c r="ABM15" s="11">
        <v>5361872.22</v>
      </c>
      <c r="ABN15" s="11">
        <v>7545321.4799999995</v>
      </c>
      <c r="ABO15" s="11">
        <v>9005331.7599999998</v>
      </c>
      <c r="ABP15" s="11">
        <v>118314986.10000002</v>
      </c>
      <c r="ABQ15" s="11">
        <v>20347205.450000003</v>
      </c>
      <c r="ABR15" s="11">
        <v>17583391.420000002</v>
      </c>
      <c r="ABS15" s="11">
        <v>26420034.48</v>
      </c>
      <c r="ABT15" s="11">
        <v>17208130.310000002</v>
      </c>
      <c r="ABU15" s="11">
        <v>25126737.219999999</v>
      </c>
      <c r="ABV15" s="11">
        <v>15759186.390000001</v>
      </c>
      <c r="ABW15" s="11">
        <v>20902667.009999998</v>
      </c>
      <c r="ABX15" s="11">
        <v>3056422.75</v>
      </c>
      <c r="ABY15" s="11">
        <v>149886875.49000001</v>
      </c>
      <c r="ABZ15" s="11">
        <v>16625038.600000001</v>
      </c>
      <c r="ACA15" s="11">
        <v>19320646.620000001</v>
      </c>
      <c r="ACB15" s="11">
        <v>12310814.99</v>
      </c>
      <c r="ACC15" s="11">
        <v>13444598.17</v>
      </c>
      <c r="ACD15" s="11">
        <v>45039103.560000002</v>
      </c>
      <c r="ACE15" s="11">
        <v>21201820.950000003</v>
      </c>
      <c r="ACF15" s="11">
        <v>15929094.350000001</v>
      </c>
      <c r="ACG15" s="11">
        <v>17315050.710000001</v>
      </c>
      <c r="ACH15" s="11">
        <v>12320318.300000001</v>
      </c>
      <c r="ACI15" s="11">
        <v>15190827.130000001</v>
      </c>
      <c r="ACJ15" s="11">
        <v>292348412.50999999</v>
      </c>
      <c r="ACK15" s="11">
        <v>11475269.26</v>
      </c>
      <c r="ACL15" s="11">
        <v>11409684.890000001</v>
      </c>
      <c r="ACM15" s="11">
        <v>35534376.210000001</v>
      </c>
      <c r="ACN15" s="11">
        <v>9981852.1500000004</v>
      </c>
      <c r="ACO15" s="11">
        <v>12237962.41</v>
      </c>
      <c r="ACP15" s="11">
        <v>11024124.810000001</v>
      </c>
      <c r="ACQ15" s="11">
        <v>74756984.209999993</v>
      </c>
      <c r="ACR15" s="11">
        <v>70083611.25</v>
      </c>
      <c r="ACS15" s="11">
        <v>10794181.33</v>
      </c>
      <c r="ACT15" s="11">
        <v>15650298.98</v>
      </c>
      <c r="ACU15" s="11">
        <v>17784640.890000001</v>
      </c>
      <c r="ACV15" s="11">
        <v>2477988.8199999998</v>
      </c>
      <c r="ACW15" s="11">
        <v>76800033.899999991</v>
      </c>
      <c r="ACX15" s="11">
        <v>44041558.030000001</v>
      </c>
      <c r="ACY15" s="11">
        <v>17270762.009999998</v>
      </c>
      <c r="ACZ15" s="11">
        <v>12638561.289999999</v>
      </c>
      <c r="ADA15" s="11">
        <v>7401159.75</v>
      </c>
      <c r="ADB15" s="11">
        <v>5051304.6899999995</v>
      </c>
      <c r="ADC15" s="11">
        <v>11238315.9</v>
      </c>
      <c r="ADD15" s="11">
        <v>17920564.890000001</v>
      </c>
      <c r="ADE15" s="11">
        <v>3886260.36</v>
      </c>
      <c r="ADF15" s="11">
        <v>8923200.9299999997</v>
      </c>
      <c r="ADG15" s="11">
        <v>70695866.549999997</v>
      </c>
      <c r="ADH15" s="11">
        <v>50151766.240000002</v>
      </c>
      <c r="ADI15" s="11">
        <v>8663325.5899999999</v>
      </c>
      <c r="ADJ15" s="11">
        <v>9688765.4900000002</v>
      </c>
      <c r="ADK15" s="11">
        <v>12158702.199999999</v>
      </c>
      <c r="ADL15" s="11">
        <v>5783538.8700000001</v>
      </c>
      <c r="ADM15" s="11">
        <v>14905170.110000001</v>
      </c>
      <c r="ADN15" s="11">
        <v>9975937.7199999988</v>
      </c>
      <c r="ADO15" s="11">
        <v>12549868.58</v>
      </c>
      <c r="ADP15" s="11">
        <v>288782708.39999998</v>
      </c>
      <c r="ADQ15" s="11">
        <v>55472536.129999995</v>
      </c>
      <c r="ADR15" s="11">
        <v>47409947.950000003</v>
      </c>
      <c r="ADS15" s="11">
        <v>3181946.7699999996</v>
      </c>
      <c r="ADT15" s="11">
        <v>68115486.960000008</v>
      </c>
      <c r="ADU15" s="11">
        <v>5659353.96</v>
      </c>
      <c r="ADV15" s="11">
        <v>13253700.329999998</v>
      </c>
      <c r="ADW15" s="11">
        <v>11007268.120000001</v>
      </c>
      <c r="ADX15" s="11">
        <v>10371798.35</v>
      </c>
      <c r="ADY15" s="11">
        <v>3625432.19</v>
      </c>
      <c r="ADZ15" s="11">
        <v>406955464.76999998</v>
      </c>
      <c r="AEA15" s="11">
        <v>87540568.299999997</v>
      </c>
      <c r="AEB15" s="11">
        <v>54591728.890000001</v>
      </c>
      <c r="AEC15" s="11">
        <v>19848450.300000001</v>
      </c>
      <c r="AED15" s="11">
        <v>25880333.989999998</v>
      </c>
      <c r="AEE15" s="11">
        <v>26931274.66</v>
      </c>
      <c r="AEF15" s="11">
        <v>12124734.330000002</v>
      </c>
      <c r="AEG15" s="11">
        <v>23844165.289999999</v>
      </c>
      <c r="AEH15" s="11">
        <v>19244328.32</v>
      </c>
      <c r="AEI15" s="11">
        <v>13071164.74</v>
      </c>
      <c r="AEJ15" s="11">
        <v>16600133.34</v>
      </c>
      <c r="AEK15" s="11">
        <v>37911011.340000004</v>
      </c>
      <c r="AEL15" s="11">
        <v>18311821.939999998</v>
      </c>
      <c r="AEM15" s="11">
        <v>13178648.770000001</v>
      </c>
      <c r="AEN15" s="11">
        <v>23742737.73</v>
      </c>
      <c r="AEO15" s="11">
        <v>28369590.98</v>
      </c>
      <c r="AEP15" s="11">
        <v>13886556.539999999</v>
      </c>
      <c r="AEQ15" s="11">
        <v>37049990.939999998</v>
      </c>
      <c r="AER15" s="11">
        <v>5784332.8100000005</v>
      </c>
      <c r="AES15" s="11">
        <v>39709370.07</v>
      </c>
      <c r="AET15" s="11">
        <v>265105941.28999996</v>
      </c>
      <c r="AEU15" s="11">
        <v>26462832.949999999</v>
      </c>
      <c r="AEV15" s="11">
        <v>25502538.239999998</v>
      </c>
      <c r="AEW15" s="11">
        <v>15821670.120000001</v>
      </c>
      <c r="AEX15" s="11">
        <v>9913741.5800000001</v>
      </c>
      <c r="AEY15" s="11">
        <v>34531652.230000004</v>
      </c>
      <c r="AEZ15" s="11">
        <v>19437953.66</v>
      </c>
      <c r="AFA15" s="11">
        <v>15859608.620000001</v>
      </c>
      <c r="AFB15" s="11">
        <v>7835889.2400000002</v>
      </c>
      <c r="AFC15" s="11">
        <v>10850685.629999999</v>
      </c>
      <c r="AFD15" s="11">
        <v>203627106.12</v>
      </c>
      <c r="AFE15" s="11">
        <v>102669656.97</v>
      </c>
      <c r="AFF15" s="11">
        <v>32493790.170000002</v>
      </c>
      <c r="AFG15" s="11">
        <v>19286719.59</v>
      </c>
      <c r="AFH15" s="11">
        <v>52816664.740000002</v>
      </c>
      <c r="AFI15" s="11">
        <v>29922342.349999998</v>
      </c>
      <c r="AFJ15" s="11">
        <v>24968829.330000002</v>
      </c>
      <c r="AFK15" s="11">
        <v>16572700.59</v>
      </c>
      <c r="AFL15" s="11">
        <v>12399810.85</v>
      </c>
      <c r="AFM15" s="11">
        <v>17370784.810000002</v>
      </c>
      <c r="AFN15" s="11">
        <v>20737025.859999999</v>
      </c>
      <c r="AFO15" s="11">
        <v>16304898.26</v>
      </c>
      <c r="AFP15" s="11">
        <v>31288659.73</v>
      </c>
      <c r="AFQ15" s="11">
        <v>132541651.70999999</v>
      </c>
      <c r="AFR15" s="11">
        <v>27685364.91</v>
      </c>
      <c r="AFS15" s="11">
        <v>22114302.77</v>
      </c>
      <c r="AFT15" s="11">
        <v>19579782.98</v>
      </c>
      <c r="AFU15" s="11">
        <v>17060953.670000002</v>
      </c>
      <c r="AFV15" s="11">
        <v>13565451.120000001</v>
      </c>
      <c r="AFW15" s="11">
        <v>9482430.7200000007</v>
      </c>
      <c r="AFX15" s="11">
        <v>21791795.710000001</v>
      </c>
      <c r="AFY15" s="11">
        <v>21111533.27</v>
      </c>
      <c r="AFZ15" s="11">
        <v>9145146.1799999997</v>
      </c>
      <c r="AGA15" s="11">
        <v>23990543.200000003</v>
      </c>
      <c r="AGB15" s="11">
        <v>15455049.280000001</v>
      </c>
      <c r="AGC15" s="11">
        <v>88680631.75999999</v>
      </c>
      <c r="AGD15" s="11">
        <v>17833979.200000003</v>
      </c>
      <c r="AGE15" s="11">
        <v>11871707.879999999</v>
      </c>
      <c r="AGF15" s="11">
        <v>9759082.8599999994</v>
      </c>
      <c r="AGG15" s="11">
        <v>37015545.980000004</v>
      </c>
      <c r="AGH15" s="11">
        <v>13597847.960000001</v>
      </c>
      <c r="AGI15" s="11">
        <v>11494932.459999999</v>
      </c>
      <c r="AGJ15" s="11">
        <v>13776345.82</v>
      </c>
      <c r="AGK15" s="11">
        <v>8944067.209999999</v>
      </c>
      <c r="AGL15" s="11">
        <v>7977220.5000000009</v>
      </c>
      <c r="AGM15" s="11">
        <v>6743283.0199999996</v>
      </c>
      <c r="AGN15" s="11">
        <v>230743637.81</v>
      </c>
      <c r="AGO15" s="11">
        <v>44855715.07</v>
      </c>
      <c r="AGP15" s="11">
        <v>20100622.199999999</v>
      </c>
      <c r="AGQ15" s="11">
        <v>15564039.27</v>
      </c>
      <c r="AGR15" s="11">
        <v>57186215.909999996</v>
      </c>
      <c r="AGS15" s="11">
        <v>22186656.509999998</v>
      </c>
      <c r="AGT15" s="11">
        <v>21241933.41</v>
      </c>
      <c r="AGU15" s="11">
        <v>13284601.940000001</v>
      </c>
      <c r="AGV15" s="11">
        <v>282947980.95999998</v>
      </c>
      <c r="AGW15" s="11">
        <v>125593432.57000001</v>
      </c>
      <c r="AGX15" s="11">
        <v>14402762.609999999</v>
      </c>
      <c r="AGY15" s="11">
        <v>37830694.689999998</v>
      </c>
      <c r="AGZ15" s="11">
        <v>35405356.369999997</v>
      </c>
      <c r="AHA15" s="11">
        <v>23886997.07</v>
      </c>
      <c r="AHB15" s="11">
        <v>24065305.539999999</v>
      </c>
      <c r="AHC15" s="11">
        <v>9572675.5600000005</v>
      </c>
      <c r="AHD15" s="11">
        <v>5220695.0199999996</v>
      </c>
      <c r="AHE15" s="11">
        <v>20469837.59</v>
      </c>
      <c r="AHF15" s="11">
        <v>19962120.57</v>
      </c>
      <c r="AHG15" s="11">
        <v>9126546.9399999995</v>
      </c>
      <c r="AHH15" s="11">
        <v>14657264.380000001</v>
      </c>
      <c r="AHI15" s="11">
        <v>17273204.030000001</v>
      </c>
      <c r="AHJ15" s="11">
        <v>12040152.859999999</v>
      </c>
      <c r="AHK15" s="11">
        <v>12927207.17</v>
      </c>
      <c r="AHL15" s="11">
        <v>9108367.2400000002</v>
      </c>
      <c r="AHM15" s="11">
        <v>87441201.909999982</v>
      </c>
      <c r="AHN15" s="11">
        <v>10806753.699999999</v>
      </c>
      <c r="AHO15" s="11">
        <v>10811856.49</v>
      </c>
      <c r="AHP15" s="11">
        <v>13031809.92</v>
      </c>
      <c r="AHQ15" s="11">
        <v>28061179.490000002</v>
      </c>
      <c r="AHR15" s="11">
        <v>11898688.82</v>
      </c>
      <c r="AHS15" s="11">
        <v>10078972</v>
      </c>
      <c r="AHT15" s="11">
        <f t="shared" si="0"/>
        <v>36626568672.409958</v>
      </c>
      <c r="AHV15" s="609"/>
      <c r="AHW15" s="610"/>
    </row>
    <row r="16" spans="1:909" x14ac:dyDescent="0.7">
      <c r="A16" s="96"/>
      <c r="B16" s="96" t="s">
        <v>1140</v>
      </c>
      <c r="C16" s="6" t="s">
        <v>1143</v>
      </c>
      <c r="D16" s="11">
        <v>3342663212.8600001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3997711766.1700001</v>
      </c>
      <c r="W16" s="11">
        <v>1223943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1154353.75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718947486.16000009</v>
      </c>
      <c r="BJ16" s="11">
        <v>508370562.94999999</v>
      </c>
      <c r="BK16" s="11">
        <v>0</v>
      </c>
      <c r="BL16" s="11">
        <v>478992</v>
      </c>
      <c r="BM16" s="11">
        <v>0</v>
      </c>
      <c r="BN16" s="11">
        <v>1406853</v>
      </c>
      <c r="BO16" s="11">
        <v>997600</v>
      </c>
      <c r="BP16" s="11">
        <v>0</v>
      </c>
      <c r="BQ16" s="11">
        <v>0</v>
      </c>
      <c r="BR16" s="11">
        <v>1313515317.5700002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1563980666.1099999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24859568.93</v>
      </c>
      <c r="DC16" s="11">
        <v>26160596.629999999</v>
      </c>
      <c r="DD16" s="11">
        <v>1275647.5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971336761.80999994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358850092.00999999</v>
      </c>
      <c r="EF16" s="11">
        <v>202124832.87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860815032.08000004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376000000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17052000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1499500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126206652.19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196800</v>
      </c>
      <c r="IU16" s="11">
        <v>200780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89641.600000000006</v>
      </c>
      <c r="JE16" s="11">
        <v>0</v>
      </c>
      <c r="JF16" s="11">
        <v>497910992.83000004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206752805.83000001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734598232.78999996</v>
      </c>
      <c r="JT16" s="11">
        <v>0</v>
      </c>
      <c r="JU16" s="11">
        <v>0</v>
      </c>
      <c r="JV16" s="11">
        <v>0</v>
      </c>
      <c r="JW16" s="11">
        <v>178579.5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11360.2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170000000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192629167.84999999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1119932979.8499999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1325403005.0700002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1284087051.02</v>
      </c>
      <c r="NF16" s="11">
        <v>0</v>
      </c>
      <c r="NG16" s="11">
        <v>0</v>
      </c>
      <c r="NH16" s="11">
        <v>50000000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101807262.06999999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1213021568.8800001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101349</v>
      </c>
      <c r="OG16" s="11">
        <v>0</v>
      </c>
      <c r="OH16" s="11">
        <v>1083546.82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172800</v>
      </c>
      <c r="OU16" s="11">
        <v>0</v>
      </c>
      <c r="OV16" s="11">
        <v>0</v>
      </c>
      <c r="OW16" s="11">
        <v>346600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1091500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39278131.43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591930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15667140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62420139.060000002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450600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3424299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8577066.4299999997</v>
      </c>
      <c r="UR16" s="11">
        <v>0</v>
      </c>
      <c r="US16" s="11">
        <v>0</v>
      </c>
      <c r="UT16" s="11">
        <v>10000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243385148.46000001</v>
      </c>
      <c r="VN16" s="11">
        <v>0</v>
      </c>
      <c r="VO16" s="11">
        <v>0</v>
      </c>
      <c r="VP16" s="11">
        <v>4304190</v>
      </c>
      <c r="VQ16" s="11">
        <v>0</v>
      </c>
      <c r="VR16" s="11">
        <v>0</v>
      </c>
      <c r="VS16" s="11">
        <v>0</v>
      </c>
      <c r="VT16" s="11">
        <v>0</v>
      </c>
      <c r="VU16" s="11">
        <v>0</v>
      </c>
      <c r="VV16" s="11">
        <v>0</v>
      </c>
      <c r="VW16" s="11">
        <v>0</v>
      </c>
      <c r="VX16" s="11">
        <v>900</v>
      </c>
      <c r="VY16" s="11">
        <v>0</v>
      </c>
      <c r="VZ16" s="11">
        <v>0</v>
      </c>
      <c r="WA16" s="11">
        <v>0</v>
      </c>
      <c r="WB16" s="11">
        <v>38594601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0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0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42945971.970000006</v>
      </c>
      <c r="XJ16" s="11">
        <v>0</v>
      </c>
      <c r="XK16" s="11">
        <v>0</v>
      </c>
      <c r="XL16" s="11">
        <v>51980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133361365.34999999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189170162.34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339708.16000000003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18758079.43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39999000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1">
        <v>0</v>
      </c>
      <c r="AAW16" s="11">
        <v>0</v>
      </c>
      <c r="AAX16" s="11">
        <v>0</v>
      </c>
      <c r="AAY16" s="11">
        <v>0</v>
      </c>
      <c r="AAZ16" s="11">
        <v>0</v>
      </c>
      <c r="ABA16" s="11">
        <v>0</v>
      </c>
      <c r="ABB16" s="11">
        <v>0</v>
      </c>
      <c r="ABC16" s="11">
        <v>0</v>
      </c>
      <c r="ABD16" s="11">
        <v>0</v>
      </c>
      <c r="ABE16" s="11">
        <v>0</v>
      </c>
      <c r="ABF16" s="11">
        <v>0</v>
      </c>
      <c r="ABG16" s="11">
        <v>0</v>
      </c>
      <c r="ABH16" s="11">
        <v>0</v>
      </c>
      <c r="ABI16" s="11">
        <v>0</v>
      </c>
      <c r="ABJ16" s="11">
        <v>0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0</v>
      </c>
      <c r="ABQ16" s="11">
        <v>0</v>
      </c>
      <c r="ABR16" s="11">
        <v>0</v>
      </c>
      <c r="ABS16" s="11">
        <v>0</v>
      </c>
      <c r="ABT16" s="11">
        <v>0</v>
      </c>
      <c r="ABU16" s="11">
        <v>0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0</v>
      </c>
      <c r="ACJ16" s="11">
        <v>27712300</v>
      </c>
      <c r="ACK16" s="11">
        <v>0</v>
      </c>
      <c r="ACL16" s="11">
        <v>0</v>
      </c>
      <c r="ACM16" s="11">
        <v>0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0</v>
      </c>
      <c r="ACV16" s="11">
        <v>0</v>
      </c>
      <c r="ACW16" s="11">
        <v>0</v>
      </c>
      <c r="ACX16" s="11">
        <v>0</v>
      </c>
      <c r="ACY16" s="11">
        <v>0</v>
      </c>
      <c r="ACZ16" s="11">
        <v>0</v>
      </c>
      <c r="ADA16" s="11">
        <v>0</v>
      </c>
      <c r="ADB16" s="11">
        <v>0</v>
      </c>
      <c r="ADC16" s="11">
        <v>1106448</v>
      </c>
      <c r="ADD16" s="11">
        <v>0</v>
      </c>
      <c r="ADE16" s="11">
        <v>0</v>
      </c>
      <c r="ADF16" s="11">
        <v>0</v>
      </c>
      <c r="ADG16" s="11">
        <v>134456209.04999998</v>
      </c>
      <c r="ADH16" s="11">
        <v>56602273.020000003</v>
      </c>
      <c r="ADI16" s="11">
        <v>0</v>
      </c>
      <c r="ADJ16" s="11">
        <v>0</v>
      </c>
      <c r="ADK16" s="11">
        <v>0</v>
      </c>
      <c r="ADL16" s="11">
        <v>0</v>
      </c>
      <c r="ADM16" s="11">
        <v>0</v>
      </c>
      <c r="ADN16" s="11">
        <v>0</v>
      </c>
      <c r="ADO16" s="11">
        <v>0</v>
      </c>
      <c r="ADP16" s="11">
        <v>109926519.56</v>
      </c>
      <c r="ADQ16" s="11">
        <v>0</v>
      </c>
      <c r="ADR16" s="11">
        <v>0</v>
      </c>
      <c r="ADS16" s="11">
        <v>0</v>
      </c>
      <c r="ADT16" s="11">
        <v>79833531.400000006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0</v>
      </c>
      <c r="AED16" s="11">
        <v>0</v>
      </c>
      <c r="AEE16" s="11">
        <v>0</v>
      </c>
      <c r="AEF16" s="11">
        <v>0</v>
      </c>
      <c r="AEG16" s="11">
        <v>0</v>
      </c>
      <c r="AEH16" s="11">
        <v>0</v>
      </c>
      <c r="AEI16" s="11">
        <v>0</v>
      </c>
      <c r="AEJ16" s="11">
        <v>0</v>
      </c>
      <c r="AEK16" s="11">
        <v>0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830947783.07999992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0</v>
      </c>
      <c r="AFC16" s="11">
        <v>0</v>
      </c>
      <c r="AFD16" s="11">
        <v>248681931.68000001</v>
      </c>
      <c r="AFE16" s="11">
        <v>42357.2</v>
      </c>
      <c r="AFF16" s="11">
        <v>0</v>
      </c>
      <c r="AFG16" s="11">
        <v>0</v>
      </c>
      <c r="AFH16" s="11">
        <v>0</v>
      </c>
      <c r="AFI16" s="11">
        <v>0</v>
      </c>
      <c r="AFJ16" s="11">
        <v>109174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171714665.53000003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16569000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34890000</v>
      </c>
      <c r="AGW16" s="11">
        <v>21315000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47800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f t="shared" si="0"/>
        <v>23891532866.050007</v>
      </c>
      <c r="AHV16" s="609"/>
      <c r="AHW16" s="610"/>
    </row>
    <row r="17" spans="1:907" x14ac:dyDescent="0.7">
      <c r="A17" s="96">
        <v>12</v>
      </c>
      <c r="B17" s="96" t="s">
        <v>18</v>
      </c>
      <c r="C17" s="6" t="s">
        <v>640</v>
      </c>
      <c r="D17" s="11">
        <v>93996190.689999998</v>
      </c>
      <c r="E17" s="11">
        <v>7724794.8799999999</v>
      </c>
      <c r="F17" s="11">
        <v>8862089.6600000001</v>
      </c>
      <c r="G17" s="11">
        <v>2175851.89</v>
      </c>
      <c r="H17" s="11">
        <v>8904291.4699999988</v>
      </c>
      <c r="I17" s="11">
        <v>4347962.09</v>
      </c>
      <c r="J17" s="11">
        <v>77915699.510000005</v>
      </c>
      <c r="K17" s="11">
        <v>4965415.3600000003</v>
      </c>
      <c r="L17" s="11">
        <v>2509914.87</v>
      </c>
      <c r="M17" s="11">
        <v>3376244.25</v>
      </c>
      <c r="N17" s="11">
        <v>2097189.41</v>
      </c>
      <c r="O17" s="11">
        <v>3799882.46</v>
      </c>
      <c r="P17" s="11">
        <v>1979034.12</v>
      </c>
      <c r="Q17" s="11">
        <v>4455935.2300000004</v>
      </c>
      <c r="R17" s="11">
        <v>1572781.61</v>
      </c>
      <c r="S17" s="11">
        <v>8442384.5500000007</v>
      </c>
      <c r="T17" s="11">
        <v>2488861.81</v>
      </c>
      <c r="U17" s="11">
        <v>1489782.07</v>
      </c>
      <c r="V17" s="11">
        <v>82191382.170000002</v>
      </c>
      <c r="W17" s="11">
        <v>14645210.140000001</v>
      </c>
      <c r="X17" s="11">
        <v>1423095.97</v>
      </c>
      <c r="Y17" s="11">
        <v>6663809.9500000002</v>
      </c>
      <c r="Z17" s="11">
        <v>2649102.7599999998</v>
      </c>
      <c r="AA17" s="11">
        <v>3662780.52</v>
      </c>
      <c r="AB17" s="11">
        <v>1700246.4</v>
      </c>
      <c r="AC17" s="11">
        <v>18321872.82</v>
      </c>
      <c r="AD17" s="11">
        <v>4085306.29</v>
      </c>
      <c r="AE17" s="11">
        <v>3345326.32</v>
      </c>
      <c r="AF17" s="11">
        <v>11082868.029999999</v>
      </c>
      <c r="AG17" s="11">
        <v>3858400</v>
      </c>
      <c r="AH17" s="11">
        <v>11322441.109999999</v>
      </c>
      <c r="AI17" s="11">
        <v>3739035.44</v>
      </c>
      <c r="AJ17" s="11">
        <v>6169969.9500000002</v>
      </c>
      <c r="AK17" s="11">
        <v>460000</v>
      </c>
      <c r="AL17" s="11">
        <v>2730920.63</v>
      </c>
      <c r="AM17" s="11">
        <v>1335762.57</v>
      </c>
      <c r="AN17" s="11">
        <v>1654663.66</v>
      </c>
      <c r="AO17" s="11">
        <v>1983619</v>
      </c>
      <c r="AP17" s="11">
        <v>3987842.64</v>
      </c>
      <c r="AQ17" s="11">
        <v>2136984</v>
      </c>
      <c r="AR17" s="11">
        <v>2819759.01</v>
      </c>
      <c r="AS17" s="11">
        <v>0</v>
      </c>
      <c r="AT17" s="11">
        <v>70462566.489999995</v>
      </c>
      <c r="AU17" s="11">
        <v>443004.09</v>
      </c>
      <c r="AV17" s="11">
        <v>480172.73</v>
      </c>
      <c r="AW17" s="11">
        <v>1108802.74</v>
      </c>
      <c r="AX17" s="11">
        <v>2471152.7599999998</v>
      </c>
      <c r="AY17" s="11">
        <v>4096576.12</v>
      </c>
      <c r="AZ17" s="11">
        <v>3994632.88</v>
      </c>
      <c r="BA17" s="11">
        <v>3067167.81</v>
      </c>
      <c r="BB17" s="11">
        <v>2873539.61</v>
      </c>
      <c r="BC17" s="11">
        <v>1330856.67</v>
      </c>
      <c r="BD17" s="11">
        <v>1008406.7</v>
      </c>
      <c r="BE17" s="11">
        <v>779370.46</v>
      </c>
      <c r="BF17" s="11">
        <v>6383707.9500000002</v>
      </c>
      <c r="BG17" s="11">
        <v>337906.96</v>
      </c>
      <c r="BH17" s="11">
        <v>1430515.43</v>
      </c>
      <c r="BI17" s="11">
        <v>43727913.589999996</v>
      </c>
      <c r="BJ17" s="11">
        <v>11602146.17</v>
      </c>
      <c r="BK17" s="11">
        <v>9384923.5700000003</v>
      </c>
      <c r="BL17" s="11">
        <v>3100188.26</v>
      </c>
      <c r="BM17" s="11">
        <v>5707074.5299999993</v>
      </c>
      <c r="BN17" s="11">
        <v>4202026.42</v>
      </c>
      <c r="BO17" s="11">
        <v>4385626.7300000004</v>
      </c>
      <c r="BP17" s="11">
        <v>756788.63</v>
      </c>
      <c r="BQ17" s="11">
        <v>909967.21</v>
      </c>
      <c r="BR17" s="11">
        <v>91575185.829999998</v>
      </c>
      <c r="BS17" s="11">
        <v>2050755.44</v>
      </c>
      <c r="BT17" s="11">
        <v>1933914.77</v>
      </c>
      <c r="BU17" s="11">
        <v>4438318.8899999997</v>
      </c>
      <c r="BV17" s="11">
        <v>2283156.86</v>
      </c>
      <c r="BW17" s="11">
        <v>1847782.86</v>
      </c>
      <c r="BX17" s="11">
        <v>1911845.18</v>
      </c>
      <c r="BY17" s="11">
        <v>1668162.02</v>
      </c>
      <c r="BZ17" s="11">
        <v>3600000</v>
      </c>
      <c r="CA17" s="11">
        <v>4458387.2300000004</v>
      </c>
      <c r="CB17" s="11">
        <v>1360884.78</v>
      </c>
      <c r="CC17" s="11">
        <v>12639865.51</v>
      </c>
      <c r="CD17" s="11">
        <v>2090383.38</v>
      </c>
      <c r="CE17" s="11">
        <v>1643821.86</v>
      </c>
      <c r="CF17" s="11">
        <v>1703576.69</v>
      </c>
      <c r="CG17" s="11">
        <v>27748153.129999999</v>
      </c>
      <c r="CH17" s="11">
        <v>2664647.2000000002</v>
      </c>
      <c r="CI17" s="11">
        <v>21818763.609999999</v>
      </c>
      <c r="CJ17" s="11">
        <v>1364844.58</v>
      </c>
      <c r="CK17" s="11">
        <v>53957267.07</v>
      </c>
      <c r="CL17" s="11">
        <v>11202803.460000001</v>
      </c>
      <c r="CM17" s="11">
        <v>33458903.390000001</v>
      </c>
      <c r="CN17" s="11">
        <v>13912994.26</v>
      </c>
      <c r="CO17" s="11">
        <v>233210.76</v>
      </c>
      <c r="CP17" s="11">
        <v>771525.39</v>
      </c>
      <c r="CQ17" s="11">
        <v>1170318.05</v>
      </c>
      <c r="CR17" s="11">
        <v>1268000</v>
      </c>
      <c r="CS17" s="11">
        <v>934814.13</v>
      </c>
      <c r="CT17" s="11">
        <v>66903982.719999999</v>
      </c>
      <c r="CU17" s="11">
        <v>1862397.56</v>
      </c>
      <c r="CV17" s="11">
        <v>3557875.57</v>
      </c>
      <c r="CW17" s="11">
        <v>12700266.23</v>
      </c>
      <c r="CX17" s="11">
        <v>1674637.21</v>
      </c>
      <c r="CY17" s="11">
        <v>12128888.870000001</v>
      </c>
      <c r="CZ17" s="11">
        <v>1220445.43</v>
      </c>
      <c r="DA17" s="11">
        <v>896111.75</v>
      </c>
      <c r="DB17" s="11">
        <v>22810628.73</v>
      </c>
      <c r="DC17" s="11">
        <v>36513281.609999999</v>
      </c>
      <c r="DD17" s="11">
        <v>1291431.46</v>
      </c>
      <c r="DE17" s="11">
        <v>1088481.42</v>
      </c>
      <c r="DF17" s="11">
        <v>33450282.390000001</v>
      </c>
      <c r="DG17" s="11">
        <v>13613334.609999999</v>
      </c>
      <c r="DH17" s="11">
        <v>13195187.59</v>
      </c>
      <c r="DI17" s="11">
        <v>2975167</v>
      </c>
      <c r="DJ17" s="11">
        <v>945041.97</v>
      </c>
      <c r="DK17" s="11">
        <v>335414062.69</v>
      </c>
      <c r="DL17" s="11">
        <v>2252145.17</v>
      </c>
      <c r="DM17" s="11">
        <v>4191024.48</v>
      </c>
      <c r="DN17" s="11">
        <v>3782316.05</v>
      </c>
      <c r="DO17" s="11">
        <v>8618840</v>
      </c>
      <c r="DP17" s="11">
        <v>7264748.5099999998</v>
      </c>
      <c r="DQ17" s="11">
        <v>5463220.8300000001</v>
      </c>
      <c r="DR17" s="11">
        <v>2615783.37</v>
      </c>
      <c r="DS17" s="11">
        <v>3354119.08</v>
      </c>
      <c r="DT17" s="11">
        <v>130223669.69</v>
      </c>
      <c r="DU17" s="11">
        <v>2655942.0099999998</v>
      </c>
      <c r="DV17" s="11">
        <v>49176357.460000001</v>
      </c>
      <c r="DW17" s="11">
        <v>8101948.6200000001</v>
      </c>
      <c r="DX17" s="11">
        <v>2187699.4700000002</v>
      </c>
      <c r="DY17" s="11">
        <v>9873145.0199999996</v>
      </c>
      <c r="DZ17" s="11">
        <v>4838200</v>
      </c>
      <c r="EA17" s="11">
        <v>2916018.62</v>
      </c>
      <c r="EB17" s="11">
        <v>3683449.82</v>
      </c>
      <c r="EC17" s="11">
        <v>1374122.44</v>
      </c>
      <c r="ED17" s="11">
        <v>13444242</v>
      </c>
      <c r="EE17" s="11">
        <v>27023230.100000001</v>
      </c>
      <c r="EF17" s="11">
        <v>135613505.44999999</v>
      </c>
      <c r="EG17" s="11">
        <v>7876432.1799999997</v>
      </c>
      <c r="EH17" s="11">
        <v>3068593.88</v>
      </c>
      <c r="EI17" s="11">
        <v>4873565.91</v>
      </c>
      <c r="EJ17" s="11">
        <v>5008600</v>
      </c>
      <c r="EK17" s="11">
        <v>13343196.77</v>
      </c>
      <c r="EL17" s="11">
        <v>8595078.9100000001</v>
      </c>
      <c r="EM17" s="11">
        <v>3157727.05</v>
      </c>
      <c r="EN17" s="11">
        <v>195317472.34</v>
      </c>
      <c r="EO17" s="11">
        <v>4241281.34</v>
      </c>
      <c r="EP17" s="11">
        <v>8475693.4199999999</v>
      </c>
      <c r="EQ17" s="11">
        <v>1803210.71</v>
      </c>
      <c r="ER17" s="11">
        <v>2353964.91</v>
      </c>
      <c r="ES17" s="11">
        <v>4092700</v>
      </c>
      <c r="ET17" s="11">
        <v>29254241.68</v>
      </c>
      <c r="EU17" s="11">
        <v>2075295.19</v>
      </c>
      <c r="EV17" s="11">
        <v>4549354.26</v>
      </c>
      <c r="EW17" s="11">
        <v>65141542.539999999</v>
      </c>
      <c r="EX17" s="11">
        <v>2760148.31</v>
      </c>
      <c r="EY17" s="11">
        <v>13619233.949999999</v>
      </c>
      <c r="EZ17" s="11">
        <v>4526309.4400000004</v>
      </c>
      <c r="FA17" s="11">
        <v>8561164.6500000004</v>
      </c>
      <c r="FB17" s="11">
        <v>7051228.6299999999</v>
      </c>
      <c r="FC17" s="11">
        <v>6424014.8900000006</v>
      </c>
      <c r="FD17" s="11">
        <v>8424317.2799999993</v>
      </c>
      <c r="FE17" s="11">
        <v>5722380.96</v>
      </c>
      <c r="FF17" s="11">
        <v>2003417.63</v>
      </c>
      <c r="FG17" s="11">
        <v>7477102.8600000003</v>
      </c>
      <c r="FH17" s="11">
        <v>17955047.920000002</v>
      </c>
      <c r="FI17" s="11">
        <v>36803326.719999999</v>
      </c>
      <c r="FJ17" s="11">
        <v>5188723.3100000005</v>
      </c>
      <c r="FK17" s="11">
        <v>1243003.5</v>
      </c>
      <c r="FL17" s="11">
        <v>4654236.18</v>
      </c>
      <c r="FM17" s="11">
        <v>4676979.09</v>
      </c>
      <c r="FN17" s="11">
        <v>9256371.5299999993</v>
      </c>
      <c r="FO17" s="11">
        <v>10255063.210000001</v>
      </c>
      <c r="FP17" s="11">
        <v>811019.59</v>
      </c>
      <c r="FQ17" s="11">
        <v>407083709.51999998</v>
      </c>
      <c r="FR17" s="11">
        <v>5312921.8900000006</v>
      </c>
      <c r="FS17" s="11">
        <v>10862059.710000001</v>
      </c>
      <c r="FT17" s="11">
        <v>5596880.0099999998</v>
      </c>
      <c r="FU17" s="11">
        <v>36203856.340000004</v>
      </c>
      <c r="FV17" s="11">
        <v>1401722.75</v>
      </c>
      <c r="FW17" s="11">
        <v>27295215.73</v>
      </c>
      <c r="FX17" s="11">
        <v>7392945.8200000003</v>
      </c>
      <c r="FY17" s="11">
        <v>5341120.9800000004</v>
      </c>
      <c r="FZ17" s="11">
        <v>4397600</v>
      </c>
      <c r="GA17" s="11">
        <v>14717531.550000001</v>
      </c>
      <c r="GB17" s="11">
        <v>12085823.92</v>
      </c>
      <c r="GC17" s="11">
        <v>2537352.83</v>
      </c>
      <c r="GD17" s="11">
        <v>1886804</v>
      </c>
      <c r="GE17" s="11">
        <v>63286595.840000004</v>
      </c>
      <c r="GF17" s="11">
        <v>10095011.09</v>
      </c>
      <c r="GG17" s="11">
        <v>5972114.6299999999</v>
      </c>
      <c r="GH17" s="11">
        <v>18472332.91</v>
      </c>
      <c r="GI17" s="11">
        <v>6283585.3100000005</v>
      </c>
      <c r="GJ17" s="11">
        <v>2042615.44</v>
      </c>
      <c r="GK17" s="11">
        <v>8548540.370000001</v>
      </c>
      <c r="GL17" s="11">
        <v>5377409.9500000002</v>
      </c>
      <c r="GM17" s="11">
        <v>12185832.26</v>
      </c>
      <c r="GN17" s="11">
        <v>4165488.25</v>
      </c>
      <c r="GO17" s="11">
        <v>2594306.66</v>
      </c>
      <c r="GP17" s="11">
        <v>3334115.8899999997</v>
      </c>
      <c r="GQ17" s="11">
        <v>131643590.64</v>
      </c>
      <c r="GR17" s="11">
        <v>3071923.12</v>
      </c>
      <c r="GS17" s="11">
        <v>4239985.08</v>
      </c>
      <c r="GT17" s="11">
        <v>8304884.3200000003</v>
      </c>
      <c r="GU17" s="11">
        <v>780614.76</v>
      </c>
      <c r="GV17" s="11">
        <v>4539126.9000000004</v>
      </c>
      <c r="GW17" s="11">
        <v>2828136.58</v>
      </c>
      <c r="GX17" s="11">
        <v>1537507.13</v>
      </c>
      <c r="GY17" s="11">
        <v>8306844.1100000003</v>
      </c>
      <c r="GZ17" s="11">
        <v>1417000</v>
      </c>
      <c r="HA17" s="11">
        <v>9386251.0099999998</v>
      </c>
      <c r="HB17" s="11">
        <v>4910040.57</v>
      </c>
      <c r="HC17" s="11">
        <v>86931329.379999995</v>
      </c>
      <c r="HD17" s="11">
        <v>2416369.0699999998</v>
      </c>
      <c r="HE17" s="11">
        <v>9944714.1699999999</v>
      </c>
      <c r="HF17" s="11">
        <v>7405458.5300000003</v>
      </c>
      <c r="HG17" s="11">
        <v>3518700</v>
      </c>
      <c r="HH17" s="11">
        <v>3144634.24</v>
      </c>
      <c r="HI17" s="11">
        <v>837129.21</v>
      </c>
      <c r="HJ17" s="11">
        <v>500000</v>
      </c>
      <c r="HK17" s="11">
        <v>52526153.119999997</v>
      </c>
      <c r="HL17" s="11">
        <v>56067305.149999999</v>
      </c>
      <c r="HM17" s="11">
        <v>13017169.189999999</v>
      </c>
      <c r="HN17" s="11">
        <v>4948143.6900000004</v>
      </c>
      <c r="HO17" s="11">
        <v>2969393.21</v>
      </c>
      <c r="HP17" s="11">
        <v>2594639.2000000002</v>
      </c>
      <c r="HQ17" s="11">
        <v>2503604.2400000002</v>
      </c>
      <c r="HR17" s="11">
        <v>3449305.52</v>
      </c>
      <c r="HS17" s="11">
        <v>37064823.509999998</v>
      </c>
      <c r="HT17" s="11">
        <v>16905789.100000001</v>
      </c>
      <c r="HU17" s="11">
        <v>3402114.57</v>
      </c>
      <c r="HV17" s="11">
        <v>1022664.37</v>
      </c>
      <c r="HW17" s="11">
        <v>3878594.6</v>
      </c>
      <c r="HX17" s="11">
        <v>739100</v>
      </c>
      <c r="HY17" s="11">
        <v>3341730</v>
      </c>
      <c r="HZ17" s="11">
        <v>1040663.68</v>
      </c>
      <c r="IA17" s="11">
        <v>1158344.9099999999</v>
      </c>
      <c r="IB17" s="11">
        <v>889932.91</v>
      </c>
      <c r="IC17" s="11">
        <v>670798.03</v>
      </c>
      <c r="ID17" s="11">
        <v>26768600</v>
      </c>
      <c r="IE17" s="11">
        <v>1513041.97</v>
      </c>
      <c r="IF17" s="11">
        <v>1354978.52</v>
      </c>
      <c r="IG17" s="11">
        <v>671241.49</v>
      </c>
      <c r="IH17" s="11">
        <v>635719.53</v>
      </c>
      <c r="II17" s="11">
        <v>23869400</v>
      </c>
      <c r="IJ17" s="11">
        <v>6233658.2800000003</v>
      </c>
      <c r="IK17" s="11">
        <v>3448187.51</v>
      </c>
      <c r="IL17" s="11">
        <v>4171924.25</v>
      </c>
      <c r="IM17" s="11">
        <v>95164888.680000007</v>
      </c>
      <c r="IN17" s="11">
        <v>1348317.26</v>
      </c>
      <c r="IO17" s="11">
        <v>1452365.34</v>
      </c>
      <c r="IP17" s="11">
        <v>1831232.5</v>
      </c>
      <c r="IQ17" s="11">
        <v>1331309.79</v>
      </c>
      <c r="IR17" s="11">
        <v>2723342.3</v>
      </c>
      <c r="IS17" s="11">
        <v>2236134.6</v>
      </c>
      <c r="IT17" s="11">
        <v>56576320.75</v>
      </c>
      <c r="IU17" s="11">
        <v>32186628.07</v>
      </c>
      <c r="IV17" s="11">
        <v>6200347.96</v>
      </c>
      <c r="IW17" s="11">
        <v>2135396.7799999998</v>
      </c>
      <c r="IX17" s="11">
        <v>1338493.83</v>
      </c>
      <c r="IY17" s="11">
        <v>832811.83</v>
      </c>
      <c r="IZ17" s="11">
        <v>1358126</v>
      </c>
      <c r="JA17" s="11">
        <v>5400273.7699999996</v>
      </c>
      <c r="JB17" s="11">
        <v>2090797.34</v>
      </c>
      <c r="JC17" s="11">
        <v>2530608.48</v>
      </c>
      <c r="JD17" s="11">
        <v>2066221.11</v>
      </c>
      <c r="JE17" s="11">
        <v>1864329.32</v>
      </c>
      <c r="JF17" s="11">
        <v>28795183.129999999</v>
      </c>
      <c r="JG17" s="11">
        <v>30412073.41</v>
      </c>
      <c r="JH17" s="11">
        <v>1843426.09</v>
      </c>
      <c r="JI17" s="11">
        <v>2324601.39</v>
      </c>
      <c r="JJ17" s="11">
        <v>1277265.75</v>
      </c>
      <c r="JK17" s="11">
        <v>823302</v>
      </c>
      <c r="JL17" s="11">
        <v>19326374.539999999</v>
      </c>
      <c r="JM17" s="11">
        <v>10585243.25</v>
      </c>
      <c r="JN17" s="11">
        <v>1589667.42</v>
      </c>
      <c r="JO17" s="11">
        <v>3468764.67</v>
      </c>
      <c r="JP17" s="11">
        <v>1615395.88</v>
      </c>
      <c r="JQ17" s="11">
        <v>5980433.2699999996</v>
      </c>
      <c r="JR17" s="11">
        <v>6706549.7599999998</v>
      </c>
      <c r="JS17" s="11">
        <v>22733000</v>
      </c>
      <c r="JT17" s="11">
        <v>11504569.719999999</v>
      </c>
      <c r="JU17" s="11">
        <v>1888618.63</v>
      </c>
      <c r="JV17" s="11">
        <v>1092000</v>
      </c>
      <c r="JW17" s="11">
        <v>2270669.5499999998</v>
      </c>
      <c r="JX17" s="11">
        <v>2225672.61</v>
      </c>
      <c r="JY17" s="11">
        <v>6244430.8700000001</v>
      </c>
      <c r="JZ17" s="11">
        <v>3560543.6</v>
      </c>
      <c r="KA17" s="11">
        <v>355900</v>
      </c>
      <c r="KB17" s="11">
        <v>2887000</v>
      </c>
      <c r="KC17" s="11">
        <v>1301903.21</v>
      </c>
      <c r="KD17" s="11">
        <v>1265000</v>
      </c>
      <c r="KE17" s="11">
        <v>829707</v>
      </c>
      <c r="KF17" s="11">
        <v>298129.53999999998</v>
      </c>
      <c r="KG17" s="11">
        <v>1123444.1100000001</v>
      </c>
      <c r="KH17" s="11">
        <v>1347849.47</v>
      </c>
      <c r="KI17" s="11">
        <v>65481465.780000001</v>
      </c>
      <c r="KJ17" s="11">
        <v>5526576.4000000004</v>
      </c>
      <c r="KK17" s="11">
        <v>15492186.469999999</v>
      </c>
      <c r="KL17" s="11">
        <v>2060442.89</v>
      </c>
      <c r="KM17" s="11">
        <v>1997656.79</v>
      </c>
      <c r="KN17" s="11">
        <v>2571419.8199999998</v>
      </c>
      <c r="KO17" s="11">
        <v>9518439.75</v>
      </c>
      <c r="KP17" s="11">
        <v>1036677.61</v>
      </c>
      <c r="KQ17" s="11">
        <v>5343615.34</v>
      </c>
      <c r="KR17" s="11">
        <v>13021013.190000001</v>
      </c>
      <c r="KS17" s="11">
        <v>2029626.56</v>
      </c>
      <c r="KT17" s="11">
        <v>13047968.26</v>
      </c>
      <c r="KU17" s="11">
        <v>5174678.38</v>
      </c>
      <c r="KV17" s="11">
        <v>1980535.91</v>
      </c>
      <c r="KW17" s="11">
        <v>2908737.73</v>
      </c>
      <c r="KX17" s="11">
        <v>64121664.57</v>
      </c>
      <c r="KY17" s="11">
        <v>3134837.18</v>
      </c>
      <c r="KZ17" s="11">
        <v>9039100</v>
      </c>
      <c r="LA17" s="11">
        <v>2035269.85</v>
      </c>
      <c r="LB17" s="11">
        <v>511142.05</v>
      </c>
      <c r="LC17" s="11">
        <v>6211726.8300000001</v>
      </c>
      <c r="LD17" s="11">
        <v>2454310.13</v>
      </c>
      <c r="LE17" s="11">
        <v>913325</v>
      </c>
      <c r="LF17" s="11">
        <v>4529854.0999999996</v>
      </c>
      <c r="LG17" s="11">
        <v>1831980</v>
      </c>
      <c r="LH17" s="11">
        <v>406359101.61000001</v>
      </c>
      <c r="LI17" s="11">
        <v>9257877.5300000012</v>
      </c>
      <c r="LJ17" s="11">
        <v>72222928.370000005</v>
      </c>
      <c r="LK17" s="11">
        <v>59628579.609999999</v>
      </c>
      <c r="LL17" s="11">
        <v>1611784.73</v>
      </c>
      <c r="LM17" s="11">
        <v>6412928.25</v>
      </c>
      <c r="LN17" s="11">
        <v>462349.59</v>
      </c>
      <c r="LO17" s="11">
        <v>3027375.29</v>
      </c>
      <c r="LP17" s="11">
        <v>841961.43</v>
      </c>
      <c r="LQ17" s="11">
        <v>45768323.409999996</v>
      </c>
      <c r="LR17" s="11">
        <v>2301546.5499999998</v>
      </c>
      <c r="LS17" s="11">
        <v>50486512.890000001</v>
      </c>
      <c r="LT17" s="11">
        <v>6633174.9900000002</v>
      </c>
      <c r="LU17" s="11">
        <v>10097488.939999999</v>
      </c>
      <c r="LV17" s="11">
        <v>225145108.88999999</v>
      </c>
      <c r="LW17" s="11">
        <v>34331130.560000002</v>
      </c>
      <c r="LX17" s="11">
        <v>82864464.400000006</v>
      </c>
      <c r="LY17" s="11">
        <v>210404000</v>
      </c>
      <c r="LZ17" s="11">
        <v>3827382.73</v>
      </c>
      <c r="MA17" s="11">
        <v>15868870.960000001</v>
      </c>
      <c r="MB17" s="11">
        <v>5686176.8799999999</v>
      </c>
      <c r="MC17" s="11">
        <v>2764972</v>
      </c>
      <c r="MD17" s="11">
        <v>11183589.060000001</v>
      </c>
      <c r="ME17" s="11">
        <v>11889553.859999999</v>
      </c>
      <c r="MF17" s="11">
        <v>5795371.7200000007</v>
      </c>
      <c r="MG17" s="11">
        <v>2243533.58</v>
      </c>
      <c r="MH17" s="11">
        <v>84425078.789999992</v>
      </c>
      <c r="MI17" s="11">
        <v>1274625.48</v>
      </c>
      <c r="MJ17" s="11">
        <v>0</v>
      </c>
      <c r="MK17" s="11">
        <v>4013000</v>
      </c>
      <c r="ML17" s="11">
        <v>2076400</v>
      </c>
      <c r="MM17" s="11">
        <v>2196506.61</v>
      </c>
      <c r="MN17" s="11">
        <v>1230923.93</v>
      </c>
      <c r="MO17" s="11">
        <v>2423790.12</v>
      </c>
      <c r="MP17" s="11">
        <v>5826993.8300000001</v>
      </c>
      <c r="MQ17" s="11">
        <v>1913876.88</v>
      </c>
      <c r="MR17" s="11">
        <v>7749669.2699999996</v>
      </c>
      <c r="MS17" s="11">
        <v>10908813.85</v>
      </c>
      <c r="MT17" s="11">
        <v>58079971.450000003</v>
      </c>
      <c r="MU17" s="11">
        <v>3795508.69</v>
      </c>
      <c r="MV17" s="11">
        <v>3892309.2</v>
      </c>
      <c r="MW17" s="11">
        <v>4802437.1100000003</v>
      </c>
      <c r="MX17" s="11">
        <v>4483886.5</v>
      </c>
      <c r="MY17" s="11">
        <v>2880422.44</v>
      </c>
      <c r="MZ17" s="11">
        <v>5162731.09</v>
      </c>
      <c r="NA17" s="11">
        <v>4456437.3</v>
      </c>
      <c r="NB17" s="11">
        <v>2944962.81</v>
      </c>
      <c r="NC17" s="11">
        <v>1980571.24</v>
      </c>
      <c r="ND17" s="11">
        <v>907493.36</v>
      </c>
      <c r="NE17" s="11">
        <v>114519249.13</v>
      </c>
      <c r="NF17" s="11">
        <v>17626179.760000002</v>
      </c>
      <c r="NG17" s="11">
        <v>4742459.3599999994</v>
      </c>
      <c r="NH17" s="11">
        <v>102779186.83</v>
      </c>
      <c r="NI17" s="11">
        <v>2119540.37</v>
      </c>
      <c r="NJ17" s="11">
        <v>7215139.3099999996</v>
      </c>
      <c r="NK17" s="11">
        <v>10859838.41</v>
      </c>
      <c r="NL17" s="11">
        <v>13285500</v>
      </c>
      <c r="NM17" s="11">
        <v>553197.75</v>
      </c>
      <c r="NN17" s="11">
        <v>3906364.4</v>
      </c>
      <c r="NO17" s="11">
        <v>5038427.0600000005</v>
      </c>
      <c r="NP17" s="11">
        <v>2572790.2400000002</v>
      </c>
      <c r="NQ17" s="11">
        <v>27752745.969999999</v>
      </c>
      <c r="NR17" s="11">
        <v>1676625.89</v>
      </c>
      <c r="NS17" s="11">
        <v>2536854.2000000002</v>
      </c>
      <c r="NT17" s="11">
        <v>1611000</v>
      </c>
      <c r="NU17" s="11">
        <v>1702242.51</v>
      </c>
      <c r="NV17" s="11">
        <v>1814000</v>
      </c>
      <c r="NW17" s="11">
        <v>952463.3</v>
      </c>
      <c r="NX17" s="11">
        <v>56922350.920000002</v>
      </c>
      <c r="NY17" s="11">
        <v>9682764.7400000002</v>
      </c>
      <c r="NZ17" s="11">
        <v>1565862.72</v>
      </c>
      <c r="OA17" s="11">
        <v>821284.68</v>
      </c>
      <c r="OB17" s="11">
        <v>1781150.35</v>
      </c>
      <c r="OC17" s="11">
        <v>3105994.09</v>
      </c>
      <c r="OD17" s="11">
        <v>1130100.56</v>
      </c>
      <c r="OE17" s="11">
        <v>17761432.170000002</v>
      </c>
      <c r="OF17" s="11">
        <v>40158498.590000004</v>
      </c>
      <c r="OG17" s="11">
        <v>4347711.6100000003</v>
      </c>
      <c r="OH17" s="11">
        <v>110799842.58</v>
      </c>
      <c r="OI17" s="11">
        <v>7621712.9100000001</v>
      </c>
      <c r="OJ17" s="11">
        <v>3733622.31</v>
      </c>
      <c r="OK17" s="11">
        <v>11939916.870000001</v>
      </c>
      <c r="OL17" s="11">
        <v>2308023.1</v>
      </c>
      <c r="OM17" s="11">
        <v>2046006.43</v>
      </c>
      <c r="ON17" s="11">
        <v>50320262.489999995</v>
      </c>
      <c r="OO17" s="11">
        <v>5485009.1100000003</v>
      </c>
      <c r="OP17" s="11">
        <v>27626822</v>
      </c>
      <c r="OQ17" s="11">
        <v>3856142.66</v>
      </c>
      <c r="OR17" s="11">
        <v>3951590.35</v>
      </c>
      <c r="OS17" s="11">
        <v>3410947.83</v>
      </c>
      <c r="OT17" s="11">
        <v>146771772.43000001</v>
      </c>
      <c r="OU17" s="11">
        <v>1884169.14</v>
      </c>
      <c r="OV17" s="11">
        <v>2641138.37</v>
      </c>
      <c r="OW17" s="11">
        <v>3175233.24</v>
      </c>
      <c r="OX17" s="11">
        <v>3186435.25</v>
      </c>
      <c r="OY17" s="11">
        <v>315164427.31</v>
      </c>
      <c r="OZ17" s="11">
        <v>1672740.96</v>
      </c>
      <c r="PA17" s="11">
        <v>4257781.55</v>
      </c>
      <c r="PB17" s="11">
        <v>7585852.4900000002</v>
      </c>
      <c r="PC17" s="11">
        <v>79305254.109999999</v>
      </c>
      <c r="PD17" s="11">
        <v>1172573.97</v>
      </c>
      <c r="PE17" s="11">
        <v>7056399.8899999997</v>
      </c>
      <c r="PF17" s="11">
        <v>497701.52</v>
      </c>
      <c r="PG17" s="11">
        <v>1703958.96</v>
      </c>
      <c r="PH17" s="11">
        <v>6919784.2000000002</v>
      </c>
      <c r="PI17" s="11">
        <v>1196400</v>
      </c>
      <c r="PJ17" s="11">
        <v>1210844.2</v>
      </c>
      <c r="PK17" s="11">
        <v>3029300</v>
      </c>
      <c r="PL17" s="11">
        <v>1895302.44</v>
      </c>
      <c r="PM17" s="11">
        <v>2384400</v>
      </c>
      <c r="PN17" s="11">
        <v>5271782.0999999996</v>
      </c>
      <c r="PO17" s="11">
        <v>1128706.52</v>
      </c>
      <c r="PP17" s="11">
        <v>65978459.450000003</v>
      </c>
      <c r="PQ17" s="11">
        <v>11374486.029999999</v>
      </c>
      <c r="PR17" s="11">
        <v>1680299.86</v>
      </c>
      <c r="PS17" s="11">
        <v>390609</v>
      </c>
      <c r="PT17" s="11">
        <v>1784082.51</v>
      </c>
      <c r="PU17" s="11">
        <v>151225511.97</v>
      </c>
      <c r="PV17" s="11">
        <v>3222604.84</v>
      </c>
      <c r="PW17" s="11">
        <v>2269441.4700000002</v>
      </c>
      <c r="PX17" s="11">
        <v>5393645.7800000003</v>
      </c>
      <c r="PY17" s="11">
        <v>44029267.330000006</v>
      </c>
      <c r="PZ17" s="11">
        <v>4384114.21</v>
      </c>
      <c r="QA17" s="11">
        <v>6845871.0499999998</v>
      </c>
      <c r="QB17" s="11">
        <v>4326867.38</v>
      </c>
      <c r="QC17" s="11">
        <v>7308032.8899999997</v>
      </c>
      <c r="QD17" s="11">
        <v>2477654.5499999998</v>
      </c>
      <c r="QE17" s="11">
        <v>8594097.8499999996</v>
      </c>
      <c r="QF17" s="11">
        <v>2234981.98</v>
      </c>
      <c r="QG17" s="11">
        <v>3576396.11</v>
      </c>
      <c r="QH17" s="11">
        <v>4272497.03</v>
      </c>
      <c r="QI17" s="11">
        <v>1197182.24</v>
      </c>
      <c r="QJ17" s="11">
        <v>4317979.7699999996</v>
      </c>
      <c r="QK17" s="11">
        <v>3376199.03</v>
      </c>
      <c r="QL17" s="11">
        <v>2625811.4900000002</v>
      </c>
      <c r="QM17" s="11">
        <v>2071812.95</v>
      </c>
      <c r="QN17" s="11">
        <v>6971188.3499999996</v>
      </c>
      <c r="QO17" s="11">
        <v>26576834.979999997</v>
      </c>
      <c r="QP17" s="11">
        <v>3355399.26</v>
      </c>
      <c r="QQ17" s="11">
        <v>1643023.77</v>
      </c>
      <c r="QR17" s="11">
        <v>948784.95</v>
      </c>
      <c r="QS17" s="11">
        <v>1712698.49</v>
      </c>
      <c r="QT17" s="11">
        <v>2369569.02</v>
      </c>
      <c r="QU17" s="11">
        <v>105313444.09</v>
      </c>
      <c r="QV17" s="11">
        <v>2531864.27</v>
      </c>
      <c r="QW17" s="11">
        <v>5444410.0800000001</v>
      </c>
      <c r="QX17" s="11">
        <v>3481577.18</v>
      </c>
      <c r="QY17" s="11">
        <v>3923447.71</v>
      </c>
      <c r="QZ17" s="11">
        <v>21662443</v>
      </c>
      <c r="RA17" s="11">
        <v>4039750.51</v>
      </c>
      <c r="RB17" s="11">
        <v>9993410</v>
      </c>
      <c r="RC17" s="11">
        <v>6954752.4199999999</v>
      </c>
      <c r="RD17" s="11">
        <v>10318842.4</v>
      </c>
      <c r="RE17" s="11">
        <v>1126681.1299999999</v>
      </c>
      <c r="RF17" s="11">
        <v>2668683.0299999998</v>
      </c>
      <c r="RG17" s="11">
        <v>1902905.64</v>
      </c>
      <c r="RH17" s="11">
        <v>66258158.060000002</v>
      </c>
      <c r="RI17" s="11">
        <v>31937339.109999999</v>
      </c>
      <c r="RJ17" s="11">
        <v>11430078.529999999</v>
      </c>
      <c r="RK17" s="11">
        <v>3852240.98</v>
      </c>
      <c r="RL17" s="11">
        <v>3332161.81</v>
      </c>
      <c r="RM17" s="11">
        <v>1154000</v>
      </c>
      <c r="RN17" s="11">
        <v>23797401.59</v>
      </c>
      <c r="RO17" s="11">
        <v>11856227.82</v>
      </c>
      <c r="RP17" s="11">
        <v>5505172.9400000004</v>
      </c>
      <c r="RQ17" s="11">
        <v>10904258.59</v>
      </c>
      <c r="RR17" s="11">
        <v>59407239.340000004</v>
      </c>
      <c r="RS17" s="11">
        <v>798721.15</v>
      </c>
      <c r="RT17" s="11">
        <v>94300</v>
      </c>
      <c r="RU17" s="11">
        <v>3259295.51</v>
      </c>
      <c r="RV17" s="11">
        <v>2078045.22</v>
      </c>
      <c r="RW17" s="11">
        <v>2282356.6</v>
      </c>
      <c r="RX17" s="11">
        <v>4151973.74</v>
      </c>
      <c r="RY17" s="11">
        <v>2477500</v>
      </c>
      <c r="RZ17" s="11">
        <v>2103988.0300000003</v>
      </c>
      <c r="SA17" s="11">
        <v>3341331.32</v>
      </c>
      <c r="SB17" s="11">
        <v>66455213.089999996</v>
      </c>
      <c r="SC17" s="11">
        <v>2781824.65</v>
      </c>
      <c r="SD17" s="11">
        <v>2097821.25</v>
      </c>
      <c r="SE17" s="11">
        <v>1668936.37</v>
      </c>
      <c r="SF17" s="11">
        <v>3703700</v>
      </c>
      <c r="SG17" s="11">
        <v>3169955.54</v>
      </c>
      <c r="SH17" s="11">
        <v>5983404.3799999999</v>
      </c>
      <c r="SI17" s="11">
        <v>4826953.55</v>
      </c>
      <c r="SJ17" s="11">
        <v>2037963.17</v>
      </c>
      <c r="SK17" s="11">
        <v>1736249</v>
      </c>
      <c r="SL17" s="11">
        <v>17557103.329999998</v>
      </c>
      <c r="SM17" s="11">
        <v>4498633.76</v>
      </c>
      <c r="SN17" s="11">
        <v>9424695.4299999997</v>
      </c>
      <c r="SO17" s="11">
        <v>1785691.92</v>
      </c>
      <c r="SP17" s="11">
        <v>4596085.33</v>
      </c>
      <c r="SQ17" s="11">
        <v>7591589.0599999996</v>
      </c>
      <c r="SR17" s="11">
        <v>1633426.36</v>
      </c>
      <c r="SS17" s="11">
        <v>2250000</v>
      </c>
      <c r="ST17" s="11">
        <v>1185066.23</v>
      </c>
      <c r="SU17" s="11">
        <v>1460454.24</v>
      </c>
      <c r="SV17" s="11">
        <v>27154456.02</v>
      </c>
      <c r="SW17" s="11">
        <v>2046281.55</v>
      </c>
      <c r="SX17" s="11">
        <v>2507847.13</v>
      </c>
      <c r="SY17" s="11">
        <v>2409574.5099999998</v>
      </c>
      <c r="SZ17" s="11">
        <v>732345.99</v>
      </c>
      <c r="TA17" s="11">
        <v>1894093.7</v>
      </c>
      <c r="TB17" s="11">
        <v>3568539.16</v>
      </c>
      <c r="TC17" s="11">
        <v>7375867.4299999997</v>
      </c>
      <c r="TD17" s="11">
        <v>1994025.94</v>
      </c>
      <c r="TE17" s="11">
        <v>1652070.25</v>
      </c>
      <c r="TF17" s="11">
        <v>3596174.88</v>
      </c>
      <c r="TG17" s="11">
        <v>2846677.7</v>
      </c>
      <c r="TH17" s="11">
        <v>2905573.64</v>
      </c>
      <c r="TI17" s="11">
        <v>1651336.47</v>
      </c>
      <c r="TJ17" s="11">
        <v>81568441.739999995</v>
      </c>
      <c r="TK17" s="11">
        <v>3005681.64</v>
      </c>
      <c r="TL17" s="11">
        <v>2518193.4700000002</v>
      </c>
      <c r="TM17" s="11">
        <v>6159219.6100000003</v>
      </c>
      <c r="TN17" s="11">
        <v>7278914.5099999998</v>
      </c>
      <c r="TO17" s="11">
        <v>6457418.1500000004</v>
      </c>
      <c r="TP17" s="11">
        <v>3669203.24</v>
      </c>
      <c r="TQ17" s="11">
        <v>7667824.1900000004</v>
      </c>
      <c r="TR17" s="11">
        <v>2901399.6</v>
      </c>
      <c r="TS17" s="11">
        <v>3069620.94</v>
      </c>
      <c r="TT17" s="11">
        <v>28895962.93</v>
      </c>
      <c r="TU17" s="11">
        <v>1872997.76</v>
      </c>
      <c r="TV17" s="11">
        <v>1763630.96</v>
      </c>
      <c r="TW17" s="11">
        <v>4581992.83</v>
      </c>
      <c r="TX17" s="11">
        <v>4458981.4800000004</v>
      </c>
      <c r="TY17" s="11">
        <v>4089282.03</v>
      </c>
      <c r="TZ17" s="11">
        <v>19284235.990000002</v>
      </c>
      <c r="UA17" s="11">
        <v>2624994.64</v>
      </c>
      <c r="UB17" s="11">
        <v>48142116.600000001</v>
      </c>
      <c r="UC17" s="11">
        <v>11870906.16</v>
      </c>
      <c r="UD17" s="11">
        <v>5254034.8100000005</v>
      </c>
      <c r="UE17" s="11">
        <v>3795392.19</v>
      </c>
      <c r="UF17" s="11">
        <v>161056136.74000001</v>
      </c>
      <c r="UG17" s="11">
        <v>854000</v>
      </c>
      <c r="UH17" s="11">
        <v>3760752.06</v>
      </c>
      <c r="UI17" s="11">
        <v>1884575.28</v>
      </c>
      <c r="UJ17" s="11">
        <v>4395904.87</v>
      </c>
      <c r="UK17" s="11">
        <v>20257503.780000001</v>
      </c>
      <c r="UL17" s="11">
        <v>3444897</v>
      </c>
      <c r="UM17" s="11">
        <v>2268287.96</v>
      </c>
      <c r="UN17" s="11">
        <v>4767000</v>
      </c>
      <c r="UO17" s="11">
        <v>4047500</v>
      </c>
      <c r="UP17" s="11">
        <v>9696109.629999999</v>
      </c>
      <c r="UQ17" s="11">
        <v>73648856.859999999</v>
      </c>
      <c r="UR17" s="11">
        <v>6082996.7400000002</v>
      </c>
      <c r="US17" s="11">
        <v>2037865.35</v>
      </c>
      <c r="UT17" s="11">
        <v>11556563.59</v>
      </c>
      <c r="UU17" s="11">
        <v>3097801.93</v>
      </c>
      <c r="UV17" s="11">
        <v>2147099.85</v>
      </c>
      <c r="UW17" s="11">
        <v>16109333.26</v>
      </c>
      <c r="UX17" s="11">
        <v>4466852.01</v>
      </c>
      <c r="UY17" s="11">
        <v>2792207.34</v>
      </c>
      <c r="UZ17" s="11">
        <v>5126835.45</v>
      </c>
      <c r="VA17" s="11">
        <v>6256415.6799999997</v>
      </c>
      <c r="VB17" s="11">
        <v>18635975.800000001</v>
      </c>
      <c r="VC17" s="11">
        <v>2239744.12</v>
      </c>
      <c r="VD17" s="11">
        <v>16035090</v>
      </c>
      <c r="VE17" s="11">
        <v>2902250</v>
      </c>
      <c r="VF17" s="11">
        <v>2967897.67</v>
      </c>
      <c r="VG17" s="11">
        <v>2179305.86</v>
      </c>
      <c r="VH17" s="11">
        <v>3604275.27</v>
      </c>
      <c r="VI17" s="11">
        <v>35764512.810000002</v>
      </c>
      <c r="VJ17" s="11">
        <v>2780781.99</v>
      </c>
      <c r="VK17" s="11">
        <v>1307917.8700000001</v>
      </c>
      <c r="VL17" s="11">
        <v>1658093.49</v>
      </c>
      <c r="VM17" s="11">
        <v>63067176.549999997</v>
      </c>
      <c r="VN17" s="11">
        <v>3545653.5</v>
      </c>
      <c r="VO17" s="11">
        <v>3813900</v>
      </c>
      <c r="VP17" s="11">
        <v>8833166.0999999996</v>
      </c>
      <c r="VQ17" s="11">
        <v>5588759.46</v>
      </c>
      <c r="VR17" s="11">
        <v>6080901.0599999996</v>
      </c>
      <c r="VS17" s="11">
        <v>12391760.029999999</v>
      </c>
      <c r="VT17" s="11">
        <v>3355097.43</v>
      </c>
      <c r="VU17" s="11">
        <v>2885922.81</v>
      </c>
      <c r="VV17" s="11">
        <v>55165425.009999998</v>
      </c>
      <c r="VW17" s="11">
        <v>2311522.7799999998</v>
      </c>
      <c r="VX17" s="11">
        <v>6406983.9800000004</v>
      </c>
      <c r="VY17" s="11">
        <v>3803028.9</v>
      </c>
      <c r="VZ17" s="11">
        <v>1964345.37</v>
      </c>
      <c r="WA17" s="11">
        <v>3104714.4</v>
      </c>
      <c r="WB17" s="11">
        <v>397609712.28000003</v>
      </c>
      <c r="WC17" s="11">
        <v>10045539.23</v>
      </c>
      <c r="WD17" s="11">
        <v>2911833.23</v>
      </c>
      <c r="WE17" s="11">
        <v>4427204.2300000004</v>
      </c>
      <c r="WF17" s="11">
        <v>4547204.1399999997</v>
      </c>
      <c r="WG17" s="11">
        <v>4830272.3499999996</v>
      </c>
      <c r="WH17" s="11">
        <v>16388697.140000001</v>
      </c>
      <c r="WI17" s="11">
        <v>11256326.65</v>
      </c>
      <c r="WJ17" s="11">
        <v>3607331.92</v>
      </c>
      <c r="WK17" s="11">
        <v>7536254.1099999994</v>
      </c>
      <c r="WL17" s="11">
        <v>2267014.1100000003</v>
      </c>
      <c r="WM17" s="11">
        <v>25608765.219999999</v>
      </c>
      <c r="WN17" s="11">
        <v>9976670.2599999998</v>
      </c>
      <c r="WO17" s="11">
        <v>6762201.8399999999</v>
      </c>
      <c r="WP17" s="11">
        <v>16657796.050000001</v>
      </c>
      <c r="WQ17" s="11">
        <v>3787640.51</v>
      </c>
      <c r="WR17" s="11">
        <v>6336409.9100000001</v>
      </c>
      <c r="WS17" s="11">
        <v>13478675.789999999</v>
      </c>
      <c r="WT17" s="11">
        <v>4246543.16</v>
      </c>
      <c r="WU17" s="11">
        <v>14611455.129999999</v>
      </c>
      <c r="WV17" s="11">
        <v>53762559.789999999</v>
      </c>
      <c r="WW17" s="11">
        <v>2273467.19</v>
      </c>
      <c r="WX17" s="11">
        <v>1551923.79</v>
      </c>
      <c r="WY17" s="11">
        <v>2074415.31</v>
      </c>
      <c r="WZ17" s="11">
        <v>2158651.61</v>
      </c>
      <c r="XA17" s="11">
        <v>0</v>
      </c>
      <c r="XB17" s="11">
        <v>2520834.5299999998</v>
      </c>
      <c r="XC17" s="11">
        <v>5488394.2199999997</v>
      </c>
      <c r="XD17" s="11">
        <v>29673762.100000001</v>
      </c>
      <c r="XE17" s="11">
        <v>1968453.32</v>
      </c>
      <c r="XF17" s="11">
        <v>3160682.57</v>
      </c>
      <c r="XG17" s="11">
        <v>1540067.51</v>
      </c>
      <c r="XH17" s="11">
        <v>5497467.6299999999</v>
      </c>
      <c r="XI17" s="11">
        <v>188221854.71000001</v>
      </c>
      <c r="XJ17" s="11">
        <v>7603405.2599999998</v>
      </c>
      <c r="XK17" s="11">
        <v>5898108.3799999999</v>
      </c>
      <c r="XL17" s="11">
        <v>35585730.649999999</v>
      </c>
      <c r="XM17" s="11">
        <v>3593694.07</v>
      </c>
      <c r="XN17" s="11">
        <v>9343156.9900000002</v>
      </c>
      <c r="XO17" s="11">
        <v>10109969.439999999</v>
      </c>
      <c r="XP17" s="11">
        <v>4723090.21</v>
      </c>
      <c r="XQ17" s="11">
        <v>3312564.16</v>
      </c>
      <c r="XR17" s="11">
        <v>8004842.6699999999</v>
      </c>
      <c r="XS17" s="11">
        <v>10796212.57</v>
      </c>
      <c r="XT17" s="11">
        <v>2006000</v>
      </c>
      <c r="XU17" s="11">
        <v>1648632.53</v>
      </c>
      <c r="XV17" s="11">
        <v>2858999.1</v>
      </c>
      <c r="XW17" s="11">
        <v>2087474.18</v>
      </c>
      <c r="XX17" s="11">
        <v>1877272.76</v>
      </c>
      <c r="XY17" s="11">
        <v>1947847.3</v>
      </c>
      <c r="XZ17" s="11">
        <v>2924610.13</v>
      </c>
      <c r="YA17" s="11">
        <v>1483911.65</v>
      </c>
      <c r="YB17" s="11">
        <v>2068695.31</v>
      </c>
      <c r="YC17" s="11">
        <v>1806248.34</v>
      </c>
      <c r="YD17" s="11">
        <v>1666243.98</v>
      </c>
      <c r="YE17" s="11">
        <v>1464000.17</v>
      </c>
      <c r="YF17" s="11">
        <v>142331850.50999999</v>
      </c>
      <c r="YG17" s="11">
        <v>3895294.42</v>
      </c>
      <c r="YH17" s="11">
        <v>7856346.9699999997</v>
      </c>
      <c r="YI17" s="11">
        <v>2616743.08</v>
      </c>
      <c r="YJ17" s="11">
        <v>21539433.329999998</v>
      </c>
      <c r="YK17" s="11">
        <v>3665500</v>
      </c>
      <c r="YL17" s="11">
        <v>8608825.8900000006</v>
      </c>
      <c r="YM17" s="11">
        <v>2482091.2200000002</v>
      </c>
      <c r="YN17" s="11">
        <v>8644352.4499999993</v>
      </c>
      <c r="YO17" s="11">
        <v>8195735.0199999996</v>
      </c>
      <c r="YP17" s="11">
        <v>4697034.1100000003</v>
      </c>
      <c r="YQ17" s="11">
        <v>2367443.75</v>
      </c>
      <c r="YR17" s="11">
        <v>3436768.03</v>
      </c>
      <c r="YS17" s="11">
        <v>4409008.24</v>
      </c>
      <c r="YT17" s="11">
        <v>2773903.74</v>
      </c>
      <c r="YU17" s="11">
        <v>3663484.21</v>
      </c>
      <c r="YV17" s="11">
        <v>1746467.13</v>
      </c>
      <c r="YW17" s="11">
        <v>203367338.53999999</v>
      </c>
      <c r="YX17" s="11">
        <v>4124700</v>
      </c>
      <c r="YY17" s="11">
        <v>3995014.8600000003</v>
      </c>
      <c r="YZ17" s="11">
        <v>4059539</v>
      </c>
      <c r="ZA17" s="11">
        <v>5707797.8700000001</v>
      </c>
      <c r="ZB17" s="11">
        <v>587198.43999999994</v>
      </c>
      <c r="ZC17" s="11">
        <v>1424700</v>
      </c>
      <c r="ZD17" s="11">
        <v>52167218.659999996</v>
      </c>
      <c r="ZE17" s="11">
        <v>4226016.4000000004</v>
      </c>
      <c r="ZF17" s="11">
        <v>2477500</v>
      </c>
      <c r="ZG17" s="11">
        <v>2128400</v>
      </c>
      <c r="ZH17" s="11">
        <v>2325020.02</v>
      </c>
      <c r="ZI17" s="11">
        <v>4393060</v>
      </c>
      <c r="ZJ17" s="11">
        <v>2028445.67</v>
      </c>
      <c r="ZK17" s="11">
        <v>1341024</v>
      </c>
      <c r="ZL17" s="11">
        <v>7893375.5</v>
      </c>
      <c r="ZM17" s="11">
        <v>35325795.710000001</v>
      </c>
      <c r="ZN17" s="11">
        <v>1961612.73</v>
      </c>
      <c r="ZO17" s="11">
        <v>2820000</v>
      </c>
      <c r="ZP17" s="11">
        <v>15422158.83</v>
      </c>
      <c r="ZQ17" s="11">
        <v>4990560</v>
      </c>
      <c r="ZR17" s="11">
        <v>3282979.28</v>
      </c>
      <c r="ZS17" s="11">
        <v>4325000.26</v>
      </c>
      <c r="ZT17" s="11">
        <v>5348494.57</v>
      </c>
      <c r="ZU17" s="11">
        <v>2308926.86</v>
      </c>
      <c r="ZV17" s="11">
        <v>17179914.100000001</v>
      </c>
      <c r="ZW17" s="11">
        <v>814392.71</v>
      </c>
      <c r="ZX17" s="11">
        <v>2294707.81</v>
      </c>
      <c r="ZY17" s="11">
        <v>7068418.9900000002</v>
      </c>
      <c r="ZZ17" s="11">
        <v>3924682.51</v>
      </c>
      <c r="AAA17" s="11">
        <v>3780290.78</v>
      </c>
      <c r="AAB17" s="11">
        <v>3710771.62</v>
      </c>
      <c r="AAC17" s="11">
        <v>2322752.12</v>
      </c>
      <c r="AAD17" s="11">
        <v>2133450.08</v>
      </c>
      <c r="AAE17" s="11">
        <v>1834364.43</v>
      </c>
      <c r="AAF17" s="11">
        <v>16537587.960000001</v>
      </c>
      <c r="AAG17" s="11">
        <v>1296016.9099999999</v>
      </c>
      <c r="AAH17" s="11">
        <v>11688214.24</v>
      </c>
      <c r="AAI17" s="11">
        <v>70695155.180000007</v>
      </c>
      <c r="AAJ17" s="11">
        <v>2020308.88</v>
      </c>
      <c r="AAK17" s="11">
        <v>1838193.5</v>
      </c>
      <c r="AAL17" s="11">
        <v>985572.15</v>
      </c>
      <c r="AAM17" s="11">
        <v>3846097.17</v>
      </c>
      <c r="AAN17" s="11">
        <v>4978282</v>
      </c>
      <c r="AAO17" s="11">
        <v>5043561.91</v>
      </c>
      <c r="AAP17" s="11">
        <v>44805895.649999999</v>
      </c>
      <c r="AAQ17" s="11">
        <v>2952165.01</v>
      </c>
      <c r="AAR17" s="11">
        <v>3474334.25</v>
      </c>
      <c r="AAS17" s="11">
        <v>6064884.29</v>
      </c>
      <c r="AAT17" s="11">
        <v>12964644.199999999</v>
      </c>
      <c r="AAU17" s="11">
        <v>1738643.45</v>
      </c>
      <c r="AAV17" s="11">
        <v>2374365.9900000002</v>
      </c>
      <c r="AAW17" s="11">
        <v>4186348.88</v>
      </c>
      <c r="AAX17" s="11">
        <v>12085698.35</v>
      </c>
      <c r="AAY17" s="11">
        <v>1694394</v>
      </c>
      <c r="AAZ17" s="11">
        <v>5041600</v>
      </c>
      <c r="ABA17" s="11">
        <v>14860098.24</v>
      </c>
      <c r="ABB17" s="11">
        <v>5940738.3700000001</v>
      </c>
      <c r="ABC17" s="11">
        <v>1709555.65</v>
      </c>
      <c r="ABD17" s="11">
        <v>4505000</v>
      </c>
      <c r="ABE17" s="11">
        <v>5031204.96</v>
      </c>
      <c r="ABF17" s="11">
        <v>2806182.02</v>
      </c>
      <c r="ABG17" s="11">
        <v>3767339.13</v>
      </c>
      <c r="ABH17" s="11">
        <v>4531273.6199999992</v>
      </c>
      <c r="ABI17" s="11">
        <v>14658623.529999999</v>
      </c>
      <c r="ABJ17" s="11">
        <v>56032100.890000001</v>
      </c>
      <c r="ABK17" s="11">
        <v>4480235.8</v>
      </c>
      <c r="ABL17" s="11">
        <v>4247947.26</v>
      </c>
      <c r="ABM17" s="11">
        <v>1240578.31</v>
      </c>
      <c r="ABN17" s="11">
        <v>809541.49</v>
      </c>
      <c r="ABO17" s="11">
        <v>1522239.37</v>
      </c>
      <c r="ABP17" s="11">
        <v>41961632.719999999</v>
      </c>
      <c r="ABQ17" s="11">
        <v>3523239.31</v>
      </c>
      <c r="ABR17" s="11">
        <v>3412910.11</v>
      </c>
      <c r="ABS17" s="11">
        <v>5544819.5700000003</v>
      </c>
      <c r="ABT17" s="11">
        <v>6617199.9500000002</v>
      </c>
      <c r="ABU17" s="11">
        <v>2205981.1</v>
      </c>
      <c r="ABV17" s="11">
        <v>1564806.3</v>
      </c>
      <c r="ABW17" s="11">
        <v>4741261.9700000007</v>
      </c>
      <c r="ABX17" s="11">
        <v>189943.6</v>
      </c>
      <c r="ABY17" s="11">
        <v>61675888.740000002</v>
      </c>
      <c r="ABZ17" s="11">
        <v>1286302.71</v>
      </c>
      <c r="ACA17" s="11">
        <v>9686335.2100000009</v>
      </c>
      <c r="ACB17" s="11">
        <v>1619909.9</v>
      </c>
      <c r="ACC17" s="11">
        <v>1212042.72</v>
      </c>
      <c r="ACD17" s="11">
        <v>5298336.87</v>
      </c>
      <c r="ACE17" s="11">
        <v>1533007.88</v>
      </c>
      <c r="ACF17" s="11">
        <v>2187386.42</v>
      </c>
      <c r="ACG17" s="11">
        <v>1912605.1</v>
      </c>
      <c r="ACH17" s="11">
        <v>3113612.28</v>
      </c>
      <c r="ACI17" s="11">
        <v>1221144.68</v>
      </c>
      <c r="ACJ17" s="11">
        <v>182239911.18000001</v>
      </c>
      <c r="ACK17" s="11">
        <v>2234803.8199999998</v>
      </c>
      <c r="ACL17" s="11">
        <v>1262848.3700000001</v>
      </c>
      <c r="ACM17" s="11">
        <v>3369733.14</v>
      </c>
      <c r="ACN17" s="11">
        <v>6453602.8399999999</v>
      </c>
      <c r="ACO17" s="11">
        <v>6138521.29</v>
      </c>
      <c r="ACP17" s="11">
        <v>4481879.18</v>
      </c>
      <c r="ACQ17" s="11">
        <v>9913106.9399999995</v>
      </c>
      <c r="ACR17" s="11">
        <v>21475133</v>
      </c>
      <c r="ACS17" s="11">
        <v>2092367.26</v>
      </c>
      <c r="ACT17" s="11">
        <v>3542979.38</v>
      </c>
      <c r="ACU17" s="11">
        <v>4298345.4000000004</v>
      </c>
      <c r="ACV17" s="11">
        <v>6021876.46</v>
      </c>
      <c r="ACW17" s="11">
        <v>55042779.280000001</v>
      </c>
      <c r="ACX17" s="11">
        <v>6919603.2699999996</v>
      </c>
      <c r="ACY17" s="11">
        <v>3570394.02</v>
      </c>
      <c r="ACZ17" s="11">
        <v>2957808.37</v>
      </c>
      <c r="ADA17" s="11">
        <v>5056623.68</v>
      </c>
      <c r="ADB17" s="11">
        <v>5710804.1100000003</v>
      </c>
      <c r="ADC17" s="11">
        <v>5647360.7300000004</v>
      </c>
      <c r="ADD17" s="11">
        <v>8827231.0899999999</v>
      </c>
      <c r="ADE17" s="11">
        <v>1704555.18</v>
      </c>
      <c r="ADF17" s="11">
        <v>1840600.32</v>
      </c>
      <c r="ADG17" s="11">
        <v>4497669.79</v>
      </c>
      <c r="ADH17" s="11">
        <v>38481481.159999996</v>
      </c>
      <c r="ADI17" s="11">
        <v>3834100</v>
      </c>
      <c r="ADJ17" s="11">
        <v>5528950.4900000002</v>
      </c>
      <c r="ADK17" s="11">
        <v>2678771.02</v>
      </c>
      <c r="ADL17" s="11">
        <v>712747.62</v>
      </c>
      <c r="ADM17" s="11">
        <v>1575632.9</v>
      </c>
      <c r="ADN17" s="11">
        <v>2298496.19</v>
      </c>
      <c r="ADO17" s="11">
        <v>2654917.36</v>
      </c>
      <c r="ADP17" s="11">
        <v>149544823.09</v>
      </c>
      <c r="ADQ17" s="11">
        <v>2352900</v>
      </c>
      <c r="ADR17" s="11">
        <v>13393297.34</v>
      </c>
      <c r="ADS17" s="11">
        <v>4669854.2300000004</v>
      </c>
      <c r="ADT17" s="11">
        <v>37376974.229999997</v>
      </c>
      <c r="ADU17" s="11">
        <v>1855365.16</v>
      </c>
      <c r="ADV17" s="11">
        <v>1573532.91</v>
      </c>
      <c r="ADW17" s="11">
        <v>3246905.1</v>
      </c>
      <c r="ADX17" s="11">
        <v>1486827.86</v>
      </c>
      <c r="ADY17" s="11">
        <v>76341.17</v>
      </c>
      <c r="ADZ17" s="11">
        <v>100982986.72</v>
      </c>
      <c r="AEA17" s="11">
        <v>4988658.71</v>
      </c>
      <c r="AEB17" s="11">
        <v>18945173.5</v>
      </c>
      <c r="AEC17" s="11">
        <v>1020019.98</v>
      </c>
      <c r="AED17" s="11">
        <v>1625918.05</v>
      </c>
      <c r="AEE17" s="11">
        <v>3310286.34</v>
      </c>
      <c r="AEF17" s="11">
        <v>5107011.88</v>
      </c>
      <c r="AEG17" s="11">
        <v>3961639.55</v>
      </c>
      <c r="AEH17" s="11">
        <v>884897.69</v>
      </c>
      <c r="AEI17" s="11">
        <v>4134504.41</v>
      </c>
      <c r="AEJ17" s="11">
        <v>1565846.28</v>
      </c>
      <c r="AEK17" s="11">
        <v>3614299.54</v>
      </c>
      <c r="AEL17" s="11">
        <v>1260786.42</v>
      </c>
      <c r="AEM17" s="11">
        <v>7065634.6100000003</v>
      </c>
      <c r="AEN17" s="11">
        <v>6264010.5899999999</v>
      </c>
      <c r="AEO17" s="11">
        <v>2540324.21</v>
      </c>
      <c r="AEP17" s="11">
        <v>3834508.6</v>
      </c>
      <c r="AEQ17" s="11">
        <v>4100000</v>
      </c>
      <c r="AER17" s="11">
        <v>979799.91</v>
      </c>
      <c r="AES17" s="11">
        <v>47246727.520000003</v>
      </c>
      <c r="AET17" s="11">
        <v>151802855.54000002</v>
      </c>
      <c r="AEU17" s="11">
        <v>11062597.879999999</v>
      </c>
      <c r="AEV17" s="11">
        <v>4327531.63</v>
      </c>
      <c r="AEW17" s="11">
        <v>4196179.05</v>
      </c>
      <c r="AEX17" s="11">
        <v>3289560.6399999997</v>
      </c>
      <c r="AEY17" s="11">
        <v>29624579.390000001</v>
      </c>
      <c r="AEZ17" s="11">
        <v>2723429.11</v>
      </c>
      <c r="AFA17" s="11">
        <v>3899445.08</v>
      </c>
      <c r="AFB17" s="11">
        <v>11244691.100000001</v>
      </c>
      <c r="AFC17" s="11">
        <v>2161337.33</v>
      </c>
      <c r="AFD17" s="11">
        <v>31961514</v>
      </c>
      <c r="AFE17" s="11">
        <v>19302526.93</v>
      </c>
      <c r="AFF17" s="11">
        <v>6410764.0599999996</v>
      </c>
      <c r="AFG17" s="11">
        <v>4966878.7</v>
      </c>
      <c r="AFH17" s="11">
        <v>4430000</v>
      </c>
      <c r="AFI17" s="11">
        <v>5942998.5300000003</v>
      </c>
      <c r="AFJ17" s="11">
        <v>2009988.01</v>
      </c>
      <c r="AFK17" s="11">
        <v>2665549.2799999998</v>
      </c>
      <c r="AFL17" s="11">
        <v>3193163.59</v>
      </c>
      <c r="AFM17" s="11">
        <v>4160587.56</v>
      </c>
      <c r="AFN17" s="11">
        <v>933435.59</v>
      </c>
      <c r="AFO17" s="11">
        <v>1498510.13</v>
      </c>
      <c r="AFP17" s="11">
        <v>1609700.7</v>
      </c>
      <c r="AFQ17" s="11">
        <v>71130412.859999999</v>
      </c>
      <c r="AFR17" s="11">
        <v>4528333.84</v>
      </c>
      <c r="AFS17" s="11">
        <v>1777000</v>
      </c>
      <c r="AFT17" s="11">
        <v>3117964.86</v>
      </c>
      <c r="AFU17" s="11">
        <v>2578581.7799999998</v>
      </c>
      <c r="AFV17" s="11">
        <v>1188586.99</v>
      </c>
      <c r="AFW17" s="11">
        <v>2835010.35</v>
      </c>
      <c r="AFX17" s="11">
        <v>5069018.66</v>
      </c>
      <c r="AFY17" s="11">
        <v>3850336.86</v>
      </c>
      <c r="AFZ17" s="11">
        <v>1498468.57</v>
      </c>
      <c r="AGA17" s="11">
        <v>3179546.86</v>
      </c>
      <c r="AGB17" s="11">
        <v>1561091.88</v>
      </c>
      <c r="AGC17" s="11">
        <v>11580915.970000001</v>
      </c>
      <c r="AGD17" s="11">
        <v>2166150.91</v>
      </c>
      <c r="AGE17" s="11">
        <v>15271979.550000001</v>
      </c>
      <c r="AGF17" s="11">
        <v>2097872.37</v>
      </c>
      <c r="AGG17" s="11">
        <v>4406571.76</v>
      </c>
      <c r="AGH17" s="11">
        <v>13062200</v>
      </c>
      <c r="AGI17" s="11">
        <v>1606780.31</v>
      </c>
      <c r="AGJ17" s="11">
        <v>2160000</v>
      </c>
      <c r="AGK17" s="11">
        <v>1585586.56</v>
      </c>
      <c r="AGL17" s="11">
        <v>6245394</v>
      </c>
      <c r="AGM17" s="11">
        <v>17636635.920000002</v>
      </c>
      <c r="AGN17" s="11">
        <v>51665626.789999999</v>
      </c>
      <c r="AGO17" s="11">
        <v>10688425.52</v>
      </c>
      <c r="AGP17" s="11">
        <v>4227989.42</v>
      </c>
      <c r="AGQ17" s="11">
        <v>2829704.34</v>
      </c>
      <c r="AGR17" s="11">
        <v>4873330.68</v>
      </c>
      <c r="AGS17" s="11">
        <v>2641395.81</v>
      </c>
      <c r="AGT17" s="11">
        <v>1228089.53</v>
      </c>
      <c r="AGU17" s="11">
        <v>2046582</v>
      </c>
      <c r="AGV17" s="11">
        <v>72167278.719999999</v>
      </c>
      <c r="AGW17" s="11">
        <v>164355710.88999999</v>
      </c>
      <c r="AGX17" s="11">
        <v>2875700.81</v>
      </c>
      <c r="AGY17" s="11">
        <v>13744670.030000001</v>
      </c>
      <c r="AGZ17" s="11">
        <v>9562569.3399999999</v>
      </c>
      <c r="AHA17" s="11">
        <v>4502477.32</v>
      </c>
      <c r="AHB17" s="11">
        <v>4700000</v>
      </c>
      <c r="AHC17" s="11">
        <v>4752664.21</v>
      </c>
      <c r="AHD17" s="11">
        <v>2037830.51</v>
      </c>
      <c r="AHE17" s="11">
        <v>4379425.8499999996</v>
      </c>
      <c r="AHF17" s="11">
        <v>90802167.760000005</v>
      </c>
      <c r="AHG17" s="11">
        <v>6857696.3200000003</v>
      </c>
      <c r="AHH17" s="11">
        <v>2266911.54</v>
      </c>
      <c r="AHI17" s="11">
        <v>15603415.48</v>
      </c>
      <c r="AHJ17" s="11">
        <v>6500066.1200000001</v>
      </c>
      <c r="AHK17" s="11">
        <v>3390476.34</v>
      </c>
      <c r="AHL17" s="11">
        <v>5151898.13</v>
      </c>
      <c r="AHM17" s="11">
        <v>24300851.32</v>
      </c>
      <c r="AHN17" s="11">
        <v>1989902.6</v>
      </c>
      <c r="AHO17" s="11">
        <v>3947618.08</v>
      </c>
      <c r="AHP17" s="11">
        <v>2594764.1399999997</v>
      </c>
      <c r="AHQ17" s="11">
        <v>15051618.92</v>
      </c>
      <c r="AHR17" s="11">
        <v>2414295.09</v>
      </c>
      <c r="AHS17" s="11">
        <v>2834351.75</v>
      </c>
      <c r="AHT17" s="11">
        <f t="shared" si="0"/>
        <v>13075121053.93001</v>
      </c>
      <c r="AHV17" s="609"/>
      <c r="AHW17" s="610"/>
    </row>
    <row r="18" spans="1:907" x14ac:dyDescent="0.7">
      <c r="B18" s="99"/>
      <c r="C18" s="1" t="s">
        <v>6457</v>
      </c>
      <c r="D18" s="2">
        <f>SUM(D6:D17)</f>
        <v>6916240488.6199999</v>
      </c>
      <c r="E18" s="2">
        <f t="shared" ref="E18:BP18" si="1">SUM(E6:E17)</f>
        <v>244186034.91999999</v>
      </c>
      <c r="F18" s="2">
        <f t="shared" si="1"/>
        <v>360320237.55000007</v>
      </c>
      <c r="G18" s="2">
        <f t="shared" si="1"/>
        <v>108102680.00999999</v>
      </c>
      <c r="H18" s="2">
        <f t="shared" si="1"/>
        <v>491051640.19000006</v>
      </c>
      <c r="I18" s="2">
        <f t="shared" si="1"/>
        <v>202925597.48999998</v>
      </c>
      <c r="J18" s="2">
        <f t="shared" si="1"/>
        <v>584775093.75999999</v>
      </c>
      <c r="K18" s="2">
        <f t="shared" si="1"/>
        <v>242468533.88000005</v>
      </c>
      <c r="L18" s="2">
        <f t="shared" si="1"/>
        <v>252008873.88</v>
      </c>
      <c r="M18" s="2">
        <f t="shared" si="1"/>
        <v>210804259.07000005</v>
      </c>
      <c r="N18" s="2">
        <f t="shared" si="1"/>
        <v>138272477.91999999</v>
      </c>
      <c r="O18" s="2">
        <f t="shared" si="1"/>
        <v>141638281.44</v>
      </c>
      <c r="P18" s="2">
        <f t="shared" si="1"/>
        <v>188479338.12000003</v>
      </c>
      <c r="Q18" s="2">
        <f t="shared" si="1"/>
        <v>147986766.76999998</v>
      </c>
      <c r="R18" s="2">
        <f t="shared" si="1"/>
        <v>118246744.39</v>
      </c>
      <c r="S18" s="2">
        <f t="shared" si="1"/>
        <v>265294476.74000004</v>
      </c>
      <c r="T18" s="2">
        <f t="shared" si="1"/>
        <v>271718321.85000002</v>
      </c>
      <c r="U18" s="2">
        <f t="shared" si="1"/>
        <v>69567062.109999985</v>
      </c>
      <c r="V18" s="2">
        <f t="shared" si="1"/>
        <v>7754432240.3800001</v>
      </c>
      <c r="W18" s="2">
        <f t="shared" si="1"/>
        <v>705210701.42000008</v>
      </c>
      <c r="X18" s="2">
        <f t="shared" si="1"/>
        <v>158268442.05999997</v>
      </c>
      <c r="Y18" s="2">
        <f t="shared" si="1"/>
        <v>308163623.50999993</v>
      </c>
      <c r="Z18" s="2">
        <f t="shared" si="1"/>
        <v>208016845.19999999</v>
      </c>
      <c r="AA18" s="2">
        <f t="shared" si="1"/>
        <v>265631775.15000004</v>
      </c>
      <c r="AB18" s="2">
        <f t="shared" si="1"/>
        <v>89197497.610000014</v>
      </c>
      <c r="AC18" s="2">
        <f t="shared" si="1"/>
        <v>814894990.25999999</v>
      </c>
      <c r="AD18" s="2">
        <f t="shared" si="1"/>
        <v>257828271.38999996</v>
      </c>
      <c r="AE18" s="2">
        <f t="shared" si="1"/>
        <v>160736437.41</v>
      </c>
      <c r="AF18" s="2">
        <f t="shared" si="1"/>
        <v>582302802.14999998</v>
      </c>
      <c r="AG18" s="2">
        <f t="shared" si="1"/>
        <v>208208742.88</v>
      </c>
      <c r="AH18" s="2">
        <f t="shared" si="1"/>
        <v>720324027.72000003</v>
      </c>
      <c r="AI18" s="2">
        <f t="shared" si="1"/>
        <v>394897778.46999997</v>
      </c>
      <c r="AJ18" s="2">
        <f t="shared" si="1"/>
        <v>160645731.85000002</v>
      </c>
      <c r="AK18" s="2">
        <f t="shared" si="1"/>
        <v>92361382.689999983</v>
      </c>
      <c r="AL18" s="2">
        <f t="shared" si="1"/>
        <v>168087003</v>
      </c>
      <c r="AM18" s="2">
        <f t="shared" si="1"/>
        <v>217088827.09999999</v>
      </c>
      <c r="AN18" s="2">
        <f t="shared" si="1"/>
        <v>115899374.84</v>
      </c>
      <c r="AO18" s="2">
        <f t="shared" si="1"/>
        <v>161012032.51999998</v>
      </c>
      <c r="AP18" s="2">
        <f t="shared" si="1"/>
        <v>125438235.29000002</v>
      </c>
      <c r="AQ18" s="2">
        <f t="shared" si="1"/>
        <v>106462524.09999998</v>
      </c>
      <c r="AR18" s="2">
        <f t="shared" si="1"/>
        <v>95533335.769999996</v>
      </c>
      <c r="AS18" s="2">
        <f t="shared" si="1"/>
        <v>66895608.059999995</v>
      </c>
      <c r="AT18" s="2">
        <f t="shared" si="1"/>
        <v>1540507619.8</v>
      </c>
      <c r="AU18" s="2">
        <f t="shared" si="1"/>
        <v>77352126.560000002</v>
      </c>
      <c r="AV18" s="2">
        <f t="shared" si="1"/>
        <v>76246443.930000007</v>
      </c>
      <c r="AW18" s="2">
        <f t="shared" si="1"/>
        <v>109595564.11000001</v>
      </c>
      <c r="AX18" s="2">
        <f t="shared" si="1"/>
        <v>229121842.44</v>
      </c>
      <c r="AY18" s="2">
        <f t="shared" si="1"/>
        <v>262670755.69000003</v>
      </c>
      <c r="AZ18" s="2">
        <f t="shared" si="1"/>
        <v>92431157.919999987</v>
      </c>
      <c r="BA18" s="2">
        <f t="shared" si="1"/>
        <v>108186604.07000001</v>
      </c>
      <c r="BB18" s="2">
        <f t="shared" si="1"/>
        <v>69647210.920000002</v>
      </c>
      <c r="BC18" s="2">
        <f t="shared" si="1"/>
        <v>84737897.600000009</v>
      </c>
      <c r="BD18" s="2">
        <f t="shared" si="1"/>
        <v>57413687.839999996</v>
      </c>
      <c r="BE18" s="2">
        <f t="shared" si="1"/>
        <v>66262491.300000004</v>
      </c>
      <c r="BF18" s="2">
        <f t="shared" si="1"/>
        <v>412846041.28000003</v>
      </c>
      <c r="BG18" s="2">
        <f t="shared" si="1"/>
        <v>62738787.149999999</v>
      </c>
      <c r="BH18" s="2">
        <f t="shared" si="1"/>
        <v>74584382.940000013</v>
      </c>
      <c r="BI18" s="2">
        <f t="shared" si="1"/>
        <v>1941846137.4399998</v>
      </c>
      <c r="BJ18" s="2">
        <f t="shared" si="1"/>
        <v>1350430447.28</v>
      </c>
      <c r="BK18" s="2">
        <f t="shared" si="1"/>
        <v>169716392.41999996</v>
      </c>
      <c r="BL18" s="2">
        <f t="shared" si="1"/>
        <v>109037555.22</v>
      </c>
      <c r="BM18" s="2">
        <f t="shared" si="1"/>
        <v>243031836.92999998</v>
      </c>
      <c r="BN18" s="2">
        <f t="shared" si="1"/>
        <v>175906405.61999997</v>
      </c>
      <c r="BO18" s="2">
        <f t="shared" si="1"/>
        <v>139778748.66999999</v>
      </c>
      <c r="BP18" s="2">
        <f t="shared" si="1"/>
        <v>73399085.060000002</v>
      </c>
      <c r="BQ18" s="2">
        <f t="shared" ref="BQ18:EB18" si="2">SUM(BQ6:BQ17)</f>
        <v>44605126.869999997</v>
      </c>
      <c r="BR18" s="2">
        <f t="shared" si="2"/>
        <v>2995321562.1500006</v>
      </c>
      <c r="BS18" s="2">
        <f t="shared" si="2"/>
        <v>182845902.69999999</v>
      </c>
      <c r="BT18" s="2">
        <f t="shared" si="2"/>
        <v>156877867.74000001</v>
      </c>
      <c r="BU18" s="2">
        <f t="shared" si="2"/>
        <v>270544665.25</v>
      </c>
      <c r="BV18" s="2">
        <f t="shared" si="2"/>
        <v>177516469.63000003</v>
      </c>
      <c r="BW18" s="2">
        <f t="shared" si="2"/>
        <v>129716823.06999999</v>
      </c>
      <c r="BX18" s="2">
        <f t="shared" si="2"/>
        <v>103442086.13000001</v>
      </c>
      <c r="BY18" s="2">
        <f t="shared" si="2"/>
        <v>167268418.45000002</v>
      </c>
      <c r="BZ18" s="2">
        <f t="shared" si="2"/>
        <v>600132140.18000007</v>
      </c>
      <c r="CA18" s="2">
        <f t="shared" si="2"/>
        <v>139580614.28000003</v>
      </c>
      <c r="CB18" s="2">
        <f t="shared" si="2"/>
        <v>185427937.33000001</v>
      </c>
      <c r="CC18" s="2">
        <f t="shared" si="2"/>
        <v>389080483.10000002</v>
      </c>
      <c r="CD18" s="2">
        <f t="shared" si="2"/>
        <v>119636676.77000001</v>
      </c>
      <c r="CE18" s="2">
        <f t="shared" si="2"/>
        <v>121246794.55000003</v>
      </c>
      <c r="CF18" s="2">
        <f t="shared" si="2"/>
        <v>89452053.210000008</v>
      </c>
      <c r="CG18" s="2">
        <f t="shared" si="2"/>
        <v>4748097010.0899992</v>
      </c>
      <c r="CH18" s="2">
        <f t="shared" si="2"/>
        <v>135363087.18999997</v>
      </c>
      <c r="CI18" s="2">
        <f t="shared" si="2"/>
        <v>448042254.16000003</v>
      </c>
      <c r="CJ18" s="2">
        <f t="shared" si="2"/>
        <v>119641383.08</v>
      </c>
      <c r="CK18" s="2">
        <f t="shared" si="2"/>
        <v>199722656.87</v>
      </c>
      <c r="CL18" s="2">
        <f t="shared" si="2"/>
        <v>140847119.61000001</v>
      </c>
      <c r="CM18" s="2">
        <f t="shared" si="2"/>
        <v>157978391.50000006</v>
      </c>
      <c r="CN18" s="2">
        <f t="shared" si="2"/>
        <v>256114466.32999995</v>
      </c>
      <c r="CO18" s="2">
        <f t="shared" si="2"/>
        <v>72083217.550000012</v>
      </c>
      <c r="CP18" s="2">
        <f t="shared" si="2"/>
        <v>160799954.40000001</v>
      </c>
      <c r="CQ18" s="2">
        <f t="shared" si="2"/>
        <v>109719904.10000001</v>
      </c>
      <c r="CR18" s="2">
        <f t="shared" si="2"/>
        <v>178078743.86999997</v>
      </c>
      <c r="CS18" s="2">
        <f t="shared" si="2"/>
        <v>113368226.62</v>
      </c>
      <c r="CT18" s="2">
        <f t="shared" si="2"/>
        <v>1731387860.6299999</v>
      </c>
      <c r="CU18" s="2">
        <f t="shared" si="2"/>
        <v>138296535.29999998</v>
      </c>
      <c r="CV18" s="2">
        <f t="shared" si="2"/>
        <v>161707646.48999998</v>
      </c>
      <c r="CW18" s="2">
        <f t="shared" si="2"/>
        <v>268922277.67000002</v>
      </c>
      <c r="CX18" s="2">
        <f t="shared" si="2"/>
        <v>103480200.50999999</v>
      </c>
      <c r="CY18" s="2">
        <f t="shared" si="2"/>
        <v>290407744.88</v>
      </c>
      <c r="CZ18" s="2">
        <f t="shared" si="2"/>
        <v>101776785.82000002</v>
      </c>
      <c r="DA18" s="2">
        <f t="shared" si="2"/>
        <v>73954275.190000013</v>
      </c>
      <c r="DB18" s="2">
        <f t="shared" si="2"/>
        <v>1087417243.8399999</v>
      </c>
      <c r="DC18" s="2">
        <f t="shared" si="2"/>
        <v>1498246268.3</v>
      </c>
      <c r="DD18" s="2">
        <f t="shared" si="2"/>
        <v>215112259.59999999</v>
      </c>
      <c r="DE18" s="2">
        <f t="shared" si="2"/>
        <v>141291532.44999999</v>
      </c>
      <c r="DF18" s="2">
        <f t="shared" si="2"/>
        <v>354785804.85000002</v>
      </c>
      <c r="DG18" s="2">
        <f t="shared" si="2"/>
        <v>385348857.73999995</v>
      </c>
      <c r="DH18" s="2">
        <f t="shared" si="2"/>
        <v>416203849.44</v>
      </c>
      <c r="DI18" s="2">
        <f t="shared" si="2"/>
        <v>322096797.09999996</v>
      </c>
      <c r="DJ18" s="2">
        <f t="shared" si="2"/>
        <v>153108965.65000001</v>
      </c>
      <c r="DK18" s="2">
        <f t="shared" si="2"/>
        <v>5178430999.5999994</v>
      </c>
      <c r="DL18" s="2">
        <f t="shared" si="2"/>
        <v>172260590.33000001</v>
      </c>
      <c r="DM18" s="2">
        <f t="shared" si="2"/>
        <v>384878963.12</v>
      </c>
      <c r="DN18" s="2">
        <f t="shared" si="2"/>
        <v>238103606.22999999</v>
      </c>
      <c r="DO18" s="2">
        <f t="shared" si="2"/>
        <v>303532903.96999997</v>
      </c>
      <c r="DP18" s="2">
        <f t="shared" si="2"/>
        <v>282311015.82999998</v>
      </c>
      <c r="DQ18" s="2">
        <f t="shared" si="2"/>
        <v>606420988.68999994</v>
      </c>
      <c r="DR18" s="2">
        <f t="shared" si="2"/>
        <v>166939770.53000003</v>
      </c>
      <c r="DS18" s="2">
        <f t="shared" si="2"/>
        <v>407392260.14999992</v>
      </c>
      <c r="DT18" s="2">
        <f t="shared" si="2"/>
        <v>1465249515.24</v>
      </c>
      <c r="DU18" s="2">
        <f t="shared" si="2"/>
        <v>196624749.84999996</v>
      </c>
      <c r="DV18" s="2">
        <f t="shared" si="2"/>
        <v>672909085.20000005</v>
      </c>
      <c r="DW18" s="2">
        <f t="shared" si="2"/>
        <v>589798712.75999987</v>
      </c>
      <c r="DX18" s="2">
        <f t="shared" si="2"/>
        <v>197440278.82999995</v>
      </c>
      <c r="DY18" s="2">
        <f t="shared" si="2"/>
        <v>389045541.28999996</v>
      </c>
      <c r="DZ18" s="2">
        <f t="shared" si="2"/>
        <v>289374472.86000001</v>
      </c>
      <c r="EA18" s="2">
        <f t="shared" si="2"/>
        <v>106003995.40000002</v>
      </c>
      <c r="EB18" s="2">
        <f t="shared" si="2"/>
        <v>182534942.06999999</v>
      </c>
      <c r="EC18" s="2">
        <f t="shared" ref="EC18:GN18" si="3">SUM(EC6:EC17)</f>
        <v>141057959.41</v>
      </c>
      <c r="ED18" s="2">
        <f t="shared" si="3"/>
        <v>317070134.41000003</v>
      </c>
      <c r="EE18" s="2">
        <f t="shared" si="3"/>
        <v>1319045027.5799999</v>
      </c>
      <c r="EF18" s="2">
        <f t="shared" si="3"/>
        <v>1080748427.28</v>
      </c>
      <c r="EG18" s="2">
        <f t="shared" si="3"/>
        <v>152589782.44999999</v>
      </c>
      <c r="EH18" s="2">
        <f t="shared" si="3"/>
        <v>162294366.31</v>
      </c>
      <c r="EI18" s="2">
        <f t="shared" si="3"/>
        <v>190418636.46999997</v>
      </c>
      <c r="EJ18" s="2">
        <f t="shared" si="3"/>
        <v>257988562.65000001</v>
      </c>
      <c r="EK18" s="2">
        <f t="shared" si="3"/>
        <v>309253962.45000005</v>
      </c>
      <c r="EL18" s="2">
        <f t="shared" si="3"/>
        <v>110403887.85999998</v>
      </c>
      <c r="EM18" s="2">
        <f t="shared" si="3"/>
        <v>137293525.66</v>
      </c>
      <c r="EN18" s="2">
        <f t="shared" si="3"/>
        <v>3012683469.9400001</v>
      </c>
      <c r="EO18" s="2">
        <f t="shared" si="3"/>
        <v>210707875.61999997</v>
      </c>
      <c r="EP18" s="2">
        <f t="shared" si="3"/>
        <v>187828636.02999997</v>
      </c>
      <c r="EQ18" s="2">
        <f t="shared" si="3"/>
        <v>174210269.53</v>
      </c>
      <c r="ER18" s="2">
        <f t="shared" si="3"/>
        <v>117276521.00999999</v>
      </c>
      <c r="ES18" s="2">
        <f t="shared" si="3"/>
        <v>106098048.63</v>
      </c>
      <c r="ET18" s="2">
        <f t="shared" si="3"/>
        <v>273581966.81999999</v>
      </c>
      <c r="EU18" s="2">
        <f t="shared" si="3"/>
        <v>265270466.11999997</v>
      </c>
      <c r="EV18" s="2">
        <f t="shared" si="3"/>
        <v>169820112.63000003</v>
      </c>
      <c r="EW18" s="2">
        <f t="shared" si="3"/>
        <v>1549047394.0799999</v>
      </c>
      <c r="EX18" s="2">
        <f t="shared" si="3"/>
        <v>78982301.890000001</v>
      </c>
      <c r="EY18" s="2">
        <f t="shared" si="3"/>
        <v>147556334.95999998</v>
      </c>
      <c r="EZ18" s="2">
        <f t="shared" si="3"/>
        <v>246746345.91999996</v>
      </c>
      <c r="FA18" s="2">
        <f t="shared" si="3"/>
        <v>326117363.34999996</v>
      </c>
      <c r="FB18" s="2">
        <f t="shared" si="3"/>
        <v>257784367.74999997</v>
      </c>
      <c r="FC18" s="2">
        <f t="shared" si="3"/>
        <v>195139699.17000002</v>
      </c>
      <c r="FD18" s="2">
        <f t="shared" si="3"/>
        <v>152288779.17000002</v>
      </c>
      <c r="FE18" s="2">
        <f t="shared" si="3"/>
        <v>117565675.8</v>
      </c>
      <c r="FF18" s="2">
        <f t="shared" si="3"/>
        <v>117884847.36000001</v>
      </c>
      <c r="FG18" s="2">
        <f t="shared" si="3"/>
        <v>109316094.10000001</v>
      </c>
      <c r="FH18" s="2">
        <f t="shared" si="3"/>
        <v>127573204.68000001</v>
      </c>
      <c r="FI18" s="2">
        <f t="shared" si="3"/>
        <v>1250997577.4799998</v>
      </c>
      <c r="FJ18" s="2">
        <f t="shared" si="3"/>
        <v>103664538.86</v>
      </c>
      <c r="FK18" s="2">
        <f t="shared" si="3"/>
        <v>103973028.41000003</v>
      </c>
      <c r="FL18" s="2">
        <f t="shared" si="3"/>
        <v>134135008.5</v>
      </c>
      <c r="FM18" s="2">
        <f t="shared" si="3"/>
        <v>204883155.44999996</v>
      </c>
      <c r="FN18" s="2">
        <f t="shared" si="3"/>
        <v>180478295.87999997</v>
      </c>
      <c r="FO18" s="2">
        <f t="shared" si="3"/>
        <v>61975858.529999986</v>
      </c>
      <c r="FP18" s="2">
        <f t="shared" si="3"/>
        <v>36053546.330000006</v>
      </c>
      <c r="FQ18" s="2">
        <f t="shared" si="3"/>
        <v>3957070144.8800001</v>
      </c>
      <c r="FR18" s="2">
        <f t="shared" si="3"/>
        <v>179420369.17000002</v>
      </c>
      <c r="FS18" s="2">
        <f t="shared" si="3"/>
        <v>231119432.25999996</v>
      </c>
      <c r="FT18" s="2">
        <f t="shared" si="3"/>
        <v>225647309.25999999</v>
      </c>
      <c r="FU18" s="2">
        <f t="shared" si="3"/>
        <v>412868161.51999998</v>
      </c>
      <c r="FV18" s="2">
        <f t="shared" si="3"/>
        <v>135670475.81999999</v>
      </c>
      <c r="FW18" s="2">
        <f t="shared" si="3"/>
        <v>336900466.49000001</v>
      </c>
      <c r="FX18" s="2">
        <f t="shared" si="3"/>
        <v>220925955.41000003</v>
      </c>
      <c r="FY18" s="2">
        <f t="shared" si="3"/>
        <v>247916732.22000006</v>
      </c>
      <c r="FZ18" s="2">
        <f t="shared" si="3"/>
        <v>164987574.38999999</v>
      </c>
      <c r="GA18" s="2">
        <f t="shared" si="3"/>
        <v>325004073.00999993</v>
      </c>
      <c r="GB18" s="2">
        <f t="shared" si="3"/>
        <v>142309759.22</v>
      </c>
      <c r="GC18" s="2">
        <f t="shared" si="3"/>
        <v>131713082.93000001</v>
      </c>
      <c r="GD18" s="2">
        <f t="shared" si="3"/>
        <v>77394387.560000017</v>
      </c>
      <c r="GE18" s="2">
        <f t="shared" si="3"/>
        <v>1485576141.0399997</v>
      </c>
      <c r="GF18" s="2">
        <f t="shared" si="3"/>
        <v>151200221.74999997</v>
      </c>
      <c r="GG18" s="2">
        <f t="shared" si="3"/>
        <v>119274112.66000003</v>
      </c>
      <c r="GH18" s="2">
        <f t="shared" si="3"/>
        <v>299005772.49000001</v>
      </c>
      <c r="GI18" s="2">
        <f t="shared" si="3"/>
        <v>188105036.89000002</v>
      </c>
      <c r="GJ18" s="2">
        <f t="shared" si="3"/>
        <v>134511943.27000001</v>
      </c>
      <c r="GK18" s="2">
        <f t="shared" si="3"/>
        <v>134744324.00999999</v>
      </c>
      <c r="GL18" s="2">
        <f t="shared" si="3"/>
        <v>326131086.93000001</v>
      </c>
      <c r="GM18" s="2">
        <f t="shared" si="3"/>
        <v>120462194.45</v>
      </c>
      <c r="GN18" s="2">
        <f t="shared" si="3"/>
        <v>68982618.099999994</v>
      </c>
      <c r="GO18" s="2">
        <f t="shared" ref="GO18:IZ18" si="4">SUM(GO6:GO17)</f>
        <v>64736011.310000002</v>
      </c>
      <c r="GP18" s="2">
        <f t="shared" si="4"/>
        <v>56952669.729999997</v>
      </c>
      <c r="GQ18" s="2">
        <f t="shared" si="4"/>
        <v>1090976615.4000001</v>
      </c>
      <c r="GR18" s="2">
        <f t="shared" si="4"/>
        <v>250302233.39999998</v>
      </c>
      <c r="GS18" s="2">
        <f t="shared" si="4"/>
        <v>117302480.04000002</v>
      </c>
      <c r="GT18" s="2">
        <f t="shared" si="4"/>
        <v>245480891.02999997</v>
      </c>
      <c r="GU18" s="2">
        <f t="shared" si="4"/>
        <v>53871408.079999998</v>
      </c>
      <c r="GV18" s="2">
        <f t="shared" si="4"/>
        <v>202223855.47999999</v>
      </c>
      <c r="GW18" s="2">
        <f t="shared" si="4"/>
        <v>161094806.87999997</v>
      </c>
      <c r="GX18" s="2">
        <f t="shared" si="4"/>
        <v>91548638.210000008</v>
      </c>
      <c r="GY18" s="2">
        <f t="shared" si="4"/>
        <v>1041443603.6500001</v>
      </c>
      <c r="GZ18" s="2">
        <f t="shared" si="4"/>
        <v>85407669.25999999</v>
      </c>
      <c r="HA18" s="2">
        <f t="shared" si="4"/>
        <v>240194579.09</v>
      </c>
      <c r="HB18" s="2">
        <f t="shared" si="4"/>
        <v>170964943.31999999</v>
      </c>
      <c r="HC18" s="2">
        <f t="shared" si="4"/>
        <v>3079188589.4500003</v>
      </c>
      <c r="HD18" s="2">
        <f t="shared" si="4"/>
        <v>388996678.81999999</v>
      </c>
      <c r="HE18" s="2">
        <f t="shared" si="4"/>
        <v>366969816.01000005</v>
      </c>
      <c r="HF18" s="2">
        <f t="shared" si="4"/>
        <v>546979521.88999999</v>
      </c>
      <c r="HG18" s="2">
        <f t="shared" si="4"/>
        <v>313206220.72000003</v>
      </c>
      <c r="HH18" s="2">
        <f t="shared" si="4"/>
        <v>478018348.99000001</v>
      </c>
      <c r="HI18" s="2">
        <f t="shared" si="4"/>
        <v>115358056.62999998</v>
      </c>
      <c r="HJ18" s="2">
        <f t="shared" si="4"/>
        <v>64118575.859999999</v>
      </c>
      <c r="HK18" s="2">
        <f t="shared" si="4"/>
        <v>1708987861.4799995</v>
      </c>
      <c r="HL18" s="2">
        <f t="shared" si="4"/>
        <v>381126505.23000002</v>
      </c>
      <c r="HM18" s="2">
        <f t="shared" si="4"/>
        <v>410371971.94999999</v>
      </c>
      <c r="HN18" s="2">
        <f t="shared" si="4"/>
        <v>307934389.25</v>
      </c>
      <c r="HO18" s="2">
        <f t="shared" si="4"/>
        <v>163765645.02000001</v>
      </c>
      <c r="HP18" s="2">
        <f t="shared" si="4"/>
        <v>250370264.23000002</v>
      </c>
      <c r="HQ18" s="2">
        <f t="shared" si="4"/>
        <v>183589066.20000002</v>
      </c>
      <c r="HR18" s="2">
        <f t="shared" si="4"/>
        <v>123143432.35999998</v>
      </c>
      <c r="HS18" s="2">
        <f t="shared" si="4"/>
        <v>1855161399.4200001</v>
      </c>
      <c r="HT18" s="2">
        <f t="shared" si="4"/>
        <v>645422765.25999999</v>
      </c>
      <c r="HU18" s="2">
        <f t="shared" si="4"/>
        <v>177468772.25999996</v>
      </c>
      <c r="HV18" s="2">
        <f t="shared" si="4"/>
        <v>178457545</v>
      </c>
      <c r="HW18" s="2">
        <f t="shared" si="4"/>
        <v>119692794.84</v>
      </c>
      <c r="HX18" s="2">
        <f t="shared" si="4"/>
        <v>85740463.290000007</v>
      </c>
      <c r="HY18" s="2">
        <f t="shared" si="4"/>
        <v>452795505.45999998</v>
      </c>
      <c r="HZ18" s="2">
        <f t="shared" si="4"/>
        <v>113584393.49000001</v>
      </c>
      <c r="IA18" s="2">
        <f t="shared" si="4"/>
        <v>159246723.21999997</v>
      </c>
      <c r="IB18" s="2">
        <f t="shared" si="4"/>
        <v>157785809.76000002</v>
      </c>
      <c r="IC18" s="2">
        <f t="shared" si="4"/>
        <v>146239212.49000001</v>
      </c>
      <c r="ID18" s="2">
        <f t="shared" si="4"/>
        <v>243074398.07999995</v>
      </c>
      <c r="IE18" s="2">
        <f t="shared" si="4"/>
        <v>65167799.690000005</v>
      </c>
      <c r="IF18" s="2">
        <f t="shared" si="4"/>
        <v>221653934.02000001</v>
      </c>
      <c r="IG18" s="2">
        <f t="shared" si="4"/>
        <v>69534188.320000008</v>
      </c>
      <c r="IH18" s="2">
        <f t="shared" si="4"/>
        <v>72300873.850000009</v>
      </c>
      <c r="II18" s="2">
        <f t="shared" si="4"/>
        <v>1649763583.5799999</v>
      </c>
      <c r="IJ18" s="2">
        <f t="shared" si="4"/>
        <v>597518950.6500001</v>
      </c>
      <c r="IK18" s="2">
        <f t="shared" si="4"/>
        <v>222819947.72</v>
      </c>
      <c r="IL18" s="2">
        <f t="shared" si="4"/>
        <v>352978257.05000001</v>
      </c>
      <c r="IM18" s="2">
        <f t="shared" si="4"/>
        <v>589265005.56999993</v>
      </c>
      <c r="IN18" s="2">
        <f t="shared" si="4"/>
        <v>182712770.98000002</v>
      </c>
      <c r="IO18" s="2">
        <f t="shared" si="4"/>
        <v>130531676.57000002</v>
      </c>
      <c r="IP18" s="2">
        <f t="shared" si="4"/>
        <v>84459713.820000008</v>
      </c>
      <c r="IQ18" s="2">
        <f t="shared" si="4"/>
        <v>116346268.93000002</v>
      </c>
      <c r="IR18" s="2">
        <f t="shared" si="4"/>
        <v>122822618.56999999</v>
      </c>
      <c r="IS18" s="2">
        <f t="shared" si="4"/>
        <v>114280099.72999999</v>
      </c>
      <c r="IT18" s="2">
        <f t="shared" si="4"/>
        <v>2616218310.5500002</v>
      </c>
      <c r="IU18" s="2">
        <f t="shared" si="4"/>
        <v>897226369.87000012</v>
      </c>
      <c r="IV18" s="2">
        <f t="shared" si="4"/>
        <v>472774752.72999996</v>
      </c>
      <c r="IW18" s="2">
        <f t="shared" si="4"/>
        <v>287810788.38999993</v>
      </c>
      <c r="IX18" s="2">
        <f t="shared" si="4"/>
        <v>150347209.31999999</v>
      </c>
      <c r="IY18" s="2">
        <f t="shared" si="4"/>
        <v>108064699.34</v>
      </c>
      <c r="IZ18" s="2">
        <f t="shared" si="4"/>
        <v>146165810.93079999</v>
      </c>
      <c r="JA18" s="2">
        <f t="shared" ref="JA18:LL18" si="5">SUM(JA6:JA17)</f>
        <v>77385458.529999986</v>
      </c>
      <c r="JB18" s="2">
        <f t="shared" si="5"/>
        <v>94161916.75</v>
      </c>
      <c r="JC18" s="2">
        <f t="shared" si="5"/>
        <v>153310961.81</v>
      </c>
      <c r="JD18" s="2">
        <f t="shared" si="5"/>
        <v>232353485.05000001</v>
      </c>
      <c r="JE18" s="2">
        <f t="shared" si="5"/>
        <v>107754893.10999998</v>
      </c>
      <c r="JF18" s="2">
        <f t="shared" si="5"/>
        <v>1339949510.7200003</v>
      </c>
      <c r="JG18" s="2">
        <f t="shared" si="5"/>
        <v>479917122.27000004</v>
      </c>
      <c r="JH18" s="2">
        <f t="shared" si="5"/>
        <v>116373962.77999999</v>
      </c>
      <c r="JI18" s="2">
        <f t="shared" si="5"/>
        <v>93711035.379999995</v>
      </c>
      <c r="JJ18" s="2">
        <f t="shared" si="5"/>
        <v>93065734.400000006</v>
      </c>
      <c r="JK18" s="2">
        <f t="shared" si="5"/>
        <v>134168230.33999999</v>
      </c>
      <c r="JL18" s="2">
        <f t="shared" si="5"/>
        <v>1147201668.8299997</v>
      </c>
      <c r="JM18" s="2">
        <f t="shared" si="5"/>
        <v>234776083.00999999</v>
      </c>
      <c r="JN18" s="2">
        <f t="shared" si="5"/>
        <v>190697633.96999997</v>
      </c>
      <c r="JO18" s="2">
        <f t="shared" si="5"/>
        <v>308397214.41000003</v>
      </c>
      <c r="JP18" s="2">
        <f t="shared" si="5"/>
        <v>139257345.69</v>
      </c>
      <c r="JQ18" s="2">
        <f t="shared" si="5"/>
        <v>332479832.1699999</v>
      </c>
      <c r="JR18" s="2">
        <f t="shared" si="5"/>
        <v>125483366.08000001</v>
      </c>
      <c r="JS18" s="2">
        <f t="shared" si="5"/>
        <v>2603550591.2800002</v>
      </c>
      <c r="JT18" s="2">
        <f t="shared" si="5"/>
        <v>1051639864.2800001</v>
      </c>
      <c r="JU18" s="2">
        <f t="shared" si="5"/>
        <v>179658908.42000002</v>
      </c>
      <c r="JV18" s="2">
        <f t="shared" si="5"/>
        <v>82210001.549999997</v>
      </c>
      <c r="JW18" s="2">
        <f t="shared" si="5"/>
        <v>179036054.85000002</v>
      </c>
      <c r="JX18" s="2">
        <f t="shared" si="5"/>
        <v>61261369.160000011</v>
      </c>
      <c r="JY18" s="2">
        <f t="shared" si="5"/>
        <v>409290706.85000002</v>
      </c>
      <c r="JZ18" s="2">
        <f t="shared" si="5"/>
        <v>230542439.88</v>
      </c>
      <c r="KA18" s="2">
        <f t="shared" si="5"/>
        <v>183173227.13999999</v>
      </c>
      <c r="KB18" s="2">
        <f t="shared" si="5"/>
        <v>183695805.83000001</v>
      </c>
      <c r="KC18" s="2">
        <f t="shared" si="5"/>
        <v>135395094.04999998</v>
      </c>
      <c r="KD18" s="2">
        <f t="shared" si="5"/>
        <v>191901333.44000003</v>
      </c>
      <c r="KE18" s="2">
        <f t="shared" si="5"/>
        <v>68970872.209999993</v>
      </c>
      <c r="KF18" s="2">
        <f t="shared" si="5"/>
        <v>38239851.319999993</v>
      </c>
      <c r="KG18" s="2">
        <f t="shared" si="5"/>
        <v>103710018.48000002</v>
      </c>
      <c r="KH18" s="2">
        <f t="shared" si="5"/>
        <v>42134768.399999991</v>
      </c>
      <c r="KI18" s="2">
        <f t="shared" si="5"/>
        <v>2663317336.1200004</v>
      </c>
      <c r="KJ18" s="2">
        <f t="shared" si="5"/>
        <v>425747029.50999993</v>
      </c>
      <c r="KK18" s="2">
        <f t="shared" si="5"/>
        <v>225609302.85999998</v>
      </c>
      <c r="KL18" s="2">
        <f t="shared" si="5"/>
        <v>227847414.19999999</v>
      </c>
      <c r="KM18" s="2">
        <f t="shared" si="5"/>
        <v>293998783.69</v>
      </c>
      <c r="KN18" s="2">
        <f t="shared" si="5"/>
        <v>179703508.06</v>
      </c>
      <c r="KO18" s="2">
        <f t="shared" si="5"/>
        <v>528105670.38</v>
      </c>
      <c r="KP18" s="2">
        <f t="shared" si="5"/>
        <v>198761166.88000003</v>
      </c>
      <c r="KQ18" s="2">
        <f t="shared" si="5"/>
        <v>176238447.79000002</v>
      </c>
      <c r="KR18" s="2">
        <f t="shared" si="5"/>
        <v>1015544768.35</v>
      </c>
      <c r="KS18" s="2">
        <f t="shared" si="5"/>
        <v>177954181.42000002</v>
      </c>
      <c r="KT18" s="2">
        <f t="shared" si="5"/>
        <v>214596265.88000003</v>
      </c>
      <c r="KU18" s="2">
        <f t="shared" si="5"/>
        <v>787827116.0200001</v>
      </c>
      <c r="KV18" s="2">
        <f t="shared" si="5"/>
        <v>150837541.65000001</v>
      </c>
      <c r="KW18" s="2">
        <f t="shared" si="5"/>
        <v>321950099.65000004</v>
      </c>
      <c r="KX18" s="2">
        <f t="shared" si="5"/>
        <v>1619207055.9000001</v>
      </c>
      <c r="KY18" s="2">
        <f t="shared" si="5"/>
        <v>293933672.60000002</v>
      </c>
      <c r="KZ18" s="2">
        <f t="shared" si="5"/>
        <v>1498749886.0899997</v>
      </c>
      <c r="LA18" s="2">
        <f t="shared" si="5"/>
        <v>245908186.94000003</v>
      </c>
      <c r="LB18" s="2">
        <f t="shared" si="5"/>
        <v>156535310.28</v>
      </c>
      <c r="LC18" s="2">
        <f t="shared" si="5"/>
        <v>397323524.7299999</v>
      </c>
      <c r="LD18" s="2">
        <f t="shared" si="5"/>
        <v>366561314</v>
      </c>
      <c r="LE18" s="2">
        <f t="shared" si="5"/>
        <v>269013843.61000001</v>
      </c>
      <c r="LF18" s="2">
        <f t="shared" si="5"/>
        <v>279536756.23000002</v>
      </c>
      <c r="LG18" s="2">
        <f t="shared" si="5"/>
        <v>158467082.87999997</v>
      </c>
      <c r="LH18" s="2">
        <f t="shared" si="5"/>
        <v>4067140059.7099996</v>
      </c>
      <c r="LI18" s="2">
        <f t="shared" si="5"/>
        <v>585207836.97000003</v>
      </c>
      <c r="LJ18" s="2">
        <f t="shared" si="5"/>
        <v>1206736187.4000001</v>
      </c>
      <c r="LK18" s="2">
        <f t="shared" si="5"/>
        <v>1039827638.76</v>
      </c>
      <c r="LL18" s="2">
        <f t="shared" si="5"/>
        <v>267469794.81</v>
      </c>
      <c r="LM18" s="2">
        <f t="shared" ref="LM18:NX18" si="6">SUM(LM6:LM17)</f>
        <v>231386193.78999999</v>
      </c>
      <c r="LN18" s="2">
        <f t="shared" si="6"/>
        <v>117658777.37</v>
      </c>
      <c r="LO18" s="2">
        <f t="shared" si="6"/>
        <v>275400157.40000004</v>
      </c>
      <c r="LP18" s="2">
        <f t="shared" si="6"/>
        <v>115481002.20000002</v>
      </c>
      <c r="LQ18" s="2">
        <f t="shared" si="6"/>
        <v>333381592.07000005</v>
      </c>
      <c r="LR18" s="2">
        <f t="shared" si="6"/>
        <v>90644423.579999968</v>
      </c>
      <c r="LS18" s="2">
        <f t="shared" si="6"/>
        <v>948794365.56000006</v>
      </c>
      <c r="LT18" s="2">
        <f t="shared" si="6"/>
        <v>257758917.30000001</v>
      </c>
      <c r="LU18" s="2">
        <f t="shared" si="6"/>
        <v>181976343.70999998</v>
      </c>
      <c r="LV18" s="2">
        <f t="shared" si="6"/>
        <v>3555791364.8299994</v>
      </c>
      <c r="LW18" s="2">
        <f t="shared" si="6"/>
        <v>1228455845.8899999</v>
      </c>
      <c r="LX18" s="2">
        <f t="shared" si="6"/>
        <v>2375926851.6800003</v>
      </c>
      <c r="LY18" s="2">
        <f t="shared" si="6"/>
        <v>964326295.01999998</v>
      </c>
      <c r="LZ18" s="2">
        <f t="shared" si="6"/>
        <v>331935585.32000005</v>
      </c>
      <c r="MA18" s="2">
        <f t="shared" si="6"/>
        <v>374952387.10999995</v>
      </c>
      <c r="MB18" s="2">
        <f t="shared" si="6"/>
        <v>299643083.69999999</v>
      </c>
      <c r="MC18" s="2">
        <f t="shared" si="6"/>
        <v>241261435.65000001</v>
      </c>
      <c r="MD18" s="2">
        <f t="shared" si="6"/>
        <v>242930069.53000003</v>
      </c>
      <c r="ME18" s="2">
        <f t="shared" si="6"/>
        <v>283867026.84000003</v>
      </c>
      <c r="MF18" s="2">
        <f t="shared" si="6"/>
        <v>491686737.09000003</v>
      </c>
      <c r="MG18" s="2">
        <f t="shared" si="6"/>
        <v>157162250.69</v>
      </c>
      <c r="MH18" s="2">
        <f t="shared" si="6"/>
        <v>4932996118.4399996</v>
      </c>
      <c r="MI18" s="2">
        <f t="shared" si="6"/>
        <v>222873988.41</v>
      </c>
      <c r="MJ18" s="2">
        <f t="shared" si="6"/>
        <v>113911869.55000001</v>
      </c>
      <c r="MK18" s="2">
        <f t="shared" si="6"/>
        <v>116130511.03</v>
      </c>
      <c r="ML18" s="2">
        <f t="shared" si="6"/>
        <v>114089190.26000002</v>
      </c>
      <c r="MM18" s="2">
        <f t="shared" si="6"/>
        <v>218252366.41000003</v>
      </c>
      <c r="MN18" s="2">
        <f t="shared" si="6"/>
        <v>158831315.77000001</v>
      </c>
      <c r="MO18" s="2">
        <f t="shared" si="6"/>
        <v>142492304.5</v>
      </c>
      <c r="MP18" s="2">
        <f t="shared" si="6"/>
        <v>257360004.46000001</v>
      </c>
      <c r="MQ18" s="2">
        <f t="shared" si="6"/>
        <v>151172708.13999999</v>
      </c>
      <c r="MR18" s="2">
        <f t="shared" si="6"/>
        <v>162923331.68000001</v>
      </c>
      <c r="MS18" s="2">
        <f t="shared" si="6"/>
        <v>172256548.85999998</v>
      </c>
      <c r="MT18" s="2">
        <f t="shared" si="6"/>
        <v>3409786465.6700001</v>
      </c>
      <c r="MU18" s="2">
        <f t="shared" si="6"/>
        <v>164913807.15000001</v>
      </c>
      <c r="MV18" s="2">
        <f t="shared" si="6"/>
        <v>287265482.57999998</v>
      </c>
      <c r="MW18" s="2">
        <f t="shared" si="6"/>
        <v>348187780.46999997</v>
      </c>
      <c r="MX18" s="2">
        <f t="shared" si="6"/>
        <v>293977079.19000006</v>
      </c>
      <c r="MY18" s="2">
        <f t="shared" si="6"/>
        <v>250357430.93000001</v>
      </c>
      <c r="MZ18" s="2">
        <f t="shared" si="6"/>
        <v>614958218.81999993</v>
      </c>
      <c r="NA18" s="2">
        <f t="shared" si="6"/>
        <v>395787877.55999994</v>
      </c>
      <c r="NB18" s="2">
        <f t="shared" si="6"/>
        <v>251191419.50999999</v>
      </c>
      <c r="NC18" s="2">
        <f t="shared" si="6"/>
        <v>90368284.899999991</v>
      </c>
      <c r="ND18" s="2">
        <f t="shared" si="6"/>
        <v>62040566.49000001</v>
      </c>
      <c r="NE18" s="2">
        <f t="shared" si="6"/>
        <v>4859807694.4700003</v>
      </c>
      <c r="NF18" s="2">
        <f t="shared" si="6"/>
        <v>722228904.24000001</v>
      </c>
      <c r="NG18" s="2">
        <f t="shared" si="6"/>
        <v>148830193.81999999</v>
      </c>
      <c r="NH18" s="2">
        <f t="shared" si="6"/>
        <v>1958733493.6999998</v>
      </c>
      <c r="NI18" s="2">
        <f t="shared" si="6"/>
        <v>156795252.75</v>
      </c>
      <c r="NJ18" s="2">
        <f t="shared" si="6"/>
        <v>341604564.35000002</v>
      </c>
      <c r="NK18" s="2">
        <f t="shared" si="6"/>
        <v>773381049.92999983</v>
      </c>
      <c r="NL18" s="2">
        <f t="shared" si="6"/>
        <v>749450360.44999993</v>
      </c>
      <c r="NM18" s="2">
        <f t="shared" si="6"/>
        <v>45866610.400000006</v>
      </c>
      <c r="NN18" s="2">
        <f t="shared" si="6"/>
        <v>334326971.17999989</v>
      </c>
      <c r="NO18" s="2">
        <f t="shared" si="6"/>
        <v>253140297.61000001</v>
      </c>
      <c r="NP18" s="2">
        <f t="shared" si="6"/>
        <v>144977239.11000001</v>
      </c>
      <c r="NQ18" s="2">
        <f t="shared" si="6"/>
        <v>1054984701.9000001</v>
      </c>
      <c r="NR18" s="2">
        <f t="shared" si="6"/>
        <v>196736790.45999995</v>
      </c>
      <c r="NS18" s="2">
        <f t="shared" si="6"/>
        <v>138265770.19999999</v>
      </c>
      <c r="NT18" s="2">
        <f t="shared" si="6"/>
        <v>136273774.55000001</v>
      </c>
      <c r="NU18" s="2">
        <f t="shared" si="6"/>
        <v>101234228.06000003</v>
      </c>
      <c r="NV18" s="2">
        <f t="shared" si="6"/>
        <v>33375890.620000001</v>
      </c>
      <c r="NW18" s="2">
        <f t="shared" si="6"/>
        <v>68870945.289999992</v>
      </c>
      <c r="NX18" s="2">
        <f t="shared" si="6"/>
        <v>3355182940.5299997</v>
      </c>
      <c r="NY18" s="2">
        <f t="shared" ref="NY18:QJ18" si="7">SUM(NY6:NY17)</f>
        <v>1307390977.76</v>
      </c>
      <c r="NZ18" s="2">
        <f t="shared" si="7"/>
        <v>204649045.70000002</v>
      </c>
      <c r="OA18" s="2">
        <f t="shared" si="7"/>
        <v>97759710.450000003</v>
      </c>
      <c r="OB18" s="2">
        <f t="shared" si="7"/>
        <v>143248746.98000005</v>
      </c>
      <c r="OC18" s="2">
        <f t="shared" si="7"/>
        <v>267701892.81999999</v>
      </c>
      <c r="OD18" s="2">
        <f t="shared" si="7"/>
        <v>97020628.51000002</v>
      </c>
      <c r="OE18" s="2">
        <f t="shared" si="7"/>
        <v>2812354218.25</v>
      </c>
      <c r="OF18" s="2">
        <f t="shared" si="7"/>
        <v>565984956.71000004</v>
      </c>
      <c r="OG18" s="2">
        <f t="shared" si="7"/>
        <v>211996150.94000003</v>
      </c>
      <c r="OH18" s="2">
        <f t="shared" si="7"/>
        <v>800915773.33000016</v>
      </c>
      <c r="OI18" s="2">
        <f t="shared" si="7"/>
        <v>172235117.91999999</v>
      </c>
      <c r="OJ18" s="2">
        <f t="shared" si="7"/>
        <v>242505714.83999997</v>
      </c>
      <c r="OK18" s="2">
        <f t="shared" si="7"/>
        <v>353631860.16000009</v>
      </c>
      <c r="OL18" s="2">
        <f t="shared" si="7"/>
        <v>123856887.73999999</v>
      </c>
      <c r="OM18" s="2">
        <f t="shared" si="7"/>
        <v>187724561.50000003</v>
      </c>
      <c r="ON18" s="2">
        <f t="shared" si="7"/>
        <v>2529199743.1199989</v>
      </c>
      <c r="OO18" s="2">
        <f t="shared" si="7"/>
        <v>594475433.29999995</v>
      </c>
      <c r="OP18" s="2">
        <f t="shared" si="7"/>
        <v>905347947.60000014</v>
      </c>
      <c r="OQ18" s="2">
        <f t="shared" si="7"/>
        <v>423856526.4600001</v>
      </c>
      <c r="OR18" s="2">
        <f t="shared" si="7"/>
        <v>268380488.88999996</v>
      </c>
      <c r="OS18" s="2">
        <f t="shared" si="7"/>
        <v>134678192.19</v>
      </c>
      <c r="OT18" s="2">
        <f t="shared" si="7"/>
        <v>1504524132.23</v>
      </c>
      <c r="OU18" s="2">
        <f t="shared" si="7"/>
        <v>167994578.08999997</v>
      </c>
      <c r="OV18" s="2">
        <f t="shared" si="7"/>
        <v>151508826.40000001</v>
      </c>
      <c r="OW18" s="2">
        <f t="shared" si="7"/>
        <v>233213060.41000003</v>
      </c>
      <c r="OX18" s="2">
        <f t="shared" si="7"/>
        <v>247141989.82999998</v>
      </c>
      <c r="OY18" s="2">
        <f t="shared" si="7"/>
        <v>1159028511.6100001</v>
      </c>
      <c r="OZ18" s="2">
        <f t="shared" si="7"/>
        <v>156094705.63999999</v>
      </c>
      <c r="PA18" s="2">
        <f t="shared" si="7"/>
        <v>119431773.34</v>
      </c>
      <c r="PB18" s="2">
        <f t="shared" si="7"/>
        <v>129454506.99999999</v>
      </c>
      <c r="PC18" s="2">
        <f t="shared" si="7"/>
        <v>1970292209.1499999</v>
      </c>
      <c r="PD18" s="2">
        <f t="shared" si="7"/>
        <v>132748513.31999998</v>
      </c>
      <c r="PE18" s="2">
        <f t="shared" si="7"/>
        <v>347206944.76999998</v>
      </c>
      <c r="PF18" s="2">
        <f t="shared" si="7"/>
        <v>75329239.230000004</v>
      </c>
      <c r="PG18" s="2">
        <f t="shared" si="7"/>
        <v>198462855.34</v>
      </c>
      <c r="PH18" s="2">
        <f t="shared" si="7"/>
        <v>437956801.72999996</v>
      </c>
      <c r="PI18" s="2">
        <f t="shared" si="7"/>
        <v>136729536.13999999</v>
      </c>
      <c r="PJ18" s="2">
        <f t="shared" si="7"/>
        <v>124285972.39999999</v>
      </c>
      <c r="PK18" s="2">
        <f t="shared" si="7"/>
        <v>171248911.94999999</v>
      </c>
      <c r="PL18" s="2">
        <f t="shared" si="7"/>
        <v>144992036.39000002</v>
      </c>
      <c r="PM18" s="2">
        <f t="shared" si="7"/>
        <v>208491974.72999996</v>
      </c>
      <c r="PN18" s="2">
        <f t="shared" si="7"/>
        <v>284545235.21999997</v>
      </c>
      <c r="PO18" s="2">
        <f t="shared" si="7"/>
        <v>108349235.45</v>
      </c>
      <c r="PP18" s="2">
        <f t="shared" si="7"/>
        <v>545461096.4000001</v>
      </c>
      <c r="PQ18" s="2">
        <f t="shared" si="7"/>
        <v>105276916.95</v>
      </c>
      <c r="PR18" s="2">
        <f t="shared" si="7"/>
        <v>90261436.840000018</v>
      </c>
      <c r="PS18" s="2">
        <f t="shared" si="7"/>
        <v>63200754.799999997</v>
      </c>
      <c r="PT18" s="2">
        <f t="shared" si="7"/>
        <v>92316906.610000014</v>
      </c>
      <c r="PU18" s="2">
        <f t="shared" si="7"/>
        <v>4533731188.6300001</v>
      </c>
      <c r="PV18" s="2">
        <f t="shared" si="7"/>
        <v>146485464.19000003</v>
      </c>
      <c r="PW18" s="2">
        <f t="shared" si="7"/>
        <v>153360844.88</v>
      </c>
      <c r="PX18" s="2">
        <f t="shared" si="7"/>
        <v>299788494.74999994</v>
      </c>
      <c r="PY18" s="2">
        <f t="shared" si="7"/>
        <v>1081496346.6499999</v>
      </c>
      <c r="PZ18" s="2">
        <f t="shared" si="7"/>
        <v>216272882.17000002</v>
      </c>
      <c r="QA18" s="2">
        <f t="shared" si="7"/>
        <v>607531626.59000003</v>
      </c>
      <c r="QB18" s="2">
        <f t="shared" si="7"/>
        <v>134306843.46000004</v>
      </c>
      <c r="QC18" s="2">
        <f t="shared" si="7"/>
        <v>493401677.28000003</v>
      </c>
      <c r="QD18" s="2">
        <f t="shared" si="7"/>
        <v>75555776.789999992</v>
      </c>
      <c r="QE18" s="2">
        <f t="shared" si="7"/>
        <v>461149417.93000001</v>
      </c>
      <c r="QF18" s="2">
        <f t="shared" si="7"/>
        <v>122966535.38999999</v>
      </c>
      <c r="QG18" s="2">
        <f t="shared" si="7"/>
        <v>174356218.10000002</v>
      </c>
      <c r="QH18" s="2">
        <f t="shared" si="7"/>
        <v>268811495.79000002</v>
      </c>
      <c r="QI18" s="2">
        <f t="shared" si="7"/>
        <v>239823285.94000003</v>
      </c>
      <c r="QJ18" s="2">
        <f t="shared" si="7"/>
        <v>268480346.43999994</v>
      </c>
      <c r="QK18" s="2">
        <f t="shared" ref="QK18:SV18" si="8">SUM(QK6:QK17)</f>
        <v>128434950.69999999</v>
      </c>
      <c r="QL18" s="2">
        <f t="shared" si="8"/>
        <v>129398091.75999999</v>
      </c>
      <c r="QM18" s="2">
        <f t="shared" si="8"/>
        <v>90935451.499999985</v>
      </c>
      <c r="QN18" s="2">
        <f t="shared" si="8"/>
        <v>573741304.25</v>
      </c>
      <c r="QO18" s="2">
        <f t="shared" si="8"/>
        <v>545990750.65999997</v>
      </c>
      <c r="QP18" s="2">
        <f t="shared" si="8"/>
        <v>105544188.56000002</v>
      </c>
      <c r="QQ18" s="2">
        <f t="shared" si="8"/>
        <v>56606222.040000007</v>
      </c>
      <c r="QR18" s="2">
        <f t="shared" si="8"/>
        <v>47914901.489999995</v>
      </c>
      <c r="QS18" s="2">
        <f t="shared" si="8"/>
        <v>79209430.25</v>
      </c>
      <c r="QT18" s="2">
        <f t="shared" si="8"/>
        <v>43846875.650000006</v>
      </c>
      <c r="QU18" s="2">
        <f t="shared" si="8"/>
        <v>2266444647.21</v>
      </c>
      <c r="QV18" s="2">
        <f t="shared" si="8"/>
        <v>97763813.449999988</v>
      </c>
      <c r="QW18" s="2">
        <f t="shared" si="8"/>
        <v>427316556.84000003</v>
      </c>
      <c r="QX18" s="2">
        <f t="shared" si="8"/>
        <v>160004208.47999999</v>
      </c>
      <c r="QY18" s="2">
        <f t="shared" si="8"/>
        <v>200810314.71000004</v>
      </c>
      <c r="QZ18" s="2">
        <f t="shared" si="8"/>
        <v>399429105.64999998</v>
      </c>
      <c r="RA18" s="2">
        <f t="shared" si="8"/>
        <v>149040068</v>
      </c>
      <c r="RB18" s="2">
        <f t="shared" si="8"/>
        <v>319200483.14999992</v>
      </c>
      <c r="RC18" s="2">
        <f t="shared" si="8"/>
        <v>320080919.38</v>
      </c>
      <c r="RD18" s="2">
        <f t="shared" si="8"/>
        <v>138322678.28</v>
      </c>
      <c r="RE18" s="2">
        <f t="shared" si="8"/>
        <v>121024080.16</v>
      </c>
      <c r="RF18" s="2">
        <f t="shared" si="8"/>
        <v>100395585.98000002</v>
      </c>
      <c r="RG18" s="2">
        <f t="shared" si="8"/>
        <v>73931080.25</v>
      </c>
      <c r="RH18" s="2">
        <f t="shared" si="8"/>
        <v>3033595802.6599998</v>
      </c>
      <c r="RI18" s="2">
        <f t="shared" si="8"/>
        <v>408497562.66999996</v>
      </c>
      <c r="RJ18" s="2">
        <f t="shared" si="8"/>
        <v>189229947.06</v>
      </c>
      <c r="RK18" s="2">
        <f t="shared" si="8"/>
        <v>231118662.71999997</v>
      </c>
      <c r="RL18" s="2">
        <f t="shared" si="8"/>
        <v>220445041.26999998</v>
      </c>
      <c r="RM18" s="2">
        <f t="shared" si="8"/>
        <v>307814403.46999997</v>
      </c>
      <c r="RN18" s="2">
        <f t="shared" si="8"/>
        <v>584638051.71000004</v>
      </c>
      <c r="RO18" s="2">
        <f t="shared" si="8"/>
        <v>200729159.27000001</v>
      </c>
      <c r="RP18" s="2">
        <f t="shared" si="8"/>
        <v>203940557.70000002</v>
      </c>
      <c r="RQ18" s="2">
        <f t="shared" si="8"/>
        <v>396236262.82999992</v>
      </c>
      <c r="RR18" s="2">
        <f t="shared" si="8"/>
        <v>720352328.41999996</v>
      </c>
      <c r="RS18" s="2">
        <f t="shared" si="8"/>
        <v>103769806.29000002</v>
      </c>
      <c r="RT18" s="2">
        <f t="shared" si="8"/>
        <v>99251061.86999999</v>
      </c>
      <c r="RU18" s="2">
        <f t="shared" si="8"/>
        <v>200821058.37</v>
      </c>
      <c r="RV18" s="2">
        <f t="shared" si="8"/>
        <v>94170048.329999998</v>
      </c>
      <c r="RW18" s="2">
        <f t="shared" si="8"/>
        <v>120688257.28999999</v>
      </c>
      <c r="RX18" s="2">
        <f t="shared" si="8"/>
        <v>201565329.22999999</v>
      </c>
      <c r="RY18" s="2">
        <f t="shared" si="8"/>
        <v>77605164.090000004</v>
      </c>
      <c r="RZ18" s="2">
        <f t="shared" si="8"/>
        <v>68107760.11999999</v>
      </c>
      <c r="SA18" s="2">
        <f t="shared" si="8"/>
        <v>99180871.810000002</v>
      </c>
      <c r="SB18" s="2">
        <f t="shared" si="8"/>
        <v>1202120427.4300001</v>
      </c>
      <c r="SC18" s="2">
        <f t="shared" si="8"/>
        <v>170550223.40999997</v>
      </c>
      <c r="SD18" s="2">
        <f t="shared" si="8"/>
        <v>170239726.03999999</v>
      </c>
      <c r="SE18" s="2">
        <f t="shared" si="8"/>
        <v>149519094.19000003</v>
      </c>
      <c r="SF18" s="2">
        <f t="shared" si="8"/>
        <v>87615786.019999996</v>
      </c>
      <c r="SG18" s="2">
        <f t="shared" si="8"/>
        <v>156450860.31000003</v>
      </c>
      <c r="SH18" s="2">
        <f t="shared" si="8"/>
        <v>214926312.41</v>
      </c>
      <c r="SI18" s="2">
        <f t="shared" si="8"/>
        <v>288818447.25000006</v>
      </c>
      <c r="SJ18" s="2">
        <f t="shared" si="8"/>
        <v>171977965.19</v>
      </c>
      <c r="SK18" s="2">
        <f t="shared" si="8"/>
        <v>155536139.44</v>
      </c>
      <c r="SL18" s="2">
        <f t="shared" si="8"/>
        <v>368709323.35999995</v>
      </c>
      <c r="SM18" s="2">
        <f t="shared" si="8"/>
        <v>62984118.260000013</v>
      </c>
      <c r="SN18" s="2">
        <f t="shared" si="8"/>
        <v>788230099.21000004</v>
      </c>
      <c r="SO18" s="2">
        <f t="shared" si="8"/>
        <v>159870742.10999998</v>
      </c>
      <c r="SP18" s="2">
        <f t="shared" si="8"/>
        <v>213556096.17000002</v>
      </c>
      <c r="SQ18" s="2">
        <f t="shared" si="8"/>
        <v>295116372.63999999</v>
      </c>
      <c r="SR18" s="2">
        <f t="shared" si="8"/>
        <v>167997958.24000001</v>
      </c>
      <c r="SS18" s="2">
        <f t="shared" si="8"/>
        <v>136721611.90000001</v>
      </c>
      <c r="ST18" s="2">
        <f t="shared" si="8"/>
        <v>127160944.05000001</v>
      </c>
      <c r="SU18" s="2">
        <f t="shared" si="8"/>
        <v>76254937.019999996</v>
      </c>
      <c r="SV18" s="2">
        <f t="shared" si="8"/>
        <v>1436248917.54</v>
      </c>
      <c r="SW18" s="2">
        <f t="shared" ref="SW18:VH18" si="9">SUM(SW6:SW17)</f>
        <v>132487026.02999999</v>
      </c>
      <c r="SX18" s="2">
        <f t="shared" si="9"/>
        <v>259149588.83000001</v>
      </c>
      <c r="SY18" s="2">
        <f t="shared" si="9"/>
        <v>147010703.27999997</v>
      </c>
      <c r="SZ18" s="2">
        <f t="shared" si="9"/>
        <v>74284833.090000004</v>
      </c>
      <c r="TA18" s="2">
        <f t="shared" si="9"/>
        <v>99187188.749999985</v>
      </c>
      <c r="TB18" s="2">
        <f t="shared" si="9"/>
        <v>129231913.38999997</v>
      </c>
      <c r="TC18" s="2">
        <f t="shared" si="9"/>
        <v>360876453.89000005</v>
      </c>
      <c r="TD18" s="2">
        <f t="shared" si="9"/>
        <v>101614894.84999998</v>
      </c>
      <c r="TE18" s="2">
        <f t="shared" si="9"/>
        <v>123427497.78</v>
      </c>
      <c r="TF18" s="2">
        <f t="shared" si="9"/>
        <v>140046564.21000001</v>
      </c>
      <c r="TG18" s="2">
        <f t="shared" si="9"/>
        <v>220927183.99999997</v>
      </c>
      <c r="TH18" s="2">
        <f t="shared" si="9"/>
        <v>115551698.22999999</v>
      </c>
      <c r="TI18" s="2">
        <f t="shared" si="9"/>
        <v>90414512.300000012</v>
      </c>
      <c r="TJ18" s="2">
        <f t="shared" si="9"/>
        <v>2903219675.8299999</v>
      </c>
      <c r="TK18" s="2">
        <f t="shared" si="9"/>
        <v>144682183.53</v>
      </c>
      <c r="TL18" s="2">
        <f t="shared" si="9"/>
        <v>105738405.26999998</v>
      </c>
      <c r="TM18" s="2">
        <f t="shared" si="9"/>
        <v>242932255.23000002</v>
      </c>
      <c r="TN18" s="2">
        <f t="shared" si="9"/>
        <v>243744194.76999998</v>
      </c>
      <c r="TO18" s="2">
        <f t="shared" si="9"/>
        <v>165049267.75999999</v>
      </c>
      <c r="TP18" s="2">
        <f t="shared" si="9"/>
        <v>63817820.940000005</v>
      </c>
      <c r="TQ18" s="2">
        <f t="shared" si="9"/>
        <v>600412722.75000012</v>
      </c>
      <c r="TR18" s="2">
        <f t="shared" si="9"/>
        <v>146942999.93000001</v>
      </c>
      <c r="TS18" s="2">
        <f t="shared" si="9"/>
        <v>236255914.48000002</v>
      </c>
      <c r="TT18" s="2">
        <f t="shared" si="9"/>
        <v>275586056.13999993</v>
      </c>
      <c r="TU18" s="2">
        <f t="shared" si="9"/>
        <v>125091085.91</v>
      </c>
      <c r="TV18" s="2">
        <f t="shared" si="9"/>
        <v>90562559.61999999</v>
      </c>
      <c r="TW18" s="2">
        <f t="shared" si="9"/>
        <v>160591549.17000002</v>
      </c>
      <c r="TX18" s="2">
        <f t="shared" si="9"/>
        <v>124432506.60000002</v>
      </c>
      <c r="TY18" s="2">
        <f t="shared" si="9"/>
        <v>108668780.30000001</v>
      </c>
      <c r="TZ18" s="2">
        <f t="shared" si="9"/>
        <v>814232469.56999993</v>
      </c>
      <c r="UA18" s="2">
        <f t="shared" si="9"/>
        <v>126390996.34999999</v>
      </c>
      <c r="UB18" s="2">
        <f t="shared" si="9"/>
        <v>1390709445.1799998</v>
      </c>
      <c r="UC18" s="2">
        <f t="shared" si="9"/>
        <v>350311151.12</v>
      </c>
      <c r="UD18" s="2">
        <f t="shared" si="9"/>
        <v>121024988.46000001</v>
      </c>
      <c r="UE18" s="2">
        <f t="shared" si="9"/>
        <v>127152360.69999999</v>
      </c>
      <c r="UF18" s="2">
        <f t="shared" si="9"/>
        <v>903294715.98000014</v>
      </c>
      <c r="UG18" s="2">
        <f t="shared" si="9"/>
        <v>88887158.799999997</v>
      </c>
      <c r="UH18" s="2">
        <f t="shared" si="9"/>
        <v>64669345.079999998</v>
      </c>
      <c r="UI18" s="2">
        <f t="shared" si="9"/>
        <v>100015956.3</v>
      </c>
      <c r="UJ18" s="2">
        <f t="shared" si="9"/>
        <v>97199096.389999986</v>
      </c>
      <c r="UK18" s="2">
        <f t="shared" si="9"/>
        <v>1087923810.55</v>
      </c>
      <c r="UL18" s="2">
        <f t="shared" si="9"/>
        <v>248702898.24000001</v>
      </c>
      <c r="UM18" s="2">
        <f t="shared" si="9"/>
        <v>187359346.46000001</v>
      </c>
      <c r="UN18" s="2">
        <f t="shared" si="9"/>
        <v>292675070.97999996</v>
      </c>
      <c r="UO18" s="2">
        <f t="shared" si="9"/>
        <v>195256739.42000002</v>
      </c>
      <c r="UP18" s="2">
        <f t="shared" si="9"/>
        <v>135932714.08000001</v>
      </c>
      <c r="UQ18" s="2">
        <f t="shared" si="9"/>
        <v>4612882033.8400002</v>
      </c>
      <c r="UR18" s="2">
        <f t="shared" si="9"/>
        <v>199795313.92000005</v>
      </c>
      <c r="US18" s="2">
        <f t="shared" si="9"/>
        <v>199749789.76999998</v>
      </c>
      <c r="UT18" s="2">
        <f t="shared" si="9"/>
        <v>803406075.78999996</v>
      </c>
      <c r="UU18" s="2">
        <f t="shared" si="9"/>
        <v>90301743.890000015</v>
      </c>
      <c r="UV18" s="2">
        <f t="shared" si="9"/>
        <v>153473700.80999997</v>
      </c>
      <c r="UW18" s="2">
        <f t="shared" si="9"/>
        <v>425173394.9000001</v>
      </c>
      <c r="UX18" s="2">
        <f t="shared" si="9"/>
        <v>110258456.82000002</v>
      </c>
      <c r="UY18" s="2">
        <f t="shared" si="9"/>
        <v>104096173.55000001</v>
      </c>
      <c r="UZ18" s="2">
        <f t="shared" si="9"/>
        <v>159805543.70999998</v>
      </c>
      <c r="VA18" s="2">
        <f t="shared" si="9"/>
        <v>221280271.99000001</v>
      </c>
      <c r="VB18" s="2">
        <f t="shared" si="9"/>
        <v>399572364.76000005</v>
      </c>
      <c r="VC18" s="2">
        <f t="shared" si="9"/>
        <v>222121467.95000002</v>
      </c>
      <c r="VD18" s="2">
        <f t="shared" si="9"/>
        <v>305927769.15999997</v>
      </c>
      <c r="VE18" s="2">
        <f t="shared" si="9"/>
        <v>112371495.01999998</v>
      </c>
      <c r="VF18" s="2">
        <f t="shared" si="9"/>
        <v>104318568.75000001</v>
      </c>
      <c r="VG18" s="2">
        <f t="shared" si="9"/>
        <v>91852693.109999999</v>
      </c>
      <c r="VH18" s="2">
        <f t="shared" si="9"/>
        <v>100617434.50999999</v>
      </c>
      <c r="VI18" s="2">
        <f t="shared" ref="VI18:XT18" si="10">SUM(VI6:VI17)</f>
        <v>481991176.66000003</v>
      </c>
      <c r="VJ18" s="2">
        <f t="shared" si="10"/>
        <v>82613212.579999983</v>
      </c>
      <c r="VK18" s="2">
        <f t="shared" si="10"/>
        <v>79720220.659999996</v>
      </c>
      <c r="VL18" s="2">
        <f t="shared" si="10"/>
        <v>54427491.080000006</v>
      </c>
      <c r="VM18" s="2">
        <f t="shared" si="10"/>
        <v>2067730118.47</v>
      </c>
      <c r="VN18" s="2">
        <f t="shared" si="10"/>
        <v>158448214.25999999</v>
      </c>
      <c r="VO18" s="2">
        <f t="shared" si="10"/>
        <v>168188159.06999999</v>
      </c>
      <c r="VP18" s="2">
        <f t="shared" si="10"/>
        <v>292945501.84000003</v>
      </c>
      <c r="VQ18" s="2">
        <f t="shared" si="10"/>
        <v>334706566.69999993</v>
      </c>
      <c r="VR18" s="2">
        <f t="shared" si="10"/>
        <v>299623532.89999998</v>
      </c>
      <c r="VS18" s="2">
        <f t="shared" si="10"/>
        <v>209447372.03</v>
      </c>
      <c r="VT18" s="2">
        <f t="shared" si="10"/>
        <v>171155076.81000003</v>
      </c>
      <c r="VU18" s="2">
        <f t="shared" si="10"/>
        <v>154967105.08000004</v>
      </c>
      <c r="VV18" s="2">
        <f t="shared" si="10"/>
        <v>720544595.28999996</v>
      </c>
      <c r="VW18" s="2">
        <f t="shared" si="10"/>
        <v>147695996.01000002</v>
      </c>
      <c r="VX18" s="2">
        <f t="shared" si="10"/>
        <v>539481369.07000005</v>
      </c>
      <c r="VY18" s="2">
        <f t="shared" si="10"/>
        <v>161030246.16999999</v>
      </c>
      <c r="VZ18" s="2">
        <f t="shared" si="10"/>
        <v>120512736.98</v>
      </c>
      <c r="WA18" s="2">
        <f t="shared" si="10"/>
        <v>99997063.280000001</v>
      </c>
      <c r="WB18" s="2">
        <f t="shared" si="10"/>
        <v>6980825309.9000006</v>
      </c>
      <c r="WC18" s="2">
        <f t="shared" si="10"/>
        <v>350276690.88000005</v>
      </c>
      <c r="WD18" s="2">
        <f t="shared" si="10"/>
        <v>181967231.72000003</v>
      </c>
      <c r="WE18" s="2">
        <f t="shared" si="10"/>
        <v>272416567.63</v>
      </c>
      <c r="WF18" s="2">
        <f t="shared" si="10"/>
        <v>119851814.94</v>
      </c>
      <c r="WG18" s="2">
        <f t="shared" si="10"/>
        <v>208164679.21999997</v>
      </c>
      <c r="WH18" s="2">
        <f t="shared" si="10"/>
        <v>358717231.91999996</v>
      </c>
      <c r="WI18" s="2">
        <f t="shared" si="10"/>
        <v>333769533.94</v>
      </c>
      <c r="WJ18" s="2">
        <f t="shared" si="10"/>
        <v>197108964.41999996</v>
      </c>
      <c r="WK18" s="2">
        <f t="shared" si="10"/>
        <v>273734122.39999998</v>
      </c>
      <c r="WL18" s="2">
        <f t="shared" si="10"/>
        <v>137500449.08000004</v>
      </c>
      <c r="WM18" s="2">
        <f t="shared" si="10"/>
        <v>545988266.8900001</v>
      </c>
      <c r="WN18" s="2">
        <f t="shared" si="10"/>
        <v>211592869.35000002</v>
      </c>
      <c r="WO18" s="2">
        <f t="shared" si="10"/>
        <v>371063566.32399994</v>
      </c>
      <c r="WP18" s="2">
        <f t="shared" si="10"/>
        <v>473447721.92000008</v>
      </c>
      <c r="WQ18" s="2">
        <f t="shared" si="10"/>
        <v>253038053.87</v>
      </c>
      <c r="WR18" s="2">
        <f t="shared" si="10"/>
        <v>218390820.27000001</v>
      </c>
      <c r="WS18" s="2">
        <f t="shared" si="10"/>
        <v>341488670.06999999</v>
      </c>
      <c r="WT18" s="2">
        <f t="shared" si="10"/>
        <v>152758812.65000001</v>
      </c>
      <c r="WU18" s="2">
        <f t="shared" si="10"/>
        <v>425623964.94999993</v>
      </c>
      <c r="WV18" s="2">
        <f t="shared" si="10"/>
        <v>929628474.01999998</v>
      </c>
      <c r="WW18" s="2">
        <f t="shared" si="10"/>
        <v>166772552.59999999</v>
      </c>
      <c r="WX18" s="2">
        <f t="shared" si="10"/>
        <v>119750748.72000001</v>
      </c>
      <c r="WY18" s="2">
        <f t="shared" si="10"/>
        <v>102571388.97</v>
      </c>
      <c r="WZ18" s="2">
        <f t="shared" si="10"/>
        <v>140989025.48000002</v>
      </c>
      <c r="XA18" s="2">
        <f t="shared" si="10"/>
        <v>110878359.02000001</v>
      </c>
      <c r="XB18" s="2">
        <f t="shared" si="10"/>
        <v>99587016.359999999</v>
      </c>
      <c r="XC18" s="2">
        <f t="shared" si="10"/>
        <v>118579030.66000001</v>
      </c>
      <c r="XD18" s="2">
        <f t="shared" si="10"/>
        <v>802986559.99000013</v>
      </c>
      <c r="XE18" s="2">
        <f t="shared" si="10"/>
        <v>92777047.255999982</v>
      </c>
      <c r="XF18" s="2">
        <f t="shared" si="10"/>
        <v>81201207.879999995</v>
      </c>
      <c r="XG18" s="2">
        <f t="shared" si="10"/>
        <v>67696199.549999997</v>
      </c>
      <c r="XH18" s="2">
        <f t="shared" si="10"/>
        <v>85947427.020000011</v>
      </c>
      <c r="XI18" s="2">
        <f t="shared" si="10"/>
        <v>3655598288.4399996</v>
      </c>
      <c r="XJ18" s="2">
        <f t="shared" si="10"/>
        <v>351124930.12</v>
      </c>
      <c r="XK18" s="2">
        <f t="shared" si="10"/>
        <v>341188558.66000003</v>
      </c>
      <c r="XL18" s="2">
        <f t="shared" si="10"/>
        <v>1015588258.8499999</v>
      </c>
      <c r="XM18" s="2">
        <f t="shared" si="10"/>
        <v>205866054.96000001</v>
      </c>
      <c r="XN18" s="2">
        <f t="shared" si="10"/>
        <v>263528499.01000002</v>
      </c>
      <c r="XO18" s="2">
        <f t="shared" si="10"/>
        <v>494221215.70000005</v>
      </c>
      <c r="XP18" s="2">
        <f t="shared" si="10"/>
        <v>260981290.35999998</v>
      </c>
      <c r="XQ18" s="2">
        <f t="shared" si="10"/>
        <v>207977105.62</v>
      </c>
      <c r="XR18" s="2">
        <f t="shared" si="10"/>
        <v>478957173.89000016</v>
      </c>
      <c r="XS18" s="2">
        <f t="shared" si="10"/>
        <v>439159843.73999995</v>
      </c>
      <c r="XT18" s="2">
        <f t="shared" si="10"/>
        <v>150436363.54000002</v>
      </c>
      <c r="XU18" s="2">
        <f t="shared" ref="XU18:AAF18" si="11">SUM(XU6:XU17)</f>
        <v>150440221.34</v>
      </c>
      <c r="XV18" s="2">
        <f t="shared" si="11"/>
        <v>197865121.76999995</v>
      </c>
      <c r="XW18" s="2">
        <f t="shared" si="11"/>
        <v>172926581.40000001</v>
      </c>
      <c r="XX18" s="2">
        <f t="shared" si="11"/>
        <v>180806234.39999998</v>
      </c>
      <c r="XY18" s="2">
        <f t="shared" si="11"/>
        <v>104986245.19999997</v>
      </c>
      <c r="XZ18" s="2">
        <f t="shared" si="11"/>
        <v>134036724.38999999</v>
      </c>
      <c r="YA18" s="2">
        <f t="shared" si="11"/>
        <v>113760930.12999998</v>
      </c>
      <c r="YB18" s="2">
        <f t="shared" si="11"/>
        <v>148597108.94</v>
      </c>
      <c r="YC18" s="2">
        <f t="shared" si="11"/>
        <v>141405914.40000001</v>
      </c>
      <c r="YD18" s="2">
        <f t="shared" si="11"/>
        <v>110141498.45000002</v>
      </c>
      <c r="YE18" s="2">
        <f t="shared" si="11"/>
        <v>160311493.67999998</v>
      </c>
      <c r="YF18" s="2">
        <f t="shared" si="11"/>
        <v>3638384517.8100004</v>
      </c>
      <c r="YG18" s="2">
        <f t="shared" si="11"/>
        <v>246211697.46000001</v>
      </c>
      <c r="YH18" s="2">
        <f t="shared" si="11"/>
        <v>362075061.36000001</v>
      </c>
      <c r="YI18" s="2">
        <f t="shared" si="11"/>
        <v>169419724.27000001</v>
      </c>
      <c r="YJ18" s="2">
        <f t="shared" si="11"/>
        <v>958029237.88</v>
      </c>
      <c r="YK18" s="2">
        <f t="shared" si="11"/>
        <v>292706947.06999999</v>
      </c>
      <c r="YL18" s="2">
        <f t="shared" si="11"/>
        <v>392754466.85000008</v>
      </c>
      <c r="YM18" s="2">
        <f t="shared" si="11"/>
        <v>137667275.28</v>
      </c>
      <c r="YN18" s="2">
        <f t="shared" si="11"/>
        <v>658532585.97000003</v>
      </c>
      <c r="YO18" s="2">
        <f t="shared" si="11"/>
        <v>483994946.26999998</v>
      </c>
      <c r="YP18" s="2">
        <f t="shared" si="11"/>
        <v>300873166.00999999</v>
      </c>
      <c r="YQ18" s="2">
        <f t="shared" si="11"/>
        <v>182448838.09999999</v>
      </c>
      <c r="YR18" s="2">
        <f t="shared" si="11"/>
        <v>131144209.59999998</v>
      </c>
      <c r="YS18" s="2">
        <f t="shared" si="11"/>
        <v>130663195.17999999</v>
      </c>
      <c r="YT18" s="2">
        <f t="shared" si="11"/>
        <v>108284596.90000001</v>
      </c>
      <c r="YU18" s="2">
        <f t="shared" si="11"/>
        <v>125983507.97000003</v>
      </c>
      <c r="YV18" s="2">
        <f t="shared" si="11"/>
        <v>111102072.00999999</v>
      </c>
      <c r="YW18" s="2">
        <f t="shared" si="11"/>
        <v>1533089645.5459998</v>
      </c>
      <c r="YX18" s="2">
        <f t="shared" si="11"/>
        <v>219156169.71000004</v>
      </c>
      <c r="YY18" s="2">
        <f t="shared" si="11"/>
        <v>163193163.71000001</v>
      </c>
      <c r="YZ18" s="2">
        <f t="shared" si="11"/>
        <v>144653286.50999996</v>
      </c>
      <c r="ZA18" s="2">
        <f t="shared" si="11"/>
        <v>182988018.58999997</v>
      </c>
      <c r="ZB18" s="2">
        <f t="shared" si="11"/>
        <v>93542296.900000006</v>
      </c>
      <c r="ZC18" s="2">
        <f t="shared" si="11"/>
        <v>124762497.22</v>
      </c>
      <c r="ZD18" s="2">
        <f t="shared" si="11"/>
        <v>1560300420.7300005</v>
      </c>
      <c r="ZE18" s="2">
        <f t="shared" si="11"/>
        <v>102124698.55</v>
      </c>
      <c r="ZF18" s="2">
        <f t="shared" si="11"/>
        <v>180492164.40000004</v>
      </c>
      <c r="ZG18" s="2">
        <f t="shared" si="11"/>
        <v>184440204.52000001</v>
      </c>
      <c r="ZH18" s="2">
        <f t="shared" si="11"/>
        <v>114213949.83</v>
      </c>
      <c r="ZI18" s="2">
        <f t="shared" si="11"/>
        <v>128165522.03999999</v>
      </c>
      <c r="ZJ18" s="2">
        <f t="shared" si="11"/>
        <v>130061336.11000003</v>
      </c>
      <c r="ZK18" s="2">
        <f t="shared" si="11"/>
        <v>89101533.898000002</v>
      </c>
      <c r="ZL18" s="2">
        <f t="shared" si="11"/>
        <v>333002062.92000008</v>
      </c>
      <c r="ZM18" s="2">
        <f t="shared" si="11"/>
        <v>2677619046.5899992</v>
      </c>
      <c r="ZN18" s="2">
        <f t="shared" si="11"/>
        <v>134942456.62000003</v>
      </c>
      <c r="ZO18" s="2">
        <f t="shared" si="11"/>
        <v>273204200.69</v>
      </c>
      <c r="ZP18" s="2">
        <f t="shared" si="11"/>
        <v>958734937.78000009</v>
      </c>
      <c r="ZQ18" s="2">
        <f t="shared" si="11"/>
        <v>363120711.04000008</v>
      </c>
      <c r="ZR18" s="2">
        <f t="shared" si="11"/>
        <v>152523749.09</v>
      </c>
      <c r="ZS18" s="2">
        <f t="shared" si="11"/>
        <v>175462077.58999997</v>
      </c>
      <c r="ZT18" s="2">
        <f t="shared" si="11"/>
        <v>322991237.72999996</v>
      </c>
      <c r="ZU18" s="2">
        <f t="shared" si="11"/>
        <v>273272115.24000001</v>
      </c>
      <c r="ZV18" s="2">
        <f t="shared" si="11"/>
        <v>366309142.13</v>
      </c>
      <c r="ZW18" s="2">
        <f t="shared" si="11"/>
        <v>78119912.390000001</v>
      </c>
      <c r="ZX18" s="2">
        <f t="shared" si="11"/>
        <v>119424474.45000002</v>
      </c>
      <c r="ZY18" s="2">
        <f t="shared" si="11"/>
        <v>128960158.97000001</v>
      </c>
      <c r="ZZ18" s="2">
        <f t="shared" si="11"/>
        <v>324626660.15999997</v>
      </c>
      <c r="AAA18" s="2">
        <f t="shared" si="11"/>
        <v>135826092.96000001</v>
      </c>
      <c r="AAB18" s="2">
        <f t="shared" si="11"/>
        <v>140257408.52000001</v>
      </c>
      <c r="AAC18" s="2">
        <f t="shared" si="11"/>
        <v>166695877.25999999</v>
      </c>
      <c r="AAD18" s="2">
        <f t="shared" si="11"/>
        <v>147601693.05000001</v>
      </c>
      <c r="AAE18" s="2">
        <f t="shared" si="11"/>
        <v>127065653.04000001</v>
      </c>
      <c r="AAF18" s="2">
        <f t="shared" si="11"/>
        <v>106426275.09999999</v>
      </c>
      <c r="AAG18" s="2">
        <f t="shared" ref="AAG18:ACR18" si="12">SUM(AAG6:AAG17)</f>
        <v>66182822.68999999</v>
      </c>
      <c r="AAH18" s="2">
        <f t="shared" si="12"/>
        <v>82471399.919999987</v>
      </c>
      <c r="AAI18" s="2">
        <f t="shared" si="12"/>
        <v>1167574575.04</v>
      </c>
      <c r="AAJ18" s="2">
        <f t="shared" si="12"/>
        <v>108426395.13000001</v>
      </c>
      <c r="AAK18" s="2">
        <f t="shared" si="12"/>
        <v>130632480.17999999</v>
      </c>
      <c r="AAL18" s="2">
        <f t="shared" si="12"/>
        <v>125927066.84</v>
      </c>
      <c r="AAM18" s="2">
        <f t="shared" si="12"/>
        <v>124036938.44000001</v>
      </c>
      <c r="AAN18" s="2">
        <f t="shared" si="12"/>
        <v>187922952.06999999</v>
      </c>
      <c r="AAO18" s="2">
        <f t="shared" si="12"/>
        <v>126744434.30999997</v>
      </c>
      <c r="AAP18" s="2">
        <f t="shared" si="12"/>
        <v>4726027694.039999</v>
      </c>
      <c r="AAQ18" s="2">
        <f t="shared" si="12"/>
        <v>186236589.60999998</v>
      </c>
      <c r="AAR18" s="2">
        <f t="shared" si="12"/>
        <v>141429704.07999998</v>
      </c>
      <c r="AAS18" s="2">
        <f t="shared" si="12"/>
        <v>491752969.69</v>
      </c>
      <c r="AAT18" s="2">
        <f t="shared" si="12"/>
        <v>245079137.49999994</v>
      </c>
      <c r="AAU18" s="2">
        <f t="shared" si="12"/>
        <v>169403504.03999996</v>
      </c>
      <c r="AAV18" s="2">
        <f t="shared" si="12"/>
        <v>190899859.92000005</v>
      </c>
      <c r="AAW18" s="2">
        <f t="shared" si="12"/>
        <v>316042597.66999996</v>
      </c>
      <c r="AAX18" s="2">
        <f t="shared" si="12"/>
        <v>609267465.95000005</v>
      </c>
      <c r="AAY18" s="2">
        <f t="shared" si="12"/>
        <v>127504300.48000002</v>
      </c>
      <c r="AAZ18" s="2">
        <f t="shared" si="12"/>
        <v>281580225.19999999</v>
      </c>
      <c r="ABA18" s="2">
        <f t="shared" si="12"/>
        <v>765227109.69000006</v>
      </c>
      <c r="ABB18" s="2">
        <f t="shared" si="12"/>
        <v>467547497.54000008</v>
      </c>
      <c r="ABC18" s="2">
        <f t="shared" si="12"/>
        <v>98274636.590000004</v>
      </c>
      <c r="ABD18" s="2">
        <f t="shared" si="12"/>
        <v>133134366.75000001</v>
      </c>
      <c r="ABE18" s="2">
        <f t="shared" si="12"/>
        <v>154933252.56000003</v>
      </c>
      <c r="ABF18" s="2">
        <f t="shared" si="12"/>
        <v>93076502.38000001</v>
      </c>
      <c r="ABG18" s="2">
        <f t="shared" si="12"/>
        <v>167677027.72999999</v>
      </c>
      <c r="ABH18" s="2">
        <f t="shared" si="12"/>
        <v>102701940.13000001</v>
      </c>
      <c r="ABI18" s="2">
        <f t="shared" si="12"/>
        <v>1110840148.26</v>
      </c>
      <c r="ABJ18" s="2">
        <f t="shared" si="12"/>
        <v>864019660.17000008</v>
      </c>
      <c r="ABK18" s="2">
        <f t="shared" si="12"/>
        <v>103608031.25999999</v>
      </c>
      <c r="ABL18" s="2">
        <f t="shared" si="12"/>
        <v>100652277.22</v>
      </c>
      <c r="ABM18" s="2">
        <f t="shared" si="12"/>
        <v>77575309.599999994</v>
      </c>
      <c r="ABN18" s="2">
        <f t="shared" si="12"/>
        <v>94590787.389999986</v>
      </c>
      <c r="ABO18" s="2">
        <f t="shared" si="12"/>
        <v>68537969.229999989</v>
      </c>
      <c r="ABP18" s="2">
        <f t="shared" si="12"/>
        <v>1651797927.5799997</v>
      </c>
      <c r="ABQ18" s="2">
        <f t="shared" si="12"/>
        <v>217853122.38999999</v>
      </c>
      <c r="ABR18" s="2">
        <f t="shared" si="12"/>
        <v>175433350.45000005</v>
      </c>
      <c r="ABS18" s="2">
        <f t="shared" si="12"/>
        <v>345958270.84999996</v>
      </c>
      <c r="ABT18" s="2">
        <f t="shared" si="12"/>
        <v>373700838.18999994</v>
      </c>
      <c r="ABU18" s="2">
        <f t="shared" si="12"/>
        <v>252649744.02999997</v>
      </c>
      <c r="ABV18" s="2">
        <f t="shared" si="12"/>
        <v>143705650.43000001</v>
      </c>
      <c r="ABW18" s="2">
        <f t="shared" si="12"/>
        <v>217771345.79999998</v>
      </c>
      <c r="ABX18" s="2">
        <f t="shared" si="12"/>
        <v>45644066.660000004</v>
      </c>
      <c r="ABY18" s="2">
        <f t="shared" si="12"/>
        <v>1817294641.4000003</v>
      </c>
      <c r="ABZ18" s="2">
        <f t="shared" si="12"/>
        <v>147837513.03999999</v>
      </c>
      <c r="ACA18" s="2">
        <f t="shared" si="12"/>
        <v>270099993.16999996</v>
      </c>
      <c r="ACB18" s="2">
        <f t="shared" si="12"/>
        <v>120133843.3</v>
      </c>
      <c r="ACC18" s="2">
        <f t="shared" si="12"/>
        <v>100155831.11999999</v>
      </c>
      <c r="ACD18" s="2">
        <f t="shared" si="12"/>
        <v>472437231.67000002</v>
      </c>
      <c r="ACE18" s="2">
        <f t="shared" si="12"/>
        <v>126991404.71999998</v>
      </c>
      <c r="ACF18" s="2">
        <f t="shared" si="12"/>
        <v>155676988.25</v>
      </c>
      <c r="ACG18" s="2">
        <f t="shared" si="12"/>
        <v>111648569.25999999</v>
      </c>
      <c r="ACH18" s="2">
        <f t="shared" si="12"/>
        <v>284935269.55999994</v>
      </c>
      <c r="ACI18" s="2">
        <f t="shared" si="12"/>
        <v>131299058.2</v>
      </c>
      <c r="ACJ18" s="2">
        <f t="shared" si="12"/>
        <v>3517739396.0000005</v>
      </c>
      <c r="ACK18" s="2">
        <f t="shared" si="12"/>
        <v>157132653.58999997</v>
      </c>
      <c r="ACL18" s="2">
        <f t="shared" si="12"/>
        <v>211238562.44</v>
      </c>
      <c r="ACM18" s="2">
        <f t="shared" si="12"/>
        <v>354720109.40999991</v>
      </c>
      <c r="ACN18" s="2">
        <f t="shared" si="12"/>
        <v>131524716.20999999</v>
      </c>
      <c r="ACO18" s="2">
        <f t="shared" si="12"/>
        <v>162145208.11999997</v>
      </c>
      <c r="ACP18" s="2">
        <f t="shared" si="12"/>
        <v>218504100.13</v>
      </c>
      <c r="ACQ18" s="2">
        <f t="shared" si="12"/>
        <v>873672918.19999993</v>
      </c>
      <c r="ACR18" s="2">
        <f t="shared" si="12"/>
        <v>1007470250.8199999</v>
      </c>
      <c r="ACS18" s="2">
        <f t="shared" ref="ACS18:AFD18" si="13">SUM(ACS6:ACS17)</f>
        <v>158500912.83000001</v>
      </c>
      <c r="ACT18" s="2">
        <f t="shared" si="13"/>
        <v>215210171.66999996</v>
      </c>
      <c r="ACU18" s="2">
        <f t="shared" si="13"/>
        <v>285505157.71000004</v>
      </c>
      <c r="ACV18" s="2">
        <f t="shared" si="13"/>
        <v>207513857.21000001</v>
      </c>
      <c r="ACW18" s="2">
        <f t="shared" si="13"/>
        <v>1199638614.1899998</v>
      </c>
      <c r="ACX18" s="2">
        <f t="shared" si="13"/>
        <v>188457161.83000001</v>
      </c>
      <c r="ACY18" s="2">
        <f t="shared" si="13"/>
        <v>200975517.26999998</v>
      </c>
      <c r="ACZ18" s="2">
        <f t="shared" si="13"/>
        <v>127819511.46000004</v>
      </c>
      <c r="ADA18" s="2">
        <f t="shared" si="13"/>
        <v>80657578.590000004</v>
      </c>
      <c r="ADB18" s="2">
        <f t="shared" si="13"/>
        <v>99685570.910000011</v>
      </c>
      <c r="ADC18" s="2">
        <f t="shared" si="13"/>
        <v>118637111.13000001</v>
      </c>
      <c r="ADD18" s="2">
        <f t="shared" si="13"/>
        <v>106074218.40000001</v>
      </c>
      <c r="ADE18" s="2">
        <f t="shared" si="13"/>
        <v>78686296.560000002</v>
      </c>
      <c r="ADF18" s="2">
        <f t="shared" si="13"/>
        <v>119516744.34999999</v>
      </c>
      <c r="ADG18" s="2">
        <f t="shared" si="13"/>
        <v>874198586.67999983</v>
      </c>
      <c r="ADH18" s="2">
        <f t="shared" si="13"/>
        <v>701302048.18999994</v>
      </c>
      <c r="ADI18" s="2">
        <f t="shared" si="13"/>
        <v>100715542.18000002</v>
      </c>
      <c r="ADJ18" s="2">
        <f t="shared" si="13"/>
        <v>82436622.499999985</v>
      </c>
      <c r="ADK18" s="2">
        <f t="shared" si="13"/>
        <v>167766819.55000001</v>
      </c>
      <c r="ADL18" s="2">
        <f t="shared" si="13"/>
        <v>54170794.589999989</v>
      </c>
      <c r="ADM18" s="2">
        <f t="shared" si="13"/>
        <v>144902403.82000002</v>
      </c>
      <c r="ADN18" s="2">
        <f t="shared" si="13"/>
        <v>111820023.82999998</v>
      </c>
      <c r="ADO18" s="2">
        <f t="shared" si="13"/>
        <v>137197575.63000003</v>
      </c>
      <c r="ADP18" s="2">
        <f t="shared" si="13"/>
        <v>3159916417.3199997</v>
      </c>
      <c r="ADQ18" s="2">
        <f t="shared" si="13"/>
        <v>360325600.05000001</v>
      </c>
      <c r="ADR18" s="2">
        <f t="shared" si="13"/>
        <v>385381034.11999995</v>
      </c>
      <c r="ADS18" s="2">
        <f t="shared" si="13"/>
        <v>201154273.83000001</v>
      </c>
      <c r="ADT18" s="2">
        <f t="shared" si="13"/>
        <v>1074613771.6600001</v>
      </c>
      <c r="ADU18" s="2">
        <f t="shared" si="13"/>
        <v>84049552.349999994</v>
      </c>
      <c r="ADV18" s="2">
        <f t="shared" si="13"/>
        <v>110232904.69</v>
      </c>
      <c r="ADW18" s="2">
        <f t="shared" si="13"/>
        <v>149301005.27000001</v>
      </c>
      <c r="ADX18" s="2">
        <f t="shared" si="13"/>
        <v>81045153.75</v>
      </c>
      <c r="ADY18" s="2">
        <f t="shared" si="13"/>
        <v>60308471.68999999</v>
      </c>
      <c r="ADZ18" s="2">
        <f t="shared" si="13"/>
        <v>3790285376.8999996</v>
      </c>
      <c r="AEA18" s="2">
        <f t="shared" si="13"/>
        <v>692763527.01000011</v>
      </c>
      <c r="AEB18" s="2">
        <f t="shared" si="13"/>
        <v>579065589.32999992</v>
      </c>
      <c r="AEC18" s="2">
        <f t="shared" si="13"/>
        <v>144322604.66999999</v>
      </c>
      <c r="AED18" s="2">
        <f t="shared" si="13"/>
        <v>216869311.63000003</v>
      </c>
      <c r="AEE18" s="2">
        <f t="shared" si="13"/>
        <v>328010766.12</v>
      </c>
      <c r="AEF18" s="2">
        <f t="shared" si="13"/>
        <v>199840779.91</v>
      </c>
      <c r="AEG18" s="2">
        <f t="shared" si="13"/>
        <v>165033542.57000002</v>
      </c>
      <c r="AEH18" s="2">
        <f t="shared" si="13"/>
        <v>146865286.16999999</v>
      </c>
      <c r="AEI18" s="2">
        <f t="shared" si="13"/>
        <v>188530558.40000001</v>
      </c>
      <c r="AEJ18" s="2">
        <f t="shared" si="13"/>
        <v>208326414.44999999</v>
      </c>
      <c r="AEK18" s="2">
        <f t="shared" si="13"/>
        <v>431252483.9600001</v>
      </c>
      <c r="AEL18" s="2">
        <f t="shared" si="13"/>
        <v>130368218.12000002</v>
      </c>
      <c r="AEM18" s="2">
        <f t="shared" si="13"/>
        <v>228764777.16000003</v>
      </c>
      <c r="AEN18" s="2">
        <f t="shared" si="13"/>
        <v>249804021.04999998</v>
      </c>
      <c r="AEO18" s="2">
        <f t="shared" si="13"/>
        <v>294682092.41000003</v>
      </c>
      <c r="AEP18" s="2">
        <f t="shared" si="13"/>
        <v>121243098.38</v>
      </c>
      <c r="AEQ18" s="2">
        <f t="shared" si="13"/>
        <v>360903443.49999994</v>
      </c>
      <c r="AER18" s="2">
        <f t="shared" si="13"/>
        <v>72522711.879999995</v>
      </c>
      <c r="AES18" s="2">
        <f t="shared" si="13"/>
        <v>404864343.40999991</v>
      </c>
      <c r="AET18" s="2">
        <f t="shared" si="13"/>
        <v>3082538744.3599997</v>
      </c>
      <c r="AEU18" s="2">
        <f t="shared" si="13"/>
        <v>339585512.38999999</v>
      </c>
      <c r="AEV18" s="2">
        <f t="shared" si="13"/>
        <v>311114458.24000001</v>
      </c>
      <c r="AEW18" s="2">
        <f t="shared" si="13"/>
        <v>215344838.21000004</v>
      </c>
      <c r="AEX18" s="2">
        <f t="shared" si="13"/>
        <v>173934755.21000001</v>
      </c>
      <c r="AEY18" s="2">
        <f t="shared" si="13"/>
        <v>396043852.49000001</v>
      </c>
      <c r="AEZ18" s="2">
        <f t="shared" si="13"/>
        <v>171214587.83999997</v>
      </c>
      <c r="AFA18" s="2">
        <f t="shared" si="13"/>
        <v>183155018.48000002</v>
      </c>
      <c r="AFB18" s="2">
        <f t="shared" si="13"/>
        <v>133449225.19</v>
      </c>
      <c r="AFC18" s="2">
        <f t="shared" si="13"/>
        <v>75808736.049999982</v>
      </c>
      <c r="AFD18" s="2">
        <f t="shared" si="13"/>
        <v>1640615959.2099998</v>
      </c>
      <c r="AFE18" s="2">
        <f t="shared" ref="AFE18:AHP18" si="14">SUM(AFE6:AFE17)</f>
        <v>786021230.13999999</v>
      </c>
      <c r="AFF18" s="2">
        <f t="shared" si="14"/>
        <v>309995047.15000004</v>
      </c>
      <c r="AFG18" s="2">
        <f t="shared" si="14"/>
        <v>224571961.25000006</v>
      </c>
      <c r="AFH18" s="2">
        <f t="shared" si="14"/>
        <v>466349163.11000001</v>
      </c>
      <c r="AFI18" s="2">
        <f t="shared" si="14"/>
        <v>271487198.52999997</v>
      </c>
      <c r="AFJ18" s="2">
        <f t="shared" si="14"/>
        <v>165384591.27000001</v>
      </c>
      <c r="AFK18" s="2">
        <f t="shared" si="14"/>
        <v>196977558.77999997</v>
      </c>
      <c r="AFL18" s="2">
        <f t="shared" si="14"/>
        <v>158693428.81999999</v>
      </c>
      <c r="AFM18" s="2">
        <f t="shared" si="14"/>
        <v>227420245.16999996</v>
      </c>
      <c r="AFN18" s="2">
        <f t="shared" si="14"/>
        <v>197167964.77000001</v>
      </c>
      <c r="AFO18" s="2">
        <f t="shared" si="14"/>
        <v>187614814.90000001</v>
      </c>
      <c r="AFP18" s="2">
        <f t="shared" si="14"/>
        <v>253260867.70999995</v>
      </c>
      <c r="AFQ18" s="2">
        <f t="shared" si="14"/>
        <v>1537879302.7599998</v>
      </c>
      <c r="AFR18" s="2">
        <f t="shared" si="14"/>
        <v>391717302.38</v>
      </c>
      <c r="AFS18" s="2">
        <f t="shared" si="14"/>
        <v>281576093.13</v>
      </c>
      <c r="AFT18" s="2">
        <f t="shared" si="14"/>
        <v>200013108.76000002</v>
      </c>
      <c r="AFU18" s="2">
        <f t="shared" si="14"/>
        <v>245777370.92999998</v>
      </c>
      <c r="AFV18" s="2">
        <f t="shared" si="14"/>
        <v>197562289.85000002</v>
      </c>
      <c r="AFW18" s="2">
        <f t="shared" si="14"/>
        <v>121302998.53</v>
      </c>
      <c r="AFX18" s="2">
        <f t="shared" si="14"/>
        <v>411314667.59000003</v>
      </c>
      <c r="AFY18" s="2">
        <f t="shared" si="14"/>
        <v>287851756.25999999</v>
      </c>
      <c r="AFZ18" s="2">
        <f t="shared" si="14"/>
        <v>119234315.75</v>
      </c>
      <c r="AGA18" s="2">
        <f t="shared" si="14"/>
        <v>400873425.21999997</v>
      </c>
      <c r="AGB18" s="2">
        <f t="shared" si="14"/>
        <v>159055554.07000002</v>
      </c>
      <c r="AGC18" s="2">
        <f t="shared" si="14"/>
        <v>2044677922.6200001</v>
      </c>
      <c r="AGD18" s="2">
        <f t="shared" si="14"/>
        <v>347440355.42000002</v>
      </c>
      <c r="AGE18" s="2">
        <f t="shared" si="14"/>
        <v>249592915.52000001</v>
      </c>
      <c r="AGF18" s="2">
        <f t="shared" si="14"/>
        <v>200875723.03999996</v>
      </c>
      <c r="AGG18" s="2">
        <f t="shared" si="14"/>
        <v>568277641.72000003</v>
      </c>
      <c r="AGH18" s="2">
        <f t="shared" si="14"/>
        <v>253220621.69000003</v>
      </c>
      <c r="AGI18" s="2">
        <f t="shared" si="14"/>
        <v>154478320.31000003</v>
      </c>
      <c r="AGJ18" s="2">
        <f t="shared" si="14"/>
        <v>181365944.94999999</v>
      </c>
      <c r="AGK18" s="2">
        <f t="shared" si="14"/>
        <v>121842323.22000001</v>
      </c>
      <c r="AGL18" s="2">
        <f t="shared" si="14"/>
        <v>185575928.97999999</v>
      </c>
      <c r="AGM18" s="2">
        <f t="shared" si="14"/>
        <v>126570218.17000002</v>
      </c>
      <c r="AGN18" s="2">
        <f t="shared" si="14"/>
        <v>2185668903.1300001</v>
      </c>
      <c r="AGO18" s="2">
        <f t="shared" si="14"/>
        <v>477528135.03000003</v>
      </c>
      <c r="AGP18" s="2">
        <f t="shared" si="14"/>
        <v>327791175.41000003</v>
      </c>
      <c r="AGQ18" s="2">
        <f t="shared" si="14"/>
        <v>129934658.97000001</v>
      </c>
      <c r="AGR18" s="2">
        <f t="shared" si="14"/>
        <v>441875412.26000005</v>
      </c>
      <c r="AGS18" s="2">
        <f t="shared" si="14"/>
        <v>247047842.06999999</v>
      </c>
      <c r="AGT18" s="2">
        <f t="shared" si="14"/>
        <v>118335772.02</v>
      </c>
      <c r="AGU18" s="2">
        <f t="shared" si="14"/>
        <v>140603217.06000003</v>
      </c>
      <c r="AGV18" s="2">
        <f t="shared" si="14"/>
        <v>3691236868.809999</v>
      </c>
      <c r="AGW18" s="2">
        <f t="shared" si="14"/>
        <v>2070903054.7200003</v>
      </c>
      <c r="AGX18" s="2">
        <f t="shared" si="14"/>
        <v>153446171.09000003</v>
      </c>
      <c r="AGY18" s="2">
        <f t="shared" si="14"/>
        <v>495124633.13</v>
      </c>
      <c r="AGZ18" s="2">
        <f t="shared" si="14"/>
        <v>512061305.37</v>
      </c>
      <c r="AHA18" s="2">
        <f t="shared" si="14"/>
        <v>363047368.31</v>
      </c>
      <c r="AHB18" s="2">
        <f t="shared" si="14"/>
        <v>229180963.90000001</v>
      </c>
      <c r="AHC18" s="2">
        <f t="shared" si="14"/>
        <v>215250903.09999999</v>
      </c>
      <c r="AHD18" s="2">
        <f t="shared" si="14"/>
        <v>75104192.799999997</v>
      </c>
      <c r="AHE18" s="2">
        <f t="shared" si="14"/>
        <v>254910734.12</v>
      </c>
      <c r="AHF18" s="2">
        <f t="shared" si="14"/>
        <v>448147422.87999994</v>
      </c>
      <c r="AHG18" s="2">
        <f t="shared" si="14"/>
        <v>137483016.45000002</v>
      </c>
      <c r="AHH18" s="2">
        <f t="shared" si="14"/>
        <v>145085954.64999998</v>
      </c>
      <c r="AHI18" s="2">
        <f t="shared" si="14"/>
        <v>194160864.44</v>
      </c>
      <c r="AHJ18" s="2">
        <f t="shared" si="14"/>
        <v>134275573.56999999</v>
      </c>
      <c r="AHK18" s="2">
        <f t="shared" si="14"/>
        <v>159636528.11999997</v>
      </c>
      <c r="AHL18" s="2">
        <f t="shared" si="14"/>
        <v>123362012.27</v>
      </c>
      <c r="AHM18" s="2">
        <f t="shared" si="14"/>
        <v>1113357442.8599999</v>
      </c>
      <c r="AHN18" s="2">
        <f t="shared" si="14"/>
        <v>201648504.73999998</v>
      </c>
      <c r="AHO18" s="2">
        <f t="shared" si="14"/>
        <v>158853429.45000005</v>
      </c>
      <c r="AHP18" s="2">
        <f t="shared" si="14"/>
        <v>180026127.53999999</v>
      </c>
      <c r="AHQ18" s="2">
        <f t="shared" ref="AHQ18:AHS18" si="15">SUM(AHQ6:AHQ17)</f>
        <v>327204601.40000004</v>
      </c>
      <c r="AHR18" s="2">
        <f t="shared" si="15"/>
        <v>130931544.46000001</v>
      </c>
      <c r="AHS18" s="2">
        <f t="shared" si="15"/>
        <v>96020911.500000015</v>
      </c>
      <c r="AHT18" s="2">
        <f>SUM(AHT6:AHT17)</f>
        <v>396181573369.87488</v>
      </c>
      <c r="AHV18" s="609"/>
      <c r="AHW18" s="610"/>
    </row>
    <row r="19" spans="1:907" x14ac:dyDescent="0.7">
      <c r="A19" s="96">
        <v>13</v>
      </c>
      <c r="B19" s="96" t="s">
        <v>19</v>
      </c>
      <c r="C19" s="6" t="s">
        <v>20</v>
      </c>
      <c r="D19" s="11">
        <v>700883205.80999994</v>
      </c>
      <c r="E19" s="11">
        <v>22802825.59</v>
      </c>
      <c r="F19" s="11">
        <v>41012706.509999998</v>
      </c>
      <c r="G19" s="11">
        <v>5958964.8899999997</v>
      </c>
      <c r="H19" s="11">
        <v>56088811.780000001</v>
      </c>
      <c r="I19" s="11">
        <v>17523116.420000002</v>
      </c>
      <c r="J19" s="11">
        <v>43289671.770000003</v>
      </c>
      <c r="K19" s="11">
        <v>13180995.08</v>
      </c>
      <c r="L19" s="11">
        <v>23382677.02</v>
      </c>
      <c r="M19" s="11">
        <v>13645165.279999999</v>
      </c>
      <c r="N19" s="11">
        <v>5900996.3499999996</v>
      </c>
      <c r="O19" s="11">
        <v>10338754.119999999</v>
      </c>
      <c r="P19" s="11">
        <v>11532353.789999999</v>
      </c>
      <c r="Q19" s="11">
        <v>5567850.7800000003</v>
      </c>
      <c r="R19" s="11">
        <v>5432675.5700000003</v>
      </c>
      <c r="S19" s="11">
        <v>17381959.98</v>
      </c>
      <c r="T19" s="11">
        <v>23110857.32</v>
      </c>
      <c r="U19" s="11">
        <v>3982628.67</v>
      </c>
      <c r="V19" s="11">
        <v>902073223.11000001</v>
      </c>
      <c r="W19" s="11">
        <v>68830477.109999999</v>
      </c>
      <c r="X19" s="11">
        <v>8431542.3000000007</v>
      </c>
      <c r="Y19" s="11">
        <v>23004925.620000001</v>
      </c>
      <c r="Z19" s="11">
        <v>13926514.370000001</v>
      </c>
      <c r="AA19" s="11">
        <v>23115516.850000001</v>
      </c>
      <c r="AB19" s="11">
        <v>4532617.97</v>
      </c>
      <c r="AC19" s="11">
        <v>79846986.159999996</v>
      </c>
      <c r="AD19" s="11">
        <v>19078807.149999999</v>
      </c>
      <c r="AE19" s="11">
        <v>15310610.08</v>
      </c>
      <c r="AF19" s="11">
        <v>67063832.920000002</v>
      </c>
      <c r="AG19" s="11">
        <v>13521638.939999999</v>
      </c>
      <c r="AH19" s="11">
        <v>55838791.170000002</v>
      </c>
      <c r="AI19" s="11">
        <v>91525877.390000001</v>
      </c>
      <c r="AJ19" s="11">
        <v>9573290.2699999996</v>
      </c>
      <c r="AK19" s="11">
        <v>5041702.82</v>
      </c>
      <c r="AL19" s="11">
        <v>11258057.35</v>
      </c>
      <c r="AM19" s="11">
        <v>38056793.729999997</v>
      </c>
      <c r="AN19" s="11">
        <v>7210011.5800000001</v>
      </c>
      <c r="AO19" s="11">
        <v>10167827.85</v>
      </c>
      <c r="AP19" s="11">
        <v>8436452.2200000007</v>
      </c>
      <c r="AQ19" s="11">
        <v>8268348.2300000004</v>
      </c>
      <c r="AR19" s="11">
        <v>5798924.3200000003</v>
      </c>
      <c r="AS19" s="11">
        <v>2423155.08</v>
      </c>
      <c r="AT19" s="11">
        <v>271947103.55000001</v>
      </c>
      <c r="AU19" s="11">
        <v>3360852.82</v>
      </c>
      <c r="AV19" s="11">
        <v>2984557.87</v>
      </c>
      <c r="AW19" s="11">
        <v>7908998.5700000003</v>
      </c>
      <c r="AX19" s="11">
        <v>13269055.950000001</v>
      </c>
      <c r="AY19" s="11">
        <v>18044900.370000001</v>
      </c>
      <c r="AZ19" s="11">
        <v>6580523.7700000005</v>
      </c>
      <c r="BA19" s="11">
        <v>8064094.79</v>
      </c>
      <c r="BB19" s="11">
        <v>4082954.29</v>
      </c>
      <c r="BC19" s="11">
        <v>4126133.94</v>
      </c>
      <c r="BD19" s="11">
        <v>3221672.7</v>
      </c>
      <c r="BE19" s="11">
        <v>2612400.0499999998</v>
      </c>
      <c r="BF19" s="11">
        <v>44601383.519999996</v>
      </c>
      <c r="BG19" s="11">
        <v>2315904.94</v>
      </c>
      <c r="BH19" s="11">
        <v>4449254.8899999997</v>
      </c>
      <c r="BI19" s="11">
        <v>183660718.39000002</v>
      </c>
      <c r="BJ19" s="11">
        <v>107289593.06999999</v>
      </c>
      <c r="BK19" s="11">
        <v>13840149.91</v>
      </c>
      <c r="BL19" s="11">
        <v>7394888.5099999998</v>
      </c>
      <c r="BM19" s="11">
        <v>19964711.990000002</v>
      </c>
      <c r="BN19" s="11">
        <v>14108628.560000001</v>
      </c>
      <c r="BO19" s="11">
        <v>11469992.559999999</v>
      </c>
      <c r="BP19" s="11">
        <v>3145857.95</v>
      </c>
      <c r="BQ19" s="11">
        <v>3739592.2</v>
      </c>
      <c r="BR19" s="11">
        <v>313666937.91000003</v>
      </c>
      <c r="BS19" s="11">
        <v>12514090.029999999</v>
      </c>
      <c r="BT19" s="11">
        <v>11350676.76</v>
      </c>
      <c r="BU19" s="11">
        <v>14568806.949999999</v>
      </c>
      <c r="BV19" s="11">
        <v>12598441.140000001</v>
      </c>
      <c r="BW19" s="11">
        <v>12991850.690000001</v>
      </c>
      <c r="BX19" s="11">
        <v>2167340.12</v>
      </c>
      <c r="BY19" s="11">
        <v>14277381.300000001</v>
      </c>
      <c r="BZ19" s="11">
        <v>62676532.719999999</v>
      </c>
      <c r="CA19" s="11">
        <v>16898141.359999999</v>
      </c>
      <c r="CB19" s="11">
        <v>13410169.970000001</v>
      </c>
      <c r="CC19" s="11">
        <v>25950570.469999999</v>
      </c>
      <c r="CD19" s="11">
        <v>7788725.7300000004</v>
      </c>
      <c r="CE19" s="11">
        <v>4721320.8099999996</v>
      </c>
      <c r="CF19" s="11">
        <v>5700454.3799999999</v>
      </c>
      <c r="CG19" s="11">
        <v>639812469.23000002</v>
      </c>
      <c r="CH19" s="11">
        <v>12213469.18</v>
      </c>
      <c r="CI19" s="11">
        <v>30720688.140000001</v>
      </c>
      <c r="CJ19" s="11">
        <v>8371312.4900000002</v>
      </c>
      <c r="CK19" s="11">
        <v>10954614.77</v>
      </c>
      <c r="CL19" s="11">
        <v>8964155.9800000004</v>
      </c>
      <c r="CM19" s="11">
        <v>11780061.199999999</v>
      </c>
      <c r="CN19" s="11">
        <v>18633443.98</v>
      </c>
      <c r="CO19" s="11">
        <v>4286571.5599999996</v>
      </c>
      <c r="CP19" s="11">
        <v>9305876.4600000009</v>
      </c>
      <c r="CQ19" s="11">
        <v>7449750.0099999998</v>
      </c>
      <c r="CR19" s="11">
        <v>8963212.7400000002</v>
      </c>
      <c r="CS19" s="11">
        <v>7880298.54</v>
      </c>
      <c r="CT19" s="11">
        <v>237843285.65000001</v>
      </c>
      <c r="CU19" s="11">
        <v>8654058.2799999993</v>
      </c>
      <c r="CV19" s="11">
        <v>10766786.289999999</v>
      </c>
      <c r="CW19" s="11">
        <v>18604966.300000001</v>
      </c>
      <c r="CX19" s="11">
        <v>4797001.17</v>
      </c>
      <c r="CY19" s="11">
        <v>22195107.57</v>
      </c>
      <c r="CZ19" s="11">
        <v>5400346.9100000001</v>
      </c>
      <c r="DA19" s="11">
        <v>4710365.92</v>
      </c>
      <c r="DB19" s="11">
        <v>149484998.34</v>
      </c>
      <c r="DC19" s="11">
        <v>210330283.5</v>
      </c>
      <c r="DD19" s="11">
        <v>11264749.83</v>
      </c>
      <c r="DE19" s="11">
        <v>10158081.789999999</v>
      </c>
      <c r="DF19" s="11">
        <v>24499651.27</v>
      </c>
      <c r="DG19" s="11">
        <v>23495214.77</v>
      </c>
      <c r="DH19" s="11">
        <v>20592236.129999999</v>
      </c>
      <c r="DI19" s="11">
        <v>21694741.079999998</v>
      </c>
      <c r="DJ19" s="11">
        <v>6551906.7400000002</v>
      </c>
      <c r="DK19" s="11">
        <v>797190024.69000006</v>
      </c>
      <c r="DL19" s="11">
        <v>14092155.74</v>
      </c>
      <c r="DM19" s="11">
        <v>27711793.59</v>
      </c>
      <c r="DN19" s="11">
        <v>18054975.850000001</v>
      </c>
      <c r="DO19" s="11">
        <v>20967210.440000001</v>
      </c>
      <c r="DP19" s="11">
        <v>15413360.300000001</v>
      </c>
      <c r="DQ19" s="11">
        <v>33155275.390000001</v>
      </c>
      <c r="DR19" s="11">
        <v>14318680.73</v>
      </c>
      <c r="DS19" s="11">
        <v>32995350.800000001</v>
      </c>
      <c r="DT19" s="11">
        <v>220288591.81</v>
      </c>
      <c r="DU19" s="11">
        <v>17443321.510000002</v>
      </c>
      <c r="DV19" s="11">
        <v>110488811.04000001</v>
      </c>
      <c r="DW19" s="11">
        <v>52611434.25</v>
      </c>
      <c r="DX19" s="11">
        <v>15494997.15</v>
      </c>
      <c r="DY19" s="11">
        <v>25994952.129999999</v>
      </c>
      <c r="DZ19" s="11">
        <v>18663342.649999999</v>
      </c>
      <c r="EA19" s="11">
        <v>5831274.21</v>
      </c>
      <c r="EB19" s="11">
        <v>10522342.699999999</v>
      </c>
      <c r="EC19" s="11">
        <v>7455787.21</v>
      </c>
      <c r="ED19" s="11">
        <v>40257972.630000003</v>
      </c>
      <c r="EE19" s="11">
        <v>102242432.41</v>
      </c>
      <c r="EF19" s="11">
        <v>83076852.540000007</v>
      </c>
      <c r="EG19" s="11">
        <v>7156428.29</v>
      </c>
      <c r="EH19" s="11">
        <v>12675147.119999999</v>
      </c>
      <c r="EI19" s="11">
        <v>13876333.9</v>
      </c>
      <c r="EJ19" s="11">
        <v>29140877.559999999</v>
      </c>
      <c r="EK19" s="11">
        <v>32256445.100000001</v>
      </c>
      <c r="EL19" s="11">
        <v>7329950.2400000002</v>
      </c>
      <c r="EM19" s="11">
        <v>14544800.74</v>
      </c>
      <c r="EN19" s="11">
        <v>391966262.88</v>
      </c>
      <c r="EO19" s="11">
        <v>25386112.140000001</v>
      </c>
      <c r="EP19" s="11">
        <v>9879871.2100000009</v>
      </c>
      <c r="EQ19" s="11">
        <v>15620828.289999999</v>
      </c>
      <c r="ER19" s="11">
        <v>3416278.16</v>
      </c>
      <c r="ES19" s="11">
        <v>3470855.48</v>
      </c>
      <c r="ET19" s="11">
        <v>21480367.550000001</v>
      </c>
      <c r="EU19" s="11">
        <v>15899109.470000001</v>
      </c>
      <c r="EV19" s="11">
        <v>6986618.8099999996</v>
      </c>
      <c r="EW19" s="11">
        <v>186029444.71000001</v>
      </c>
      <c r="EX19" s="11">
        <v>4579146.4400000004</v>
      </c>
      <c r="EY19" s="11">
        <v>11778797.48</v>
      </c>
      <c r="EZ19" s="11">
        <v>16844007.600000001</v>
      </c>
      <c r="FA19" s="11">
        <v>30926806.899999999</v>
      </c>
      <c r="FB19" s="11">
        <v>27708990.789999999</v>
      </c>
      <c r="FC19" s="11">
        <v>10780518.1</v>
      </c>
      <c r="FD19" s="11">
        <v>11093425.890000001</v>
      </c>
      <c r="FE19" s="11">
        <v>8137994.1100000003</v>
      </c>
      <c r="FF19" s="11">
        <v>7831680.7000000002</v>
      </c>
      <c r="FG19" s="11">
        <v>6500602.7699999996</v>
      </c>
      <c r="FH19" s="11">
        <v>4722905.6100000003</v>
      </c>
      <c r="FI19" s="11">
        <v>119814260.31999999</v>
      </c>
      <c r="FJ19" s="11">
        <v>7959533.6699999999</v>
      </c>
      <c r="FK19" s="11">
        <v>5311456.4400000004</v>
      </c>
      <c r="FL19" s="11">
        <v>7497885.2800000003</v>
      </c>
      <c r="FM19" s="11">
        <v>16691211.130000001</v>
      </c>
      <c r="FN19" s="11">
        <v>13033328.83</v>
      </c>
      <c r="FO19" s="11">
        <v>4088964.88</v>
      </c>
      <c r="FP19" s="11">
        <v>2761324.43</v>
      </c>
      <c r="FQ19" s="11">
        <v>645367052.26999998</v>
      </c>
      <c r="FR19" s="11">
        <v>8524419.4499999993</v>
      </c>
      <c r="FS19" s="11">
        <v>21338296.030000001</v>
      </c>
      <c r="FT19" s="11">
        <v>15395774.32</v>
      </c>
      <c r="FU19" s="11">
        <v>23008786.129999999</v>
      </c>
      <c r="FV19" s="11">
        <v>8767595.4399999995</v>
      </c>
      <c r="FW19" s="11">
        <v>29283317.460000001</v>
      </c>
      <c r="FX19" s="11">
        <v>18924826</v>
      </c>
      <c r="FY19" s="11">
        <v>15236580.4</v>
      </c>
      <c r="FZ19" s="11">
        <v>13807466.77</v>
      </c>
      <c r="GA19" s="11">
        <v>31900720.079999998</v>
      </c>
      <c r="GB19" s="11">
        <v>14398684</v>
      </c>
      <c r="GC19" s="11">
        <v>11424992.67</v>
      </c>
      <c r="GD19" s="11">
        <v>5756919.4199999999</v>
      </c>
      <c r="GE19" s="11">
        <v>184570586.22</v>
      </c>
      <c r="GF19" s="11">
        <v>8443038.9399999995</v>
      </c>
      <c r="GG19" s="11">
        <v>8071180.5999999996</v>
      </c>
      <c r="GH19" s="11">
        <v>30716655.850000001</v>
      </c>
      <c r="GI19" s="11">
        <v>11991978.59</v>
      </c>
      <c r="GJ19" s="11">
        <v>10174664.57</v>
      </c>
      <c r="GK19" s="11">
        <v>9301512.4399999995</v>
      </c>
      <c r="GL19" s="11">
        <v>43056434.880000003</v>
      </c>
      <c r="GM19" s="11">
        <v>4872004.7300000004</v>
      </c>
      <c r="GN19" s="11">
        <v>4741702.42</v>
      </c>
      <c r="GO19" s="11">
        <v>3619598.23</v>
      </c>
      <c r="GP19" s="11">
        <v>3354746.33</v>
      </c>
      <c r="GQ19" s="11">
        <v>153799260.06</v>
      </c>
      <c r="GR19" s="11">
        <v>19753322.739999998</v>
      </c>
      <c r="GS19" s="11">
        <v>5979279.2000000002</v>
      </c>
      <c r="GT19" s="11">
        <v>19728499.370000001</v>
      </c>
      <c r="GU19" s="11">
        <v>2969512.05</v>
      </c>
      <c r="GV19" s="11">
        <v>17575583.390000001</v>
      </c>
      <c r="GW19" s="11">
        <v>13625369.460000001</v>
      </c>
      <c r="GX19" s="11">
        <v>8659209.7400000002</v>
      </c>
      <c r="GY19" s="11">
        <v>146461341.28</v>
      </c>
      <c r="GZ19" s="11">
        <v>5587103.4100000001</v>
      </c>
      <c r="HA19" s="11">
        <v>25973413.039999999</v>
      </c>
      <c r="HB19" s="11">
        <v>12636059.59</v>
      </c>
      <c r="HC19" s="11">
        <v>509389997.19</v>
      </c>
      <c r="HD19" s="11">
        <v>17172890.34</v>
      </c>
      <c r="HE19" s="11">
        <v>40855956.159999996</v>
      </c>
      <c r="HF19" s="11">
        <v>27982386.870000001</v>
      </c>
      <c r="HG19" s="11">
        <v>19829896.210000001</v>
      </c>
      <c r="HH19" s="11">
        <v>42387065.560000002</v>
      </c>
      <c r="HI19" s="11">
        <v>2441127.6</v>
      </c>
      <c r="HJ19" s="11">
        <v>7698437.6600000001</v>
      </c>
      <c r="HK19" s="11">
        <v>197576994.34</v>
      </c>
      <c r="HL19" s="11">
        <v>25176382.550000001</v>
      </c>
      <c r="HM19" s="11">
        <v>36280248.609999999</v>
      </c>
      <c r="HN19" s="11">
        <v>16274226.76</v>
      </c>
      <c r="HO19" s="11">
        <v>13939963.859999999</v>
      </c>
      <c r="HP19" s="11">
        <v>8151642.7199999997</v>
      </c>
      <c r="HQ19" s="11">
        <v>14013445.390000001</v>
      </c>
      <c r="HR19" s="11">
        <v>5976221.79</v>
      </c>
      <c r="HS19" s="11">
        <v>359050101.27999997</v>
      </c>
      <c r="HT19" s="11">
        <v>54963274.359999999</v>
      </c>
      <c r="HU19" s="11">
        <v>11628490.84</v>
      </c>
      <c r="HV19" s="11">
        <v>9564878.4900000002</v>
      </c>
      <c r="HW19" s="11">
        <v>7197668.2999999998</v>
      </c>
      <c r="HX19" s="11">
        <v>4980119.45</v>
      </c>
      <c r="HY19" s="11">
        <v>41405157.020000003</v>
      </c>
      <c r="HZ19" s="11">
        <v>9910202.0099999998</v>
      </c>
      <c r="IA19" s="11">
        <v>6782653.0999999996</v>
      </c>
      <c r="IB19" s="11">
        <v>8485501.0500000007</v>
      </c>
      <c r="IC19" s="11">
        <v>8174636.7699999996</v>
      </c>
      <c r="ID19" s="11">
        <v>14246839.85</v>
      </c>
      <c r="IE19" s="11">
        <v>2168761.7400000002</v>
      </c>
      <c r="IF19" s="11">
        <v>7269377.8300000001</v>
      </c>
      <c r="IG19" s="11">
        <v>2684532.02</v>
      </c>
      <c r="IH19" s="11">
        <v>3874041.54</v>
      </c>
      <c r="II19" s="11">
        <v>230416975.16999999</v>
      </c>
      <c r="IJ19" s="11">
        <v>41705718.93</v>
      </c>
      <c r="IK19" s="11">
        <v>16899648.93</v>
      </c>
      <c r="IL19" s="11">
        <v>67821640.439999998</v>
      </c>
      <c r="IM19" s="11">
        <v>39051394.479999997</v>
      </c>
      <c r="IN19" s="11">
        <v>13913998.91</v>
      </c>
      <c r="IO19" s="11">
        <v>9601746.9499999993</v>
      </c>
      <c r="IP19" s="11">
        <v>3519729.3</v>
      </c>
      <c r="IQ19" s="11">
        <v>4908042.37</v>
      </c>
      <c r="IR19" s="11">
        <v>5798029.9299999997</v>
      </c>
      <c r="IS19" s="11">
        <v>7361122.4400000004</v>
      </c>
      <c r="IT19" s="11">
        <v>530911963.44999999</v>
      </c>
      <c r="IU19" s="11">
        <v>81968070.129999995</v>
      </c>
      <c r="IV19" s="11">
        <v>15923404.17</v>
      </c>
      <c r="IW19" s="11">
        <v>10152630.74</v>
      </c>
      <c r="IX19" s="11">
        <v>5871961.5700000003</v>
      </c>
      <c r="IY19" s="11">
        <v>2568216.2200000002</v>
      </c>
      <c r="IZ19" s="11">
        <v>6479214.5800000001</v>
      </c>
      <c r="JA19" s="11">
        <v>2384737.5299999998</v>
      </c>
      <c r="JB19" s="11">
        <v>5209993.95</v>
      </c>
      <c r="JC19" s="11">
        <v>7808529.5899999999</v>
      </c>
      <c r="JD19" s="11">
        <v>7138851.9699999997</v>
      </c>
      <c r="JE19" s="11">
        <v>4661401.28</v>
      </c>
      <c r="JF19" s="11">
        <v>125932552.7</v>
      </c>
      <c r="JG19" s="11">
        <v>69660500.340000004</v>
      </c>
      <c r="JH19" s="11">
        <v>6723930.6500000004</v>
      </c>
      <c r="JI19" s="11">
        <v>5698538.6100000003</v>
      </c>
      <c r="JJ19" s="11">
        <v>3035071.16</v>
      </c>
      <c r="JK19" s="11">
        <v>3756770.25</v>
      </c>
      <c r="JL19" s="11">
        <v>103154131.17</v>
      </c>
      <c r="JM19" s="11">
        <v>4666359.4000000004</v>
      </c>
      <c r="JN19" s="11">
        <v>8277348.96</v>
      </c>
      <c r="JO19" s="11">
        <v>12881088.26</v>
      </c>
      <c r="JP19" s="11">
        <v>8172896.4199999999</v>
      </c>
      <c r="JQ19" s="11">
        <v>16041229.210000001</v>
      </c>
      <c r="JR19" s="11">
        <v>4669013.6500000004</v>
      </c>
      <c r="JS19" s="11">
        <v>278880606.49000001</v>
      </c>
      <c r="JT19" s="11">
        <v>81685261.410000011</v>
      </c>
      <c r="JU19" s="11">
        <v>12031226.57</v>
      </c>
      <c r="JV19" s="11">
        <v>5715886.0599999996</v>
      </c>
      <c r="JW19" s="11">
        <v>14883733.220000001</v>
      </c>
      <c r="JX19" s="11">
        <v>2588338.87</v>
      </c>
      <c r="JY19" s="11">
        <v>45723759.210000001</v>
      </c>
      <c r="JZ19" s="11">
        <v>24055184.579999998</v>
      </c>
      <c r="KA19" s="11">
        <v>11072741.630000001</v>
      </c>
      <c r="KB19" s="11">
        <v>18553340.850000001</v>
      </c>
      <c r="KC19" s="11">
        <v>11247401.710000001</v>
      </c>
      <c r="KD19" s="11">
        <v>10946647.630000001</v>
      </c>
      <c r="KE19" s="11">
        <v>2764245.12</v>
      </c>
      <c r="KF19" s="11">
        <v>1796659.62</v>
      </c>
      <c r="KG19" s="11">
        <v>6465620.7199999997</v>
      </c>
      <c r="KH19" s="11">
        <v>5241554.93</v>
      </c>
      <c r="KI19" s="11">
        <v>473406776.02999997</v>
      </c>
      <c r="KJ19" s="11">
        <v>47801860.030000001</v>
      </c>
      <c r="KK19" s="11">
        <v>14848742.99</v>
      </c>
      <c r="KL19" s="11">
        <v>12096280.68</v>
      </c>
      <c r="KM19" s="11">
        <v>13787932.960000001</v>
      </c>
      <c r="KN19" s="11">
        <v>15510383.619999999</v>
      </c>
      <c r="KO19" s="11">
        <v>57846127.490000002</v>
      </c>
      <c r="KP19" s="11">
        <v>12164411.49</v>
      </c>
      <c r="KQ19" s="11">
        <v>6796402.6500000004</v>
      </c>
      <c r="KR19" s="11">
        <v>115668042.84999999</v>
      </c>
      <c r="KS19" s="11">
        <v>9404169.7200000007</v>
      </c>
      <c r="KT19" s="11">
        <v>13566944.99</v>
      </c>
      <c r="KU19" s="11">
        <v>46419694.920000002</v>
      </c>
      <c r="KV19" s="11">
        <v>9112221.5299999993</v>
      </c>
      <c r="KW19" s="11">
        <v>18464563.690000001</v>
      </c>
      <c r="KX19" s="11">
        <v>268005404.16999999</v>
      </c>
      <c r="KY19" s="11">
        <v>19982999.629999999</v>
      </c>
      <c r="KZ19" s="11">
        <v>246798264.91</v>
      </c>
      <c r="LA19" s="11">
        <v>11037920.68</v>
      </c>
      <c r="LB19" s="11">
        <v>3895625.68</v>
      </c>
      <c r="LC19" s="11">
        <v>38119995.25</v>
      </c>
      <c r="LD19" s="11">
        <v>25227379.120000001</v>
      </c>
      <c r="LE19" s="11">
        <v>25172840.649999999</v>
      </c>
      <c r="LF19" s="11">
        <v>33604546.670000002</v>
      </c>
      <c r="LG19" s="11">
        <v>15371091.58</v>
      </c>
      <c r="LH19" s="11">
        <v>720809038.23000002</v>
      </c>
      <c r="LI19" s="11">
        <v>84913652.430000007</v>
      </c>
      <c r="LJ19" s="11">
        <v>107545387.77</v>
      </c>
      <c r="LK19" s="11">
        <v>96781664.670000002</v>
      </c>
      <c r="LL19" s="11">
        <v>17889525.43</v>
      </c>
      <c r="LM19" s="11">
        <v>9612272.9700000007</v>
      </c>
      <c r="LN19" s="11">
        <v>7922672.6699999999</v>
      </c>
      <c r="LO19" s="11">
        <v>10954848.68</v>
      </c>
      <c r="LP19" s="11">
        <v>7239697.9000000004</v>
      </c>
      <c r="LQ19" s="11">
        <v>29072806.920000002</v>
      </c>
      <c r="LR19" s="11">
        <v>5480408.0800000001</v>
      </c>
      <c r="LS19" s="11">
        <v>130586481.31</v>
      </c>
      <c r="LT19" s="11">
        <v>13571668.699999999</v>
      </c>
      <c r="LU19" s="11">
        <v>8268375.21</v>
      </c>
      <c r="LV19" s="11">
        <v>294199384.93000001</v>
      </c>
      <c r="LW19" s="11">
        <v>163887455.41</v>
      </c>
      <c r="LX19" s="11">
        <v>512874338.18000001</v>
      </c>
      <c r="LY19" s="11">
        <v>68605220.060000002</v>
      </c>
      <c r="LZ19" s="11">
        <v>50711977.759999998</v>
      </c>
      <c r="MA19" s="11">
        <v>37524082.810000002</v>
      </c>
      <c r="MB19" s="11">
        <v>29816206.879999999</v>
      </c>
      <c r="MC19" s="11">
        <v>29825406.68</v>
      </c>
      <c r="MD19" s="11">
        <v>26877382.82</v>
      </c>
      <c r="ME19" s="11">
        <v>40076117.979999997</v>
      </c>
      <c r="MF19" s="11">
        <v>54252243.689999998</v>
      </c>
      <c r="MG19" s="11">
        <v>9850677.5399999991</v>
      </c>
      <c r="MH19" s="11">
        <v>429070473.38999999</v>
      </c>
      <c r="MI19" s="11">
        <v>19287656.850000001</v>
      </c>
      <c r="MJ19" s="11">
        <v>6712928.04</v>
      </c>
      <c r="MK19" s="11">
        <v>4898117.2</v>
      </c>
      <c r="ML19" s="11">
        <v>5514453.7300000004</v>
      </c>
      <c r="MM19" s="11">
        <v>12255270.4</v>
      </c>
      <c r="MN19" s="11">
        <v>4811301.58</v>
      </c>
      <c r="MO19" s="11">
        <v>11254770.689999999</v>
      </c>
      <c r="MP19" s="11">
        <v>18065753.370000001</v>
      </c>
      <c r="MQ19" s="11">
        <v>9363713.1099999994</v>
      </c>
      <c r="MR19" s="11">
        <v>5778675.6799999997</v>
      </c>
      <c r="MS19" s="11">
        <v>9718213.5999999996</v>
      </c>
      <c r="MT19" s="11">
        <v>333362433.29000002</v>
      </c>
      <c r="MU19" s="11">
        <v>10223220.24</v>
      </c>
      <c r="MV19" s="11">
        <v>12693163.970000001</v>
      </c>
      <c r="MW19" s="11">
        <v>28849507.18</v>
      </c>
      <c r="MX19" s="11">
        <v>15365950.810000001</v>
      </c>
      <c r="MY19" s="11">
        <v>12762278.859999999</v>
      </c>
      <c r="MZ19" s="11">
        <v>25551375.539999999</v>
      </c>
      <c r="NA19" s="11">
        <v>24066391.502</v>
      </c>
      <c r="NB19" s="11">
        <v>18920236.340000004</v>
      </c>
      <c r="NC19" s="11">
        <v>4790851.8599999994</v>
      </c>
      <c r="ND19" s="11">
        <v>3163895.91</v>
      </c>
      <c r="NE19" s="11">
        <v>891697844.61000001</v>
      </c>
      <c r="NF19" s="11">
        <v>46830060.5</v>
      </c>
      <c r="NG19" s="11">
        <v>6474523.46</v>
      </c>
      <c r="NH19" s="11">
        <v>188129802.88</v>
      </c>
      <c r="NI19" s="11">
        <v>7740320.3499999996</v>
      </c>
      <c r="NJ19" s="11">
        <v>24322222.329999998</v>
      </c>
      <c r="NK19" s="11">
        <v>73643129.790000007</v>
      </c>
      <c r="NL19" s="11">
        <v>47793177.329999998</v>
      </c>
      <c r="NM19" s="11">
        <v>1865085.12</v>
      </c>
      <c r="NN19" s="11">
        <v>21993519.789999999</v>
      </c>
      <c r="NO19" s="11">
        <v>18523739.539999999</v>
      </c>
      <c r="NP19" s="11">
        <v>7924162.1100000003</v>
      </c>
      <c r="NQ19" s="11">
        <v>142216384.09999999</v>
      </c>
      <c r="NR19" s="11">
        <v>14966123.460000001</v>
      </c>
      <c r="NS19" s="11">
        <v>8836863.4699999988</v>
      </c>
      <c r="NT19" s="11">
        <v>8414936.1100000013</v>
      </c>
      <c r="NU19" s="11">
        <v>5281967.22</v>
      </c>
      <c r="NV19" s="11">
        <v>792052.25</v>
      </c>
      <c r="NW19" s="11">
        <v>3140876.11</v>
      </c>
      <c r="NX19" s="11">
        <v>290699792.24000001</v>
      </c>
      <c r="NY19" s="11">
        <v>69248114.850000009</v>
      </c>
      <c r="NZ19" s="11">
        <v>9131161.1500000004</v>
      </c>
      <c r="OA19" s="11">
        <v>5707989.79</v>
      </c>
      <c r="OB19" s="11">
        <v>7040860.3499999996</v>
      </c>
      <c r="OC19" s="11">
        <v>11875561.969999999</v>
      </c>
      <c r="OD19" s="11">
        <v>4323575.4400000004</v>
      </c>
      <c r="OE19" s="11">
        <v>434034234.56</v>
      </c>
      <c r="OF19" s="11">
        <v>37102889.390000001</v>
      </c>
      <c r="OG19" s="11">
        <v>17387465.920000002</v>
      </c>
      <c r="OH19" s="11">
        <v>70946005.670000002</v>
      </c>
      <c r="OI19" s="11">
        <v>11473212.880000001</v>
      </c>
      <c r="OJ19" s="11">
        <v>37590172.740000002</v>
      </c>
      <c r="OK19" s="11">
        <v>24557161.850000001</v>
      </c>
      <c r="OL19" s="11">
        <v>7263560.6200000001</v>
      </c>
      <c r="OM19" s="11">
        <v>9979840.9399999995</v>
      </c>
      <c r="ON19" s="11">
        <v>289159588.01999998</v>
      </c>
      <c r="OO19" s="11">
        <v>42820294.700000003</v>
      </c>
      <c r="OP19" s="11">
        <v>66430169.780000001</v>
      </c>
      <c r="OQ19" s="11">
        <v>28831445.109999999</v>
      </c>
      <c r="OR19" s="11">
        <v>22271089.010000002</v>
      </c>
      <c r="OS19" s="11">
        <v>5568224.2300000004</v>
      </c>
      <c r="OT19" s="11">
        <v>188091620.03</v>
      </c>
      <c r="OU19" s="11">
        <v>8219607.1899999995</v>
      </c>
      <c r="OV19" s="11">
        <v>9716539.4299999997</v>
      </c>
      <c r="OW19" s="11">
        <v>11832544.390000001</v>
      </c>
      <c r="OX19" s="11">
        <v>16777022.629999999</v>
      </c>
      <c r="OY19" s="11">
        <v>53363582.75</v>
      </c>
      <c r="OZ19" s="11">
        <v>10772415.27</v>
      </c>
      <c r="PA19" s="11">
        <v>5204480.96</v>
      </c>
      <c r="PB19" s="11">
        <v>4383650.3499999996</v>
      </c>
      <c r="PC19" s="11">
        <v>250035435.18000001</v>
      </c>
      <c r="PD19" s="11">
        <v>7288002.2199999997</v>
      </c>
      <c r="PE19" s="11">
        <v>28347265.989999998</v>
      </c>
      <c r="PF19" s="11">
        <v>3802088.52</v>
      </c>
      <c r="PG19" s="11">
        <v>14583991.76</v>
      </c>
      <c r="PH19" s="11">
        <v>36404161.240000002</v>
      </c>
      <c r="PI19" s="11">
        <v>11999760.75</v>
      </c>
      <c r="PJ19" s="11">
        <v>8421059.6199999992</v>
      </c>
      <c r="PK19" s="11">
        <v>16369953.800000001</v>
      </c>
      <c r="PL19" s="11">
        <v>14064429.630000001</v>
      </c>
      <c r="PM19" s="11">
        <v>15167451.869999999</v>
      </c>
      <c r="PN19" s="11">
        <v>27076446.489999998</v>
      </c>
      <c r="PO19" s="11">
        <v>8571100.2100000009</v>
      </c>
      <c r="PP19" s="11">
        <v>53745342</v>
      </c>
      <c r="PQ19" s="11">
        <v>8860477.4499999993</v>
      </c>
      <c r="PR19" s="11">
        <v>4754316.2300000004</v>
      </c>
      <c r="PS19" s="11">
        <v>17189788.379999999</v>
      </c>
      <c r="PT19" s="11">
        <v>5626249.6799999997</v>
      </c>
      <c r="PU19" s="11">
        <v>1042303831.59</v>
      </c>
      <c r="PV19" s="11">
        <v>12804162.91</v>
      </c>
      <c r="PW19" s="11">
        <v>21984093.620000001</v>
      </c>
      <c r="PX19" s="11">
        <v>18893310.5</v>
      </c>
      <c r="PY19" s="11">
        <v>122236078.54000001</v>
      </c>
      <c r="PZ19" s="11">
        <v>10484966.390000001</v>
      </c>
      <c r="QA19" s="11">
        <v>28760790.52</v>
      </c>
      <c r="QB19" s="11">
        <v>8625079.1199999992</v>
      </c>
      <c r="QC19" s="11">
        <v>38539648.829999998</v>
      </c>
      <c r="QD19" s="11">
        <v>4921116.82</v>
      </c>
      <c r="QE19" s="11">
        <v>30404423.420000002</v>
      </c>
      <c r="QF19" s="11">
        <v>5789469.8399999999</v>
      </c>
      <c r="QG19" s="11">
        <v>10483194.74</v>
      </c>
      <c r="QH19" s="11">
        <v>11250353.869999999</v>
      </c>
      <c r="QI19" s="11">
        <v>16850867.120000001</v>
      </c>
      <c r="QJ19" s="11">
        <v>20745134.48</v>
      </c>
      <c r="QK19" s="11">
        <v>8345171.9000000004</v>
      </c>
      <c r="QL19" s="11">
        <v>9258769.5</v>
      </c>
      <c r="QM19" s="11">
        <v>5519336.6399999997</v>
      </c>
      <c r="QN19" s="11">
        <v>29836554.809999999</v>
      </c>
      <c r="QO19" s="11">
        <v>36394641.380000003</v>
      </c>
      <c r="QP19" s="11">
        <v>5215630.95</v>
      </c>
      <c r="QQ19" s="11">
        <v>4103722.43</v>
      </c>
      <c r="QR19" s="11">
        <v>3290468.91</v>
      </c>
      <c r="QS19" s="11">
        <v>4379809.1900000004</v>
      </c>
      <c r="QT19" s="11">
        <v>4301752.3899999997</v>
      </c>
      <c r="QU19" s="11">
        <v>339615928.62</v>
      </c>
      <c r="QV19" s="11">
        <v>4312405.7699999996</v>
      </c>
      <c r="QW19" s="11">
        <v>22626626.73</v>
      </c>
      <c r="QX19" s="11">
        <v>9844163.2799999993</v>
      </c>
      <c r="QY19" s="11">
        <v>8308109.6299999999</v>
      </c>
      <c r="QZ19" s="11">
        <v>27198508.039999999</v>
      </c>
      <c r="RA19" s="11">
        <v>6646869.1600000001</v>
      </c>
      <c r="RB19" s="11">
        <v>18670845.550000001</v>
      </c>
      <c r="RC19" s="11">
        <v>20293421.030000001</v>
      </c>
      <c r="RD19" s="11">
        <v>3063786.83</v>
      </c>
      <c r="RE19" s="11">
        <v>6228545.6600000001</v>
      </c>
      <c r="RF19" s="11">
        <v>5526223.8499999996</v>
      </c>
      <c r="RG19" s="11">
        <v>3954904.64</v>
      </c>
      <c r="RH19" s="11">
        <v>503521887.00999999</v>
      </c>
      <c r="RI19" s="11">
        <v>36308110.700000003</v>
      </c>
      <c r="RJ19" s="11">
        <v>15725878.77</v>
      </c>
      <c r="RK19" s="11">
        <v>17658921.210000001</v>
      </c>
      <c r="RL19" s="11">
        <v>11371332.82</v>
      </c>
      <c r="RM19" s="11">
        <v>19478789.039999999</v>
      </c>
      <c r="RN19" s="11">
        <v>46093258.479999997</v>
      </c>
      <c r="RO19" s="11">
        <v>12832952.470000001</v>
      </c>
      <c r="RP19" s="11">
        <v>16996282.239999998</v>
      </c>
      <c r="RQ19" s="11">
        <v>39903166.380000003</v>
      </c>
      <c r="RR19" s="11">
        <v>61590913.57</v>
      </c>
      <c r="RS19" s="11">
        <v>4222941.4800000004</v>
      </c>
      <c r="RT19" s="11">
        <v>6926408.7699999996</v>
      </c>
      <c r="RU19" s="11">
        <v>17067804.600000001</v>
      </c>
      <c r="RV19" s="11">
        <v>5457383.2999999998</v>
      </c>
      <c r="RW19" s="11">
        <v>5965817.4100000001</v>
      </c>
      <c r="RX19" s="11">
        <v>9968404.6899999995</v>
      </c>
      <c r="RY19" s="11">
        <v>5180932.55</v>
      </c>
      <c r="RZ19" s="11">
        <v>3773602.02</v>
      </c>
      <c r="SA19" s="11">
        <v>4639000.8499999996</v>
      </c>
      <c r="SB19" s="11">
        <v>173393356.74000001</v>
      </c>
      <c r="SC19" s="11">
        <v>25815806.25</v>
      </c>
      <c r="SD19" s="11">
        <v>7630905.2599999998</v>
      </c>
      <c r="SE19" s="11">
        <v>8554979.6500000004</v>
      </c>
      <c r="SF19" s="11">
        <v>8079823.5899999999</v>
      </c>
      <c r="SG19" s="11">
        <v>13677470.369999999</v>
      </c>
      <c r="SH19" s="11">
        <v>11179102.49</v>
      </c>
      <c r="SI19" s="11">
        <v>46142739.829999998</v>
      </c>
      <c r="SJ19" s="11">
        <v>26699763.210000001</v>
      </c>
      <c r="SK19" s="11">
        <v>24916198.920000002</v>
      </c>
      <c r="SL19" s="11">
        <v>32130738.719999999</v>
      </c>
      <c r="SM19" s="11">
        <v>3854678.59</v>
      </c>
      <c r="SN19" s="11">
        <v>83781837.700000003</v>
      </c>
      <c r="SO19" s="11">
        <v>14004421.890000001</v>
      </c>
      <c r="SP19" s="11">
        <v>11784864.83</v>
      </c>
      <c r="SQ19" s="11">
        <v>31254132.440000001</v>
      </c>
      <c r="SR19" s="11">
        <v>9472615.2100000009</v>
      </c>
      <c r="SS19" s="11">
        <v>11838721.539999999</v>
      </c>
      <c r="ST19" s="11">
        <v>9866020.8100000005</v>
      </c>
      <c r="SU19" s="11">
        <v>4242241.4000000004</v>
      </c>
      <c r="SV19" s="11">
        <v>230312001.27000001</v>
      </c>
      <c r="SW19" s="11">
        <v>7765312.0999999996</v>
      </c>
      <c r="SX19" s="11">
        <v>21164437.25</v>
      </c>
      <c r="SY19" s="11">
        <v>8009173.7800000003</v>
      </c>
      <c r="SZ19" s="11">
        <v>3844708.44</v>
      </c>
      <c r="TA19" s="11">
        <v>6252698.8700000001</v>
      </c>
      <c r="TB19" s="11">
        <v>9365321.5700000003</v>
      </c>
      <c r="TC19" s="11">
        <v>39792821.090000004</v>
      </c>
      <c r="TD19" s="11">
        <v>5544825.8899999997</v>
      </c>
      <c r="TE19" s="11">
        <v>5579126.96</v>
      </c>
      <c r="TF19" s="11">
        <v>9336994.7599999998</v>
      </c>
      <c r="TG19" s="11">
        <v>26764734.879999999</v>
      </c>
      <c r="TH19" s="11">
        <v>9420081.9299999997</v>
      </c>
      <c r="TI19" s="11">
        <v>5111305.2</v>
      </c>
      <c r="TJ19" s="11">
        <v>463671234.10000002</v>
      </c>
      <c r="TK19" s="11">
        <v>8488614.9399999995</v>
      </c>
      <c r="TL19" s="11">
        <v>5165334.34</v>
      </c>
      <c r="TM19" s="11">
        <v>22742604.210000001</v>
      </c>
      <c r="TN19" s="11">
        <v>16281459.550000001</v>
      </c>
      <c r="TO19" s="11">
        <v>9772599.8499999996</v>
      </c>
      <c r="TP19" s="11">
        <v>3026868.28</v>
      </c>
      <c r="TQ19" s="11">
        <v>90437740.079999998</v>
      </c>
      <c r="TR19" s="11">
        <v>7483546.2300000004</v>
      </c>
      <c r="TS19" s="11">
        <v>20504927.199999999</v>
      </c>
      <c r="TT19" s="11">
        <v>21608082.629999999</v>
      </c>
      <c r="TU19" s="11">
        <v>6255137.2999999998</v>
      </c>
      <c r="TV19" s="11">
        <v>4061536.69</v>
      </c>
      <c r="TW19" s="11">
        <v>9855821.5500000007</v>
      </c>
      <c r="TX19" s="11">
        <v>9605016.2799999993</v>
      </c>
      <c r="TY19" s="11">
        <v>6410848.4100000001</v>
      </c>
      <c r="TZ19" s="11">
        <v>85780437.689999998</v>
      </c>
      <c r="UA19" s="11">
        <v>7012375.7999999998</v>
      </c>
      <c r="UB19" s="11">
        <v>230601222.28</v>
      </c>
      <c r="UC19" s="11">
        <v>29610479.550000001</v>
      </c>
      <c r="UD19" s="11">
        <v>6936331.7599999998</v>
      </c>
      <c r="UE19" s="11">
        <v>6654098.1600000001</v>
      </c>
      <c r="UF19" s="11">
        <v>86658362.739999995</v>
      </c>
      <c r="UG19" s="11">
        <v>5204207.24</v>
      </c>
      <c r="UH19" s="11">
        <v>2901662.91</v>
      </c>
      <c r="UI19" s="11">
        <v>9464330.5099999998</v>
      </c>
      <c r="UJ19" s="11">
        <v>9516230.0700000003</v>
      </c>
      <c r="UK19" s="11">
        <v>150465185.47999999</v>
      </c>
      <c r="UL19" s="11">
        <v>19244005.350000001</v>
      </c>
      <c r="UM19" s="11">
        <v>14962870.57</v>
      </c>
      <c r="UN19" s="11">
        <v>20555570.75</v>
      </c>
      <c r="UO19" s="11">
        <v>16322078.99</v>
      </c>
      <c r="UP19" s="11">
        <v>9733404.7300000004</v>
      </c>
      <c r="UQ19" s="11">
        <v>909070355.71000004</v>
      </c>
      <c r="UR19" s="11">
        <v>16408793.65</v>
      </c>
      <c r="US19" s="11">
        <v>12955181.130000001</v>
      </c>
      <c r="UT19" s="11">
        <v>88166217.569999993</v>
      </c>
      <c r="UU19" s="11">
        <v>4684645.66</v>
      </c>
      <c r="UV19" s="11">
        <v>10872470.6</v>
      </c>
      <c r="UW19" s="11">
        <v>39323678.700000003</v>
      </c>
      <c r="UX19" s="11">
        <v>7166337.4299999997</v>
      </c>
      <c r="UY19" s="11">
        <v>6320413.8700000001</v>
      </c>
      <c r="UZ19" s="11">
        <v>9532079.1899999995</v>
      </c>
      <c r="VA19" s="11">
        <v>10532503.140000001</v>
      </c>
      <c r="VB19" s="11">
        <v>37306339.520000003</v>
      </c>
      <c r="VC19" s="11">
        <v>13685952.560000001</v>
      </c>
      <c r="VD19" s="11">
        <v>32916368.73</v>
      </c>
      <c r="VE19" s="11">
        <v>5209050.78</v>
      </c>
      <c r="VF19" s="11">
        <v>5577381.4400000004</v>
      </c>
      <c r="VG19" s="11">
        <v>6154339.8399999999</v>
      </c>
      <c r="VH19" s="11">
        <v>6481850.8799999999</v>
      </c>
      <c r="VI19" s="11">
        <v>40437157.039999999</v>
      </c>
      <c r="VJ19" s="11">
        <v>3848250.41</v>
      </c>
      <c r="VK19" s="11">
        <v>3854459.35</v>
      </c>
      <c r="VL19" s="11">
        <v>4269970.63</v>
      </c>
      <c r="VM19" s="11">
        <v>350684857.38</v>
      </c>
      <c r="VN19" s="11">
        <v>12679956.26</v>
      </c>
      <c r="VO19" s="11">
        <v>10374963.310000001</v>
      </c>
      <c r="VP19" s="11">
        <v>28835934.039999999</v>
      </c>
      <c r="VQ19" s="11">
        <v>40073552.310000002</v>
      </c>
      <c r="VR19" s="11">
        <v>27889415.77</v>
      </c>
      <c r="VS19" s="11">
        <v>13398381.720000001</v>
      </c>
      <c r="VT19" s="11">
        <v>25079445.469999999</v>
      </c>
      <c r="VU19" s="11">
        <v>13502407.199999999</v>
      </c>
      <c r="VV19" s="11">
        <v>61706017.670000002</v>
      </c>
      <c r="VW19" s="11">
        <v>11236259.460000001</v>
      </c>
      <c r="VX19" s="11">
        <v>37348719.840000004</v>
      </c>
      <c r="VY19" s="11">
        <v>16158363.76</v>
      </c>
      <c r="VZ19" s="11">
        <v>11240481.300000001</v>
      </c>
      <c r="WA19" s="11">
        <v>5902853.25</v>
      </c>
      <c r="WB19" s="11">
        <v>1268497016</v>
      </c>
      <c r="WC19" s="11">
        <v>30048668.260000002</v>
      </c>
      <c r="WD19" s="11">
        <v>16208847.449999999</v>
      </c>
      <c r="WE19" s="11">
        <v>14933020.439999999</v>
      </c>
      <c r="WF19" s="11">
        <v>9080593</v>
      </c>
      <c r="WG19" s="11">
        <v>15096873.640000001</v>
      </c>
      <c r="WH19" s="11">
        <v>29832013.84</v>
      </c>
      <c r="WI19" s="11">
        <v>45873513.630000003</v>
      </c>
      <c r="WJ19" s="11">
        <v>16824582.309999999</v>
      </c>
      <c r="WK19" s="11">
        <v>23426026.870000001</v>
      </c>
      <c r="WL19" s="11">
        <v>14137488.470000001</v>
      </c>
      <c r="WM19" s="11">
        <v>61007292.780000001</v>
      </c>
      <c r="WN19" s="11">
        <v>14537519.33</v>
      </c>
      <c r="WO19" s="11">
        <v>28792241</v>
      </c>
      <c r="WP19" s="11">
        <v>78705486.899999991</v>
      </c>
      <c r="WQ19" s="11">
        <v>16785033.440000001</v>
      </c>
      <c r="WR19" s="11">
        <v>24021209.719999999</v>
      </c>
      <c r="WS19" s="11">
        <v>21538491.780000001</v>
      </c>
      <c r="WT19" s="11">
        <v>7395510.6799999997</v>
      </c>
      <c r="WU19" s="11">
        <v>31846687.09</v>
      </c>
      <c r="WV19" s="11">
        <v>92584270.519999996</v>
      </c>
      <c r="WW19" s="11">
        <v>12987632.779999999</v>
      </c>
      <c r="WX19" s="11">
        <v>14766495.85</v>
      </c>
      <c r="WY19" s="11">
        <v>8771641.3300000001</v>
      </c>
      <c r="WZ19" s="11">
        <v>8709358.3699999992</v>
      </c>
      <c r="XA19" s="11">
        <v>5925536.46</v>
      </c>
      <c r="XB19" s="11">
        <v>8367451.3099999996</v>
      </c>
      <c r="XC19" s="11">
        <v>10175243.460000001</v>
      </c>
      <c r="XD19" s="11">
        <v>74837915.730000004</v>
      </c>
      <c r="XE19" s="11">
        <v>6038809.6200000001</v>
      </c>
      <c r="XF19" s="11">
        <v>4572654.57</v>
      </c>
      <c r="XG19" s="11">
        <v>4907907.72</v>
      </c>
      <c r="XH19" s="11">
        <v>5415437.8799999999</v>
      </c>
      <c r="XI19" s="11">
        <v>599659483.91999996</v>
      </c>
      <c r="XJ19" s="11">
        <v>18869563.440000001</v>
      </c>
      <c r="XK19" s="11">
        <v>20489353.850000001</v>
      </c>
      <c r="XL19" s="11">
        <v>97122776.400000006</v>
      </c>
      <c r="XM19" s="11">
        <v>15860446.439999999</v>
      </c>
      <c r="XN19" s="11">
        <v>22316605.91</v>
      </c>
      <c r="XO19" s="11">
        <v>33707520.990000002</v>
      </c>
      <c r="XP19" s="11">
        <v>17523972.530000001</v>
      </c>
      <c r="XQ19" s="11">
        <v>12625566</v>
      </c>
      <c r="XR19" s="11">
        <v>34526395.32</v>
      </c>
      <c r="XS19" s="11">
        <v>28753942.379999999</v>
      </c>
      <c r="XT19" s="11">
        <v>10130975.779999999</v>
      </c>
      <c r="XU19" s="11">
        <v>7620824.1799999997</v>
      </c>
      <c r="XV19" s="11">
        <v>12724051.960000001</v>
      </c>
      <c r="XW19" s="11">
        <v>8960577.1600000001</v>
      </c>
      <c r="XX19" s="11">
        <v>7511768.3799999999</v>
      </c>
      <c r="XY19" s="11">
        <v>5879290.8499999996</v>
      </c>
      <c r="XZ19" s="11">
        <v>5810960.21</v>
      </c>
      <c r="YA19" s="11">
        <v>7877729.2599999998</v>
      </c>
      <c r="YB19" s="11">
        <v>7864887.79</v>
      </c>
      <c r="YC19" s="11">
        <v>8178717.3499999996</v>
      </c>
      <c r="YD19" s="11">
        <v>7001746.7699999996</v>
      </c>
      <c r="YE19" s="11">
        <v>8273340.4500000002</v>
      </c>
      <c r="YF19" s="11">
        <v>875657538.26999998</v>
      </c>
      <c r="YG19" s="11">
        <v>28331420.93</v>
      </c>
      <c r="YH19" s="11">
        <v>47430845.780000001</v>
      </c>
      <c r="YI19" s="11">
        <v>16959484.780000001</v>
      </c>
      <c r="YJ19" s="11">
        <v>117257023.41</v>
      </c>
      <c r="YK19" s="11">
        <v>29246341.5</v>
      </c>
      <c r="YL19" s="11">
        <v>36967628.810000002</v>
      </c>
      <c r="YM19" s="11">
        <v>14191895.289999999</v>
      </c>
      <c r="YN19" s="11">
        <v>61109977.689999998</v>
      </c>
      <c r="YO19" s="11">
        <v>46598177.630000003</v>
      </c>
      <c r="YP19" s="11">
        <v>19762448.260000002</v>
      </c>
      <c r="YQ19" s="11">
        <v>16751108.18</v>
      </c>
      <c r="YR19" s="11">
        <v>21430786.32</v>
      </c>
      <c r="YS19" s="11">
        <v>10927870.039999999</v>
      </c>
      <c r="YT19" s="11">
        <v>12985392.880000001</v>
      </c>
      <c r="YU19" s="11">
        <v>6306667.3300000001</v>
      </c>
      <c r="YV19" s="11">
        <v>10110725.77</v>
      </c>
      <c r="YW19" s="11">
        <v>157317112.38</v>
      </c>
      <c r="YX19" s="11">
        <v>12123085.720000001</v>
      </c>
      <c r="YY19" s="11">
        <v>7288988.9699999997</v>
      </c>
      <c r="YZ19" s="11">
        <v>5893072.5899999999</v>
      </c>
      <c r="ZA19" s="11">
        <v>11699654.35</v>
      </c>
      <c r="ZB19" s="11">
        <v>4255054.08</v>
      </c>
      <c r="ZC19" s="11">
        <v>5124982.58</v>
      </c>
      <c r="ZD19" s="11">
        <v>166339109.84</v>
      </c>
      <c r="ZE19" s="11">
        <v>6827914.5999999996</v>
      </c>
      <c r="ZF19" s="11">
        <v>12725943.539999999</v>
      </c>
      <c r="ZG19" s="11">
        <v>14338898.550000001</v>
      </c>
      <c r="ZH19" s="11">
        <v>7950563.0099999998</v>
      </c>
      <c r="ZI19" s="11">
        <v>9473614.9199999999</v>
      </c>
      <c r="ZJ19" s="11">
        <v>6177083.29</v>
      </c>
      <c r="ZK19" s="11">
        <v>7647304.6799999997</v>
      </c>
      <c r="ZL19" s="11">
        <v>37362802.799999997</v>
      </c>
      <c r="ZM19" s="11">
        <v>375650619.92000002</v>
      </c>
      <c r="ZN19" s="11">
        <v>7921747.3399999999</v>
      </c>
      <c r="ZO19" s="11">
        <v>51868811.369999997</v>
      </c>
      <c r="ZP19" s="11">
        <v>156787094.42000002</v>
      </c>
      <c r="ZQ19" s="11">
        <v>38857618.75</v>
      </c>
      <c r="ZR19" s="11">
        <v>11753196.310000001</v>
      </c>
      <c r="ZS19" s="11">
        <v>13174257.939999999</v>
      </c>
      <c r="ZT19" s="11">
        <v>26833180.170000002</v>
      </c>
      <c r="ZU19" s="11">
        <v>33599010.009999998</v>
      </c>
      <c r="ZV19" s="11">
        <v>31832805.100000001</v>
      </c>
      <c r="ZW19" s="11">
        <v>8288764.3499999996</v>
      </c>
      <c r="ZX19" s="11">
        <v>11081948.15</v>
      </c>
      <c r="ZY19" s="11">
        <v>24221871.260000002</v>
      </c>
      <c r="ZZ19" s="11">
        <v>32662890.59</v>
      </c>
      <c r="AAA19" s="11">
        <v>9801954.2400000002</v>
      </c>
      <c r="AAB19" s="11">
        <v>8879426.6600000001</v>
      </c>
      <c r="AAC19" s="11">
        <v>13203612.27</v>
      </c>
      <c r="AAD19" s="11">
        <v>4077750.25</v>
      </c>
      <c r="AAE19" s="11">
        <v>13744381.810000001</v>
      </c>
      <c r="AAF19" s="11">
        <v>7021710.4400000004</v>
      </c>
      <c r="AAG19" s="11">
        <v>6307961.2599999998</v>
      </c>
      <c r="AAH19" s="11">
        <v>5627354.8300000001</v>
      </c>
      <c r="AAI19" s="11">
        <v>268678555.80000001</v>
      </c>
      <c r="AAJ19" s="11">
        <v>9316093.3399999999</v>
      </c>
      <c r="AAK19" s="11">
        <v>10835085.75</v>
      </c>
      <c r="AAL19" s="11">
        <v>8369731.9100000001</v>
      </c>
      <c r="AAM19" s="11">
        <v>8211007.5300000003</v>
      </c>
      <c r="AAN19" s="11">
        <v>17962732.309999999</v>
      </c>
      <c r="AAO19" s="11">
        <v>9595454.6500000004</v>
      </c>
      <c r="AAP19" s="11">
        <v>1124568900.22</v>
      </c>
      <c r="AAQ19" s="11">
        <v>16069313.66</v>
      </c>
      <c r="AAR19" s="11">
        <v>7531530.54</v>
      </c>
      <c r="AAS19" s="11">
        <v>34902260.57</v>
      </c>
      <c r="AAT19" s="11">
        <v>23576722.140000001</v>
      </c>
      <c r="AAU19" s="11">
        <v>13151892.77</v>
      </c>
      <c r="AAV19" s="11">
        <v>13756498.02</v>
      </c>
      <c r="AAW19" s="11">
        <v>25109735.760000002</v>
      </c>
      <c r="AAX19" s="11">
        <v>60369178.090000004</v>
      </c>
      <c r="AAY19" s="11">
        <v>10877501.130000001</v>
      </c>
      <c r="AAZ19" s="11">
        <v>22690307.210000001</v>
      </c>
      <c r="ABA19" s="11">
        <v>103457088.73</v>
      </c>
      <c r="ABB19" s="11">
        <v>43705350.57</v>
      </c>
      <c r="ABC19" s="11">
        <v>5345743.53</v>
      </c>
      <c r="ABD19" s="11">
        <v>11291940.77</v>
      </c>
      <c r="ABE19" s="11">
        <v>15206812.039999999</v>
      </c>
      <c r="ABF19" s="11">
        <v>6671580.96</v>
      </c>
      <c r="ABG19" s="11">
        <v>11472259.039999999</v>
      </c>
      <c r="ABH19" s="11">
        <v>7951051.8899999997</v>
      </c>
      <c r="ABI19" s="11">
        <v>99013474.109999999</v>
      </c>
      <c r="ABJ19" s="11">
        <v>79709119.810000002</v>
      </c>
      <c r="ABK19" s="11">
        <v>7979582.0499999998</v>
      </c>
      <c r="ABL19" s="11">
        <v>7964814.2199999997</v>
      </c>
      <c r="ABM19" s="11">
        <v>8218053.3600000003</v>
      </c>
      <c r="ABN19" s="11">
        <v>7024140.2999999998</v>
      </c>
      <c r="ABO19" s="11">
        <v>4565747.24</v>
      </c>
      <c r="ABP19" s="11">
        <v>238674367.34</v>
      </c>
      <c r="ABQ19" s="11">
        <v>12452832.789999999</v>
      </c>
      <c r="ABR19" s="11">
        <v>11217563.300000001</v>
      </c>
      <c r="ABS19" s="11">
        <v>19735391.43</v>
      </c>
      <c r="ABT19" s="11">
        <v>9480659.7400000002</v>
      </c>
      <c r="ABU19" s="11">
        <v>9727820.3000000007</v>
      </c>
      <c r="ABV19" s="11">
        <v>9046718.8200000003</v>
      </c>
      <c r="ABW19" s="11">
        <v>10744409.210000001</v>
      </c>
      <c r="ABX19" s="11">
        <v>809060.9</v>
      </c>
      <c r="ABY19" s="11">
        <v>146251634.58000001</v>
      </c>
      <c r="ABZ19" s="11">
        <v>5049253.47</v>
      </c>
      <c r="ACA19" s="11">
        <v>28175263.120000001</v>
      </c>
      <c r="ACB19" s="11">
        <v>6358753.0099999998</v>
      </c>
      <c r="ACC19" s="11">
        <v>5103225.22</v>
      </c>
      <c r="ACD19" s="11">
        <v>32628432.199999999</v>
      </c>
      <c r="ACE19" s="11">
        <v>5565932.5</v>
      </c>
      <c r="ACF19" s="11">
        <v>7744582.7199999997</v>
      </c>
      <c r="ACG19" s="11">
        <v>5522004.7199999997</v>
      </c>
      <c r="ACH19" s="11">
        <v>21112222.190000001</v>
      </c>
      <c r="ACI19" s="11">
        <v>4259735.54</v>
      </c>
      <c r="ACJ19" s="11">
        <v>514504611.48000002</v>
      </c>
      <c r="ACK19" s="11">
        <v>7633717.9900000002</v>
      </c>
      <c r="ACL19" s="11">
        <v>16071296.810000001</v>
      </c>
      <c r="ACM19" s="11">
        <v>21650308.670000002</v>
      </c>
      <c r="ACN19" s="11">
        <v>8363476.2000000002</v>
      </c>
      <c r="ACO19" s="11">
        <v>10095097.02</v>
      </c>
      <c r="ACP19" s="11">
        <v>21192512.379999999</v>
      </c>
      <c r="ACQ19" s="11">
        <v>67335874.129999995</v>
      </c>
      <c r="ACR19" s="11">
        <v>105157821.26000001</v>
      </c>
      <c r="ACS19" s="11">
        <v>6591471.5099999998</v>
      </c>
      <c r="ACT19" s="11">
        <v>14163875.949999999</v>
      </c>
      <c r="ACU19" s="11">
        <v>24195531.079999998</v>
      </c>
      <c r="ACV19" s="11">
        <v>16039703.550000001</v>
      </c>
      <c r="ACW19" s="11">
        <v>68348972.489999995</v>
      </c>
      <c r="ACX19" s="11">
        <v>14531160.130000001</v>
      </c>
      <c r="ACY19" s="11">
        <v>9702388.2400000002</v>
      </c>
      <c r="ACZ19" s="11">
        <v>11409959.07</v>
      </c>
      <c r="ADA19" s="11">
        <v>2753136.81</v>
      </c>
      <c r="ADB19" s="11">
        <v>15491761.779999999</v>
      </c>
      <c r="ADC19" s="11">
        <v>5208458.96</v>
      </c>
      <c r="ADD19" s="11">
        <v>4757624.71</v>
      </c>
      <c r="ADE19" s="11">
        <v>7997074.71</v>
      </c>
      <c r="ADF19" s="11">
        <v>8207014.4800000004</v>
      </c>
      <c r="ADG19" s="11">
        <v>69446806.340000004</v>
      </c>
      <c r="ADH19" s="11">
        <v>51716574.740000002</v>
      </c>
      <c r="ADI19" s="11">
        <v>2999448.59</v>
      </c>
      <c r="ADJ19" s="11">
        <v>2767283.48</v>
      </c>
      <c r="ADK19" s="11">
        <v>31356444.32</v>
      </c>
      <c r="ADL19" s="11">
        <v>1496343.8</v>
      </c>
      <c r="ADM19" s="11">
        <v>6389706.0200000005</v>
      </c>
      <c r="ADN19" s="11">
        <v>7133075.4800000004</v>
      </c>
      <c r="ADO19" s="11">
        <v>8221749.7000000002</v>
      </c>
      <c r="ADP19" s="11">
        <v>410831865.04000002</v>
      </c>
      <c r="ADQ19" s="11">
        <v>19829786.989999998</v>
      </c>
      <c r="ADR19" s="11">
        <v>27822037.039999999</v>
      </c>
      <c r="ADS19" s="11">
        <v>9108494.1099999994</v>
      </c>
      <c r="ADT19" s="11">
        <v>79844492.25</v>
      </c>
      <c r="ADU19" s="11">
        <v>2389012.87</v>
      </c>
      <c r="ADV19" s="11">
        <v>3824645.09</v>
      </c>
      <c r="ADW19" s="11">
        <v>6615455.0099999998</v>
      </c>
      <c r="ADX19" s="11">
        <v>1988981.25</v>
      </c>
      <c r="ADY19" s="11">
        <v>1130896.6399999999</v>
      </c>
      <c r="ADZ19" s="11">
        <v>886286100.49000001</v>
      </c>
      <c r="AEA19" s="11">
        <v>40775918.039999999</v>
      </c>
      <c r="AEB19" s="11">
        <v>37785417.340000004</v>
      </c>
      <c r="AEC19" s="11">
        <v>8965896.6899999995</v>
      </c>
      <c r="AED19" s="11">
        <v>8803421.2899999991</v>
      </c>
      <c r="AEE19" s="11">
        <v>20571955.440000001</v>
      </c>
      <c r="AEF19" s="11">
        <v>10711875.74</v>
      </c>
      <c r="AEG19" s="11">
        <v>12022252.16</v>
      </c>
      <c r="AEH19" s="11">
        <v>5907922.6699999999</v>
      </c>
      <c r="AEI19" s="11">
        <v>13378121.109999999</v>
      </c>
      <c r="AEJ19" s="11">
        <v>11362413.640000001</v>
      </c>
      <c r="AEK19" s="11">
        <v>20642469.600000001</v>
      </c>
      <c r="AEL19" s="11">
        <v>8499284.2799999993</v>
      </c>
      <c r="AEM19" s="11">
        <v>11774101.800000001</v>
      </c>
      <c r="AEN19" s="11">
        <v>17404947.949999999</v>
      </c>
      <c r="AEO19" s="11">
        <v>12524031.449999999</v>
      </c>
      <c r="AEP19" s="11">
        <v>5362026.3</v>
      </c>
      <c r="AEQ19" s="11">
        <v>24492877.199999999</v>
      </c>
      <c r="AER19" s="11">
        <v>4175759.9</v>
      </c>
      <c r="AES19" s="11">
        <v>22396841.260000002</v>
      </c>
      <c r="AET19" s="11">
        <v>392861953.18000001</v>
      </c>
      <c r="AEU19" s="11">
        <v>26568607.43</v>
      </c>
      <c r="AEV19" s="11">
        <v>18990219.600000001</v>
      </c>
      <c r="AEW19" s="11">
        <v>13197669.27</v>
      </c>
      <c r="AEX19" s="11">
        <v>12054564.15</v>
      </c>
      <c r="AEY19" s="11">
        <v>38929457.789999999</v>
      </c>
      <c r="AEZ19" s="11">
        <v>11217721.970000001</v>
      </c>
      <c r="AFA19" s="11">
        <v>14711464.01</v>
      </c>
      <c r="AFB19" s="11">
        <v>10440322.970000001</v>
      </c>
      <c r="AFC19" s="11">
        <v>4315396.41</v>
      </c>
      <c r="AFD19" s="11">
        <v>159473595.13999999</v>
      </c>
      <c r="AFE19" s="11">
        <v>68643553.980000004</v>
      </c>
      <c r="AFF19" s="11">
        <v>13318520.33</v>
      </c>
      <c r="AFG19" s="11">
        <v>9532919.3800000008</v>
      </c>
      <c r="AFH19" s="11">
        <v>15682587.41</v>
      </c>
      <c r="AFI19" s="11">
        <v>10136628.189999999</v>
      </c>
      <c r="AFJ19" s="11">
        <v>5785881.8099999996</v>
      </c>
      <c r="AFK19" s="11">
        <v>9212619.2100000009</v>
      </c>
      <c r="AFL19" s="11">
        <v>5181688.5999999996</v>
      </c>
      <c r="AFM19" s="11">
        <v>6786345.6699999999</v>
      </c>
      <c r="AFN19" s="11">
        <v>7168644.9299999997</v>
      </c>
      <c r="AFO19" s="11">
        <v>5709677.2599999998</v>
      </c>
      <c r="AFP19" s="11">
        <v>6226371.1200000001</v>
      </c>
      <c r="AFQ19" s="11">
        <v>138884132.77000001</v>
      </c>
      <c r="AFR19" s="11">
        <v>11713198.77</v>
      </c>
      <c r="AFS19" s="11">
        <v>9578574.0099999998</v>
      </c>
      <c r="AFT19" s="11">
        <v>6008799.25</v>
      </c>
      <c r="AFU19" s="11">
        <v>5933988.29</v>
      </c>
      <c r="AFV19" s="11">
        <v>3610527.58</v>
      </c>
      <c r="AFW19" s="11">
        <v>3163109.07</v>
      </c>
      <c r="AFX19" s="11">
        <v>10275563.050000001</v>
      </c>
      <c r="AFY19" s="11">
        <v>7465505.7000000002</v>
      </c>
      <c r="AFZ19" s="11">
        <v>5152965.46</v>
      </c>
      <c r="AGA19" s="11">
        <v>17560568.32</v>
      </c>
      <c r="AGB19" s="11">
        <v>3324525.52</v>
      </c>
      <c r="AGC19" s="11">
        <v>287101934.94</v>
      </c>
      <c r="AGD19" s="11">
        <v>9162815.1300000008</v>
      </c>
      <c r="AGE19" s="11">
        <v>13789854.51</v>
      </c>
      <c r="AGF19" s="11">
        <v>8043378.1500000004</v>
      </c>
      <c r="AGG19" s="11">
        <v>37094044.689999998</v>
      </c>
      <c r="AGH19" s="11">
        <v>8943796.7400000002</v>
      </c>
      <c r="AGI19" s="11">
        <v>17905508.57</v>
      </c>
      <c r="AGJ19" s="11">
        <v>8736423.8300000001</v>
      </c>
      <c r="AGK19" s="11">
        <v>5717794.8200000003</v>
      </c>
      <c r="AGL19" s="11">
        <v>9144552.6899999995</v>
      </c>
      <c r="AGM19" s="11">
        <v>6807019.2699999996</v>
      </c>
      <c r="AGN19" s="11">
        <v>259983066.34</v>
      </c>
      <c r="AGO19" s="11">
        <v>26279020.390000001</v>
      </c>
      <c r="AGP19" s="11">
        <v>10599504.810000001</v>
      </c>
      <c r="AGQ19" s="11">
        <v>4204080.6399999997</v>
      </c>
      <c r="AGR19" s="11">
        <v>13470356.99</v>
      </c>
      <c r="AGS19" s="11">
        <v>5608936.4699999997</v>
      </c>
      <c r="AGT19" s="11">
        <v>2932631.29</v>
      </c>
      <c r="AGU19" s="11">
        <v>3950804.83</v>
      </c>
      <c r="AGV19" s="11">
        <v>495133753.62</v>
      </c>
      <c r="AGW19" s="11">
        <v>283299691.99000001</v>
      </c>
      <c r="AGX19" s="11">
        <v>11041182.119999999</v>
      </c>
      <c r="AGY19" s="11">
        <v>25760878.049999997</v>
      </c>
      <c r="AGZ19" s="11">
        <v>38775975.630000003</v>
      </c>
      <c r="AHA19" s="11">
        <v>14845300.33</v>
      </c>
      <c r="AHB19" s="11">
        <v>13602509.92</v>
      </c>
      <c r="AHC19" s="11">
        <v>20665976.59</v>
      </c>
      <c r="AHD19" s="11">
        <v>3966097.46</v>
      </c>
      <c r="AHE19" s="11">
        <v>11336961.789999999</v>
      </c>
      <c r="AHF19" s="11">
        <v>17080185.68</v>
      </c>
      <c r="AHG19" s="11">
        <v>4734272.57</v>
      </c>
      <c r="AHH19" s="11">
        <v>5307159.54</v>
      </c>
      <c r="AHI19" s="11">
        <v>6935737.79</v>
      </c>
      <c r="AHJ19" s="11">
        <v>4792184.8667000001</v>
      </c>
      <c r="AHK19" s="11">
        <v>7536074.7400000002</v>
      </c>
      <c r="AHL19" s="11">
        <v>5620074.6699999999</v>
      </c>
      <c r="AHM19" s="11">
        <v>125431905.98</v>
      </c>
      <c r="AHN19" s="11">
        <v>7573070.7199999997</v>
      </c>
      <c r="AHO19" s="11">
        <v>7102571.9699999997</v>
      </c>
      <c r="AHP19" s="11">
        <v>4446244.83</v>
      </c>
      <c r="AHQ19" s="11">
        <v>21885576.199999999</v>
      </c>
      <c r="AHR19" s="11">
        <v>5701970.2800000003</v>
      </c>
      <c r="AHS19" s="11">
        <v>5560987.7599999998</v>
      </c>
      <c r="AHT19" s="11">
        <f>SUM(D19:AHR19)</f>
        <v>43856519248.498672</v>
      </c>
      <c r="AHV19" s="609"/>
      <c r="AHW19" s="610"/>
    </row>
    <row r="20" spans="1:907" x14ac:dyDescent="0.7">
      <c r="A20" s="96">
        <v>14</v>
      </c>
      <c r="B20" s="96" t="s">
        <v>21</v>
      </c>
      <c r="C20" s="6" t="s">
        <v>22</v>
      </c>
      <c r="D20" s="11">
        <v>403521932.55000001</v>
      </c>
      <c r="E20" s="11">
        <v>6118656.8899999997</v>
      </c>
      <c r="F20" s="11">
        <v>7739220.54</v>
      </c>
      <c r="G20" s="11">
        <v>2037350.34</v>
      </c>
      <c r="H20" s="11">
        <v>29590476.23</v>
      </c>
      <c r="I20" s="11">
        <v>5054809.43</v>
      </c>
      <c r="J20" s="11">
        <v>23149194.609999999</v>
      </c>
      <c r="K20" s="11">
        <v>4895706.55</v>
      </c>
      <c r="L20" s="11">
        <v>4544565.04</v>
      </c>
      <c r="M20" s="11">
        <v>7143582.0300000003</v>
      </c>
      <c r="N20" s="11">
        <v>4086773.15</v>
      </c>
      <c r="O20" s="11">
        <v>2468377.83</v>
      </c>
      <c r="P20" s="11">
        <v>6684184.8399999999</v>
      </c>
      <c r="Q20" s="11">
        <v>2408465.0699999998</v>
      </c>
      <c r="R20" s="11">
        <v>2691775.5</v>
      </c>
      <c r="S20" s="11">
        <v>10799419.07</v>
      </c>
      <c r="T20" s="11">
        <v>6615288.1799999997</v>
      </c>
      <c r="U20" s="11">
        <v>1401533.55</v>
      </c>
      <c r="V20" s="11">
        <v>287543720.50999999</v>
      </c>
      <c r="W20" s="11">
        <v>43989750.869999997</v>
      </c>
      <c r="X20" s="11">
        <v>4785457.8199999994</v>
      </c>
      <c r="Y20" s="11">
        <v>7121976.7400000002</v>
      </c>
      <c r="Z20" s="11">
        <v>5280154.93</v>
      </c>
      <c r="AA20" s="11">
        <v>6207879.3099999996</v>
      </c>
      <c r="AB20" s="11">
        <v>1193578.2</v>
      </c>
      <c r="AC20" s="11">
        <v>48917138.479999997</v>
      </c>
      <c r="AD20" s="11">
        <v>6656932.4299999997</v>
      </c>
      <c r="AE20" s="11">
        <v>2524836.2399999998</v>
      </c>
      <c r="AF20" s="11">
        <v>34651144.539999999</v>
      </c>
      <c r="AG20" s="11">
        <v>4682409.74</v>
      </c>
      <c r="AH20" s="11">
        <v>54591310.650000006</v>
      </c>
      <c r="AI20" s="11">
        <v>9888477.5899999999</v>
      </c>
      <c r="AJ20" s="11">
        <v>2497038.31</v>
      </c>
      <c r="AK20" s="11">
        <v>1641696.12</v>
      </c>
      <c r="AL20" s="11">
        <v>4410525.62</v>
      </c>
      <c r="AM20" s="11">
        <v>7376603.3799999999</v>
      </c>
      <c r="AN20" s="11">
        <v>2612618.5499999998</v>
      </c>
      <c r="AO20" s="11">
        <v>3743869.18</v>
      </c>
      <c r="AP20" s="11">
        <v>1554883.43</v>
      </c>
      <c r="AQ20" s="11">
        <v>1461092.55</v>
      </c>
      <c r="AR20" s="11">
        <v>2087673.12</v>
      </c>
      <c r="AS20" s="11">
        <v>1167544.1100000001</v>
      </c>
      <c r="AT20" s="11">
        <v>148634809.67000002</v>
      </c>
      <c r="AU20" s="11">
        <v>1265380.07</v>
      </c>
      <c r="AV20" s="11">
        <v>1330870.58</v>
      </c>
      <c r="AW20" s="11">
        <v>4845196.8099999996</v>
      </c>
      <c r="AX20" s="11">
        <v>4592632.17</v>
      </c>
      <c r="AY20" s="11">
        <v>5811982.5700000003</v>
      </c>
      <c r="AZ20" s="11">
        <v>1446494.31</v>
      </c>
      <c r="BA20" s="11">
        <v>2283008.1500000004</v>
      </c>
      <c r="BB20" s="11">
        <v>994377.86</v>
      </c>
      <c r="BC20" s="11">
        <v>1088187.55</v>
      </c>
      <c r="BD20" s="11">
        <v>1138278.3999999999</v>
      </c>
      <c r="BE20" s="11">
        <v>687922.62</v>
      </c>
      <c r="BF20" s="11">
        <v>21452078.43</v>
      </c>
      <c r="BG20" s="11">
        <v>953699.94000000006</v>
      </c>
      <c r="BH20" s="11">
        <v>1565163.98</v>
      </c>
      <c r="BI20" s="11">
        <v>57858146.670000002</v>
      </c>
      <c r="BJ20" s="11">
        <v>59673228.509999998</v>
      </c>
      <c r="BK20" s="11">
        <v>5430644.3100000005</v>
      </c>
      <c r="BL20" s="11">
        <v>2242886.1199999996</v>
      </c>
      <c r="BM20" s="11">
        <v>5592308.4800000004</v>
      </c>
      <c r="BN20" s="11">
        <v>4273849.38</v>
      </c>
      <c r="BO20" s="11">
        <v>2932945.15</v>
      </c>
      <c r="BP20" s="11">
        <v>1852723.25</v>
      </c>
      <c r="BQ20" s="11">
        <v>739353.59000000008</v>
      </c>
      <c r="BR20" s="11">
        <v>138687286.57000002</v>
      </c>
      <c r="BS20" s="11">
        <v>2750883.56</v>
      </c>
      <c r="BT20" s="11">
        <v>4247038.0599999996</v>
      </c>
      <c r="BU20" s="11">
        <v>3511274.2800000003</v>
      </c>
      <c r="BV20" s="11">
        <v>3558410.8899999997</v>
      </c>
      <c r="BW20" s="11">
        <v>1987636.84</v>
      </c>
      <c r="BX20" s="11">
        <v>2060987.38</v>
      </c>
      <c r="BY20" s="11">
        <v>2782292.88</v>
      </c>
      <c r="BZ20" s="11">
        <v>25939449.130000003</v>
      </c>
      <c r="CA20" s="11">
        <v>3192303</v>
      </c>
      <c r="CB20" s="11">
        <v>4697630.51</v>
      </c>
      <c r="CC20" s="11">
        <v>12263255.870000001</v>
      </c>
      <c r="CD20" s="11">
        <v>2547070.2799999998</v>
      </c>
      <c r="CE20" s="11">
        <v>2517940.86</v>
      </c>
      <c r="CF20" s="11">
        <v>1322856.79</v>
      </c>
      <c r="CG20" s="11">
        <v>401255687.88</v>
      </c>
      <c r="CH20" s="11">
        <v>2770794.35</v>
      </c>
      <c r="CI20" s="11">
        <v>28249099.84</v>
      </c>
      <c r="CJ20" s="11">
        <v>2024762.05</v>
      </c>
      <c r="CK20" s="11">
        <v>3520490.29</v>
      </c>
      <c r="CL20" s="11">
        <v>2721865.46</v>
      </c>
      <c r="CM20" s="11">
        <v>3671104.84</v>
      </c>
      <c r="CN20" s="11">
        <v>7482358.29</v>
      </c>
      <c r="CO20" s="11">
        <v>550768.5</v>
      </c>
      <c r="CP20" s="11">
        <v>3177707.7399999998</v>
      </c>
      <c r="CQ20" s="11">
        <v>2429617.7200000002</v>
      </c>
      <c r="CR20" s="11">
        <v>3980746.0700000003</v>
      </c>
      <c r="CS20" s="11">
        <v>2988419.8</v>
      </c>
      <c r="CT20" s="11">
        <v>119797585.36</v>
      </c>
      <c r="CU20" s="11">
        <v>2213055.79</v>
      </c>
      <c r="CV20" s="11">
        <v>2673906.0299999998</v>
      </c>
      <c r="CW20" s="11">
        <v>6083094.0099999998</v>
      </c>
      <c r="CX20" s="11">
        <v>1428950.33</v>
      </c>
      <c r="CY20" s="11">
        <v>6217623.8300000001</v>
      </c>
      <c r="CZ20" s="11">
        <v>1687095.2999999998</v>
      </c>
      <c r="DA20" s="11">
        <v>1848345.56</v>
      </c>
      <c r="DB20" s="11">
        <v>79179133.400000006</v>
      </c>
      <c r="DC20" s="11">
        <v>92714263.170000002</v>
      </c>
      <c r="DD20" s="11">
        <v>6461475.6600000001</v>
      </c>
      <c r="DE20" s="11">
        <v>2051305.03</v>
      </c>
      <c r="DF20" s="11">
        <v>10672214.060000001</v>
      </c>
      <c r="DG20" s="11">
        <v>9616841.1099999994</v>
      </c>
      <c r="DH20" s="11">
        <v>16546242.32</v>
      </c>
      <c r="DI20" s="11">
        <v>12766799.24</v>
      </c>
      <c r="DJ20" s="11">
        <v>2406633.4</v>
      </c>
      <c r="DK20" s="11">
        <v>462990194.41000003</v>
      </c>
      <c r="DL20" s="11">
        <v>2986539.3</v>
      </c>
      <c r="DM20" s="11">
        <v>11824596.120000001</v>
      </c>
      <c r="DN20" s="11">
        <v>8138505.6600000001</v>
      </c>
      <c r="DO20" s="11">
        <v>6788537.04</v>
      </c>
      <c r="DP20" s="11">
        <v>3551855.68</v>
      </c>
      <c r="DQ20" s="11">
        <v>15775461.460000001</v>
      </c>
      <c r="DR20" s="11">
        <v>3966659.87</v>
      </c>
      <c r="DS20" s="11">
        <v>23122157.189999998</v>
      </c>
      <c r="DT20" s="11">
        <v>117884987.82000001</v>
      </c>
      <c r="DU20" s="11">
        <v>5689950.0700000003</v>
      </c>
      <c r="DV20" s="11">
        <v>24911313.060000002</v>
      </c>
      <c r="DW20" s="11">
        <v>35186403.869999997</v>
      </c>
      <c r="DX20" s="11">
        <v>7011518.3300000001</v>
      </c>
      <c r="DY20" s="11">
        <v>14592396.5</v>
      </c>
      <c r="DZ20" s="11">
        <v>6543522.2400000002</v>
      </c>
      <c r="EA20" s="11">
        <v>1722980.09</v>
      </c>
      <c r="EB20" s="11">
        <v>4656673.9000000004</v>
      </c>
      <c r="EC20" s="11">
        <v>5442508.3600000003</v>
      </c>
      <c r="ED20" s="11">
        <v>12776657.51</v>
      </c>
      <c r="EE20" s="11">
        <v>66418617.280000001</v>
      </c>
      <c r="EF20" s="11">
        <v>51254324.25</v>
      </c>
      <c r="EG20" s="11">
        <v>3078932.1799999997</v>
      </c>
      <c r="EH20" s="11">
        <v>4655125.6499999994</v>
      </c>
      <c r="EI20" s="11">
        <v>4964858.2</v>
      </c>
      <c r="EJ20" s="11">
        <v>6190768</v>
      </c>
      <c r="EK20" s="11">
        <v>10974956.91</v>
      </c>
      <c r="EL20" s="11">
        <v>2334375.25</v>
      </c>
      <c r="EM20" s="11">
        <v>4196360.4800000004</v>
      </c>
      <c r="EN20" s="11">
        <v>148300414.13</v>
      </c>
      <c r="EO20" s="11">
        <v>3326237.2199999997</v>
      </c>
      <c r="EP20" s="11">
        <v>3941399.1300000004</v>
      </c>
      <c r="EQ20" s="11">
        <v>4012228.0700000003</v>
      </c>
      <c r="ER20" s="11">
        <v>2358193.7000000002</v>
      </c>
      <c r="ES20" s="11">
        <v>1115567.51</v>
      </c>
      <c r="ET20" s="11">
        <v>8588198.5300000012</v>
      </c>
      <c r="EU20" s="11">
        <v>6822527.0099999998</v>
      </c>
      <c r="EV20" s="11">
        <v>2566863.7000000002</v>
      </c>
      <c r="EW20" s="11">
        <v>151155409.86000001</v>
      </c>
      <c r="EX20" s="11">
        <v>2676207.6</v>
      </c>
      <c r="EY20" s="11">
        <v>4099119.62</v>
      </c>
      <c r="EZ20" s="11">
        <v>22724479.32</v>
      </c>
      <c r="FA20" s="11">
        <v>10664383.01</v>
      </c>
      <c r="FB20" s="11">
        <v>6923240.8300000001</v>
      </c>
      <c r="FC20" s="11">
        <v>7650410.4000000004</v>
      </c>
      <c r="FD20" s="11">
        <v>7217863.9700000007</v>
      </c>
      <c r="FE20" s="11">
        <v>4786750.54</v>
      </c>
      <c r="FF20" s="11">
        <v>4087018.69</v>
      </c>
      <c r="FG20" s="11">
        <v>3206494</v>
      </c>
      <c r="FH20" s="11">
        <v>5572721.5300000003</v>
      </c>
      <c r="FI20" s="11">
        <v>55791001.130000003</v>
      </c>
      <c r="FJ20" s="11">
        <v>2905672.22</v>
      </c>
      <c r="FK20" s="11">
        <v>1498238.91</v>
      </c>
      <c r="FL20" s="11">
        <v>1606422.32</v>
      </c>
      <c r="FM20" s="11">
        <v>5713145.5099999998</v>
      </c>
      <c r="FN20" s="11">
        <v>4818099.91</v>
      </c>
      <c r="FO20" s="11">
        <v>1215904.29</v>
      </c>
      <c r="FP20" s="11">
        <v>303840.28999999998</v>
      </c>
      <c r="FQ20" s="11">
        <v>327725228.72999996</v>
      </c>
      <c r="FR20" s="11">
        <v>3082325.91</v>
      </c>
      <c r="FS20" s="11">
        <v>9386740.8499999996</v>
      </c>
      <c r="FT20" s="11">
        <v>6213683.7700000005</v>
      </c>
      <c r="FU20" s="11">
        <v>7360617.1100000003</v>
      </c>
      <c r="FV20" s="11">
        <v>2762125.55</v>
      </c>
      <c r="FW20" s="11">
        <v>10051567.459999999</v>
      </c>
      <c r="FX20" s="11">
        <v>5238811.3</v>
      </c>
      <c r="FY20" s="11">
        <v>3951296.18</v>
      </c>
      <c r="FZ20" s="11">
        <v>2511169.2200000002</v>
      </c>
      <c r="GA20" s="11">
        <v>18170547.829999998</v>
      </c>
      <c r="GB20" s="11">
        <v>3463737.03</v>
      </c>
      <c r="GC20" s="11">
        <v>3323898.89</v>
      </c>
      <c r="GD20" s="11">
        <v>2095843.42</v>
      </c>
      <c r="GE20" s="11">
        <v>86852169.710000008</v>
      </c>
      <c r="GF20" s="11">
        <v>3413261.31</v>
      </c>
      <c r="GG20" s="11">
        <v>3335040.48</v>
      </c>
      <c r="GH20" s="11">
        <v>22199748.870000001</v>
      </c>
      <c r="GI20" s="11">
        <v>3632706.8400000003</v>
      </c>
      <c r="GJ20" s="11">
        <v>3378151.0700000003</v>
      </c>
      <c r="GK20" s="11">
        <v>2842667.64</v>
      </c>
      <c r="GL20" s="11">
        <v>20946282.02</v>
      </c>
      <c r="GM20" s="11">
        <v>1971523.3</v>
      </c>
      <c r="GN20" s="11">
        <v>1430223.46</v>
      </c>
      <c r="GO20" s="11">
        <v>1529751.39</v>
      </c>
      <c r="GP20" s="11">
        <v>1158760.21</v>
      </c>
      <c r="GQ20" s="11">
        <v>74312428.200000003</v>
      </c>
      <c r="GR20" s="11">
        <v>5833112.2599999998</v>
      </c>
      <c r="GS20" s="11">
        <v>1882045.46</v>
      </c>
      <c r="GT20" s="11">
        <v>11938443.279999999</v>
      </c>
      <c r="GU20" s="11">
        <v>575765.26</v>
      </c>
      <c r="GV20" s="11">
        <v>5695309.1200000001</v>
      </c>
      <c r="GW20" s="11">
        <v>4692771.67</v>
      </c>
      <c r="GX20" s="11">
        <v>2238058.67</v>
      </c>
      <c r="GY20" s="11">
        <v>76889908.939999998</v>
      </c>
      <c r="GZ20" s="11">
        <v>2097083.74</v>
      </c>
      <c r="HA20" s="11">
        <v>4821042.5599999996</v>
      </c>
      <c r="HB20" s="11">
        <v>4772303.71</v>
      </c>
      <c r="HC20" s="11">
        <v>229948762.63999999</v>
      </c>
      <c r="HD20" s="11">
        <v>7382057.2000000002</v>
      </c>
      <c r="HE20" s="11">
        <v>12419148.26</v>
      </c>
      <c r="HF20" s="11">
        <v>14977929.449999999</v>
      </c>
      <c r="HG20" s="11">
        <v>6696736.0099999998</v>
      </c>
      <c r="HH20" s="11">
        <v>16231071.380000001</v>
      </c>
      <c r="HI20" s="11">
        <v>2093436.18</v>
      </c>
      <c r="HJ20" s="11">
        <v>305604.17</v>
      </c>
      <c r="HK20" s="11">
        <v>120841608.09999999</v>
      </c>
      <c r="HL20" s="11">
        <v>8916089.5999999996</v>
      </c>
      <c r="HM20" s="11">
        <v>19997084.690000001</v>
      </c>
      <c r="HN20" s="11">
        <v>7158233.3599999994</v>
      </c>
      <c r="HO20" s="11">
        <v>3972287.72</v>
      </c>
      <c r="HP20" s="11">
        <v>2960803.68</v>
      </c>
      <c r="HQ20" s="11">
        <v>5297595.08</v>
      </c>
      <c r="HR20" s="11">
        <v>1782998.31</v>
      </c>
      <c r="HS20" s="11">
        <v>132115174.01000001</v>
      </c>
      <c r="HT20" s="11">
        <v>39545758.049999997</v>
      </c>
      <c r="HU20" s="11">
        <v>4106591.6</v>
      </c>
      <c r="HV20" s="11">
        <v>1678745.24</v>
      </c>
      <c r="HW20" s="11">
        <v>2473466.63</v>
      </c>
      <c r="HX20" s="11">
        <v>1312433.5900000001</v>
      </c>
      <c r="HY20" s="11">
        <v>13660401.039999999</v>
      </c>
      <c r="HZ20" s="11">
        <v>3591110.04</v>
      </c>
      <c r="IA20" s="11">
        <v>1595262.29</v>
      </c>
      <c r="IB20" s="11">
        <v>4012309.92</v>
      </c>
      <c r="IC20" s="11">
        <v>2743511.01</v>
      </c>
      <c r="ID20" s="11">
        <v>8724437.1500000004</v>
      </c>
      <c r="IE20" s="11">
        <v>463171.3</v>
      </c>
      <c r="IF20" s="11">
        <v>6939280.21</v>
      </c>
      <c r="IG20" s="11">
        <v>1397725.86</v>
      </c>
      <c r="IH20" s="11">
        <v>1016815.12</v>
      </c>
      <c r="II20" s="11">
        <v>113347379.02</v>
      </c>
      <c r="IJ20" s="11">
        <v>22941182.789999999</v>
      </c>
      <c r="IK20" s="11">
        <v>5313001.9400000004</v>
      </c>
      <c r="IL20" s="11">
        <v>14527784.68</v>
      </c>
      <c r="IM20" s="11">
        <v>24920282.25</v>
      </c>
      <c r="IN20" s="11">
        <v>5657558.7699999996</v>
      </c>
      <c r="IO20" s="11">
        <v>2705425.04</v>
      </c>
      <c r="IP20" s="11">
        <v>2845335.45</v>
      </c>
      <c r="IQ20" s="11">
        <v>2134111.15</v>
      </c>
      <c r="IR20" s="11">
        <v>2390634.2799999998</v>
      </c>
      <c r="IS20" s="11">
        <v>2125482.75</v>
      </c>
      <c r="IT20" s="11">
        <v>234626168.37</v>
      </c>
      <c r="IU20" s="11">
        <v>60181664.200000003</v>
      </c>
      <c r="IV20" s="11">
        <v>6976129.25</v>
      </c>
      <c r="IW20" s="11">
        <v>3011187.98</v>
      </c>
      <c r="IX20" s="11">
        <v>3658589.72</v>
      </c>
      <c r="IY20" s="11">
        <v>2534876.41</v>
      </c>
      <c r="IZ20" s="11">
        <v>2868095.48</v>
      </c>
      <c r="JA20" s="11">
        <v>719358</v>
      </c>
      <c r="JB20" s="11">
        <v>1267677.5900000001</v>
      </c>
      <c r="JC20" s="11">
        <v>6224237</v>
      </c>
      <c r="JD20" s="11">
        <v>4126946.54</v>
      </c>
      <c r="JE20" s="11">
        <v>1688738.97</v>
      </c>
      <c r="JF20" s="11">
        <v>46821830.899999999</v>
      </c>
      <c r="JG20" s="11">
        <v>19505337.73</v>
      </c>
      <c r="JH20" s="11">
        <v>1538126.01</v>
      </c>
      <c r="JI20" s="11">
        <v>1216509.54</v>
      </c>
      <c r="JJ20" s="11">
        <v>1385940.29</v>
      </c>
      <c r="JK20" s="11">
        <v>929649.68</v>
      </c>
      <c r="JL20" s="11">
        <v>64293818.939999998</v>
      </c>
      <c r="JM20" s="11">
        <v>1202351.46</v>
      </c>
      <c r="JN20" s="11">
        <v>3171469.73</v>
      </c>
      <c r="JO20" s="11">
        <v>8149788.0700000003</v>
      </c>
      <c r="JP20" s="11">
        <v>2076225.73</v>
      </c>
      <c r="JQ20" s="11">
        <v>8658242.2400000002</v>
      </c>
      <c r="JR20" s="11">
        <v>1730449.19</v>
      </c>
      <c r="JS20" s="11">
        <v>128448627.07000001</v>
      </c>
      <c r="JT20" s="11">
        <v>46474004.120000005</v>
      </c>
      <c r="JU20" s="11">
        <v>3665871.02</v>
      </c>
      <c r="JV20" s="11">
        <v>2471624</v>
      </c>
      <c r="JW20" s="11">
        <v>6347580.46</v>
      </c>
      <c r="JX20" s="11">
        <v>1189070.1100000001</v>
      </c>
      <c r="JY20" s="11">
        <v>20569697.379999999</v>
      </c>
      <c r="JZ20" s="11">
        <v>11941595.18</v>
      </c>
      <c r="KA20" s="11">
        <v>7686374.6799999997</v>
      </c>
      <c r="KB20" s="11">
        <v>5167736.9000000004</v>
      </c>
      <c r="KC20" s="11">
        <v>4782492.97</v>
      </c>
      <c r="KD20" s="11">
        <v>3222973.64</v>
      </c>
      <c r="KE20" s="11">
        <v>1448091.03</v>
      </c>
      <c r="KF20" s="11">
        <v>423964.42</v>
      </c>
      <c r="KG20" s="11">
        <v>2848500.33</v>
      </c>
      <c r="KH20" s="11">
        <v>2070993.81</v>
      </c>
      <c r="KI20" s="11">
        <v>238397547.68999997</v>
      </c>
      <c r="KJ20" s="11">
        <v>18604522.580000002</v>
      </c>
      <c r="KK20" s="11">
        <v>5245156.01</v>
      </c>
      <c r="KL20" s="11">
        <v>2874521.02</v>
      </c>
      <c r="KM20" s="11">
        <v>11969718.35</v>
      </c>
      <c r="KN20" s="11">
        <v>7252071.8499999996</v>
      </c>
      <c r="KO20" s="11">
        <v>37721951</v>
      </c>
      <c r="KP20" s="11">
        <v>3031859.61</v>
      </c>
      <c r="KQ20" s="11">
        <v>2706594.02</v>
      </c>
      <c r="KR20" s="11">
        <v>51702711.189999998</v>
      </c>
      <c r="KS20" s="11">
        <v>2545420.34</v>
      </c>
      <c r="KT20" s="11">
        <v>5683772.9100000001</v>
      </c>
      <c r="KU20" s="11">
        <v>30284009.670000002</v>
      </c>
      <c r="KV20" s="11">
        <v>3182434.35</v>
      </c>
      <c r="KW20" s="11">
        <v>6900431.0800000001</v>
      </c>
      <c r="KX20" s="11">
        <v>109232038.59999999</v>
      </c>
      <c r="KY20" s="11">
        <v>7779493.3099999996</v>
      </c>
      <c r="KZ20" s="11">
        <v>93711100.680000007</v>
      </c>
      <c r="LA20" s="11">
        <v>2836595.6</v>
      </c>
      <c r="LB20" s="11">
        <v>2217749.38</v>
      </c>
      <c r="LC20" s="11">
        <v>7694737.7599999998</v>
      </c>
      <c r="LD20" s="11">
        <v>8603936.0199999996</v>
      </c>
      <c r="LE20" s="11">
        <v>4761570.74</v>
      </c>
      <c r="LF20" s="11">
        <v>2885122</v>
      </c>
      <c r="LG20" s="11">
        <v>2404511.34</v>
      </c>
      <c r="LH20" s="11">
        <v>206308826.21000001</v>
      </c>
      <c r="LI20" s="11">
        <v>26532851.579999998</v>
      </c>
      <c r="LJ20" s="11">
        <v>53216208.890000001</v>
      </c>
      <c r="LK20" s="11">
        <v>37762574.93</v>
      </c>
      <c r="LL20" s="11">
        <v>13003715.18</v>
      </c>
      <c r="LM20" s="11">
        <v>3028450.13</v>
      </c>
      <c r="LN20" s="11">
        <v>1268485.08</v>
      </c>
      <c r="LO20" s="11">
        <v>6193195.1499999994</v>
      </c>
      <c r="LP20" s="11">
        <v>5670616.4299999997</v>
      </c>
      <c r="LQ20" s="11">
        <v>8337996.5999999996</v>
      </c>
      <c r="LR20" s="11">
        <v>2092944.79</v>
      </c>
      <c r="LS20" s="11">
        <v>59352368.559999995</v>
      </c>
      <c r="LT20" s="11">
        <v>3651538.87</v>
      </c>
      <c r="LU20" s="11">
        <v>3186698.15</v>
      </c>
      <c r="LV20" s="11">
        <v>122188003.62</v>
      </c>
      <c r="LW20" s="11">
        <v>72089343.019999996</v>
      </c>
      <c r="LX20" s="11">
        <v>226158277.53999999</v>
      </c>
      <c r="LY20" s="11">
        <v>26338180.969999999</v>
      </c>
      <c r="LZ20" s="11">
        <v>13029581.029999999</v>
      </c>
      <c r="MA20" s="11">
        <v>11187828.34</v>
      </c>
      <c r="MB20" s="11">
        <v>9277269.8400000017</v>
      </c>
      <c r="MC20" s="11">
        <v>4790938.8099999996</v>
      </c>
      <c r="MD20" s="11">
        <v>8114831.1399999997</v>
      </c>
      <c r="ME20" s="11">
        <v>10434100.949999999</v>
      </c>
      <c r="MF20" s="11">
        <v>31006076.239999998</v>
      </c>
      <c r="MG20" s="11">
        <v>2798701.96</v>
      </c>
      <c r="MH20" s="11">
        <v>245991625.54999998</v>
      </c>
      <c r="MI20" s="11">
        <v>5948626.4700000007</v>
      </c>
      <c r="MJ20" s="11">
        <v>2216846.4900000002</v>
      </c>
      <c r="MK20" s="11">
        <v>1885781</v>
      </c>
      <c r="ML20" s="11">
        <v>1623178.76</v>
      </c>
      <c r="MM20" s="11">
        <v>6097999.7999999998</v>
      </c>
      <c r="MN20" s="11">
        <v>3286132.66</v>
      </c>
      <c r="MO20" s="11">
        <v>2821100.34</v>
      </c>
      <c r="MP20" s="11">
        <v>7995406.3100000005</v>
      </c>
      <c r="MQ20" s="11">
        <v>2543868.38</v>
      </c>
      <c r="MR20" s="11">
        <v>3400079.07</v>
      </c>
      <c r="MS20" s="11">
        <v>4141849.8</v>
      </c>
      <c r="MT20" s="11">
        <v>111045241.17</v>
      </c>
      <c r="MU20" s="11">
        <v>4076663.67</v>
      </c>
      <c r="MV20" s="11">
        <v>3701768</v>
      </c>
      <c r="MW20" s="11">
        <v>5412790.4700000007</v>
      </c>
      <c r="MX20" s="11">
        <v>10855789.369999999</v>
      </c>
      <c r="MY20" s="11">
        <v>2664579.54</v>
      </c>
      <c r="MZ20" s="11">
        <v>21546862.02</v>
      </c>
      <c r="NA20" s="11">
        <v>9187427.3399999999</v>
      </c>
      <c r="NB20" s="11">
        <v>3354440.33</v>
      </c>
      <c r="NC20" s="11">
        <v>1525319.17</v>
      </c>
      <c r="ND20" s="11">
        <v>556376.93000000005</v>
      </c>
      <c r="NE20" s="11">
        <v>347760003.12</v>
      </c>
      <c r="NF20" s="11">
        <v>33349926.579999998</v>
      </c>
      <c r="NG20" s="11">
        <v>3169538.73</v>
      </c>
      <c r="NH20" s="11">
        <v>91351293.24000001</v>
      </c>
      <c r="NI20" s="11">
        <v>2017271.77</v>
      </c>
      <c r="NJ20" s="11">
        <v>8788108.1899999995</v>
      </c>
      <c r="NK20" s="11">
        <v>47045361.859999999</v>
      </c>
      <c r="NL20" s="11">
        <v>22426327.670000002</v>
      </c>
      <c r="NM20" s="11">
        <v>936439.51</v>
      </c>
      <c r="NN20" s="11">
        <v>7275810.6699999999</v>
      </c>
      <c r="NO20" s="11">
        <v>6669494.0599999996</v>
      </c>
      <c r="NP20" s="11">
        <v>6501127.25</v>
      </c>
      <c r="NQ20" s="11">
        <v>50835421.560000002</v>
      </c>
      <c r="NR20" s="11">
        <v>632101</v>
      </c>
      <c r="NS20" s="11">
        <v>1588185</v>
      </c>
      <c r="NT20" s="11">
        <v>2056125.1</v>
      </c>
      <c r="NU20" s="11">
        <v>746436.35</v>
      </c>
      <c r="NV20" s="11">
        <v>519796.2</v>
      </c>
      <c r="NW20" s="11">
        <v>1604441.44</v>
      </c>
      <c r="NX20" s="11">
        <v>119095114.42999999</v>
      </c>
      <c r="NY20" s="11">
        <v>45345127.119999997</v>
      </c>
      <c r="NZ20" s="11">
        <v>2336472.6100000003</v>
      </c>
      <c r="OA20" s="11">
        <v>1352194.72</v>
      </c>
      <c r="OB20" s="11">
        <v>2498814.52</v>
      </c>
      <c r="OC20" s="11">
        <v>4858263.8499999996</v>
      </c>
      <c r="OD20" s="11">
        <v>947629.28</v>
      </c>
      <c r="OE20" s="11">
        <v>194558618.65000001</v>
      </c>
      <c r="OF20" s="11">
        <v>39169705.540000007</v>
      </c>
      <c r="OG20" s="11">
        <v>4276639.12</v>
      </c>
      <c r="OH20" s="11">
        <v>34523016.780000001</v>
      </c>
      <c r="OI20" s="11">
        <v>4443391.7</v>
      </c>
      <c r="OJ20" s="11">
        <v>4990263.38</v>
      </c>
      <c r="OK20" s="11">
        <v>14586261.060000001</v>
      </c>
      <c r="OL20" s="11">
        <v>2659293.21</v>
      </c>
      <c r="OM20" s="11">
        <v>5417750.7699999996</v>
      </c>
      <c r="ON20" s="11">
        <v>154581761.11000001</v>
      </c>
      <c r="OO20" s="11">
        <v>19580350.949999999</v>
      </c>
      <c r="OP20" s="11">
        <v>50941572.049999997</v>
      </c>
      <c r="OQ20" s="11">
        <v>6701378.5800000001</v>
      </c>
      <c r="OR20" s="11">
        <v>10473188.380000001</v>
      </c>
      <c r="OS20" s="11">
        <v>3806840.35</v>
      </c>
      <c r="OT20" s="11">
        <v>72420570.170000002</v>
      </c>
      <c r="OU20" s="11">
        <v>2245559.4300000002</v>
      </c>
      <c r="OV20" s="11">
        <v>4485101.2200000007</v>
      </c>
      <c r="OW20" s="11">
        <v>3085531.21</v>
      </c>
      <c r="OX20" s="11">
        <v>8258582.8700000001</v>
      </c>
      <c r="OY20" s="11">
        <v>26853292.18</v>
      </c>
      <c r="OZ20" s="11">
        <v>3924176.31</v>
      </c>
      <c r="PA20" s="11">
        <v>2445550.6</v>
      </c>
      <c r="PB20" s="11">
        <v>3120017.31</v>
      </c>
      <c r="PC20" s="11">
        <v>146812222.14000002</v>
      </c>
      <c r="PD20" s="11">
        <v>2603479.0500000003</v>
      </c>
      <c r="PE20" s="11">
        <v>8940375.9399999995</v>
      </c>
      <c r="PF20" s="11">
        <v>1219656.96</v>
      </c>
      <c r="PG20" s="11">
        <v>6351968.2199999997</v>
      </c>
      <c r="PH20" s="11">
        <v>16651663.560000001</v>
      </c>
      <c r="PI20" s="11">
        <v>4248225.33</v>
      </c>
      <c r="PJ20" s="11">
        <v>5942057.3100000005</v>
      </c>
      <c r="PK20" s="11">
        <v>4918317.8899999997</v>
      </c>
      <c r="PL20" s="11">
        <v>5655897.9400000004</v>
      </c>
      <c r="PM20" s="11">
        <v>5229473.8699999992</v>
      </c>
      <c r="PN20" s="11">
        <v>12800607.289999999</v>
      </c>
      <c r="PO20" s="11">
        <v>3665901.58</v>
      </c>
      <c r="PP20" s="11">
        <v>34213169.829999998</v>
      </c>
      <c r="PQ20" s="11">
        <v>2649304.9300000002</v>
      </c>
      <c r="PR20" s="11">
        <v>2720458.59</v>
      </c>
      <c r="PS20" s="11">
        <v>1192241.69</v>
      </c>
      <c r="PT20" s="11">
        <v>1954582</v>
      </c>
      <c r="PU20" s="11">
        <v>464532540.79000002</v>
      </c>
      <c r="PV20" s="11">
        <v>4646614.54</v>
      </c>
      <c r="PW20" s="11">
        <v>2477948.75</v>
      </c>
      <c r="PX20" s="11">
        <v>9855928.2400000002</v>
      </c>
      <c r="PY20" s="11">
        <v>50487315.580000006</v>
      </c>
      <c r="PZ20" s="11">
        <v>5334784.63</v>
      </c>
      <c r="QA20" s="11">
        <v>11954439.9</v>
      </c>
      <c r="QB20" s="11">
        <v>3612114.83</v>
      </c>
      <c r="QC20" s="11">
        <v>22442149.710000001</v>
      </c>
      <c r="QD20" s="11">
        <v>1194600.31</v>
      </c>
      <c r="QE20" s="11">
        <v>13961973.85</v>
      </c>
      <c r="QF20" s="11">
        <v>2593910.44</v>
      </c>
      <c r="QG20" s="11">
        <v>3003545.02</v>
      </c>
      <c r="QH20" s="11">
        <v>4528623.3100000005</v>
      </c>
      <c r="QI20" s="11">
        <v>9639182.3699999992</v>
      </c>
      <c r="QJ20" s="11">
        <v>4759439</v>
      </c>
      <c r="QK20" s="11">
        <v>3643743.61</v>
      </c>
      <c r="QL20" s="11">
        <v>2075128.09</v>
      </c>
      <c r="QM20" s="11">
        <v>3076502</v>
      </c>
      <c r="QN20" s="11">
        <v>23860190.59</v>
      </c>
      <c r="QO20" s="11">
        <v>32944719.350000001</v>
      </c>
      <c r="QP20" s="11">
        <v>2747800.03</v>
      </c>
      <c r="QQ20" s="11">
        <v>1120459.04</v>
      </c>
      <c r="QR20" s="11">
        <v>678909.95</v>
      </c>
      <c r="QS20" s="11">
        <v>1939188.71</v>
      </c>
      <c r="QT20" s="11">
        <v>1731786.3399999999</v>
      </c>
      <c r="QU20" s="11">
        <v>168334288.72999996</v>
      </c>
      <c r="QV20" s="11">
        <v>2978507.7</v>
      </c>
      <c r="QW20" s="11">
        <v>8697211.1699999999</v>
      </c>
      <c r="QX20" s="11">
        <v>3825145.94</v>
      </c>
      <c r="QY20" s="11">
        <v>4162152.59</v>
      </c>
      <c r="QZ20" s="11">
        <v>15547025.34</v>
      </c>
      <c r="RA20" s="11">
        <v>4904810.07</v>
      </c>
      <c r="RB20" s="11">
        <v>13710192.67</v>
      </c>
      <c r="RC20" s="11">
        <v>9346259.9199999999</v>
      </c>
      <c r="RD20" s="11">
        <v>3346160.4299999997</v>
      </c>
      <c r="RE20" s="11">
        <v>7633724.7800000003</v>
      </c>
      <c r="RF20" s="11">
        <v>3681368.1</v>
      </c>
      <c r="RG20" s="11">
        <v>1665609.8499999999</v>
      </c>
      <c r="RH20" s="11">
        <v>273445320.05000001</v>
      </c>
      <c r="RI20" s="11">
        <v>20570606.150000002</v>
      </c>
      <c r="RJ20" s="11">
        <v>6297879.2000000002</v>
      </c>
      <c r="RK20" s="11">
        <v>6831586.8499999996</v>
      </c>
      <c r="RL20" s="11">
        <v>6132626.8100000005</v>
      </c>
      <c r="RM20" s="11">
        <v>9173016.8099999987</v>
      </c>
      <c r="RN20" s="11">
        <v>23564115.760000002</v>
      </c>
      <c r="RO20" s="11">
        <v>4819098.6500000004</v>
      </c>
      <c r="RP20" s="11">
        <v>4691731.9700000007</v>
      </c>
      <c r="RQ20" s="11">
        <v>24057681.960000001</v>
      </c>
      <c r="RR20" s="11">
        <v>26070439.059999999</v>
      </c>
      <c r="RS20" s="11">
        <v>3580987.23</v>
      </c>
      <c r="RT20" s="11">
        <v>2560954.8199999998</v>
      </c>
      <c r="RU20" s="11">
        <v>6331807.4399999995</v>
      </c>
      <c r="RV20" s="11">
        <v>2594007.5</v>
      </c>
      <c r="RW20" s="11">
        <v>3296108.75</v>
      </c>
      <c r="RX20" s="11">
        <v>6760718.4699999997</v>
      </c>
      <c r="RY20" s="11">
        <v>2241521.6399999997</v>
      </c>
      <c r="RZ20" s="11">
        <v>1984605.85</v>
      </c>
      <c r="SA20" s="11">
        <v>2763464.56</v>
      </c>
      <c r="SB20" s="11">
        <v>87692308.679999992</v>
      </c>
      <c r="SC20" s="11">
        <v>6545257.3300000001</v>
      </c>
      <c r="SD20" s="11">
        <v>4496518.18</v>
      </c>
      <c r="SE20" s="11">
        <v>2199188.91</v>
      </c>
      <c r="SF20" s="11">
        <v>2990336.41</v>
      </c>
      <c r="SG20" s="11">
        <v>7450017.0699999994</v>
      </c>
      <c r="SH20" s="11">
        <v>3878529.67</v>
      </c>
      <c r="SI20" s="11">
        <v>9969147.8099999987</v>
      </c>
      <c r="SJ20" s="11">
        <v>2588209.61</v>
      </c>
      <c r="SK20" s="11">
        <v>2741339.68</v>
      </c>
      <c r="SL20" s="11">
        <v>21184861.129999999</v>
      </c>
      <c r="SM20" s="11">
        <v>1086794.55</v>
      </c>
      <c r="SN20" s="11">
        <v>55711904.709999993</v>
      </c>
      <c r="SO20" s="11">
        <v>7986630.7599999998</v>
      </c>
      <c r="SP20" s="11">
        <v>5008292.83</v>
      </c>
      <c r="SQ20" s="11">
        <v>14318194.319999998</v>
      </c>
      <c r="SR20" s="11">
        <v>3506094.27</v>
      </c>
      <c r="SS20" s="11">
        <v>5512297.0099999998</v>
      </c>
      <c r="ST20" s="11">
        <v>3401612.28</v>
      </c>
      <c r="SU20" s="11">
        <v>2162061.77</v>
      </c>
      <c r="SV20" s="11">
        <v>155467753.51999998</v>
      </c>
      <c r="SW20" s="11">
        <v>3521517.67</v>
      </c>
      <c r="SX20" s="11">
        <v>8175977.6799999997</v>
      </c>
      <c r="SY20" s="11">
        <v>5883741.4800000004</v>
      </c>
      <c r="SZ20" s="11">
        <v>1649618.97</v>
      </c>
      <c r="TA20" s="11">
        <v>2337204.4900000002</v>
      </c>
      <c r="TB20" s="11">
        <v>5935813.9900000002</v>
      </c>
      <c r="TC20" s="11">
        <v>12757515.26</v>
      </c>
      <c r="TD20" s="11">
        <v>4885094.63</v>
      </c>
      <c r="TE20" s="11">
        <v>3178807.5700000003</v>
      </c>
      <c r="TF20" s="11">
        <v>5529582.5899999999</v>
      </c>
      <c r="TG20" s="11">
        <v>9313491.1300000008</v>
      </c>
      <c r="TH20" s="11">
        <v>3914079.6</v>
      </c>
      <c r="TI20" s="11">
        <v>2247661.2200000002</v>
      </c>
      <c r="TJ20" s="11">
        <v>267309849.96000001</v>
      </c>
      <c r="TK20" s="11">
        <v>6496386.8099999996</v>
      </c>
      <c r="TL20" s="11">
        <v>2823922.27</v>
      </c>
      <c r="TM20" s="11">
        <v>10352318.82</v>
      </c>
      <c r="TN20" s="11">
        <v>8086568.6500000004</v>
      </c>
      <c r="TO20" s="11">
        <v>4022429.87</v>
      </c>
      <c r="TP20" s="11">
        <v>1152487.71</v>
      </c>
      <c r="TQ20" s="11">
        <v>58501681.849999994</v>
      </c>
      <c r="TR20" s="11">
        <v>2783948.75</v>
      </c>
      <c r="TS20" s="11">
        <v>9307702.2799999993</v>
      </c>
      <c r="TT20" s="11">
        <v>12562826.43</v>
      </c>
      <c r="TU20" s="11">
        <v>3911077.17</v>
      </c>
      <c r="TV20" s="11">
        <v>2052556.29</v>
      </c>
      <c r="TW20" s="11">
        <v>3694508.27</v>
      </c>
      <c r="TX20" s="11">
        <v>4122837.82</v>
      </c>
      <c r="TY20" s="11">
        <v>4150014.6999999997</v>
      </c>
      <c r="TZ20" s="11">
        <v>33946608.68</v>
      </c>
      <c r="UA20" s="11">
        <v>4002086.64</v>
      </c>
      <c r="UB20" s="11">
        <v>97435958.680000007</v>
      </c>
      <c r="UC20" s="11">
        <v>13630499.700000001</v>
      </c>
      <c r="UD20" s="11">
        <v>2592722.0900000003</v>
      </c>
      <c r="UE20" s="11">
        <v>3436322.16</v>
      </c>
      <c r="UF20" s="11">
        <v>80798610.239999995</v>
      </c>
      <c r="UG20" s="11">
        <v>2078334.86</v>
      </c>
      <c r="UH20" s="11">
        <v>2053776.43</v>
      </c>
      <c r="UI20" s="11">
        <v>2434010.2799999998</v>
      </c>
      <c r="UJ20" s="11">
        <v>4034130.55</v>
      </c>
      <c r="UK20" s="11">
        <v>90121979.569999993</v>
      </c>
      <c r="UL20" s="11">
        <v>9720568.3300000001</v>
      </c>
      <c r="UM20" s="11">
        <v>5295806.2200000007</v>
      </c>
      <c r="UN20" s="11">
        <v>14924901.530000001</v>
      </c>
      <c r="UO20" s="11">
        <v>8173030.2599999998</v>
      </c>
      <c r="UP20" s="11">
        <v>2729828.09</v>
      </c>
      <c r="UQ20" s="11">
        <v>557206723.29000008</v>
      </c>
      <c r="UR20" s="11">
        <v>8457881.5999999996</v>
      </c>
      <c r="US20" s="11">
        <v>7576708.9400000004</v>
      </c>
      <c r="UT20" s="11">
        <v>53860174.550000004</v>
      </c>
      <c r="UU20" s="11">
        <v>1049802.6800000002</v>
      </c>
      <c r="UV20" s="11">
        <v>5384918.8700000001</v>
      </c>
      <c r="UW20" s="11">
        <v>18617975.140000001</v>
      </c>
      <c r="UX20" s="11">
        <v>3601497.32</v>
      </c>
      <c r="UY20" s="11">
        <v>4385218.88</v>
      </c>
      <c r="UZ20" s="11">
        <v>4757860.0600000005</v>
      </c>
      <c r="VA20" s="11">
        <v>6307372.9199999999</v>
      </c>
      <c r="VB20" s="11">
        <v>18504017.440000001</v>
      </c>
      <c r="VC20" s="11">
        <v>6277945.4199999999</v>
      </c>
      <c r="VD20" s="11">
        <v>15363226.800000001</v>
      </c>
      <c r="VE20" s="11">
        <v>3535026.8</v>
      </c>
      <c r="VF20" s="11">
        <v>2217774.58</v>
      </c>
      <c r="VG20" s="11">
        <v>2074283.95</v>
      </c>
      <c r="VH20" s="11">
        <v>4101431.97</v>
      </c>
      <c r="VI20" s="11">
        <v>25252658.300000001</v>
      </c>
      <c r="VJ20" s="11">
        <v>4530217.2</v>
      </c>
      <c r="VK20" s="11">
        <v>3310285.61</v>
      </c>
      <c r="VL20" s="11">
        <v>1660812.93</v>
      </c>
      <c r="VM20" s="11">
        <v>184920319.58000001</v>
      </c>
      <c r="VN20" s="11">
        <v>4178918.75</v>
      </c>
      <c r="VO20" s="11">
        <v>4511275.28</v>
      </c>
      <c r="VP20" s="11">
        <v>6703603.4699999997</v>
      </c>
      <c r="VQ20" s="11">
        <v>16985255.68</v>
      </c>
      <c r="VR20" s="11">
        <v>5464441.7700000005</v>
      </c>
      <c r="VS20" s="11">
        <v>5651429.4299999997</v>
      </c>
      <c r="VT20" s="11">
        <v>4372612.49</v>
      </c>
      <c r="VU20" s="11">
        <v>6714523.4199999999</v>
      </c>
      <c r="VV20" s="11">
        <v>49463091.210000001</v>
      </c>
      <c r="VW20" s="11">
        <v>3321751.54</v>
      </c>
      <c r="VX20" s="11">
        <v>12422973.100000001</v>
      </c>
      <c r="VY20" s="11">
        <v>4598254.26</v>
      </c>
      <c r="VZ20" s="11">
        <v>3672766.31</v>
      </c>
      <c r="WA20" s="11">
        <v>3041713.48</v>
      </c>
      <c r="WB20" s="11">
        <v>616722843.02999997</v>
      </c>
      <c r="WC20" s="11">
        <v>12396465.91</v>
      </c>
      <c r="WD20" s="11">
        <v>8628601.3599999994</v>
      </c>
      <c r="WE20" s="11">
        <v>4487729.5999999996</v>
      </c>
      <c r="WF20" s="11">
        <v>3654789.89</v>
      </c>
      <c r="WG20" s="11">
        <v>7334954.2200000007</v>
      </c>
      <c r="WH20" s="11">
        <v>16004076.439999999</v>
      </c>
      <c r="WI20" s="11">
        <v>15284712.41</v>
      </c>
      <c r="WJ20" s="11">
        <v>7608569.8600000003</v>
      </c>
      <c r="WK20" s="11">
        <v>11309412.609999999</v>
      </c>
      <c r="WL20" s="11">
        <v>5361636.8499999996</v>
      </c>
      <c r="WM20" s="11">
        <v>28628300.66</v>
      </c>
      <c r="WN20" s="11">
        <v>5077836.13</v>
      </c>
      <c r="WO20" s="11">
        <v>12564738.68</v>
      </c>
      <c r="WP20" s="11">
        <v>27395557.68</v>
      </c>
      <c r="WQ20" s="11">
        <v>5811072.7599999998</v>
      </c>
      <c r="WR20" s="11">
        <v>7788811.4400000004</v>
      </c>
      <c r="WS20" s="11">
        <v>8966522.0999999996</v>
      </c>
      <c r="WT20" s="11">
        <v>4151525.71</v>
      </c>
      <c r="WU20" s="11">
        <v>19622916.619999997</v>
      </c>
      <c r="WV20" s="11">
        <v>63348203.599999994</v>
      </c>
      <c r="WW20" s="11">
        <v>5593000.75</v>
      </c>
      <c r="WX20" s="11">
        <v>2976753.64</v>
      </c>
      <c r="WY20" s="11">
        <v>4143305.37</v>
      </c>
      <c r="WZ20" s="11">
        <v>4871739.8</v>
      </c>
      <c r="XA20" s="11">
        <v>1737551.72</v>
      </c>
      <c r="XB20" s="11">
        <v>3786692.16</v>
      </c>
      <c r="XC20" s="11">
        <v>3264748.78</v>
      </c>
      <c r="XD20" s="11">
        <v>70298907.530000001</v>
      </c>
      <c r="XE20" s="11">
        <v>3292948.06</v>
      </c>
      <c r="XF20" s="11">
        <v>2010856.08</v>
      </c>
      <c r="XG20" s="11">
        <v>1704461.94</v>
      </c>
      <c r="XH20" s="11">
        <v>2088838.98</v>
      </c>
      <c r="XI20" s="11">
        <v>243064352.75</v>
      </c>
      <c r="XJ20" s="11">
        <v>7205180.3200000003</v>
      </c>
      <c r="XK20" s="11">
        <v>7466374.6900000004</v>
      </c>
      <c r="XL20" s="11">
        <v>45359095.420000002</v>
      </c>
      <c r="XM20" s="11">
        <v>5197461.97</v>
      </c>
      <c r="XN20" s="11">
        <v>8013004.1799999997</v>
      </c>
      <c r="XO20" s="11">
        <v>23247419.399999999</v>
      </c>
      <c r="XP20" s="11">
        <v>5373507</v>
      </c>
      <c r="XQ20" s="11">
        <v>7267197.5700000003</v>
      </c>
      <c r="XR20" s="11">
        <v>11228077.709999999</v>
      </c>
      <c r="XS20" s="11">
        <v>11187286</v>
      </c>
      <c r="XT20" s="11">
        <v>2199728.2599999998</v>
      </c>
      <c r="XU20" s="11">
        <v>4112308.86</v>
      </c>
      <c r="XV20" s="11">
        <v>5865171.3899999997</v>
      </c>
      <c r="XW20" s="11">
        <v>5384712.8700000001</v>
      </c>
      <c r="XX20" s="11">
        <v>4985216.45</v>
      </c>
      <c r="XY20" s="11">
        <v>2663613.98</v>
      </c>
      <c r="XZ20" s="11">
        <v>2895873.37</v>
      </c>
      <c r="YA20" s="11">
        <v>3487267.17</v>
      </c>
      <c r="YB20" s="11">
        <v>1981890.71</v>
      </c>
      <c r="YC20" s="11">
        <v>3294208.23</v>
      </c>
      <c r="YD20" s="11">
        <v>3061910.95</v>
      </c>
      <c r="YE20" s="11">
        <v>2429441.21</v>
      </c>
      <c r="YF20" s="11">
        <v>284966532.37</v>
      </c>
      <c r="YG20" s="11">
        <v>2666113.41</v>
      </c>
      <c r="YH20" s="11">
        <v>12886256.369999999</v>
      </c>
      <c r="YI20" s="11">
        <v>4777979.5199999996</v>
      </c>
      <c r="YJ20" s="11">
        <v>32635596.739999998</v>
      </c>
      <c r="YK20" s="11">
        <v>5311097.7300000004</v>
      </c>
      <c r="YL20" s="11">
        <v>8545557.9900000002</v>
      </c>
      <c r="YM20" s="11">
        <v>1459823.79</v>
      </c>
      <c r="YN20" s="11">
        <v>134490627.68000001</v>
      </c>
      <c r="YO20" s="11">
        <v>21522033.760000002</v>
      </c>
      <c r="YP20" s="11">
        <v>6651240.7899999991</v>
      </c>
      <c r="YQ20" s="11">
        <v>5221069.32</v>
      </c>
      <c r="YR20" s="11">
        <v>5015606.79</v>
      </c>
      <c r="YS20" s="11">
        <v>2797726.96</v>
      </c>
      <c r="YT20" s="11">
        <v>2969086</v>
      </c>
      <c r="YU20" s="11">
        <v>3222603.8200000003</v>
      </c>
      <c r="YV20" s="11">
        <v>3053470.9</v>
      </c>
      <c r="YW20" s="11">
        <v>94371821.63000001</v>
      </c>
      <c r="YX20" s="11">
        <v>3577567.69</v>
      </c>
      <c r="YY20" s="11">
        <v>2312173.08</v>
      </c>
      <c r="YZ20" s="11">
        <v>1412357.78</v>
      </c>
      <c r="ZA20" s="11">
        <v>6203211.8099999996</v>
      </c>
      <c r="ZB20" s="11">
        <v>2963990.68</v>
      </c>
      <c r="ZC20" s="11">
        <v>1942278.8599999999</v>
      </c>
      <c r="ZD20" s="11">
        <v>107304560.98999999</v>
      </c>
      <c r="ZE20" s="11">
        <v>3405631.58</v>
      </c>
      <c r="ZF20" s="11">
        <v>4839959.8</v>
      </c>
      <c r="ZG20" s="11">
        <v>6328559.1799999997</v>
      </c>
      <c r="ZH20" s="11">
        <v>4224923.87</v>
      </c>
      <c r="ZI20" s="11">
        <v>3840733.2</v>
      </c>
      <c r="ZJ20" s="11">
        <v>2516943.96</v>
      </c>
      <c r="ZK20" s="11">
        <v>2124392.3200000003</v>
      </c>
      <c r="ZL20" s="11">
        <v>11394615.630000001</v>
      </c>
      <c r="ZM20" s="11">
        <v>205914520.70999998</v>
      </c>
      <c r="ZN20" s="11">
        <v>5103655.8500000006</v>
      </c>
      <c r="ZO20" s="11">
        <v>10927501.16</v>
      </c>
      <c r="ZP20" s="11">
        <v>47585352.959999993</v>
      </c>
      <c r="ZQ20" s="11">
        <v>14566642.5</v>
      </c>
      <c r="ZR20" s="11">
        <v>2370770.9499999997</v>
      </c>
      <c r="ZS20" s="11">
        <v>7538595.4699999997</v>
      </c>
      <c r="ZT20" s="11">
        <v>10307802.200000001</v>
      </c>
      <c r="ZU20" s="11">
        <v>10382382.5</v>
      </c>
      <c r="ZV20" s="11">
        <v>16874802.060000002</v>
      </c>
      <c r="ZW20" s="11">
        <v>1597654.4300000002</v>
      </c>
      <c r="ZX20" s="11">
        <v>2496770.19</v>
      </c>
      <c r="ZY20" s="11">
        <v>4961077.88</v>
      </c>
      <c r="ZZ20" s="11">
        <v>7034286.8500000006</v>
      </c>
      <c r="AAA20" s="11">
        <v>4132021.4400000004</v>
      </c>
      <c r="AAB20" s="11">
        <v>3785581.2800000003</v>
      </c>
      <c r="AAC20" s="11">
        <v>4796251.6000000006</v>
      </c>
      <c r="AAD20" s="11">
        <v>1429820.8599999999</v>
      </c>
      <c r="AAE20" s="11">
        <v>4412474.83</v>
      </c>
      <c r="AAF20" s="11">
        <v>2403218.0299999998</v>
      </c>
      <c r="AAG20" s="11">
        <v>4198317.99</v>
      </c>
      <c r="AAH20" s="11">
        <v>2564188.92</v>
      </c>
      <c r="AAI20" s="11">
        <v>58591235.450000003</v>
      </c>
      <c r="AAJ20" s="11">
        <v>3776702.78</v>
      </c>
      <c r="AAK20" s="11">
        <v>5866428.5899999999</v>
      </c>
      <c r="AAL20" s="11">
        <v>4499819.09</v>
      </c>
      <c r="AAM20" s="11">
        <v>4797290.49</v>
      </c>
      <c r="AAN20" s="11">
        <v>7875865.1399999997</v>
      </c>
      <c r="AAO20" s="11">
        <v>4421747.0999999996</v>
      </c>
      <c r="AAP20" s="11">
        <v>594495145.01999998</v>
      </c>
      <c r="AAQ20" s="11">
        <v>8014931.2599999998</v>
      </c>
      <c r="AAR20" s="11">
        <v>5874636.2700000005</v>
      </c>
      <c r="AAS20" s="11">
        <v>15723338.82</v>
      </c>
      <c r="AAT20" s="11">
        <v>10722625.459999999</v>
      </c>
      <c r="AAU20" s="11">
        <v>3698821.23</v>
      </c>
      <c r="AAV20" s="11">
        <v>8828180.209999999</v>
      </c>
      <c r="AAW20" s="11">
        <v>18023135.670000002</v>
      </c>
      <c r="AAX20" s="11">
        <v>31751633.23</v>
      </c>
      <c r="AAY20" s="11">
        <v>4419004.66</v>
      </c>
      <c r="AAZ20" s="11">
        <v>8930062.5999999996</v>
      </c>
      <c r="ABA20" s="11">
        <v>46750864.460000001</v>
      </c>
      <c r="ABB20" s="11">
        <v>23376782.260000002</v>
      </c>
      <c r="ABC20" s="11">
        <v>2518366.58</v>
      </c>
      <c r="ABD20" s="11">
        <v>7678617.3799999999</v>
      </c>
      <c r="ABE20" s="11">
        <v>4792281.29</v>
      </c>
      <c r="ABF20" s="11">
        <v>2352125.88</v>
      </c>
      <c r="ABG20" s="11">
        <v>4686844.18</v>
      </c>
      <c r="ABH20" s="11">
        <v>4641322.1100000003</v>
      </c>
      <c r="ABI20" s="11">
        <v>76214815.88000001</v>
      </c>
      <c r="ABJ20" s="11">
        <v>54733785.920000002</v>
      </c>
      <c r="ABK20" s="11">
        <v>6550401.8899999997</v>
      </c>
      <c r="ABL20" s="11">
        <v>4226262.5999999996</v>
      </c>
      <c r="ABM20" s="11">
        <v>3726790.56</v>
      </c>
      <c r="ABN20" s="11">
        <v>2914418.85</v>
      </c>
      <c r="ABO20" s="11">
        <v>3204667.78</v>
      </c>
      <c r="ABP20" s="11">
        <v>96195963.170000002</v>
      </c>
      <c r="ABQ20" s="11">
        <v>9257041.5599999987</v>
      </c>
      <c r="ABR20" s="11">
        <v>3988458.0199999996</v>
      </c>
      <c r="ABS20" s="11">
        <v>6360332.9800000004</v>
      </c>
      <c r="ABT20" s="11">
        <v>3733173.55</v>
      </c>
      <c r="ABU20" s="11">
        <v>3609859.06</v>
      </c>
      <c r="ABV20" s="11">
        <v>1910550.82</v>
      </c>
      <c r="ABW20" s="11">
        <v>5437900.1499999994</v>
      </c>
      <c r="ABX20" s="11">
        <v>610847.87</v>
      </c>
      <c r="ABY20" s="11">
        <v>66723567.659999996</v>
      </c>
      <c r="ABZ20" s="11">
        <v>2478731.71</v>
      </c>
      <c r="ACA20" s="11">
        <v>24761558.149999999</v>
      </c>
      <c r="ACB20" s="11">
        <v>4519779.28</v>
      </c>
      <c r="ACC20" s="11">
        <v>2740821.99</v>
      </c>
      <c r="ACD20" s="11">
        <v>23960131.460000001</v>
      </c>
      <c r="ACE20" s="11">
        <v>1606102.8199999998</v>
      </c>
      <c r="ACF20" s="11">
        <v>4489815.17</v>
      </c>
      <c r="ACG20" s="11">
        <v>1819245.2799999998</v>
      </c>
      <c r="ACH20" s="11">
        <v>6280456.8499999996</v>
      </c>
      <c r="ACI20" s="11">
        <v>4513045.57</v>
      </c>
      <c r="ACJ20" s="11">
        <v>300132901.06999999</v>
      </c>
      <c r="ACK20" s="11">
        <v>3588489.76</v>
      </c>
      <c r="ACL20" s="11">
        <v>3426842.59</v>
      </c>
      <c r="ACM20" s="11">
        <v>7485164.8900000006</v>
      </c>
      <c r="ACN20" s="11">
        <v>2347637.73</v>
      </c>
      <c r="ACO20" s="11">
        <v>3238666.97</v>
      </c>
      <c r="ACP20" s="11">
        <v>5526048.5700000003</v>
      </c>
      <c r="ACQ20" s="11">
        <v>48221792.420000002</v>
      </c>
      <c r="ACR20" s="11">
        <v>68935308.239999995</v>
      </c>
      <c r="ACS20" s="11">
        <v>2653256.9</v>
      </c>
      <c r="ACT20" s="11">
        <v>6008209.3000000007</v>
      </c>
      <c r="ACU20" s="11">
        <v>5054175.1500000004</v>
      </c>
      <c r="ACV20" s="11">
        <v>6152834.7999999998</v>
      </c>
      <c r="ACW20" s="11">
        <v>51919330.039999999</v>
      </c>
      <c r="ACX20" s="11">
        <v>3609956.95</v>
      </c>
      <c r="ACY20" s="11">
        <v>3856861.76</v>
      </c>
      <c r="ACZ20" s="11">
        <v>2881558.39</v>
      </c>
      <c r="ADA20" s="11">
        <v>1023027.54</v>
      </c>
      <c r="ADB20" s="11">
        <v>1420171.46</v>
      </c>
      <c r="ADC20" s="11">
        <v>2346366.66</v>
      </c>
      <c r="ADD20" s="11">
        <v>2455301.48</v>
      </c>
      <c r="ADE20" s="11">
        <v>2188386.29</v>
      </c>
      <c r="ADF20" s="11">
        <v>2882689.0300000003</v>
      </c>
      <c r="ADG20" s="11">
        <v>34257393.219999999</v>
      </c>
      <c r="ADH20" s="11">
        <v>25600108.670000002</v>
      </c>
      <c r="ADI20" s="11">
        <v>1612121.57</v>
      </c>
      <c r="ADJ20" s="11">
        <v>1838765.51</v>
      </c>
      <c r="ADK20" s="11">
        <v>2345693.7000000002</v>
      </c>
      <c r="ADL20" s="11">
        <v>448440.95</v>
      </c>
      <c r="ADM20" s="11">
        <v>2911946.78</v>
      </c>
      <c r="ADN20" s="11">
        <v>1864037.72</v>
      </c>
      <c r="ADO20" s="11">
        <v>3504500.16</v>
      </c>
      <c r="ADP20" s="11">
        <v>272902736.26999998</v>
      </c>
      <c r="ADQ20" s="11">
        <v>11347134.58</v>
      </c>
      <c r="ADR20" s="11">
        <v>15573799.1</v>
      </c>
      <c r="ADS20" s="11">
        <v>9116473.8900000006</v>
      </c>
      <c r="ADT20" s="11">
        <v>67463206.459999993</v>
      </c>
      <c r="ADU20" s="11">
        <v>1178363.93</v>
      </c>
      <c r="ADV20" s="11">
        <v>1744226.05</v>
      </c>
      <c r="ADW20" s="11">
        <v>2857272.02</v>
      </c>
      <c r="ADX20" s="11">
        <v>1365436.9</v>
      </c>
      <c r="ADY20" s="11">
        <v>776995.72</v>
      </c>
      <c r="ADZ20" s="11">
        <v>241586318.83000001</v>
      </c>
      <c r="AEA20" s="11">
        <v>46360936.700000003</v>
      </c>
      <c r="AEB20" s="11">
        <v>33781754.18</v>
      </c>
      <c r="AEC20" s="11">
        <v>4173182.9</v>
      </c>
      <c r="AED20" s="11">
        <v>5895114.2699999996</v>
      </c>
      <c r="AEE20" s="11">
        <v>11847769.610000001</v>
      </c>
      <c r="AEF20" s="11">
        <v>4311590.2</v>
      </c>
      <c r="AEG20" s="11">
        <v>7162700.9900000002</v>
      </c>
      <c r="AEH20" s="11">
        <v>4368783.16</v>
      </c>
      <c r="AEI20" s="11">
        <v>3956270.67</v>
      </c>
      <c r="AEJ20" s="11">
        <v>9197421.4400000013</v>
      </c>
      <c r="AEK20" s="11">
        <v>8525507.1099999994</v>
      </c>
      <c r="AEL20" s="11">
        <v>4213850.1399999997</v>
      </c>
      <c r="AEM20" s="11">
        <v>7203179.29</v>
      </c>
      <c r="AEN20" s="11">
        <v>11929952.23</v>
      </c>
      <c r="AEO20" s="11">
        <v>9472304.6699999999</v>
      </c>
      <c r="AEP20" s="11">
        <v>3988291.29</v>
      </c>
      <c r="AEQ20" s="11">
        <v>25713402.919999998</v>
      </c>
      <c r="AER20" s="11">
        <v>2763067.22</v>
      </c>
      <c r="AES20" s="11">
        <v>15936012.029999999</v>
      </c>
      <c r="AET20" s="11">
        <v>174287901.93000001</v>
      </c>
      <c r="AEU20" s="11">
        <v>10050377.6</v>
      </c>
      <c r="AEV20" s="11">
        <v>9645263.7599999998</v>
      </c>
      <c r="AEW20" s="11">
        <v>5311968</v>
      </c>
      <c r="AEX20" s="11">
        <v>5800410.2699999996</v>
      </c>
      <c r="AEY20" s="11">
        <v>16408492.039999999</v>
      </c>
      <c r="AEZ20" s="11">
        <v>4400948.04</v>
      </c>
      <c r="AFA20" s="11">
        <v>7296070.5700000003</v>
      </c>
      <c r="AFB20" s="11">
        <v>4333172.2699999996</v>
      </c>
      <c r="AFC20" s="11">
        <v>1468967.03</v>
      </c>
      <c r="AFD20" s="11">
        <v>91387945.230000004</v>
      </c>
      <c r="AFE20" s="11">
        <v>34039662.409999996</v>
      </c>
      <c r="AFF20" s="11">
        <v>6447458.1299999999</v>
      </c>
      <c r="AFG20" s="11">
        <v>4921665.88</v>
      </c>
      <c r="AFH20" s="11">
        <v>9153461.6799999997</v>
      </c>
      <c r="AFI20" s="11">
        <v>3865073.96</v>
      </c>
      <c r="AFJ20" s="11">
        <v>3505391.28</v>
      </c>
      <c r="AFK20" s="11">
        <v>3426896.9</v>
      </c>
      <c r="AFL20" s="11">
        <v>1907191.37</v>
      </c>
      <c r="AFM20" s="11">
        <v>6469231.7599999998</v>
      </c>
      <c r="AFN20" s="11">
        <v>2923335.59</v>
      </c>
      <c r="AFO20" s="11">
        <v>5223660.9700000007</v>
      </c>
      <c r="AFP20" s="11">
        <v>3596696.61</v>
      </c>
      <c r="AFQ20" s="11">
        <v>74763475.670000002</v>
      </c>
      <c r="AFR20" s="11">
        <v>8252404.5300000003</v>
      </c>
      <c r="AFS20" s="11">
        <v>7649246.9399999995</v>
      </c>
      <c r="AFT20" s="11">
        <v>2297830.2599999998</v>
      </c>
      <c r="AFU20" s="11">
        <v>2488594.12</v>
      </c>
      <c r="AFV20" s="11">
        <v>2221584.8200000003</v>
      </c>
      <c r="AFW20" s="11">
        <v>1240335.8700000001</v>
      </c>
      <c r="AFX20" s="11">
        <v>5113596.58</v>
      </c>
      <c r="AFY20" s="11">
        <v>14123342.640000001</v>
      </c>
      <c r="AFZ20" s="11">
        <v>2041545.35</v>
      </c>
      <c r="AGA20" s="11">
        <v>11326364.73</v>
      </c>
      <c r="AGB20" s="11">
        <v>2295723.29</v>
      </c>
      <c r="AGC20" s="11">
        <v>107325641.3</v>
      </c>
      <c r="AGD20" s="11">
        <v>4786378.7299999995</v>
      </c>
      <c r="AGE20" s="11">
        <v>4181831.22</v>
      </c>
      <c r="AGF20" s="11">
        <v>2569967.4700000002</v>
      </c>
      <c r="AGG20" s="11">
        <v>17697117.739999998</v>
      </c>
      <c r="AGH20" s="11">
        <v>4057116.1399999997</v>
      </c>
      <c r="AGI20" s="11">
        <v>2417126.3999999999</v>
      </c>
      <c r="AGJ20" s="11">
        <v>3834099.41</v>
      </c>
      <c r="AGK20" s="11">
        <v>2594340.04</v>
      </c>
      <c r="AGL20" s="11">
        <v>3815810.6599999997</v>
      </c>
      <c r="AGM20" s="11">
        <v>3841963.22</v>
      </c>
      <c r="AGN20" s="11">
        <v>188220967.42000002</v>
      </c>
      <c r="AGO20" s="11">
        <v>14140424.75</v>
      </c>
      <c r="AGP20" s="11">
        <v>13160042.779999999</v>
      </c>
      <c r="AGQ20" s="11">
        <v>1899907.73</v>
      </c>
      <c r="AGR20" s="11">
        <v>8332195.0500000007</v>
      </c>
      <c r="AGS20" s="11">
        <v>7245340.9400000004</v>
      </c>
      <c r="AGT20" s="11">
        <v>1705460.32</v>
      </c>
      <c r="AGU20" s="11">
        <v>3157687.33</v>
      </c>
      <c r="AGV20" s="11">
        <v>286475121.58999997</v>
      </c>
      <c r="AGW20" s="11">
        <v>123627908.41999999</v>
      </c>
      <c r="AGX20" s="11">
        <v>2910591.78</v>
      </c>
      <c r="AGY20" s="11">
        <v>5207277.41</v>
      </c>
      <c r="AGZ20" s="11">
        <v>20148654.619999997</v>
      </c>
      <c r="AHA20" s="11">
        <v>7048302.4500000002</v>
      </c>
      <c r="AHB20" s="11">
        <v>5779255.5599999996</v>
      </c>
      <c r="AHC20" s="11">
        <v>8777798.040000001</v>
      </c>
      <c r="AHD20" s="11">
        <v>1331812.5</v>
      </c>
      <c r="AHE20" s="11">
        <v>7803454.3099999996</v>
      </c>
      <c r="AHF20" s="11">
        <v>6441214.3899999997</v>
      </c>
      <c r="AHG20" s="11">
        <v>2930095.25</v>
      </c>
      <c r="AHH20" s="11">
        <v>2048337.4100000001</v>
      </c>
      <c r="AHI20" s="11">
        <v>2594361.67</v>
      </c>
      <c r="AHJ20" s="11">
        <v>3761360.68</v>
      </c>
      <c r="AHK20" s="11">
        <v>2819679.76</v>
      </c>
      <c r="AHL20" s="11">
        <v>3481434.93</v>
      </c>
      <c r="AHM20" s="11">
        <v>60808075.530000001</v>
      </c>
      <c r="AHN20" s="11">
        <v>5682799.3600000003</v>
      </c>
      <c r="AHO20" s="11">
        <v>2179774.4300000002</v>
      </c>
      <c r="AHP20" s="11">
        <v>3765752.8899999997</v>
      </c>
      <c r="AHQ20" s="11">
        <v>14937708.829999998</v>
      </c>
      <c r="AHR20" s="11">
        <v>3938219.91</v>
      </c>
      <c r="AHS20" s="11">
        <v>1785558.7100000002</v>
      </c>
      <c r="AHT20" s="11">
        <f t="shared" ref="AHT20:AHT32" si="16">SUM(D20:AHR20)</f>
        <v>20716271299.900002</v>
      </c>
      <c r="AHV20" s="609"/>
      <c r="AHW20" s="610"/>
    </row>
    <row r="21" spans="1:907" x14ac:dyDescent="0.7">
      <c r="A21" s="96">
        <v>15</v>
      </c>
      <c r="B21" s="96" t="s">
        <v>661</v>
      </c>
      <c r="C21" s="6" t="s">
        <v>662</v>
      </c>
      <c r="D21" s="11">
        <v>5177253.3099999996</v>
      </c>
      <c r="E21" s="11">
        <v>603764.54</v>
      </c>
      <c r="F21" s="11">
        <v>800023.5</v>
      </c>
      <c r="G21" s="11">
        <v>219141.19</v>
      </c>
      <c r="H21" s="11">
        <v>1177062.98</v>
      </c>
      <c r="I21" s="11">
        <v>505910.73</v>
      </c>
      <c r="J21" s="11">
        <v>891597.18</v>
      </c>
      <c r="K21" s="11">
        <v>671967.12</v>
      </c>
      <c r="L21" s="11">
        <v>760378.45</v>
      </c>
      <c r="M21" s="11">
        <v>1137769.9099999999</v>
      </c>
      <c r="N21" s="11">
        <v>477468.49</v>
      </c>
      <c r="O21" s="11">
        <v>552081.51</v>
      </c>
      <c r="P21" s="11">
        <v>1106965.1000000001</v>
      </c>
      <c r="Q21" s="11">
        <v>470347.8</v>
      </c>
      <c r="R21" s="11">
        <v>314615.15000000002</v>
      </c>
      <c r="S21" s="11">
        <v>367167.23</v>
      </c>
      <c r="T21" s="11">
        <v>450780.03</v>
      </c>
      <c r="U21" s="11">
        <v>370645.72</v>
      </c>
      <c r="V21" s="11">
        <v>3073088.88</v>
      </c>
      <c r="W21" s="11">
        <v>620104.23</v>
      </c>
      <c r="X21" s="11">
        <v>388841.84</v>
      </c>
      <c r="Y21" s="11">
        <v>704943.53</v>
      </c>
      <c r="Z21" s="11">
        <v>355419.4</v>
      </c>
      <c r="AA21" s="11">
        <v>689764.43</v>
      </c>
      <c r="AB21" s="11">
        <v>289342.34999999998</v>
      </c>
      <c r="AC21" s="11">
        <v>2318027.0699999998</v>
      </c>
      <c r="AD21" s="11">
        <v>581864.14</v>
      </c>
      <c r="AE21" s="11">
        <v>126795.58</v>
      </c>
      <c r="AF21" s="11">
        <v>1098321.73</v>
      </c>
      <c r="AG21" s="11">
        <v>275081.55</v>
      </c>
      <c r="AH21" s="11">
        <v>807272.23</v>
      </c>
      <c r="AI21" s="11">
        <v>526064.48</v>
      </c>
      <c r="AJ21" s="11">
        <v>121373</v>
      </c>
      <c r="AK21" s="11">
        <v>98964.24</v>
      </c>
      <c r="AL21" s="11">
        <v>646513.48</v>
      </c>
      <c r="AM21" s="11">
        <v>122294.79</v>
      </c>
      <c r="AN21" s="11">
        <v>173600.83</v>
      </c>
      <c r="AO21" s="11">
        <v>249379.65</v>
      </c>
      <c r="AP21" s="11">
        <v>452324.96</v>
      </c>
      <c r="AQ21" s="11">
        <v>206544.98</v>
      </c>
      <c r="AR21" s="11">
        <v>253496.38</v>
      </c>
      <c r="AS21" s="11">
        <v>118429.04</v>
      </c>
      <c r="AT21" s="11">
        <v>2910086.55</v>
      </c>
      <c r="AU21" s="11">
        <v>288186.65999999997</v>
      </c>
      <c r="AV21" s="11">
        <v>158818.45000000001</v>
      </c>
      <c r="AW21" s="11">
        <v>147966.18</v>
      </c>
      <c r="AX21" s="11">
        <v>932765.02</v>
      </c>
      <c r="AY21" s="11">
        <v>346353.67</v>
      </c>
      <c r="AZ21" s="11">
        <v>367743.92</v>
      </c>
      <c r="BA21" s="11">
        <v>274274.71000000002</v>
      </c>
      <c r="BB21" s="11">
        <v>156539.23000000001</v>
      </c>
      <c r="BC21" s="11">
        <v>138591.94</v>
      </c>
      <c r="BD21" s="11">
        <v>154358.03</v>
      </c>
      <c r="BE21" s="11">
        <v>139909.46</v>
      </c>
      <c r="BF21" s="11">
        <v>848873.45</v>
      </c>
      <c r="BG21" s="11">
        <v>148949.35</v>
      </c>
      <c r="BH21" s="11">
        <v>294823.03000000003</v>
      </c>
      <c r="BI21" s="11">
        <v>571538.25</v>
      </c>
      <c r="BJ21" s="11">
        <v>772253.51</v>
      </c>
      <c r="BK21" s="11">
        <v>334533.93</v>
      </c>
      <c r="BL21" s="11">
        <v>181212.35</v>
      </c>
      <c r="BM21" s="11">
        <v>367587.05</v>
      </c>
      <c r="BN21" s="11">
        <v>411952.21</v>
      </c>
      <c r="BO21" s="11">
        <v>175270.99</v>
      </c>
      <c r="BP21" s="11">
        <v>46811.45</v>
      </c>
      <c r="BQ21" s="11">
        <v>64733.08</v>
      </c>
      <c r="BR21" s="11">
        <v>1766543.95</v>
      </c>
      <c r="BS21" s="11">
        <v>425296.74</v>
      </c>
      <c r="BT21" s="11">
        <v>217958.72</v>
      </c>
      <c r="BU21" s="11">
        <v>413232.31</v>
      </c>
      <c r="BV21" s="11">
        <v>219317.25</v>
      </c>
      <c r="BW21" s="11">
        <v>278443.11</v>
      </c>
      <c r="BX21" s="11">
        <v>209118.55</v>
      </c>
      <c r="BY21" s="11">
        <v>237035.07</v>
      </c>
      <c r="BZ21" s="11">
        <v>457356.28</v>
      </c>
      <c r="CA21" s="11">
        <v>313914.96999999997</v>
      </c>
      <c r="CB21" s="11">
        <v>344726.76</v>
      </c>
      <c r="CC21" s="11">
        <v>282969.99</v>
      </c>
      <c r="CD21" s="11">
        <v>242745.9</v>
      </c>
      <c r="CE21" s="11">
        <v>372783.12</v>
      </c>
      <c r="CF21" s="11">
        <v>310992.2</v>
      </c>
      <c r="CG21" s="11">
        <v>3576467.27</v>
      </c>
      <c r="CH21" s="11">
        <v>323114.36</v>
      </c>
      <c r="CI21" s="11">
        <v>2365748.37</v>
      </c>
      <c r="CJ21" s="11">
        <v>367882.37</v>
      </c>
      <c r="CK21" s="11">
        <v>526056.89</v>
      </c>
      <c r="CL21" s="11">
        <v>346575.16</v>
      </c>
      <c r="CM21" s="11">
        <v>223042.13</v>
      </c>
      <c r="CN21" s="11">
        <v>719173.67</v>
      </c>
      <c r="CO21" s="11">
        <v>182855.33</v>
      </c>
      <c r="CP21" s="11">
        <v>351590.07</v>
      </c>
      <c r="CQ21" s="11">
        <v>216134.67</v>
      </c>
      <c r="CR21" s="11">
        <v>438566.58</v>
      </c>
      <c r="CS21" s="11">
        <v>211339.12</v>
      </c>
      <c r="CT21" s="11">
        <v>778579.65</v>
      </c>
      <c r="CU21" s="11">
        <v>161429.22</v>
      </c>
      <c r="CV21" s="11">
        <v>384404.11</v>
      </c>
      <c r="CW21" s="11">
        <v>664797.52</v>
      </c>
      <c r="CX21" s="11">
        <v>251207</v>
      </c>
      <c r="CY21" s="11">
        <v>615685.31999999995</v>
      </c>
      <c r="CZ21" s="11">
        <v>209682.29</v>
      </c>
      <c r="DA21" s="11">
        <v>195087.85</v>
      </c>
      <c r="DB21" s="11">
        <v>914880.13</v>
      </c>
      <c r="DC21" s="11">
        <v>2259152.7000000002</v>
      </c>
      <c r="DD21" s="11">
        <v>625077.14</v>
      </c>
      <c r="DE21" s="11">
        <v>597974.57999999996</v>
      </c>
      <c r="DF21" s="11">
        <v>429461.33</v>
      </c>
      <c r="DG21" s="11">
        <v>519536.94</v>
      </c>
      <c r="DH21" s="11">
        <v>453283.21</v>
      </c>
      <c r="DI21" s="11">
        <v>625523.64</v>
      </c>
      <c r="DJ21" s="11">
        <v>222835.99</v>
      </c>
      <c r="DK21" s="11">
        <v>3764150.65</v>
      </c>
      <c r="DL21" s="11">
        <v>277251.65999999997</v>
      </c>
      <c r="DM21" s="11">
        <v>438566.92</v>
      </c>
      <c r="DN21" s="11">
        <v>339040.84</v>
      </c>
      <c r="DO21" s="11">
        <v>712879.96</v>
      </c>
      <c r="DP21" s="11">
        <v>243265.04</v>
      </c>
      <c r="DQ21" s="11">
        <v>455118.78</v>
      </c>
      <c r="DR21" s="11">
        <v>797973.9</v>
      </c>
      <c r="DS21" s="11">
        <v>345188.78</v>
      </c>
      <c r="DT21" s="11">
        <v>779620.3</v>
      </c>
      <c r="DU21" s="11">
        <v>233718.02</v>
      </c>
      <c r="DV21" s="11">
        <v>715285.13</v>
      </c>
      <c r="DW21" s="11">
        <v>501377.79</v>
      </c>
      <c r="DX21" s="11">
        <v>300320.71999999997</v>
      </c>
      <c r="DY21" s="11">
        <v>683708.59</v>
      </c>
      <c r="DZ21" s="11">
        <v>254386.7</v>
      </c>
      <c r="EA21" s="11">
        <v>139986.04</v>
      </c>
      <c r="EB21" s="11">
        <v>403755.35</v>
      </c>
      <c r="EC21" s="11">
        <v>359296.23</v>
      </c>
      <c r="ED21" s="11">
        <v>683773.56</v>
      </c>
      <c r="EE21" s="11">
        <v>517948.01</v>
      </c>
      <c r="EF21" s="11">
        <v>442290.01</v>
      </c>
      <c r="EG21" s="11">
        <v>1191956.76</v>
      </c>
      <c r="EH21" s="11">
        <v>405206.28</v>
      </c>
      <c r="EI21" s="11">
        <v>530379.4</v>
      </c>
      <c r="EJ21" s="11">
        <v>495413.42</v>
      </c>
      <c r="EK21" s="11">
        <v>803776.13</v>
      </c>
      <c r="EL21" s="11">
        <v>255179.42</v>
      </c>
      <c r="EM21" s="11">
        <v>471506.64</v>
      </c>
      <c r="EN21" s="11">
        <v>2150263.5099999998</v>
      </c>
      <c r="EO21" s="11">
        <v>528135.39</v>
      </c>
      <c r="EP21" s="11">
        <v>620532.66</v>
      </c>
      <c r="EQ21" s="11">
        <v>386627.07</v>
      </c>
      <c r="ER21" s="11">
        <v>198723.52</v>
      </c>
      <c r="ES21" s="11">
        <v>154706.32999999999</v>
      </c>
      <c r="ET21" s="11">
        <v>673354.41</v>
      </c>
      <c r="EU21" s="11">
        <v>657742.5</v>
      </c>
      <c r="EV21" s="11">
        <v>264422.73</v>
      </c>
      <c r="EW21" s="11">
        <v>5935870.4100000001</v>
      </c>
      <c r="EX21" s="11">
        <v>235989.01</v>
      </c>
      <c r="EY21" s="11">
        <v>106356.01</v>
      </c>
      <c r="EZ21" s="11">
        <v>710192.6</v>
      </c>
      <c r="FA21" s="11">
        <v>460308.95</v>
      </c>
      <c r="FB21" s="11">
        <v>318540.33</v>
      </c>
      <c r="FC21" s="11">
        <v>339330.35</v>
      </c>
      <c r="FD21" s="11">
        <v>243189.08</v>
      </c>
      <c r="FE21" s="11">
        <v>301126.62</v>
      </c>
      <c r="FF21" s="11">
        <v>67106.460000000006</v>
      </c>
      <c r="FG21" s="11">
        <v>102151.79</v>
      </c>
      <c r="FH21" s="11">
        <v>142264.35</v>
      </c>
      <c r="FI21" s="11">
        <v>894291.12</v>
      </c>
      <c r="FJ21" s="11">
        <v>131825.69</v>
      </c>
      <c r="FK21" s="11">
        <v>357030.11</v>
      </c>
      <c r="FL21" s="11">
        <v>222490.26</v>
      </c>
      <c r="FM21" s="11">
        <v>1812058.86</v>
      </c>
      <c r="FN21" s="11">
        <v>490376.21</v>
      </c>
      <c r="FO21" s="11">
        <v>147714.92000000001</v>
      </c>
      <c r="FP21" s="11">
        <v>116694.14</v>
      </c>
      <c r="FQ21" s="11">
        <v>3035221.81</v>
      </c>
      <c r="FR21" s="11">
        <v>707370.92</v>
      </c>
      <c r="FS21" s="11">
        <v>103298.12</v>
      </c>
      <c r="FT21" s="11">
        <v>461004.29</v>
      </c>
      <c r="FU21" s="11">
        <v>166111.29999999999</v>
      </c>
      <c r="FV21" s="11">
        <v>190703.8</v>
      </c>
      <c r="FW21" s="11">
        <v>860106.65</v>
      </c>
      <c r="FX21" s="11">
        <v>493940.03</v>
      </c>
      <c r="FY21" s="11">
        <v>328497.01</v>
      </c>
      <c r="FZ21" s="11">
        <v>329981.65000000002</v>
      </c>
      <c r="GA21" s="11">
        <v>653537.56000000006</v>
      </c>
      <c r="GB21" s="11">
        <v>342127.31</v>
      </c>
      <c r="GC21" s="11">
        <v>680295.85</v>
      </c>
      <c r="GD21" s="11">
        <v>178026.4</v>
      </c>
      <c r="GE21" s="11">
        <v>1241341.33</v>
      </c>
      <c r="GF21" s="11">
        <v>402550.9</v>
      </c>
      <c r="GG21" s="11">
        <v>447834.89</v>
      </c>
      <c r="GH21" s="11">
        <v>927518.94</v>
      </c>
      <c r="GI21" s="11">
        <v>320260.26</v>
      </c>
      <c r="GJ21" s="11">
        <v>570030.77</v>
      </c>
      <c r="GK21" s="11">
        <v>170421.74</v>
      </c>
      <c r="GL21" s="11">
        <v>825085.53</v>
      </c>
      <c r="GM21" s="11">
        <v>55599.47</v>
      </c>
      <c r="GN21" s="11">
        <v>170333.41</v>
      </c>
      <c r="GO21" s="11">
        <v>82961.850000000006</v>
      </c>
      <c r="GP21" s="11">
        <v>173867.46</v>
      </c>
      <c r="GQ21" s="11">
        <v>874785.47</v>
      </c>
      <c r="GR21" s="11">
        <v>1496929.84</v>
      </c>
      <c r="GS21" s="11">
        <v>287796.32</v>
      </c>
      <c r="GT21" s="11">
        <v>671709.54</v>
      </c>
      <c r="GU21" s="11">
        <v>157265.35</v>
      </c>
      <c r="GV21" s="11">
        <v>548206</v>
      </c>
      <c r="GW21" s="11">
        <v>421172.11</v>
      </c>
      <c r="GX21" s="11">
        <v>177661.9</v>
      </c>
      <c r="GY21" s="11">
        <v>523458.49</v>
      </c>
      <c r="GZ21" s="11">
        <v>471674.92</v>
      </c>
      <c r="HA21" s="11">
        <v>304480.02</v>
      </c>
      <c r="HB21" s="11">
        <v>310222.15999999997</v>
      </c>
      <c r="HC21" s="11">
        <v>1879422.08</v>
      </c>
      <c r="HD21" s="11">
        <v>3873805.89</v>
      </c>
      <c r="HE21" s="11">
        <v>1279744.6200000001</v>
      </c>
      <c r="HF21" s="11">
        <v>1195694.1000000001</v>
      </c>
      <c r="HG21" s="11">
        <v>349616.55</v>
      </c>
      <c r="HH21" s="11">
        <v>521398.91</v>
      </c>
      <c r="HI21" s="11">
        <v>222855.55</v>
      </c>
      <c r="HJ21" s="11">
        <v>840421.47</v>
      </c>
      <c r="HK21" s="11">
        <v>1721468.34</v>
      </c>
      <c r="HL21" s="11">
        <v>349880.79</v>
      </c>
      <c r="HM21" s="11">
        <v>877413.74</v>
      </c>
      <c r="HN21" s="11">
        <v>475647.83</v>
      </c>
      <c r="HO21" s="11">
        <v>835822.84</v>
      </c>
      <c r="HP21" s="11">
        <v>220982.48</v>
      </c>
      <c r="HQ21" s="11">
        <v>599940.80000000005</v>
      </c>
      <c r="HR21" s="11">
        <v>310950.40000000002</v>
      </c>
      <c r="HS21" s="11">
        <v>1042132.07</v>
      </c>
      <c r="HT21" s="11">
        <v>402628.91</v>
      </c>
      <c r="HU21" s="11">
        <v>382853.95</v>
      </c>
      <c r="HV21" s="11">
        <v>232144.78</v>
      </c>
      <c r="HW21" s="11">
        <v>278430.09999999998</v>
      </c>
      <c r="HX21" s="11">
        <v>203901.49</v>
      </c>
      <c r="HY21" s="11">
        <v>484423.77</v>
      </c>
      <c r="HZ21" s="11">
        <v>271637.40000000002</v>
      </c>
      <c r="IA21" s="11">
        <v>180548.77</v>
      </c>
      <c r="IB21" s="11">
        <v>83294.14</v>
      </c>
      <c r="IC21" s="11">
        <v>540055.06999999995</v>
      </c>
      <c r="ID21" s="11">
        <v>2028731.91</v>
      </c>
      <c r="IE21" s="11">
        <v>83481.8</v>
      </c>
      <c r="IF21" s="11">
        <v>204978.2</v>
      </c>
      <c r="IG21" s="11">
        <v>103475.5</v>
      </c>
      <c r="IH21" s="11">
        <v>77705.100000000006</v>
      </c>
      <c r="II21" s="11">
        <v>949941.48</v>
      </c>
      <c r="IJ21" s="11">
        <v>659398.47</v>
      </c>
      <c r="IK21" s="11">
        <v>576700.72</v>
      </c>
      <c r="IL21" s="11">
        <v>536742.07999999996</v>
      </c>
      <c r="IM21" s="11">
        <v>775831.06</v>
      </c>
      <c r="IN21" s="11">
        <v>746339.52</v>
      </c>
      <c r="IO21" s="11">
        <v>100237.35</v>
      </c>
      <c r="IP21" s="11">
        <v>280798.53999999998</v>
      </c>
      <c r="IQ21" s="11">
        <v>232447.94</v>
      </c>
      <c r="IR21" s="11">
        <v>331844.7</v>
      </c>
      <c r="IS21" s="11">
        <v>232552.77</v>
      </c>
      <c r="IT21" s="11">
        <v>662979.51</v>
      </c>
      <c r="IU21" s="11">
        <v>810187.05</v>
      </c>
      <c r="IV21" s="11">
        <v>391305.85</v>
      </c>
      <c r="IW21" s="11">
        <v>246365.33</v>
      </c>
      <c r="IX21" s="11">
        <v>407329.97</v>
      </c>
      <c r="IY21" s="11">
        <v>126038.35</v>
      </c>
      <c r="IZ21" s="11">
        <v>276461.09999999998</v>
      </c>
      <c r="JA21" s="11">
        <v>112666.53</v>
      </c>
      <c r="JB21" s="11">
        <v>150705.97</v>
      </c>
      <c r="JC21" s="11">
        <v>342417.36</v>
      </c>
      <c r="JD21" s="11">
        <v>344362.06</v>
      </c>
      <c r="JE21" s="11">
        <v>422257.45</v>
      </c>
      <c r="JF21" s="11">
        <v>1355799.94</v>
      </c>
      <c r="JG21" s="11">
        <v>394110.3</v>
      </c>
      <c r="JH21" s="11">
        <v>315694.99</v>
      </c>
      <c r="JI21" s="11">
        <v>203111.31</v>
      </c>
      <c r="JJ21" s="11">
        <v>493714.39</v>
      </c>
      <c r="JK21" s="11">
        <v>466354.01</v>
      </c>
      <c r="JL21" s="11">
        <v>981648.36</v>
      </c>
      <c r="JM21" s="11">
        <v>128256.01</v>
      </c>
      <c r="JN21" s="11">
        <v>475060.47</v>
      </c>
      <c r="JO21" s="11">
        <v>260471.88</v>
      </c>
      <c r="JP21" s="11">
        <v>53851</v>
      </c>
      <c r="JQ21" s="11">
        <v>264852.15999999997</v>
      </c>
      <c r="JR21" s="11">
        <v>199208.62</v>
      </c>
      <c r="JS21" s="11">
        <v>2602838.6800000002</v>
      </c>
      <c r="JT21" s="11">
        <v>1243462.2</v>
      </c>
      <c r="JU21" s="11">
        <v>351607.16</v>
      </c>
      <c r="JV21" s="11">
        <v>80575.97</v>
      </c>
      <c r="JW21" s="11">
        <v>570597.02</v>
      </c>
      <c r="JX21" s="11">
        <v>169947.6</v>
      </c>
      <c r="JY21" s="11">
        <v>809533.72</v>
      </c>
      <c r="JZ21" s="11">
        <v>627965.26</v>
      </c>
      <c r="KA21" s="11">
        <v>316815.74</v>
      </c>
      <c r="KB21" s="11">
        <v>636112.03</v>
      </c>
      <c r="KC21" s="11">
        <v>521229.72</v>
      </c>
      <c r="KD21" s="11">
        <v>389019.55</v>
      </c>
      <c r="KE21" s="11">
        <v>155404.60999999999</v>
      </c>
      <c r="KF21" s="11">
        <v>47354.559999999998</v>
      </c>
      <c r="KG21" s="11">
        <v>329135.17</v>
      </c>
      <c r="KH21" s="11">
        <v>137958.28</v>
      </c>
      <c r="KI21" s="11">
        <v>823435.93</v>
      </c>
      <c r="KJ21" s="11">
        <v>407574.29</v>
      </c>
      <c r="KK21" s="11">
        <v>459892.07</v>
      </c>
      <c r="KL21" s="11">
        <v>572484.43999999994</v>
      </c>
      <c r="KM21" s="11">
        <v>95294</v>
      </c>
      <c r="KN21" s="11">
        <v>500936.65</v>
      </c>
      <c r="KO21" s="11">
        <v>1719502.62</v>
      </c>
      <c r="KP21" s="11">
        <v>765570.45</v>
      </c>
      <c r="KQ21" s="11">
        <v>364042.07</v>
      </c>
      <c r="KR21" s="11">
        <v>637698.31999999995</v>
      </c>
      <c r="KS21" s="11">
        <v>354485.38</v>
      </c>
      <c r="KT21" s="11">
        <v>268963.52</v>
      </c>
      <c r="KU21" s="11">
        <v>570213.87</v>
      </c>
      <c r="KV21" s="11">
        <v>540516.31000000006</v>
      </c>
      <c r="KW21" s="11">
        <v>377458.35</v>
      </c>
      <c r="KX21" s="11">
        <v>2706058.71</v>
      </c>
      <c r="KY21" s="11">
        <v>417556</v>
      </c>
      <c r="KZ21" s="11">
        <v>1345806.59</v>
      </c>
      <c r="LA21" s="11">
        <v>95007.360000000001</v>
      </c>
      <c r="LB21" s="11">
        <v>238626.6</v>
      </c>
      <c r="LC21" s="11">
        <v>312691.99</v>
      </c>
      <c r="LD21" s="11">
        <v>1497317.6</v>
      </c>
      <c r="LE21" s="11">
        <v>327898.31</v>
      </c>
      <c r="LF21" s="11">
        <v>334696.21000000002</v>
      </c>
      <c r="LG21" s="11">
        <v>334941.40000000002</v>
      </c>
      <c r="LH21" s="11">
        <v>1407608.37</v>
      </c>
      <c r="LI21" s="11">
        <v>1616122.9</v>
      </c>
      <c r="LJ21" s="11">
        <v>585465.35</v>
      </c>
      <c r="LK21" s="11">
        <v>1313922.18</v>
      </c>
      <c r="LL21" s="11">
        <v>2686678.86</v>
      </c>
      <c r="LM21" s="11">
        <v>364097.08</v>
      </c>
      <c r="LN21" s="11">
        <v>471665.42</v>
      </c>
      <c r="LO21" s="11">
        <v>974131.38</v>
      </c>
      <c r="LP21" s="11">
        <v>558152.41</v>
      </c>
      <c r="LQ21" s="11">
        <v>764078.43</v>
      </c>
      <c r="LR21" s="11">
        <v>560346.9</v>
      </c>
      <c r="LS21" s="11">
        <v>747119.79</v>
      </c>
      <c r="LT21" s="11">
        <v>248040.27</v>
      </c>
      <c r="LU21" s="11">
        <v>278936.03999999998</v>
      </c>
      <c r="LV21" s="11">
        <v>1274916.51</v>
      </c>
      <c r="LW21" s="11">
        <v>713368.18</v>
      </c>
      <c r="LX21" s="11">
        <v>1865486.5</v>
      </c>
      <c r="LY21" s="11">
        <v>623503.22</v>
      </c>
      <c r="LZ21" s="11">
        <v>891545.12</v>
      </c>
      <c r="MA21" s="11">
        <v>514325.1</v>
      </c>
      <c r="MB21" s="11">
        <v>651884.69999999995</v>
      </c>
      <c r="MC21" s="11">
        <v>592735</v>
      </c>
      <c r="MD21" s="11">
        <v>582504.34</v>
      </c>
      <c r="ME21" s="11">
        <v>366661.28</v>
      </c>
      <c r="MF21" s="11">
        <v>800818.16</v>
      </c>
      <c r="MG21" s="11">
        <v>413572.95</v>
      </c>
      <c r="MH21" s="11">
        <v>716157.51</v>
      </c>
      <c r="MI21" s="11">
        <v>636600.84</v>
      </c>
      <c r="MJ21" s="11">
        <v>408890.34</v>
      </c>
      <c r="MK21" s="11">
        <v>235007.83</v>
      </c>
      <c r="ML21" s="11">
        <v>304285.25</v>
      </c>
      <c r="MM21" s="11">
        <v>401137.86</v>
      </c>
      <c r="MN21" s="11">
        <v>287128.21999999997</v>
      </c>
      <c r="MO21" s="11">
        <v>706065.09</v>
      </c>
      <c r="MP21" s="11">
        <v>340317.99</v>
      </c>
      <c r="MQ21" s="11">
        <v>302959.75</v>
      </c>
      <c r="MR21" s="11">
        <v>219271.98</v>
      </c>
      <c r="MS21" s="11">
        <v>365980.15999999997</v>
      </c>
      <c r="MT21" s="11">
        <v>6081349.6200000001</v>
      </c>
      <c r="MU21" s="11">
        <v>521527.31</v>
      </c>
      <c r="MV21" s="11">
        <v>528284.22</v>
      </c>
      <c r="MW21" s="11">
        <v>305452.13</v>
      </c>
      <c r="MX21" s="11">
        <v>243127.22</v>
      </c>
      <c r="MY21" s="11">
        <v>210689.77</v>
      </c>
      <c r="MZ21" s="11">
        <v>1194500.33</v>
      </c>
      <c r="NA21" s="11">
        <v>774148.66</v>
      </c>
      <c r="NB21" s="11">
        <v>361970.15</v>
      </c>
      <c r="NC21" s="11">
        <v>218276.92</v>
      </c>
      <c r="ND21" s="11">
        <v>88732</v>
      </c>
      <c r="NE21" s="11">
        <v>2837597.72</v>
      </c>
      <c r="NF21" s="11">
        <v>1060225.51</v>
      </c>
      <c r="NG21" s="11">
        <v>385987.76</v>
      </c>
      <c r="NH21" s="11">
        <v>1460979.77</v>
      </c>
      <c r="NI21" s="11">
        <v>251107.22</v>
      </c>
      <c r="NJ21" s="11">
        <v>920684.64</v>
      </c>
      <c r="NK21" s="11">
        <v>1858860.11</v>
      </c>
      <c r="NL21" s="11">
        <v>683853.49</v>
      </c>
      <c r="NM21" s="11">
        <v>68347.58</v>
      </c>
      <c r="NN21" s="11">
        <v>551964.91</v>
      </c>
      <c r="NO21" s="11">
        <v>327967.57</v>
      </c>
      <c r="NP21" s="11">
        <v>222992.13</v>
      </c>
      <c r="NQ21" s="11">
        <v>1197170.31</v>
      </c>
      <c r="NR21" s="11">
        <v>93010.28</v>
      </c>
      <c r="NS21" s="11">
        <v>297789.78999999998</v>
      </c>
      <c r="NT21" s="11">
        <v>304621.40000000002</v>
      </c>
      <c r="NU21" s="11">
        <v>407571.92</v>
      </c>
      <c r="NV21" s="11">
        <v>32770.1</v>
      </c>
      <c r="NW21" s="11">
        <v>49702.44</v>
      </c>
      <c r="NX21" s="11">
        <v>1788412.97</v>
      </c>
      <c r="NY21" s="11">
        <v>770732.19</v>
      </c>
      <c r="NZ21" s="11">
        <v>211899.3</v>
      </c>
      <c r="OA21" s="11">
        <v>206982.14</v>
      </c>
      <c r="OB21" s="11">
        <v>362210.04000000004</v>
      </c>
      <c r="OC21" s="11">
        <v>85853.9</v>
      </c>
      <c r="OD21" s="11">
        <v>256663.01</v>
      </c>
      <c r="OE21" s="11">
        <v>5126614.5599999996</v>
      </c>
      <c r="OF21" s="11">
        <v>737598.36</v>
      </c>
      <c r="OG21" s="11">
        <v>501790.63</v>
      </c>
      <c r="OH21" s="11">
        <v>747869.95</v>
      </c>
      <c r="OI21" s="11">
        <v>232065.91</v>
      </c>
      <c r="OJ21" s="11">
        <v>359680.82</v>
      </c>
      <c r="OK21" s="11">
        <v>334750.32</v>
      </c>
      <c r="OL21" s="11">
        <v>161170.87</v>
      </c>
      <c r="OM21" s="11">
        <v>415523.94</v>
      </c>
      <c r="ON21" s="11">
        <v>2477605.2999999998</v>
      </c>
      <c r="OO21" s="11">
        <v>618633.41</v>
      </c>
      <c r="OP21" s="11">
        <v>1032050.87</v>
      </c>
      <c r="OQ21" s="11">
        <v>654399.59</v>
      </c>
      <c r="OR21" s="11">
        <v>325942.39</v>
      </c>
      <c r="OS21" s="11">
        <v>163720.17000000001</v>
      </c>
      <c r="OT21" s="11">
        <v>376720.45</v>
      </c>
      <c r="OU21" s="11">
        <v>97179.02</v>
      </c>
      <c r="OV21" s="11">
        <v>250838.51</v>
      </c>
      <c r="OW21" s="11">
        <v>624781.59</v>
      </c>
      <c r="OX21" s="11">
        <v>269997.90999999997</v>
      </c>
      <c r="OY21" s="11">
        <v>335916</v>
      </c>
      <c r="OZ21" s="11">
        <v>145815.44</v>
      </c>
      <c r="PA21" s="11">
        <v>222026.95</v>
      </c>
      <c r="PB21" s="11">
        <v>171655.48</v>
      </c>
      <c r="PC21" s="11">
        <v>1409880.93</v>
      </c>
      <c r="PD21" s="11">
        <v>254584.5</v>
      </c>
      <c r="PE21" s="11">
        <v>486961</v>
      </c>
      <c r="PF21" s="11">
        <v>198598.35</v>
      </c>
      <c r="PG21" s="11">
        <v>464836.42</v>
      </c>
      <c r="PH21" s="11">
        <v>173531.76</v>
      </c>
      <c r="PI21" s="11">
        <v>242871.24</v>
      </c>
      <c r="PJ21" s="11">
        <v>212314.89</v>
      </c>
      <c r="PK21" s="11">
        <v>257958.95</v>
      </c>
      <c r="PL21" s="11">
        <v>624508.63</v>
      </c>
      <c r="PM21" s="11">
        <v>164188.96</v>
      </c>
      <c r="PN21" s="11">
        <v>1031454.69</v>
      </c>
      <c r="PO21" s="11">
        <v>329084.26</v>
      </c>
      <c r="PP21" s="11">
        <v>749925.71</v>
      </c>
      <c r="PQ21" s="11">
        <v>297028.15999999997</v>
      </c>
      <c r="PR21" s="11">
        <v>234489.25</v>
      </c>
      <c r="PS21" s="11">
        <v>222256</v>
      </c>
      <c r="PT21" s="11">
        <v>323351.62</v>
      </c>
      <c r="PU21" s="11">
        <v>2600844.67</v>
      </c>
      <c r="PV21" s="11">
        <v>301445</v>
      </c>
      <c r="PW21" s="11">
        <v>232561.11</v>
      </c>
      <c r="PX21" s="11">
        <v>228367.2</v>
      </c>
      <c r="PY21" s="11">
        <v>463026.95</v>
      </c>
      <c r="PZ21" s="11">
        <v>477625.24</v>
      </c>
      <c r="QA21" s="11">
        <v>935693.33</v>
      </c>
      <c r="QB21" s="11">
        <v>114726.16</v>
      </c>
      <c r="QC21" s="11">
        <v>184246.13</v>
      </c>
      <c r="QD21" s="11">
        <v>262315.95</v>
      </c>
      <c r="QE21" s="11">
        <v>589827.81000000006</v>
      </c>
      <c r="QF21" s="11">
        <v>327166.7</v>
      </c>
      <c r="QG21" s="11">
        <v>363672.73</v>
      </c>
      <c r="QH21" s="11">
        <v>508341.87</v>
      </c>
      <c r="QI21" s="11">
        <v>560036.18000000005</v>
      </c>
      <c r="QJ21" s="11">
        <v>805611.11</v>
      </c>
      <c r="QK21" s="11">
        <v>539899.27</v>
      </c>
      <c r="QL21" s="11">
        <v>150934.68</v>
      </c>
      <c r="QM21" s="11">
        <v>149821.99</v>
      </c>
      <c r="QN21" s="11">
        <v>1482083.65</v>
      </c>
      <c r="QO21" s="11">
        <v>428091.4</v>
      </c>
      <c r="QP21" s="11">
        <v>379336.88</v>
      </c>
      <c r="QQ21" s="11">
        <v>193694.4</v>
      </c>
      <c r="QR21" s="11">
        <v>220094.76</v>
      </c>
      <c r="QS21" s="11">
        <v>177483.05</v>
      </c>
      <c r="QT21" s="11">
        <v>198267.15</v>
      </c>
      <c r="QU21" s="11">
        <v>2109468.31</v>
      </c>
      <c r="QV21" s="11">
        <v>462884.25</v>
      </c>
      <c r="QW21" s="11">
        <v>1154345.3700000001</v>
      </c>
      <c r="QX21" s="11">
        <v>283864.01</v>
      </c>
      <c r="QY21" s="11">
        <v>763451.64</v>
      </c>
      <c r="QZ21" s="11">
        <v>718118.19</v>
      </c>
      <c r="RA21" s="11">
        <v>400944</v>
      </c>
      <c r="RB21" s="11">
        <v>956234.14</v>
      </c>
      <c r="RC21" s="11">
        <v>573083.18999999994</v>
      </c>
      <c r="RD21" s="11">
        <v>226682.6</v>
      </c>
      <c r="RE21" s="11">
        <v>597679.16</v>
      </c>
      <c r="RF21" s="11">
        <v>338090.64</v>
      </c>
      <c r="RG21" s="11">
        <v>126696.35</v>
      </c>
      <c r="RH21" s="11">
        <v>2136563.96</v>
      </c>
      <c r="RI21" s="11">
        <v>2128856.85</v>
      </c>
      <c r="RJ21" s="11">
        <v>179362.1</v>
      </c>
      <c r="RK21" s="11">
        <v>1081071.3899999999</v>
      </c>
      <c r="RL21" s="11">
        <v>508852.8</v>
      </c>
      <c r="RM21" s="11">
        <v>464932.32</v>
      </c>
      <c r="RN21" s="11">
        <v>1470562.91</v>
      </c>
      <c r="RO21" s="11">
        <v>208746</v>
      </c>
      <c r="RP21" s="11">
        <v>176915.98</v>
      </c>
      <c r="RQ21" s="11">
        <v>624707.77</v>
      </c>
      <c r="RR21" s="11">
        <v>904470.16</v>
      </c>
      <c r="RS21" s="11">
        <v>451080.97</v>
      </c>
      <c r="RT21" s="11">
        <v>212129.93</v>
      </c>
      <c r="RU21" s="11">
        <v>371160</v>
      </c>
      <c r="RV21" s="11">
        <v>262312.21999999997</v>
      </c>
      <c r="RW21" s="11">
        <v>641856.98</v>
      </c>
      <c r="RX21" s="11">
        <v>582639.59</v>
      </c>
      <c r="RY21" s="11">
        <v>191337.5</v>
      </c>
      <c r="RZ21" s="11">
        <v>178645</v>
      </c>
      <c r="SA21" s="11">
        <v>186362.58</v>
      </c>
      <c r="SB21" s="11">
        <v>2418340.5099999998</v>
      </c>
      <c r="SC21" s="11">
        <v>406493.76</v>
      </c>
      <c r="SD21" s="11">
        <v>485367.39</v>
      </c>
      <c r="SE21" s="11">
        <v>204063.54</v>
      </c>
      <c r="SF21" s="11">
        <v>403636.38</v>
      </c>
      <c r="SG21" s="11">
        <v>533612.86</v>
      </c>
      <c r="SH21" s="11">
        <v>475094.62</v>
      </c>
      <c r="SI21" s="11">
        <v>486756.47</v>
      </c>
      <c r="SJ21" s="11">
        <v>569025.91</v>
      </c>
      <c r="SK21" s="11">
        <v>296146.26</v>
      </c>
      <c r="SL21" s="11">
        <v>1177296.8400000001</v>
      </c>
      <c r="SM21" s="11">
        <v>352996.06</v>
      </c>
      <c r="SN21" s="11">
        <v>1223919.8799999999</v>
      </c>
      <c r="SO21" s="11">
        <v>557558.02</v>
      </c>
      <c r="SP21" s="11">
        <v>489532.44</v>
      </c>
      <c r="SQ21" s="11">
        <v>799118.08</v>
      </c>
      <c r="SR21" s="11">
        <v>276502.58</v>
      </c>
      <c r="SS21" s="11">
        <v>737807.7</v>
      </c>
      <c r="ST21" s="11">
        <v>401322.52</v>
      </c>
      <c r="SU21" s="11">
        <v>373618.77</v>
      </c>
      <c r="SV21" s="11">
        <v>865060.11</v>
      </c>
      <c r="SW21" s="11">
        <v>298027.84999999998</v>
      </c>
      <c r="SX21" s="11">
        <v>762919.65</v>
      </c>
      <c r="SY21" s="11">
        <v>580542.31000000006</v>
      </c>
      <c r="SZ21" s="11">
        <v>428694.11</v>
      </c>
      <c r="TA21" s="11">
        <v>154732.70000000001</v>
      </c>
      <c r="TB21" s="11">
        <v>669585.43000000005</v>
      </c>
      <c r="TC21" s="11">
        <v>538925.73</v>
      </c>
      <c r="TD21" s="11">
        <v>307573.86</v>
      </c>
      <c r="TE21" s="11">
        <v>214392.8</v>
      </c>
      <c r="TF21" s="11">
        <v>531486.6</v>
      </c>
      <c r="TG21" s="11">
        <v>465536.77</v>
      </c>
      <c r="TH21" s="11">
        <v>772572.8</v>
      </c>
      <c r="TI21" s="11">
        <v>413586.9</v>
      </c>
      <c r="TJ21" s="11">
        <v>2011505.11</v>
      </c>
      <c r="TK21" s="11">
        <v>340868.32</v>
      </c>
      <c r="TL21" s="11">
        <v>268961.5</v>
      </c>
      <c r="TM21" s="11">
        <v>539497.38</v>
      </c>
      <c r="TN21" s="11">
        <v>104256</v>
      </c>
      <c r="TO21" s="11">
        <v>272224.09999999998</v>
      </c>
      <c r="TP21" s="11">
        <v>209176.35</v>
      </c>
      <c r="TQ21" s="11">
        <v>2131086.81</v>
      </c>
      <c r="TR21" s="11">
        <v>342958.3</v>
      </c>
      <c r="TS21" s="11">
        <v>379771.18</v>
      </c>
      <c r="TT21" s="11">
        <v>929786.85</v>
      </c>
      <c r="TU21" s="11">
        <v>320124.3</v>
      </c>
      <c r="TV21" s="11">
        <v>272632.07</v>
      </c>
      <c r="TW21" s="11">
        <v>198411.77</v>
      </c>
      <c r="TX21" s="11">
        <v>284621.99</v>
      </c>
      <c r="TY21" s="11">
        <v>171112.05</v>
      </c>
      <c r="TZ21" s="11">
        <v>1455433.75</v>
      </c>
      <c r="UA21" s="11">
        <v>323825.27</v>
      </c>
      <c r="UB21" s="11">
        <v>691496.95</v>
      </c>
      <c r="UC21" s="11">
        <v>444890.8</v>
      </c>
      <c r="UD21" s="11">
        <v>151993</v>
      </c>
      <c r="UE21" s="11">
        <v>124490.5</v>
      </c>
      <c r="UF21" s="11">
        <v>1026850.04</v>
      </c>
      <c r="UG21" s="11">
        <v>137623</v>
      </c>
      <c r="UH21" s="11">
        <v>292197.55</v>
      </c>
      <c r="UI21" s="11">
        <v>117413.5</v>
      </c>
      <c r="UJ21" s="11">
        <v>122746</v>
      </c>
      <c r="UK21" s="11">
        <v>916629.6</v>
      </c>
      <c r="UL21" s="11">
        <v>804785.21</v>
      </c>
      <c r="UM21" s="11">
        <v>408371.19</v>
      </c>
      <c r="UN21" s="11">
        <v>1818369.71</v>
      </c>
      <c r="UO21" s="11">
        <v>308025.2</v>
      </c>
      <c r="UP21" s="11">
        <v>340538.22</v>
      </c>
      <c r="UQ21" s="11">
        <v>2921839.85</v>
      </c>
      <c r="UR21" s="11">
        <v>378311.72</v>
      </c>
      <c r="US21" s="11">
        <v>595166.17000000004</v>
      </c>
      <c r="UT21" s="11">
        <v>1272383.2</v>
      </c>
      <c r="UU21" s="11">
        <v>5860</v>
      </c>
      <c r="UV21" s="11">
        <v>271057.65000000002</v>
      </c>
      <c r="UW21" s="11">
        <v>699537.75</v>
      </c>
      <c r="UX21" s="11">
        <v>1044999.61</v>
      </c>
      <c r="UY21" s="11">
        <v>295143.86</v>
      </c>
      <c r="UZ21" s="11">
        <v>376966.17</v>
      </c>
      <c r="VA21" s="11">
        <v>362303.9</v>
      </c>
      <c r="VB21" s="11">
        <v>880626.45</v>
      </c>
      <c r="VC21" s="11">
        <v>346686</v>
      </c>
      <c r="VD21" s="11">
        <v>566041.51</v>
      </c>
      <c r="VE21" s="11">
        <v>325050.34999999998</v>
      </c>
      <c r="VF21" s="11">
        <v>337245.04</v>
      </c>
      <c r="VG21" s="11">
        <v>168742</v>
      </c>
      <c r="VH21" s="11">
        <v>145269.07999999999</v>
      </c>
      <c r="VI21" s="11">
        <v>579195.80000000005</v>
      </c>
      <c r="VJ21" s="11">
        <v>193710</v>
      </c>
      <c r="VK21" s="11">
        <v>166078.9</v>
      </c>
      <c r="VL21" s="11">
        <v>196045.25</v>
      </c>
      <c r="VM21" s="11">
        <v>1988268.05</v>
      </c>
      <c r="VN21" s="11">
        <v>710878.47</v>
      </c>
      <c r="VO21" s="11">
        <v>226846.32</v>
      </c>
      <c r="VP21" s="11">
        <v>949725.09</v>
      </c>
      <c r="VQ21" s="11">
        <v>658934.57999999996</v>
      </c>
      <c r="VR21" s="11">
        <v>1111649.8600000001</v>
      </c>
      <c r="VS21" s="11">
        <v>306326.11</v>
      </c>
      <c r="VT21" s="11">
        <v>260478.33</v>
      </c>
      <c r="VU21" s="11">
        <v>236601.91</v>
      </c>
      <c r="VV21" s="11">
        <v>2028283.79</v>
      </c>
      <c r="VW21" s="11">
        <v>831886.11</v>
      </c>
      <c r="VX21" s="11">
        <v>1361225.38</v>
      </c>
      <c r="VY21" s="11">
        <v>705981.97</v>
      </c>
      <c r="VZ21" s="11">
        <v>656217.41</v>
      </c>
      <c r="WA21" s="11">
        <v>482818.68</v>
      </c>
      <c r="WB21" s="11">
        <v>2245716.4</v>
      </c>
      <c r="WC21" s="11">
        <v>854503.42</v>
      </c>
      <c r="WD21" s="11">
        <v>702244.23</v>
      </c>
      <c r="WE21" s="11">
        <v>593665.47</v>
      </c>
      <c r="WF21" s="11">
        <v>505943.61</v>
      </c>
      <c r="WG21" s="11">
        <v>662285.97</v>
      </c>
      <c r="WH21" s="11">
        <v>2065689.62</v>
      </c>
      <c r="WI21" s="11">
        <v>824078.84</v>
      </c>
      <c r="WJ21" s="11">
        <v>551749.21</v>
      </c>
      <c r="WK21" s="11">
        <v>629031.41</v>
      </c>
      <c r="WL21" s="11">
        <v>702775.67</v>
      </c>
      <c r="WM21" s="11">
        <v>993177.82000000007</v>
      </c>
      <c r="WN21" s="11">
        <v>907599.83</v>
      </c>
      <c r="WO21" s="11">
        <v>808007.21</v>
      </c>
      <c r="WP21" s="11">
        <v>1166787.5</v>
      </c>
      <c r="WQ21" s="11">
        <v>618309.51</v>
      </c>
      <c r="WR21" s="11">
        <v>909398.76</v>
      </c>
      <c r="WS21" s="11">
        <v>737998.59</v>
      </c>
      <c r="WT21" s="11">
        <v>259734.64</v>
      </c>
      <c r="WU21" s="11">
        <v>1174415.71</v>
      </c>
      <c r="WV21" s="11">
        <v>1429687.06</v>
      </c>
      <c r="WW21" s="11">
        <v>382405.77</v>
      </c>
      <c r="WX21" s="11">
        <v>322522.34000000003</v>
      </c>
      <c r="WY21" s="11">
        <v>406440.03</v>
      </c>
      <c r="WZ21" s="11">
        <v>434645.19</v>
      </c>
      <c r="XA21" s="11">
        <v>245804.62</v>
      </c>
      <c r="XB21" s="11">
        <v>494196.63</v>
      </c>
      <c r="XC21" s="11">
        <v>475445.38</v>
      </c>
      <c r="XD21" s="11">
        <v>2908511.09</v>
      </c>
      <c r="XE21" s="11">
        <v>561076.13</v>
      </c>
      <c r="XF21" s="11">
        <v>191999.86</v>
      </c>
      <c r="XG21" s="11">
        <v>393521.16</v>
      </c>
      <c r="XH21" s="11">
        <v>239193.51</v>
      </c>
      <c r="XI21" s="11">
        <v>3586965.27</v>
      </c>
      <c r="XJ21" s="11">
        <v>513863.34</v>
      </c>
      <c r="XK21" s="11">
        <v>903776.82</v>
      </c>
      <c r="XL21" s="11">
        <v>1948525.54</v>
      </c>
      <c r="XM21" s="11">
        <v>680031.99</v>
      </c>
      <c r="XN21" s="11">
        <v>983490.67</v>
      </c>
      <c r="XO21" s="11">
        <v>1508756.99</v>
      </c>
      <c r="XP21" s="11">
        <v>772129.04</v>
      </c>
      <c r="XQ21" s="11">
        <v>592569.67000000004</v>
      </c>
      <c r="XR21" s="11">
        <v>2052116.79</v>
      </c>
      <c r="XS21" s="11">
        <v>1101715.23</v>
      </c>
      <c r="XT21" s="11">
        <v>709627.13</v>
      </c>
      <c r="XU21" s="11">
        <v>332707.71000000002</v>
      </c>
      <c r="XV21" s="11">
        <v>317537.62</v>
      </c>
      <c r="XW21" s="11">
        <v>292869.03999999998</v>
      </c>
      <c r="XX21" s="11">
        <v>366189.3</v>
      </c>
      <c r="XY21" s="11">
        <v>465358.94</v>
      </c>
      <c r="XZ21" s="11">
        <v>422840.08</v>
      </c>
      <c r="YA21" s="11">
        <v>428452.06</v>
      </c>
      <c r="YB21" s="11">
        <v>296713.38</v>
      </c>
      <c r="YC21" s="11">
        <v>503291.22</v>
      </c>
      <c r="YD21" s="11">
        <v>254176.82</v>
      </c>
      <c r="YE21" s="11">
        <v>745072.22</v>
      </c>
      <c r="YF21" s="11">
        <v>4493069.41</v>
      </c>
      <c r="YG21" s="11">
        <v>464162.52</v>
      </c>
      <c r="YH21" s="11">
        <v>1191313.1000000001</v>
      </c>
      <c r="YI21" s="11">
        <v>615366.48</v>
      </c>
      <c r="YJ21" s="11">
        <v>1447251.72</v>
      </c>
      <c r="YK21" s="11">
        <v>424952.01</v>
      </c>
      <c r="YL21" s="11">
        <v>995430.52</v>
      </c>
      <c r="YM21" s="11">
        <v>394180.72</v>
      </c>
      <c r="YN21" s="11">
        <v>2205995.02</v>
      </c>
      <c r="YO21" s="11">
        <v>820003.17</v>
      </c>
      <c r="YP21" s="11">
        <v>389782.89</v>
      </c>
      <c r="YQ21" s="11">
        <v>486999.91</v>
      </c>
      <c r="YR21" s="11">
        <v>563730.56000000006</v>
      </c>
      <c r="YS21" s="11">
        <v>398746.95</v>
      </c>
      <c r="YT21" s="11">
        <v>418813.14</v>
      </c>
      <c r="YU21" s="11">
        <v>376101.44</v>
      </c>
      <c r="YV21" s="11">
        <v>552860.51</v>
      </c>
      <c r="YW21" s="11">
        <v>1355783.17</v>
      </c>
      <c r="YX21" s="11">
        <v>604475.42000000004</v>
      </c>
      <c r="YY21" s="11">
        <v>344194.82</v>
      </c>
      <c r="YZ21" s="11">
        <v>403941.24</v>
      </c>
      <c r="ZA21" s="11">
        <v>407544.8</v>
      </c>
      <c r="ZB21" s="11">
        <v>408059.08</v>
      </c>
      <c r="ZC21" s="11">
        <v>426379.32</v>
      </c>
      <c r="ZD21" s="11">
        <v>1457061.95</v>
      </c>
      <c r="ZE21" s="11">
        <v>432323.51</v>
      </c>
      <c r="ZF21" s="11">
        <v>314759.63</v>
      </c>
      <c r="ZG21" s="11">
        <v>206062.4</v>
      </c>
      <c r="ZH21" s="11">
        <v>236221.84</v>
      </c>
      <c r="ZI21" s="11">
        <v>347946.54</v>
      </c>
      <c r="ZJ21" s="11">
        <v>174954.77</v>
      </c>
      <c r="ZK21" s="11">
        <v>233239.95</v>
      </c>
      <c r="ZL21" s="11">
        <v>292220.11</v>
      </c>
      <c r="ZM21" s="11">
        <v>783031.09</v>
      </c>
      <c r="ZN21" s="11">
        <v>443585.56</v>
      </c>
      <c r="ZO21" s="11">
        <v>377584.1</v>
      </c>
      <c r="ZP21" s="11">
        <v>1268210.19</v>
      </c>
      <c r="ZQ21" s="11">
        <v>624944.85</v>
      </c>
      <c r="ZR21" s="11">
        <v>330466.7</v>
      </c>
      <c r="ZS21" s="11">
        <v>433697.04</v>
      </c>
      <c r="ZT21" s="11">
        <v>899063.55</v>
      </c>
      <c r="ZU21" s="11">
        <v>814968.24</v>
      </c>
      <c r="ZV21" s="11">
        <v>427981.32</v>
      </c>
      <c r="ZW21" s="11">
        <v>191881.39</v>
      </c>
      <c r="ZX21" s="11">
        <v>331587.24</v>
      </c>
      <c r="ZY21" s="11">
        <v>276923.42</v>
      </c>
      <c r="ZZ21" s="11">
        <v>440091.83</v>
      </c>
      <c r="AAA21" s="11">
        <v>267705.67</v>
      </c>
      <c r="AAB21" s="11">
        <v>188670.62</v>
      </c>
      <c r="AAC21" s="11">
        <v>218590.52</v>
      </c>
      <c r="AAD21" s="11">
        <v>63185.37</v>
      </c>
      <c r="AAE21" s="11">
        <v>559235.83999999997</v>
      </c>
      <c r="AAF21" s="11">
        <v>645990.93999999994</v>
      </c>
      <c r="AAG21" s="11">
        <v>399951.13</v>
      </c>
      <c r="AAH21" s="11">
        <v>144788.32999999999</v>
      </c>
      <c r="AAI21" s="11">
        <v>1270896.3600000001</v>
      </c>
      <c r="AAJ21" s="11">
        <v>243208.91</v>
      </c>
      <c r="AAK21" s="11">
        <v>462762.18</v>
      </c>
      <c r="AAL21" s="11">
        <v>464923.58</v>
      </c>
      <c r="AAM21" s="11">
        <v>230519.44</v>
      </c>
      <c r="AAN21" s="11">
        <v>381639.33</v>
      </c>
      <c r="AAO21" s="11">
        <v>402994.52</v>
      </c>
      <c r="AAP21" s="11">
        <v>2919274.61</v>
      </c>
      <c r="AAQ21" s="11">
        <v>483991.95</v>
      </c>
      <c r="AAR21" s="11">
        <v>266878.46000000002</v>
      </c>
      <c r="AAS21" s="11">
        <v>352227.63</v>
      </c>
      <c r="AAT21" s="11">
        <v>791337.11</v>
      </c>
      <c r="AAU21" s="11">
        <v>293567.15999999997</v>
      </c>
      <c r="AAV21" s="11">
        <v>357421.64</v>
      </c>
      <c r="AAW21" s="11">
        <v>763388.24</v>
      </c>
      <c r="AAX21" s="11">
        <v>772176.51</v>
      </c>
      <c r="AAY21" s="11">
        <v>227736.65</v>
      </c>
      <c r="AAZ21" s="11">
        <v>669314.78</v>
      </c>
      <c r="ABA21" s="11">
        <v>623872.53</v>
      </c>
      <c r="ABB21" s="11">
        <v>2031878.45</v>
      </c>
      <c r="ABC21" s="11">
        <v>23425.88</v>
      </c>
      <c r="ABD21" s="11">
        <v>295792.57</v>
      </c>
      <c r="ABE21" s="11">
        <v>273234.57</v>
      </c>
      <c r="ABF21" s="11">
        <v>366509.94</v>
      </c>
      <c r="ABG21" s="11">
        <v>439909.23</v>
      </c>
      <c r="ABH21" s="11">
        <v>422123.5</v>
      </c>
      <c r="ABI21" s="11">
        <v>2986373.67</v>
      </c>
      <c r="ABJ21" s="11">
        <v>1179486.77</v>
      </c>
      <c r="ABK21" s="11">
        <v>365034.71</v>
      </c>
      <c r="ABL21" s="11">
        <v>281399.5</v>
      </c>
      <c r="ABM21" s="11">
        <v>191065.65</v>
      </c>
      <c r="ABN21" s="11">
        <v>116872.88</v>
      </c>
      <c r="ABO21" s="11">
        <v>99204.95</v>
      </c>
      <c r="ABP21" s="11">
        <v>1221228.46</v>
      </c>
      <c r="ABQ21" s="11">
        <v>337897.79</v>
      </c>
      <c r="ABR21" s="11">
        <v>217178.11</v>
      </c>
      <c r="ABS21" s="11">
        <v>238425.31</v>
      </c>
      <c r="ABT21" s="11">
        <v>673002.88</v>
      </c>
      <c r="ABU21" s="11">
        <v>356776.28</v>
      </c>
      <c r="ABV21" s="11">
        <v>167300.12</v>
      </c>
      <c r="ABW21" s="11">
        <v>677964.18</v>
      </c>
      <c r="ABX21" s="11">
        <v>46901.68</v>
      </c>
      <c r="ABY21" s="11">
        <v>1527629.16</v>
      </c>
      <c r="ABZ21" s="11">
        <v>110874.88</v>
      </c>
      <c r="ACA21" s="11">
        <v>838145.47</v>
      </c>
      <c r="ACB21" s="11">
        <v>72023.66</v>
      </c>
      <c r="ACC21" s="11">
        <v>89714.35</v>
      </c>
      <c r="ACD21" s="11">
        <v>1423589.66</v>
      </c>
      <c r="ACE21" s="11">
        <v>491166.81</v>
      </c>
      <c r="ACF21" s="11">
        <v>421336.45</v>
      </c>
      <c r="ACG21" s="11">
        <v>367915.49</v>
      </c>
      <c r="ACH21" s="11">
        <v>1152929.2</v>
      </c>
      <c r="ACI21" s="11">
        <v>485730.93</v>
      </c>
      <c r="ACJ21" s="11">
        <v>2418778.65</v>
      </c>
      <c r="ACK21" s="11">
        <v>642669.69999999995</v>
      </c>
      <c r="ACL21" s="11">
        <v>349909.74</v>
      </c>
      <c r="ACM21" s="11">
        <v>354128.12</v>
      </c>
      <c r="ACN21" s="11">
        <v>170170.98</v>
      </c>
      <c r="ACO21" s="11">
        <v>1034907.63</v>
      </c>
      <c r="ACP21" s="11">
        <v>877999.76</v>
      </c>
      <c r="ACQ21" s="11">
        <v>1903710.11</v>
      </c>
      <c r="ACR21" s="11">
        <v>2332201.0699999998</v>
      </c>
      <c r="ACS21" s="11">
        <v>342379.48</v>
      </c>
      <c r="ACT21" s="11">
        <v>910201.96</v>
      </c>
      <c r="ACU21" s="11">
        <v>413206.7</v>
      </c>
      <c r="ACV21" s="11">
        <v>563203.76</v>
      </c>
      <c r="ACW21" s="11">
        <v>859314.54</v>
      </c>
      <c r="ACX21" s="11">
        <v>120256.34</v>
      </c>
      <c r="ACY21" s="11">
        <v>278879.5</v>
      </c>
      <c r="ACZ21" s="11">
        <v>505814.05</v>
      </c>
      <c r="ADA21" s="11">
        <v>242623.93</v>
      </c>
      <c r="ADB21" s="11">
        <v>177051.89</v>
      </c>
      <c r="ADC21" s="11">
        <v>395749.01</v>
      </c>
      <c r="ADD21" s="11">
        <v>152139.43</v>
      </c>
      <c r="ADE21" s="11">
        <v>287756.96999999997</v>
      </c>
      <c r="ADF21" s="11">
        <v>271128.67</v>
      </c>
      <c r="ADG21" s="11">
        <v>738527.46</v>
      </c>
      <c r="ADH21" s="11">
        <v>578546.43999999994</v>
      </c>
      <c r="ADI21" s="11">
        <v>535388.03</v>
      </c>
      <c r="ADJ21" s="11">
        <v>192343</v>
      </c>
      <c r="ADK21" s="11">
        <v>686764.09</v>
      </c>
      <c r="ADL21" s="11">
        <v>435876.16</v>
      </c>
      <c r="ADM21" s="11">
        <v>147340.97</v>
      </c>
      <c r="ADN21" s="11">
        <v>162642.04999999999</v>
      </c>
      <c r="ADO21" s="11">
        <v>324289.42</v>
      </c>
      <c r="ADP21" s="11">
        <v>6618449.5800000001</v>
      </c>
      <c r="ADQ21" s="11">
        <v>662824.47</v>
      </c>
      <c r="ADR21" s="11">
        <v>1434891.5</v>
      </c>
      <c r="ADS21" s="11">
        <v>168336.65</v>
      </c>
      <c r="ADT21" s="11">
        <v>2465878.04</v>
      </c>
      <c r="ADU21" s="11">
        <v>162027.82999999999</v>
      </c>
      <c r="ADV21" s="11">
        <v>244833.42</v>
      </c>
      <c r="ADW21" s="11">
        <v>547686.89</v>
      </c>
      <c r="ADX21" s="11">
        <v>183241.68</v>
      </c>
      <c r="ADY21" s="11">
        <v>115029.03</v>
      </c>
      <c r="ADZ21" s="11">
        <v>1018847.89</v>
      </c>
      <c r="AEA21" s="11">
        <v>1410806.94</v>
      </c>
      <c r="AEB21" s="11">
        <v>1464757.26</v>
      </c>
      <c r="AEC21" s="11">
        <v>165895.46</v>
      </c>
      <c r="AED21" s="11">
        <v>575809.18999999994</v>
      </c>
      <c r="AEE21" s="11">
        <v>863241.75</v>
      </c>
      <c r="AEF21" s="11">
        <v>99580.14</v>
      </c>
      <c r="AEG21" s="11">
        <v>182657.04</v>
      </c>
      <c r="AEH21" s="11">
        <v>332695.28999999998</v>
      </c>
      <c r="AEI21" s="11">
        <v>138310.67000000001</v>
      </c>
      <c r="AEJ21" s="11">
        <v>712395.48</v>
      </c>
      <c r="AEK21" s="11">
        <v>857628.3</v>
      </c>
      <c r="AEL21" s="11">
        <v>132052.49</v>
      </c>
      <c r="AEM21" s="11">
        <v>195358.8</v>
      </c>
      <c r="AEN21" s="11">
        <v>252200.54</v>
      </c>
      <c r="AEO21" s="11">
        <v>507045.52</v>
      </c>
      <c r="AEP21" s="11">
        <v>212526.8</v>
      </c>
      <c r="AEQ21" s="11">
        <v>424524</v>
      </c>
      <c r="AER21" s="11">
        <v>243373.74</v>
      </c>
      <c r="AES21" s="11">
        <v>1428404.64</v>
      </c>
      <c r="AET21" s="11">
        <v>515674.22</v>
      </c>
      <c r="AEU21" s="11">
        <v>1232863.67</v>
      </c>
      <c r="AEV21" s="11">
        <v>292114.27</v>
      </c>
      <c r="AEW21" s="11">
        <v>1142645.07</v>
      </c>
      <c r="AEX21" s="11">
        <v>1066916.3</v>
      </c>
      <c r="AEY21" s="11">
        <v>1091053.3500000001</v>
      </c>
      <c r="AEZ21" s="11">
        <v>463611.04</v>
      </c>
      <c r="AFA21" s="11">
        <v>228149.19</v>
      </c>
      <c r="AFB21" s="11">
        <v>532291.72</v>
      </c>
      <c r="AFC21" s="11">
        <v>84115.03</v>
      </c>
      <c r="AFD21" s="11">
        <v>617526.28</v>
      </c>
      <c r="AFE21" s="11">
        <v>710131.01</v>
      </c>
      <c r="AFF21" s="11">
        <v>825970.64</v>
      </c>
      <c r="AFG21" s="11">
        <v>1009518.03</v>
      </c>
      <c r="AFH21" s="11">
        <v>1608246.65</v>
      </c>
      <c r="AFI21" s="11">
        <v>2630078.5</v>
      </c>
      <c r="AFJ21" s="11">
        <v>417218.9</v>
      </c>
      <c r="AFK21" s="11">
        <v>613889.72</v>
      </c>
      <c r="AFL21" s="11">
        <v>367392.16</v>
      </c>
      <c r="AFM21" s="11">
        <v>164654.39000000001</v>
      </c>
      <c r="AFN21" s="11">
        <v>252735.09</v>
      </c>
      <c r="AFO21" s="11">
        <v>246252.61</v>
      </c>
      <c r="AFP21" s="11">
        <v>314533.37</v>
      </c>
      <c r="AFQ21" s="11">
        <v>1593109.2</v>
      </c>
      <c r="AFR21" s="11">
        <v>378678.55</v>
      </c>
      <c r="AFS21" s="11">
        <v>439215.34</v>
      </c>
      <c r="AFT21" s="11">
        <v>250099.5</v>
      </c>
      <c r="AFU21" s="11">
        <v>454542.81</v>
      </c>
      <c r="AFV21" s="11">
        <v>181598.02</v>
      </c>
      <c r="AFW21" s="11">
        <v>197972.89</v>
      </c>
      <c r="AFX21" s="11">
        <v>934629.23</v>
      </c>
      <c r="AFY21" s="11">
        <v>525121.41999999993</v>
      </c>
      <c r="AFZ21" s="11">
        <v>71073.22</v>
      </c>
      <c r="AGA21" s="11">
        <v>245652.26</v>
      </c>
      <c r="AGB21" s="11">
        <v>363677.84</v>
      </c>
      <c r="AGC21" s="11">
        <v>5077682.8499999996</v>
      </c>
      <c r="AGD21" s="11">
        <v>559073.84</v>
      </c>
      <c r="AGE21" s="11">
        <v>469746.81</v>
      </c>
      <c r="AGF21" s="11">
        <v>510852.85</v>
      </c>
      <c r="AGG21" s="11">
        <v>1047315.26</v>
      </c>
      <c r="AGH21" s="11">
        <v>182515.02</v>
      </c>
      <c r="AGI21" s="11">
        <v>415846.73</v>
      </c>
      <c r="AGJ21" s="11">
        <v>126976.93</v>
      </c>
      <c r="AGK21" s="11">
        <v>405542.66</v>
      </c>
      <c r="AGL21" s="11">
        <v>238048.11</v>
      </c>
      <c r="AGM21" s="11">
        <v>39724.410000000003</v>
      </c>
      <c r="AGN21" s="11">
        <v>3530514.03</v>
      </c>
      <c r="AGO21" s="11">
        <v>627269.52</v>
      </c>
      <c r="AGP21" s="11">
        <v>713371</v>
      </c>
      <c r="AGQ21" s="11">
        <v>216897.66</v>
      </c>
      <c r="AGR21" s="11">
        <v>108627.39</v>
      </c>
      <c r="AGS21" s="11">
        <v>138501.73000000001</v>
      </c>
      <c r="AGT21" s="11">
        <v>130835.49</v>
      </c>
      <c r="AGU21" s="11">
        <v>243838.83</v>
      </c>
      <c r="AGV21" s="11">
        <v>2154814.2999999998</v>
      </c>
      <c r="AGW21" s="11">
        <v>1591092.43</v>
      </c>
      <c r="AGX21" s="11">
        <v>474087.65</v>
      </c>
      <c r="AGY21" s="11">
        <v>582908.47</v>
      </c>
      <c r="AGZ21" s="11">
        <v>663955.46</v>
      </c>
      <c r="AHA21" s="11">
        <v>484036.97</v>
      </c>
      <c r="AHB21" s="11">
        <v>583972.32999999996</v>
      </c>
      <c r="AHC21" s="11">
        <v>393027.41</v>
      </c>
      <c r="AHD21" s="11">
        <v>47452.74</v>
      </c>
      <c r="AHE21" s="11">
        <v>420356.85</v>
      </c>
      <c r="AHF21" s="11">
        <v>482156.24</v>
      </c>
      <c r="AHG21" s="11">
        <v>196232.03</v>
      </c>
      <c r="AHH21" s="11">
        <v>428248.02</v>
      </c>
      <c r="AHI21" s="11">
        <v>178515.29</v>
      </c>
      <c r="AHJ21" s="11">
        <v>175873.05</v>
      </c>
      <c r="AHK21" s="11">
        <v>542567.89</v>
      </c>
      <c r="AHL21" s="11">
        <v>187511.75</v>
      </c>
      <c r="AHM21" s="11">
        <v>2584341.2000000002</v>
      </c>
      <c r="AHN21" s="11">
        <v>95537.75</v>
      </c>
      <c r="AHO21" s="11">
        <v>298339.3</v>
      </c>
      <c r="AHP21" s="11">
        <v>307271.38</v>
      </c>
      <c r="AHQ21" s="11">
        <v>989057.52</v>
      </c>
      <c r="AHR21" s="11">
        <v>150777.37</v>
      </c>
      <c r="AHS21" s="11">
        <v>166876.95000000001</v>
      </c>
      <c r="AHT21" s="11">
        <f t="shared" si="16"/>
        <v>566886354.65999997</v>
      </c>
      <c r="AHV21" s="609"/>
      <c r="AHW21" s="610"/>
    </row>
    <row r="22" spans="1:907" x14ac:dyDescent="0.7">
      <c r="A22" s="96">
        <v>16</v>
      </c>
      <c r="B22" s="96" t="s">
        <v>23</v>
      </c>
      <c r="C22" s="6" t="s">
        <v>24</v>
      </c>
      <c r="D22" s="11">
        <v>84659217.379999995</v>
      </c>
      <c r="E22" s="11">
        <v>10897274.550000001</v>
      </c>
      <c r="F22" s="11">
        <v>8160523.9000000004</v>
      </c>
      <c r="G22" s="11">
        <v>2431872.35</v>
      </c>
      <c r="H22" s="11">
        <v>4479353.13</v>
      </c>
      <c r="I22" s="11">
        <v>3246226.78</v>
      </c>
      <c r="J22" s="11">
        <v>9871671.1600000001</v>
      </c>
      <c r="K22" s="11">
        <v>5848957.7000000002</v>
      </c>
      <c r="L22" s="11">
        <v>8333447.3600000003</v>
      </c>
      <c r="M22" s="11">
        <v>3286873.2</v>
      </c>
      <c r="N22" s="11">
        <v>3295468.7</v>
      </c>
      <c r="O22" s="11">
        <v>2924640.29</v>
      </c>
      <c r="P22" s="11">
        <v>5520113.2000000002</v>
      </c>
      <c r="Q22" s="11">
        <v>3013288.1</v>
      </c>
      <c r="R22" s="11">
        <v>1425896.1</v>
      </c>
      <c r="S22" s="11">
        <v>8562121.0899999999</v>
      </c>
      <c r="T22" s="11">
        <v>2067795.6</v>
      </c>
      <c r="U22" s="11">
        <v>849063.1</v>
      </c>
      <c r="V22" s="11">
        <v>67688338.829999998</v>
      </c>
      <c r="W22" s="11">
        <v>6761608.3799999999</v>
      </c>
      <c r="X22" s="11">
        <v>8042886.4299999997</v>
      </c>
      <c r="Y22" s="11">
        <v>11102969.82</v>
      </c>
      <c r="Z22" s="11">
        <v>3277356.43</v>
      </c>
      <c r="AA22" s="11">
        <v>4260874.9000000004</v>
      </c>
      <c r="AB22" s="11">
        <v>1808208.12</v>
      </c>
      <c r="AC22" s="11">
        <v>22431759.359999999</v>
      </c>
      <c r="AD22" s="11">
        <v>3476279.17</v>
      </c>
      <c r="AE22" s="11">
        <v>2973961.22</v>
      </c>
      <c r="AF22" s="11">
        <v>37191562.729999997</v>
      </c>
      <c r="AG22" s="11">
        <v>2269410.31</v>
      </c>
      <c r="AH22" s="11">
        <v>16218473.73</v>
      </c>
      <c r="AI22" s="11">
        <v>10578045.189999999</v>
      </c>
      <c r="AJ22" s="11">
        <v>3943974.57</v>
      </c>
      <c r="AK22" s="11">
        <v>2526796.0499999998</v>
      </c>
      <c r="AL22" s="11">
        <v>5295506.5599999996</v>
      </c>
      <c r="AM22" s="11">
        <v>9890134.2400000002</v>
      </c>
      <c r="AN22" s="11">
        <v>3007463.05</v>
      </c>
      <c r="AO22" s="11">
        <v>3675693.94</v>
      </c>
      <c r="AP22" s="11">
        <v>2413367.4900000002</v>
      </c>
      <c r="AQ22" s="11">
        <v>1942993.68</v>
      </c>
      <c r="AR22" s="11">
        <v>1263030.52</v>
      </c>
      <c r="AS22" s="11">
        <v>1060751.51</v>
      </c>
      <c r="AT22" s="11">
        <v>108612710.01000001</v>
      </c>
      <c r="AU22" s="11">
        <v>1318950.6000000001</v>
      </c>
      <c r="AV22" s="11">
        <v>1791770.69</v>
      </c>
      <c r="AW22" s="11">
        <v>6281565.9900000002</v>
      </c>
      <c r="AX22" s="11">
        <v>7020161.0999999996</v>
      </c>
      <c r="AY22" s="11">
        <v>9359789.5999999996</v>
      </c>
      <c r="AZ22" s="11">
        <v>2634665.1</v>
      </c>
      <c r="BA22" s="11">
        <v>3982564.5</v>
      </c>
      <c r="BB22" s="11">
        <v>1622848.85</v>
      </c>
      <c r="BC22" s="11">
        <v>1632728.15</v>
      </c>
      <c r="BD22" s="11">
        <v>1166352</v>
      </c>
      <c r="BE22" s="11">
        <v>2186665.5</v>
      </c>
      <c r="BF22" s="11">
        <v>10164995.23</v>
      </c>
      <c r="BG22" s="11">
        <v>846082.58</v>
      </c>
      <c r="BH22" s="11">
        <v>4162913.8</v>
      </c>
      <c r="BI22" s="11">
        <v>41893577.039999999</v>
      </c>
      <c r="BJ22" s="11">
        <v>34454136.409999996</v>
      </c>
      <c r="BK22" s="11">
        <v>3617561.47</v>
      </c>
      <c r="BL22" s="11">
        <v>1660060.82</v>
      </c>
      <c r="BM22" s="11">
        <v>6845155.6200000001</v>
      </c>
      <c r="BN22" s="11">
        <v>3917029.06</v>
      </c>
      <c r="BO22" s="11">
        <v>3787493.84</v>
      </c>
      <c r="BP22" s="11">
        <v>1201852.5</v>
      </c>
      <c r="BQ22" s="11">
        <v>1226895.6200000001</v>
      </c>
      <c r="BR22" s="11">
        <v>51304424.310000002</v>
      </c>
      <c r="BS22" s="11">
        <v>1940822.74</v>
      </c>
      <c r="BT22" s="11">
        <v>2654152.96</v>
      </c>
      <c r="BU22" s="11">
        <v>2882014.15</v>
      </c>
      <c r="BV22" s="11">
        <v>2320513.75</v>
      </c>
      <c r="BW22" s="11">
        <v>922070.14</v>
      </c>
      <c r="BX22" s="11">
        <v>2546156.04</v>
      </c>
      <c r="BY22" s="11">
        <v>2494694.8000000003</v>
      </c>
      <c r="BZ22" s="11">
        <v>19661355.059999999</v>
      </c>
      <c r="CA22" s="11">
        <v>4518035.4000000004</v>
      </c>
      <c r="CB22" s="11">
        <v>7325835</v>
      </c>
      <c r="CC22" s="11">
        <v>20960597.25</v>
      </c>
      <c r="CD22" s="11">
        <v>7521358.9000000004</v>
      </c>
      <c r="CE22" s="11">
        <v>5274337.3</v>
      </c>
      <c r="CF22" s="11">
        <v>3193785.7</v>
      </c>
      <c r="CG22" s="11">
        <v>119498985.89</v>
      </c>
      <c r="CH22" s="11">
        <v>3238183.32</v>
      </c>
      <c r="CI22" s="11">
        <v>13016831.640000001</v>
      </c>
      <c r="CJ22" s="11">
        <v>2188011.09</v>
      </c>
      <c r="CK22" s="11">
        <v>3154243.92</v>
      </c>
      <c r="CL22" s="11">
        <v>2673576.1</v>
      </c>
      <c r="CM22" s="11">
        <v>3896715.24</v>
      </c>
      <c r="CN22" s="11">
        <v>7927955.8099999996</v>
      </c>
      <c r="CO22" s="11">
        <v>1065761.07</v>
      </c>
      <c r="CP22" s="11">
        <v>3198188.74</v>
      </c>
      <c r="CQ22" s="11">
        <v>2027285.03</v>
      </c>
      <c r="CR22" s="11">
        <v>3250836.54</v>
      </c>
      <c r="CS22" s="11">
        <v>2403489</v>
      </c>
      <c r="CT22" s="11">
        <v>101365762.67</v>
      </c>
      <c r="CU22" s="11">
        <v>3653240.52</v>
      </c>
      <c r="CV22" s="11">
        <v>4338740.42</v>
      </c>
      <c r="CW22" s="11">
        <v>7313119.9000000004</v>
      </c>
      <c r="CX22" s="11">
        <v>2175401.35</v>
      </c>
      <c r="CY22" s="11">
        <v>5563311.1799999997</v>
      </c>
      <c r="CZ22" s="11">
        <v>2103064.16</v>
      </c>
      <c r="DA22" s="11">
        <v>2768910.85</v>
      </c>
      <c r="DB22" s="11">
        <v>60284243.810000002</v>
      </c>
      <c r="DC22" s="11">
        <v>61768543.350000001</v>
      </c>
      <c r="DD22" s="11">
        <v>6060563.7599999998</v>
      </c>
      <c r="DE22" s="11">
        <v>3992035.1</v>
      </c>
      <c r="DF22" s="11">
        <v>22433018</v>
      </c>
      <c r="DG22" s="11">
        <v>18361244.949999999</v>
      </c>
      <c r="DH22" s="11">
        <v>15938552.18</v>
      </c>
      <c r="DI22" s="11">
        <v>8446397.0099999998</v>
      </c>
      <c r="DJ22" s="11">
        <v>4739039.5</v>
      </c>
      <c r="DK22" s="11">
        <v>119537232.06</v>
      </c>
      <c r="DL22" s="11">
        <v>8494846.5500000007</v>
      </c>
      <c r="DM22" s="11">
        <v>8631885.5</v>
      </c>
      <c r="DN22" s="11">
        <v>6487291.21</v>
      </c>
      <c r="DO22" s="11">
        <v>12452599.199999999</v>
      </c>
      <c r="DP22" s="11">
        <v>7811182.9000000004</v>
      </c>
      <c r="DQ22" s="11">
        <v>19988490.73</v>
      </c>
      <c r="DR22" s="11">
        <v>5057673.1100000003</v>
      </c>
      <c r="DS22" s="11">
        <v>8460585.0700000003</v>
      </c>
      <c r="DT22" s="11">
        <v>66414677.479999997</v>
      </c>
      <c r="DU22" s="11">
        <v>8193505.6600000001</v>
      </c>
      <c r="DV22" s="11">
        <v>23924467.91</v>
      </c>
      <c r="DW22" s="11">
        <v>21466477.109999999</v>
      </c>
      <c r="DX22" s="11">
        <v>11653939.01</v>
      </c>
      <c r="DY22" s="11">
        <v>14369557.960000001</v>
      </c>
      <c r="DZ22" s="11">
        <v>12249191.449999999</v>
      </c>
      <c r="EA22" s="11">
        <v>2282471.2400000002</v>
      </c>
      <c r="EB22" s="11">
        <v>7164635.4400000004</v>
      </c>
      <c r="EC22" s="11">
        <v>6138926.9800000004</v>
      </c>
      <c r="ED22" s="11">
        <v>10996197.58</v>
      </c>
      <c r="EE22" s="11">
        <v>31358761.699999999</v>
      </c>
      <c r="EF22" s="11">
        <v>40153587.840000004</v>
      </c>
      <c r="EG22" s="11">
        <v>5402873</v>
      </c>
      <c r="EH22" s="11">
        <v>9090259.5</v>
      </c>
      <c r="EI22" s="11">
        <v>8543709</v>
      </c>
      <c r="EJ22" s="11">
        <v>5793371.3600000003</v>
      </c>
      <c r="EK22" s="11">
        <v>12617290.25</v>
      </c>
      <c r="EL22" s="11">
        <v>5136232.18</v>
      </c>
      <c r="EM22" s="11">
        <v>7087838.9000000004</v>
      </c>
      <c r="EN22" s="11">
        <v>46792834.920000002</v>
      </c>
      <c r="EO22" s="11">
        <v>8711130.5</v>
      </c>
      <c r="EP22" s="11">
        <v>4659146.22</v>
      </c>
      <c r="EQ22" s="11">
        <v>7739751.04</v>
      </c>
      <c r="ER22" s="11">
        <v>3010710.4</v>
      </c>
      <c r="ES22" s="11">
        <v>2964364.75</v>
      </c>
      <c r="ET22" s="11">
        <v>10741228.59</v>
      </c>
      <c r="EU22" s="11">
        <v>14435805.75</v>
      </c>
      <c r="EV22" s="11">
        <v>4330264.87</v>
      </c>
      <c r="EW22" s="11">
        <v>72105460.310000002</v>
      </c>
      <c r="EX22" s="11">
        <v>4805161</v>
      </c>
      <c r="EY22" s="11">
        <v>10541080.4</v>
      </c>
      <c r="EZ22" s="11">
        <v>33288914.600000001</v>
      </c>
      <c r="FA22" s="11">
        <v>20597936.800000001</v>
      </c>
      <c r="FB22" s="11">
        <v>21631937</v>
      </c>
      <c r="FC22" s="11">
        <v>12189155.07</v>
      </c>
      <c r="FD22" s="11">
        <v>10605723</v>
      </c>
      <c r="FE22" s="11">
        <v>12524752</v>
      </c>
      <c r="FF22" s="11">
        <v>8531645</v>
      </c>
      <c r="FG22" s="11">
        <v>8323070.5499999998</v>
      </c>
      <c r="FH22" s="11">
        <v>7481219.5</v>
      </c>
      <c r="FI22" s="11">
        <v>51283850.670000002</v>
      </c>
      <c r="FJ22" s="11">
        <v>2459955.35</v>
      </c>
      <c r="FK22" s="11">
        <v>2328765.5</v>
      </c>
      <c r="FL22" s="11">
        <v>3825789.7</v>
      </c>
      <c r="FM22" s="11">
        <v>7081243.3600000003</v>
      </c>
      <c r="FN22" s="11">
        <v>5488408.75</v>
      </c>
      <c r="FO22" s="11">
        <v>2486050.7400000002</v>
      </c>
      <c r="FP22" s="11">
        <v>1248271.1399999999</v>
      </c>
      <c r="FQ22" s="11">
        <v>169025360.47999999</v>
      </c>
      <c r="FR22" s="11">
        <v>4679881.5</v>
      </c>
      <c r="FS22" s="11">
        <v>2887608.3</v>
      </c>
      <c r="FT22" s="11">
        <v>9552016.5</v>
      </c>
      <c r="FU22" s="11">
        <v>8303295.7000000002</v>
      </c>
      <c r="FV22" s="11">
        <v>3319901.5</v>
      </c>
      <c r="FW22" s="11">
        <v>10625237.59</v>
      </c>
      <c r="FX22" s="11">
        <v>2827182.76</v>
      </c>
      <c r="FY22" s="11">
        <v>7557625.6600000001</v>
      </c>
      <c r="FZ22" s="11">
        <v>6224719</v>
      </c>
      <c r="GA22" s="11">
        <v>5528924.6500000004</v>
      </c>
      <c r="GB22" s="11">
        <v>4230969.4000000004</v>
      </c>
      <c r="GC22" s="11">
        <v>9973324.0299999993</v>
      </c>
      <c r="GD22" s="11">
        <v>2587509.33</v>
      </c>
      <c r="GE22" s="11">
        <v>66664761.060000002</v>
      </c>
      <c r="GF22" s="11">
        <v>3220354.18</v>
      </c>
      <c r="GG22" s="11">
        <v>2505835.7999999998</v>
      </c>
      <c r="GH22" s="11">
        <v>9081434.5099999998</v>
      </c>
      <c r="GI22" s="11">
        <v>4438091.79</v>
      </c>
      <c r="GJ22" s="11">
        <v>3278300.35</v>
      </c>
      <c r="GK22" s="11">
        <v>3680184.18</v>
      </c>
      <c r="GL22" s="11">
        <v>9730479.6300000008</v>
      </c>
      <c r="GM22" s="11">
        <v>2027417.05</v>
      </c>
      <c r="GN22" s="11">
        <v>2198154.16</v>
      </c>
      <c r="GO22" s="11">
        <v>2573420.7999999998</v>
      </c>
      <c r="GP22" s="11">
        <v>1779708.7</v>
      </c>
      <c r="GQ22" s="11">
        <v>27630629.350000001</v>
      </c>
      <c r="GR22" s="11">
        <v>7843709.71</v>
      </c>
      <c r="GS22" s="11">
        <v>4120883</v>
      </c>
      <c r="GT22" s="11">
        <v>9882704.3900000006</v>
      </c>
      <c r="GU22" s="11">
        <v>2155967.5</v>
      </c>
      <c r="GV22" s="11">
        <v>6105095.5499999998</v>
      </c>
      <c r="GW22" s="11">
        <v>5649315.1399999997</v>
      </c>
      <c r="GX22" s="11">
        <v>2627119.2999999998</v>
      </c>
      <c r="GY22" s="11">
        <v>14301729.1</v>
      </c>
      <c r="GZ22" s="11">
        <v>1338117.8799999999</v>
      </c>
      <c r="HA22" s="11">
        <v>5032164.5</v>
      </c>
      <c r="HB22" s="11">
        <v>5188970.74</v>
      </c>
      <c r="HC22" s="11">
        <v>152614642.28</v>
      </c>
      <c r="HD22" s="11">
        <v>4550038.29</v>
      </c>
      <c r="HE22" s="11">
        <v>12519097.5</v>
      </c>
      <c r="HF22" s="11">
        <v>13443542.65</v>
      </c>
      <c r="HG22" s="11">
        <v>8691017.2100000009</v>
      </c>
      <c r="HH22" s="11">
        <v>11352276.1</v>
      </c>
      <c r="HI22" s="11">
        <v>2912022.72</v>
      </c>
      <c r="HJ22" s="11">
        <v>99457.27</v>
      </c>
      <c r="HK22" s="11">
        <v>78312889.900000006</v>
      </c>
      <c r="HL22" s="11">
        <v>10741587.039999999</v>
      </c>
      <c r="HM22" s="11">
        <v>32054130.91</v>
      </c>
      <c r="HN22" s="11">
        <v>8572301.9000000004</v>
      </c>
      <c r="HO22" s="11">
        <v>3787496.53</v>
      </c>
      <c r="HP22" s="11">
        <v>3480551.98</v>
      </c>
      <c r="HQ22" s="11">
        <v>5518135.2000000002</v>
      </c>
      <c r="HR22" s="11">
        <v>1633629.78</v>
      </c>
      <c r="HS22" s="11">
        <v>81500014.659999996</v>
      </c>
      <c r="HT22" s="11">
        <v>31849824.219999999</v>
      </c>
      <c r="HU22" s="11">
        <v>7842205.5</v>
      </c>
      <c r="HV22" s="11">
        <v>2097175.83</v>
      </c>
      <c r="HW22" s="11">
        <v>5568605.4500000002</v>
      </c>
      <c r="HX22" s="11">
        <v>2767409</v>
      </c>
      <c r="HY22" s="11">
        <v>26649538.859999999</v>
      </c>
      <c r="HZ22" s="11">
        <v>4795976.2300000004</v>
      </c>
      <c r="IA22" s="11">
        <v>4874417.87</v>
      </c>
      <c r="IB22" s="11">
        <v>5291128.37</v>
      </c>
      <c r="IC22" s="11">
        <v>3748776.05</v>
      </c>
      <c r="ID22" s="11">
        <v>9047331.8200000003</v>
      </c>
      <c r="IE22" s="11">
        <v>1655377.04</v>
      </c>
      <c r="IF22" s="11">
        <v>5090243.92</v>
      </c>
      <c r="IG22" s="11">
        <v>2226482.7599999998</v>
      </c>
      <c r="IH22" s="11">
        <v>3093069.6</v>
      </c>
      <c r="II22" s="11">
        <v>87500030.579999998</v>
      </c>
      <c r="IJ22" s="11">
        <v>13152412.199999999</v>
      </c>
      <c r="IK22" s="11">
        <v>10441452.710000001</v>
      </c>
      <c r="IL22" s="11">
        <v>15804909.98</v>
      </c>
      <c r="IM22" s="11">
        <v>34533396.5</v>
      </c>
      <c r="IN22" s="11">
        <v>4467777.18</v>
      </c>
      <c r="IO22" s="11">
        <v>4034646</v>
      </c>
      <c r="IP22" s="11">
        <v>4242385.75</v>
      </c>
      <c r="IQ22" s="11">
        <v>4328257.38</v>
      </c>
      <c r="IR22" s="11">
        <v>4230705</v>
      </c>
      <c r="IS22" s="11">
        <v>5906668.5999999996</v>
      </c>
      <c r="IT22" s="11">
        <v>106704413.84999999</v>
      </c>
      <c r="IU22" s="11">
        <v>32923760.510000002</v>
      </c>
      <c r="IV22" s="11">
        <v>16263753.75</v>
      </c>
      <c r="IW22" s="11">
        <v>15154071</v>
      </c>
      <c r="IX22" s="11">
        <v>4099919</v>
      </c>
      <c r="IY22" s="11">
        <v>2237489.83</v>
      </c>
      <c r="IZ22" s="11">
        <v>4409235.9800000004</v>
      </c>
      <c r="JA22" s="11">
        <v>2586734.42</v>
      </c>
      <c r="JB22" s="11">
        <v>1971914.8</v>
      </c>
      <c r="JC22" s="11">
        <v>5861490.2199999997</v>
      </c>
      <c r="JD22" s="11">
        <v>7059071.4500000002</v>
      </c>
      <c r="JE22" s="11">
        <v>2286571.33</v>
      </c>
      <c r="JF22" s="11">
        <v>43709391.229999997</v>
      </c>
      <c r="JG22" s="11">
        <v>8241767.96</v>
      </c>
      <c r="JH22" s="11">
        <v>2349505.2000000002</v>
      </c>
      <c r="JI22" s="11">
        <v>2001002.5</v>
      </c>
      <c r="JJ22" s="11">
        <v>1815117.5</v>
      </c>
      <c r="JK22" s="11">
        <v>1440159.66</v>
      </c>
      <c r="JL22" s="11">
        <v>36398122.350000001</v>
      </c>
      <c r="JM22" s="11">
        <v>2595093.7999999998</v>
      </c>
      <c r="JN22" s="11">
        <v>2923201.62</v>
      </c>
      <c r="JO22" s="11">
        <v>36001971.600000001</v>
      </c>
      <c r="JP22" s="11">
        <v>4834199.3499999996</v>
      </c>
      <c r="JQ22" s="11">
        <v>3818248.82</v>
      </c>
      <c r="JR22" s="11">
        <v>2250653.6</v>
      </c>
      <c r="JS22" s="11">
        <v>108259260.05</v>
      </c>
      <c r="JT22" s="11">
        <v>52741815.740000002</v>
      </c>
      <c r="JU22" s="11">
        <v>7304787.1500000004</v>
      </c>
      <c r="JV22" s="11">
        <v>2723212.65</v>
      </c>
      <c r="JW22" s="11">
        <v>6664529.2199999997</v>
      </c>
      <c r="JX22" s="11">
        <v>3087842.05</v>
      </c>
      <c r="JY22" s="11">
        <v>15851003.9</v>
      </c>
      <c r="JZ22" s="11">
        <v>9151755.2100000009</v>
      </c>
      <c r="KA22" s="11">
        <v>7066074.6799999997</v>
      </c>
      <c r="KB22" s="11">
        <v>6564749.2000000002</v>
      </c>
      <c r="KC22" s="11">
        <v>5591661.9800000004</v>
      </c>
      <c r="KD22" s="11">
        <v>7519663.7400000002</v>
      </c>
      <c r="KE22" s="11">
        <v>2228025.5</v>
      </c>
      <c r="KF22" s="11">
        <v>1688443.5</v>
      </c>
      <c r="KG22" s="11">
        <v>5694779.0499999998</v>
      </c>
      <c r="KH22" s="11">
        <v>2615796.15</v>
      </c>
      <c r="KI22" s="11">
        <v>88122038.569999993</v>
      </c>
      <c r="KJ22" s="11">
        <v>11054108.24</v>
      </c>
      <c r="KK22" s="11">
        <v>7027552.7199999997</v>
      </c>
      <c r="KL22" s="11">
        <v>3203363.71</v>
      </c>
      <c r="KM22" s="11">
        <v>5489200.3799999999</v>
      </c>
      <c r="KN22" s="11">
        <v>5110371.5999999996</v>
      </c>
      <c r="KO22" s="11">
        <v>16970253.800000001</v>
      </c>
      <c r="KP22" s="11">
        <v>4273546.8</v>
      </c>
      <c r="KQ22" s="11">
        <v>8578823.75</v>
      </c>
      <c r="KR22" s="11">
        <v>41444947.159999996</v>
      </c>
      <c r="KS22" s="11">
        <v>3682367.6</v>
      </c>
      <c r="KT22" s="11">
        <v>3863577.34</v>
      </c>
      <c r="KU22" s="11">
        <v>21080800.239999998</v>
      </c>
      <c r="KV22" s="11">
        <v>3624258.48</v>
      </c>
      <c r="KW22" s="11">
        <v>7216613</v>
      </c>
      <c r="KX22" s="11">
        <v>72205014.329999998</v>
      </c>
      <c r="KY22" s="11">
        <v>6422322.6799999997</v>
      </c>
      <c r="KZ22" s="11">
        <v>65903587.280000001</v>
      </c>
      <c r="LA22" s="11">
        <v>8997880.0399999991</v>
      </c>
      <c r="LB22" s="11">
        <v>4767286.34</v>
      </c>
      <c r="LC22" s="11">
        <v>12192223.459999999</v>
      </c>
      <c r="LD22" s="11">
        <v>22864335.399999999</v>
      </c>
      <c r="LE22" s="11">
        <v>9176960.3000000007</v>
      </c>
      <c r="LF22" s="11">
        <v>6938366.9400000004</v>
      </c>
      <c r="LG22" s="11">
        <v>7447902.4199999999</v>
      </c>
      <c r="LH22" s="11">
        <v>136036858.28999999</v>
      </c>
      <c r="LI22" s="11">
        <v>10566690.35</v>
      </c>
      <c r="LJ22" s="11">
        <v>20538664.100000001</v>
      </c>
      <c r="LK22" s="11">
        <v>11469473.18</v>
      </c>
      <c r="LL22" s="11">
        <v>5914780.4000000004</v>
      </c>
      <c r="LM22" s="11">
        <v>3954844</v>
      </c>
      <c r="LN22" s="11">
        <v>2033903.82</v>
      </c>
      <c r="LO22" s="11">
        <v>21107274.719999999</v>
      </c>
      <c r="LP22" s="11">
        <v>3640749.6</v>
      </c>
      <c r="LQ22" s="11">
        <v>10115351.029999999</v>
      </c>
      <c r="LR22" s="11">
        <v>2624931.4</v>
      </c>
      <c r="LS22" s="11">
        <v>39035150.460000001</v>
      </c>
      <c r="LT22" s="11">
        <v>2590748.29</v>
      </c>
      <c r="LU22" s="11">
        <v>1479139.87</v>
      </c>
      <c r="LV22" s="11">
        <v>49314690.579999998</v>
      </c>
      <c r="LW22" s="11">
        <v>72205982.620000005</v>
      </c>
      <c r="LX22" s="11">
        <v>111422760.43000001</v>
      </c>
      <c r="LY22" s="11">
        <v>16021512.25</v>
      </c>
      <c r="LZ22" s="11">
        <v>10065603.859999999</v>
      </c>
      <c r="MA22" s="11">
        <v>17433471.539999999</v>
      </c>
      <c r="MB22" s="11">
        <v>4112758.5</v>
      </c>
      <c r="MC22" s="11">
        <v>6858052.8499999996</v>
      </c>
      <c r="MD22" s="11">
        <v>8091193.9800000004</v>
      </c>
      <c r="ME22" s="11">
        <v>4193439.7</v>
      </c>
      <c r="MF22" s="11">
        <v>10522282.5</v>
      </c>
      <c r="MG22" s="11">
        <v>2818629.6</v>
      </c>
      <c r="MH22" s="11">
        <v>269522041.11000001</v>
      </c>
      <c r="MI22" s="11">
        <v>6932475.7800000003</v>
      </c>
      <c r="MJ22" s="11">
        <v>1139299.5</v>
      </c>
      <c r="MK22" s="11">
        <v>4378139</v>
      </c>
      <c r="ML22" s="11">
        <v>1098822.25</v>
      </c>
      <c r="MM22" s="11">
        <v>6865716.1900000004</v>
      </c>
      <c r="MN22" s="11">
        <v>5778904.7999999998</v>
      </c>
      <c r="MO22" s="11">
        <v>2746923.59</v>
      </c>
      <c r="MP22" s="11">
        <v>9267050.4000000004</v>
      </c>
      <c r="MQ22" s="11">
        <v>4296213.0999999996</v>
      </c>
      <c r="MR22" s="11">
        <v>3500157.24</v>
      </c>
      <c r="MS22" s="11">
        <v>5920193.1900000004</v>
      </c>
      <c r="MT22" s="11">
        <v>114620905.90000001</v>
      </c>
      <c r="MU22" s="11">
        <v>6180974</v>
      </c>
      <c r="MV22" s="11">
        <v>6443532.75</v>
      </c>
      <c r="MW22" s="11">
        <v>7177848</v>
      </c>
      <c r="MX22" s="11">
        <v>6662526.71</v>
      </c>
      <c r="MY22" s="11">
        <v>3080910.24</v>
      </c>
      <c r="MZ22" s="11">
        <v>4246841</v>
      </c>
      <c r="NA22" s="11">
        <v>2531568.15</v>
      </c>
      <c r="NB22" s="11">
        <v>4751618.4000000004</v>
      </c>
      <c r="NC22" s="11">
        <v>1825441.35</v>
      </c>
      <c r="ND22" s="11">
        <v>2275162</v>
      </c>
      <c r="NE22" s="11">
        <v>198470058.28999999</v>
      </c>
      <c r="NF22" s="11">
        <v>14920783.689999999</v>
      </c>
      <c r="NG22" s="11">
        <v>3465676</v>
      </c>
      <c r="NH22" s="11">
        <v>14170953.35</v>
      </c>
      <c r="NI22" s="11">
        <v>3120545.33</v>
      </c>
      <c r="NJ22" s="11">
        <v>4050986.8</v>
      </c>
      <c r="NK22" s="11">
        <v>20600327.100000001</v>
      </c>
      <c r="NL22" s="11">
        <v>18187718.609999999</v>
      </c>
      <c r="NM22" s="11">
        <v>1024938.8</v>
      </c>
      <c r="NN22" s="11">
        <v>9510986.0899999999</v>
      </c>
      <c r="NO22" s="11">
        <v>5190301</v>
      </c>
      <c r="NP22" s="11">
        <v>3777128.5</v>
      </c>
      <c r="NQ22" s="11">
        <v>69925022.579999998</v>
      </c>
      <c r="NR22" s="11">
        <v>5379123.0800000001</v>
      </c>
      <c r="NS22" s="11">
        <v>3527835.03</v>
      </c>
      <c r="NT22" s="11">
        <v>3203745</v>
      </c>
      <c r="NU22" s="11">
        <v>2005101</v>
      </c>
      <c r="NV22" s="11">
        <v>502017</v>
      </c>
      <c r="NW22" s="11">
        <v>1632947.1</v>
      </c>
      <c r="NX22" s="11">
        <v>129428097.73</v>
      </c>
      <c r="NY22" s="11">
        <v>58051523</v>
      </c>
      <c r="NZ22" s="11">
        <v>4693597.0999999996</v>
      </c>
      <c r="OA22" s="11">
        <v>5206898</v>
      </c>
      <c r="OB22" s="11">
        <v>7044808.5</v>
      </c>
      <c r="OC22" s="11">
        <v>7722690.9100000001</v>
      </c>
      <c r="OD22" s="11">
        <v>3678235.26</v>
      </c>
      <c r="OE22" s="11">
        <v>161743976.03</v>
      </c>
      <c r="OF22" s="11">
        <v>13273289.27</v>
      </c>
      <c r="OG22" s="11">
        <v>4809281.0199999996</v>
      </c>
      <c r="OH22" s="11">
        <v>18593758.219999999</v>
      </c>
      <c r="OI22" s="11">
        <v>4987541.76</v>
      </c>
      <c r="OJ22" s="11">
        <v>5743734.2999999998</v>
      </c>
      <c r="OK22" s="11">
        <v>7931553.7800000003</v>
      </c>
      <c r="OL22" s="11">
        <v>1799217.1</v>
      </c>
      <c r="OM22" s="11">
        <v>12486077.77</v>
      </c>
      <c r="ON22" s="11">
        <v>123024167.19</v>
      </c>
      <c r="OO22" s="11">
        <v>15553675.98</v>
      </c>
      <c r="OP22" s="11">
        <v>22689595.960000001</v>
      </c>
      <c r="OQ22" s="11">
        <v>11656441.76</v>
      </c>
      <c r="OR22" s="11">
        <v>21688548.620000001</v>
      </c>
      <c r="OS22" s="11">
        <v>2904004.1</v>
      </c>
      <c r="OT22" s="11">
        <v>56974528.890000001</v>
      </c>
      <c r="OU22" s="11">
        <v>2490659.58</v>
      </c>
      <c r="OV22" s="11">
        <v>1163877.43</v>
      </c>
      <c r="OW22" s="11">
        <v>6583120.5</v>
      </c>
      <c r="OX22" s="11">
        <v>7218868.9500000002</v>
      </c>
      <c r="OY22" s="11">
        <v>41897366.409999996</v>
      </c>
      <c r="OZ22" s="11">
        <v>3794978.8</v>
      </c>
      <c r="PA22" s="11">
        <v>1815797.45</v>
      </c>
      <c r="PB22" s="11">
        <v>2801974.5</v>
      </c>
      <c r="PC22" s="11">
        <v>141713491.11000001</v>
      </c>
      <c r="PD22" s="11">
        <v>5541408.2000000002</v>
      </c>
      <c r="PE22" s="11">
        <v>7428265.4500000002</v>
      </c>
      <c r="PF22" s="11">
        <v>4152745.98</v>
      </c>
      <c r="PG22" s="11">
        <v>9345668.8900000006</v>
      </c>
      <c r="PH22" s="11">
        <v>14364113.24</v>
      </c>
      <c r="PI22" s="11">
        <v>6395952.5099999998</v>
      </c>
      <c r="PJ22" s="11">
        <v>8913555.3399999999</v>
      </c>
      <c r="PK22" s="11">
        <v>8525197.3499999996</v>
      </c>
      <c r="PL22" s="11">
        <v>9628808.5</v>
      </c>
      <c r="PM22" s="11">
        <v>13071331</v>
      </c>
      <c r="PN22" s="11">
        <v>16573194.789999999</v>
      </c>
      <c r="PO22" s="11">
        <v>5078353.2</v>
      </c>
      <c r="PP22" s="11">
        <v>16825840.82</v>
      </c>
      <c r="PQ22" s="11">
        <v>5924744.5499999998</v>
      </c>
      <c r="PR22" s="11">
        <v>3277053.29</v>
      </c>
      <c r="PS22" s="11">
        <v>1682193.5</v>
      </c>
      <c r="PT22" s="11">
        <v>4061470</v>
      </c>
      <c r="PU22" s="11">
        <v>287207033.99000001</v>
      </c>
      <c r="PV22" s="11">
        <v>2177378.36</v>
      </c>
      <c r="PW22" s="11">
        <v>4376872.4800000004</v>
      </c>
      <c r="PX22" s="11">
        <v>15106050.140000001</v>
      </c>
      <c r="PY22" s="11">
        <v>85291191.75</v>
      </c>
      <c r="PZ22" s="11">
        <v>4781697.32</v>
      </c>
      <c r="QA22" s="11">
        <v>12310938.51</v>
      </c>
      <c r="QB22" s="11">
        <v>4729011.6900000004</v>
      </c>
      <c r="QC22" s="11">
        <v>11045726.789999999</v>
      </c>
      <c r="QD22" s="11">
        <v>3090641.11</v>
      </c>
      <c r="QE22" s="11">
        <v>22580599.25</v>
      </c>
      <c r="QF22" s="11">
        <v>3582010.33</v>
      </c>
      <c r="QG22" s="11">
        <v>4568424.0999999996</v>
      </c>
      <c r="QH22" s="11">
        <v>5423900.9299999997</v>
      </c>
      <c r="QI22" s="11">
        <v>6251205.3499999996</v>
      </c>
      <c r="QJ22" s="11">
        <v>5850532.4299999997</v>
      </c>
      <c r="QK22" s="11">
        <v>5111697.5</v>
      </c>
      <c r="QL22" s="11">
        <v>3107569.3</v>
      </c>
      <c r="QM22" s="11">
        <v>1681360.82</v>
      </c>
      <c r="QN22" s="11">
        <v>13675128.77</v>
      </c>
      <c r="QO22" s="11">
        <v>23906033.949999999</v>
      </c>
      <c r="QP22" s="11">
        <v>2177254.5</v>
      </c>
      <c r="QQ22" s="11">
        <v>1706296.16</v>
      </c>
      <c r="QR22" s="11">
        <v>2272444.29</v>
      </c>
      <c r="QS22" s="11">
        <v>1325421</v>
      </c>
      <c r="QT22" s="11">
        <v>1636685.9</v>
      </c>
      <c r="QU22" s="11">
        <v>141399925.78999999</v>
      </c>
      <c r="QV22" s="11">
        <v>2362849.7999999998</v>
      </c>
      <c r="QW22" s="11">
        <v>14558630.08</v>
      </c>
      <c r="QX22" s="11">
        <v>4540441.8</v>
      </c>
      <c r="QY22" s="11">
        <v>6884840.5</v>
      </c>
      <c r="QZ22" s="11">
        <v>13074831.02</v>
      </c>
      <c r="RA22" s="11">
        <v>10458568.560000001</v>
      </c>
      <c r="RB22" s="11">
        <v>8096309</v>
      </c>
      <c r="RC22" s="11">
        <v>14340262.5</v>
      </c>
      <c r="RD22" s="11">
        <v>4218887.3499999996</v>
      </c>
      <c r="RE22" s="11">
        <v>6567863.6200000001</v>
      </c>
      <c r="RF22" s="11">
        <v>4363073.5</v>
      </c>
      <c r="RG22" s="11">
        <v>3553761.1</v>
      </c>
      <c r="RH22" s="11">
        <v>155563483.63</v>
      </c>
      <c r="RI22" s="11">
        <v>36198752.869999997</v>
      </c>
      <c r="RJ22" s="11">
        <v>7954476</v>
      </c>
      <c r="RK22" s="11">
        <v>8641382.5099999998</v>
      </c>
      <c r="RL22" s="11">
        <v>8425858.0600000005</v>
      </c>
      <c r="RM22" s="11">
        <v>8955030.2300000004</v>
      </c>
      <c r="RN22" s="11">
        <v>18544521.800000001</v>
      </c>
      <c r="RO22" s="11">
        <v>5816443</v>
      </c>
      <c r="RP22" s="11">
        <v>7349488.2300000004</v>
      </c>
      <c r="RQ22" s="11">
        <v>17279288.199999999</v>
      </c>
      <c r="RR22" s="11">
        <v>47677504.68</v>
      </c>
      <c r="RS22" s="11">
        <v>2148883.36</v>
      </c>
      <c r="RT22" s="11">
        <v>2778835.5</v>
      </c>
      <c r="RU22" s="11">
        <v>8035987.0999999996</v>
      </c>
      <c r="RV22" s="11">
        <v>5432877</v>
      </c>
      <c r="RW22" s="11">
        <v>3674028</v>
      </c>
      <c r="RX22" s="11">
        <v>6030330</v>
      </c>
      <c r="RY22" s="11">
        <v>3497817.25</v>
      </c>
      <c r="RZ22" s="11">
        <v>2667596.5</v>
      </c>
      <c r="SA22" s="11">
        <v>3552081.28</v>
      </c>
      <c r="SB22" s="11">
        <v>47356509.939999998</v>
      </c>
      <c r="SC22" s="11">
        <v>3162198.45</v>
      </c>
      <c r="SD22" s="11">
        <v>8087077.9000000004</v>
      </c>
      <c r="SE22" s="11">
        <v>7291183</v>
      </c>
      <c r="SF22" s="11">
        <v>3216945</v>
      </c>
      <c r="SG22" s="11">
        <v>6876152</v>
      </c>
      <c r="SH22" s="11">
        <v>5973634.9000000004</v>
      </c>
      <c r="SI22" s="11">
        <v>6854597.1500000004</v>
      </c>
      <c r="SJ22" s="11">
        <v>7443877.2000000002</v>
      </c>
      <c r="SK22" s="11">
        <v>8498482.6999999993</v>
      </c>
      <c r="SL22" s="11">
        <v>16436770.5</v>
      </c>
      <c r="SM22" s="11">
        <v>2848838.65</v>
      </c>
      <c r="SN22" s="11">
        <v>73742424.390000001</v>
      </c>
      <c r="SO22" s="11">
        <v>5810798.8499999996</v>
      </c>
      <c r="SP22" s="11">
        <v>7224493.7999999998</v>
      </c>
      <c r="SQ22" s="11">
        <v>10375641.699999999</v>
      </c>
      <c r="SR22" s="11">
        <v>4993668.67</v>
      </c>
      <c r="SS22" s="11">
        <v>2971114.2</v>
      </c>
      <c r="ST22" s="11">
        <v>4919024</v>
      </c>
      <c r="SU22" s="11">
        <v>1760245</v>
      </c>
      <c r="SV22" s="11">
        <v>31165398.34</v>
      </c>
      <c r="SW22" s="11">
        <v>3797967.3</v>
      </c>
      <c r="SX22" s="11">
        <v>9239478.8399999999</v>
      </c>
      <c r="SY22" s="11">
        <v>6898406</v>
      </c>
      <c r="SZ22" s="11">
        <v>4608753.8</v>
      </c>
      <c r="TA22" s="11">
        <v>3216311</v>
      </c>
      <c r="TB22" s="11">
        <v>7140924.75</v>
      </c>
      <c r="TC22" s="11">
        <v>21611569.030000001</v>
      </c>
      <c r="TD22" s="11">
        <v>2482000</v>
      </c>
      <c r="TE22" s="11">
        <v>4454851.7300000004</v>
      </c>
      <c r="TF22" s="11">
        <v>8951954</v>
      </c>
      <c r="TG22" s="11">
        <v>3969397.9</v>
      </c>
      <c r="TH22" s="11">
        <v>4625244.0999999996</v>
      </c>
      <c r="TI22" s="11">
        <v>2627896.7999999998</v>
      </c>
      <c r="TJ22" s="11">
        <v>94563278.739999995</v>
      </c>
      <c r="TK22" s="11">
        <v>5257537.45</v>
      </c>
      <c r="TL22" s="11">
        <v>2625058.5</v>
      </c>
      <c r="TM22" s="11">
        <v>7387070.3700000001</v>
      </c>
      <c r="TN22" s="11">
        <v>8879287.9499999993</v>
      </c>
      <c r="TO22" s="11">
        <v>5020967.13</v>
      </c>
      <c r="TP22" s="11">
        <v>1686483.9</v>
      </c>
      <c r="TQ22" s="11">
        <v>50366652.32</v>
      </c>
      <c r="TR22" s="11">
        <v>5385134.0800000001</v>
      </c>
      <c r="TS22" s="11">
        <v>7265507</v>
      </c>
      <c r="TT22" s="11">
        <v>8263797.4299999997</v>
      </c>
      <c r="TU22" s="11">
        <v>4884393</v>
      </c>
      <c r="TV22" s="11">
        <v>3472215.35</v>
      </c>
      <c r="TW22" s="11">
        <v>5507376.0300000003</v>
      </c>
      <c r="TX22" s="11">
        <v>5751903.2000000002</v>
      </c>
      <c r="TY22" s="11">
        <v>4360370.43</v>
      </c>
      <c r="TZ22" s="11">
        <v>49873057.509999998</v>
      </c>
      <c r="UA22" s="11">
        <v>4653467.8099999996</v>
      </c>
      <c r="UB22" s="11">
        <v>111617696.40000001</v>
      </c>
      <c r="UC22" s="11">
        <v>10508815.289999999</v>
      </c>
      <c r="UD22" s="11">
        <v>3675752.75</v>
      </c>
      <c r="UE22" s="11">
        <v>4741878.5</v>
      </c>
      <c r="UF22" s="11">
        <v>20359590.789999999</v>
      </c>
      <c r="UG22" s="11">
        <v>3766976.1</v>
      </c>
      <c r="UH22" s="11">
        <v>1742303.98</v>
      </c>
      <c r="UI22" s="11">
        <v>3643952.1</v>
      </c>
      <c r="UJ22" s="11">
        <v>4313094.6500000004</v>
      </c>
      <c r="UK22" s="11">
        <v>55172339.609999999</v>
      </c>
      <c r="UL22" s="11">
        <v>17141384.260000002</v>
      </c>
      <c r="UM22" s="11">
        <v>5908736.4199999999</v>
      </c>
      <c r="UN22" s="11">
        <v>7980579.2000000002</v>
      </c>
      <c r="UO22" s="11">
        <v>5535124.2000000002</v>
      </c>
      <c r="UP22" s="11">
        <v>8867712.540000001</v>
      </c>
      <c r="UQ22" s="11">
        <v>122979121.84</v>
      </c>
      <c r="UR22" s="11">
        <v>8878893</v>
      </c>
      <c r="US22" s="11">
        <v>6571103.25</v>
      </c>
      <c r="UT22" s="11">
        <v>55158067.740000002</v>
      </c>
      <c r="UU22" s="11">
        <v>250263.4</v>
      </c>
      <c r="UV22" s="11">
        <v>5830352.4500000002</v>
      </c>
      <c r="UW22" s="11">
        <v>17780358.84</v>
      </c>
      <c r="UX22" s="11">
        <v>5809770.7999999998</v>
      </c>
      <c r="UY22" s="11">
        <v>6638911</v>
      </c>
      <c r="UZ22" s="11">
        <v>7391499.46</v>
      </c>
      <c r="VA22" s="11">
        <v>12005154</v>
      </c>
      <c r="VB22" s="11">
        <v>18433780</v>
      </c>
      <c r="VC22" s="11">
        <v>6491359.1799999997</v>
      </c>
      <c r="VD22" s="11">
        <v>6854669.7800000003</v>
      </c>
      <c r="VE22" s="11">
        <v>2418450.1</v>
      </c>
      <c r="VF22" s="11">
        <v>4088725.14</v>
      </c>
      <c r="VG22" s="11">
        <v>4159702.3</v>
      </c>
      <c r="VH22" s="11">
        <v>3766292.7</v>
      </c>
      <c r="VI22" s="11">
        <v>23868400.239999998</v>
      </c>
      <c r="VJ22" s="11">
        <v>2485629.86</v>
      </c>
      <c r="VK22" s="11">
        <v>3311793.02</v>
      </c>
      <c r="VL22" s="11">
        <v>2095686</v>
      </c>
      <c r="VM22" s="11">
        <v>53290836.609999999</v>
      </c>
      <c r="VN22" s="11">
        <v>5702160</v>
      </c>
      <c r="VO22" s="11">
        <v>7493761.5599999996</v>
      </c>
      <c r="VP22" s="11">
        <v>7326047</v>
      </c>
      <c r="VQ22" s="11">
        <v>18643546.350000001</v>
      </c>
      <c r="VR22" s="11">
        <v>11029071.199999999</v>
      </c>
      <c r="VS22" s="11">
        <v>5884119.5</v>
      </c>
      <c r="VT22" s="11">
        <v>5626460.9000000004</v>
      </c>
      <c r="VU22" s="11">
        <v>10519238</v>
      </c>
      <c r="VV22" s="11">
        <v>42528679.850000001</v>
      </c>
      <c r="VW22" s="11">
        <v>6756196.4500000002</v>
      </c>
      <c r="VX22" s="11">
        <v>21310672</v>
      </c>
      <c r="VY22" s="11">
        <v>7894051.6500000004</v>
      </c>
      <c r="VZ22" s="11">
        <v>5380220</v>
      </c>
      <c r="WA22" s="11">
        <v>3634819</v>
      </c>
      <c r="WB22" s="11">
        <v>581202402.86000001</v>
      </c>
      <c r="WC22" s="11">
        <v>25258283.09</v>
      </c>
      <c r="WD22" s="11">
        <v>7766212.2000000002</v>
      </c>
      <c r="WE22" s="11">
        <v>6041593.8499999996</v>
      </c>
      <c r="WF22" s="11">
        <v>3525943.5</v>
      </c>
      <c r="WG22" s="11">
        <v>7276516.0999999996</v>
      </c>
      <c r="WH22" s="11">
        <v>12709588.5</v>
      </c>
      <c r="WI22" s="11">
        <v>14745970</v>
      </c>
      <c r="WJ22" s="11">
        <v>7597549.9100000001</v>
      </c>
      <c r="WK22" s="11">
        <v>10064216.15</v>
      </c>
      <c r="WL22" s="11">
        <v>4197948.9400000004</v>
      </c>
      <c r="WM22" s="11">
        <v>65869486.200000003</v>
      </c>
      <c r="WN22" s="11">
        <v>9074303.8699999992</v>
      </c>
      <c r="WO22" s="11">
        <v>9331769.5500000007</v>
      </c>
      <c r="WP22" s="11">
        <v>26542828.899999999</v>
      </c>
      <c r="WQ22" s="11">
        <v>7325832.1600000001</v>
      </c>
      <c r="WR22" s="11">
        <v>7096042.2000000002</v>
      </c>
      <c r="WS22" s="11">
        <v>5357195.34</v>
      </c>
      <c r="WT22" s="11">
        <v>4712211.8600000003</v>
      </c>
      <c r="WU22" s="11">
        <v>15487797.949999999</v>
      </c>
      <c r="WV22" s="11">
        <v>69010537.219999999</v>
      </c>
      <c r="WW22" s="11">
        <v>5132961.08</v>
      </c>
      <c r="WX22" s="11">
        <v>3671552.08</v>
      </c>
      <c r="WY22" s="11">
        <v>2593839</v>
      </c>
      <c r="WZ22" s="11">
        <v>4252355.12</v>
      </c>
      <c r="XA22" s="11">
        <v>3975723.06</v>
      </c>
      <c r="XB22" s="11">
        <v>3130632.45</v>
      </c>
      <c r="XC22" s="11">
        <v>2375937.65</v>
      </c>
      <c r="XD22" s="11">
        <v>63947437</v>
      </c>
      <c r="XE22" s="11">
        <v>3456632.05</v>
      </c>
      <c r="XF22" s="11">
        <v>2560093.4700000002</v>
      </c>
      <c r="XG22" s="11">
        <v>1711968.25</v>
      </c>
      <c r="XH22" s="11">
        <v>3108949.5</v>
      </c>
      <c r="XI22" s="11">
        <v>125947650.22</v>
      </c>
      <c r="XJ22" s="11">
        <v>10176720.52</v>
      </c>
      <c r="XK22" s="11">
        <v>7944882.79</v>
      </c>
      <c r="XL22" s="11">
        <v>67838545.099999994</v>
      </c>
      <c r="XM22" s="11">
        <v>6313247.0199999996</v>
      </c>
      <c r="XN22" s="11">
        <v>11677907.699999999</v>
      </c>
      <c r="XO22" s="11">
        <v>14903706.960000001</v>
      </c>
      <c r="XP22" s="11">
        <v>5035408.5</v>
      </c>
      <c r="XQ22" s="11">
        <v>7144087.5599999996</v>
      </c>
      <c r="XR22" s="11">
        <v>39268165.710000001</v>
      </c>
      <c r="XS22" s="11">
        <v>34794004.75</v>
      </c>
      <c r="XT22" s="11">
        <v>3578701.1</v>
      </c>
      <c r="XU22" s="11">
        <v>5090925.8</v>
      </c>
      <c r="XV22" s="11">
        <v>5088010.2</v>
      </c>
      <c r="XW22" s="11">
        <v>4261954</v>
      </c>
      <c r="XX22" s="11">
        <v>4340095</v>
      </c>
      <c r="XY22" s="11">
        <v>3748858.39</v>
      </c>
      <c r="XZ22" s="11">
        <v>3915634.55</v>
      </c>
      <c r="YA22" s="11">
        <v>3559334.9</v>
      </c>
      <c r="YB22" s="11">
        <v>3234413.1</v>
      </c>
      <c r="YC22" s="11">
        <v>3932796.3</v>
      </c>
      <c r="YD22" s="11">
        <v>3196408.9</v>
      </c>
      <c r="YE22" s="11">
        <v>6225453.2000000002</v>
      </c>
      <c r="YF22" s="11">
        <v>137559090.78999999</v>
      </c>
      <c r="YG22" s="11">
        <v>6977198.1699999999</v>
      </c>
      <c r="YH22" s="11">
        <v>10511848.460000001</v>
      </c>
      <c r="YI22" s="11">
        <v>4619510.8</v>
      </c>
      <c r="YJ22" s="11">
        <v>52286070.770000003</v>
      </c>
      <c r="YK22" s="11">
        <v>5075113.75</v>
      </c>
      <c r="YL22" s="11">
        <v>10996378.199999999</v>
      </c>
      <c r="YM22" s="11">
        <v>4396201.5</v>
      </c>
      <c r="YN22" s="11">
        <v>80688119.530000001</v>
      </c>
      <c r="YO22" s="11">
        <v>17160188.550000001</v>
      </c>
      <c r="YP22" s="11">
        <v>6265139.2800000003</v>
      </c>
      <c r="YQ22" s="11">
        <v>4524903.5</v>
      </c>
      <c r="YR22" s="11">
        <v>3736370.5</v>
      </c>
      <c r="YS22" s="11">
        <v>2914199.8</v>
      </c>
      <c r="YT22" s="11">
        <v>4162308.6</v>
      </c>
      <c r="YU22" s="11">
        <v>6729636</v>
      </c>
      <c r="YV22" s="11">
        <v>3466125.3</v>
      </c>
      <c r="YW22" s="11">
        <v>66641768.670000002</v>
      </c>
      <c r="YX22" s="11">
        <v>4314302.88</v>
      </c>
      <c r="YY22" s="11">
        <v>2451116.79</v>
      </c>
      <c r="YZ22" s="11">
        <v>3336638.41</v>
      </c>
      <c r="ZA22" s="11">
        <v>7585467</v>
      </c>
      <c r="ZB22" s="11">
        <v>2811774.51</v>
      </c>
      <c r="ZC22" s="11">
        <v>6480131</v>
      </c>
      <c r="ZD22" s="11">
        <v>75254756.290000007</v>
      </c>
      <c r="ZE22" s="11">
        <v>4083970.15</v>
      </c>
      <c r="ZF22" s="11">
        <v>5906339.9000000004</v>
      </c>
      <c r="ZG22" s="11">
        <v>5244980.3099999996</v>
      </c>
      <c r="ZH22" s="11">
        <v>4506533.34</v>
      </c>
      <c r="ZI22" s="11">
        <v>5173817</v>
      </c>
      <c r="ZJ22" s="11">
        <v>5183251.0999999996</v>
      </c>
      <c r="ZK22" s="11">
        <v>3131758.5</v>
      </c>
      <c r="ZL22" s="11">
        <v>10489638.5</v>
      </c>
      <c r="ZM22" s="11">
        <v>113862651.64</v>
      </c>
      <c r="ZN22" s="11">
        <v>3298904.35</v>
      </c>
      <c r="ZO22" s="11">
        <v>12763914.960000001</v>
      </c>
      <c r="ZP22" s="11">
        <v>71237370.560000002</v>
      </c>
      <c r="ZQ22" s="11">
        <v>23131536.949999999</v>
      </c>
      <c r="ZR22" s="11">
        <v>6672696</v>
      </c>
      <c r="ZS22" s="11">
        <v>7481105.5700000003</v>
      </c>
      <c r="ZT22" s="11">
        <v>11479439.27</v>
      </c>
      <c r="ZU22" s="11">
        <v>5885587</v>
      </c>
      <c r="ZV22" s="11">
        <v>14386479.119999999</v>
      </c>
      <c r="ZW22" s="11">
        <v>2178565.9500000002</v>
      </c>
      <c r="ZX22" s="11">
        <v>2795246.1</v>
      </c>
      <c r="ZY22" s="11">
        <v>4937005</v>
      </c>
      <c r="ZZ22" s="11">
        <v>45336025.899999999</v>
      </c>
      <c r="AAA22" s="11">
        <v>4601170.4000000004</v>
      </c>
      <c r="AAB22" s="11">
        <v>3632508.14</v>
      </c>
      <c r="AAC22" s="11">
        <v>4436551.2</v>
      </c>
      <c r="AAD22" s="11">
        <v>2551775.1</v>
      </c>
      <c r="AAE22" s="11">
        <v>5427846.75</v>
      </c>
      <c r="AAF22" s="11">
        <v>3990421.19</v>
      </c>
      <c r="AAG22" s="11">
        <v>3484043.75</v>
      </c>
      <c r="AAH22" s="11">
        <v>2455705.9</v>
      </c>
      <c r="AAI22" s="11">
        <v>28892256.530000001</v>
      </c>
      <c r="AAJ22" s="11">
        <v>2670936.5</v>
      </c>
      <c r="AAK22" s="11">
        <v>4513173.5</v>
      </c>
      <c r="AAL22" s="11">
        <v>4884029.53</v>
      </c>
      <c r="AAM22" s="11">
        <v>2619154.5</v>
      </c>
      <c r="AAN22" s="11">
        <v>11253606</v>
      </c>
      <c r="AAO22" s="11">
        <v>4433386.67</v>
      </c>
      <c r="AAP22" s="11">
        <v>269282704.12</v>
      </c>
      <c r="AAQ22" s="11">
        <v>8690412.6799999997</v>
      </c>
      <c r="AAR22" s="11">
        <v>3762017.1</v>
      </c>
      <c r="AAS22" s="11">
        <v>35783597.100000001</v>
      </c>
      <c r="AAT22" s="11">
        <v>9539777.5</v>
      </c>
      <c r="AAU22" s="11">
        <v>2041941.54</v>
      </c>
      <c r="AAV22" s="11">
        <v>8522480.7300000004</v>
      </c>
      <c r="AAW22" s="11">
        <v>21268488.68</v>
      </c>
      <c r="AAX22" s="11">
        <v>45389511.149999999</v>
      </c>
      <c r="AAY22" s="11">
        <v>5663772.5</v>
      </c>
      <c r="AAZ22" s="11">
        <v>7743647.8499999996</v>
      </c>
      <c r="ABA22" s="11">
        <v>47561402.490000002</v>
      </c>
      <c r="ABB22" s="11">
        <v>30144620.789999999</v>
      </c>
      <c r="ABC22" s="11">
        <v>2380462.35</v>
      </c>
      <c r="ABD22" s="11">
        <v>5405271.5999999996</v>
      </c>
      <c r="ABE22" s="11">
        <v>5029645.25</v>
      </c>
      <c r="ABF22" s="11">
        <v>2272521.44</v>
      </c>
      <c r="ABG22" s="11">
        <v>4406364.1600000001</v>
      </c>
      <c r="ABH22" s="11">
        <v>3377828.66</v>
      </c>
      <c r="ABI22" s="11">
        <v>79672217.5</v>
      </c>
      <c r="ABJ22" s="11">
        <v>63604461.310000002</v>
      </c>
      <c r="ABK22" s="11">
        <v>3915535.2</v>
      </c>
      <c r="ABL22" s="11">
        <v>3378560.59</v>
      </c>
      <c r="ABM22" s="11">
        <v>2825555.7</v>
      </c>
      <c r="ABN22" s="11">
        <v>2338646</v>
      </c>
      <c r="ABO22" s="11">
        <v>1841698.2</v>
      </c>
      <c r="ABP22" s="11">
        <v>81606233.859999999</v>
      </c>
      <c r="ABQ22" s="11">
        <v>13406253.390000001</v>
      </c>
      <c r="ABR22" s="11">
        <v>5407734.25</v>
      </c>
      <c r="ABS22" s="11">
        <v>13366842.4</v>
      </c>
      <c r="ABT22" s="11">
        <v>9783408.8599999994</v>
      </c>
      <c r="ABU22" s="11">
        <v>6081894.0800000001</v>
      </c>
      <c r="ABV22" s="11">
        <v>5714336.21</v>
      </c>
      <c r="ABW22" s="11">
        <v>8389154.1999999993</v>
      </c>
      <c r="ABX22" s="11">
        <v>1573750.44</v>
      </c>
      <c r="ABY22" s="11">
        <v>147687105</v>
      </c>
      <c r="ABZ22" s="11">
        <v>17183387.219999999</v>
      </c>
      <c r="ACA22" s="11">
        <v>9601629.5</v>
      </c>
      <c r="ACB22" s="11">
        <v>4709728.75</v>
      </c>
      <c r="ACC22" s="11">
        <v>5223312.51</v>
      </c>
      <c r="ACD22" s="11">
        <v>27415206.370000001</v>
      </c>
      <c r="ACE22" s="11">
        <v>3924987.15</v>
      </c>
      <c r="ACF22" s="11">
        <v>4834304.07</v>
      </c>
      <c r="ACG22" s="11">
        <v>4929407.7</v>
      </c>
      <c r="ACH22" s="11">
        <v>9264374.6999999993</v>
      </c>
      <c r="ACI22" s="11">
        <v>3158376.86</v>
      </c>
      <c r="ACJ22" s="11">
        <v>200963134.43000001</v>
      </c>
      <c r="ACK22" s="11">
        <v>4965371.6100000003</v>
      </c>
      <c r="ACL22" s="11">
        <v>12428819.279999999</v>
      </c>
      <c r="ACM22" s="11">
        <v>8083883.3399999999</v>
      </c>
      <c r="ACN22" s="11">
        <v>5165412</v>
      </c>
      <c r="ACO22" s="11">
        <v>7734180</v>
      </c>
      <c r="ACP22" s="11">
        <v>10892717.68</v>
      </c>
      <c r="ACQ22" s="11">
        <v>67951573.560000002</v>
      </c>
      <c r="ACR22" s="11">
        <v>40183114.359999999</v>
      </c>
      <c r="ACS22" s="11">
        <v>5789451.1500000004</v>
      </c>
      <c r="ACT22" s="11">
        <v>8816657.0099999998</v>
      </c>
      <c r="ACU22" s="11">
        <v>19460567.789999999</v>
      </c>
      <c r="ACV22" s="11">
        <v>11643860</v>
      </c>
      <c r="ACW22" s="11">
        <v>106416764.56999999</v>
      </c>
      <c r="ACX22" s="11">
        <v>10394060</v>
      </c>
      <c r="ACY22" s="11">
        <v>7604333.9000000004</v>
      </c>
      <c r="ACZ22" s="11">
        <v>9677802.7599999998</v>
      </c>
      <c r="ADA22" s="11">
        <v>4412493.0599999996</v>
      </c>
      <c r="ADB22" s="11">
        <v>4670014</v>
      </c>
      <c r="ADC22" s="11">
        <v>4019146.9</v>
      </c>
      <c r="ADD22" s="11">
        <v>4083848.65</v>
      </c>
      <c r="ADE22" s="11">
        <v>4597585.5999999996</v>
      </c>
      <c r="ADF22" s="11">
        <v>6960666.2000000002</v>
      </c>
      <c r="ADG22" s="11">
        <v>30779435.190000001</v>
      </c>
      <c r="ADH22" s="11">
        <v>26033409.329999998</v>
      </c>
      <c r="ADI22" s="11">
        <v>1146806.4099999999</v>
      </c>
      <c r="ADJ22" s="11">
        <v>1231065.05</v>
      </c>
      <c r="ADK22" s="11">
        <v>1789720.97</v>
      </c>
      <c r="ADL22" s="11">
        <v>543905</v>
      </c>
      <c r="ADM22" s="11">
        <v>1552008.28</v>
      </c>
      <c r="ADN22" s="11">
        <v>4110671.75</v>
      </c>
      <c r="ADO22" s="11">
        <v>3151249.1</v>
      </c>
      <c r="ADP22" s="11">
        <v>145881253.56</v>
      </c>
      <c r="ADQ22" s="11">
        <v>11610956.77</v>
      </c>
      <c r="ADR22" s="11">
        <v>8379264.25</v>
      </c>
      <c r="ADS22" s="11">
        <v>4186836.84</v>
      </c>
      <c r="ADT22" s="11">
        <v>76567717.799999997</v>
      </c>
      <c r="ADU22" s="11">
        <v>1880390.68</v>
      </c>
      <c r="ADV22" s="11">
        <v>3550787.56</v>
      </c>
      <c r="ADW22" s="11">
        <v>6464850.1500000004</v>
      </c>
      <c r="ADX22" s="11">
        <v>2670618</v>
      </c>
      <c r="ADY22" s="11">
        <v>795143.27</v>
      </c>
      <c r="ADZ22" s="11">
        <v>137347098.28</v>
      </c>
      <c r="AEA22" s="11">
        <v>44025450.140000001</v>
      </c>
      <c r="AEB22" s="11">
        <v>19241791.48</v>
      </c>
      <c r="AEC22" s="11">
        <v>4782873.41</v>
      </c>
      <c r="AED22" s="11">
        <v>16799333.489999998</v>
      </c>
      <c r="AEE22" s="11">
        <v>11152776.359999999</v>
      </c>
      <c r="AEF22" s="11">
        <v>7798318.96</v>
      </c>
      <c r="AEG22" s="11">
        <v>8394115.5299999993</v>
      </c>
      <c r="AEH22" s="11">
        <v>3670822.16</v>
      </c>
      <c r="AEI22" s="11">
        <v>7338408.7999999998</v>
      </c>
      <c r="AEJ22" s="11">
        <v>6158401.04</v>
      </c>
      <c r="AEK22" s="11">
        <v>52750028.469999999</v>
      </c>
      <c r="AEL22" s="11">
        <v>3658991.95</v>
      </c>
      <c r="AEM22" s="11">
        <v>11263767.93</v>
      </c>
      <c r="AEN22" s="11">
        <v>10241936.27</v>
      </c>
      <c r="AEO22" s="11">
        <v>8783295.0899999999</v>
      </c>
      <c r="AEP22" s="11">
        <v>3474238.7</v>
      </c>
      <c r="AEQ22" s="11">
        <v>13977079.09</v>
      </c>
      <c r="AER22" s="11">
        <v>3500225.75</v>
      </c>
      <c r="AES22" s="11">
        <v>18582063</v>
      </c>
      <c r="AET22" s="11">
        <v>92402165.709999993</v>
      </c>
      <c r="AEU22" s="11">
        <v>15664538.800000001</v>
      </c>
      <c r="AEV22" s="11">
        <v>8011463.2800000003</v>
      </c>
      <c r="AEW22" s="11">
        <v>9127437.5</v>
      </c>
      <c r="AEX22" s="11">
        <v>5868664.8200000003</v>
      </c>
      <c r="AEY22" s="11">
        <v>14820001.82</v>
      </c>
      <c r="AEZ22" s="11">
        <v>3951509.89</v>
      </c>
      <c r="AFA22" s="11">
        <v>6530894.5</v>
      </c>
      <c r="AFB22" s="11">
        <v>3973242.87</v>
      </c>
      <c r="AFC22" s="11">
        <v>3069639.5</v>
      </c>
      <c r="AFD22" s="11">
        <v>45154059.270000003</v>
      </c>
      <c r="AFE22" s="11">
        <v>27496439.310000002</v>
      </c>
      <c r="AFF22" s="11">
        <v>23521519.649999999</v>
      </c>
      <c r="AFG22" s="11">
        <v>7465155.5999999996</v>
      </c>
      <c r="AFH22" s="11">
        <v>45171320.689999998</v>
      </c>
      <c r="AFI22" s="11">
        <v>11162899.300000001</v>
      </c>
      <c r="AFJ22" s="11">
        <v>5208885.7</v>
      </c>
      <c r="AFK22" s="11">
        <v>13057803.4</v>
      </c>
      <c r="AFL22" s="11">
        <v>4537862.5</v>
      </c>
      <c r="AFM22" s="11">
        <v>14352598</v>
      </c>
      <c r="AFN22" s="11">
        <v>6713367.7000000002</v>
      </c>
      <c r="AFO22" s="11">
        <v>6293933.0599999996</v>
      </c>
      <c r="AFP22" s="11">
        <v>7778667.4000000004</v>
      </c>
      <c r="AFQ22" s="11">
        <v>93681769.489999995</v>
      </c>
      <c r="AFR22" s="11">
        <v>17340984.399999999</v>
      </c>
      <c r="AFS22" s="11">
        <v>7970636.7800000003</v>
      </c>
      <c r="AFT22" s="11">
        <v>5327960.3099999996</v>
      </c>
      <c r="AFU22" s="11">
        <v>9116038.6999999993</v>
      </c>
      <c r="AFV22" s="11">
        <v>6082213.7999999998</v>
      </c>
      <c r="AFW22" s="11">
        <v>4082550</v>
      </c>
      <c r="AFX22" s="11">
        <v>12417152.76</v>
      </c>
      <c r="AFY22" s="11">
        <v>11376247</v>
      </c>
      <c r="AFZ22" s="11">
        <v>3226913.5</v>
      </c>
      <c r="AGA22" s="11">
        <v>13069630.859999999</v>
      </c>
      <c r="AGB22" s="11">
        <v>6531992.2000000002</v>
      </c>
      <c r="AGC22" s="11">
        <v>69509687.280000001</v>
      </c>
      <c r="AGD22" s="11">
        <v>5126098.9800000004</v>
      </c>
      <c r="AGE22" s="11">
        <v>4955564.84</v>
      </c>
      <c r="AGF22" s="11">
        <v>2251186.75</v>
      </c>
      <c r="AGG22" s="11">
        <v>17432776.75</v>
      </c>
      <c r="AGH22" s="11">
        <v>4420834.09</v>
      </c>
      <c r="AGI22" s="11">
        <v>3471668.54</v>
      </c>
      <c r="AGJ22" s="11">
        <v>2668220</v>
      </c>
      <c r="AGK22" s="11">
        <v>4068749.5</v>
      </c>
      <c r="AGL22" s="11">
        <v>4029487.66</v>
      </c>
      <c r="AGM22" s="11">
        <v>2692943.25</v>
      </c>
      <c r="AGN22" s="11">
        <v>133236527.58</v>
      </c>
      <c r="AGO22" s="11">
        <v>21503211.350000001</v>
      </c>
      <c r="AGP22" s="11">
        <v>10897530</v>
      </c>
      <c r="AGQ22" s="11">
        <v>3213119.58</v>
      </c>
      <c r="AGR22" s="11">
        <v>28251012.129999999</v>
      </c>
      <c r="AGS22" s="11">
        <v>19493903.739999998</v>
      </c>
      <c r="AGT22" s="11">
        <v>3445458.15</v>
      </c>
      <c r="AGU22" s="11">
        <v>3930287.81</v>
      </c>
      <c r="AGV22" s="11">
        <v>124944360.20999999</v>
      </c>
      <c r="AGW22" s="11">
        <v>72269382.560000002</v>
      </c>
      <c r="AGX22" s="11">
        <v>5321509.8</v>
      </c>
      <c r="AGY22" s="11">
        <v>29512889.079999998</v>
      </c>
      <c r="AGZ22" s="11">
        <v>79893939.829999998</v>
      </c>
      <c r="AHA22" s="11">
        <v>7629286.2000000002</v>
      </c>
      <c r="AHB22" s="11">
        <v>8558851.5</v>
      </c>
      <c r="AHC22" s="11">
        <v>10945176.98</v>
      </c>
      <c r="AHD22" s="11">
        <v>3535147.7</v>
      </c>
      <c r="AHE22" s="11">
        <v>11288225.6</v>
      </c>
      <c r="AHF22" s="11">
        <v>13087771.5</v>
      </c>
      <c r="AHG22" s="11">
        <v>5231882.0999999996</v>
      </c>
      <c r="AHH22" s="11">
        <v>3809242</v>
      </c>
      <c r="AHI22" s="11">
        <v>5184177.3</v>
      </c>
      <c r="AHJ22" s="11">
        <v>2976026.6</v>
      </c>
      <c r="AHK22" s="11">
        <v>12919448.449999999</v>
      </c>
      <c r="AHL22" s="11">
        <v>2033559.3</v>
      </c>
      <c r="AHM22" s="11">
        <v>38049463.840000004</v>
      </c>
      <c r="AHN22" s="11">
        <v>7066122.5499999998</v>
      </c>
      <c r="AHO22" s="11">
        <v>4495823</v>
      </c>
      <c r="AHP22" s="11">
        <v>4930199.72</v>
      </c>
      <c r="AHQ22" s="11">
        <v>13275782.640000001</v>
      </c>
      <c r="AHR22" s="11">
        <v>4277500</v>
      </c>
      <c r="AHS22" s="11">
        <v>3380047.5</v>
      </c>
      <c r="AHT22" s="11">
        <f t="shared" si="16"/>
        <v>15607370844.670017</v>
      </c>
      <c r="AHV22" s="609"/>
      <c r="AHW22" s="610"/>
    </row>
    <row r="23" spans="1:907" x14ac:dyDescent="0.7">
      <c r="A23" s="96">
        <v>17</v>
      </c>
      <c r="B23" s="96" t="s">
        <v>25</v>
      </c>
      <c r="C23" s="6" t="s">
        <v>26</v>
      </c>
      <c r="D23" s="11">
        <v>707037107.83999979</v>
      </c>
      <c r="E23" s="11">
        <v>57920840.479999997</v>
      </c>
      <c r="F23" s="11">
        <v>88291482.75</v>
      </c>
      <c r="G23" s="11">
        <v>35791152.799999997</v>
      </c>
      <c r="H23" s="11">
        <v>104052220.18999998</v>
      </c>
      <c r="I23" s="11">
        <v>55055438.969999999</v>
      </c>
      <c r="J23" s="11">
        <v>88198956.430000007</v>
      </c>
      <c r="K23" s="11">
        <v>58974225.399999999</v>
      </c>
      <c r="L23" s="11">
        <v>56476430.030000001</v>
      </c>
      <c r="M23" s="11">
        <v>48965287.619999997</v>
      </c>
      <c r="N23" s="11">
        <v>31981877.16</v>
      </c>
      <c r="O23" s="11">
        <v>36456282.439999998</v>
      </c>
      <c r="P23" s="11">
        <v>28256262.679999996</v>
      </c>
      <c r="Q23" s="11">
        <v>40094098.789999999</v>
      </c>
      <c r="R23" s="11">
        <v>40361292.279999994</v>
      </c>
      <c r="S23" s="11">
        <v>56802279.399999999</v>
      </c>
      <c r="T23" s="11">
        <v>49712486.060000002</v>
      </c>
      <c r="U23" s="11">
        <v>9893558.3300000001</v>
      </c>
      <c r="V23" s="11">
        <v>600043911.70000017</v>
      </c>
      <c r="W23" s="11">
        <v>157670493.56999999</v>
      </c>
      <c r="X23" s="11">
        <v>34314589.350000001</v>
      </c>
      <c r="Y23" s="11">
        <v>56163923.460000001</v>
      </c>
      <c r="Z23" s="11">
        <v>61790310.920000002</v>
      </c>
      <c r="AA23" s="11">
        <v>51689023.649999999</v>
      </c>
      <c r="AB23" s="11">
        <v>28912182.27</v>
      </c>
      <c r="AC23" s="11">
        <v>143422796.00999999</v>
      </c>
      <c r="AD23" s="11">
        <v>61211351.530000001</v>
      </c>
      <c r="AE23" s="11">
        <v>40664685.450000003</v>
      </c>
      <c r="AF23" s="11">
        <v>125095561.96000001</v>
      </c>
      <c r="AG23" s="11">
        <v>54137600.050000004</v>
      </c>
      <c r="AH23" s="11">
        <v>107078701.58999999</v>
      </c>
      <c r="AI23" s="11">
        <v>80922601.969999999</v>
      </c>
      <c r="AJ23" s="11">
        <v>35010249.729999997</v>
      </c>
      <c r="AK23" s="11">
        <v>29155758.07</v>
      </c>
      <c r="AL23" s="11">
        <v>36902106.370000005</v>
      </c>
      <c r="AM23" s="11">
        <v>56431514.799999997</v>
      </c>
      <c r="AN23" s="11">
        <v>22548690</v>
      </c>
      <c r="AO23" s="11">
        <v>38458420.759999998</v>
      </c>
      <c r="AP23" s="11">
        <v>44200717.619999997</v>
      </c>
      <c r="AQ23" s="11">
        <v>33738868.230000004</v>
      </c>
      <c r="AR23" s="11">
        <v>31545471.940000001</v>
      </c>
      <c r="AS23" s="11">
        <v>16867295.939999998</v>
      </c>
      <c r="AT23" s="11">
        <v>401120205.19999999</v>
      </c>
      <c r="AU23" s="11">
        <v>24828444.379999999</v>
      </c>
      <c r="AV23" s="11">
        <v>21576647.449999996</v>
      </c>
      <c r="AW23" s="11">
        <v>37546398.840000004</v>
      </c>
      <c r="AX23" s="11">
        <v>50211675.239999995</v>
      </c>
      <c r="AY23" s="11">
        <v>64704080.390000001</v>
      </c>
      <c r="AZ23" s="11">
        <v>30246592.049999997</v>
      </c>
      <c r="BA23" s="11">
        <v>34253050</v>
      </c>
      <c r="BB23" s="11">
        <v>28077578.609999999</v>
      </c>
      <c r="BC23" s="11">
        <v>30430201.510000002</v>
      </c>
      <c r="BD23" s="11">
        <v>17219648.5</v>
      </c>
      <c r="BE23" s="11">
        <v>21025034.84</v>
      </c>
      <c r="BF23" s="11">
        <v>103966603.34</v>
      </c>
      <c r="BG23" s="11">
        <v>19835059.379999999</v>
      </c>
      <c r="BH23" s="11">
        <v>20092246.09</v>
      </c>
      <c r="BI23" s="11">
        <v>326242645.79000002</v>
      </c>
      <c r="BJ23" s="11">
        <v>205540426.42999995</v>
      </c>
      <c r="BK23" s="11">
        <v>55010959.559999995</v>
      </c>
      <c r="BL23" s="11">
        <v>36712910.439999998</v>
      </c>
      <c r="BM23" s="11">
        <v>73555721.649999991</v>
      </c>
      <c r="BN23" s="11">
        <v>56065770.689999998</v>
      </c>
      <c r="BO23" s="11">
        <v>50086792.129999995</v>
      </c>
      <c r="BP23" s="11">
        <v>9556049.4699999988</v>
      </c>
      <c r="BQ23" s="11">
        <v>9476465.4100000001</v>
      </c>
      <c r="BR23" s="11">
        <v>422161360.34999996</v>
      </c>
      <c r="BS23" s="11">
        <v>64753278.819999993</v>
      </c>
      <c r="BT23" s="11">
        <v>42929958.93</v>
      </c>
      <c r="BU23" s="11">
        <v>65586621.649999999</v>
      </c>
      <c r="BV23" s="11">
        <v>51510811.950000003</v>
      </c>
      <c r="BW23" s="11">
        <v>39027354.210000001</v>
      </c>
      <c r="BX23" s="11">
        <v>38185844.299999997</v>
      </c>
      <c r="BY23" s="11">
        <v>63795102.869999997</v>
      </c>
      <c r="BZ23" s="11">
        <v>146426052.06999999</v>
      </c>
      <c r="CA23" s="11">
        <v>30795851.66</v>
      </c>
      <c r="CB23" s="11">
        <v>50391688.170000002</v>
      </c>
      <c r="CC23" s="11">
        <v>78163862.88000001</v>
      </c>
      <c r="CD23" s="11">
        <v>29175909.41</v>
      </c>
      <c r="CE23" s="11">
        <v>27754459.009999998</v>
      </c>
      <c r="CF23" s="11">
        <v>25792690.43</v>
      </c>
      <c r="CG23" s="11">
        <v>687238193.2900002</v>
      </c>
      <c r="CH23" s="11">
        <v>47678061.799999997</v>
      </c>
      <c r="CI23" s="11">
        <v>88483364.50999999</v>
      </c>
      <c r="CJ23" s="11">
        <v>40588516.539999992</v>
      </c>
      <c r="CK23" s="11">
        <v>41271091.310000002</v>
      </c>
      <c r="CL23" s="11">
        <v>52211249.359999999</v>
      </c>
      <c r="CM23" s="11">
        <v>43340564.509999998</v>
      </c>
      <c r="CN23" s="11">
        <v>71741319.069999993</v>
      </c>
      <c r="CO23" s="11">
        <v>26454738.759999994</v>
      </c>
      <c r="CP23" s="11">
        <v>49452518.559999995</v>
      </c>
      <c r="CQ23" s="11">
        <v>33958188.200000003</v>
      </c>
      <c r="CR23" s="11">
        <v>58985658.239999995</v>
      </c>
      <c r="CS23" s="11">
        <v>39540878.599999994</v>
      </c>
      <c r="CT23" s="11">
        <v>349384996.73000002</v>
      </c>
      <c r="CU23" s="11">
        <v>39398187.799999997</v>
      </c>
      <c r="CV23" s="11">
        <v>49682765.699999996</v>
      </c>
      <c r="CW23" s="11">
        <v>66116639.640000001</v>
      </c>
      <c r="CX23" s="11">
        <v>35162429.019999996</v>
      </c>
      <c r="CY23" s="11">
        <v>61521464.459999993</v>
      </c>
      <c r="CZ23" s="11">
        <v>37045401.869999997</v>
      </c>
      <c r="DA23" s="11">
        <v>22369955.849999998</v>
      </c>
      <c r="DB23" s="11">
        <v>252925917.73999998</v>
      </c>
      <c r="DC23" s="11">
        <v>277048346.02999997</v>
      </c>
      <c r="DD23" s="11">
        <v>49946969.829999998</v>
      </c>
      <c r="DE23" s="11">
        <v>38466023.919999994</v>
      </c>
      <c r="DF23" s="11">
        <v>81079305.179999992</v>
      </c>
      <c r="DG23" s="11">
        <v>50552056.430000007</v>
      </c>
      <c r="DH23" s="11">
        <v>44459807.57</v>
      </c>
      <c r="DI23" s="11">
        <v>46288507.140000001</v>
      </c>
      <c r="DJ23" s="11">
        <v>22032623.279999997</v>
      </c>
      <c r="DK23" s="11">
        <v>823789310.09000003</v>
      </c>
      <c r="DL23" s="11">
        <v>41251999.209999993</v>
      </c>
      <c r="DM23" s="11">
        <v>65602206.149999991</v>
      </c>
      <c r="DN23" s="11">
        <v>55495725.660000004</v>
      </c>
      <c r="DO23" s="11">
        <v>62175445.649999999</v>
      </c>
      <c r="DP23" s="11">
        <v>50392297.479999997</v>
      </c>
      <c r="DQ23" s="11">
        <v>84171457.50999999</v>
      </c>
      <c r="DR23" s="11">
        <v>45417025.700000003</v>
      </c>
      <c r="DS23" s="11">
        <v>73605451.549999997</v>
      </c>
      <c r="DT23" s="11">
        <v>379874017.09999996</v>
      </c>
      <c r="DU23" s="11">
        <v>60206154.719999991</v>
      </c>
      <c r="DV23" s="11">
        <v>107108041.84</v>
      </c>
      <c r="DW23" s="11">
        <v>121560925.30000001</v>
      </c>
      <c r="DX23" s="11">
        <v>47561049.980000004</v>
      </c>
      <c r="DY23" s="11">
        <v>71927119.390000001</v>
      </c>
      <c r="DZ23" s="11">
        <v>63216263.600000001</v>
      </c>
      <c r="EA23" s="11">
        <v>21476537.100000001</v>
      </c>
      <c r="EB23" s="11">
        <v>39096591.720000006</v>
      </c>
      <c r="EC23" s="11">
        <v>41184752.419999994</v>
      </c>
      <c r="ED23" s="11">
        <v>79379696.179999992</v>
      </c>
      <c r="EE23" s="11">
        <v>257890450.26000005</v>
      </c>
      <c r="EF23" s="11">
        <v>218279106.33999997</v>
      </c>
      <c r="EG23" s="11">
        <v>49106339.329999998</v>
      </c>
      <c r="EH23" s="11">
        <v>47142699.259999998</v>
      </c>
      <c r="EI23" s="11">
        <v>55798224.590000004</v>
      </c>
      <c r="EJ23" s="11">
        <v>65914174.170000002</v>
      </c>
      <c r="EK23" s="11">
        <v>91126710.290000007</v>
      </c>
      <c r="EL23" s="11">
        <v>36334423.769999996</v>
      </c>
      <c r="EM23" s="11">
        <v>40111594.440000005</v>
      </c>
      <c r="EN23" s="11">
        <v>531864002.47999996</v>
      </c>
      <c r="EO23" s="11">
        <v>46226036.280000001</v>
      </c>
      <c r="EP23" s="11">
        <v>43020258.089999996</v>
      </c>
      <c r="EQ23" s="11">
        <v>43058782.169999994</v>
      </c>
      <c r="ER23" s="11">
        <v>24542369.460000001</v>
      </c>
      <c r="ES23" s="11">
        <v>25652673.949999999</v>
      </c>
      <c r="ET23" s="11">
        <v>55309083.519999988</v>
      </c>
      <c r="EU23" s="11">
        <v>52372496.820000008</v>
      </c>
      <c r="EV23" s="11">
        <v>36366415.159999996</v>
      </c>
      <c r="EW23" s="11">
        <v>362113629.32000011</v>
      </c>
      <c r="EX23" s="11">
        <v>21995567.869999997</v>
      </c>
      <c r="EY23" s="11">
        <v>37263087.849999994</v>
      </c>
      <c r="EZ23" s="11">
        <v>49964947.260000005</v>
      </c>
      <c r="FA23" s="11">
        <v>72170318.979999989</v>
      </c>
      <c r="FB23" s="11">
        <v>57036471.900000006</v>
      </c>
      <c r="FC23" s="11">
        <v>55295989.539999999</v>
      </c>
      <c r="FD23" s="11">
        <v>34507592.020000003</v>
      </c>
      <c r="FE23" s="11">
        <v>31812761.459999993</v>
      </c>
      <c r="FF23" s="11">
        <v>24306622.27</v>
      </c>
      <c r="FG23" s="11">
        <v>24642396.919999998</v>
      </c>
      <c r="FH23" s="11">
        <v>14882005.040000001</v>
      </c>
      <c r="FI23" s="11">
        <v>277067677.83000004</v>
      </c>
      <c r="FJ23" s="11">
        <v>41652504.729999997</v>
      </c>
      <c r="FK23" s="11">
        <v>41492594.490000002</v>
      </c>
      <c r="FL23" s="11">
        <v>44705881.00999999</v>
      </c>
      <c r="FM23" s="11">
        <v>67922907.599999994</v>
      </c>
      <c r="FN23" s="11">
        <v>55252559.18999999</v>
      </c>
      <c r="FO23" s="11">
        <v>12330600</v>
      </c>
      <c r="FP23" s="11">
        <v>9200368.7100000009</v>
      </c>
      <c r="FQ23" s="11">
        <v>627287588.70999992</v>
      </c>
      <c r="FR23" s="11">
        <v>35050006.450000003</v>
      </c>
      <c r="FS23" s="11">
        <v>57846738.63000001</v>
      </c>
      <c r="FT23" s="11">
        <v>50366962.149999999</v>
      </c>
      <c r="FU23" s="11">
        <v>76004603.420000002</v>
      </c>
      <c r="FV23" s="11">
        <v>34813444.349999994</v>
      </c>
      <c r="FW23" s="11">
        <v>80965293.650000006</v>
      </c>
      <c r="FX23" s="11">
        <v>50760256.029999994</v>
      </c>
      <c r="FY23" s="11">
        <v>53553862.109999999</v>
      </c>
      <c r="FZ23" s="11">
        <v>39305420.019999996</v>
      </c>
      <c r="GA23" s="11">
        <v>82192184.959999993</v>
      </c>
      <c r="GB23" s="11">
        <v>41258351.75999999</v>
      </c>
      <c r="GC23" s="11">
        <v>28013045.709999997</v>
      </c>
      <c r="GD23" s="11">
        <v>12403297.449999999</v>
      </c>
      <c r="GE23" s="11">
        <v>352579189.04000002</v>
      </c>
      <c r="GF23" s="11">
        <v>33767697.880000003</v>
      </c>
      <c r="GG23" s="11">
        <v>39650555.359999999</v>
      </c>
      <c r="GH23" s="11">
        <v>73294817.469999984</v>
      </c>
      <c r="GI23" s="11">
        <v>43049044.799999997</v>
      </c>
      <c r="GJ23" s="11">
        <v>38998568.060000002</v>
      </c>
      <c r="GK23" s="11">
        <v>38260127.539999999</v>
      </c>
      <c r="GL23" s="11">
        <v>90946889.709999993</v>
      </c>
      <c r="GM23" s="11">
        <v>33774762.43</v>
      </c>
      <c r="GN23" s="11">
        <v>13762722.040000001</v>
      </c>
      <c r="GO23" s="11">
        <v>10069118.23</v>
      </c>
      <c r="GP23" s="11">
        <v>11719068.390000001</v>
      </c>
      <c r="GQ23" s="11">
        <v>252053473.22</v>
      </c>
      <c r="GR23" s="11">
        <v>73041661.359999999</v>
      </c>
      <c r="GS23" s="11">
        <v>38739280.510000005</v>
      </c>
      <c r="GT23" s="11">
        <v>62656784.109999992</v>
      </c>
      <c r="GU23" s="11">
        <v>20174931.599999998</v>
      </c>
      <c r="GV23" s="11">
        <v>45611362.850000001</v>
      </c>
      <c r="GW23" s="11">
        <v>47739626.390000001</v>
      </c>
      <c r="GX23" s="11">
        <v>29547090</v>
      </c>
      <c r="GY23" s="11">
        <v>293298901.66999996</v>
      </c>
      <c r="GZ23" s="11">
        <v>31942252.979999997</v>
      </c>
      <c r="HA23" s="11">
        <v>73775052.589999989</v>
      </c>
      <c r="HB23" s="11">
        <v>49360389.339999996</v>
      </c>
      <c r="HC23" s="11">
        <v>485096654.55000001</v>
      </c>
      <c r="HD23" s="11">
        <v>75650977.530000001</v>
      </c>
      <c r="HE23" s="11">
        <v>83520410.360000014</v>
      </c>
      <c r="HF23" s="11">
        <v>84033617.069999993</v>
      </c>
      <c r="HG23" s="11">
        <v>64881435.260000005</v>
      </c>
      <c r="HH23" s="11">
        <v>86533215.269999996</v>
      </c>
      <c r="HI23" s="11">
        <v>15622049.25</v>
      </c>
      <c r="HJ23" s="11">
        <v>0</v>
      </c>
      <c r="HK23" s="11">
        <v>346249706.73000008</v>
      </c>
      <c r="HL23" s="11">
        <v>61569885.639999993</v>
      </c>
      <c r="HM23" s="11">
        <v>76764567.649999991</v>
      </c>
      <c r="HN23" s="11">
        <v>59011180.130000003</v>
      </c>
      <c r="HO23" s="11">
        <v>36812334.530000001</v>
      </c>
      <c r="HP23" s="11">
        <v>40606275.210000001</v>
      </c>
      <c r="HQ23" s="11">
        <v>54404383.990000002</v>
      </c>
      <c r="HR23" s="11">
        <v>27725572.93</v>
      </c>
      <c r="HS23" s="11">
        <v>448989669.98000002</v>
      </c>
      <c r="HT23" s="11">
        <v>179547616.45999998</v>
      </c>
      <c r="HU23" s="11">
        <v>50423952.890000001</v>
      </c>
      <c r="HV23" s="11">
        <v>37675353.439999998</v>
      </c>
      <c r="HW23" s="11">
        <v>33596556.600000001</v>
      </c>
      <c r="HX23" s="11">
        <v>38040365.089999996</v>
      </c>
      <c r="HY23" s="11">
        <v>76601435.200000003</v>
      </c>
      <c r="HZ23" s="11">
        <v>37467191.059999995</v>
      </c>
      <c r="IA23" s="11">
        <v>38993575.459999993</v>
      </c>
      <c r="IB23" s="11">
        <v>38855396.170000002</v>
      </c>
      <c r="IC23" s="11">
        <v>42385864.030000001</v>
      </c>
      <c r="ID23" s="11">
        <v>52458914.330000006</v>
      </c>
      <c r="IE23" s="11">
        <v>20990508.950000003</v>
      </c>
      <c r="IF23" s="11">
        <v>41179615.640000001</v>
      </c>
      <c r="IG23" s="11">
        <v>19322327.120000001</v>
      </c>
      <c r="IH23" s="11">
        <v>30183764.109999996</v>
      </c>
      <c r="II23" s="11">
        <v>362769034.03000003</v>
      </c>
      <c r="IJ23" s="11">
        <v>166488689.46000001</v>
      </c>
      <c r="IK23" s="11">
        <v>56786809.009999998</v>
      </c>
      <c r="IL23" s="11">
        <v>87564833.419999987</v>
      </c>
      <c r="IM23" s="11">
        <v>92918796.879999995</v>
      </c>
      <c r="IN23" s="11">
        <v>47379269.520000003</v>
      </c>
      <c r="IO23" s="11">
        <v>41407459.520000003</v>
      </c>
      <c r="IP23" s="11">
        <v>24632846.140000001</v>
      </c>
      <c r="IQ23" s="11">
        <v>29905818.140000001</v>
      </c>
      <c r="IR23" s="11">
        <v>30623210</v>
      </c>
      <c r="IS23" s="11">
        <v>35882604.670000002</v>
      </c>
      <c r="IT23" s="11">
        <v>546154001.95000005</v>
      </c>
      <c r="IU23" s="11">
        <v>266392241.13999999</v>
      </c>
      <c r="IV23" s="11">
        <v>76502929.620000005</v>
      </c>
      <c r="IW23" s="11">
        <v>51515851.909999996</v>
      </c>
      <c r="IX23" s="11">
        <v>41073081.530000001</v>
      </c>
      <c r="IY23" s="11">
        <v>28118030</v>
      </c>
      <c r="IZ23" s="11">
        <v>41664919.589999996</v>
      </c>
      <c r="JA23" s="11">
        <v>24242163.399999999</v>
      </c>
      <c r="JB23" s="11">
        <v>31531098.339999996</v>
      </c>
      <c r="JC23" s="11">
        <v>45425865.969999999</v>
      </c>
      <c r="JD23" s="11">
        <v>38698928.610000007</v>
      </c>
      <c r="JE23" s="11">
        <v>33204981.819999997</v>
      </c>
      <c r="JF23" s="11">
        <v>258122119.31000003</v>
      </c>
      <c r="JG23" s="11">
        <v>176985505.81999996</v>
      </c>
      <c r="JH23" s="11">
        <v>40528614.949999996</v>
      </c>
      <c r="JI23" s="11">
        <v>38944550.25</v>
      </c>
      <c r="JJ23" s="11">
        <v>31627273.82</v>
      </c>
      <c r="JK23" s="11">
        <v>39843122.700000003</v>
      </c>
      <c r="JL23" s="11">
        <v>261975519.78999999</v>
      </c>
      <c r="JM23" s="11">
        <v>31756030.609999996</v>
      </c>
      <c r="JN23" s="11">
        <v>47364780.559999995</v>
      </c>
      <c r="JO23" s="11">
        <v>59434699.559999995</v>
      </c>
      <c r="JP23" s="11">
        <v>42729235.790000007</v>
      </c>
      <c r="JQ23" s="11">
        <v>74873464.089999989</v>
      </c>
      <c r="JR23" s="11">
        <v>34095086.589999996</v>
      </c>
      <c r="JS23" s="11">
        <v>351890197.12000006</v>
      </c>
      <c r="JT23" s="11">
        <v>210103070.15999997</v>
      </c>
      <c r="JU23" s="11">
        <v>39949082.199999996</v>
      </c>
      <c r="JV23" s="11">
        <v>24101317.209999997</v>
      </c>
      <c r="JW23" s="11">
        <v>59902765.780000009</v>
      </c>
      <c r="JX23" s="11">
        <v>22564042.199999999</v>
      </c>
      <c r="JY23" s="11">
        <v>110868910.69999999</v>
      </c>
      <c r="JZ23" s="11">
        <v>53669666.57</v>
      </c>
      <c r="KA23" s="11">
        <v>32800642.68</v>
      </c>
      <c r="KB23" s="11">
        <v>56993343.200000003</v>
      </c>
      <c r="KC23" s="11">
        <v>37728713.290000007</v>
      </c>
      <c r="KD23" s="11">
        <v>40546415.270000003</v>
      </c>
      <c r="KE23" s="11">
        <v>25090157.659999996</v>
      </c>
      <c r="KF23" s="11">
        <v>14359356.42</v>
      </c>
      <c r="KG23" s="11">
        <v>29222435.640000001</v>
      </c>
      <c r="KH23" s="11">
        <v>284925</v>
      </c>
      <c r="KI23" s="11">
        <v>568632431.3499999</v>
      </c>
      <c r="KJ23" s="11">
        <v>76760479.230000004</v>
      </c>
      <c r="KK23" s="11">
        <v>49677140.200000003</v>
      </c>
      <c r="KL23" s="11">
        <v>49366111.289999992</v>
      </c>
      <c r="KM23" s="11">
        <v>44830498.230000004</v>
      </c>
      <c r="KN23" s="11">
        <v>43360056.75999999</v>
      </c>
      <c r="KO23" s="11">
        <v>93246148.36999999</v>
      </c>
      <c r="KP23" s="11">
        <v>39564553.170000002</v>
      </c>
      <c r="KQ23" s="11">
        <v>37039421.960000001</v>
      </c>
      <c r="KR23" s="11">
        <v>197836451.45999998</v>
      </c>
      <c r="KS23" s="11">
        <v>40234206.720000006</v>
      </c>
      <c r="KT23" s="11">
        <v>52692848.740000002</v>
      </c>
      <c r="KU23" s="11">
        <v>86698847.920000002</v>
      </c>
      <c r="KV23" s="11">
        <v>38699458.249999993</v>
      </c>
      <c r="KW23" s="11">
        <v>48384833.790000007</v>
      </c>
      <c r="KX23" s="11">
        <v>222618527.83999997</v>
      </c>
      <c r="KY23" s="11">
        <v>58634133.019999996</v>
      </c>
      <c r="KZ23" s="11">
        <v>379380998.00999999</v>
      </c>
      <c r="LA23" s="11">
        <v>44582444.330000006</v>
      </c>
      <c r="LB23" s="11">
        <v>34978511.82</v>
      </c>
      <c r="LC23" s="11">
        <v>69949433.080000013</v>
      </c>
      <c r="LD23" s="11">
        <v>68374021.399999991</v>
      </c>
      <c r="LE23" s="11">
        <v>50450811.549999997</v>
      </c>
      <c r="LF23" s="11">
        <v>41383672.149999991</v>
      </c>
      <c r="LG23" s="11">
        <v>33959173.759999998</v>
      </c>
      <c r="LH23" s="11">
        <v>627514565.14999998</v>
      </c>
      <c r="LI23" s="11">
        <v>173022664.03000003</v>
      </c>
      <c r="LJ23" s="11">
        <v>244896727.08000001</v>
      </c>
      <c r="LK23" s="11">
        <v>202041475.39000002</v>
      </c>
      <c r="LL23" s="11">
        <v>53137265.479999997</v>
      </c>
      <c r="LM23" s="11">
        <v>53827689.629999995</v>
      </c>
      <c r="LN23" s="11">
        <v>35353006.649999991</v>
      </c>
      <c r="LO23" s="11">
        <v>63233401.640000001</v>
      </c>
      <c r="LP23" s="11">
        <v>36027933.549999997</v>
      </c>
      <c r="LQ23" s="11">
        <v>61763513.309999995</v>
      </c>
      <c r="LR23" s="11">
        <v>14124673.850000001</v>
      </c>
      <c r="LS23" s="11">
        <v>274580765.31</v>
      </c>
      <c r="LT23" s="11">
        <v>82378218.679999992</v>
      </c>
      <c r="LU23" s="11">
        <v>49121286.309999995</v>
      </c>
      <c r="LV23" s="11">
        <v>487302872.25</v>
      </c>
      <c r="LW23" s="11">
        <v>200368253.07000002</v>
      </c>
      <c r="LX23" s="11">
        <v>503198785.09000003</v>
      </c>
      <c r="LY23" s="11">
        <v>204002701.34999999</v>
      </c>
      <c r="LZ23" s="11">
        <v>80311431.889999986</v>
      </c>
      <c r="MA23" s="11">
        <v>69282422.349999994</v>
      </c>
      <c r="MB23" s="11">
        <v>68428486.519999996</v>
      </c>
      <c r="MC23" s="11">
        <v>58733561.580000006</v>
      </c>
      <c r="MD23" s="11">
        <v>61587381.460000001</v>
      </c>
      <c r="ME23" s="11">
        <v>56872545.020000003</v>
      </c>
      <c r="MF23" s="11">
        <v>104831027.36999999</v>
      </c>
      <c r="MG23" s="11">
        <v>39391326.960000001</v>
      </c>
      <c r="MH23" s="11">
        <v>613003743.95000005</v>
      </c>
      <c r="MI23" s="11">
        <v>38045161.45000001</v>
      </c>
      <c r="MJ23" s="11">
        <v>28076350.010000002</v>
      </c>
      <c r="MK23" s="11">
        <v>29068572.789999995</v>
      </c>
      <c r="ML23" s="11">
        <v>26615151.449999999</v>
      </c>
      <c r="MM23" s="11">
        <v>44101876.850000001</v>
      </c>
      <c r="MN23" s="11">
        <v>34651630.740000002</v>
      </c>
      <c r="MO23" s="11">
        <v>32448752.98</v>
      </c>
      <c r="MP23" s="11">
        <v>49837334.209999993</v>
      </c>
      <c r="MQ23" s="11">
        <v>27580477.489999998</v>
      </c>
      <c r="MR23" s="11">
        <v>32705036.43</v>
      </c>
      <c r="MS23" s="11">
        <v>31594711.02</v>
      </c>
      <c r="MT23" s="11">
        <v>450926692.56</v>
      </c>
      <c r="MU23" s="11">
        <v>30429283.920000002</v>
      </c>
      <c r="MV23" s="11">
        <v>47815048.899999999</v>
      </c>
      <c r="MW23" s="11">
        <v>66761021.190000005</v>
      </c>
      <c r="MX23" s="11">
        <v>68048852.969999999</v>
      </c>
      <c r="MY23" s="11">
        <v>47820032.75</v>
      </c>
      <c r="MZ23" s="11">
        <v>88489969.159999996</v>
      </c>
      <c r="NA23" s="11">
        <v>80605120.38000001</v>
      </c>
      <c r="NB23" s="11">
        <v>43810778.909999996</v>
      </c>
      <c r="NC23" s="11">
        <v>19909685.540000003</v>
      </c>
      <c r="ND23" s="11">
        <v>13602137.310000001</v>
      </c>
      <c r="NE23" s="11">
        <v>682431128.04000008</v>
      </c>
      <c r="NF23" s="11">
        <v>92311951.030000001</v>
      </c>
      <c r="NG23" s="11">
        <v>34284329.93</v>
      </c>
      <c r="NH23" s="11">
        <v>210858825.75</v>
      </c>
      <c r="NI23" s="11">
        <v>33741386.530000001</v>
      </c>
      <c r="NJ23" s="11">
        <v>73265208.930000007</v>
      </c>
      <c r="NK23" s="11">
        <v>135551683.21000004</v>
      </c>
      <c r="NL23" s="11">
        <v>122403208.67000002</v>
      </c>
      <c r="NM23" s="11">
        <v>13535672.720000001</v>
      </c>
      <c r="NN23" s="11">
        <v>63341537.670000002</v>
      </c>
      <c r="NO23" s="11">
        <v>48158011.690000005</v>
      </c>
      <c r="NP23" s="11">
        <v>19611901.489999998</v>
      </c>
      <c r="NQ23" s="11">
        <v>255644116.45999998</v>
      </c>
      <c r="NR23" s="11">
        <v>40416952.589999996</v>
      </c>
      <c r="NS23" s="11">
        <v>35792883.329999998</v>
      </c>
      <c r="NT23" s="11">
        <v>35661756.620000005</v>
      </c>
      <c r="NU23" s="11">
        <v>31978455.810000002</v>
      </c>
      <c r="NV23" s="11">
        <v>9212500.959999999</v>
      </c>
      <c r="NW23" s="11">
        <v>16233296.66</v>
      </c>
      <c r="NX23" s="11">
        <v>383313159.52999991</v>
      </c>
      <c r="NY23" s="11">
        <v>154031549.91</v>
      </c>
      <c r="NZ23" s="11">
        <v>39853616.36999999</v>
      </c>
      <c r="OA23" s="11">
        <v>27880834.73</v>
      </c>
      <c r="OB23" s="11">
        <v>42838653.300000004</v>
      </c>
      <c r="OC23" s="11">
        <v>57955756.940000005</v>
      </c>
      <c r="OD23" s="11">
        <v>32673158.98</v>
      </c>
      <c r="OE23" s="11">
        <v>453773856.92999995</v>
      </c>
      <c r="OF23" s="11">
        <v>138414248.77999997</v>
      </c>
      <c r="OG23" s="11">
        <v>65642739.539999999</v>
      </c>
      <c r="OH23" s="11">
        <v>134884589.12</v>
      </c>
      <c r="OI23" s="11">
        <v>43944019.329999998</v>
      </c>
      <c r="OJ23" s="11">
        <v>61011528.829999998</v>
      </c>
      <c r="OK23" s="11">
        <v>49291268.530000001</v>
      </c>
      <c r="OL23" s="11">
        <v>23742047.579999998</v>
      </c>
      <c r="OM23" s="11">
        <v>18130279</v>
      </c>
      <c r="ON23" s="11">
        <v>409670623.79000008</v>
      </c>
      <c r="OO23" s="11">
        <v>111644891.18000001</v>
      </c>
      <c r="OP23" s="11">
        <v>130193534.69000003</v>
      </c>
      <c r="OQ23" s="11">
        <v>68260768.660000011</v>
      </c>
      <c r="OR23" s="11">
        <v>49821002.399999999</v>
      </c>
      <c r="OS23" s="11">
        <v>19635411.959999997</v>
      </c>
      <c r="OT23" s="11">
        <v>239051906.82000002</v>
      </c>
      <c r="OU23" s="11">
        <v>33774921.549999997</v>
      </c>
      <c r="OV23" s="11">
        <v>33514712.490000002</v>
      </c>
      <c r="OW23" s="11">
        <v>53972640.910000004</v>
      </c>
      <c r="OX23" s="11">
        <v>55172325.520000003</v>
      </c>
      <c r="OY23" s="11">
        <v>107637098.41</v>
      </c>
      <c r="OZ23" s="11">
        <v>35894099.899999999</v>
      </c>
      <c r="PA23" s="11">
        <v>13933393.119999999</v>
      </c>
      <c r="PB23" s="11">
        <v>16920566.400000002</v>
      </c>
      <c r="PC23" s="11">
        <v>380001855.31</v>
      </c>
      <c r="PD23" s="11">
        <v>30447999.710000001</v>
      </c>
      <c r="PE23" s="11">
        <v>89817021.359999985</v>
      </c>
      <c r="PF23" s="11">
        <v>30264404.500000004</v>
      </c>
      <c r="PG23" s="11">
        <v>55004957.689999998</v>
      </c>
      <c r="PH23" s="11">
        <v>101739929.17999999</v>
      </c>
      <c r="PI23" s="11">
        <v>37192057.950000003</v>
      </c>
      <c r="PJ23" s="11">
        <v>35851275.939999998</v>
      </c>
      <c r="PK23" s="11">
        <v>44728128.269999996</v>
      </c>
      <c r="PL23" s="11">
        <v>35277113.340000004</v>
      </c>
      <c r="PM23" s="11">
        <v>41752894.050000004</v>
      </c>
      <c r="PN23" s="11">
        <v>60727543.890000001</v>
      </c>
      <c r="PO23" s="11">
        <v>34393254.109999999</v>
      </c>
      <c r="PP23" s="11">
        <v>103843957.7</v>
      </c>
      <c r="PQ23" s="11">
        <v>14637628.380000001</v>
      </c>
      <c r="PR23" s="11">
        <v>16173520</v>
      </c>
      <c r="PS23" s="11">
        <v>10871722.08</v>
      </c>
      <c r="PT23" s="11">
        <v>14584987.18</v>
      </c>
      <c r="PU23" s="11">
        <v>862636735.0200001</v>
      </c>
      <c r="PV23" s="11">
        <v>47001016.780000009</v>
      </c>
      <c r="PW23" s="11">
        <v>53571174.859999999</v>
      </c>
      <c r="PX23" s="11">
        <v>76104785.640000001</v>
      </c>
      <c r="PY23" s="11">
        <v>188715803.88000003</v>
      </c>
      <c r="PZ23" s="11">
        <v>53837623.309999995</v>
      </c>
      <c r="QA23" s="11">
        <v>107809773.00000001</v>
      </c>
      <c r="QB23" s="11">
        <v>47518974.490000002</v>
      </c>
      <c r="QC23" s="11">
        <v>98874478.349999994</v>
      </c>
      <c r="QD23" s="11">
        <v>30100541.199999999</v>
      </c>
      <c r="QE23" s="11">
        <v>86090265.530000016</v>
      </c>
      <c r="QF23" s="11">
        <v>32291697.180000003</v>
      </c>
      <c r="QG23" s="11">
        <v>31420558.490000002</v>
      </c>
      <c r="QH23" s="11">
        <v>56602580.030000001</v>
      </c>
      <c r="QI23" s="11">
        <v>76922757.289999992</v>
      </c>
      <c r="QJ23" s="11">
        <v>80930094.120000005</v>
      </c>
      <c r="QK23" s="11">
        <v>41753986.129999995</v>
      </c>
      <c r="QL23" s="11">
        <v>40870443.920000002</v>
      </c>
      <c r="QM23" s="11">
        <v>30866048.710000001</v>
      </c>
      <c r="QN23" s="11">
        <v>76896778.99000001</v>
      </c>
      <c r="QO23" s="11">
        <v>87993877.699999988</v>
      </c>
      <c r="QP23" s="11">
        <v>35515650.079999991</v>
      </c>
      <c r="QQ23" s="11">
        <v>9950090.4700000007</v>
      </c>
      <c r="QR23" s="11">
        <v>7232697.7400000002</v>
      </c>
      <c r="QS23" s="11">
        <v>12818380.629999999</v>
      </c>
      <c r="QT23" s="11">
        <v>10522700</v>
      </c>
      <c r="QU23" s="11">
        <v>442170977.58000004</v>
      </c>
      <c r="QV23" s="11">
        <v>34562660</v>
      </c>
      <c r="QW23" s="11">
        <v>88653000.280000001</v>
      </c>
      <c r="QX23" s="11">
        <v>56965700</v>
      </c>
      <c r="QY23" s="11">
        <v>52573620</v>
      </c>
      <c r="QZ23" s="11">
        <v>84121814.670000002</v>
      </c>
      <c r="RA23" s="11">
        <v>37630820</v>
      </c>
      <c r="RB23" s="11">
        <v>81253692.329999998</v>
      </c>
      <c r="RC23" s="11">
        <v>86538329.329999998</v>
      </c>
      <c r="RD23" s="11">
        <v>37162755</v>
      </c>
      <c r="RE23" s="11">
        <v>28654208.329999998</v>
      </c>
      <c r="RF23" s="11">
        <v>12638410</v>
      </c>
      <c r="RG23" s="11">
        <v>11832080</v>
      </c>
      <c r="RH23" s="11">
        <v>564844295.5</v>
      </c>
      <c r="RI23" s="11">
        <v>68736073.239999995</v>
      </c>
      <c r="RJ23" s="11">
        <v>36187189.479999997</v>
      </c>
      <c r="RK23" s="11">
        <v>53196809.100000009</v>
      </c>
      <c r="RL23" s="11">
        <v>49571916.939999998</v>
      </c>
      <c r="RM23" s="11">
        <v>55523693.620000005</v>
      </c>
      <c r="RN23" s="11">
        <v>89699733.459999993</v>
      </c>
      <c r="RO23" s="11">
        <v>36983653.709999993</v>
      </c>
      <c r="RP23" s="11">
        <v>44058836.430000007</v>
      </c>
      <c r="RQ23" s="11">
        <v>82143086.109999999</v>
      </c>
      <c r="RR23" s="11">
        <v>89709703.25</v>
      </c>
      <c r="RS23" s="11">
        <v>35697072.389999993</v>
      </c>
      <c r="RT23" s="11">
        <v>26930047.48</v>
      </c>
      <c r="RU23" s="11">
        <v>42377246.520000003</v>
      </c>
      <c r="RV23" s="11">
        <v>26970337.980000004</v>
      </c>
      <c r="RW23" s="11">
        <v>38414643.830000006</v>
      </c>
      <c r="RX23" s="11">
        <v>48037018.330000006</v>
      </c>
      <c r="RY23" s="11">
        <v>10014176.380000001</v>
      </c>
      <c r="RZ23" s="11">
        <v>7574243.9000000004</v>
      </c>
      <c r="SA23" s="11">
        <v>10657573.550000001</v>
      </c>
      <c r="SB23" s="11">
        <v>302166686.10000002</v>
      </c>
      <c r="SC23" s="11">
        <v>38858704.109999999</v>
      </c>
      <c r="SD23" s="11">
        <v>44471957.509999998</v>
      </c>
      <c r="SE23" s="11">
        <v>43899130.449999996</v>
      </c>
      <c r="SF23" s="11">
        <v>26519744.869999997</v>
      </c>
      <c r="SG23" s="11">
        <v>45967994.280000001</v>
      </c>
      <c r="SH23" s="11">
        <v>58343927.950000003</v>
      </c>
      <c r="SI23" s="11">
        <v>59956927.269999996</v>
      </c>
      <c r="SJ23" s="11">
        <v>38244888.479999997</v>
      </c>
      <c r="SK23" s="11">
        <v>34663414.119999997</v>
      </c>
      <c r="SL23" s="11">
        <v>82926247.850000009</v>
      </c>
      <c r="SM23" s="11">
        <v>8671228.3500000015</v>
      </c>
      <c r="SN23" s="11">
        <v>137427149.60999998</v>
      </c>
      <c r="SO23" s="11">
        <v>33173428.100000001</v>
      </c>
      <c r="SP23" s="11">
        <v>37311829.420000002</v>
      </c>
      <c r="SQ23" s="11">
        <v>57469455.600000001</v>
      </c>
      <c r="SR23" s="11">
        <v>38352568.790000007</v>
      </c>
      <c r="SS23" s="11">
        <v>31386910.280000001</v>
      </c>
      <c r="ST23" s="11">
        <v>34435522.219999999</v>
      </c>
      <c r="SU23" s="11">
        <v>20070004.84</v>
      </c>
      <c r="SV23" s="11">
        <v>335916008.54999995</v>
      </c>
      <c r="SW23" s="11">
        <v>26169876.670000002</v>
      </c>
      <c r="SX23" s="11">
        <v>43139730.25</v>
      </c>
      <c r="SY23" s="11">
        <v>28794433.640000001</v>
      </c>
      <c r="SZ23" s="11">
        <v>20688174.219999999</v>
      </c>
      <c r="TA23" s="11">
        <v>28934473.219999999</v>
      </c>
      <c r="TB23" s="11">
        <v>30632753.239999998</v>
      </c>
      <c r="TC23" s="11">
        <v>90629114.549999997</v>
      </c>
      <c r="TD23" s="11">
        <v>33926649.730000004</v>
      </c>
      <c r="TE23" s="11">
        <v>28441667.329999998</v>
      </c>
      <c r="TF23" s="11">
        <v>32304406.310000002</v>
      </c>
      <c r="TG23" s="11">
        <v>56333619.440000005</v>
      </c>
      <c r="TH23" s="11">
        <v>29786792.629999999</v>
      </c>
      <c r="TI23" s="11">
        <v>27167324.959999997</v>
      </c>
      <c r="TJ23" s="11">
        <v>518653146.59000003</v>
      </c>
      <c r="TK23" s="11">
        <v>35658852.210000001</v>
      </c>
      <c r="TL23" s="11">
        <v>29879416.139999997</v>
      </c>
      <c r="TM23" s="11">
        <v>68207534.560000002</v>
      </c>
      <c r="TN23" s="11">
        <v>62007205.979999997</v>
      </c>
      <c r="TO23" s="11">
        <v>36864480.219999999</v>
      </c>
      <c r="TP23" s="11">
        <v>19418899.870000001</v>
      </c>
      <c r="TQ23" s="11">
        <v>93473595.689999998</v>
      </c>
      <c r="TR23" s="11">
        <v>34128711.080000006</v>
      </c>
      <c r="TS23" s="11">
        <v>52422039.550000004</v>
      </c>
      <c r="TT23" s="11">
        <v>67094744.089999996</v>
      </c>
      <c r="TU23" s="11">
        <v>33555321.710000001</v>
      </c>
      <c r="TV23" s="11">
        <v>27980788.649999999</v>
      </c>
      <c r="TW23" s="11">
        <v>45278099.649999999</v>
      </c>
      <c r="TX23" s="11">
        <v>31850503.109999996</v>
      </c>
      <c r="TY23" s="11">
        <v>28426357.57</v>
      </c>
      <c r="TZ23" s="11">
        <v>161295610.05000001</v>
      </c>
      <c r="UA23" s="11">
        <v>28380542.719999999</v>
      </c>
      <c r="UB23" s="11">
        <v>303491008.96999997</v>
      </c>
      <c r="UC23" s="11">
        <v>88322022.099999994</v>
      </c>
      <c r="UD23" s="11">
        <v>37359732.089999996</v>
      </c>
      <c r="UE23" s="11">
        <v>29783162.380000003</v>
      </c>
      <c r="UF23" s="11">
        <v>151193404.48000002</v>
      </c>
      <c r="UG23" s="11">
        <v>21975974.73</v>
      </c>
      <c r="UH23" s="11">
        <v>12679228.68</v>
      </c>
      <c r="UI23" s="11">
        <v>16598127.32</v>
      </c>
      <c r="UJ23" s="11">
        <v>15827752.91</v>
      </c>
      <c r="UK23" s="11">
        <v>212616002.09</v>
      </c>
      <c r="UL23" s="11">
        <v>56374233.999999993</v>
      </c>
      <c r="UM23" s="11">
        <v>41855501.959999993</v>
      </c>
      <c r="UN23" s="11">
        <v>64169892.689999998</v>
      </c>
      <c r="UO23" s="11">
        <v>41628948.18</v>
      </c>
      <c r="UP23" s="11">
        <v>24823205.810000002</v>
      </c>
      <c r="UQ23" s="11">
        <v>779647316.65000033</v>
      </c>
      <c r="UR23" s="11">
        <v>46763028.149999999</v>
      </c>
      <c r="US23" s="11">
        <v>45970456.979999997</v>
      </c>
      <c r="UT23" s="11">
        <v>136326536.91</v>
      </c>
      <c r="UU23" s="11">
        <v>13974180</v>
      </c>
      <c r="UV23" s="11">
        <v>36747807.850000001</v>
      </c>
      <c r="UW23" s="11">
        <v>88937975.459999993</v>
      </c>
      <c r="UX23" s="11">
        <v>31340548.41</v>
      </c>
      <c r="UY23" s="11">
        <v>25154610.390000001</v>
      </c>
      <c r="UZ23" s="11">
        <v>35176541.159999996</v>
      </c>
      <c r="VA23" s="11">
        <v>46945576.239999995</v>
      </c>
      <c r="VB23" s="11">
        <v>75918532.25</v>
      </c>
      <c r="VC23" s="11">
        <v>50706719.129999995</v>
      </c>
      <c r="VD23" s="11">
        <v>65692184.130000003</v>
      </c>
      <c r="VE23" s="11">
        <v>24664598.16</v>
      </c>
      <c r="VF23" s="11">
        <v>28999086.059999999</v>
      </c>
      <c r="VG23" s="11">
        <v>18504335.590000004</v>
      </c>
      <c r="VH23" s="11">
        <v>27939351.25</v>
      </c>
      <c r="VI23" s="11">
        <v>78932222.029999986</v>
      </c>
      <c r="VJ23" s="11">
        <v>12795554.719999999</v>
      </c>
      <c r="VK23" s="11">
        <v>12957899.189999998</v>
      </c>
      <c r="VL23" s="11">
        <v>14010861.32</v>
      </c>
      <c r="VM23" s="11">
        <v>404699454.79000002</v>
      </c>
      <c r="VN23" s="11">
        <v>49239528.75999999</v>
      </c>
      <c r="VO23" s="11">
        <v>51116241.659999996</v>
      </c>
      <c r="VP23" s="11">
        <v>56492496.969999991</v>
      </c>
      <c r="VQ23" s="11">
        <v>72856290.650000006</v>
      </c>
      <c r="VR23" s="11">
        <v>66322998.699999996</v>
      </c>
      <c r="VS23" s="11">
        <v>50380441.340000004</v>
      </c>
      <c r="VT23" s="11">
        <v>43771789.350000001</v>
      </c>
      <c r="VU23" s="11">
        <v>38642187.25</v>
      </c>
      <c r="VV23" s="11">
        <v>127735363.45</v>
      </c>
      <c r="VW23" s="11">
        <v>43523643.469999999</v>
      </c>
      <c r="VX23" s="11">
        <v>73007187.280000001</v>
      </c>
      <c r="VY23" s="11">
        <v>38576177.519999996</v>
      </c>
      <c r="VZ23" s="11">
        <v>29028533.560000002</v>
      </c>
      <c r="WA23" s="11">
        <v>31982006.489999995</v>
      </c>
      <c r="WB23" s="11">
        <v>1085648179.26</v>
      </c>
      <c r="WC23" s="11">
        <v>73926963.889999986</v>
      </c>
      <c r="WD23" s="11">
        <v>48660649.669999994</v>
      </c>
      <c r="WE23" s="11">
        <v>51537979.5</v>
      </c>
      <c r="WF23" s="11">
        <v>30193785.16</v>
      </c>
      <c r="WG23" s="11">
        <v>64006569.030000001</v>
      </c>
      <c r="WH23" s="11">
        <v>85027648.319999993</v>
      </c>
      <c r="WI23" s="11">
        <v>83018228.409999996</v>
      </c>
      <c r="WJ23" s="11">
        <v>54112930.159999996</v>
      </c>
      <c r="WK23" s="11">
        <v>77119480.529999986</v>
      </c>
      <c r="WL23" s="11">
        <v>49950132.739999995</v>
      </c>
      <c r="WM23" s="11">
        <v>100327851.21000001</v>
      </c>
      <c r="WN23" s="11">
        <v>55806303.219999999</v>
      </c>
      <c r="WO23" s="11">
        <v>89518232.769999996</v>
      </c>
      <c r="WP23" s="11">
        <v>101636553.72999997</v>
      </c>
      <c r="WQ23" s="11">
        <v>51509496.780000001</v>
      </c>
      <c r="WR23" s="11">
        <v>60467847.209999993</v>
      </c>
      <c r="WS23" s="11">
        <v>76009288.089999989</v>
      </c>
      <c r="WT23" s="11">
        <v>48593219.569999993</v>
      </c>
      <c r="WU23" s="11">
        <v>93228480.50999999</v>
      </c>
      <c r="WV23" s="11">
        <v>179812638.57000005</v>
      </c>
      <c r="WW23" s="11">
        <v>53574736.490000002</v>
      </c>
      <c r="WX23" s="11">
        <v>32245099.809999999</v>
      </c>
      <c r="WY23" s="11">
        <v>33534302.300000001</v>
      </c>
      <c r="WZ23" s="11">
        <v>38801775.150000006</v>
      </c>
      <c r="XA23" s="11">
        <v>28176909.739999998</v>
      </c>
      <c r="XB23" s="11">
        <v>30261990.07</v>
      </c>
      <c r="XC23" s="11">
        <v>29279618.59</v>
      </c>
      <c r="XD23" s="11">
        <v>118503981.64000002</v>
      </c>
      <c r="XE23" s="11">
        <v>24061596.220000003</v>
      </c>
      <c r="XF23" s="11">
        <v>14169085.390000001</v>
      </c>
      <c r="XG23" s="11">
        <v>14617245.16</v>
      </c>
      <c r="XH23" s="11">
        <v>13948098.09</v>
      </c>
      <c r="XI23" s="11">
        <v>580579160.80000007</v>
      </c>
      <c r="XJ23" s="11">
        <v>52754897.089999989</v>
      </c>
      <c r="XK23" s="11">
        <v>58508517.959999993</v>
      </c>
      <c r="XL23" s="11">
        <v>219969698.45000002</v>
      </c>
      <c r="XM23" s="11">
        <v>58059277.889999993</v>
      </c>
      <c r="XN23" s="11">
        <v>60836154.299999997</v>
      </c>
      <c r="XO23" s="11">
        <v>95650229.73999998</v>
      </c>
      <c r="XP23" s="11">
        <v>44126783.949999996</v>
      </c>
      <c r="XQ23" s="11">
        <v>52426635.899999999</v>
      </c>
      <c r="XR23" s="11">
        <v>92882733.189999983</v>
      </c>
      <c r="XS23" s="11">
        <v>64594142.590000004</v>
      </c>
      <c r="XT23" s="11">
        <v>36026320.859999999</v>
      </c>
      <c r="XU23" s="11">
        <v>33503618.239999998</v>
      </c>
      <c r="XV23" s="11">
        <v>35919258.880000003</v>
      </c>
      <c r="XW23" s="11">
        <v>33688617.859999999</v>
      </c>
      <c r="XX23" s="11">
        <v>31015595.010000002</v>
      </c>
      <c r="XY23" s="11">
        <v>23841881.740000002</v>
      </c>
      <c r="XZ23" s="11">
        <v>28030382.529999997</v>
      </c>
      <c r="YA23" s="11">
        <v>27135791.82</v>
      </c>
      <c r="YB23" s="11">
        <v>26504801.370000001</v>
      </c>
      <c r="YC23" s="11">
        <v>24975852.719999999</v>
      </c>
      <c r="YD23" s="11">
        <v>18921581.389999997</v>
      </c>
      <c r="YE23" s="11">
        <v>19577711.510000005</v>
      </c>
      <c r="YF23" s="11">
        <v>656041065.75</v>
      </c>
      <c r="YG23" s="11">
        <v>43575149.719999999</v>
      </c>
      <c r="YH23" s="11">
        <v>74408280.310000017</v>
      </c>
      <c r="YI23" s="11">
        <v>47308000.040000007</v>
      </c>
      <c r="YJ23" s="11">
        <v>131319997.05000001</v>
      </c>
      <c r="YK23" s="11">
        <v>50170687.359999999</v>
      </c>
      <c r="YL23" s="11">
        <v>76726800.979999989</v>
      </c>
      <c r="YM23" s="11">
        <v>30460578.170000002</v>
      </c>
      <c r="YN23" s="11">
        <v>92005779.700000003</v>
      </c>
      <c r="YO23" s="11">
        <v>84345638.010000005</v>
      </c>
      <c r="YP23" s="11">
        <v>61647953.200000003</v>
      </c>
      <c r="YQ23" s="11">
        <v>35459849.589999996</v>
      </c>
      <c r="YR23" s="11">
        <v>29977636.93</v>
      </c>
      <c r="YS23" s="11">
        <v>27658298.960000001</v>
      </c>
      <c r="YT23" s="11">
        <v>17964648.91</v>
      </c>
      <c r="YU23" s="11">
        <v>15066152.84</v>
      </c>
      <c r="YV23" s="11">
        <v>11974251.35</v>
      </c>
      <c r="YW23" s="11">
        <v>280411455.64000005</v>
      </c>
      <c r="YX23" s="11">
        <v>47382406.43</v>
      </c>
      <c r="YY23" s="11">
        <v>45190649.929999992</v>
      </c>
      <c r="YZ23" s="11">
        <v>36211301.809999995</v>
      </c>
      <c r="ZA23" s="11">
        <v>46308126.689999998</v>
      </c>
      <c r="ZB23" s="11">
        <v>33225250</v>
      </c>
      <c r="ZC23" s="11">
        <v>40648607.770000003</v>
      </c>
      <c r="ZD23" s="11">
        <v>309872430.19999999</v>
      </c>
      <c r="ZE23" s="11">
        <v>36968432.450000003</v>
      </c>
      <c r="ZF23" s="11">
        <v>46635322.280000001</v>
      </c>
      <c r="ZG23" s="11">
        <v>58028418.560000002</v>
      </c>
      <c r="ZH23" s="11">
        <v>34357467.68</v>
      </c>
      <c r="ZI23" s="11">
        <v>46370841.919999994</v>
      </c>
      <c r="ZJ23" s="11">
        <v>30977053.179999996</v>
      </c>
      <c r="ZK23" s="11">
        <v>30080238.18</v>
      </c>
      <c r="ZL23" s="11">
        <v>92661768.379999995</v>
      </c>
      <c r="ZM23" s="11">
        <v>456265684.68000007</v>
      </c>
      <c r="ZN23" s="11">
        <v>31450770.93</v>
      </c>
      <c r="ZO23" s="11">
        <v>80257934.170000002</v>
      </c>
      <c r="ZP23" s="11">
        <v>139020141.38000003</v>
      </c>
      <c r="ZQ23" s="11">
        <v>93379519.479999989</v>
      </c>
      <c r="ZR23" s="11">
        <v>43213065.899999999</v>
      </c>
      <c r="ZS23" s="11">
        <v>45684485.419999994</v>
      </c>
      <c r="ZT23" s="11">
        <v>77287535.719999999</v>
      </c>
      <c r="ZU23" s="11">
        <v>80308241.879999995</v>
      </c>
      <c r="ZV23" s="11">
        <v>102215384.14999999</v>
      </c>
      <c r="ZW23" s="11">
        <v>30650242.16</v>
      </c>
      <c r="ZX23" s="11">
        <v>32340836.75</v>
      </c>
      <c r="ZY23" s="11">
        <v>28142112.579999998</v>
      </c>
      <c r="ZZ23" s="11">
        <v>44795302</v>
      </c>
      <c r="AAA23" s="11">
        <v>41518651.239999995</v>
      </c>
      <c r="AAB23" s="11">
        <v>36468470.300000004</v>
      </c>
      <c r="AAC23" s="11">
        <v>38217280.719999999</v>
      </c>
      <c r="AAD23" s="11">
        <v>20290101.240000002</v>
      </c>
      <c r="AAE23" s="11">
        <v>23776943.16</v>
      </c>
      <c r="AAF23" s="11">
        <v>19094575.809999999</v>
      </c>
      <c r="AAG23" s="11">
        <v>17576983.300000001</v>
      </c>
      <c r="AAH23" s="11">
        <v>14900337.210000001</v>
      </c>
      <c r="AAI23" s="11">
        <v>240443844.30000004</v>
      </c>
      <c r="AAJ23" s="11">
        <v>32869921.5</v>
      </c>
      <c r="AAK23" s="11">
        <v>31705193.329999998</v>
      </c>
      <c r="AAL23" s="11">
        <v>39315408.890000001</v>
      </c>
      <c r="AAM23" s="11">
        <v>36198775.839999996</v>
      </c>
      <c r="AAN23" s="11">
        <v>40352748.849999994</v>
      </c>
      <c r="AAO23" s="11">
        <v>33034789.989999998</v>
      </c>
      <c r="AAP23" s="11">
        <v>1022110479.45</v>
      </c>
      <c r="AAQ23" s="11">
        <v>40416267.759999998</v>
      </c>
      <c r="AAR23" s="11">
        <v>28855108.289999999</v>
      </c>
      <c r="AAS23" s="11">
        <v>71219448.370000005</v>
      </c>
      <c r="AAT23" s="11">
        <v>50318347.959999993</v>
      </c>
      <c r="AAU23" s="11">
        <v>38122246.719999999</v>
      </c>
      <c r="AAV23" s="11">
        <v>38723292.119999997</v>
      </c>
      <c r="AAW23" s="11">
        <v>49475268.799999997</v>
      </c>
      <c r="AAX23" s="11">
        <v>78058239.519999996</v>
      </c>
      <c r="AAY23" s="11">
        <v>25490225.899999999</v>
      </c>
      <c r="AAZ23" s="11">
        <v>50394982.270000003</v>
      </c>
      <c r="ABA23" s="11">
        <v>155443365.62</v>
      </c>
      <c r="ABB23" s="11">
        <v>74449629.799999982</v>
      </c>
      <c r="ABC23" s="11">
        <v>29006551.939999998</v>
      </c>
      <c r="ABD23" s="11">
        <v>30856335.469999999</v>
      </c>
      <c r="ABE23" s="11">
        <v>35873962.580000006</v>
      </c>
      <c r="ABF23" s="11">
        <v>23486405.329999998</v>
      </c>
      <c r="ABG23" s="11">
        <v>25595756.98</v>
      </c>
      <c r="ABH23" s="11">
        <v>20820385.609999999</v>
      </c>
      <c r="ABI23" s="11">
        <v>175216452.77999997</v>
      </c>
      <c r="ABJ23" s="11">
        <v>91933476.560000002</v>
      </c>
      <c r="ABK23" s="11">
        <v>18663501.98</v>
      </c>
      <c r="ABL23" s="11">
        <v>16014701.83</v>
      </c>
      <c r="ABM23" s="11">
        <v>18182391.82</v>
      </c>
      <c r="ABN23" s="11">
        <v>12298891.93</v>
      </c>
      <c r="ABO23" s="11">
        <v>17519257.530000001</v>
      </c>
      <c r="ABP23" s="11">
        <v>277173207.83000004</v>
      </c>
      <c r="ABQ23" s="11">
        <v>49359728.059999995</v>
      </c>
      <c r="ABR23" s="11">
        <v>26353570.150000002</v>
      </c>
      <c r="ABS23" s="11">
        <v>56311306.369999997</v>
      </c>
      <c r="ABT23" s="11">
        <v>60216071.640000001</v>
      </c>
      <c r="ABU23" s="11">
        <v>41043321.729999997</v>
      </c>
      <c r="ABV23" s="11">
        <v>39102809.679999992</v>
      </c>
      <c r="ABW23" s="11">
        <v>52967217.039999999</v>
      </c>
      <c r="ABX23" s="11">
        <v>10472186.18</v>
      </c>
      <c r="ABY23" s="11">
        <v>351093651.06999999</v>
      </c>
      <c r="ABZ23" s="11">
        <v>31463119.949999999</v>
      </c>
      <c r="ACA23" s="11">
        <v>59476090.869999997</v>
      </c>
      <c r="ACB23" s="11">
        <v>43408239.719999999</v>
      </c>
      <c r="ACC23" s="11">
        <v>27437844.679999996</v>
      </c>
      <c r="ACD23" s="11">
        <v>94039983.739999995</v>
      </c>
      <c r="ACE23" s="11">
        <v>26067240.129999999</v>
      </c>
      <c r="ACF23" s="11">
        <v>47081970.880000003</v>
      </c>
      <c r="ACG23" s="11">
        <v>30453790.740000002</v>
      </c>
      <c r="ACH23" s="11">
        <v>22412149.119999997</v>
      </c>
      <c r="ACI23" s="11">
        <v>30598243.140000001</v>
      </c>
      <c r="ACJ23" s="11">
        <v>654849812.57999992</v>
      </c>
      <c r="ACK23" s="11">
        <v>41559528.829999998</v>
      </c>
      <c r="ACL23" s="11">
        <v>52727348.219999991</v>
      </c>
      <c r="ACM23" s="11">
        <v>74909090.900000006</v>
      </c>
      <c r="ACN23" s="11">
        <v>36818805.550000004</v>
      </c>
      <c r="ACO23" s="11">
        <v>64355647.149999999</v>
      </c>
      <c r="ACP23" s="11">
        <v>57055220.159999996</v>
      </c>
      <c r="ACQ23" s="11">
        <v>129276182.5</v>
      </c>
      <c r="ACR23" s="11">
        <v>176283814</v>
      </c>
      <c r="ACS23" s="11">
        <v>47356891.269999996</v>
      </c>
      <c r="ACT23" s="11">
        <v>45593703.559999995</v>
      </c>
      <c r="ACU23" s="11">
        <v>62955068.779999994</v>
      </c>
      <c r="ACV23" s="11">
        <v>39922818.079999998</v>
      </c>
      <c r="ACW23" s="11">
        <v>122236170.65000001</v>
      </c>
      <c r="ACX23" s="11">
        <v>38734457.749999993</v>
      </c>
      <c r="ACY23" s="11">
        <v>55235019.089999989</v>
      </c>
      <c r="ACZ23" s="11">
        <v>35842528</v>
      </c>
      <c r="ADA23" s="11">
        <v>21590113.010000002</v>
      </c>
      <c r="ADB23" s="11">
        <v>31785877.309999999</v>
      </c>
      <c r="ADC23" s="11">
        <v>21342534.07</v>
      </c>
      <c r="ADD23" s="11">
        <v>14426455.16</v>
      </c>
      <c r="ADE23" s="11">
        <v>14277133.84</v>
      </c>
      <c r="ADF23" s="11">
        <v>21271018.260000002</v>
      </c>
      <c r="ADG23" s="11">
        <v>191979548.13</v>
      </c>
      <c r="ADH23" s="11">
        <v>169262070.02000001</v>
      </c>
      <c r="ADI23" s="11">
        <v>30097173.550000001</v>
      </c>
      <c r="ADJ23" s="11">
        <v>30560818.739999998</v>
      </c>
      <c r="ADK23" s="11">
        <v>39439567.899999999</v>
      </c>
      <c r="ADL23" s="11">
        <v>22087199.18</v>
      </c>
      <c r="ADM23" s="11">
        <v>42390122.68</v>
      </c>
      <c r="ADN23" s="11">
        <v>33125048.969999999</v>
      </c>
      <c r="ADO23" s="11">
        <v>38998529.139999993</v>
      </c>
      <c r="ADP23" s="11">
        <v>495049629.01999998</v>
      </c>
      <c r="ADQ23" s="11">
        <v>73146613.520000011</v>
      </c>
      <c r="ADR23" s="11">
        <v>81957454.959999993</v>
      </c>
      <c r="ADS23" s="11">
        <v>12942846.66</v>
      </c>
      <c r="ADT23" s="11">
        <v>225792466.42999995</v>
      </c>
      <c r="ADU23" s="11">
        <v>25731034.670000002</v>
      </c>
      <c r="ADV23" s="11">
        <v>31068218.559999999</v>
      </c>
      <c r="ADW23" s="11">
        <v>49202278.079999998</v>
      </c>
      <c r="ADX23" s="11">
        <v>21075271.940000001</v>
      </c>
      <c r="ADY23" s="11">
        <v>4124292.9</v>
      </c>
      <c r="ADZ23" s="11">
        <v>720707049.25999987</v>
      </c>
      <c r="AEA23" s="11">
        <v>120235122.35000001</v>
      </c>
      <c r="AEB23" s="11">
        <v>94966159.400000021</v>
      </c>
      <c r="AEC23" s="11">
        <v>36631573.909999996</v>
      </c>
      <c r="AED23" s="11">
        <v>21079945.16</v>
      </c>
      <c r="AEE23" s="11">
        <v>57319705.359999999</v>
      </c>
      <c r="AEF23" s="11">
        <v>43567958.709999993</v>
      </c>
      <c r="AEG23" s="11">
        <v>40552395.870000005</v>
      </c>
      <c r="AEH23" s="11">
        <v>30159689.549999997</v>
      </c>
      <c r="AEI23" s="11">
        <v>32515516.409999996</v>
      </c>
      <c r="AEJ23" s="11">
        <v>37144709.609999999</v>
      </c>
      <c r="AEK23" s="11">
        <v>61645483.380000003</v>
      </c>
      <c r="AEL23" s="11">
        <v>37305023.079999998</v>
      </c>
      <c r="AEM23" s="11">
        <v>36540393.229999997</v>
      </c>
      <c r="AEN23" s="11">
        <v>49075808.910000004</v>
      </c>
      <c r="AEO23" s="11">
        <v>49401157.43</v>
      </c>
      <c r="AEP23" s="11">
        <v>30560878.329999998</v>
      </c>
      <c r="AEQ23" s="11">
        <v>64137355.210000001</v>
      </c>
      <c r="AER23" s="11">
        <v>21698888.059999999</v>
      </c>
      <c r="AES23" s="11">
        <v>62997242.969999999</v>
      </c>
      <c r="AET23" s="11">
        <v>482466822.86000013</v>
      </c>
      <c r="AEU23" s="11">
        <v>71269994.86999999</v>
      </c>
      <c r="AEV23" s="11">
        <v>70090956.270000011</v>
      </c>
      <c r="AEW23" s="11">
        <v>46749799.880000003</v>
      </c>
      <c r="AEX23" s="11">
        <v>40238689.539999999</v>
      </c>
      <c r="AEY23" s="11">
        <v>85789785.789999992</v>
      </c>
      <c r="AEZ23" s="11">
        <v>48314922.079999998</v>
      </c>
      <c r="AFA23" s="11">
        <v>60549244.089999996</v>
      </c>
      <c r="AFB23" s="11">
        <v>39416930.399999999</v>
      </c>
      <c r="AFC23" s="11">
        <v>17336037.41</v>
      </c>
      <c r="AFD23" s="11">
        <v>353828820.19000006</v>
      </c>
      <c r="AFE23" s="11">
        <v>221460418.97999996</v>
      </c>
      <c r="AFF23" s="11">
        <v>72934757.629999995</v>
      </c>
      <c r="AFG23" s="11">
        <v>73065002.820000008</v>
      </c>
      <c r="AFH23" s="11">
        <v>104365050.58</v>
      </c>
      <c r="AFI23" s="11">
        <v>83818414.959999993</v>
      </c>
      <c r="AFJ23" s="11">
        <v>52343363.680000007</v>
      </c>
      <c r="AFK23" s="11">
        <v>68690670.789999992</v>
      </c>
      <c r="AFL23" s="11">
        <v>45248568.299999997</v>
      </c>
      <c r="AFM23" s="11">
        <v>68403099.290000007</v>
      </c>
      <c r="AFN23" s="11">
        <v>57312442.779999994</v>
      </c>
      <c r="AFO23" s="11">
        <v>53397256.500000007</v>
      </c>
      <c r="AFP23" s="11">
        <v>80004544.180000007</v>
      </c>
      <c r="AFQ23" s="11">
        <v>383415864.34000003</v>
      </c>
      <c r="AFR23" s="11">
        <v>106384340.72</v>
      </c>
      <c r="AFS23" s="11">
        <v>67842145.289999992</v>
      </c>
      <c r="AFT23" s="11">
        <v>63910206.529999994</v>
      </c>
      <c r="AFU23" s="11">
        <v>65422966.68999999</v>
      </c>
      <c r="AFV23" s="11">
        <v>50091811.93</v>
      </c>
      <c r="AFW23" s="11">
        <v>41014234.979999997</v>
      </c>
      <c r="AFX23" s="11">
        <v>87001034.720000014</v>
      </c>
      <c r="AFY23" s="11">
        <v>75067936.180000007</v>
      </c>
      <c r="AFZ23" s="11">
        <v>42257372.039999999</v>
      </c>
      <c r="AGA23" s="11">
        <v>86423965.840000018</v>
      </c>
      <c r="AGB23" s="11">
        <v>41199569.380000003</v>
      </c>
      <c r="AGC23" s="11">
        <v>379823340.57000005</v>
      </c>
      <c r="AGD23" s="11">
        <v>37392809.069999993</v>
      </c>
      <c r="AGE23" s="11">
        <v>47268076.939999998</v>
      </c>
      <c r="AGF23" s="11">
        <v>46030206.960000001</v>
      </c>
      <c r="AGG23" s="11">
        <v>91161025.359999999</v>
      </c>
      <c r="AGH23" s="11">
        <v>42993397.670000002</v>
      </c>
      <c r="AGI23" s="11">
        <v>40048255.460000008</v>
      </c>
      <c r="AGJ23" s="11">
        <v>43907529.100000001</v>
      </c>
      <c r="AGK23" s="11">
        <v>35380235.489999995</v>
      </c>
      <c r="AGL23" s="11">
        <v>50345746.060000002</v>
      </c>
      <c r="AGM23" s="11">
        <v>22358728.68</v>
      </c>
      <c r="AGN23" s="11">
        <v>565654149.06000006</v>
      </c>
      <c r="AGO23" s="11">
        <v>152315589.39999995</v>
      </c>
      <c r="AGP23" s="11">
        <v>68928529.859999999</v>
      </c>
      <c r="AGQ23" s="11">
        <v>42181527.559999995</v>
      </c>
      <c r="AGR23" s="11">
        <v>77767310.179999977</v>
      </c>
      <c r="AGS23" s="11">
        <v>71553460.99000001</v>
      </c>
      <c r="AGT23" s="11">
        <v>36424171.450000003</v>
      </c>
      <c r="AGU23" s="11">
        <v>30686349.189999998</v>
      </c>
      <c r="AGV23" s="11">
        <v>752256678.81999981</v>
      </c>
      <c r="AGW23" s="11">
        <v>448197628.59999996</v>
      </c>
      <c r="AGX23" s="11">
        <v>53802940.489999995</v>
      </c>
      <c r="AGY23" s="11">
        <v>109027138.5</v>
      </c>
      <c r="AGZ23" s="11">
        <v>118337717.09999998</v>
      </c>
      <c r="AHA23" s="11">
        <v>83746060.339999989</v>
      </c>
      <c r="AHB23" s="11">
        <v>76671333.579999998</v>
      </c>
      <c r="AHC23" s="11">
        <v>62624978.789999999</v>
      </c>
      <c r="AHD23" s="11">
        <v>24467858.820000004</v>
      </c>
      <c r="AHE23" s="11">
        <v>44505602.840000004</v>
      </c>
      <c r="AHF23" s="11">
        <v>51483704.920000009</v>
      </c>
      <c r="AHG23" s="11">
        <v>40461297.68</v>
      </c>
      <c r="AHH23" s="11">
        <v>35579325.32</v>
      </c>
      <c r="AHI23" s="11">
        <v>32200044.150000002</v>
      </c>
      <c r="AHJ23" s="11">
        <v>39114655.329999998</v>
      </c>
      <c r="AHK23" s="11">
        <v>52745881.269999988</v>
      </c>
      <c r="AHL23" s="11">
        <v>34531129.469999999</v>
      </c>
      <c r="AHM23" s="11">
        <v>258955439.80000004</v>
      </c>
      <c r="AHN23" s="11">
        <v>55385161.920000002</v>
      </c>
      <c r="AHO23" s="11">
        <v>60933464.440000005</v>
      </c>
      <c r="AHP23" s="11">
        <v>51155863.57</v>
      </c>
      <c r="AHQ23" s="11">
        <v>80849478.399999976</v>
      </c>
      <c r="AHR23" s="11">
        <v>52187373.189999998</v>
      </c>
      <c r="AHS23" s="11">
        <v>16299167.33</v>
      </c>
      <c r="AHT23" s="11">
        <f t="shared" si="16"/>
        <v>77589915272.240036</v>
      </c>
      <c r="AHV23" s="609"/>
      <c r="AHW23" s="610"/>
    </row>
    <row r="24" spans="1:907" x14ac:dyDescent="0.7">
      <c r="A24" s="96">
        <v>18</v>
      </c>
      <c r="B24" s="96" t="s">
        <v>27</v>
      </c>
      <c r="C24" s="6" t="s">
        <v>28</v>
      </c>
      <c r="D24" s="11">
        <v>155600078.83000001</v>
      </c>
      <c r="E24" s="11">
        <v>15496007.580000002</v>
      </c>
      <c r="F24" s="11">
        <v>17914259</v>
      </c>
      <c r="G24" s="11">
        <v>11727975.57</v>
      </c>
      <c r="H24" s="11">
        <v>35955126</v>
      </c>
      <c r="I24" s="11">
        <v>14740024.82</v>
      </c>
      <c r="J24" s="11">
        <v>31268909.170000002</v>
      </c>
      <c r="K24" s="11">
        <v>21957884.949999999</v>
      </c>
      <c r="L24" s="11">
        <v>22337817.800000001</v>
      </c>
      <c r="M24" s="11">
        <v>20294114.5</v>
      </c>
      <c r="N24" s="11">
        <v>11459586</v>
      </c>
      <c r="O24" s="11">
        <v>10123500</v>
      </c>
      <c r="P24" s="11">
        <v>15564280</v>
      </c>
      <c r="Q24" s="11">
        <v>11922753</v>
      </c>
      <c r="R24" s="11">
        <v>9552287.7199999988</v>
      </c>
      <c r="S24" s="11">
        <v>19488468.52</v>
      </c>
      <c r="T24" s="11">
        <v>13714595.25</v>
      </c>
      <c r="U24" s="11">
        <v>7098174.4399999995</v>
      </c>
      <c r="V24" s="11">
        <v>115139621</v>
      </c>
      <c r="W24" s="11">
        <v>45678373.709999993</v>
      </c>
      <c r="X24" s="11">
        <v>13622122.57</v>
      </c>
      <c r="Y24" s="11">
        <v>20866418.240000002</v>
      </c>
      <c r="Z24" s="11">
        <v>16621392.800000001</v>
      </c>
      <c r="AA24" s="11">
        <v>11489418.01</v>
      </c>
      <c r="AB24" s="11">
        <v>8082204.7599999998</v>
      </c>
      <c r="AC24" s="11">
        <v>51019827.57</v>
      </c>
      <c r="AD24" s="11">
        <v>19917163.949999999</v>
      </c>
      <c r="AE24" s="11">
        <v>12304794.33</v>
      </c>
      <c r="AF24" s="11">
        <v>34424175.490000002</v>
      </c>
      <c r="AG24" s="11">
        <v>10634788.860000001</v>
      </c>
      <c r="AH24" s="11">
        <v>41884121.560000002</v>
      </c>
      <c r="AI24" s="11">
        <v>23229230.119999997</v>
      </c>
      <c r="AJ24" s="11">
        <v>14297077.100000001</v>
      </c>
      <c r="AK24" s="11">
        <v>9197381.370000001</v>
      </c>
      <c r="AL24" s="11">
        <v>20348865.009999998</v>
      </c>
      <c r="AM24" s="11">
        <v>14021028.399999999</v>
      </c>
      <c r="AN24" s="11">
        <v>9035464.4600000009</v>
      </c>
      <c r="AO24" s="11">
        <v>11638271.700000001</v>
      </c>
      <c r="AP24" s="11">
        <v>9573176.1899999995</v>
      </c>
      <c r="AQ24" s="11">
        <v>9897383.3699999992</v>
      </c>
      <c r="AR24" s="11">
        <v>6366190.4000000004</v>
      </c>
      <c r="AS24" s="11">
        <v>9026560.3599999994</v>
      </c>
      <c r="AT24" s="11">
        <v>105328678.48</v>
      </c>
      <c r="AU24" s="11">
        <v>5900560</v>
      </c>
      <c r="AV24" s="11">
        <v>5483577</v>
      </c>
      <c r="AW24" s="11">
        <v>6474176</v>
      </c>
      <c r="AX24" s="11">
        <v>10748520</v>
      </c>
      <c r="AY24" s="11">
        <v>14340786.93</v>
      </c>
      <c r="AZ24" s="11">
        <v>8321517.6099999994</v>
      </c>
      <c r="BA24" s="11">
        <v>8188921.2200000007</v>
      </c>
      <c r="BB24" s="11">
        <v>5623426</v>
      </c>
      <c r="BC24" s="11">
        <v>5440175.5499999998</v>
      </c>
      <c r="BD24" s="11">
        <v>4108452</v>
      </c>
      <c r="BE24" s="11">
        <v>4442565</v>
      </c>
      <c r="BF24" s="11">
        <v>24144484</v>
      </c>
      <c r="BG24" s="11">
        <v>3605320</v>
      </c>
      <c r="BH24" s="11">
        <v>4744834</v>
      </c>
      <c r="BI24" s="11">
        <v>49301121.269999996</v>
      </c>
      <c r="BJ24" s="11">
        <v>32359691.350000001</v>
      </c>
      <c r="BK24" s="11">
        <v>8961881.2699999996</v>
      </c>
      <c r="BL24" s="11">
        <v>7013118.3700000001</v>
      </c>
      <c r="BM24" s="11">
        <v>12188989.699999999</v>
      </c>
      <c r="BN24" s="11">
        <v>10394431.950000001</v>
      </c>
      <c r="BO24" s="11">
        <v>7347684.5</v>
      </c>
      <c r="BP24" s="11">
        <v>3013472.7</v>
      </c>
      <c r="BQ24" s="11">
        <v>2326705</v>
      </c>
      <c r="BR24" s="11">
        <v>64501870</v>
      </c>
      <c r="BS24" s="11">
        <v>10549861.779999999</v>
      </c>
      <c r="BT24" s="11">
        <v>10578687.5</v>
      </c>
      <c r="BU24" s="11">
        <v>11783586.42</v>
      </c>
      <c r="BV24" s="11">
        <v>11997454.370000001</v>
      </c>
      <c r="BW24" s="11">
        <v>9310902.9900000002</v>
      </c>
      <c r="BX24" s="11">
        <v>7973560</v>
      </c>
      <c r="BY24" s="11">
        <v>10301284.5</v>
      </c>
      <c r="BZ24" s="11">
        <v>28009925.239999998</v>
      </c>
      <c r="CA24" s="11">
        <v>8368698.2599999998</v>
      </c>
      <c r="CB24" s="11">
        <v>14573021.25</v>
      </c>
      <c r="CC24" s="11">
        <v>26314229.959999997</v>
      </c>
      <c r="CD24" s="11">
        <v>9014046</v>
      </c>
      <c r="CE24" s="11">
        <v>12298646.620000001</v>
      </c>
      <c r="CF24" s="11">
        <v>8570623</v>
      </c>
      <c r="CG24" s="11">
        <v>113339853.99000001</v>
      </c>
      <c r="CH24" s="11">
        <v>7594077.6500000004</v>
      </c>
      <c r="CI24" s="11">
        <v>19834417.219999999</v>
      </c>
      <c r="CJ24" s="11">
        <v>8527022.0700000003</v>
      </c>
      <c r="CK24" s="11">
        <v>8094943.4199999999</v>
      </c>
      <c r="CL24" s="11">
        <v>6748697</v>
      </c>
      <c r="CM24" s="11">
        <v>7990952.6600000001</v>
      </c>
      <c r="CN24" s="11">
        <v>13068603.049999999</v>
      </c>
      <c r="CO24" s="11">
        <v>4248156</v>
      </c>
      <c r="CP24" s="11">
        <v>8408307.5700000003</v>
      </c>
      <c r="CQ24" s="11">
        <v>8215685.3799999999</v>
      </c>
      <c r="CR24" s="11">
        <v>7148402.7599999998</v>
      </c>
      <c r="CS24" s="11">
        <v>6079464.9199999999</v>
      </c>
      <c r="CT24" s="11">
        <v>69783783.25999999</v>
      </c>
      <c r="CU24" s="11">
        <v>8648096.5999999996</v>
      </c>
      <c r="CV24" s="11">
        <v>5350565</v>
      </c>
      <c r="CW24" s="11">
        <v>20635395.740000002</v>
      </c>
      <c r="CX24" s="11">
        <v>6207376.4400000004</v>
      </c>
      <c r="CY24" s="11">
        <v>17777215.289999999</v>
      </c>
      <c r="CZ24" s="11">
        <v>6189612</v>
      </c>
      <c r="DA24" s="11">
        <v>4804337.32</v>
      </c>
      <c r="DB24" s="11">
        <v>46837934.589999996</v>
      </c>
      <c r="DC24" s="11">
        <v>90706947.25</v>
      </c>
      <c r="DD24" s="11">
        <v>13421522.909999998</v>
      </c>
      <c r="DE24" s="11">
        <v>12452891.650000002</v>
      </c>
      <c r="DF24" s="11">
        <v>26643440.580000002</v>
      </c>
      <c r="DG24" s="11">
        <v>28144493.5</v>
      </c>
      <c r="DH24" s="11">
        <v>27420618</v>
      </c>
      <c r="DI24" s="11">
        <v>30178836.129999999</v>
      </c>
      <c r="DJ24" s="11">
        <v>9453600.1999999993</v>
      </c>
      <c r="DK24" s="11">
        <v>181862414</v>
      </c>
      <c r="DL24" s="11">
        <v>12160125.85</v>
      </c>
      <c r="DM24" s="11">
        <v>14986111.5</v>
      </c>
      <c r="DN24" s="11">
        <v>7355933.9900000002</v>
      </c>
      <c r="DO24" s="11">
        <v>13451965.130000001</v>
      </c>
      <c r="DP24" s="11">
        <v>12421196.539999999</v>
      </c>
      <c r="DQ24" s="11">
        <v>15424125.689999998</v>
      </c>
      <c r="DR24" s="11">
        <v>10783760.5</v>
      </c>
      <c r="DS24" s="11">
        <v>20115453.02</v>
      </c>
      <c r="DT24" s="11">
        <v>102036865.63000001</v>
      </c>
      <c r="DU24" s="11">
        <v>15069014</v>
      </c>
      <c r="DV24" s="11">
        <v>37687458.920000002</v>
      </c>
      <c r="DW24" s="11">
        <v>50301251.5</v>
      </c>
      <c r="DX24" s="11">
        <v>14817908.560000001</v>
      </c>
      <c r="DY24" s="11">
        <v>30903165.060000002</v>
      </c>
      <c r="DZ24" s="11">
        <v>19629140.350000001</v>
      </c>
      <c r="EA24" s="11">
        <v>6013120.75</v>
      </c>
      <c r="EB24" s="11">
        <v>10820113</v>
      </c>
      <c r="EC24" s="11">
        <v>12089193.359999999</v>
      </c>
      <c r="ED24" s="11">
        <v>18607953</v>
      </c>
      <c r="EE24" s="11">
        <v>36960623.219999999</v>
      </c>
      <c r="EF24" s="11">
        <v>44657284.68</v>
      </c>
      <c r="EG24" s="11">
        <v>10373738.57</v>
      </c>
      <c r="EH24" s="11">
        <v>13417636.5</v>
      </c>
      <c r="EI24" s="11">
        <v>7978403.3899999997</v>
      </c>
      <c r="EJ24" s="11">
        <v>13747785.960000001</v>
      </c>
      <c r="EK24" s="11">
        <v>16937653.25</v>
      </c>
      <c r="EL24" s="11">
        <v>6075383</v>
      </c>
      <c r="EM24" s="11">
        <v>10109518.25</v>
      </c>
      <c r="EN24" s="11">
        <v>117316494.91</v>
      </c>
      <c r="EO24" s="11">
        <v>9946550.0700000003</v>
      </c>
      <c r="EP24" s="11">
        <v>9323157.5800000001</v>
      </c>
      <c r="EQ24" s="11">
        <v>11190781.310000001</v>
      </c>
      <c r="ER24" s="11">
        <v>6904530</v>
      </c>
      <c r="ES24" s="11">
        <v>6263572.8300000001</v>
      </c>
      <c r="ET24" s="11">
        <v>15298256.460000001</v>
      </c>
      <c r="EU24" s="11">
        <v>10080983.649999999</v>
      </c>
      <c r="EV24" s="11">
        <v>10297084</v>
      </c>
      <c r="EW24" s="11">
        <v>80615096.829999998</v>
      </c>
      <c r="EX24" s="11">
        <v>4884761.9399999995</v>
      </c>
      <c r="EY24" s="11">
        <v>10084969.869999999</v>
      </c>
      <c r="EZ24" s="11">
        <v>11835932.25</v>
      </c>
      <c r="FA24" s="11">
        <v>17324300.91</v>
      </c>
      <c r="FB24" s="11">
        <v>16182850.870000001</v>
      </c>
      <c r="FC24" s="11">
        <v>12026670.130000001</v>
      </c>
      <c r="FD24" s="11">
        <v>11222042.859999999</v>
      </c>
      <c r="FE24" s="11">
        <v>9057245.4100000001</v>
      </c>
      <c r="FF24" s="11">
        <v>8247176.459999999</v>
      </c>
      <c r="FG24" s="11">
        <v>10091570</v>
      </c>
      <c r="FH24" s="11">
        <v>7682013.5</v>
      </c>
      <c r="FI24" s="11">
        <v>44355750</v>
      </c>
      <c r="FJ24" s="11">
        <v>6607832</v>
      </c>
      <c r="FK24" s="11">
        <v>6741490.169999999</v>
      </c>
      <c r="FL24" s="11">
        <v>5377125</v>
      </c>
      <c r="FM24" s="11">
        <v>11980271.810000001</v>
      </c>
      <c r="FN24" s="11">
        <v>10607928.689999999</v>
      </c>
      <c r="FO24" s="11">
        <v>5476167</v>
      </c>
      <c r="FP24" s="11">
        <v>3611550</v>
      </c>
      <c r="FQ24" s="11">
        <v>149792832.72</v>
      </c>
      <c r="FR24" s="11">
        <v>13600263</v>
      </c>
      <c r="FS24" s="11">
        <v>14235025</v>
      </c>
      <c r="FT24" s="11">
        <v>12712897.5</v>
      </c>
      <c r="FU24" s="11">
        <v>20248007</v>
      </c>
      <c r="FV24" s="11">
        <v>11019902.640000001</v>
      </c>
      <c r="FW24" s="11">
        <v>21782514.300000004</v>
      </c>
      <c r="FX24" s="11">
        <v>14099098.199999999</v>
      </c>
      <c r="FY24" s="11">
        <v>12638297.35</v>
      </c>
      <c r="FZ24" s="11">
        <v>10698996.75</v>
      </c>
      <c r="GA24" s="11">
        <v>19457063.329999998</v>
      </c>
      <c r="GB24" s="11">
        <v>11150243</v>
      </c>
      <c r="GC24" s="11">
        <v>9477217.129999999</v>
      </c>
      <c r="GD24" s="11">
        <v>5752974.6100000003</v>
      </c>
      <c r="GE24" s="11">
        <v>56387955.460000001</v>
      </c>
      <c r="GF24" s="11">
        <v>7959486.1299999999</v>
      </c>
      <c r="GG24" s="11">
        <v>6820998.5999999996</v>
      </c>
      <c r="GH24" s="11">
        <v>16667926.68</v>
      </c>
      <c r="GI24" s="11">
        <v>11697938.309999999</v>
      </c>
      <c r="GJ24" s="11">
        <v>10075817.6</v>
      </c>
      <c r="GK24" s="11">
        <v>8993850.0199999996</v>
      </c>
      <c r="GL24" s="11">
        <v>19619959.59</v>
      </c>
      <c r="GM24" s="11">
        <v>6674735.0600000005</v>
      </c>
      <c r="GN24" s="11">
        <v>4764202.42</v>
      </c>
      <c r="GO24" s="11">
        <v>4299318.26</v>
      </c>
      <c r="GP24" s="11">
        <v>3087958</v>
      </c>
      <c r="GQ24" s="11">
        <v>33943183.349999994</v>
      </c>
      <c r="GR24" s="11">
        <v>15925383.810000001</v>
      </c>
      <c r="GS24" s="11">
        <v>10516323</v>
      </c>
      <c r="GT24" s="11">
        <v>17435141</v>
      </c>
      <c r="GU24" s="11">
        <v>4770340</v>
      </c>
      <c r="GV24" s="11">
        <v>14089827.08</v>
      </c>
      <c r="GW24" s="11">
        <v>13314546.539999999</v>
      </c>
      <c r="GX24" s="11">
        <v>7134326.0700000003</v>
      </c>
      <c r="GY24" s="11">
        <v>37472717.789999999</v>
      </c>
      <c r="GZ24" s="11">
        <v>3349362.38</v>
      </c>
      <c r="HA24" s="11">
        <v>10527121.02</v>
      </c>
      <c r="HB24" s="11">
        <v>7783501.4399999995</v>
      </c>
      <c r="HC24" s="11">
        <v>108468719</v>
      </c>
      <c r="HD24" s="11">
        <v>19173044.640000001</v>
      </c>
      <c r="HE24" s="11">
        <v>23461517.810000002</v>
      </c>
      <c r="HF24" s="11">
        <v>16214496.060000001</v>
      </c>
      <c r="HG24" s="11">
        <v>14697457.32</v>
      </c>
      <c r="HH24" s="11">
        <v>26828897.280000001</v>
      </c>
      <c r="HI24" s="11">
        <v>4228174.7300000004</v>
      </c>
      <c r="HJ24" s="11">
        <v>11515916</v>
      </c>
      <c r="HK24" s="11">
        <v>97682589.680000007</v>
      </c>
      <c r="HL24" s="11">
        <v>14672982.33</v>
      </c>
      <c r="HM24" s="11">
        <v>14498918.560000001</v>
      </c>
      <c r="HN24" s="11">
        <v>10150323.5</v>
      </c>
      <c r="HO24" s="11">
        <v>7009324.1900000004</v>
      </c>
      <c r="HP24" s="11">
        <v>7430488</v>
      </c>
      <c r="HQ24" s="11">
        <v>10901333.25</v>
      </c>
      <c r="HR24" s="11">
        <v>8767899.9199999999</v>
      </c>
      <c r="HS24" s="11">
        <v>97652276.840000018</v>
      </c>
      <c r="HT24" s="11">
        <v>26901198.57</v>
      </c>
      <c r="HU24" s="11">
        <v>6920628.1200000001</v>
      </c>
      <c r="HV24" s="11">
        <v>5253024.29</v>
      </c>
      <c r="HW24" s="11">
        <v>6860111.2799999993</v>
      </c>
      <c r="HX24" s="11">
        <v>3720562.5</v>
      </c>
      <c r="HY24" s="11">
        <v>12434134.9</v>
      </c>
      <c r="HZ24" s="11">
        <v>6598679</v>
      </c>
      <c r="IA24" s="11">
        <v>5333196.13</v>
      </c>
      <c r="IB24" s="11">
        <v>7533576</v>
      </c>
      <c r="IC24" s="11">
        <v>7357047.0600000005</v>
      </c>
      <c r="ID24" s="11">
        <v>11774870.790000001</v>
      </c>
      <c r="IE24" s="11">
        <v>3424620.5</v>
      </c>
      <c r="IF24" s="11">
        <v>11219961.26</v>
      </c>
      <c r="IG24" s="11">
        <v>4918233.9000000004</v>
      </c>
      <c r="IH24" s="11">
        <v>4952785.33</v>
      </c>
      <c r="II24" s="11">
        <v>74309349.5</v>
      </c>
      <c r="IJ24" s="11">
        <v>30860131.300000001</v>
      </c>
      <c r="IK24" s="11">
        <v>11341580.85</v>
      </c>
      <c r="IL24" s="11">
        <v>12353532.67</v>
      </c>
      <c r="IM24" s="11">
        <v>34338739.480000004</v>
      </c>
      <c r="IN24" s="11">
        <v>11173890.65</v>
      </c>
      <c r="IO24" s="11">
        <v>10054975.359999999</v>
      </c>
      <c r="IP24" s="11">
        <v>6773923</v>
      </c>
      <c r="IQ24" s="11">
        <v>7025502.3700000001</v>
      </c>
      <c r="IR24" s="11">
        <v>5977914</v>
      </c>
      <c r="IS24" s="11">
        <v>7252554.5</v>
      </c>
      <c r="IT24" s="11">
        <v>115960140.48</v>
      </c>
      <c r="IU24" s="11">
        <v>43978580.960000001</v>
      </c>
      <c r="IV24" s="11">
        <v>14180763.58</v>
      </c>
      <c r="IW24" s="11">
        <v>11464560</v>
      </c>
      <c r="IX24" s="11">
        <v>8237862.0099999998</v>
      </c>
      <c r="IY24" s="11">
        <v>5567335.8399999999</v>
      </c>
      <c r="IZ24" s="11">
        <v>9346176.6600000001</v>
      </c>
      <c r="JA24" s="11">
        <v>5073514.04</v>
      </c>
      <c r="JB24" s="11">
        <v>6089676.4000000004</v>
      </c>
      <c r="JC24" s="11">
        <v>11084976</v>
      </c>
      <c r="JD24" s="11">
        <v>15868828</v>
      </c>
      <c r="JE24" s="11">
        <v>10013395</v>
      </c>
      <c r="JF24" s="11">
        <v>40375499.5</v>
      </c>
      <c r="JG24" s="11">
        <v>23524514.300000001</v>
      </c>
      <c r="JH24" s="11">
        <v>3406826.7</v>
      </c>
      <c r="JI24" s="11">
        <v>3775456.25</v>
      </c>
      <c r="JJ24" s="11">
        <v>5340743.55</v>
      </c>
      <c r="JK24" s="11">
        <v>3395612.1100000003</v>
      </c>
      <c r="JL24" s="11">
        <v>51962321.870000005</v>
      </c>
      <c r="JM24" s="11">
        <v>7095031</v>
      </c>
      <c r="JN24" s="11">
        <v>8416508.8099999987</v>
      </c>
      <c r="JO24" s="11">
        <v>10163725.859999999</v>
      </c>
      <c r="JP24" s="11">
        <v>6837891.6900000004</v>
      </c>
      <c r="JQ24" s="11">
        <v>16114197.74</v>
      </c>
      <c r="JR24" s="11">
        <v>4295720</v>
      </c>
      <c r="JS24" s="11">
        <v>90340244.599999994</v>
      </c>
      <c r="JT24" s="11">
        <v>41076063.700000003</v>
      </c>
      <c r="JU24" s="11">
        <v>9109522.3599999994</v>
      </c>
      <c r="JV24" s="11">
        <v>6480034</v>
      </c>
      <c r="JW24" s="11">
        <v>13073632</v>
      </c>
      <c r="JX24" s="11">
        <v>4288120</v>
      </c>
      <c r="JY24" s="11">
        <v>22999774</v>
      </c>
      <c r="JZ24" s="11">
        <v>14679580</v>
      </c>
      <c r="KA24" s="11">
        <v>9230869</v>
      </c>
      <c r="KB24" s="11">
        <v>11405182.5</v>
      </c>
      <c r="KC24" s="11">
        <v>9035146.1799999997</v>
      </c>
      <c r="KD24" s="11">
        <v>9060652</v>
      </c>
      <c r="KE24" s="11">
        <v>7983774.7599999998</v>
      </c>
      <c r="KF24" s="11">
        <v>4657198</v>
      </c>
      <c r="KG24" s="11">
        <v>6723040.1699999999</v>
      </c>
      <c r="KH24" s="11">
        <v>5671836</v>
      </c>
      <c r="KI24" s="11">
        <v>157733227.64000002</v>
      </c>
      <c r="KJ24" s="11">
        <v>24551154.024999999</v>
      </c>
      <c r="KK24" s="11">
        <v>11140676.890000001</v>
      </c>
      <c r="KL24" s="11">
        <v>13551914.43</v>
      </c>
      <c r="KM24" s="11">
        <v>15529938.309999999</v>
      </c>
      <c r="KN24" s="11">
        <v>9832165.3399999999</v>
      </c>
      <c r="KO24" s="11">
        <v>33825517.920000002</v>
      </c>
      <c r="KP24" s="11">
        <v>7141534.0199999996</v>
      </c>
      <c r="KQ24" s="11">
        <v>8916345</v>
      </c>
      <c r="KR24" s="11">
        <v>58356488.509999998</v>
      </c>
      <c r="KS24" s="11">
        <v>14301780</v>
      </c>
      <c r="KT24" s="11">
        <v>16448636.719999999</v>
      </c>
      <c r="KU24" s="11">
        <v>27531631</v>
      </c>
      <c r="KV24" s="11">
        <v>9051133.4399999995</v>
      </c>
      <c r="KW24" s="11">
        <v>24597808.789999999</v>
      </c>
      <c r="KX24" s="11">
        <v>86221214.359999999</v>
      </c>
      <c r="KY24" s="11">
        <v>16437447</v>
      </c>
      <c r="KZ24" s="11">
        <v>69747357.859999999</v>
      </c>
      <c r="LA24" s="11">
        <v>11101275.800000001</v>
      </c>
      <c r="LB24" s="11">
        <v>7385552</v>
      </c>
      <c r="LC24" s="11">
        <v>22620764.539999999</v>
      </c>
      <c r="LD24" s="11">
        <v>20430637.16</v>
      </c>
      <c r="LE24" s="11">
        <v>9289740.25</v>
      </c>
      <c r="LF24" s="11">
        <v>9476176.5599999987</v>
      </c>
      <c r="LG24" s="11">
        <v>5256925.7799999993</v>
      </c>
      <c r="LH24" s="11">
        <v>158637641.96000001</v>
      </c>
      <c r="LI24" s="11">
        <v>34691186.75</v>
      </c>
      <c r="LJ24" s="11">
        <v>48578439.560000002</v>
      </c>
      <c r="LK24" s="11">
        <v>38595806.869999997</v>
      </c>
      <c r="LL24" s="11">
        <v>16667752.92</v>
      </c>
      <c r="LM24" s="11">
        <v>9739234.4000000004</v>
      </c>
      <c r="LN24" s="11">
        <v>6638263.5</v>
      </c>
      <c r="LO24" s="11">
        <v>11947909.5</v>
      </c>
      <c r="LP24" s="11">
        <v>7848802</v>
      </c>
      <c r="LQ24" s="11">
        <v>14185454</v>
      </c>
      <c r="LR24" s="11">
        <v>7519482.7399999993</v>
      </c>
      <c r="LS24" s="11">
        <v>43882091.640000001</v>
      </c>
      <c r="LT24" s="11">
        <v>9280921.5600000005</v>
      </c>
      <c r="LU24" s="11">
        <v>5934469.5899999999</v>
      </c>
      <c r="LV24" s="11">
        <v>176730583.40000001</v>
      </c>
      <c r="LW24" s="11">
        <v>51256624</v>
      </c>
      <c r="LX24" s="11">
        <v>117743714</v>
      </c>
      <c r="LY24" s="11">
        <v>40352669.07</v>
      </c>
      <c r="LZ24" s="11">
        <v>19106997.109999999</v>
      </c>
      <c r="MA24" s="11">
        <v>20626263</v>
      </c>
      <c r="MB24" s="11">
        <v>13991611.029999999</v>
      </c>
      <c r="MC24" s="11">
        <v>13069996.609999999</v>
      </c>
      <c r="MD24" s="11">
        <v>10492287.9</v>
      </c>
      <c r="ME24" s="11">
        <v>14725233</v>
      </c>
      <c r="MF24" s="11">
        <v>35422591.780000001</v>
      </c>
      <c r="MG24" s="11">
        <v>10225554</v>
      </c>
      <c r="MH24" s="11">
        <v>154185783</v>
      </c>
      <c r="MI24" s="11">
        <v>10298892.850000001</v>
      </c>
      <c r="MJ24" s="11">
        <v>6254825.1299999999</v>
      </c>
      <c r="MK24" s="11">
        <v>5611022.3499999996</v>
      </c>
      <c r="ML24" s="11">
        <v>5785692.2999999998</v>
      </c>
      <c r="MM24" s="11">
        <v>11170779.66</v>
      </c>
      <c r="MN24" s="11">
        <v>10151019.700000001</v>
      </c>
      <c r="MO24" s="11">
        <v>9595798.4600000009</v>
      </c>
      <c r="MP24" s="11">
        <v>12841701.110000001</v>
      </c>
      <c r="MQ24" s="11">
        <v>8545054.1500000004</v>
      </c>
      <c r="MR24" s="11">
        <v>7236142.2199999997</v>
      </c>
      <c r="MS24" s="11">
        <v>6098488</v>
      </c>
      <c r="MT24" s="11">
        <v>89584362.299999997</v>
      </c>
      <c r="MU24" s="11">
        <v>11513319.07</v>
      </c>
      <c r="MV24" s="11">
        <v>9799412.5099999998</v>
      </c>
      <c r="MW24" s="11">
        <v>18145798</v>
      </c>
      <c r="MX24" s="11">
        <v>17434514.780000001</v>
      </c>
      <c r="MY24" s="11">
        <v>9648976</v>
      </c>
      <c r="MZ24" s="11">
        <v>27557177.780000001</v>
      </c>
      <c r="NA24" s="11">
        <v>16931030.300000001</v>
      </c>
      <c r="NB24" s="11">
        <v>14172648</v>
      </c>
      <c r="NC24" s="11">
        <v>4380249.68</v>
      </c>
      <c r="ND24" s="11">
        <v>3734867</v>
      </c>
      <c r="NE24" s="11">
        <v>221586790.84999999</v>
      </c>
      <c r="NF24" s="11">
        <v>33152718.689999998</v>
      </c>
      <c r="NG24" s="11">
        <v>6102371.04</v>
      </c>
      <c r="NH24" s="11">
        <v>88092988</v>
      </c>
      <c r="NI24" s="11">
        <v>6875453.5300000003</v>
      </c>
      <c r="NJ24" s="11">
        <v>26192948.66</v>
      </c>
      <c r="NK24" s="11">
        <v>47018661.480000004</v>
      </c>
      <c r="NL24" s="11">
        <v>37507468.25</v>
      </c>
      <c r="NM24" s="11">
        <v>2698460</v>
      </c>
      <c r="NN24" s="11">
        <v>12950349.039999999</v>
      </c>
      <c r="NO24" s="11">
        <v>7599034.8899999997</v>
      </c>
      <c r="NP24" s="11">
        <v>10227641.5</v>
      </c>
      <c r="NQ24" s="11">
        <v>53097145.969999999</v>
      </c>
      <c r="NR24" s="11">
        <v>7149132.2800000003</v>
      </c>
      <c r="NS24" s="11">
        <v>8657147.0500000007</v>
      </c>
      <c r="NT24" s="11">
        <v>7369921.5700000003</v>
      </c>
      <c r="NU24" s="11">
        <v>8572736.8499999996</v>
      </c>
      <c r="NV24" s="11">
        <v>3426391.29</v>
      </c>
      <c r="NW24" s="11">
        <v>6202690.3899999997</v>
      </c>
      <c r="NX24" s="11">
        <v>77838360.689999998</v>
      </c>
      <c r="NY24" s="11">
        <v>42612409.049999997</v>
      </c>
      <c r="NZ24" s="11">
        <v>6690787</v>
      </c>
      <c r="OA24" s="11">
        <v>4467515.25</v>
      </c>
      <c r="OB24" s="11">
        <v>7282682.5499999998</v>
      </c>
      <c r="OC24" s="11">
        <v>14717615.579999998</v>
      </c>
      <c r="OD24" s="11">
        <v>6934651.2000000002</v>
      </c>
      <c r="OE24" s="11">
        <v>90211158.040000007</v>
      </c>
      <c r="OF24" s="11">
        <v>25190086.059999995</v>
      </c>
      <c r="OG24" s="11">
        <v>12285731.829999998</v>
      </c>
      <c r="OH24" s="11">
        <v>40522922.619999997</v>
      </c>
      <c r="OI24" s="11">
        <v>10402514.140000001</v>
      </c>
      <c r="OJ24" s="11">
        <v>13624178.300000001</v>
      </c>
      <c r="OK24" s="11">
        <v>19535750.559999999</v>
      </c>
      <c r="OL24" s="11">
        <v>5702824.25</v>
      </c>
      <c r="OM24" s="11">
        <v>6606489.9000000004</v>
      </c>
      <c r="ON24" s="11">
        <v>107969084.51000001</v>
      </c>
      <c r="OO24" s="11">
        <v>32444668.190000001</v>
      </c>
      <c r="OP24" s="11">
        <v>39289535.57</v>
      </c>
      <c r="OQ24" s="11">
        <v>24321695.390000001</v>
      </c>
      <c r="OR24" s="11">
        <v>15135865.140000001</v>
      </c>
      <c r="OS24" s="11">
        <v>9430541.5600000005</v>
      </c>
      <c r="OT24" s="11">
        <v>80921046.5</v>
      </c>
      <c r="OU24" s="11">
        <v>8982941.3599999994</v>
      </c>
      <c r="OV24" s="11">
        <v>8732366</v>
      </c>
      <c r="OW24" s="11">
        <v>15977808.960000001</v>
      </c>
      <c r="OX24" s="11">
        <v>14576636.66</v>
      </c>
      <c r="OY24" s="11">
        <v>31389485</v>
      </c>
      <c r="OZ24" s="11">
        <v>8565734.8399999999</v>
      </c>
      <c r="PA24" s="11">
        <v>7798369.6699999999</v>
      </c>
      <c r="PB24" s="11">
        <v>7355448.4999999991</v>
      </c>
      <c r="PC24" s="11">
        <v>84945663.060000002</v>
      </c>
      <c r="PD24" s="11">
        <v>9022701.0199999996</v>
      </c>
      <c r="PE24" s="11">
        <v>19119817.030000001</v>
      </c>
      <c r="PF24" s="11">
        <v>3725966.33</v>
      </c>
      <c r="PG24" s="11">
        <v>12415891.5</v>
      </c>
      <c r="PH24" s="11">
        <v>25455702.800000001</v>
      </c>
      <c r="PI24" s="11">
        <v>7951221.96</v>
      </c>
      <c r="PJ24" s="11">
        <v>7089265</v>
      </c>
      <c r="PK24" s="11">
        <v>13289496.41</v>
      </c>
      <c r="PL24" s="11">
        <v>9906247.5399999991</v>
      </c>
      <c r="PM24" s="11">
        <v>10418865.09</v>
      </c>
      <c r="PN24" s="11">
        <v>21833841.57</v>
      </c>
      <c r="PO24" s="11">
        <v>5527096.7199999997</v>
      </c>
      <c r="PP24" s="11">
        <v>36898165.379999995</v>
      </c>
      <c r="PQ24" s="11">
        <v>8748546</v>
      </c>
      <c r="PR24" s="11">
        <v>4533577</v>
      </c>
      <c r="PS24" s="11">
        <v>3276265.77</v>
      </c>
      <c r="PT24" s="11">
        <v>8886639.5</v>
      </c>
      <c r="PU24" s="11">
        <v>288974628.74000001</v>
      </c>
      <c r="PV24" s="11">
        <v>8702885</v>
      </c>
      <c r="PW24" s="11">
        <v>8509203.3599999994</v>
      </c>
      <c r="PX24" s="11">
        <v>14828100.710000001</v>
      </c>
      <c r="PY24" s="11">
        <v>86675272.800000012</v>
      </c>
      <c r="PZ24" s="11">
        <v>21338606.699999999</v>
      </c>
      <c r="QA24" s="11">
        <v>29261607</v>
      </c>
      <c r="QB24" s="11">
        <v>10568995</v>
      </c>
      <c r="QC24" s="11">
        <v>28442460.5</v>
      </c>
      <c r="QD24" s="11">
        <v>7169350</v>
      </c>
      <c r="QE24" s="11">
        <v>23489308.400000002</v>
      </c>
      <c r="QF24" s="11">
        <v>10392155.48</v>
      </c>
      <c r="QG24" s="11">
        <v>12249348.32</v>
      </c>
      <c r="QH24" s="11">
        <v>14009219</v>
      </c>
      <c r="QI24" s="11">
        <v>13758494</v>
      </c>
      <c r="QJ24" s="11">
        <v>10999068</v>
      </c>
      <c r="QK24" s="11">
        <v>12675134.9</v>
      </c>
      <c r="QL24" s="11">
        <v>9679671</v>
      </c>
      <c r="QM24" s="11">
        <v>8815651</v>
      </c>
      <c r="QN24" s="11">
        <v>33062056.43</v>
      </c>
      <c r="QO24" s="11">
        <v>31935175.670000002</v>
      </c>
      <c r="QP24" s="11">
        <v>7510246.4000000004</v>
      </c>
      <c r="QQ24" s="11">
        <v>3998741.5</v>
      </c>
      <c r="QR24" s="11">
        <v>5119232.6899999995</v>
      </c>
      <c r="QS24" s="11">
        <v>3424094</v>
      </c>
      <c r="QT24" s="11">
        <v>3789140</v>
      </c>
      <c r="QU24" s="11">
        <v>117928877.75999999</v>
      </c>
      <c r="QV24" s="11">
        <v>8480310</v>
      </c>
      <c r="QW24" s="11">
        <v>19006155.43</v>
      </c>
      <c r="QX24" s="11">
        <v>9379784</v>
      </c>
      <c r="QY24" s="11">
        <v>10386260</v>
      </c>
      <c r="QZ24" s="11">
        <v>24524580.800000001</v>
      </c>
      <c r="RA24" s="11">
        <v>12658387.66</v>
      </c>
      <c r="RB24" s="11">
        <v>18555140.079999998</v>
      </c>
      <c r="RC24" s="11">
        <v>22315844.5</v>
      </c>
      <c r="RD24" s="11">
        <v>6927680.1400000006</v>
      </c>
      <c r="RE24" s="11">
        <v>8807782</v>
      </c>
      <c r="RF24" s="11">
        <v>7631887</v>
      </c>
      <c r="RG24" s="11">
        <v>7660889</v>
      </c>
      <c r="RH24" s="11">
        <v>174479692.84999999</v>
      </c>
      <c r="RI24" s="11">
        <v>22944216.599999998</v>
      </c>
      <c r="RJ24" s="11">
        <v>9500380</v>
      </c>
      <c r="RK24" s="11">
        <v>13624390.719999999</v>
      </c>
      <c r="RL24" s="11">
        <v>11644030</v>
      </c>
      <c r="RM24" s="11">
        <v>14328946.780000001</v>
      </c>
      <c r="RN24" s="11">
        <v>28017585</v>
      </c>
      <c r="RO24" s="11">
        <v>8225640.6899999995</v>
      </c>
      <c r="RP24" s="11">
        <v>11847196.33</v>
      </c>
      <c r="RQ24" s="11">
        <v>20210687.5</v>
      </c>
      <c r="RR24" s="11">
        <v>21702674.530000001</v>
      </c>
      <c r="RS24" s="11">
        <v>6076302.8799999999</v>
      </c>
      <c r="RT24" s="11">
        <v>6155686</v>
      </c>
      <c r="RU24" s="11">
        <v>9856507</v>
      </c>
      <c r="RV24" s="11">
        <v>7323170</v>
      </c>
      <c r="RW24" s="11">
        <v>8105064.5</v>
      </c>
      <c r="RX24" s="11">
        <v>6498080</v>
      </c>
      <c r="RY24" s="11">
        <v>3939890.92</v>
      </c>
      <c r="RZ24" s="11">
        <v>4378678.87</v>
      </c>
      <c r="SA24" s="11">
        <v>5778951</v>
      </c>
      <c r="SB24" s="11">
        <v>75786468.519999996</v>
      </c>
      <c r="SC24" s="11">
        <v>11758345</v>
      </c>
      <c r="SD24" s="11">
        <v>11996680.600000001</v>
      </c>
      <c r="SE24" s="11">
        <v>8786394</v>
      </c>
      <c r="SF24" s="11">
        <v>8659008</v>
      </c>
      <c r="SG24" s="11">
        <v>10480981.99</v>
      </c>
      <c r="SH24" s="11">
        <v>8515629</v>
      </c>
      <c r="SI24" s="11">
        <v>17287433.969999999</v>
      </c>
      <c r="SJ24" s="11">
        <v>11105121.199999999</v>
      </c>
      <c r="SK24" s="11">
        <v>11367882.239999998</v>
      </c>
      <c r="SL24" s="11">
        <v>18485368</v>
      </c>
      <c r="SM24" s="11">
        <v>3374164</v>
      </c>
      <c r="SN24" s="11">
        <v>55886717.670000009</v>
      </c>
      <c r="SO24" s="11">
        <v>10111923</v>
      </c>
      <c r="SP24" s="11">
        <v>11698039.9</v>
      </c>
      <c r="SQ24" s="11">
        <v>14778839.029999999</v>
      </c>
      <c r="SR24" s="11">
        <v>11273040.700000001</v>
      </c>
      <c r="SS24" s="11">
        <v>8472184</v>
      </c>
      <c r="ST24" s="11">
        <v>9627329</v>
      </c>
      <c r="SU24" s="11">
        <v>6087999.6200000001</v>
      </c>
      <c r="SV24" s="11">
        <v>79544320.370000005</v>
      </c>
      <c r="SW24" s="11">
        <v>8057021.1600000001</v>
      </c>
      <c r="SX24" s="11">
        <v>18137597.059999999</v>
      </c>
      <c r="SY24" s="11">
        <v>12063542</v>
      </c>
      <c r="SZ24" s="11">
        <v>6486010</v>
      </c>
      <c r="TA24" s="11">
        <v>7548010.8300000001</v>
      </c>
      <c r="TB24" s="11">
        <v>6968800</v>
      </c>
      <c r="TC24" s="11">
        <v>23164964.939999998</v>
      </c>
      <c r="TD24" s="11">
        <v>5402863.9199999999</v>
      </c>
      <c r="TE24" s="11">
        <v>7500624</v>
      </c>
      <c r="TF24" s="11">
        <v>10185777.9</v>
      </c>
      <c r="TG24" s="11">
        <v>16972150</v>
      </c>
      <c r="TH24" s="11">
        <v>8291120</v>
      </c>
      <c r="TI24" s="11">
        <v>6436073.7999999998</v>
      </c>
      <c r="TJ24" s="11">
        <v>171570767.09999999</v>
      </c>
      <c r="TK24" s="11">
        <v>10748716</v>
      </c>
      <c r="TL24" s="11">
        <v>8360008</v>
      </c>
      <c r="TM24" s="11">
        <v>20186631.350000001</v>
      </c>
      <c r="TN24" s="11">
        <v>16136699.09</v>
      </c>
      <c r="TO24" s="11">
        <v>11859365.83</v>
      </c>
      <c r="TP24" s="11">
        <v>6605463.8399999999</v>
      </c>
      <c r="TQ24" s="11">
        <v>43269206</v>
      </c>
      <c r="TR24" s="11">
        <v>12749731</v>
      </c>
      <c r="TS24" s="11">
        <v>24919642.449999999</v>
      </c>
      <c r="TT24" s="11">
        <v>19193195</v>
      </c>
      <c r="TU24" s="11">
        <v>11056711.67</v>
      </c>
      <c r="TV24" s="11">
        <v>6520660.4800000004</v>
      </c>
      <c r="TW24" s="11">
        <v>12065797.920000002</v>
      </c>
      <c r="TX24" s="11">
        <v>9818395.4800000004</v>
      </c>
      <c r="TY24" s="11">
        <v>10691269</v>
      </c>
      <c r="TZ24" s="11">
        <v>38025278.009999998</v>
      </c>
      <c r="UA24" s="11">
        <v>9525299.9000000004</v>
      </c>
      <c r="UB24" s="11">
        <v>63806154.590000004</v>
      </c>
      <c r="UC24" s="11">
        <v>18506214</v>
      </c>
      <c r="UD24" s="11">
        <v>6958658</v>
      </c>
      <c r="UE24" s="11">
        <v>12125828.809999999</v>
      </c>
      <c r="UF24" s="11">
        <v>60645615.5</v>
      </c>
      <c r="UG24" s="11">
        <v>7549120.2599999998</v>
      </c>
      <c r="UH24" s="11">
        <v>5766487.5</v>
      </c>
      <c r="UI24" s="11">
        <v>9324980.5999999996</v>
      </c>
      <c r="UJ24" s="11">
        <v>9543753.7800000012</v>
      </c>
      <c r="UK24" s="11">
        <v>42823130</v>
      </c>
      <c r="UL24" s="11">
        <v>13492173.499999998</v>
      </c>
      <c r="UM24" s="11">
        <v>9486358.25</v>
      </c>
      <c r="UN24" s="11">
        <v>14800698.050000001</v>
      </c>
      <c r="UO24" s="11">
        <v>9233764.4199999999</v>
      </c>
      <c r="UP24" s="11">
        <v>10523033.459999999</v>
      </c>
      <c r="UQ24" s="11">
        <v>208716100</v>
      </c>
      <c r="UR24" s="11">
        <v>13605709.220000001</v>
      </c>
      <c r="US24" s="11">
        <v>17865652</v>
      </c>
      <c r="UT24" s="11">
        <v>43631188.130000003</v>
      </c>
      <c r="UU24" s="11">
        <v>3983292.02</v>
      </c>
      <c r="UV24" s="11">
        <v>10462336.5</v>
      </c>
      <c r="UW24" s="11">
        <v>27367312.799999997</v>
      </c>
      <c r="UX24" s="11">
        <v>8753964</v>
      </c>
      <c r="UY24" s="11">
        <v>10015823.5</v>
      </c>
      <c r="UZ24" s="11">
        <v>10953210.969999999</v>
      </c>
      <c r="VA24" s="11">
        <v>13038667.18</v>
      </c>
      <c r="VB24" s="11">
        <v>28730708.280000001</v>
      </c>
      <c r="VC24" s="11">
        <v>13188688</v>
      </c>
      <c r="VD24" s="11">
        <v>28270882.359999999</v>
      </c>
      <c r="VE24" s="11">
        <v>9207278.6600000001</v>
      </c>
      <c r="VF24" s="11">
        <v>8575062</v>
      </c>
      <c r="VG24" s="11">
        <v>9643826.6600000001</v>
      </c>
      <c r="VH24" s="11">
        <v>7926662.2199999997</v>
      </c>
      <c r="VI24" s="11">
        <v>32417583.209999997</v>
      </c>
      <c r="VJ24" s="11">
        <v>7016748.6899999995</v>
      </c>
      <c r="VK24" s="11">
        <v>7312841.79</v>
      </c>
      <c r="VL24" s="11">
        <v>3780068</v>
      </c>
      <c r="VM24" s="11">
        <v>91887713.789999992</v>
      </c>
      <c r="VN24" s="11">
        <v>9870202</v>
      </c>
      <c r="VO24" s="11">
        <v>9652243.7699999996</v>
      </c>
      <c r="VP24" s="11">
        <v>15375858.799999999</v>
      </c>
      <c r="VQ24" s="11">
        <v>20920522.719999999</v>
      </c>
      <c r="VR24" s="11">
        <v>13732204</v>
      </c>
      <c r="VS24" s="11">
        <v>15241523.459999999</v>
      </c>
      <c r="VT24" s="11">
        <v>8384892.8699999992</v>
      </c>
      <c r="VU24" s="11">
        <v>11861607.5</v>
      </c>
      <c r="VV24" s="11">
        <v>40378110.75</v>
      </c>
      <c r="VW24" s="11">
        <v>10416153.76</v>
      </c>
      <c r="VX24" s="11">
        <v>15911507.5</v>
      </c>
      <c r="VY24" s="11">
        <v>11172459</v>
      </c>
      <c r="VZ24" s="11">
        <v>8802512</v>
      </c>
      <c r="WA24" s="11">
        <v>7948026.6500000004</v>
      </c>
      <c r="WB24" s="11">
        <v>353426545.62</v>
      </c>
      <c r="WC24" s="11">
        <v>25320010.25</v>
      </c>
      <c r="WD24" s="11">
        <v>19101584.5</v>
      </c>
      <c r="WE24" s="11">
        <v>9192110.1899999995</v>
      </c>
      <c r="WF24" s="11">
        <v>11606534.699999999</v>
      </c>
      <c r="WG24" s="11">
        <v>13249329.4</v>
      </c>
      <c r="WH24" s="11">
        <v>20763109</v>
      </c>
      <c r="WI24" s="11">
        <v>27549009</v>
      </c>
      <c r="WJ24" s="11">
        <v>14466832.530000001</v>
      </c>
      <c r="WK24" s="11">
        <v>16829590</v>
      </c>
      <c r="WL24" s="11">
        <v>13826130</v>
      </c>
      <c r="WM24" s="11">
        <v>30397317.649999999</v>
      </c>
      <c r="WN24" s="11">
        <v>16159589.699999999</v>
      </c>
      <c r="WO24" s="11">
        <v>20489579.300000001</v>
      </c>
      <c r="WP24" s="11">
        <v>33844112.75</v>
      </c>
      <c r="WQ24" s="11">
        <v>15979244</v>
      </c>
      <c r="WR24" s="11">
        <v>15849728.5</v>
      </c>
      <c r="WS24" s="11">
        <v>18066848.670000002</v>
      </c>
      <c r="WT24" s="11">
        <v>10270653.75</v>
      </c>
      <c r="WU24" s="11">
        <v>30601434.280000001</v>
      </c>
      <c r="WV24" s="11">
        <v>65254518.710000001</v>
      </c>
      <c r="WW24" s="11">
        <v>15670786</v>
      </c>
      <c r="WX24" s="11">
        <v>9384866</v>
      </c>
      <c r="WY24" s="11">
        <v>9440207</v>
      </c>
      <c r="WZ24" s="11">
        <v>11633188.5</v>
      </c>
      <c r="XA24" s="11">
        <v>8371424.1899999995</v>
      </c>
      <c r="XB24" s="11">
        <v>11108728</v>
      </c>
      <c r="XC24" s="11">
        <v>10781403.48</v>
      </c>
      <c r="XD24" s="11">
        <v>45096361.390000001</v>
      </c>
      <c r="XE24" s="11">
        <v>8963207</v>
      </c>
      <c r="XF24" s="11">
        <v>4459647.5600000005</v>
      </c>
      <c r="XG24" s="11">
        <v>5101985.08</v>
      </c>
      <c r="XH24" s="11">
        <v>6074404.3200000003</v>
      </c>
      <c r="XI24" s="11">
        <v>163096645.46000001</v>
      </c>
      <c r="XJ24" s="11">
        <v>16736325.890000001</v>
      </c>
      <c r="XK24" s="11">
        <v>16887833</v>
      </c>
      <c r="XL24" s="11">
        <v>61304509.399999999</v>
      </c>
      <c r="XM24" s="11">
        <v>15193885.359999999</v>
      </c>
      <c r="XN24" s="11">
        <v>18773776.77</v>
      </c>
      <c r="XO24" s="11">
        <v>27769727.899999999</v>
      </c>
      <c r="XP24" s="11">
        <v>16167309</v>
      </c>
      <c r="XQ24" s="11">
        <v>14223989.989999998</v>
      </c>
      <c r="XR24" s="11">
        <v>29578841.040000003</v>
      </c>
      <c r="XS24" s="11">
        <v>22219528.16</v>
      </c>
      <c r="XT24" s="11">
        <v>10794952.75</v>
      </c>
      <c r="XU24" s="11">
        <v>8406510.8000000007</v>
      </c>
      <c r="XV24" s="11">
        <v>10184854</v>
      </c>
      <c r="XW24" s="11">
        <v>11935337.720000001</v>
      </c>
      <c r="XX24" s="11">
        <v>11416802.300000001</v>
      </c>
      <c r="XY24" s="11">
        <v>7304794</v>
      </c>
      <c r="XZ24" s="11">
        <v>8681922.8599999994</v>
      </c>
      <c r="YA24" s="11">
        <v>9474180.6799999997</v>
      </c>
      <c r="YB24" s="11">
        <v>8594275.0099999998</v>
      </c>
      <c r="YC24" s="11">
        <v>9428004.8399999999</v>
      </c>
      <c r="YD24" s="11">
        <v>9536614</v>
      </c>
      <c r="YE24" s="11">
        <v>7313808.5700000003</v>
      </c>
      <c r="YF24" s="11">
        <v>189093710.59999999</v>
      </c>
      <c r="YG24" s="11">
        <v>12527078</v>
      </c>
      <c r="YH24" s="11">
        <v>19894354.75</v>
      </c>
      <c r="YI24" s="11">
        <v>8054658.8500000006</v>
      </c>
      <c r="YJ24" s="11">
        <v>48821923.450000003</v>
      </c>
      <c r="YK24" s="11">
        <v>15772906.649999999</v>
      </c>
      <c r="YL24" s="11">
        <v>22587613.18</v>
      </c>
      <c r="YM24" s="11">
        <v>9970000</v>
      </c>
      <c r="YN24" s="11">
        <v>46522398.609999992</v>
      </c>
      <c r="YO24" s="11">
        <v>34031763.329999998</v>
      </c>
      <c r="YP24" s="11">
        <v>17378292.959999997</v>
      </c>
      <c r="YQ24" s="11">
        <v>13566364.600000001</v>
      </c>
      <c r="YR24" s="11">
        <v>9249785</v>
      </c>
      <c r="YS24" s="11">
        <v>10031936.48</v>
      </c>
      <c r="YT24" s="11">
        <v>7517440</v>
      </c>
      <c r="YU24" s="11">
        <v>8060504</v>
      </c>
      <c r="YV24" s="11">
        <v>6832152.4900000002</v>
      </c>
      <c r="YW24" s="11">
        <v>55453062.609999992</v>
      </c>
      <c r="YX24" s="11">
        <v>8078420</v>
      </c>
      <c r="YY24" s="11">
        <v>5948188</v>
      </c>
      <c r="YZ24" s="11">
        <v>5785423.7599999998</v>
      </c>
      <c r="ZA24" s="11">
        <v>7292344.79</v>
      </c>
      <c r="ZB24" s="11">
        <v>4205240</v>
      </c>
      <c r="ZC24" s="11">
        <v>7434100</v>
      </c>
      <c r="ZD24" s="11">
        <v>67283934.199999988</v>
      </c>
      <c r="ZE24" s="11">
        <v>7187321.7999999998</v>
      </c>
      <c r="ZF24" s="11">
        <v>13508929.6</v>
      </c>
      <c r="ZG24" s="11">
        <v>11569892.68</v>
      </c>
      <c r="ZH24" s="11">
        <v>7338973</v>
      </c>
      <c r="ZI24" s="11">
        <v>9284657.8499999996</v>
      </c>
      <c r="ZJ24" s="11">
        <v>5659289.7299999995</v>
      </c>
      <c r="ZK24" s="11">
        <v>5143023.0500000007</v>
      </c>
      <c r="ZL24" s="11">
        <v>25703122.990000002</v>
      </c>
      <c r="ZM24" s="11">
        <v>162936001.69999999</v>
      </c>
      <c r="ZN24" s="11">
        <v>6981776.71</v>
      </c>
      <c r="ZO24" s="11">
        <v>17000160.16</v>
      </c>
      <c r="ZP24" s="11">
        <v>42266948.32</v>
      </c>
      <c r="ZQ24" s="11">
        <v>26406172</v>
      </c>
      <c r="ZR24" s="11">
        <v>9348998.25</v>
      </c>
      <c r="ZS24" s="11">
        <v>11477978</v>
      </c>
      <c r="ZT24" s="11">
        <v>20757754.949999999</v>
      </c>
      <c r="ZU24" s="11">
        <v>16997652</v>
      </c>
      <c r="ZV24" s="11">
        <v>19496343.310000002</v>
      </c>
      <c r="ZW24" s="11">
        <v>5734822</v>
      </c>
      <c r="ZX24" s="11">
        <v>7846300.7000000002</v>
      </c>
      <c r="ZY24" s="11">
        <v>8933017.3399999999</v>
      </c>
      <c r="ZZ24" s="11">
        <v>11923839.5</v>
      </c>
      <c r="AAA24" s="11">
        <v>7545476</v>
      </c>
      <c r="AAB24" s="11">
        <v>10770411</v>
      </c>
      <c r="AAC24" s="11">
        <v>7640518</v>
      </c>
      <c r="AAD24" s="11">
        <v>7296426.5</v>
      </c>
      <c r="AAE24" s="11">
        <v>6831056</v>
      </c>
      <c r="AAF24" s="11">
        <v>7362930.5900000008</v>
      </c>
      <c r="AAG24" s="11">
        <v>7924309.25</v>
      </c>
      <c r="AAH24" s="11">
        <v>6255285</v>
      </c>
      <c r="AAI24" s="11">
        <v>54642708.739999995</v>
      </c>
      <c r="AAJ24" s="11">
        <v>9234973</v>
      </c>
      <c r="AAK24" s="11">
        <v>8903355</v>
      </c>
      <c r="AAL24" s="11">
        <v>9310996.4000000004</v>
      </c>
      <c r="AAM24" s="11">
        <v>7434369</v>
      </c>
      <c r="AAN24" s="11">
        <v>12673001</v>
      </c>
      <c r="AAO24" s="11">
        <v>7368027.5</v>
      </c>
      <c r="AAP24" s="11">
        <v>198770447.92000002</v>
      </c>
      <c r="AAQ24" s="11">
        <v>14807941.5</v>
      </c>
      <c r="AAR24" s="11">
        <v>9436586</v>
      </c>
      <c r="AAS24" s="11">
        <v>25250611.5</v>
      </c>
      <c r="AAT24" s="11">
        <v>14657076.59</v>
      </c>
      <c r="AAU24" s="11">
        <v>9603613.370000001</v>
      </c>
      <c r="AAV24" s="11">
        <v>14818618</v>
      </c>
      <c r="AAW24" s="11">
        <v>15527455.429999998</v>
      </c>
      <c r="AAX24" s="11">
        <v>38764827</v>
      </c>
      <c r="AAY24" s="11">
        <v>10609743</v>
      </c>
      <c r="AAZ24" s="11">
        <v>14064821.49</v>
      </c>
      <c r="ABA24" s="11">
        <v>52159171.5</v>
      </c>
      <c r="ABB24" s="11">
        <v>31912156</v>
      </c>
      <c r="ABC24" s="11">
        <v>7917604</v>
      </c>
      <c r="ABD24" s="11">
        <v>9181816.2899999991</v>
      </c>
      <c r="ABE24" s="11">
        <v>10137693.75</v>
      </c>
      <c r="ABF24" s="11">
        <v>8498324</v>
      </c>
      <c r="ABG24" s="11">
        <v>12599946</v>
      </c>
      <c r="ABH24" s="11">
        <v>8755349</v>
      </c>
      <c r="ABI24" s="11">
        <v>90505646</v>
      </c>
      <c r="ABJ24" s="11">
        <v>65120066.110000007</v>
      </c>
      <c r="ABK24" s="11">
        <v>7260140.5</v>
      </c>
      <c r="ABL24" s="11">
        <v>6756246.6799999997</v>
      </c>
      <c r="ABM24" s="11">
        <v>5553316</v>
      </c>
      <c r="ABN24" s="11">
        <v>9104450.5500000007</v>
      </c>
      <c r="ABO24" s="11">
        <v>4951075.7200000007</v>
      </c>
      <c r="ABP24" s="11">
        <v>89605415.25</v>
      </c>
      <c r="ABQ24" s="11">
        <v>11309635.449999999</v>
      </c>
      <c r="ABR24" s="11">
        <v>8507876.9600000009</v>
      </c>
      <c r="ABS24" s="11">
        <v>15450357.360000001</v>
      </c>
      <c r="ABT24" s="11">
        <v>13867505.469999999</v>
      </c>
      <c r="ABU24" s="11">
        <v>9971205.1600000001</v>
      </c>
      <c r="ABV24" s="11">
        <v>8432434.1600000001</v>
      </c>
      <c r="ABW24" s="11">
        <v>10402639.629999999</v>
      </c>
      <c r="ABX24" s="11">
        <v>2159848</v>
      </c>
      <c r="ABY24" s="11">
        <v>92691466.929999992</v>
      </c>
      <c r="ABZ24" s="11">
        <v>6781523.96</v>
      </c>
      <c r="ACA24" s="11">
        <v>9087569.5700000003</v>
      </c>
      <c r="ACB24" s="11">
        <v>4878073.2699999996</v>
      </c>
      <c r="ACC24" s="11">
        <v>6364062.0999999996</v>
      </c>
      <c r="ACD24" s="11">
        <v>25454088.169999998</v>
      </c>
      <c r="ACE24" s="11">
        <v>6096689</v>
      </c>
      <c r="ACF24" s="11">
        <v>8773078.6999999993</v>
      </c>
      <c r="ACG24" s="11">
        <v>6339284.6699999999</v>
      </c>
      <c r="ACH24" s="11">
        <v>8569338.5700000003</v>
      </c>
      <c r="ACI24" s="11">
        <v>3965853</v>
      </c>
      <c r="ACJ24" s="11">
        <v>199073246.56999996</v>
      </c>
      <c r="ACK24" s="11">
        <v>6369593</v>
      </c>
      <c r="ACL24" s="11">
        <v>7131049.7400000002</v>
      </c>
      <c r="ACM24" s="11">
        <v>14985093.35</v>
      </c>
      <c r="ACN24" s="11">
        <v>5892218.3900000006</v>
      </c>
      <c r="ACO24" s="11">
        <v>8474694</v>
      </c>
      <c r="ACP24" s="11">
        <v>16884279</v>
      </c>
      <c r="ACQ24" s="11">
        <v>45403909.32</v>
      </c>
      <c r="ACR24" s="11">
        <v>46274783.240000002</v>
      </c>
      <c r="ACS24" s="11">
        <v>7624338.3099999996</v>
      </c>
      <c r="ACT24" s="11">
        <v>14017380.65</v>
      </c>
      <c r="ACU24" s="11">
        <v>12200644.16</v>
      </c>
      <c r="ACV24" s="11">
        <v>9591834</v>
      </c>
      <c r="ACW24" s="11">
        <v>37632499.039999999</v>
      </c>
      <c r="ACX24" s="11">
        <v>10322217.34</v>
      </c>
      <c r="ACY24" s="11">
        <v>10953074.49</v>
      </c>
      <c r="ACZ24" s="11">
        <v>5643443</v>
      </c>
      <c r="ADA24" s="11">
        <v>8506798</v>
      </c>
      <c r="ADB24" s="11">
        <v>3303690</v>
      </c>
      <c r="ADC24" s="11">
        <v>5543094.5</v>
      </c>
      <c r="ADD24" s="11">
        <v>7658941.3499999996</v>
      </c>
      <c r="ADE24" s="11">
        <v>4138467.6999999997</v>
      </c>
      <c r="ADF24" s="11">
        <v>6527153.5999999996</v>
      </c>
      <c r="ADG24" s="11">
        <v>34302998.469999999</v>
      </c>
      <c r="ADH24" s="11">
        <v>23744622.969999999</v>
      </c>
      <c r="ADI24" s="11">
        <v>4030573.1799999997</v>
      </c>
      <c r="ADJ24" s="11">
        <v>4215743.96</v>
      </c>
      <c r="ADK24" s="11">
        <v>6629016.7800000003</v>
      </c>
      <c r="ADL24" s="11">
        <v>2188687.7600000002</v>
      </c>
      <c r="ADM24" s="11">
        <v>4813155.6400000006</v>
      </c>
      <c r="ADN24" s="11">
        <v>4946458.08</v>
      </c>
      <c r="ADO24" s="11">
        <v>8847033.1199999992</v>
      </c>
      <c r="ADP24" s="11">
        <v>176517874.37</v>
      </c>
      <c r="ADQ24" s="11">
        <v>23459534.220000003</v>
      </c>
      <c r="ADR24" s="11">
        <v>24289437.080000002</v>
      </c>
      <c r="ADS24" s="11">
        <v>20495365.680000003</v>
      </c>
      <c r="ADT24" s="11">
        <v>52873119.329999991</v>
      </c>
      <c r="ADU24" s="11">
        <v>4948196.13</v>
      </c>
      <c r="ADV24" s="11">
        <v>6644462.0599999987</v>
      </c>
      <c r="ADW24" s="11">
        <v>10635202.040000001</v>
      </c>
      <c r="ADX24" s="11">
        <v>7434739</v>
      </c>
      <c r="ADY24" s="11">
        <v>4439783</v>
      </c>
      <c r="ADZ24" s="11">
        <v>156311979.56999999</v>
      </c>
      <c r="AEA24" s="11">
        <v>49086277.170000002</v>
      </c>
      <c r="AEB24" s="11">
        <v>44181333.700000003</v>
      </c>
      <c r="AEC24" s="11">
        <v>9181524.4100000001</v>
      </c>
      <c r="AED24" s="11">
        <v>20130568.399999999</v>
      </c>
      <c r="AEE24" s="11">
        <v>21959053.140000001</v>
      </c>
      <c r="AEF24" s="11">
        <v>17201303.899999999</v>
      </c>
      <c r="AEG24" s="11">
        <v>13956993.370000001</v>
      </c>
      <c r="AEH24" s="11">
        <v>19314024.989999998</v>
      </c>
      <c r="AEI24" s="11">
        <v>12902916.719999999</v>
      </c>
      <c r="AEJ24" s="11">
        <v>18196696.440000001</v>
      </c>
      <c r="AEK24" s="11">
        <v>19433406.190000001</v>
      </c>
      <c r="AEL24" s="11">
        <v>9732293</v>
      </c>
      <c r="AEM24" s="11">
        <v>19797939.129999999</v>
      </c>
      <c r="AEN24" s="11">
        <v>16659260.060000001</v>
      </c>
      <c r="AEO24" s="11">
        <v>11606137</v>
      </c>
      <c r="AEP24" s="11">
        <v>12638621.5</v>
      </c>
      <c r="AEQ24" s="11">
        <v>27478901.140000001</v>
      </c>
      <c r="AER24" s="11">
        <v>11537176</v>
      </c>
      <c r="AES24" s="11">
        <v>25764218.130000003</v>
      </c>
      <c r="AET24" s="11">
        <v>134918556.14999998</v>
      </c>
      <c r="AEU24" s="11">
        <v>16703762</v>
      </c>
      <c r="AEV24" s="11">
        <v>17369866.039999999</v>
      </c>
      <c r="AEW24" s="11">
        <v>9564323.9000000004</v>
      </c>
      <c r="AEX24" s="11">
        <v>10321298</v>
      </c>
      <c r="AEY24" s="11">
        <v>31030205.120000001</v>
      </c>
      <c r="AEZ24" s="11">
        <v>8714514.1899999995</v>
      </c>
      <c r="AFA24" s="11">
        <v>9438757.75</v>
      </c>
      <c r="AFB24" s="11">
        <v>11475621</v>
      </c>
      <c r="AFC24" s="11">
        <v>8134216.3899999997</v>
      </c>
      <c r="AFD24" s="11">
        <v>61070446.340000004</v>
      </c>
      <c r="AFE24" s="11">
        <v>36902180.009999998</v>
      </c>
      <c r="AFF24" s="11">
        <v>18985425.16</v>
      </c>
      <c r="AFG24" s="11">
        <v>12756378.5</v>
      </c>
      <c r="AFH24" s="11">
        <v>28277941.5</v>
      </c>
      <c r="AFI24" s="11">
        <v>12263274.26</v>
      </c>
      <c r="AFJ24" s="11">
        <v>14821437.779999999</v>
      </c>
      <c r="AFK24" s="11">
        <v>10626493</v>
      </c>
      <c r="AFL24" s="11">
        <v>9434002</v>
      </c>
      <c r="AFM24" s="11">
        <v>10228246</v>
      </c>
      <c r="AFN24" s="11">
        <v>16106275.559999999</v>
      </c>
      <c r="AFO24" s="11">
        <v>7611310.8200000003</v>
      </c>
      <c r="AFP24" s="11">
        <v>9331450.7899999991</v>
      </c>
      <c r="AFQ24" s="11">
        <v>66517128.460000001</v>
      </c>
      <c r="AFR24" s="11">
        <v>20340001.420000002</v>
      </c>
      <c r="AFS24" s="11">
        <v>15148211.5</v>
      </c>
      <c r="AFT24" s="11">
        <v>10077438.609999999</v>
      </c>
      <c r="AFU24" s="11">
        <v>12842341.209999999</v>
      </c>
      <c r="AFV24" s="11">
        <v>10411451.710000001</v>
      </c>
      <c r="AFW24" s="11">
        <v>6309861.79</v>
      </c>
      <c r="AFX24" s="11">
        <v>12052686</v>
      </c>
      <c r="AFY24" s="11">
        <v>15509576.389999999</v>
      </c>
      <c r="AFZ24" s="11">
        <v>6842019.1700000009</v>
      </c>
      <c r="AGA24" s="11">
        <v>15600214.180000002</v>
      </c>
      <c r="AGB24" s="11">
        <v>7621024.4100000001</v>
      </c>
      <c r="AGC24" s="11">
        <v>95969155.079999998</v>
      </c>
      <c r="AGD24" s="11">
        <v>7766007.9400000004</v>
      </c>
      <c r="AGE24" s="11">
        <v>10205078.82</v>
      </c>
      <c r="AGF24" s="11">
        <v>10178291.68</v>
      </c>
      <c r="AGG24" s="11">
        <v>18018126.59</v>
      </c>
      <c r="AGH24" s="11">
        <v>11775016.5</v>
      </c>
      <c r="AGI24" s="11">
        <v>5558078</v>
      </c>
      <c r="AGJ24" s="11">
        <v>9109300.8399999999</v>
      </c>
      <c r="AGK24" s="11">
        <v>6385284.8499999996</v>
      </c>
      <c r="AGL24" s="11">
        <v>8699334.9399999995</v>
      </c>
      <c r="AGM24" s="11">
        <v>7318203.5299999993</v>
      </c>
      <c r="AGN24" s="11">
        <v>98670436.88000001</v>
      </c>
      <c r="AGO24" s="11">
        <v>20676007.050000001</v>
      </c>
      <c r="AGP24" s="11">
        <v>16042118.270000001</v>
      </c>
      <c r="AGQ24" s="11">
        <v>11057784.48</v>
      </c>
      <c r="AGR24" s="11">
        <v>26294044.539999999</v>
      </c>
      <c r="AGS24" s="11">
        <v>16882413.93</v>
      </c>
      <c r="AGT24" s="11">
        <v>8850883.3900000006</v>
      </c>
      <c r="AGU24" s="11">
        <v>15496260.43</v>
      </c>
      <c r="AGV24" s="11">
        <v>155744453.00999999</v>
      </c>
      <c r="AGW24" s="11">
        <v>102343109.3</v>
      </c>
      <c r="AGX24" s="11">
        <v>11475376.189999999</v>
      </c>
      <c r="AGY24" s="11">
        <v>26694942.82</v>
      </c>
      <c r="AGZ24" s="11">
        <v>24032853.57</v>
      </c>
      <c r="AHA24" s="11">
        <v>22302431</v>
      </c>
      <c r="AHB24" s="11">
        <v>14501822.699999999</v>
      </c>
      <c r="AHC24" s="11">
        <v>17690915.259999998</v>
      </c>
      <c r="AHD24" s="11">
        <v>9779658</v>
      </c>
      <c r="AHE24" s="11">
        <v>15002079.09</v>
      </c>
      <c r="AHF24" s="11">
        <v>16948904.439999998</v>
      </c>
      <c r="AHG24" s="11">
        <v>10128947.66</v>
      </c>
      <c r="AHH24" s="11">
        <v>9225130.3399999999</v>
      </c>
      <c r="AHI24" s="11">
        <v>10093597</v>
      </c>
      <c r="AHJ24" s="11">
        <v>10979511</v>
      </c>
      <c r="AHK24" s="11">
        <v>9411114.0500000007</v>
      </c>
      <c r="AHL24" s="11">
        <v>8902417.6500000004</v>
      </c>
      <c r="AHM24" s="11">
        <v>43917611.510000005</v>
      </c>
      <c r="AHN24" s="11">
        <v>6065704.9100000001</v>
      </c>
      <c r="AHO24" s="11">
        <v>6315579.75</v>
      </c>
      <c r="AHP24" s="11">
        <v>9851604.3000000007</v>
      </c>
      <c r="AHQ24" s="11">
        <v>15483593.66</v>
      </c>
      <c r="AHR24" s="11">
        <v>4510075.4000000004</v>
      </c>
      <c r="AHS24" s="11">
        <v>6799422.2000000002</v>
      </c>
      <c r="AHT24" s="11">
        <f t="shared" si="16"/>
        <v>19819086451.674984</v>
      </c>
      <c r="AHV24" s="609"/>
      <c r="AHW24" s="610"/>
    </row>
    <row r="25" spans="1:907" x14ac:dyDescent="0.7">
      <c r="A25" s="96">
        <v>19</v>
      </c>
      <c r="B25" s="96" t="s">
        <v>29</v>
      </c>
      <c r="C25" s="6" t="s">
        <v>30</v>
      </c>
      <c r="D25" s="11">
        <v>514594870.31</v>
      </c>
      <c r="E25" s="11">
        <v>28715651.969999999</v>
      </c>
      <c r="F25" s="11">
        <v>41326491.609999999</v>
      </c>
      <c r="G25" s="11">
        <v>13956103.449999999</v>
      </c>
      <c r="H25" s="11">
        <v>62926772.75</v>
      </c>
      <c r="I25" s="11">
        <v>24219227.5</v>
      </c>
      <c r="J25" s="11">
        <v>48701788.240000002</v>
      </c>
      <c r="K25" s="11">
        <v>34399314.519999996</v>
      </c>
      <c r="L25" s="11">
        <v>32087676.299999997</v>
      </c>
      <c r="M25" s="11">
        <v>19994347.370000001</v>
      </c>
      <c r="N25" s="11">
        <v>24232826.5</v>
      </c>
      <c r="O25" s="11">
        <v>16962435</v>
      </c>
      <c r="P25" s="11">
        <v>22715261.009999998</v>
      </c>
      <c r="Q25" s="11">
        <v>18323217</v>
      </c>
      <c r="R25" s="11">
        <v>15696075</v>
      </c>
      <c r="S25" s="11">
        <v>39714459.590000004</v>
      </c>
      <c r="T25" s="11">
        <v>20299165.240000002</v>
      </c>
      <c r="U25" s="11">
        <v>9225978.5</v>
      </c>
      <c r="V25" s="11">
        <v>425405130.41000003</v>
      </c>
      <c r="W25" s="11">
        <v>111237106.80000001</v>
      </c>
      <c r="X25" s="11">
        <v>28225781.100000001</v>
      </c>
      <c r="Y25" s="11">
        <v>48014156.090000004</v>
      </c>
      <c r="Z25" s="11">
        <v>23907310.68</v>
      </c>
      <c r="AA25" s="11">
        <v>28840203.129999999</v>
      </c>
      <c r="AB25" s="11">
        <v>14891301.649999999</v>
      </c>
      <c r="AC25" s="11">
        <v>120887118.47</v>
      </c>
      <c r="AD25" s="11">
        <v>39456938.269999996</v>
      </c>
      <c r="AE25" s="11">
        <v>18063432.34</v>
      </c>
      <c r="AF25" s="11">
        <v>77381694.280000001</v>
      </c>
      <c r="AG25" s="11">
        <v>24074673.189999998</v>
      </c>
      <c r="AH25" s="11">
        <v>90569822.830000013</v>
      </c>
      <c r="AI25" s="11">
        <v>44642890.75</v>
      </c>
      <c r="AJ25" s="11">
        <v>23138474.75</v>
      </c>
      <c r="AK25" s="11">
        <v>18826474.84</v>
      </c>
      <c r="AL25" s="11">
        <v>37061299.090000004</v>
      </c>
      <c r="AM25" s="11">
        <v>31885172.5</v>
      </c>
      <c r="AN25" s="11">
        <v>17590034.509999998</v>
      </c>
      <c r="AO25" s="11">
        <v>24259143.43</v>
      </c>
      <c r="AP25" s="11">
        <v>17261008</v>
      </c>
      <c r="AQ25" s="11">
        <v>14116990.039999999</v>
      </c>
      <c r="AR25" s="11">
        <v>15789978.870000001</v>
      </c>
      <c r="AS25" s="11">
        <v>13308182.939999999</v>
      </c>
      <c r="AT25" s="11">
        <v>194754102.98000002</v>
      </c>
      <c r="AU25" s="11">
        <v>11844340.780000001</v>
      </c>
      <c r="AV25" s="11">
        <v>12631559.35</v>
      </c>
      <c r="AW25" s="11">
        <v>16048491.15</v>
      </c>
      <c r="AX25" s="11">
        <v>22026456.02</v>
      </c>
      <c r="AY25" s="11">
        <v>28638830.490000002</v>
      </c>
      <c r="AZ25" s="11">
        <v>12915060.33</v>
      </c>
      <c r="BA25" s="11">
        <v>12994018.75</v>
      </c>
      <c r="BB25" s="11">
        <v>10983842.5</v>
      </c>
      <c r="BC25" s="11">
        <v>11542080</v>
      </c>
      <c r="BD25" s="11">
        <v>11910220</v>
      </c>
      <c r="BE25" s="11">
        <v>12393945.5</v>
      </c>
      <c r="BF25" s="11">
        <v>58492882.640000001</v>
      </c>
      <c r="BG25" s="11">
        <v>11330011.25</v>
      </c>
      <c r="BH25" s="11">
        <v>9096280</v>
      </c>
      <c r="BI25" s="11">
        <v>150742860.93000001</v>
      </c>
      <c r="BJ25" s="11">
        <v>90024123.979999989</v>
      </c>
      <c r="BK25" s="11">
        <v>20286849.829999998</v>
      </c>
      <c r="BL25" s="11">
        <v>15103998.23</v>
      </c>
      <c r="BM25" s="11">
        <v>20544622.23</v>
      </c>
      <c r="BN25" s="11">
        <v>19295864.59</v>
      </c>
      <c r="BO25" s="11">
        <v>12370118.949999999</v>
      </c>
      <c r="BP25" s="11">
        <v>5230784</v>
      </c>
      <c r="BQ25" s="11">
        <v>3762235.42</v>
      </c>
      <c r="BR25" s="11">
        <v>179104569.99000001</v>
      </c>
      <c r="BS25" s="11">
        <v>20697453.189999998</v>
      </c>
      <c r="BT25" s="11">
        <v>21775710.009999998</v>
      </c>
      <c r="BU25" s="11">
        <v>19840857</v>
      </c>
      <c r="BV25" s="11">
        <v>18638128</v>
      </c>
      <c r="BW25" s="11">
        <v>19935206.52</v>
      </c>
      <c r="BX25" s="11">
        <v>12882070</v>
      </c>
      <c r="BY25" s="11">
        <v>17331313.370000001</v>
      </c>
      <c r="BZ25" s="11">
        <v>78960675.310000002</v>
      </c>
      <c r="CA25" s="11">
        <v>23846981.27</v>
      </c>
      <c r="CB25" s="11">
        <v>30681817.450000003</v>
      </c>
      <c r="CC25" s="11">
        <v>58043266.379999995</v>
      </c>
      <c r="CD25" s="11">
        <v>23618137.739999998</v>
      </c>
      <c r="CE25" s="11">
        <v>21442696.699999999</v>
      </c>
      <c r="CF25" s="11">
        <v>18933253.600000001</v>
      </c>
      <c r="CG25" s="11">
        <v>390975099.91000003</v>
      </c>
      <c r="CH25" s="11">
        <v>13885491.75</v>
      </c>
      <c r="CI25" s="11">
        <v>65150756.68</v>
      </c>
      <c r="CJ25" s="11">
        <v>15914152.5</v>
      </c>
      <c r="CK25" s="11">
        <v>22705493</v>
      </c>
      <c r="CL25" s="11">
        <v>16140571.42</v>
      </c>
      <c r="CM25" s="11">
        <v>18425126.27</v>
      </c>
      <c r="CN25" s="11">
        <v>33733307.469999999</v>
      </c>
      <c r="CO25" s="11">
        <v>9929430</v>
      </c>
      <c r="CP25" s="11">
        <v>17364923.48</v>
      </c>
      <c r="CQ25" s="11">
        <v>13685348.710000001</v>
      </c>
      <c r="CR25" s="11">
        <v>19143130</v>
      </c>
      <c r="CS25" s="11">
        <v>13016565.73</v>
      </c>
      <c r="CT25" s="11">
        <v>182609360.13999999</v>
      </c>
      <c r="CU25" s="11">
        <v>13297192</v>
      </c>
      <c r="CV25" s="11">
        <v>16171142</v>
      </c>
      <c r="CW25" s="11">
        <v>38966286.5</v>
      </c>
      <c r="CX25" s="11">
        <v>17385200</v>
      </c>
      <c r="CY25" s="11">
        <v>24300687.75</v>
      </c>
      <c r="CZ25" s="11">
        <v>11686497.5</v>
      </c>
      <c r="DA25" s="11">
        <v>10866368</v>
      </c>
      <c r="DB25" s="11">
        <v>130820410.75999999</v>
      </c>
      <c r="DC25" s="11">
        <v>156644096.22000003</v>
      </c>
      <c r="DD25" s="11">
        <v>20856219.02</v>
      </c>
      <c r="DE25" s="11">
        <v>17159850.600000001</v>
      </c>
      <c r="DF25" s="11">
        <v>51979315.480000004</v>
      </c>
      <c r="DG25" s="11">
        <v>50666853</v>
      </c>
      <c r="DH25" s="11">
        <v>47996623</v>
      </c>
      <c r="DI25" s="11">
        <v>52008209.479999997</v>
      </c>
      <c r="DJ25" s="11">
        <v>14038420.189999999</v>
      </c>
      <c r="DK25" s="11">
        <v>430172544.02999997</v>
      </c>
      <c r="DL25" s="11">
        <v>20887968.870000001</v>
      </c>
      <c r="DM25" s="11">
        <v>26511068</v>
      </c>
      <c r="DN25" s="11">
        <v>20961003.469999999</v>
      </c>
      <c r="DO25" s="11">
        <v>21430988.689999998</v>
      </c>
      <c r="DP25" s="11">
        <v>21333625.640000001</v>
      </c>
      <c r="DQ25" s="11">
        <v>44842924.25</v>
      </c>
      <c r="DR25" s="11">
        <v>20366975.800000001</v>
      </c>
      <c r="DS25" s="11">
        <v>59167237.460000001</v>
      </c>
      <c r="DT25" s="11">
        <v>211826732.10999998</v>
      </c>
      <c r="DU25" s="11">
        <v>43971216</v>
      </c>
      <c r="DV25" s="11">
        <v>77757706.75</v>
      </c>
      <c r="DW25" s="11">
        <v>106105214.48</v>
      </c>
      <c r="DX25" s="11">
        <v>26492863.899999999</v>
      </c>
      <c r="DY25" s="11">
        <v>50334593.649999999</v>
      </c>
      <c r="DZ25" s="11">
        <v>47819896.079999998</v>
      </c>
      <c r="EA25" s="11">
        <v>15169467.5</v>
      </c>
      <c r="EB25" s="11">
        <v>20785957</v>
      </c>
      <c r="EC25" s="11">
        <v>26010866</v>
      </c>
      <c r="ED25" s="11">
        <v>40324443</v>
      </c>
      <c r="EE25" s="11">
        <v>86018330.5</v>
      </c>
      <c r="EF25" s="11">
        <v>90602633.340000004</v>
      </c>
      <c r="EG25" s="11">
        <v>22496751.84</v>
      </c>
      <c r="EH25" s="11">
        <v>18784668.870000001</v>
      </c>
      <c r="EI25" s="11">
        <v>17078052.759999998</v>
      </c>
      <c r="EJ25" s="11">
        <v>31117815</v>
      </c>
      <c r="EK25" s="11">
        <v>33484072.890000001</v>
      </c>
      <c r="EL25" s="11">
        <v>11020045</v>
      </c>
      <c r="EM25" s="11">
        <v>19103754</v>
      </c>
      <c r="EN25" s="11">
        <v>227433987.67000002</v>
      </c>
      <c r="EO25" s="11">
        <v>19283351.91</v>
      </c>
      <c r="EP25" s="11">
        <v>20638702.990000002</v>
      </c>
      <c r="EQ25" s="11">
        <v>22323378.219999999</v>
      </c>
      <c r="ER25" s="11">
        <v>14733035</v>
      </c>
      <c r="ES25" s="11">
        <v>14402463.219999999</v>
      </c>
      <c r="ET25" s="11">
        <v>28414143</v>
      </c>
      <c r="EU25" s="11">
        <v>26544899.440000001</v>
      </c>
      <c r="EV25" s="11">
        <v>19712350.579999998</v>
      </c>
      <c r="EW25" s="11">
        <v>207439849.35999998</v>
      </c>
      <c r="EX25" s="11">
        <v>7759554.9199999999</v>
      </c>
      <c r="EY25" s="11">
        <v>15582971.25</v>
      </c>
      <c r="EZ25" s="11">
        <v>22888699.25</v>
      </c>
      <c r="FA25" s="11">
        <v>38663146.019999996</v>
      </c>
      <c r="FB25" s="11">
        <v>31468598.989999998</v>
      </c>
      <c r="FC25" s="11">
        <v>23095110.5</v>
      </c>
      <c r="FD25" s="11">
        <v>17677619.300000001</v>
      </c>
      <c r="FE25" s="11">
        <v>15319848</v>
      </c>
      <c r="FF25" s="11">
        <v>15132805</v>
      </c>
      <c r="FG25" s="11">
        <v>15862741.780000001</v>
      </c>
      <c r="FH25" s="11">
        <v>12945886.98</v>
      </c>
      <c r="FI25" s="11">
        <v>104521177.13</v>
      </c>
      <c r="FJ25" s="11">
        <v>12400030</v>
      </c>
      <c r="FK25" s="11">
        <v>11524701</v>
      </c>
      <c r="FL25" s="11">
        <v>13363464</v>
      </c>
      <c r="FM25" s="11">
        <v>22614789.740000002</v>
      </c>
      <c r="FN25" s="11">
        <v>19862046.25</v>
      </c>
      <c r="FO25" s="11">
        <v>10899533</v>
      </c>
      <c r="FP25" s="11">
        <v>2872577</v>
      </c>
      <c r="FQ25" s="11">
        <v>297256106.63</v>
      </c>
      <c r="FR25" s="11">
        <v>14584175.51</v>
      </c>
      <c r="FS25" s="11">
        <v>26473221.600000001</v>
      </c>
      <c r="FT25" s="11">
        <v>26926667.390000001</v>
      </c>
      <c r="FU25" s="11">
        <v>37299923.630000003</v>
      </c>
      <c r="FV25" s="11">
        <v>18103737.25</v>
      </c>
      <c r="FW25" s="11">
        <v>48411078.180000007</v>
      </c>
      <c r="FX25" s="11">
        <v>26763297</v>
      </c>
      <c r="FY25" s="11">
        <v>24827307.280000001</v>
      </c>
      <c r="FZ25" s="11">
        <v>14949693.5</v>
      </c>
      <c r="GA25" s="11">
        <v>44513364.920000002</v>
      </c>
      <c r="GB25" s="11">
        <v>18800308.719999999</v>
      </c>
      <c r="GC25" s="11">
        <v>20850938</v>
      </c>
      <c r="GD25" s="11">
        <v>12414513.120000001</v>
      </c>
      <c r="GE25" s="11">
        <v>175400813.22999999</v>
      </c>
      <c r="GF25" s="11">
        <v>15721772.879999999</v>
      </c>
      <c r="GG25" s="11">
        <v>13230338.550000001</v>
      </c>
      <c r="GH25" s="11">
        <v>32779930.149999999</v>
      </c>
      <c r="GI25" s="11">
        <v>20306171.25</v>
      </c>
      <c r="GJ25" s="11">
        <v>13210388.26</v>
      </c>
      <c r="GK25" s="11">
        <v>18041541.699999999</v>
      </c>
      <c r="GL25" s="11">
        <v>44815957.560000002</v>
      </c>
      <c r="GM25" s="11">
        <v>13377096.24</v>
      </c>
      <c r="GN25" s="11">
        <v>8955644.8499999996</v>
      </c>
      <c r="GO25" s="11">
        <v>8761301.9400000013</v>
      </c>
      <c r="GP25" s="11">
        <v>7510403.75</v>
      </c>
      <c r="GQ25" s="11">
        <v>85408020.150000006</v>
      </c>
      <c r="GR25" s="11">
        <v>28823438.5</v>
      </c>
      <c r="GS25" s="11">
        <v>14230052.57</v>
      </c>
      <c r="GT25" s="11">
        <v>52678484.170000002</v>
      </c>
      <c r="GU25" s="11">
        <v>7405680</v>
      </c>
      <c r="GV25" s="11">
        <v>32424670</v>
      </c>
      <c r="GW25" s="11">
        <v>23742662.5</v>
      </c>
      <c r="GX25" s="11">
        <v>14262284.189999999</v>
      </c>
      <c r="GY25" s="11">
        <v>88919265.74000001</v>
      </c>
      <c r="GZ25" s="11">
        <v>9593219.5</v>
      </c>
      <c r="HA25" s="11">
        <v>26980138.34</v>
      </c>
      <c r="HB25" s="11">
        <v>21585382.710000001</v>
      </c>
      <c r="HC25" s="11">
        <v>299471803.31999999</v>
      </c>
      <c r="HD25" s="11">
        <v>60801652.129999995</v>
      </c>
      <c r="HE25" s="11">
        <v>62047742.030000001</v>
      </c>
      <c r="HF25" s="11">
        <v>90154547.640000001</v>
      </c>
      <c r="HG25" s="11">
        <v>37079904.100000001</v>
      </c>
      <c r="HH25" s="11">
        <v>60281583.939999998</v>
      </c>
      <c r="HI25" s="11">
        <v>14736990.609999999</v>
      </c>
      <c r="HJ25" s="11">
        <v>8834017.9800000004</v>
      </c>
      <c r="HK25" s="11">
        <v>214277633.14999998</v>
      </c>
      <c r="HL25" s="11">
        <v>41834425.680000007</v>
      </c>
      <c r="HM25" s="11">
        <v>46238619.909999996</v>
      </c>
      <c r="HN25" s="11">
        <v>27060288.630000003</v>
      </c>
      <c r="HO25" s="11">
        <v>20912238.960000001</v>
      </c>
      <c r="HP25" s="11">
        <v>20609332</v>
      </c>
      <c r="HQ25" s="11">
        <v>30836918.739999998</v>
      </c>
      <c r="HR25" s="11">
        <v>19545520</v>
      </c>
      <c r="HS25" s="11">
        <v>234546013.98000002</v>
      </c>
      <c r="HT25" s="11">
        <v>79564738.50999999</v>
      </c>
      <c r="HU25" s="11">
        <v>27855057</v>
      </c>
      <c r="HV25" s="11">
        <v>11864840.75</v>
      </c>
      <c r="HW25" s="11">
        <v>12997094.73</v>
      </c>
      <c r="HX25" s="11">
        <v>9012406.5</v>
      </c>
      <c r="HY25" s="11">
        <v>37734497.890000001</v>
      </c>
      <c r="HZ25" s="11">
        <v>14169723</v>
      </c>
      <c r="IA25" s="11">
        <v>13828176.689999999</v>
      </c>
      <c r="IB25" s="11">
        <v>13497961.379999999</v>
      </c>
      <c r="IC25" s="11">
        <v>13520505.800000001</v>
      </c>
      <c r="ID25" s="11">
        <v>22805135.969999999</v>
      </c>
      <c r="IE25" s="11">
        <v>10833624.84</v>
      </c>
      <c r="IF25" s="11">
        <v>27266286.380000003</v>
      </c>
      <c r="IG25" s="11">
        <v>11518301</v>
      </c>
      <c r="IH25" s="11">
        <v>8639866.4600000009</v>
      </c>
      <c r="II25" s="11">
        <v>167704568.5</v>
      </c>
      <c r="IJ25" s="11">
        <v>59097637.57</v>
      </c>
      <c r="IK25" s="11">
        <v>18899693.739999998</v>
      </c>
      <c r="IL25" s="11">
        <v>32157901.68</v>
      </c>
      <c r="IM25" s="11">
        <v>55046386</v>
      </c>
      <c r="IN25" s="11">
        <v>18715009.129999999</v>
      </c>
      <c r="IO25" s="11">
        <v>15812385.5</v>
      </c>
      <c r="IP25" s="11">
        <v>11681938.800000001</v>
      </c>
      <c r="IQ25" s="11">
        <v>12587908.75</v>
      </c>
      <c r="IR25" s="11">
        <v>15666148</v>
      </c>
      <c r="IS25" s="11">
        <v>13570096.25</v>
      </c>
      <c r="IT25" s="11">
        <v>278399993.37</v>
      </c>
      <c r="IU25" s="11">
        <v>90763731.159999996</v>
      </c>
      <c r="IV25" s="11">
        <v>32948050.350000001</v>
      </c>
      <c r="IW25" s="11">
        <v>29612757.560000002</v>
      </c>
      <c r="IX25" s="11">
        <v>24754961.259999998</v>
      </c>
      <c r="IY25" s="11">
        <v>7081626.9399999995</v>
      </c>
      <c r="IZ25" s="11">
        <v>16544318.359999999</v>
      </c>
      <c r="JA25" s="11">
        <v>8668741.8000000007</v>
      </c>
      <c r="JB25" s="11">
        <v>10949444.300000001</v>
      </c>
      <c r="JC25" s="11">
        <v>16348463.93</v>
      </c>
      <c r="JD25" s="11">
        <v>24095415</v>
      </c>
      <c r="JE25" s="11">
        <v>14761973.73</v>
      </c>
      <c r="JF25" s="11">
        <v>84324759.909999996</v>
      </c>
      <c r="JG25" s="11">
        <v>47602961.780000001</v>
      </c>
      <c r="JH25" s="11">
        <v>14439220</v>
      </c>
      <c r="JI25" s="11">
        <v>16521401</v>
      </c>
      <c r="JJ25" s="11">
        <v>11006075.5</v>
      </c>
      <c r="JK25" s="11">
        <v>10821452.5</v>
      </c>
      <c r="JL25" s="11">
        <v>100719715.5</v>
      </c>
      <c r="JM25" s="11">
        <v>25500407.5</v>
      </c>
      <c r="JN25" s="11">
        <v>17178133.920000002</v>
      </c>
      <c r="JO25" s="11">
        <v>23581043.75</v>
      </c>
      <c r="JP25" s="11">
        <v>13658169.84</v>
      </c>
      <c r="JQ25" s="11">
        <v>54602336.740000002</v>
      </c>
      <c r="JR25" s="11">
        <v>13995096.42</v>
      </c>
      <c r="JS25" s="11">
        <v>206939801.94</v>
      </c>
      <c r="JT25" s="11">
        <v>106743635.28</v>
      </c>
      <c r="JU25" s="11">
        <v>24381526</v>
      </c>
      <c r="JV25" s="11">
        <v>13928527.6</v>
      </c>
      <c r="JW25" s="11">
        <v>20939697.439999998</v>
      </c>
      <c r="JX25" s="11">
        <v>10074836.25</v>
      </c>
      <c r="JY25" s="11">
        <v>76848352.599999994</v>
      </c>
      <c r="JZ25" s="11">
        <v>40113789.849999994</v>
      </c>
      <c r="KA25" s="11">
        <v>21907458.710000001</v>
      </c>
      <c r="KB25" s="11">
        <v>21138887.34</v>
      </c>
      <c r="KC25" s="11">
        <v>17704821.129999999</v>
      </c>
      <c r="KD25" s="11">
        <v>18938018.66</v>
      </c>
      <c r="KE25" s="11">
        <v>12214718.789999999</v>
      </c>
      <c r="KF25" s="11">
        <v>7503290.9399999995</v>
      </c>
      <c r="KG25" s="11">
        <v>16287561.25</v>
      </c>
      <c r="KH25" s="11">
        <v>12567520.33</v>
      </c>
      <c r="KI25" s="11">
        <v>319062833.88999999</v>
      </c>
      <c r="KJ25" s="11">
        <v>47306992.18</v>
      </c>
      <c r="KK25" s="11">
        <v>22553249.710000001</v>
      </c>
      <c r="KL25" s="11">
        <v>15037601.68</v>
      </c>
      <c r="KM25" s="11">
        <v>22842699.43</v>
      </c>
      <c r="KN25" s="11">
        <v>31772050.379999999</v>
      </c>
      <c r="KO25" s="11">
        <v>83960988.25999999</v>
      </c>
      <c r="KP25" s="11">
        <v>19706726.969999999</v>
      </c>
      <c r="KQ25" s="11">
        <v>22701504.039999999</v>
      </c>
      <c r="KR25" s="11">
        <v>110175784.30999999</v>
      </c>
      <c r="KS25" s="11">
        <v>20012856.25</v>
      </c>
      <c r="KT25" s="11">
        <v>24090332.25</v>
      </c>
      <c r="KU25" s="11">
        <v>68246208.180000007</v>
      </c>
      <c r="KV25" s="11">
        <v>18406102.68</v>
      </c>
      <c r="KW25" s="11">
        <v>25361857.870000001</v>
      </c>
      <c r="KX25" s="11">
        <v>210038535.96000001</v>
      </c>
      <c r="KY25" s="11">
        <v>31145021.630000003</v>
      </c>
      <c r="KZ25" s="11">
        <v>143717825.24000001</v>
      </c>
      <c r="LA25" s="11">
        <v>17394125.5</v>
      </c>
      <c r="LB25" s="11">
        <v>24174346.800000001</v>
      </c>
      <c r="LC25" s="11">
        <v>54994970.5</v>
      </c>
      <c r="LD25" s="11">
        <v>36023246</v>
      </c>
      <c r="LE25" s="11">
        <v>35590584.719999999</v>
      </c>
      <c r="LF25" s="11">
        <v>35262047.700000003</v>
      </c>
      <c r="LG25" s="11">
        <v>26841434.5</v>
      </c>
      <c r="LH25" s="11">
        <v>388917966.83000004</v>
      </c>
      <c r="LI25" s="11">
        <v>60661867.260000005</v>
      </c>
      <c r="LJ25" s="11">
        <v>116004460.42</v>
      </c>
      <c r="LK25" s="11">
        <v>108380437.43000001</v>
      </c>
      <c r="LL25" s="11">
        <v>25886249.759999998</v>
      </c>
      <c r="LM25" s="11">
        <v>26325634.759999998</v>
      </c>
      <c r="LN25" s="11">
        <v>13161863.91</v>
      </c>
      <c r="LO25" s="11">
        <v>28565955.629999999</v>
      </c>
      <c r="LP25" s="11">
        <v>15602800</v>
      </c>
      <c r="LQ25" s="11">
        <v>37960451.280000001</v>
      </c>
      <c r="LR25" s="11">
        <v>14241688.75</v>
      </c>
      <c r="LS25" s="11">
        <v>91243130.439999998</v>
      </c>
      <c r="LT25" s="11">
        <v>19473025.25</v>
      </c>
      <c r="LU25" s="11">
        <v>12483730</v>
      </c>
      <c r="LV25" s="11">
        <v>262538947.97999999</v>
      </c>
      <c r="LW25" s="11">
        <v>153886480.09999999</v>
      </c>
      <c r="LX25" s="11">
        <v>272720540.35000002</v>
      </c>
      <c r="LY25" s="11">
        <v>89008935.220000014</v>
      </c>
      <c r="LZ25" s="11">
        <v>41955225.850000001</v>
      </c>
      <c r="MA25" s="11">
        <v>45699794.890000001</v>
      </c>
      <c r="MB25" s="11">
        <v>31109561.969999999</v>
      </c>
      <c r="MC25" s="11">
        <v>21513869.039999999</v>
      </c>
      <c r="MD25" s="11">
        <v>28956671</v>
      </c>
      <c r="ME25" s="11">
        <v>23746750</v>
      </c>
      <c r="MF25" s="11">
        <v>59665905</v>
      </c>
      <c r="MG25" s="11">
        <v>21832280</v>
      </c>
      <c r="MH25" s="11">
        <v>393550364.50999999</v>
      </c>
      <c r="MI25" s="11">
        <v>22668800.059999999</v>
      </c>
      <c r="MJ25" s="11">
        <v>11954588.449999999</v>
      </c>
      <c r="MK25" s="11">
        <v>13858731.940000001</v>
      </c>
      <c r="ML25" s="11">
        <v>13399721.289999999</v>
      </c>
      <c r="MM25" s="11">
        <v>26418917.43</v>
      </c>
      <c r="MN25" s="11">
        <v>18693696.77</v>
      </c>
      <c r="MO25" s="11">
        <v>15617036.75</v>
      </c>
      <c r="MP25" s="11">
        <v>34715238</v>
      </c>
      <c r="MQ25" s="11">
        <v>19104446</v>
      </c>
      <c r="MR25" s="11">
        <v>22163232</v>
      </c>
      <c r="MS25" s="11">
        <v>14554627.07</v>
      </c>
      <c r="MT25" s="11">
        <v>258930880.30000001</v>
      </c>
      <c r="MU25" s="11">
        <v>28208524.5</v>
      </c>
      <c r="MV25" s="11">
        <v>47941716.340000004</v>
      </c>
      <c r="MW25" s="11">
        <v>39916243.5</v>
      </c>
      <c r="MX25" s="11">
        <v>30187825.75</v>
      </c>
      <c r="MY25" s="11">
        <v>29801912.170000002</v>
      </c>
      <c r="MZ25" s="11">
        <v>69051068.799999997</v>
      </c>
      <c r="NA25" s="11">
        <v>47299027</v>
      </c>
      <c r="NB25" s="11">
        <v>15817229.41</v>
      </c>
      <c r="NC25" s="11">
        <v>14230363</v>
      </c>
      <c r="ND25" s="11">
        <v>8778619.5</v>
      </c>
      <c r="NE25" s="11">
        <v>519511208.37</v>
      </c>
      <c r="NF25" s="11">
        <v>67568392.769999996</v>
      </c>
      <c r="NG25" s="11">
        <v>18761508.379999999</v>
      </c>
      <c r="NH25" s="11">
        <v>177385482.56999999</v>
      </c>
      <c r="NI25" s="11">
        <v>17847444.710000001</v>
      </c>
      <c r="NJ25" s="11">
        <v>43478583.68</v>
      </c>
      <c r="NK25" s="11">
        <v>99675977.099999994</v>
      </c>
      <c r="NL25" s="11">
        <v>82924037.74000001</v>
      </c>
      <c r="NM25" s="11">
        <v>11866125</v>
      </c>
      <c r="NN25" s="11">
        <v>41438424.939999998</v>
      </c>
      <c r="NO25" s="11">
        <v>28424333.509999998</v>
      </c>
      <c r="NP25" s="11">
        <v>20481363.329999998</v>
      </c>
      <c r="NQ25" s="11">
        <v>101029268.16</v>
      </c>
      <c r="NR25" s="11">
        <v>30167817.09</v>
      </c>
      <c r="NS25" s="11">
        <v>15763826.27</v>
      </c>
      <c r="NT25" s="11">
        <v>16131672</v>
      </c>
      <c r="NU25" s="11">
        <v>15113251.85</v>
      </c>
      <c r="NV25" s="11">
        <v>11146477</v>
      </c>
      <c r="NW25" s="11">
        <v>13410040</v>
      </c>
      <c r="NX25" s="11">
        <v>199265562.71000001</v>
      </c>
      <c r="NY25" s="11">
        <v>137381773.06999999</v>
      </c>
      <c r="NZ25" s="11">
        <v>21609177.829999998</v>
      </c>
      <c r="OA25" s="11">
        <v>12442293.67</v>
      </c>
      <c r="OB25" s="11">
        <v>13881670.039999999</v>
      </c>
      <c r="OC25" s="11">
        <v>27439517.689999998</v>
      </c>
      <c r="OD25" s="11">
        <v>12575252.58</v>
      </c>
      <c r="OE25" s="11">
        <v>280680959.68000001</v>
      </c>
      <c r="OF25" s="11">
        <v>80729199.200000003</v>
      </c>
      <c r="OG25" s="11">
        <v>22527283.370000001</v>
      </c>
      <c r="OH25" s="11">
        <v>67946496.480000004</v>
      </c>
      <c r="OI25" s="11">
        <v>20707950.189999998</v>
      </c>
      <c r="OJ25" s="11">
        <v>26250518.789999999</v>
      </c>
      <c r="OK25" s="11">
        <v>34254340.780000001</v>
      </c>
      <c r="OL25" s="11">
        <v>12642530.300000001</v>
      </c>
      <c r="OM25" s="11">
        <v>19236283.690000001</v>
      </c>
      <c r="ON25" s="11">
        <v>368535972.38999999</v>
      </c>
      <c r="OO25" s="11">
        <v>65558246.969999999</v>
      </c>
      <c r="OP25" s="11">
        <v>116097042.68000001</v>
      </c>
      <c r="OQ25" s="11">
        <v>36227873.170000002</v>
      </c>
      <c r="OR25" s="11">
        <v>37176029.649999999</v>
      </c>
      <c r="OS25" s="11">
        <v>18878042.899999999</v>
      </c>
      <c r="OT25" s="11">
        <v>171282283.28999999</v>
      </c>
      <c r="OU25" s="11">
        <v>17275189</v>
      </c>
      <c r="OV25" s="11">
        <v>19264372.420000002</v>
      </c>
      <c r="OW25" s="11">
        <v>29570207.09</v>
      </c>
      <c r="OX25" s="11">
        <v>28909858.23</v>
      </c>
      <c r="OY25" s="11">
        <v>88093786.599999994</v>
      </c>
      <c r="OZ25" s="11">
        <v>21460405.5</v>
      </c>
      <c r="PA25" s="11">
        <v>14767822.42</v>
      </c>
      <c r="PB25" s="11">
        <v>13726894.24</v>
      </c>
      <c r="PC25" s="11">
        <v>260020177.41</v>
      </c>
      <c r="PD25" s="11">
        <v>18437595</v>
      </c>
      <c r="PE25" s="11">
        <v>50065652.5</v>
      </c>
      <c r="PF25" s="11">
        <v>11458104.84</v>
      </c>
      <c r="PG25" s="11">
        <v>38690060</v>
      </c>
      <c r="PH25" s="11">
        <v>57778323.829999998</v>
      </c>
      <c r="PI25" s="11">
        <v>19389091.850000001</v>
      </c>
      <c r="PJ25" s="11">
        <v>19074650</v>
      </c>
      <c r="PK25" s="11">
        <v>32221786.75</v>
      </c>
      <c r="PL25" s="11">
        <v>22382475</v>
      </c>
      <c r="PM25" s="11">
        <v>30448448.890000001</v>
      </c>
      <c r="PN25" s="11">
        <v>43440708.82</v>
      </c>
      <c r="PO25" s="11">
        <v>13663800</v>
      </c>
      <c r="PP25" s="11">
        <v>85774848.629999995</v>
      </c>
      <c r="PQ25" s="11">
        <v>19135686.620000001</v>
      </c>
      <c r="PR25" s="11">
        <v>11437161.25</v>
      </c>
      <c r="PS25" s="11">
        <v>11249149.85</v>
      </c>
      <c r="PT25" s="11">
        <v>13055860.25</v>
      </c>
      <c r="PU25" s="11">
        <v>645013663.39999998</v>
      </c>
      <c r="PV25" s="11">
        <v>19169363</v>
      </c>
      <c r="PW25" s="11">
        <v>22074194.75</v>
      </c>
      <c r="PX25" s="11">
        <v>32768422.75</v>
      </c>
      <c r="PY25" s="11">
        <v>126679561.99000001</v>
      </c>
      <c r="PZ25" s="11">
        <v>36812195.809999995</v>
      </c>
      <c r="QA25" s="11">
        <v>56384936</v>
      </c>
      <c r="QB25" s="11">
        <v>20552581.5</v>
      </c>
      <c r="QC25" s="11">
        <v>81570527.939999998</v>
      </c>
      <c r="QD25" s="11">
        <v>15441191</v>
      </c>
      <c r="QE25" s="11">
        <v>54374142</v>
      </c>
      <c r="QF25" s="11">
        <v>17378145</v>
      </c>
      <c r="QG25" s="11">
        <v>20661190.25</v>
      </c>
      <c r="QH25" s="11">
        <v>35248638</v>
      </c>
      <c r="QI25" s="11">
        <v>70685565.599999994</v>
      </c>
      <c r="QJ25" s="11">
        <v>41858781.5</v>
      </c>
      <c r="QK25" s="11">
        <v>20898281</v>
      </c>
      <c r="QL25" s="11">
        <v>22532474.5</v>
      </c>
      <c r="QM25" s="11">
        <v>16397063.75</v>
      </c>
      <c r="QN25" s="11">
        <v>61758983.20000001</v>
      </c>
      <c r="QO25" s="11">
        <v>56985971</v>
      </c>
      <c r="QP25" s="11">
        <v>19067016.460000001</v>
      </c>
      <c r="QQ25" s="11">
        <v>13521361</v>
      </c>
      <c r="QR25" s="11">
        <v>11294653.92</v>
      </c>
      <c r="QS25" s="11">
        <v>9644703</v>
      </c>
      <c r="QT25" s="11">
        <v>9531564.2100000009</v>
      </c>
      <c r="QU25" s="11">
        <v>316452516.81</v>
      </c>
      <c r="QV25" s="11">
        <v>14538046</v>
      </c>
      <c r="QW25" s="11">
        <v>53857571</v>
      </c>
      <c r="QX25" s="11">
        <v>22415886</v>
      </c>
      <c r="QY25" s="11">
        <v>26539938.719999999</v>
      </c>
      <c r="QZ25" s="11">
        <v>58056965</v>
      </c>
      <c r="RA25" s="11">
        <v>23912627.140000001</v>
      </c>
      <c r="RB25" s="11">
        <v>45821546.410000004</v>
      </c>
      <c r="RC25" s="11">
        <v>52109383.25</v>
      </c>
      <c r="RD25" s="11">
        <v>25427445.07</v>
      </c>
      <c r="RE25" s="11">
        <v>20799434.02</v>
      </c>
      <c r="RF25" s="11">
        <v>17184597.559999999</v>
      </c>
      <c r="RG25" s="11">
        <v>11781122.5</v>
      </c>
      <c r="RH25" s="11">
        <v>480181951.76999998</v>
      </c>
      <c r="RI25" s="11">
        <v>60952855.299999997</v>
      </c>
      <c r="RJ25" s="11">
        <v>18019280.329999998</v>
      </c>
      <c r="RK25" s="11">
        <v>32729825.530000001</v>
      </c>
      <c r="RL25" s="11">
        <v>26188234.43</v>
      </c>
      <c r="RM25" s="11">
        <v>28694386.25</v>
      </c>
      <c r="RN25" s="11">
        <v>95194904.950000003</v>
      </c>
      <c r="RO25" s="11">
        <v>18310453.34</v>
      </c>
      <c r="RP25" s="11">
        <v>25260679.009999998</v>
      </c>
      <c r="RQ25" s="11">
        <v>60024352.5</v>
      </c>
      <c r="RR25" s="11">
        <v>76867351.599999994</v>
      </c>
      <c r="RS25" s="11">
        <v>13016235.289999999</v>
      </c>
      <c r="RT25" s="11">
        <v>16115844</v>
      </c>
      <c r="RU25" s="11">
        <v>33335908.75</v>
      </c>
      <c r="RV25" s="11">
        <v>14973440</v>
      </c>
      <c r="RW25" s="11">
        <v>16893532.5</v>
      </c>
      <c r="RX25" s="11">
        <v>18896490</v>
      </c>
      <c r="RY25" s="11">
        <v>17703385</v>
      </c>
      <c r="RZ25" s="11">
        <v>10361022.120000001</v>
      </c>
      <c r="SA25" s="11">
        <v>24188800</v>
      </c>
      <c r="SB25" s="11">
        <v>156531765.02000001</v>
      </c>
      <c r="SC25" s="11">
        <v>20721586</v>
      </c>
      <c r="SD25" s="11">
        <v>18090305</v>
      </c>
      <c r="SE25" s="11">
        <v>14205782</v>
      </c>
      <c r="SF25" s="11">
        <v>12377800</v>
      </c>
      <c r="SG25" s="11">
        <v>18168561.25</v>
      </c>
      <c r="SH25" s="11">
        <v>27997452.5</v>
      </c>
      <c r="SI25" s="11">
        <v>39616101.060000002</v>
      </c>
      <c r="SJ25" s="11">
        <v>19190193.5</v>
      </c>
      <c r="SK25" s="11">
        <v>23991612.5</v>
      </c>
      <c r="SL25" s="11">
        <v>46186012</v>
      </c>
      <c r="SM25" s="11">
        <v>10068972.5</v>
      </c>
      <c r="SN25" s="11">
        <v>104184467.88</v>
      </c>
      <c r="SO25" s="11">
        <v>19366036.219999999</v>
      </c>
      <c r="SP25" s="11">
        <v>45394545.5</v>
      </c>
      <c r="SQ25" s="11">
        <v>48262742.040000007</v>
      </c>
      <c r="SR25" s="11">
        <v>21013073.75</v>
      </c>
      <c r="SS25" s="11">
        <v>21613385.329999998</v>
      </c>
      <c r="ST25" s="11">
        <v>22299806.559999999</v>
      </c>
      <c r="SU25" s="11">
        <v>14601479.550000001</v>
      </c>
      <c r="SV25" s="11">
        <v>175527577.98999998</v>
      </c>
      <c r="SW25" s="11">
        <v>17606619</v>
      </c>
      <c r="SX25" s="11">
        <v>28344321</v>
      </c>
      <c r="SY25" s="11">
        <v>25144361.25</v>
      </c>
      <c r="SZ25" s="11">
        <v>14732350</v>
      </c>
      <c r="TA25" s="11">
        <v>14145602.5</v>
      </c>
      <c r="TB25" s="11">
        <v>15902450</v>
      </c>
      <c r="TC25" s="11">
        <v>46363035.049999997</v>
      </c>
      <c r="TD25" s="11">
        <v>17187253</v>
      </c>
      <c r="TE25" s="11">
        <v>16038375</v>
      </c>
      <c r="TF25" s="11">
        <v>31911698.25</v>
      </c>
      <c r="TG25" s="11">
        <v>30190507</v>
      </c>
      <c r="TH25" s="11">
        <v>18400584</v>
      </c>
      <c r="TI25" s="11">
        <v>13750693</v>
      </c>
      <c r="TJ25" s="11">
        <v>308412443.81999999</v>
      </c>
      <c r="TK25" s="11">
        <v>17838991.25</v>
      </c>
      <c r="TL25" s="11">
        <v>17576352.420000002</v>
      </c>
      <c r="TM25" s="11">
        <v>28165627.52</v>
      </c>
      <c r="TN25" s="11">
        <v>32197137.82</v>
      </c>
      <c r="TO25" s="11">
        <v>19329496.310000002</v>
      </c>
      <c r="TP25" s="11">
        <v>10303393</v>
      </c>
      <c r="TQ25" s="11">
        <v>64734599.5</v>
      </c>
      <c r="TR25" s="11">
        <v>17843305.5</v>
      </c>
      <c r="TS25" s="11">
        <v>31513807.969999999</v>
      </c>
      <c r="TT25" s="11">
        <v>27516460.66</v>
      </c>
      <c r="TU25" s="11">
        <v>16586777.58</v>
      </c>
      <c r="TV25" s="11">
        <v>14525594.25</v>
      </c>
      <c r="TW25" s="11">
        <v>20657887</v>
      </c>
      <c r="TX25" s="11">
        <v>15622613.75</v>
      </c>
      <c r="TY25" s="11">
        <v>15264391</v>
      </c>
      <c r="TZ25" s="11">
        <v>85793768.25</v>
      </c>
      <c r="UA25" s="11">
        <v>15560706.34</v>
      </c>
      <c r="UB25" s="11">
        <v>174364847.87</v>
      </c>
      <c r="UC25" s="11">
        <v>56477387.57</v>
      </c>
      <c r="UD25" s="11">
        <v>17722154.949999999</v>
      </c>
      <c r="UE25" s="11">
        <v>21477569.109999999</v>
      </c>
      <c r="UF25" s="11">
        <v>120519215.44</v>
      </c>
      <c r="UG25" s="11">
        <v>14431648.609999999</v>
      </c>
      <c r="UH25" s="11">
        <v>13639297.5</v>
      </c>
      <c r="UI25" s="11">
        <v>21889123.569999997</v>
      </c>
      <c r="UJ25" s="11">
        <v>17595938.780000001</v>
      </c>
      <c r="UK25" s="11">
        <v>126255951.43000001</v>
      </c>
      <c r="UL25" s="11">
        <v>33599842</v>
      </c>
      <c r="UM25" s="11">
        <v>21590243.140000001</v>
      </c>
      <c r="UN25" s="11">
        <v>41243006.079999998</v>
      </c>
      <c r="UO25" s="11">
        <v>27327602.420000002</v>
      </c>
      <c r="UP25" s="11">
        <v>19176327.170000002</v>
      </c>
      <c r="UQ25" s="11">
        <v>607178386.01999998</v>
      </c>
      <c r="UR25" s="11">
        <v>23240701.170000002</v>
      </c>
      <c r="US25" s="11">
        <v>25967872.579999998</v>
      </c>
      <c r="UT25" s="11">
        <v>97949231.659999996</v>
      </c>
      <c r="UU25" s="11">
        <v>5551399</v>
      </c>
      <c r="UV25" s="11">
        <v>20117142</v>
      </c>
      <c r="UW25" s="11">
        <v>57284907.489999995</v>
      </c>
      <c r="UX25" s="11">
        <v>14064642</v>
      </c>
      <c r="UY25" s="11">
        <v>17112974.629999999</v>
      </c>
      <c r="UZ25" s="11">
        <v>18818163.75</v>
      </c>
      <c r="VA25" s="11">
        <v>23351303.5</v>
      </c>
      <c r="VB25" s="11">
        <v>53539477.210000001</v>
      </c>
      <c r="VC25" s="11">
        <v>27300736.5</v>
      </c>
      <c r="VD25" s="11">
        <v>43592984.159999996</v>
      </c>
      <c r="VE25" s="11">
        <v>15833265</v>
      </c>
      <c r="VF25" s="11">
        <v>14223231</v>
      </c>
      <c r="VG25" s="11">
        <v>15469877.25</v>
      </c>
      <c r="VH25" s="11">
        <v>14696027.109999999</v>
      </c>
      <c r="VI25" s="11">
        <v>62289156.109999999</v>
      </c>
      <c r="VJ25" s="11">
        <v>12670237</v>
      </c>
      <c r="VK25" s="11">
        <v>10839002.76</v>
      </c>
      <c r="VL25" s="11">
        <v>9751740</v>
      </c>
      <c r="VM25" s="11">
        <v>236567213.34</v>
      </c>
      <c r="VN25" s="11">
        <v>17507066</v>
      </c>
      <c r="VO25" s="11">
        <v>18965659.289999999</v>
      </c>
      <c r="VP25" s="11">
        <v>30611842.280000001</v>
      </c>
      <c r="VQ25" s="11">
        <v>44454373.120000005</v>
      </c>
      <c r="VR25" s="11">
        <v>41806614.159999996</v>
      </c>
      <c r="VS25" s="11">
        <v>22066395.84</v>
      </c>
      <c r="VT25" s="11">
        <v>16618310</v>
      </c>
      <c r="VU25" s="11">
        <v>19939013</v>
      </c>
      <c r="VV25" s="11">
        <v>86807927.5</v>
      </c>
      <c r="VW25" s="11">
        <v>19035334.5</v>
      </c>
      <c r="VX25" s="11">
        <v>45664955.5</v>
      </c>
      <c r="VY25" s="11">
        <v>21322841.5</v>
      </c>
      <c r="VZ25" s="11">
        <v>16723393.68</v>
      </c>
      <c r="WA25" s="11">
        <v>18458766.030000001</v>
      </c>
      <c r="WB25" s="11">
        <v>900493455.20000005</v>
      </c>
      <c r="WC25" s="11">
        <v>42163789.229999997</v>
      </c>
      <c r="WD25" s="11">
        <v>29545842.75</v>
      </c>
      <c r="WE25" s="11">
        <v>25134126.93</v>
      </c>
      <c r="WF25" s="11">
        <v>16352236</v>
      </c>
      <c r="WG25" s="11">
        <v>32576458.25</v>
      </c>
      <c r="WH25" s="11">
        <v>50567539</v>
      </c>
      <c r="WI25" s="11">
        <v>46835124.75</v>
      </c>
      <c r="WJ25" s="11">
        <v>25674465.379999995</v>
      </c>
      <c r="WK25" s="11">
        <v>39043404.310000002</v>
      </c>
      <c r="WL25" s="11">
        <v>21163636.75</v>
      </c>
      <c r="WM25" s="11">
        <v>74543029.129999995</v>
      </c>
      <c r="WN25" s="11">
        <v>26363312.25</v>
      </c>
      <c r="WO25" s="11">
        <v>53513843.07</v>
      </c>
      <c r="WP25" s="11">
        <v>79062854.180000007</v>
      </c>
      <c r="WQ25" s="11">
        <v>25446948</v>
      </c>
      <c r="WR25" s="11">
        <v>33447218.060000002</v>
      </c>
      <c r="WS25" s="11">
        <v>37085565.32</v>
      </c>
      <c r="WT25" s="11">
        <v>17883648.5</v>
      </c>
      <c r="WU25" s="11">
        <v>53147348</v>
      </c>
      <c r="WV25" s="11">
        <v>133772586.56999999</v>
      </c>
      <c r="WW25" s="11">
        <v>28106996.130000003</v>
      </c>
      <c r="WX25" s="11">
        <v>22813853</v>
      </c>
      <c r="WY25" s="11">
        <v>14457781</v>
      </c>
      <c r="WZ25" s="11">
        <v>19227109.5</v>
      </c>
      <c r="XA25" s="11">
        <v>20090147.590000004</v>
      </c>
      <c r="XB25" s="11">
        <v>18309030</v>
      </c>
      <c r="XC25" s="11">
        <v>21811877.5</v>
      </c>
      <c r="XD25" s="11">
        <v>99929179.75</v>
      </c>
      <c r="XE25" s="11">
        <v>13776958.75</v>
      </c>
      <c r="XF25" s="11">
        <v>13890241.85</v>
      </c>
      <c r="XG25" s="11">
        <v>10523032.23</v>
      </c>
      <c r="XH25" s="11">
        <v>12708290</v>
      </c>
      <c r="XI25" s="11">
        <v>437346736.73000002</v>
      </c>
      <c r="XJ25" s="11">
        <v>38685827.840000004</v>
      </c>
      <c r="XK25" s="11">
        <v>33554094.439999998</v>
      </c>
      <c r="XL25" s="11">
        <v>140781865.67000002</v>
      </c>
      <c r="XM25" s="11">
        <v>30142595.100000001</v>
      </c>
      <c r="XN25" s="11">
        <v>42324484.399999999</v>
      </c>
      <c r="XO25" s="11">
        <v>62671692.939999998</v>
      </c>
      <c r="XP25" s="11">
        <v>30682291.009999998</v>
      </c>
      <c r="XQ25" s="11">
        <v>32624523.969999999</v>
      </c>
      <c r="XR25" s="11">
        <v>66183358.909999996</v>
      </c>
      <c r="XS25" s="11">
        <v>45812182.329999998</v>
      </c>
      <c r="XT25" s="11">
        <v>18709716.379999999</v>
      </c>
      <c r="XU25" s="11">
        <v>21723476.5</v>
      </c>
      <c r="XV25" s="11">
        <v>28145591.25</v>
      </c>
      <c r="XW25" s="11">
        <v>22855647</v>
      </c>
      <c r="XX25" s="11">
        <v>16900871.75</v>
      </c>
      <c r="XY25" s="11">
        <v>16846398.82</v>
      </c>
      <c r="XZ25" s="11">
        <v>20408737.600000001</v>
      </c>
      <c r="YA25" s="11">
        <v>18236957.5</v>
      </c>
      <c r="YB25" s="11">
        <v>20197381.609999999</v>
      </c>
      <c r="YC25" s="11">
        <v>18552975.810000002</v>
      </c>
      <c r="YD25" s="11">
        <v>15589161.65</v>
      </c>
      <c r="YE25" s="11">
        <v>20337635</v>
      </c>
      <c r="YF25" s="11">
        <v>409778983.5</v>
      </c>
      <c r="YG25" s="11">
        <v>27173467.439999998</v>
      </c>
      <c r="YH25" s="11">
        <v>48651242</v>
      </c>
      <c r="YI25" s="11">
        <v>18693217.579999998</v>
      </c>
      <c r="YJ25" s="11">
        <v>98724118.199999988</v>
      </c>
      <c r="YK25" s="11">
        <v>35782183.75</v>
      </c>
      <c r="YL25" s="11">
        <v>60057302.519999996</v>
      </c>
      <c r="YM25" s="11">
        <v>18249821</v>
      </c>
      <c r="YN25" s="11">
        <v>107728565.25</v>
      </c>
      <c r="YO25" s="11">
        <v>64953211</v>
      </c>
      <c r="YP25" s="11">
        <v>38192683.509999998</v>
      </c>
      <c r="YQ25" s="11">
        <v>23570229.75</v>
      </c>
      <c r="YR25" s="11">
        <v>19172517</v>
      </c>
      <c r="YS25" s="11">
        <v>23742943</v>
      </c>
      <c r="YT25" s="11">
        <v>12288931</v>
      </c>
      <c r="YU25" s="11">
        <v>16021946.939999999</v>
      </c>
      <c r="YV25" s="11">
        <v>16317272.9</v>
      </c>
      <c r="YW25" s="11">
        <v>137571096.69</v>
      </c>
      <c r="YX25" s="11">
        <v>24594699.329999998</v>
      </c>
      <c r="YY25" s="11">
        <v>19928942</v>
      </c>
      <c r="YZ25" s="11">
        <v>19590970</v>
      </c>
      <c r="ZA25" s="11">
        <v>21558213.25</v>
      </c>
      <c r="ZB25" s="11">
        <v>15900409</v>
      </c>
      <c r="ZC25" s="11">
        <v>19676824</v>
      </c>
      <c r="ZD25" s="11">
        <v>188490068.63</v>
      </c>
      <c r="ZE25" s="11">
        <v>11035871.310000001</v>
      </c>
      <c r="ZF25" s="11">
        <v>27546228.539999999</v>
      </c>
      <c r="ZG25" s="11">
        <v>23731548.16</v>
      </c>
      <c r="ZH25" s="11">
        <v>12469643</v>
      </c>
      <c r="ZI25" s="11">
        <v>22978151.34</v>
      </c>
      <c r="ZJ25" s="11">
        <v>12625908.08</v>
      </c>
      <c r="ZK25" s="11">
        <v>12997432.039999999</v>
      </c>
      <c r="ZL25" s="11">
        <v>49617683.200000003</v>
      </c>
      <c r="ZM25" s="11">
        <v>376186578.99000001</v>
      </c>
      <c r="ZN25" s="11">
        <v>16360269.539999999</v>
      </c>
      <c r="ZO25" s="11">
        <v>41532720</v>
      </c>
      <c r="ZP25" s="11">
        <v>113917114.8</v>
      </c>
      <c r="ZQ25" s="11">
        <v>50817628.939999998</v>
      </c>
      <c r="ZR25" s="11">
        <v>18314443.609999999</v>
      </c>
      <c r="ZS25" s="11">
        <v>25805141.48</v>
      </c>
      <c r="ZT25" s="11">
        <v>42139168</v>
      </c>
      <c r="ZU25" s="11">
        <v>37086105</v>
      </c>
      <c r="ZV25" s="11">
        <v>67214338.049999997</v>
      </c>
      <c r="ZW25" s="11">
        <v>11817730</v>
      </c>
      <c r="ZX25" s="11">
        <v>16251706.07</v>
      </c>
      <c r="ZY25" s="11">
        <v>19352013.369999997</v>
      </c>
      <c r="ZZ25" s="11">
        <v>22510759</v>
      </c>
      <c r="AAA25" s="11">
        <v>19392977.039999999</v>
      </c>
      <c r="AAB25" s="11">
        <v>19281148.699999999</v>
      </c>
      <c r="AAC25" s="11">
        <v>25037538.969999999</v>
      </c>
      <c r="AAD25" s="11">
        <v>29161278</v>
      </c>
      <c r="AAE25" s="11">
        <v>15417021</v>
      </c>
      <c r="AAF25" s="11">
        <v>15463612.5</v>
      </c>
      <c r="AAG25" s="11">
        <v>14018168</v>
      </c>
      <c r="AAH25" s="11">
        <v>9677690</v>
      </c>
      <c r="AAI25" s="11">
        <v>125395927</v>
      </c>
      <c r="AAJ25" s="11">
        <v>20957944.75</v>
      </c>
      <c r="AAK25" s="11">
        <v>24676918.25</v>
      </c>
      <c r="AAL25" s="11">
        <v>16239055</v>
      </c>
      <c r="AAM25" s="11">
        <v>17700124.16</v>
      </c>
      <c r="AAN25" s="11">
        <v>27792232</v>
      </c>
      <c r="AAO25" s="11">
        <v>16385467.5</v>
      </c>
      <c r="AAP25" s="11">
        <v>591559785.12</v>
      </c>
      <c r="AAQ25" s="11">
        <v>33529176</v>
      </c>
      <c r="AAR25" s="11">
        <v>19201700.329999998</v>
      </c>
      <c r="AAS25" s="11">
        <v>40900361.519999996</v>
      </c>
      <c r="AAT25" s="11">
        <v>32958253</v>
      </c>
      <c r="AAU25" s="11">
        <v>31478898</v>
      </c>
      <c r="AAV25" s="11">
        <v>34282603.619999997</v>
      </c>
      <c r="AAW25" s="11">
        <v>40476430.409999996</v>
      </c>
      <c r="AAX25" s="11">
        <v>68397743.25999999</v>
      </c>
      <c r="AAY25" s="11">
        <v>24282351</v>
      </c>
      <c r="AAZ25" s="11">
        <v>32591113.550000001</v>
      </c>
      <c r="ABA25" s="11">
        <v>107991785.20999999</v>
      </c>
      <c r="ABB25" s="11">
        <v>62187771.5</v>
      </c>
      <c r="ABC25" s="11">
        <v>14099070</v>
      </c>
      <c r="ABD25" s="11">
        <v>24363068.27</v>
      </c>
      <c r="ABE25" s="11">
        <v>19946243.5</v>
      </c>
      <c r="ABF25" s="11">
        <v>11558374</v>
      </c>
      <c r="ABG25" s="11">
        <v>30599417</v>
      </c>
      <c r="ABH25" s="11">
        <v>17566024.739999998</v>
      </c>
      <c r="ABI25" s="11">
        <v>137801505.88999999</v>
      </c>
      <c r="ABJ25" s="11">
        <v>93775766.840000004</v>
      </c>
      <c r="ABK25" s="11">
        <v>17786220</v>
      </c>
      <c r="ABL25" s="11">
        <v>14564690.5</v>
      </c>
      <c r="ABM25" s="11">
        <v>14929533</v>
      </c>
      <c r="ABN25" s="11">
        <v>14118742.65</v>
      </c>
      <c r="ABO25" s="11">
        <v>11113968.210000001</v>
      </c>
      <c r="ABP25" s="11">
        <v>138272464.31</v>
      </c>
      <c r="ABQ25" s="11">
        <v>28328917.23</v>
      </c>
      <c r="ABR25" s="11">
        <v>36609990.460000001</v>
      </c>
      <c r="ABS25" s="11">
        <v>29621380.640000001</v>
      </c>
      <c r="ABT25" s="11">
        <v>27808726.850000001</v>
      </c>
      <c r="ABU25" s="11">
        <v>21239521.460000001</v>
      </c>
      <c r="ABV25" s="11">
        <v>17927519</v>
      </c>
      <c r="ABW25" s="11">
        <v>22427037</v>
      </c>
      <c r="ABX25" s="11">
        <v>10695521.34</v>
      </c>
      <c r="ABY25" s="11">
        <v>172356272.5</v>
      </c>
      <c r="ABZ25" s="11">
        <v>18025931.25</v>
      </c>
      <c r="ACA25" s="11">
        <v>28286850</v>
      </c>
      <c r="ACB25" s="11">
        <v>17528443.25</v>
      </c>
      <c r="ACC25" s="11">
        <v>15557834.870000001</v>
      </c>
      <c r="ACD25" s="11">
        <v>62414547</v>
      </c>
      <c r="ACE25" s="11">
        <v>17491762.5</v>
      </c>
      <c r="ACF25" s="11">
        <v>15567833.15</v>
      </c>
      <c r="ACG25" s="11">
        <v>17065510.369999997</v>
      </c>
      <c r="ACH25" s="11">
        <v>21795890</v>
      </c>
      <c r="ACI25" s="11">
        <v>14580258</v>
      </c>
      <c r="ACJ25" s="11">
        <v>423619723.94000006</v>
      </c>
      <c r="ACK25" s="11">
        <v>23969717</v>
      </c>
      <c r="ACL25" s="11">
        <v>27553446.880000003</v>
      </c>
      <c r="ACM25" s="11">
        <v>40908855</v>
      </c>
      <c r="ACN25" s="11">
        <v>20823415</v>
      </c>
      <c r="ACO25" s="11">
        <v>29387497</v>
      </c>
      <c r="ACP25" s="11">
        <v>39423221.5</v>
      </c>
      <c r="ACQ25" s="11">
        <v>115713567.00999999</v>
      </c>
      <c r="ACR25" s="11">
        <v>153944169</v>
      </c>
      <c r="ACS25" s="11">
        <v>25032225</v>
      </c>
      <c r="ACT25" s="11">
        <v>40899545</v>
      </c>
      <c r="ACU25" s="11">
        <v>39364592.230000004</v>
      </c>
      <c r="ACV25" s="11">
        <v>28724277</v>
      </c>
      <c r="ACW25" s="11">
        <v>129427281.98</v>
      </c>
      <c r="ACX25" s="11">
        <v>36736145.230000004</v>
      </c>
      <c r="ACY25" s="11">
        <v>29080427</v>
      </c>
      <c r="ACZ25" s="11">
        <v>27521343</v>
      </c>
      <c r="ADA25" s="11">
        <v>16720415</v>
      </c>
      <c r="ADB25" s="11">
        <v>18213105</v>
      </c>
      <c r="ADC25" s="11">
        <v>22549227</v>
      </c>
      <c r="ADD25" s="11">
        <v>15619556.969999999</v>
      </c>
      <c r="ADE25" s="11">
        <v>14467368.5</v>
      </c>
      <c r="ADF25" s="11">
        <v>19666784.609999999</v>
      </c>
      <c r="ADG25" s="11">
        <v>85485450.129999995</v>
      </c>
      <c r="ADH25" s="11">
        <v>82484948.370000005</v>
      </c>
      <c r="ADI25" s="11">
        <v>14168358.16</v>
      </c>
      <c r="ADJ25" s="11">
        <v>12172564.75</v>
      </c>
      <c r="ADK25" s="11">
        <v>17702943.5</v>
      </c>
      <c r="ADL25" s="11">
        <v>6283829.7400000002</v>
      </c>
      <c r="ADM25" s="11">
        <v>19370073.009999998</v>
      </c>
      <c r="ADN25" s="11">
        <v>17279836.170000002</v>
      </c>
      <c r="ADO25" s="11">
        <v>20422650</v>
      </c>
      <c r="ADP25" s="11">
        <v>410418530.19999999</v>
      </c>
      <c r="ADQ25" s="11">
        <v>51097426.910000004</v>
      </c>
      <c r="ADR25" s="11">
        <v>67717587.590000004</v>
      </c>
      <c r="ADS25" s="11">
        <v>29911180</v>
      </c>
      <c r="ADT25" s="11">
        <v>134947832.42000002</v>
      </c>
      <c r="ADU25" s="11">
        <v>13163815.390000001</v>
      </c>
      <c r="ADV25" s="11">
        <v>19802379.899999999</v>
      </c>
      <c r="ADW25" s="11">
        <v>22922647.539999999</v>
      </c>
      <c r="ADX25" s="11">
        <v>14778424.75</v>
      </c>
      <c r="ADY25" s="11">
        <v>16336483.23</v>
      </c>
      <c r="ADZ25" s="11">
        <v>408800689.49000001</v>
      </c>
      <c r="AEA25" s="11">
        <v>140166256.56</v>
      </c>
      <c r="AEB25" s="11">
        <v>68982896.299999997</v>
      </c>
      <c r="AEC25" s="11">
        <v>17812059.239999998</v>
      </c>
      <c r="AED25" s="11">
        <v>29980122.109999999</v>
      </c>
      <c r="AEE25" s="11">
        <v>44949403</v>
      </c>
      <c r="AEF25" s="11">
        <v>23231657.09</v>
      </c>
      <c r="AEG25" s="11">
        <v>24834696.23</v>
      </c>
      <c r="AEH25" s="11">
        <v>19987242.800000001</v>
      </c>
      <c r="AEI25" s="11">
        <v>19062874.5</v>
      </c>
      <c r="AEJ25" s="11">
        <v>28840411.23</v>
      </c>
      <c r="AEK25" s="11">
        <v>36922828.920000002</v>
      </c>
      <c r="AEL25" s="11">
        <v>19347576.780000001</v>
      </c>
      <c r="AEM25" s="11">
        <v>21810446.039999999</v>
      </c>
      <c r="AEN25" s="11">
        <v>28449419.850000001</v>
      </c>
      <c r="AEO25" s="11">
        <v>29046153.550000001</v>
      </c>
      <c r="AEP25" s="11">
        <v>19830576.450000003</v>
      </c>
      <c r="AEQ25" s="11">
        <v>42843706.129999995</v>
      </c>
      <c r="AER25" s="11">
        <v>18375025.759999998</v>
      </c>
      <c r="AES25" s="11">
        <v>54401501.689999998</v>
      </c>
      <c r="AET25" s="11">
        <v>235056669.99000001</v>
      </c>
      <c r="AEU25" s="11">
        <v>35869408.25</v>
      </c>
      <c r="AEV25" s="11">
        <v>38522462.210000001</v>
      </c>
      <c r="AEW25" s="11">
        <v>22148457.34</v>
      </c>
      <c r="AEX25" s="11">
        <v>16672959.379999999</v>
      </c>
      <c r="AEY25" s="11">
        <v>51847292.090000004</v>
      </c>
      <c r="AEZ25" s="11">
        <v>19042726.52</v>
      </c>
      <c r="AFA25" s="11">
        <v>18882872.5</v>
      </c>
      <c r="AFB25" s="11">
        <v>21167268.670000002</v>
      </c>
      <c r="AFC25" s="11">
        <v>11412312.34</v>
      </c>
      <c r="AFD25" s="11">
        <v>201133878.46000001</v>
      </c>
      <c r="AFE25" s="11">
        <v>119207217.11000001</v>
      </c>
      <c r="AFF25" s="11">
        <v>50249506.289999999</v>
      </c>
      <c r="AFG25" s="11">
        <v>29694376.620000001</v>
      </c>
      <c r="AFH25" s="11">
        <v>63066845.059999995</v>
      </c>
      <c r="AFI25" s="11">
        <v>54008586.43</v>
      </c>
      <c r="AFJ25" s="11">
        <v>39906106.640000001</v>
      </c>
      <c r="AFK25" s="11">
        <v>37527582.359999999</v>
      </c>
      <c r="AFL25" s="11">
        <v>26826597.210000001</v>
      </c>
      <c r="AFM25" s="11">
        <v>38567727.469999999</v>
      </c>
      <c r="AFN25" s="11">
        <v>29194679.300000001</v>
      </c>
      <c r="AFO25" s="11">
        <v>36617350.890000001</v>
      </c>
      <c r="AFP25" s="11">
        <v>38140255.43</v>
      </c>
      <c r="AFQ25" s="11">
        <v>215514205.41</v>
      </c>
      <c r="AFR25" s="11">
        <v>51134054.829999998</v>
      </c>
      <c r="AFS25" s="11">
        <v>32978640</v>
      </c>
      <c r="AFT25" s="11">
        <v>31404383.5</v>
      </c>
      <c r="AFU25" s="11">
        <v>35330874</v>
      </c>
      <c r="AFV25" s="11">
        <v>30205680</v>
      </c>
      <c r="AFW25" s="11">
        <v>20330150</v>
      </c>
      <c r="AFX25" s="11">
        <v>43682909.510000005</v>
      </c>
      <c r="AFY25" s="11">
        <v>42882652.530000001</v>
      </c>
      <c r="AFZ25" s="11">
        <v>20117698.710000001</v>
      </c>
      <c r="AGA25" s="11">
        <v>54109523.269999996</v>
      </c>
      <c r="AGB25" s="11">
        <v>21842223.16</v>
      </c>
      <c r="AGC25" s="11">
        <v>188582005.37</v>
      </c>
      <c r="AGD25" s="11">
        <v>21932226.379999999</v>
      </c>
      <c r="AGE25" s="11">
        <v>14756537</v>
      </c>
      <c r="AGF25" s="11">
        <v>17315889.16</v>
      </c>
      <c r="AGG25" s="11">
        <v>41437514.93</v>
      </c>
      <c r="AGH25" s="11">
        <v>21864777.109999999</v>
      </c>
      <c r="AGI25" s="11">
        <v>14551751</v>
      </c>
      <c r="AGJ25" s="11">
        <v>17597965.780000001</v>
      </c>
      <c r="AGK25" s="11">
        <v>12920748.189999999</v>
      </c>
      <c r="AGL25" s="11">
        <v>15172207.5</v>
      </c>
      <c r="AGM25" s="11">
        <v>14075643.210000001</v>
      </c>
      <c r="AGN25" s="11">
        <v>271850229.25999999</v>
      </c>
      <c r="AGO25" s="11">
        <v>75444909.200000003</v>
      </c>
      <c r="AGP25" s="11">
        <v>42633480.109999999</v>
      </c>
      <c r="AGQ25" s="11">
        <v>23749382.120000001</v>
      </c>
      <c r="AGR25" s="11">
        <v>49132010.589999996</v>
      </c>
      <c r="AGS25" s="11">
        <v>36874590.689999998</v>
      </c>
      <c r="AGT25" s="11">
        <v>20596168</v>
      </c>
      <c r="AGU25" s="11">
        <v>25598019.5</v>
      </c>
      <c r="AGV25" s="11">
        <v>397856313.95999998</v>
      </c>
      <c r="AGW25" s="11">
        <v>250386129.22</v>
      </c>
      <c r="AGX25" s="11">
        <v>22833764</v>
      </c>
      <c r="AGY25" s="11">
        <v>55818616.82</v>
      </c>
      <c r="AGZ25" s="11">
        <v>88764831.420000002</v>
      </c>
      <c r="AHA25" s="11">
        <v>47030955.480000004</v>
      </c>
      <c r="AHB25" s="11">
        <v>41848973.25</v>
      </c>
      <c r="AHC25" s="11">
        <v>27428869</v>
      </c>
      <c r="AHD25" s="11">
        <v>13660822</v>
      </c>
      <c r="AHE25" s="11">
        <v>31068110.969999999</v>
      </c>
      <c r="AHF25" s="11">
        <v>35225475.210000001</v>
      </c>
      <c r="AHG25" s="11">
        <v>20304489</v>
      </c>
      <c r="AHH25" s="11">
        <v>22267117.199999999</v>
      </c>
      <c r="AHI25" s="11">
        <v>20276523.349999998</v>
      </c>
      <c r="AHJ25" s="11">
        <v>18478440</v>
      </c>
      <c r="AHK25" s="11">
        <v>21263213.07</v>
      </c>
      <c r="AHL25" s="11">
        <v>17546640</v>
      </c>
      <c r="AHM25" s="11">
        <v>103225939.88</v>
      </c>
      <c r="AHN25" s="11">
        <v>15786243.5</v>
      </c>
      <c r="AHO25" s="11">
        <v>16150995</v>
      </c>
      <c r="AHP25" s="11">
        <v>17681113.32</v>
      </c>
      <c r="AHQ25" s="11">
        <v>41874873.280000001</v>
      </c>
      <c r="AHR25" s="11">
        <v>15705642.75</v>
      </c>
      <c r="AHS25" s="11">
        <v>15301996.550000001</v>
      </c>
      <c r="AHT25" s="11">
        <f t="shared" si="16"/>
        <v>45540855871.130013</v>
      </c>
      <c r="AHV25" s="609"/>
      <c r="AHW25" s="610"/>
    </row>
    <row r="26" spans="1:907" x14ac:dyDescent="0.7">
      <c r="A26" s="96">
        <v>20</v>
      </c>
      <c r="B26" s="96" t="s">
        <v>31</v>
      </c>
      <c r="C26" s="6" t="s">
        <v>32</v>
      </c>
      <c r="D26" s="11">
        <v>80507096.550000012</v>
      </c>
      <c r="E26" s="11">
        <v>7585376.9199999999</v>
      </c>
      <c r="F26" s="11">
        <v>10409208.66</v>
      </c>
      <c r="G26" s="11">
        <v>4708946.7700000005</v>
      </c>
      <c r="H26" s="11">
        <v>18396228.629999999</v>
      </c>
      <c r="I26" s="11">
        <v>19365259.759999998</v>
      </c>
      <c r="J26" s="11">
        <v>42437059.170000002</v>
      </c>
      <c r="K26" s="11">
        <v>6294368.1200000001</v>
      </c>
      <c r="L26" s="11">
        <v>6241859.7699999996</v>
      </c>
      <c r="M26" s="11">
        <v>5824317.0300000003</v>
      </c>
      <c r="N26" s="11">
        <v>7919413.6899999995</v>
      </c>
      <c r="O26" s="11">
        <v>6720389.0299999993</v>
      </c>
      <c r="P26" s="11">
        <v>11528731.199999999</v>
      </c>
      <c r="Q26" s="11">
        <v>7392749.1300000008</v>
      </c>
      <c r="R26" s="11">
        <v>4707539.51</v>
      </c>
      <c r="S26" s="11">
        <v>6155536.21</v>
      </c>
      <c r="T26" s="11">
        <v>5026770.5999999996</v>
      </c>
      <c r="U26" s="11">
        <v>2625208.77</v>
      </c>
      <c r="V26" s="11">
        <v>117035885.05000001</v>
      </c>
      <c r="W26" s="11">
        <v>27217703.149999999</v>
      </c>
      <c r="X26" s="11">
        <v>4399069.3499999996</v>
      </c>
      <c r="Y26" s="11">
        <v>7977241.7199999997</v>
      </c>
      <c r="Z26" s="11">
        <v>11100134.42</v>
      </c>
      <c r="AA26" s="11">
        <v>10240314.890000001</v>
      </c>
      <c r="AB26" s="11">
        <v>3724430.02</v>
      </c>
      <c r="AC26" s="11">
        <v>26166224.27</v>
      </c>
      <c r="AD26" s="11">
        <v>8182499.46</v>
      </c>
      <c r="AE26" s="11">
        <v>6112085.4199999999</v>
      </c>
      <c r="AF26" s="11">
        <v>17760952.48</v>
      </c>
      <c r="AG26" s="11">
        <v>11455241.869999999</v>
      </c>
      <c r="AH26" s="11">
        <v>24559984.199999999</v>
      </c>
      <c r="AI26" s="11">
        <v>22618997.219999999</v>
      </c>
      <c r="AJ26" s="11">
        <v>5570129.4299999997</v>
      </c>
      <c r="AK26" s="11">
        <v>2990168.6</v>
      </c>
      <c r="AL26" s="11">
        <v>6285809.5999999996</v>
      </c>
      <c r="AM26" s="11">
        <v>6713707.2799999993</v>
      </c>
      <c r="AN26" s="11">
        <v>5017867.2</v>
      </c>
      <c r="AO26" s="11">
        <v>5232864.3499999996</v>
      </c>
      <c r="AP26" s="11">
        <v>6775012.3799999999</v>
      </c>
      <c r="AQ26" s="11">
        <v>4253431.6500000004</v>
      </c>
      <c r="AR26" s="11">
        <v>3884136.46</v>
      </c>
      <c r="AS26" s="11">
        <v>2160718.2800000003</v>
      </c>
      <c r="AT26" s="11">
        <v>40333677.480000004</v>
      </c>
      <c r="AU26" s="11">
        <v>4247217.5999999996</v>
      </c>
      <c r="AV26" s="11">
        <v>3691380.74</v>
      </c>
      <c r="AW26" s="11">
        <v>4675253.4399999995</v>
      </c>
      <c r="AX26" s="11">
        <v>13388035.17</v>
      </c>
      <c r="AY26" s="11">
        <v>12562690.460000001</v>
      </c>
      <c r="AZ26" s="11">
        <v>2753172</v>
      </c>
      <c r="BA26" s="11">
        <v>4952989.18</v>
      </c>
      <c r="BB26" s="11">
        <v>3795124.09</v>
      </c>
      <c r="BC26" s="11">
        <v>8447361.6999999993</v>
      </c>
      <c r="BD26" s="11">
        <v>1754235.4</v>
      </c>
      <c r="BE26" s="11">
        <v>5779719.7999999998</v>
      </c>
      <c r="BF26" s="11">
        <v>8499652.3200000003</v>
      </c>
      <c r="BG26" s="11">
        <v>2864126.6</v>
      </c>
      <c r="BH26" s="11">
        <v>4483394.53</v>
      </c>
      <c r="BI26" s="11">
        <v>43300250.810000002</v>
      </c>
      <c r="BJ26" s="11">
        <v>13908589.890000001</v>
      </c>
      <c r="BK26" s="11">
        <v>7237481.3300000001</v>
      </c>
      <c r="BL26" s="11">
        <v>3924142.62</v>
      </c>
      <c r="BM26" s="11">
        <v>9907847.290000001</v>
      </c>
      <c r="BN26" s="11">
        <v>8701590.9399999995</v>
      </c>
      <c r="BO26" s="11">
        <v>6409007.9399999995</v>
      </c>
      <c r="BP26" s="11">
        <v>3422208.2300000004</v>
      </c>
      <c r="BQ26" s="11">
        <v>1218513.76</v>
      </c>
      <c r="BR26" s="11">
        <v>43545691.18</v>
      </c>
      <c r="BS26" s="11">
        <v>4314472.5299999993</v>
      </c>
      <c r="BT26" s="11">
        <v>3490394.3</v>
      </c>
      <c r="BU26" s="11">
        <v>4281057.63</v>
      </c>
      <c r="BV26" s="11">
        <v>3707270.92</v>
      </c>
      <c r="BW26" s="11">
        <v>3258845.64</v>
      </c>
      <c r="BX26" s="11">
        <v>2927462.6399999997</v>
      </c>
      <c r="BY26" s="11">
        <v>4425151.9700000007</v>
      </c>
      <c r="BZ26" s="11">
        <v>16903150</v>
      </c>
      <c r="CA26" s="11">
        <v>5492419.5999999996</v>
      </c>
      <c r="CB26" s="11">
        <v>11533697.66</v>
      </c>
      <c r="CC26" s="11">
        <v>17818716.690000001</v>
      </c>
      <c r="CD26" s="11">
        <v>1987220.4399999997</v>
      </c>
      <c r="CE26" s="11">
        <v>10218473.050000001</v>
      </c>
      <c r="CF26" s="11">
        <v>2421016.0300000003</v>
      </c>
      <c r="CG26" s="11">
        <v>90943253.420000002</v>
      </c>
      <c r="CH26" s="11">
        <v>5315347.91</v>
      </c>
      <c r="CI26" s="11">
        <v>11680117.789999999</v>
      </c>
      <c r="CJ26" s="11">
        <v>8802566.1799999997</v>
      </c>
      <c r="CK26" s="11">
        <v>6697088.4400000004</v>
      </c>
      <c r="CL26" s="11">
        <v>8723653.1999999993</v>
      </c>
      <c r="CM26" s="11">
        <v>5131044.1500000004</v>
      </c>
      <c r="CN26" s="11">
        <v>10346694.66</v>
      </c>
      <c r="CO26" s="11">
        <v>3828156.4800000004</v>
      </c>
      <c r="CP26" s="11">
        <v>8939042.2400000002</v>
      </c>
      <c r="CQ26" s="11">
        <v>4948075.62</v>
      </c>
      <c r="CR26" s="11">
        <v>9769920.2800000012</v>
      </c>
      <c r="CS26" s="11">
        <v>6598004.4100000001</v>
      </c>
      <c r="CT26" s="11">
        <v>53664652.130000003</v>
      </c>
      <c r="CU26" s="11">
        <v>4540235.68</v>
      </c>
      <c r="CV26" s="11">
        <v>6390961.2199999997</v>
      </c>
      <c r="CW26" s="11">
        <v>9012415.3599999994</v>
      </c>
      <c r="CX26" s="11">
        <v>4399861.6899999995</v>
      </c>
      <c r="CY26" s="11">
        <v>7403199.7699999996</v>
      </c>
      <c r="CZ26" s="11">
        <v>5112235.45</v>
      </c>
      <c r="DA26" s="11">
        <v>3906256.96</v>
      </c>
      <c r="DB26" s="11">
        <v>18375584.949999999</v>
      </c>
      <c r="DC26" s="11">
        <v>153517322.95999998</v>
      </c>
      <c r="DD26" s="11">
        <v>5423631.8200000003</v>
      </c>
      <c r="DE26" s="11">
        <v>5413124.29</v>
      </c>
      <c r="DF26" s="11">
        <v>15196561.83</v>
      </c>
      <c r="DG26" s="11">
        <v>20957680.609999999</v>
      </c>
      <c r="DH26" s="11">
        <v>41264829.700000003</v>
      </c>
      <c r="DI26" s="11">
        <v>17402007.490000002</v>
      </c>
      <c r="DJ26" s="11">
        <v>7791957.7199999997</v>
      </c>
      <c r="DK26" s="11">
        <v>126703661.95</v>
      </c>
      <c r="DL26" s="11">
        <v>7401781.2999999998</v>
      </c>
      <c r="DM26" s="11">
        <v>14530508.67</v>
      </c>
      <c r="DN26" s="11">
        <v>9427925.8599999994</v>
      </c>
      <c r="DO26" s="11">
        <v>7413950.7000000002</v>
      </c>
      <c r="DP26" s="11">
        <v>10923762.66</v>
      </c>
      <c r="DQ26" s="11">
        <v>14582852.210000001</v>
      </c>
      <c r="DR26" s="11">
        <v>8911444.120000001</v>
      </c>
      <c r="DS26" s="11">
        <v>14077276.060000001</v>
      </c>
      <c r="DT26" s="11">
        <v>40834522.940000005</v>
      </c>
      <c r="DU26" s="11">
        <v>5591348.0600000005</v>
      </c>
      <c r="DV26" s="11">
        <v>9879317.3300000001</v>
      </c>
      <c r="DW26" s="11">
        <v>20512365.899999999</v>
      </c>
      <c r="DX26" s="11">
        <v>10931797.050000001</v>
      </c>
      <c r="DY26" s="11">
        <v>5483161.7000000002</v>
      </c>
      <c r="DZ26" s="11">
        <v>4750377.49</v>
      </c>
      <c r="EA26" s="11">
        <v>1884024.3000000003</v>
      </c>
      <c r="EB26" s="11">
        <v>6848429.2199999997</v>
      </c>
      <c r="EC26" s="11">
        <v>5096568.8599999994</v>
      </c>
      <c r="ED26" s="11">
        <v>5325970.01</v>
      </c>
      <c r="EE26" s="11">
        <v>27333459.09</v>
      </c>
      <c r="EF26" s="11">
        <v>27721461.449999999</v>
      </c>
      <c r="EG26" s="11">
        <v>3515216.3499999996</v>
      </c>
      <c r="EH26" s="11">
        <v>6423724.0099999998</v>
      </c>
      <c r="EI26" s="11">
        <v>9147869.1799999997</v>
      </c>
      <c r="EJ26" s="11">
        <v>5167587.6000000006</v>
      </c>
      <c r="EK26" s="11">
        <v>7770098.6699999999</v>
      </c>
      <c r="EL26" s="11">
        <v>10245186.439999999</v>
      </c>
      <c r="EM26" s="11">
        <v>2556310.7599999998</v>
      </c>
      <c r="EN26" s="11">
        <v>48617676.739999987</v>
      </c>
      <c r="EO26" s="11">
        <v>2758849.8499999996</v>
      </c>
      <c r="EP26" s="11">
        <v>6146593.0300000003</v>
      </c>
      <c r="EQ26" s="11">
        <v>5110169.04</v>
      </c>
      <c r="ER26" s="11">
        <v>2582440.4400000004</v>
      </c>
      <c r="ES26" s="11">
        <v>3639128.21</v>
      </c>
      <c r="ET26" s="11">
        <v>24511691.039999999</v>
      </c>
      <c r="EU26" s="11">
        <v>9828198.6500000004</v>
      </c>
      <c r="EV26" s="11">
        <v>4619931.32</v>
      </c>
      <c r="EW26" s="11">
        <v>42621625.200000003</v>
      </c>
      <c r="EX26" s="11">
        <v>3091337.2600000002</v>
      </c>
      <c r="EY26" s="11">
        <v>6685950.8700000001</v>
      </c>
      <c r="EZ26" s="11">
        <v>19989255.859999999</v>
      </c>
      <c r="FA26" s="11">
        <v>32756489.859999999</v>
      </c>
      <c r="FB26" s="11">
        <v>13471892.539999999</v>
      </c>
      <c r="FC26" s="11">
        <v>9935584.5600000005</v>
      </c>
      <c r="FD26" s="11">
        <v>7843746.3200000003</v>
      </c>
      <c r="FE26" s="11">
        <v>11444381.059999999</v>
      </c>
      <c r="FF26" s="11">
        <v>5649127.0800000001</v>
      </c>
      <c r="FG26" s="11">
        <v>13382319.6</v>
      </c>
      <c r="FH26" s="11">
        <v>4038541</v>
      </c>
      <c r="FI26" s="11">
        <v>25859551.619999997</v>
      </c>
      <c r="FJ26" s="11">
        <v>3103468.3</v>
      </c>
      <c r="FK26" s="11">
        <v>3794067.83</v>
      </c>
      <c r="FL26" s="11">
        <v>3914339.6100000003</v>
      </c>
      <c r="FM26" s="11">
        <v>5607888.4400000004</v>
      </c>
      <c r="FN26" s="11">
        <v>4966129.7</v>
      </c>
      <c r="FO26" s="11">
        <v>2319011.4</v>
      </c>
      <c r="FP26" s="11">
        <v>709906.27</v>
      </c>
      <c r="FQ26" s="11">
        <v>108808060.14</v>
      </c>
      <c r="FR26" s="11">
        <v>4538269.91</v>
      </c>
      <c r="FS26" s="11">
        <v>7794911.71</v>
      </c>
      <c r="FT26" s="11">
        <v>7650392.9299999997</v>
      </c>
      <c r="FU26" s="11">
        <v>16637107</v>
      </c>
      <c r="FV26" s="11">
        <v>6089968.75</v>
      </c>
      <c r="FW26" s="11">
        <v>11298506.780000001</v>
      </c>
      <c r="FX26" s="11">
        <v>6172954.2199999997</v>
      </c>
      <c r="FY26" s="11">
        <v>9077232.5700000003</v>
      </c>
      <c r="FZ26" s="11">
        <v>3848796.13</v>
      </c>
      <c r="GA26" s="11">
        <v>14511998.33</v>
      </c>
      <c r="GB26" s="11">
        <v>3811669.33</v>
      </c>
      <c r="GC26" s="11">
        <v>4530718.87</v>
      </c>
      <c r="GD26" s="11">
        <v>2343550.63</v>
      </c>
      <c r="GE26" s="11">
        <v>58494159.400000006</v>
      </c>
      <c r="GF26" s="11">
        <v>6295849.6600000001</v>
      </c>
      <c r="GG26" s="11">
        <v>6853987.2799999993</v>
      </c>
      <c r="GH26" s="11">
        <v>10629300.02</v>
      </c>
      <c r="GI26" s="11">
        <v>10669594.73</v>
      </c>
      <c r="GJ26" s="11">
        <v>3258666.7800000003</v>
      </c>
      <c r="GK26" s="11">
        <v>2206289.02</v>
      </c>
      <c r="GL26" s="11">
        <v>10869999.08</v>
      </c>
      <c r="GM26" s="11">
        <v>5118765.7300000004</v>
      </c>
      <c r="GN26" s="11">
        <v>5077159.22</v>
      </c>
      <c r="GO26" s="11">
        <v>3076655.54</v>
      </c>
      <c r="GP26" s="11">
        <v>3647706.32</v>
      </c>
      <c r="GQ26" s="11">
        <v>34952099.459999993</v>
      </c>
      <c r="GR26" s="11">
        <v>18675835.32</v>
      </c>
      <c r="GS26" s="11">
        <v>11855094.52</v>
      </c>
      <c r="GT26" s="11">
        <v>4263743.26</v>
      </c>
      <c r="GU26" s="11">
        <v>3868040.59</v>
      </c>
      <c r="GV26" s="11">
        <v>6687189.5999999996</v>
      </c>
      <c r="GW26" s="11">
        <v>9042882.9399999995</v>
      </c>
      <c r="GX26" s="11">
        <v>10715906.9</v>
      </c>
      <c r="GY26" s="11">
        <v>14946405.809999999</v>
      </c>
      <c r="GZ26" s="11">
        <v>1252381.6000000001</v>
      </c>
      <c r="HA26" s="11">
        <v>4748142.38</v>
      </c>
      <c r="HB26" s="11">
        <v>2883036.19</v>
      </c>
      <c r="HC26" s="11">
        <v>242777310.01000002</v>
      </c>
      <c r="HD26" s="11">
        <v>5855796.0800000001</v>
      </c>
      <c r="HE26" s="11">
        <v>5660258.4100000001</v>
      </c>
      <c r="HF26" s="11">
        <v>14829646.939999999</v>
      </c>
      <c r="HG26" s="11">
        <v>18273925.050000001</v>
      </c>
      <c r="HH26" s="11">
        <v>8796457.0999999996</v>
      </c>
      <c r="HI26" s="11">
        <v>23588951.449999999</v>
      </c>
      <c r="HJ26" s="11">
        <v>225507</v>
      </c>
      <c r="HK26" s="11">
        <v>38850748.5</v>
      </c>
      <c r="HL26" s="11">
        <v>33374990.420000002</v>
      </c>
      <c r="HM26" s="11">
        <v>32844821.060000002</v>
      </c>
      <c r="HN26" s="11">
        <v>28664437.43</v>
      </c>
      <c r="HO26" s="11">
        <v>19737296.620000001</v>
      </c>
      <c r="HP26" s="11">
        <v>47874021.289999999</v>
      </c>
      <c r="HQ26" s="11">
        <v>24066723.099999998</v>
      </c>
      <c r="HR26" s="11">
        <v>8117462.4000000004</v>
      </c>
      <c r="HS26" s="11">
        <v>51778343.119999997</v>
      </c>
      <c r="HT26" s="11">
        <v>21539328.279999997</v>
      </c>
      <c r="HU26" s="11">
        <v>3687789.3699999996</v>
      </c>
      <c r="HV26" s="11">
        <v>8296701.0600000005</v>
      </c>
      <c r="HW26" s="11">
        <v>6728829.8600000003</v>
      </c>
      <c r="HX26" s="11">
        <v>3583492.0300000003</v>
      </c>
      <c r="HY26" s="11">
        <v>19813467.09</v>
      </c>
      <c r="HZ26" s="11">
        <v>4767257.4400000004</v>
      </c>
      <c r="IA26" s="11">
        <v>7270151.6600000001</v>
      </c>
      <c r="IB26" s="11">
        <v>12098051.09</v>
      </c>
      <c r="IC26" s="11">
        <v>11837139.129999999</v>
      </c>
      <c r="ID26" s="11">
        <v>17383581.449999999</v>
      </c>
      <c r="IE26" s="11">
        <v>2210781.52</v>
      </c>
      <c r="IF26" s="11">
        <v>6011966.96</v>
      </c>
      <c r="IG26" s="11">
        <v>4082658.5</v>
      </c>
      <c r="IH26" s="11">
        <v>1425239.13</v>
      </c>
      <c r="II26" s="11">
        <v>68640291.450000003</v>
      </c>
      <c r="IJ26" s="11">
        <v>32936346.75</v>
      </c>
      <c r="IK26" s="11">
        <v>12879766.68</v>
      </c>
      <c r="IL26" s="11">
        <v>17844903.68</v>
      </c>
      <c r="IM26" s="11">
        <v>17495087.710000001</v>
      </c>
      <c r="IN26" s="11">
        <v>8771705.1500000004</v>
      </c>
      <c r="IO26" s="11">
        <v>7069171</v>
      </c>
      <c r="IP26" s="11">
        <v>3402888.2800000003</v>
      </c>
      <c r="IQ26" s="11">
        <v>8971721.8499999996</v>
      </c>
      <c r="IR26" s="11">
        <v>3429121.26</v>
      </c>
      <c r="IS26" s="11">
        <v>2253350.9</v>
      </c>
      <c r="IT26" s="11">
        <v>107538865.53999999</v>
      </c>
      <c r="IU26" s="11">
        <v>22651619.359999999</v>
      </c>
      <c r="IV26" s="11">
        <v>21785447.18</v>
      </c>
      <c r="IW26" s="11">
        <v>20884000.859999999</v>
      </c>
      <c r="IX26" s="11">
        <v>2492893.7999999998</v>
      </c>
      <c r="IY26" s="11">
        <v>1174276.0999999999</v>
      </c>
      <c r="IZ26" s="11">
        <v>9345573.6699999999</v>
      </c>
      <c r="JA26" s="11">
        <v>2698914.4</v>
      </c>
      <c r="JB26" s="11">
        <v>3749223.96</v>
      </c>
      <c r="JC26" s="11">
        <v>11499886</v>
      </c>
      <c r="JD26" s="11">
        <v>11176482.810000001</v>
      </c>
      <c r="JE26" s="11">
        <v>13356100.93</v>
      </c>
      <c r="JF26" s="11">
        <v>35841115.939999998</v>
      </c>
      <c r="JG26" s="11">
        <v>9532768.7800000012</v>
      </c>
      <c r="JH26" s="11">
        <v>5025114.57</v>
      </c>
      <c r="JI26" s="11">
        <v>2042239.41</v>
      </c>
      <c r="JJ26" s="11">
        <v>3458787.58</v>
      </c>
      <c r="JK26" s="11">
        <v>3785590.0300000003</v>
      </c>
      <c r="JL26" s="11">
        <v>36519563.840000004</v>
      </c>
      <c r="JM26" s="11">
        <v>21118911.399999999</v>
      </c>
      <c r="JN26" s="11">
        <v>14023267.66</v>
      </c>
      <c r="JO26" s="11">
        <v>15655180.149999999</v>
      </c>
      <c r="JP26" s="11">
        <v>10946390.839999998</v>
      </c>
      <c r="JQ26" s="11">
        <v>15635898.74</v>
      </c>
      <c r="JR26" s="11">
        <v>6580064.4399999995</v>
      </c>
      <c r="JS26" s="11">
        <v>70987875.530000001</v>
      </c>
      <c r="JT26" s="11">
        <v>99566148.790000007</v>
      </c>
      <c r="JU26" s="11">
        <v>1392807.94</v>
      </c>
      <c r="JV26" s="11">
        <v>4349644.1899999995</v>
      </c>
      <c r="JW26" s="11">
        <v>13761703.32</v>
      </c>
      <c r="JX26" s="11">
        <v>4414902.5999999996</v>
      </c>
      <c r="JY26" s="11">
        <v>6737761.1299999999</v>
      </c>
      <c r="JZ26" s="11">
        <v>3134150.37</v>
      </c>
      <c r="KA26" s="11">
        <v>9406458.9700000007</v>
      </c>
      <c r="KB26" s="11">
        <v>12023400.359999999</v>
      </c>
      <c r="KC26" s="11">
        <v>4553037.67</v>
      </c>
      <c r="KD26" s="11">
        <v>7557608.7999999998</v>
      </c>
      <c r="KE26" s="11">
        <v>4454093.3499999996</v>
      </c>
      <c r="KF26" s="11">
        <v>439156</v>
      </c>
      <c r="KG26" s="11">
        <v>6217764.0999999996</v>
      </c>
      <c r="KH26" s="11">
        <v>1836459</v>
      </c>
      <c r="KI26" s="11">
        <v>59996060.399999991</v>
      </c>
      <c r="KJ26" s="11">
        <v>10725126.574999999</v>
      </c>
      <c r="KK26" s="11">
        <v>13927723.609999999</v>
      </c>
      <c r="KL26" s="11">
        <v>10351376.23</v>
      </c>
      <c r="KM26" s="11">
        <v>15414982.439999999</v>
      </c>
      <c r="KN26" s="11">
        <v>6686770.46</v>
      </c>
      <c r="KO26" s="11">
        <v>31564783.939999998</v>
      </c>
      <c r="KP26" s="11">
        <v>10364222.17</v>
      </c>
      <c r="KQ26" s="11">
        <v>4720085.9800000004</v>
      </c>
      <c r="KR26" s="11">
        <v>44975839.75</v>
      </c>
      <c r="KS26" s="11">
        <v>11135710.17</v>
      </c>
      <c r="KT26" s="11">
        <v>8287530.0700000003</v>
      </c>
      <c r="KU26" s="11">
        <v>27466073.07</v>
      </c>
      <c r="KV26" s="11">
        <v>14456293.99</v>
      </c>
      <c r="KW26" s="11">
        <v>15660972.27</v>
      </c>
      <c r="KX26" s="11">
        <v>46317745.030000001</v>
      </c>
      <c r="KY26" s="11">
        <v>15943466.779999999</v>
      </c>
      <c r="KZ26" s="11">
        <v>69458564.780000001</v>
      </c>
      <c r="LA26" s="11">
        <v>2958187.89</v>
      </c>
      <c r="LB26" s="11">
        <v>2118277.41</v>
      </c>
      <c r="LC26" s="11">
        <v>4256911.9400000004</v>
      </c>
      <c r="LD26" s="11">
        <v>5130787.6400000006</v>
      </c>
      <c r="LE26" s="11">
        <v>2920105.4600000004</v>
      </c>
      <c r="LF26" s="11">
        <v>2571498.75</v>
      </c>
      <c r="LG26" s="11">
        <v>2405903.2599999998</v>
      </c>
      <c r="LH26" s="11">
        <v>103710571.84999999</v>
      </c>
      <c r="LI26" s="11">
        <v>24835510.129999999</v>
      </c>
      <c r="LJ26" s="11">
        <v>27875556.920000002</v>
      </c>
      <c r="LK26" s="11">
        <v>36907757.899999999</v>
      </c>
      <c r="LL26" s="11">
        <v>3688191.8000000003</v>
      </c>
      <c r="LM26" s="11">
        <v>2372259.91</v>
      </c>
      <c r="LN26" s="11">
        <v>5829110.4500000002</v>
      </c>
      <c r="LO26" s="11">
        <v>11836911</v>
      </c>
      <c r="LP26" s="11">
        <v>4206684.68</v>
      </c>
      <c r="LQ26" s="11">
        <v>3594944.9499999997</v>
      </c>
      <c r="LR26" s="11">
        <v>1021074.9</v>
      </c>
      <c r="LS26" s="11">
        <v>43827657.349999994</v>
      </c>
      <c r="LT26" s="11">
        <v>8356304.3399999999</v>
      </c>
      <c r="LU26" s="11">
        <v>10710226.809999999</v>
      </c>
      <c r="LV26" s="11">
        <v>197876407.23000002</v>
      </c>
      <c r="LW26" s="11">
        <v>33658151.700000003</v>
      </c>
      <c r="LX26" s="11">
        <v>44094904.659999996</v>
      </c>
      <c r="LY26" s="11">
        <v>18288168.940000001</v>
      </c>
      <c r="LZ26" s="11">
        <v>6703910.4000000004</v>
      </c>
      <c r="MA26" s="11">
        <v>9926041.5800000001</v>
      </c>
      <c r="MB26" s="11">
        <v>10960540.01</v>
      </c>
      <c r="MC26" s="11">
        <v>3243519.25</v>
      </c>
      <c r="MD26" s="11">
        <v>7106994.8200000003</v>
      </c>
      <c r="ME26" s="11">
        <v>5465301.29</v>
      </c>
      <c r="MF26" s="11">
        <v>15262339.07</v>
      </c>
      <c r="MG26" s="11">
        <v>3712388.74</v>
      </c>
      <c r="MH26" s="11">
        <v>128757657.05000001</v>
      </c>
      <c r="MI26" s="11">
        <v>4223651.57</v>
      </c>
      <c r="MJ26" s="11">
        <v>3524686.84</v>
      </c>
      <c r="MK26" s="11">
        <v>8804678.5800000001</v>
      </c>
      <c r="ML26" s="11">
        <v>8795503.6799999997</v>
      </c>
      <c r="MM26" s="11">
        <v>5353347.82</v>
      </c>
      <c r="MN26" s="11">
        <v>4742378.7</v>
      </c>
      <c r="MO26" s="11">
        <v>5650727.1799999997</v>
      </c>
      <c r="MP26" s="11">
        <v>16789305.68</v>
      </c>
      <c r="MQ26" s="11">
        <v>6616281.8099999996</v>
      </c>
      <c r="MR26" s="11">
        <v>10264813.49</v>
      </c>
      <c r="MS26" s="11">
        <v>3539880.24</v>
      </c>
      <c r="MT26" s="11">
        <v>87325029.849999994</v>
      </c>
      <c r="MU26" s="11">
        <v>2703571.52</v>
      </c>
      <c r="MV26" s="11">
        <v>26559362.050000001</v>
      </c>
      <c r="MW26" s="11">
        <v>23984157.890000001</v>
      </c>
      <c r="MX26" s="11">
        <v>8430551.4800000004</v>
      </c>
      <c r="MY26" s="11">
        <v>6720991</v>
      </c>
      <c r="MZ26" s="11">
        <v>13377102.379999999</v>
      </c>
      <c r="NA26" s="11">
        <v>19264536.829999998</v>
      </c>
      <c r="NB26" s="11">
        <v>1818517.6400000001</v>
      </c>
      <c r="NC26" s="11">
        <v>1880202.02</v>
      </c>
      <c r="ND26" s="11">
        <v>1915993.07</v>
      </c>
      <c r="NE26" s="11">
        <v>126284324.14</v>
      </c>
      <c r="NF26" s="11">
        <v>35912990.149999999</v>
      </c>
      <c r="NG26" s="11">
        <v>15100060.65</v>
      </c>
      <c r="NH26" s="11">
        <v>107232117.33</v>
      </c>
      <c r="NI26" s="11">
        <v>7225637.6799999997</v>
      </c>
      <c r="NJ26" s="11">
        <v>17194685.43</v>
      </c>
      <c r="NK26" s="11">
        <v>28183324.460000001</v>
      </c>
      <c r="NL26" s="11">
        <v>72779871.370000005</v>
      </c>
      <c r="NM26" s="11">
        <v>1016411.03</v>
      </c>
      <c r="NN26" s="11">
        <v>4291876.2</v>
      </c>
      <c r="NO26" s="11">
        <v>3929897.9</v>
      </c>
      <c r="NP26" s="11">
        <v>6579562.4100000001</v>
      </c>
      <c r="NQ26" s="11">
        <v>66021211.649999999</v>
      </c>
      <c r="NR26" s="11">
        <v>28308628.309999999</v>
      </c>
      <c r="NS26" s="11">
        <v>7035677.1299999999</v>
      </c>
      <c r="NT26" s="11">
        <v>10015683.99</v>
      </c>
      <c r="NU26" s="11">
        <v>2391008.7999999998</v>
      </c>
      <c r="NV26" s="11">
        <v>518726.93</v>
      </c>
      <c r="NW26" s="11">
        <v>4341343.37</v>
      </c>
      <c r="NX26" s="11">
        <v>83320266.900000006</v>
      </c>
      <c r="NY26" s="11">
        <v>10312457.779999999</v>
      </c>
      <c r="NZ26" s="11">
        <v>11335856.359999999</v>
      </c>
      <c r="OA26" s="11">
        <v>4984934.87</v>
      </c>
      <c r="OB26" s="11">
        <v>6634104.5899999999</v>
      </c>
      <c r="OC26" s="11">
        <v>13652575.09</v>
      </c>
      <c r="OD26" s="11">
        <v>3921227.6999999997</v>
      </c>
      <c r="OE26" s="11">
        <v>120063322.45999999</v>
      </c>
      <c r="OF26" s="11">
        <v>17751182.030000001</v>
      </c>
      <c r="OG26" s="11">
        <v>5552727.2400000002</v>
      </c>
      <c r="OH26" s="11">
        <v>64498389.040000007</v>
      </c>
      <c r="OI26" s="11">
        <v>6624113.5700000003</v>
      </c>
      <c r="OJ26" s="11">
        <v>14828278.789999999</v>
      </c>
      <c r="OK26" s="11">
        <v>2762357.75</v>
      </c>
      <c r="OL26" s="11">
        <v>1673192.62</v>
      </c>
      <c r="OM26" s="11">
        <v>1242862.76</v>
      </c>
      <c r="ON26" s="11">
        <v>41663482.759999998</v>
      </c>
      <c r="OO26" s="11">
        <v>28711944.809999999</v>
      </c>
      <c r="OP26" s="11">
        <v>53141563.980000004</v>
      </c>
      <c r="OQ26" s="11">
        <v>27654364.060000002</v>
      </c>
      <c r="OR26" s="11">
        <v>16365361.4</v>
      </c>
      <c r="OS26" s="11">
        <v>13264384.02</v>
      </c>
      <c r="OT26" s="11">
        <v>23533422.689999998</v>
      </c>
      <c r="OU26" s="11">
        <v>8191210.96</v>
      </c>
      <c r="OV26" s="11">
        <v>9082400.6400000006</v>
      </c>
      <c r="OW26" s="11">
        <v>11835712.050000001</v>
      </c>
      <c r="OX26" s="11">
        <v>7587282.6999999993</v>
      </c>
      <c r="OY26" s="11">
        <v>117594291.97</v>
      </c>
      <c r="OZ26" s="11">
        <v>8757650.3100000005</v>
      </c>
      <c r="PA26" s="11">
        <v>5510878.9199999999</v>
      </c>
      <c r="PB26" s="11">
        <v>10831869.18</v>
      </c>
      <c r="PC26" s="11">
        <v>35357817.829999998</v>
      </c>
      <c r="PD26" s="11">
        <v>5253562.12</v>
      </c>
      <c r="PE26" s="11">
        <v>19987848.890000001</v>
      </c>
      <c r="PF26" s="11">
        <v>3756649.0999999996</v>
      </c>
      <c r="PG26" s="11">
        <v>3690931.79</v>
      </c>
      <c r="PH26" s="11">
        <v>30151285.969999999</v>
      </c>
      <c r="PI26" s="11">
        <v>6895617.1100000003</v>
      </c>
      <c r="PJ26" s="11">
        <v>7915883.0700000003</v>
      </c>
      <c r="PK26" s="11">
        <v>2745007.73</v>
      </c>
      <c r="PL26" s="11">
        <v>10024890.109999999</v>
      </c>
      <c r="PM26" s="11">
        <v>6766838.0600000005</v>
      </c>
      <c r="PN26" s="11">
        <v>14428826.780000001</v>
      </c>
      <c r="PO26" s="11">
        <v>5124616.74</v>
      </c>
      <c r="PP26" s="11">
        <v>13496892.239999998</v>
      </c>
      <c r="PQ26" s="11">
        <v>5625620.5499999998</v>
      </c>
      <c r="PR26" s="11">
        <v>3835294.87</v>
      </c>
      <c r="PS26" s="11">
        <v>2019123.95</v>
      </c>
      <c r="PT26" s="11">
        <v>4909201.17</v>
      </c>
      <c r="PU26" s="11">
        <v>147623371.53</v>
      </c>
      <c r="PV26" s="11">
        <v>433652.8</v>
      </c>
      <c r="PW26" s="11">
        <v>3160126.4</v>
      </c>
      <c r="PX26" s="11">
        <v>16862345.670000002</v>
      </c>
      <c r="PY26" s="11">
        <v>50883161.799999997</v>
      </c>
      <c r="PZ26" s="11">
        <v>14434646.779999999</v>
      </c>
      <c r="QA26" s="11">
        <v>18521681.550000001</v>
      </c>
      <c r="QB26" s="11">
        <v>1678684.0299999998</v>
      </c>
      <c r="QC26" s="11">
        <v>4360996.6099999994</v>
      </c>
      <c r="QD26" s="11">
        <v>5801346.0800000001</v>
      </c>
      <c r="QE26" s="11">
        <v>18228885.129999999</v>
      </c>
      <c r="QF26" s="11">
        <v>6156393.7999999998</v>
      </c>
      <c r="QG26" s="11">
        <v>9756474.6699999999</v>
      </c>
      <c r="QH26" s="11">
        <v>14584854</v>
      </c>
      <c r="QI26" s="11">
        <v>4099067.74</v>
      </c>
      <c r="QJ26" s="11">
        <v>16592643.65</v>
      </c>
      <c r="QK26" s="11">
        <v>1037519.3700000001</v>
      </c>
      <c r="QL26" s="11">
        <v>6898360.3599999994</v>
      </c>
      <c r="QM26" s="11">
        <v>6248551.5899999999</v>
      </c>
      <c r="QN26" s="11">
        <v>28968635.059999999</v>
      </c>
      <c r="QO26" s="11">
        <v>18349915.079999998</v>
      </c>
      <c r="QP26" s="11">
        <v>5133914.5600000005</v>
      </c>
      <c r="QQ26" s="11">
        <v>1171414.5900000001</v>
      </c>
      <c r="QR26" s="11">
        <v>4959916.4000000004</v>
      </c>
      <c r="QS26" s="11">
        <v>5942749.75</v>
      </c>
      <c r="QT26" s="11">
        <v>3083806.27</v>
      </c>
      <c r="QU26" s="11">
        <v>48731419.530000001</v>
      </c>
      <c r="QV26" s="11">
        <v>2659693.1100000003</v>
      </c>
      <c r="QW26" s="11">
        <v>3678077</v>
      </c>
      <c r="QX26" s="11">
        <v>2009409.16</v>
      </c>
      <c r="QY26" s="11">
        <v>5604217.9000000004</v>
      </c>
      <c r="QZ26" s="11">
        <v>9711832</v>
      </c>
      <c r="RA26" s="11">
        <v>5517041.0699999994</v>
      </c>
      <c r="RB26" s="11">
        <v>10420543.560000001</v>
      </c>
      <c r="RC26" s="11">
        <v>1822582.8</v>
      </c>
      <c r="RD26" s="11">
        <v>469697.5</v>
      </c>
      <c r="RE26" s="11">
        <v>716218.8</v>
      </c>
      <c r="RF26" s="11">
        <v>2219072.5</v>
      </c>
      <c r="RG26" s="11">
        <v>3449950</v>
      </c>
      <c r="RH26" s="11">
        <v>64217126.950000003</v>
      </c>
      <c r="RI26" s="11">
        <v>44361836.609999999</v>
      </c>
      <c r="RJ26" s="11">
        <v>12207605.859999999</v>
      </c>
      <c r="RK26" s="11">
        <v>17944224.460000001</v>
      </c>
      <c r="RL26" s="11">
        <v>6840293.1500000004</v>
      </c>
      <c r="RM26" s="11">
        <v>16687987.23</v>
      </c>
      <c r="RN26" s="11">
        <v>47063630.359999999</v>
      </c>
      <c r="RO26" s="11">
        <v>11556263.5</v>
      </c>
      <c r="RP26" s="11">
        <v>9935097.8499999996</v>
      </c>
      <c r="RQ26" s="11">
        <v>18143241.5</v>
      </c>
      <c r="RR26" s="11">
        <v>28029723.210000001</v>
      </c>
      <c r="RS26" s="11">
        <v>11834849.9</v>
      </c>
      <c r="RT26" s="11">
        <v>5979374.79</v>
      </c>
      <c r="RU26" s="11">
        <v>10601770.720000001</v>
      </c>
      <c r="RV26" s="11">
        <v>2066642.8399999999</v>
      </c>
      <c r="RW26" s="11">
        <v>6492382.8499999996</v>
      </c>
      <c r="RX26" s="11">
        <v>8355390.3700000001</v>
      </c>
      <c r="RY26" s="11">
        <v>12831572.130000001</v>
      </c>
      <c r="RZ26" s="11">
        <v>4550661.28</v>
      </c>
      <c r="SA26" s="11">
        <v>1000517.15</v>
      </c>
      <c r="SB26" s="11">
        <v>24163895.859999999</v>
      </c>
      <c r="SC26" s="11">
        <v>5864556.7299999995</v>
      </c>
      <c r="SD26" s="11">
        <v>5310332.16</v>
      </c>
      <c r="SE26" s="11">
        <v>16829925.939999998</v>
      </c>
      <c r="SF26" s="11">
        <v>2326644.2000000002</v>
      </c>
      <c r="SG26" s="11">
        <v>4161028.9600000004</v>
      </c>
      <c r="SH26" s="11">
        <v>3674721.15</v>
      </c>
      <c r="SI26" s="11">
        <v>10196665.539999999</v>
      </c>
      <c r="SJ26" s="11">
        <v>5380180.8600000003</v>
      </c>
      <c r="SK26" s="11">
        <v>8862242.4100000001</v>
      </c>
      <c r="SL26" s="11">
        <v>8957755.2300000004</v>
      </c>
      <c r="SM26" s="11">
        <v>2364836.5499999998</v>
      </c>
      <c r="SN26" s="11">
        <v>45178760.640000001</v>
      </c>
      <c r="SO26" s="11">
        <v>10130819.699999999</v>
      </c>
      <c r="SP26" s="11">
        <v>13563753.449999999</v>
      </c>
      <c r="SQ26" s="11">
        <v>11514766</v>
      </c>
      <c r="SR26" s="11">
        <v>8922152.7800000012</v>
      </c>
      <c r="SS26" s="11">
        <v>7812674.4500000002</v>
      </c>
      <c r="ST26" s="11">
        <v>8518684.8000000007</v>
      </c>
      <c r="SU26" s="11">
        <v>4231432.8</v>
      </c>
      <c r="SV26" s="11">
        <v>24851513.740000002</v>
      </c>
      <c r="SW26" s="11">
        <v>5295865.9000000004</v>
      </c>
      <c r="SX26" s="11">
        <v>3871119.02</v>
      </c>
      <c r="SY26" s="11">
        <v>2524541.52</v>
      </c>
      <c r="SZ26" s="11">
        <v>2255506.4500000002</v>
      </c>
      <c r="TA26" s="11">
        <v>1973401.7200000002</v>
      </c>
      <c r="TB26" s="11">
        <v>2225483.2000000002</v>
      </c>
      <c r="TC26" s="11">
        <v>9890323.0999999996</v>
      </c>
      <c r="TD26" s="11">
        <v>3073432.23</v>
      </c>
      <c r="TE26" s="11">
        <v>4170565.35</v>
      </c>
      <c r="TF26" s="11">
        <v>4904671.17</v>
      </c>
      <c r="TG26" s="11">
        <v>3707801.3899999997</v>
      </c>
      <c r="TH26" s="11">
        <v>2717631.4400000004</v>
      </c>
      <c r="TI26" s="11">
        <v>5247451.9799999995</v>
      </c>
      <c r="TJ26" s="11">
        <v>81690836.75999999</v>
      </c>
      <c r="TK26" s="11">
        <v>13623626.98</v>
      </c>
      <c r="TL26" s="11">
        <v>4700171.29</v>
      </c>
      <c r="TM26" s="11">
        <v>17118634.68</v>
      </c>
      <c r="TN26" s="11">
        <v>14739720.779999999</v>
      </c>
      <c r="TO26" s="11">
        <v>9909375.4199999999</v>
      </c>
      <c r="TP26" s="11">
        <v>4587773.1399999997</v>
      </c>
      <c r="TQ26" s="11">
        <v>29775891.140000001</v>
      </c>
      <c r="TR26" s="11">
        <v>9079332.5</v>
      </c>
      <c r="TS26" s="11">
        <v>12736410.379999999</v>
      </c>
      <c r="TT26" s="11">
        <v>15679945.719999999</v>
      </c>
      <c r="TU26" s="11">
        <v>9344951.3200000003</v>
      </c>
      <c r="TV26" s="11">
        <v>2802596.43</v>
      </c>
      <c r="TW26" s="11">
        <v>8697296.9900000002</v>
      </c>
      <c r="TX26" s="11">
        <v>11011644.119999999</v>
      </c>
      <c r="TY26" s="11">
        <v>7522378.5300000003</v>
      </c>
      <c r="TZ26" s="11">
        <v>21067890.289999999</v>
      </c>
      <c r="UA26" s="11">
        <v>9130706.4600000009</v>
      </c>
      <c r="UB26" s="11">
        <v>36536592.850000001</v>
      </c>
      <c r="UC26" s="11">
        <v>18494834.350000001</v>
      </c>
      <c r="UD26" s="11">
        <v>7300472.7899999991</v>
      </c>
      <c r="UE26" s="11">
        <v>3827667.32</v>
      </c>
      <c r="UF26" s="11">
        <v>39726472.239999995</v>
      </c>
      <c r="UG26" s="11">
        <v>7005508.9900000002</v>
      </c>
      <c r="UH26" s="11">
        <v>2428819.25</v>
      </c>
      <c r="UI26" s="11">
        <v>2965666.55</v>
      </c>
      <c r="UJ26" s="11">
        <v>4827812.51</v>
      </c>
      <c r="UK26" s="11">
        <v>34578538.079999998</v>
      </c>
      <c r="UL26" s="11">
        <v>11255517.57</v>
      </c>
      <c r="UM26" s="11">
        <v>7686470.0999999996</v>
      </c>
      <c r="UN26" s="11">
        <v>27462802.109999999</v>
      </c>
      <c r="UO26" s="11">
        <v>7381369</v>
      </c>
      <c r="UP26" s="11">
        <v>7197714.6500000004</v>
      </c>
      <c r="UQ26" s="11">
        <v>218735311.25</v>
      </c>
      <c r="UR26" s="11">
        <v>9919054.9800000004</v>
      </c>
      <c r="US26" s="11">
        <v>22116803.940000001</v>
      </c>
      <c r="UT26" s="11">
        <v>31157661.900000002</v>
      </c>
      <c r="UU26" s="11">
        <v>8459821.9000000004</v>
      </c>
      <c r="UV26" s="11">
        <v>11749199.16</v>
      </c>
      <c r="UW26" s="11">
        <v>25012381.310000002</v>
      </c>
      <c r="UX26" s="11">
        <v>6872098.5500000007</v>
      </c>
      <c r="UY26" s="11">
        <v>6726141.5600000005</v>
      </c>
      <c r="UZ26" s="11">
        <v>10561349.1</v>
      </c>
      <c r="VA26" s="11">
        <v>7874909.0500000007</v>
      </c>
      <c r="VB26" s="11">
        <v>19221039.550000001</v>
      </c>
      <c r="VC26" s="11">
        <v>15070997.690000001</v>
      </c>
      <c r="VD26" s="11">
        <v>12094312.880000001</v>
      </c>
      <c r="VE26" s="11">
        <v>8552712.4900000002</v>
      </c>
      <c r="VF26" s="11">
        <v>7086146.5099999998</v>
      </c>
      <c r="VG26" s="11">
        <v>6868311.7999999998</v>
      </c>
      <c r="VH26" s="11">
        <v>4780502.43</v>
      </c>
      <c r="VI26" s="11">
        <v>27396602.870000001</v>
      </c>
      <c r="VJ26" s="11">
        <v>5322915.34</v>
      </c>
      <c r="VK26" s="11">
        <v>6443762.3799999999</v>
      </c>
      <c r="VL26" s="11">
        <v>4935534.43</v>
      </c>
      <c r="VM26" s="11">
        <v>104202040.71000001</v>
      </c>
      <c r="VN26" s="11">
        <v>2826820.67</v>
      </c>
      <c r="VO26" s="11">
        <v>4438224.32</v>
      </c>
      <c r="VP26" s="11">
        <v>4912762.7899999991</v>
      </c>
      <c r="VQ26" s="11">
        <v>13525225.030000001</v>
      </c>
      <c r="VR26" s="11">
        <v>4050190.3899999997</v>
      </c>
      <c r="VS26" s="11">
        <v>8275450.209999999</v>
      </c>
      <c r="VT26" s="11">
        <v>8977999.2400000002</v>
      </c>
      <c r="VU26" s="11">
        <v>3643029.65</v>
      </c>
      <c r="VV26" s="11">
        <v>14027154.649999999</v>
      </c>
      <c r="VW26" s="11">
        <v>4239073.42</v>
      </c>
      <c r="VX26" s="11">
        <v>15038270.630000001</v>
      </c>
      <c r="VY26" s="11">
        <v>2870392.54</v>
      </c>
      <c r="VZ26" s="11">
        <v>6598475.5</v>
      </c>
      <c r="WA26" s="11">
        <v>1922405.5599999998</v>
      </c>
      <c r="WB26" s="11">
        <v>81670392.010000005</v>
      </c>
      <c r="WC26" s="11">
        <v>5841837.6299999999</v>
      </c>
      <c r="WD26" s="11">
        <v>4675936.6399999997</v>
      </c>
      <c r="WE26" s="11">
        <v>3101519.34</v>
      </c>
      <c r="WF26" s="11">
        <v>1939624.41</v>
      </c>
      <c r="WG26" s="11">
        <v>9679362.7599999998</v>
      </c>
      <c r="WH26" s="11">
        <v>6451073.04</v>
      </c>
      <c r="WI26" s="11">
        <v>15496387.23</v>
      </c>
      <c r="WJ26" s="11">
        <v>8183202.75</v>
      </c>
      <c r="WK26" s="11">
        <v>11934726.16</v>
      </c>
      <c r="WL26" s="11">
        <v>3367835.9</v>
      </c>
      <c r="WM26" s="11">
        <v>13422778.300000001</v>
      </c>
      <c r="WN26" s="11">
        <v>4053653.4299999997</v>
      </c>
      <c r="WO26" s="11">
        <v>5140111.4000000004</v>
      </c>
      <c r="WP26" s="11">
        <v>6570647.5800000001</v>
      </c>
      <c r="WQ26" s="11">
        <v>7514225.7000000002</v>
      </c>
      <c r="WR26" s="11">
        <v>9589473.8000000007</v>
      </c>
      <c r="WS26" s="11">
        <v>22022518.27</v>
      </c>
      <c r="WT26" s="11">
        <v>8305741.3100000005</v>
      </c>
      <c r="WU26" s="11">
        <v>23985144.960000001</v>
      </c>
      <c r="WV26" s="11">
        <v>23802722.740000002</v>
      </c>
      <c r="WW26" s="11">
        <v>3136285.63</v>
      </c>
      <c r="WX26" s="11">
        <v>2846361.21</v>
      </c>
      <c r="WY26" s="11">
        <v>1985150</v>
      </c>
      <c r="WZ26" s="11">
        <v>2316203.63</v>
      </c>
      <c r="XA26" s="11">
        <v>2210452.33</v>
      </c>
      <c r="XB26" s="11">
        <v>6820217.0999999996</v>
      </c>
      <c r="XC26" s="11">
        <v>2579262.5100000002</v>
      </c>
      <c r="XD26" s="11">
        <v>33069623.759999998</v>
      </c>
      <c r="XE26" s="11">
        <v>5303267.24</v>
      </c>
      <c r="XF26" s="11">
        <v>565604</v>
      </c>
      <c r="XG26" s="11">
        <v>4596200.26</v>
      </c>
      <c r="XH26" s="11">
        <v>4806256.24</v>
      </c>
      <c r="XI26" s="11">
        <v>106814390.13</v>
      </c>
      <c r="XJ26" s="11">
        <v>15412637.08</v>
      </c>
      <c r="XK26" s="11">
        <v>25398098.059999999</v>
      </c>
      <c r="XL26" s="11">
        <v>32799166.039999999</v>
      </c>
      <c r="XM26" s="11">
        <v>14359669</v>
      </c>
      <c r="XN26" s="11">
        <v>12987446.460000001</v>
      </c>
      <c r="XO26" s="11">
        <v>30512533.939999998</v>
      </c>
      <c r="XP26" s="11">
        <v>21194154</v>
      </c>
      <c r="XQ26" s="11">
        <v>10889404.310000001</v>
      </c>
      <c r="XR26" s="11">
        <v>24552531.16</v>
      </c>
      <c r="XS26" s="11">
        <v>23574842.560000002</v>
      </c>
      <c r="XT26" s="11">
        <v>9070291.3699999992</v>
      </c>
      <c r="XU26" s="11">
        <v>10806543.039999999</v>
      </c>
      <c r="XV26" s="11">
        <v>10579784.26</v>
      </c>
      <c r="XW26" s="11">
        <v>12427878.109999999</v>
      </c>
      <c r="XX26" s="11">
        <v>8530114.6899999995</v>
      </c>
      <c r="XY26" s="11">
        <v>7566924.1900000004</v>
      </c>
      <c r="XZ26" s="11">
        <v>11369756.02</v>
      </c>
      <c r="YA26" s="11">
        <v>8016964.8099999996</v>
      </c>
      <c r="YB26" s="11">
        <v>8546741.3300000001</v>
      </c>
      <c r="YC26" s="11">
        <v>10544169.949999999</v>
      </c>
      <c r="YD26" s="11">
        <v>8425794.620000001</v>
      </c>
      <c r="YE26" s="11">
        <v>6983476.8799999999</v>
      </c>
      <c r="YF26" s="11">
        <v>65932921.559999995</v>
      </c>
      <c r="YG26" s="11">
        <v>6537320.709999999</v>
      </c>
      <c r="YH26" s="11">
        <v>9815220.0700000003</v>
      </c>
      <c r="YI26" s="11">
        <v>5112124.3600000003</v>
      </c>
      <c r="YJ26" s="11">
        <v>25155974.789999999</v>
      </c>
      <c r="YK26" s="11">
        <v>4956947.4700000007</v>
      </c>
      <c r="YL26" s="11">
        <v>14024237.189999999</v>
      </c>
      <c r="YM26" s="11">
        <v>2013588.0100000002</v>
      </c>
      <c r="YN26" s="11">
        <v>12293308.91</v>
      </c>
      <c r="YO26" s="11">
        <v>11691409.640000001</v>
      </c>
      <c r="YP26" s="11">
        <v>7287299.7800000003</v>
      </c>
      <c r="YQ26" s="11">
        <v>4007642.38</v>
      </c>
      <c r="YR26" s="11">
        <v>2832589.15</v>
      </c>
      <c r="YS26" s="11">
        <v>7053239.7300000004</v>
      </c>
      <c r="YT26" s="11">
        <v>3078087.08</v>
      </c>
      <c r="YU26" s="11">
        <v>3166144.76</v>
      </c>
      <c r="YV26" s="11">
        <v>1976790.8599999999</v>
      </c>
      <c r="YW26" s="11">
        <v>49266526.880000003</v>
      </c>
      <c r="YX26" s="11">
        <v>12650364.129999999</v>
      </c>
      <c r="YY26" s="11">
        <v>6298227</v>
      </c>
      <c r="YZ26" s="11">
        <v>5507230.0700000003</v>
      </c>
      <c r="ZA26" s="11">
        <v>12367208.710000001</v>
      </c>
      <c r="ZB26" s="11">
        <v>5061559.05</v>
      </c>
      <c r="ZC26" s="11">
        <v>3989507.0300000003</v>
      </c>
      <c r="ZD26" s="11">
        <v>27524621.210000001</v>
      </c>
      <c r="ZE26" s="11">
        <v>2113799.3499999996</v>
      </c>
      <c r="ZF26" s="11">
        <v>4274436.83</v>
      </c>
      <c r="ZG26" s="11">
        <v>7747870.5299999993</v>
      </c>
      <c r="ZH26" s="11">
        <v>3900600.61</v>
      </c>
      <c r="ZI26" s="11">
        <v>3427326.6999999997</v>
      </c>
      <c r="ZJ26" s="11">
        <v>5667351.7300000004</v>
      </c>
      <c r="ZK26" s="11">
        <v>2970228.3</v>
      </c>
      <c r="ZL26" s="11">
        <v>7150103.7700000005</v>
      </c>
      <c r="ZM26" s="11">
        <v>44379657.390000001</v>
      </c>
      <c r="ZN26" s="11">
        <v>7701284.4000000004</v>
      </c>
      <c r="ZO26" s="11">
        <v>3130612.0999999996</v>
      </c>
      <c r="ZP26" s="11">
        <v>16132636.57</v>
      </c>
      <c r="ZQ26" s="11">
        <v>22470707.18</v>
      </c>
      <c r="ZR26" s="11">
        <v>10166518.879999999</v>
      </c>
      <c r="ZS26" s="11">
        <v>11583522.85</v>
      </c>
      <c r="ZT26" s="11">
        <v>16735274.879999999</v>
      </c>
      <c r="ZU26" s="11">
        <v>11930323.77</v>
      </c>
      <c r="ZV26" s="11">
        <v>12675852.300000001</v>
      </c>
      <c r="ZW26" s="11">
        <v>3702095.4</v>
      </c>
      <c r="ZX26" s="11">
        <v>9183660.5199999996</v>
      </c>
      <c r="ZY26" s="11">
        <v>8799429.1699999999</v>
      </c>
      <c r="ZZ26" s="11">
        <v>21248084.699999999</v>
      </c>
      <c r="AAA26" s="11">
        <v>6457902.5</v>
      </c>
      <c r="AAB26" s="11">
        <v>6449383.4800000004</v>
      </c>
      <c r="AAC26" s="11">
        <v>7454914.0800000001</v>
      </c>
      <c r="AAD26" s="11">
        <v>1821238.98</v>
      </c>
      <c r="AAE26" s="11">
        <v>5090295.46</v>
      </c>
      <c r="AAF26" s="11">
        <v>3240615.2199999997</v>
      </c>
      <c r="AAG26" s="11">
        <v>2117591.9</v>
      </c>
      <c r="AAH26" s="11">
        <v>3901765.51</v>
      </c>
      <c r="AAI26" s="11">
        <v>54019825.57</v>
      </c>
      <c r="AAJ26" s="11">
        <v>5629758.2000000002</v>
      </c>
      <c r="AAK26" s="11">
        <v>3932107.16</v>
      </c>
      <c r="AAL26" s="11">
        <v>4233553.5599999996</v>
      </c>
      <c r="AAM26" s="11">
        <v>3612191.19</v>
      </c>
      <c r="AAN26" s="11">
        <v>4479184.3599999994</v>
      </c>
      <c r="AAO26" s="11">
        <v>4769141.1399999997</v>
      </c>
      <c r="AAP26" s="11">
        <v>73697192.719999999</v>
      </c>
      <c r="AAQ26" s="11">
        <v>2740868.33</v>
      </c>
      <c r="AAR26" s="11">
        <v>3551037.46</v>
      </c>
      <c r="AAS26" s="11">
        <v>12039106.32</v>
      </c>
      <c r="AAT26" s="11">
        <v>7479701.9700000007</v>
      </c>
      <c r="AAU26" s="11">
        <v>2974285.06</v>
      </c>
      <c r="AAV26" s="11">
        <v>6593450.3700000001</v>
      </c>
      <c r="AAW26" s="11">
        <v>3756639.4499999997</v>
      </c>
      <c r="AAX26" s="11">
        <v>11586865.439999999</v>
      </c>
      <c r="AAY26" s="11">
        <v>3847885.1399999997</v>
      </c>
      <c r="AAZ26" s="11">
        <v>13104196.949999999</v>
      </c>
      <c r="ABA26" s="11">
        <v>18087855.289999999</v>
      </c>
      <c r="ABB26" s="11">
        <v>10859265.539999999</v>
      </c>
      <c r="ABC26" s="11">
        <v>2945038.5</v>
      </c>
      <c r="ABD26" s="11">
        <v>5126399.04</v>
      </c>
      <c r="ABE26" s="11">
        <v>4605190.0600000005</v>
      </c>
      <c r="ABF26" s="11">
        <v>2344654.5300000003</v>
      </c>
      <c r="ABG26" s="11">
        <v>3164868.3200000003</v>
      </c>
      <c r="ABH26" s="11">
        <v>1482348.85</v>
      </c>
      <c r="ABI26" s="11">
        <v>42452138.18</v>
      </c>
      <c r="ABJ26" s="11">
        <v>64299101.530000001</v>
      </c>
      <c r="ABK26" s="11">
        <v>4091504.13</v>
      </c>
      <c r="ABL26" s="11">
        <v>1635904.9</v>
      </c>
      <c r="ABM26" s="11">
        <v>1833771.72</v>
      </c>
      <c r="ABN26" s="11">
        <v>3998340.65</v>
      </c>
      <c r="ABO26" s="11">
        <v>2865087.06</v>
      </c>
      <c r="ABP26" s="11">
        <v>63003493.019999996</v>
      </c>
      <c r="ABQ26" s="11">
        <v>3547654.2100000004</v>
      </c>
      <c r="ABR26" s="11">
        <v>1459538.04</v>
      </c>
      <c r="ABS26" s="11">
        <v>13975488.890000001</v>
      </c>
      <c r="ABT26" s="11">
        <v>11685028.82</v>
      </c>
      <c r="ABU26" s="11">
        <v>14185333.85</v>
      </c>
      <c r="ABV26" s="11">
        <v>2972813.17</v>
      </c>
      <c r="ABW26" s="11">
        <v>9788157.0899999999</v>
      </c>
      <c r="ABX26" s="11">
        <v>744578.71</v>
      </c>
      <c r="ABY26" s="11">
        <v>100007094</v>
      </c>
      <c r="ABZ26" s="11">
        <v>10455817.149999999</v>
      </c>
      <c r="ACA26" s="11">
        <v>12537870.030000001</v>
      </c>
      <c r="ACB26" s="11">
        <v>3753278.38</v>
      </c>
      <c r="ACC26" s="11">
        <v>8872739.7300000004</v>
      </c>
      <c r="ACD26" s="11">
        <v>33037918.669999998</v>
      </c>
      <c r="ACE26" s="11">
        <v>8610694.1899999995</v>
      </c>
      <c r="ACF26" s="11">
        <v>9617926.379999999</v>
      </c>
      <c r="ACG26" s="11">
        <v>8295372.4699999997</v>
      </c>
      <c r="ACH26" s="11">
        <v>9042905.6500000004</v>
      </c>
      <c r="ACI26" s="11">
        <v>9490998.4600000009</v>
      </c>
      <c r="ACJ26" s="11">
        <v>87696493.86999999</v>
      </c>
      <c r="ACK26" s="11">
        <v>3763730.7099999995</v>
      </c>
      <c r="ACL26" s="11">
        <v>5466518.8599999994</v>
      </c>
      <c r="ACM26" s="11">
        <v>15207003.5</v>
      </c>
      <c r="ACN26" s="11">
        <v>2285616.4</v>
      </c>
      <c r="ACO26" s="11">
        <v>4991545.17</v>
      </c>
      <c r="ACP26" s="11">
        <v>4452827.2</v>
      </c>
      <c r="ACQ26" s="11">
        <v>33752562.899999999</v>
      </c>
      <c r="ACR26" s="11">
        <v>18098085.009999998</v>
      </c>
      <c r="ACS26" s="11">
        <v>7479755.46</v>
      </c>
      <c r="ACT26" s="11">
        <v>3117903.75</v>
      </c>
      <c r="ACU26" s="11">
        <v>6819218.8100000005</v>
      </c>
      <c r="ACV26" s="11">
        <v>544540</v>
      </c>
      <c r="ACW26" s="11">
        <v>52666156.099999994</v>
      </c>
      <c r="ACX26" s="11">
        <v>2629488.7300000004</v>
      </c>
      <c r="ACY26" s="11">
        <v>7568814.9199999999</v>
      </c>
      <c r="ACZ26" s="11">
        <v>8129323.1399999997</v>
      </c>
      <c r="ADA26" s="11">
        <v>4453181.9000000004</v>
      </c>
      <c r="ADB26" s="11">
        <v>1721302.44</v>
      </c>
      <c r="ADC26" s="11">
        <v>2331006.46</v>
      </c>
      <c r="ADD26" s="11">
        <v>6301417</v>
      </c>
      <c r="ADE26" s="11">
        <v>1153079.6400000001</v>
      </c>
      <c r="ADF26" s="11">
        <v>5405183.7999999998</v>
      </c>
      <c r="ADG26" s="11">
        <v>36100492.170000002</v>
      </c>
      <c r="ADH26" s="11">
        <v>23954111.280000001</v>
      </c>
      <c r="ADI26" s="11">
        <v>1798552.7500000002</v>
      </c>
      <c r="ADJ26" s="11">
        <v>2454266.1799999997</v>
      </c>
      <c r="ADK26" s="11">
        <v>4745291.25</v>
      </c>
      <c r="ADL26" s="11">
        <v>1875100.35</v>
      </c>
      <c r="ADM26" s="11">
        <v>3118673.05</v>
      </c>
      <c r="ADN26" s="11">
        <v>1398704.58</v>
      </c>
      <c r="ADO26" s="11">
        <v>3948598.18</v>
      </c>
      <c r="ADP26" s="11">
        <v>144557337.61000001</v>
      </c>
      <c r="ADQ26" s="11">
        <v>23438634.189999998</v>
      </c>
      <c r="ADR26" s="11">
        <v>16842964.390000001</v>
      </c>
      <c r="ADS26" s="11">
        <v>1361466.04</v>
      </c>
      <c r="ADT26" s="11">
        <v>47087779.810000002</v>
      </c>
      <c r="ADU26" s="11">
        <v>2427632.5</v>
      </c>
      <c r="ADV26" s="11">
        <v>723543.21</v>
      </c>
      <c r="ADW26" s="11">
        <v>5796320.1200000001</v>
      </c>
      <c r="ADX26" s="11">
        <v>8040175.3599999994</v>
      </c>
      <c r="ADY26" s="11">
        <v>631566.30000000005</v>
      </c>
      <c r="ADZ26" s="11">
        <v>115000996.56</v>
      </c>
      <c r="AEA26" s="11">
        <v>7750552.8200000003</v>
      </c>
      <c r="AEB26" s="11">
        <v>37050259.909999996</v>
      </c>
      <c r="AEC26" s="11">
        <v>10671765.43</v>
      </c>
      <c r="AED26" s="11">
        <v>1737223.2</v>
      </c>
      <c r="AEE26" s="11">
        <v>20190888.600000001</v>
      </c>
      <c r="AEF26" s="11">
        <v>7004260.4900000002</v>
      </c>
      <c r="AEG26" s="11">
        <v>14090544.17</v>
      </c>
      <c r="AEH26" s="11">
        <v>2289379.5099999998</v>
      </c>
      <c r="AEI26" s="11">
        <v>8962443.4600000009</v>
      </c>
      <c r="AEJ26" s="11">
        <v>4227345.3</v>
      </c>
      <c r="AEK26" s="11">
        <v>21373091.759999998</v>
      </c>
      <c r="AEL26" s="11">
        <v>11581080.49</v>
      </c>
      <c r="AEM26" s="11">
        <v>6904007</v>
      </c>
      <c r="AEN26" s="11">
        <v>17365377.460000001</v>
      </c>
      <c r="AEO26" s="11">
        <v>10462911.870000001</v>
      </c>
      <c r="AEP26" s="11">
        <v>6328694.8800000008</v>
      </c>
      <c r="AEQ26" s="11">
        <v>16987315.199999999</v>
      </c>
      <c r="AER26" s="11">
        <v>3555272.26</v>
      </c>
      <c r="AES26" s="11">
        <v>31490700.349999998</v>
      </c>
      <c r="AET26" s="11">
        <v>73417807.659999996</v>
      </c>
      <c r="AEU26" s="11">
        <v>13748533.74</v>
      </c>
      <c r="AEV26" s="11">
        <v>6527943.7600000007</v>
      </c>
      <c r="AEW26" s="11">
        <v>9926991.1500000004</v>
      </c>
      <c r="AEX26" s="11">
        <v>7682412.9900000002</v>
      </c>
      <c r="AEY26" s="11">
        <v>16798485.620000001</v>
      </c>
      <c r="AEZ26" s="11">
        <v>7986142.3200000003</v>
      </c>
      <c r="AFA26" s="11">
        <v>9548750.2100000009</v>
      </c>
      <c r="AFB26" s="11">
        <v>2934071.63</v>
      </c>
      <c r="AFC26" s="11">
        <v>3548320.76</v>
      </c>
      <c r="AFD26" s="11">
        <v>69287807.379999995</v>
      </c>
      <c r="AFE26" s="11">
        <v>41101133.199999996</v>
      </c>
      <c r="AFF26" s="11">
        <v>15083817.199999999</v>
      </c>
      <c r="AFG26" s="11">
        <v>9628151.3000000007</v>
      </c>
      <c r="AFH26" s="11">
        <v>31163076.939999998</v>
      </c>
      <c r="AFI26" s="11">
        <v>16271621.74</v>
      </c>
      <c r="AFJ26" s="11">
        <v>6209450.5800000001</v>
      </c>
      <c r="AFK26" s="11">
        <v>9128702.4299999997</v>
      </c>
      <c r="AFL26" s="11">
        <v>8067299.1699999999</v>
      </c>
      <c r="AFM26" s="11">
        <v>4635018.4000000004</v>
      </c>
      <c r="AFN26" s="11">
        <v>18196460.050000001</v>
      </c>
      <c r="AFO26" s="11">
        <v>5329236.88</v>
      </c>
      <c r="AFP26" s="11">
        <v>10579836.35</v>
      </c>
      <c r="AFQ26" s="11">
        <v>81988010.180000007</v>
      </c>
      <c r="AFR26" s="11">
        <v>24142682.73</v>
      </c>
      <c r="AFS26" s="11">
        <v>16419839.1</v>
      </c>
      <c r="AFT26" s="11">
        <v>13856883.01</v>
      </c>
      <c r="AFU26" s="11">
        <v>15857590.109999999</v>
      </c>
      <c r="AFV26" s="11">
        <v>11225747.329999998</v>
      </c>
      <c r="AFW26" s="11">
        <v>8081221.8799999999</v>
      </c>
      <c r="AFX26" s="11">
        <v>20392610.990000002</v>
      </c>
      <c r="AFY26" s="11">
        <v>16720152.719999999</v>
      </c>
      <c r="AFZ26" s="11">
        <v>8469747.1999999993</v>
      </c>
      <c r="AGA26" s="11">
        <v>19069157.289999999</v>
      </c>
      <c r="AGB26" s="11">
        <v>13481614.51</v>
      </c>
      <c r="AGC26" s="11">
        <v>34182762.049999997</v>
      </c>
      <c r="AGD26" s="11">
        <v>7926268.1200000001</v>
      </c>
      <c r="AGE26" s="11">
        <v>3076232.88</v>
      </c>
      <c r="AGF26" s="11">
        <v>6759380.0199999996</v>
      </c>
      <c r="AGG26" s="11">
        <v>18419639.210000001</v>
      </c>
      <c r="AGH26" s="11">
        <v>9832522.7899999991</v>
      </c>
      <c r="AGI26" s="11">
        <v>3825368.63</v>
      </c>
      <c r="AGJ26" s="11">
        <v>10221261.690000001</v>
      </c>
      <c r="AGK26" s="11">
        <v>10608106.93</v>
      </c>
      <c r="AGL26" s="11">
        <v>4938985.08</v>
      </c>
      <c r="AGM26" s="11">
        <v>3694402.8</v>
      </c>
      <c r="AGN26" s="11">
        <v>72747649.510000005</v>
      </c>
      <c r="AGO26" s="11">
        <v>32849197.279999997</v>
      </c>
      <c r="AGP26" s="11">
        <v>14923894.270000001</v>
      </c>
      <c r="AGQ26" s="11">
        <v>9289385.9100000001</v>
      </c>
      <c r="AGR26" s="11">
        <v>36386396.340000004</v>
      </c>
      <c r="AGS26" s="11">
        <v>14259135.140000001</v>
      </c>
      <c r="AGT26" s="11">
        <v>8083469.4700000007</v>
      </c>
      <c r="AGU26" s="11">
        <v>10386396.629999999</v>
      </c>
      <c r="AGV26" s="11">
        <v>93967677.870000005</v>
      </c>
      <c r="AGW26" s="11">
        <v>44171441.859999999</v>
      </c>
      <c r="AGX26" s="11">
        <v>2904437.9299999997</v>
      </c>
      <c r="AGY26" s="11">
        <v>20570854.189999998</v>
      </c>
      <c r="AGZ26" s="11">
        <v>10095231.050000001</v>
      </c>
      <c r="AHA26" s="11">
        <v>17432957.02</v>
      </c>
      <c r="AHB26" s="11">
        <v>15416488.5</v>
      </c>
      <c r="AHC26" s="11">
        <v>5508131.9900000002</v>
      </c>
      <c r="AHD26" s="11">
        <v>2681774.5</v>
      </c>
      <c r="AHE26" s="11">
        <v>10205566.43</v>
      </c>
      <c r="AHF26" s="11">
        <v>13107190.829999998</v>
      </c>
      <c r="AHG26" s="11">
        <v>5657961.5</v>
      </c>
      <c r="AHH26" s="11">
        <v>2499859.84</v>
      </c>
      <c r="AHI26" s="11">
        <v>9727776.1899999995</v>
      </c>
      <c r="AHJ26" s="11">
        <v>6039940.3799999999</v>
      </c>
      <c r="AHK26" s="11">
        <v>4958516.97</v>
      </c>
      <c r="AHL26" s="11">
        <v>4113945.12</v>
      </c>
      <c r="AHM26" s="11">
        <v>38411264.039999999</v>
      </c>
      <c r="AHN26" s="11">
        <v>5202905.4800000004</v>
      </c>
      <c r="AHO26" s="11">
        <v>7291691.3999999994</v>
      </c>
      <c r="AHP26" s="11">
        <v>6775622.5899999999</v>
      </c>
      <c r="AHQ26" s="11">
        <v>7536604.9800000004</v>
      </c>
      <c r="AHR26" s="11">
        <v>5863480.3900000006</v>
      </c>
      <c r="AHS26" s="11">
        <v>3561521.4399999995</v>
      </c>
      <c r="AHT26" s="11">
        <f t="shared" si="16"/>
        <v>13955486104.654968</v>
      </c>
      <c r="AHV26" s="609"/>
      <c r="AHW26" s="610"/>
    </row>
    <row r="27" spans="1:907" x14ac:dyDescent="0.7">
      <c r="A27" s="96">
        <v>21</v>
      </c>
      <c r="B27" s="96" t="s">
        <v>33</v>
      </c>
      <c r="C27" s="6" t="s">
        <v>34</v>
      </c>
      <c r="D27" s="11">
        <v>357438788.68999994</v>
      </c>
      <c r="E27" s="11">
        <v>7207824.7799999993</v>
      </c>
      <c r="F27" s="11">
        <v>51029712.06000001</v>
      </c>
      <c r="G27" s="11">
        <v>2850648.7399999998</v>
      </c>
      <c r="H27" s="11">
        <v>53396514.840000004</v>
      </c>
      <c r="I27" s="11">
        <v>6162192.6600000001</v>
      </c>
      <c r="J27" s="11">
        <v>55667447.290000007</v>
      </c>
      <c r="K27" s="11">
        <v>7169881.21</v>
      </c>
      <c r="L27" s="11">
        <v>7455533.2100000009</v>
      </c>
      <c r="M27" s="11">
        <v>7515382.5799999991</v>
      </c>
      <c r="N27" s="11">
        <v>3614658.9699999997</v>
      </c>
      <c r="O27" s="11">
        <v>7311892.6500000004</v>
      </c>
      <c r="P27" s="11">
        <v>8577853.5399999991</v>
      </c>
      <c r="Q27" s="11">
        <v>8219124.3600000003</v>
      </c>
      <c r="R27" s="11">
        <v>4558829.0199999996</v>
      </c>
      <c r="S27" s="11">
        <v>44289192.810000002</v>
      </c>
      <c r="T27" s="11">
        <v>85455027.349999994</v>
      </c>
      <c r="U27" s="11">
        <v>6094575.9299999997</v>
      </c>
      <c r="V27" s="11">
        <v>458411850.06</v>
      </c>
      <c r="W27" s="11">
        <v>63386433.560000002</v>
      </c>
      <c r="X27" s="11">
        <v>8301767.1099999994</v>
      </c>
      <c r="Y27" s="11">
        <v>17814818.050000001</v>
      </c>
      <c r="Z27" s="11">
        <v>8820700.8100000005</v>
      </c>
      <c r="AA27" s="11">
        <v>14520808.840000002</v>
      </c>
      <c r="AB27" s="11">
        <v>6240736.6500000004</v>
      </c>
      <c r="AC27" s="11">
        <v>86034463.799999997</v>
      </c>
      <c r="AD27" s="11">
        <v>21028672.399999999</v>
      </c>
      <c r="AE27" s="11">
        <v>10552363.880000001</v>
      </c>
      <c r="AF27" s="11">
        <v>59050342.220000006</v>
      </c>
      <c r="AG27" s="11">
        <v>12134155.129999999</v>
      </c>
      <c r="AH27" s="11">
        <v>82780070.459999993</v>
      </c>
      <c r="AI27" s="11">
        <v>31178264.66</v>
      </c>
      <c r="AJ27" s="11">
        <v>10475876.93</v>
      </c>
      <c r="AK27" s="11">
        <v>6473709.3300000001</v>
      </c>
      <c r="AL27" s="11">
        <v>6177206.9000000004</v>
      </c>
      <c r="AM27" s="11">
        <v>11435779.219999999</v>
      </c>
      <c r="AN27" s="11">
        <v>8628774.4100000001</v>
      </c>
      <c r="AO27" s="11">
        <v>7500976.9200000009</v>
      </c>
      <c r="AP27" s="11">
        <v>8593089.1099999994</v>
      </c>
      <c r="AQ27" s="11">
        <v>5104515.57</v>
      </c>
      <c r="AR27" s="11">
        <v>7868646.9300000006</v>
      </c>
      <c r="AS27" s="11">
        <v>2695529.57</v>
      </c>
      <c r="AT27" s="11">
        <v>71515039.210000008</v>
      </c>
      <c r="AU27" s="11">
        <v>3418551.3400000003</v>
      </c>
      <c r="AV27" s="11">
        <v>1930375</v>
      </c>
      <c r="AW27" s="11">
        <v>9861477.2000000011</v>
      </c>
      <c r="AX27" s="11">
        <v>9954383.6500000022</v>
      </c>
      <c r="AY27" s="11">
        <v>11198925.110000001</v>
      </c>
      <c r="AZ27" s="11">
        <v>5828781.5299999993</v>
      </c>
      <c r="BA27" s="11">
        <v>2785886.4299999997</v>
      </c>
      <c r="BB27" s="11">
        <v>3417978.69</v>
      </c>
      <c r="BC27" s="11">
        <v>5066876.95</v>
      </c>
      <c r="BD27" s="11">
        <v>2115521.9299999997</v>
      </c>
      <c r="BE27" s="11">
        <v>2457677.62</v>
      </c>
      <c r="BF27" s="11">
        <v>45176452.790000007</v>
      </c>
      <c r="BG27" s="11">
        <v>2207869.4899999998</v>
      </c>
      <c r="BH27" s="11">
        <v>3249931.21</v>
      </c>
      <c r="BI27" s="11">
        <v>70597246.279999986</v>
      </c>
      <c r="BJ27" s="11">
        <v>53141792.339999996</v>
      </c>
      <c r="BK27" s="11">
        <v>5562338.6000000006</v>
      </c>
      <c r="BL27" s="11">
        <v>5044899.9899999993</v>
      </c>
      <c r="BM27" s="11">
        <v>11122940.380000001</v>
      </c>
      <c r="BN27" s="11">
        <v>5190876.25</v>
      </c>
      <c r="BO27" s="11">
        <v>5492284.1299999999</v>
      </c>
      <c r="BP27" s="11">
        <v>7171400.5899999989</v>
      </c>
      <c r="BQ27" s="11">
        <v>2626227.6</v>
      </c>
      <c r="BR27" s="11">
        <v>146538965.95000002</v>
      </c>
      <c r="BS27" s="11">
        <v>21026908.329999998</v>
      </c>
      <c r="BT27" s="11">
        <v>5966811.5</v>
      </c>
      <c r="BU27" s="11">
        <v>12824802.389999999</v>
      </c>
      <c r="BV27" s="11">
        <v>6939305.1300000008</v>
      </c>
      <c r="BW27" s="11">
        <v>7763234.3499999996</v>
      </c>
      <c r="BX27" s="11">
        <v>3452733.22</v>
      </c>
      <c r="BY27" s="11">
        <v>9733831.7400000021</v>
      </c>
      <c r="BZ27" s="11">
        <v>28029043.23</v>
      </c>
      <c r="CA27" s="11">
        <v>7362949.5099999998</v>
      </c>
      <c r="CB27" s="11">
        <v>12536372.939999999</v>
      </c>
      <c r="CC27" s="11">
        <v>15184420.460000003</v>
      </c>
      <c r="CD27" s="11">
        <v>8532914.9299999997</v>
      </c>
      <c r="CE27" s="11">
        <v>5021721</v>
      </c>
      <c r="CF27" s="11">
        <v>4880728.8099999996</v>
      </c>
      <c r="CG27" s="11">
        <v>218606330.30000001</v>
      </c>
      <c r="CH27" s="11">
        <v>11688850.16</v>
      </c>
      <c r="CI27" s="11">
        <v>80021390.010000005</v>
      </c>
      <c r="CJ27" s="11">
        <v>8793374.9800000004</v>
      </c>
      <c r="CK27" s="11">
        <v>17434371.880000003</v>
      </c>
      <c r="CL27" s="11">
        <v>11220339.599999998</v>
      </c>
      <c r="CM27" s="11">
        <v>8693933.6199999992</v>
      </c>
      <c r="CN27" s="11">
        <v>15867531.060000002</v>
      </c>
      <c r="CO27" s="11">
        <v>5782497.7199999997</v>
      </c>
      <c r="CP27" s="11">
        <v>11717484.09</v>
      </c>
      <c r="CQ27" s="11">
        <v>9063650.75</v>
      </c>
      <c r="CR27" s="11">
        <v>12585816.790000001</v>
      </c>
      <c r="CS27" s="11">
        <v>9409053.9700000007</v>
      </c>
      <c r="CT27" s="11">
        <v>84569494.140000001</v>
      </c>
      <c r="CU27" s="11">
        <v>7531109.7599999998</v>
      </c>
      <c r="CV27" s="11">
        <v>9789291.7199999988</v>
      </c>
      <c r="CW27" s="11">
        <v>14860859.380000001</v>
      </c>
      <c r="CX27" s="11">
        <v>5132909.26</v>
      </c>
      <c r="CY27" s="11">
        <v>13960297.68</v>
      </c>
      <c r="CZ27" s="11">
        <v>5793214.709999999</v>
      </c>
      <c r="DA27" s="11">
        <v>6162510.5599999996</v>
      </c>
      <c r="DB27" s="11">
        <v>43339898.219999999</v>
      </c>
      <c r="DC27" s="11">
        <v>68682446.239999995</v>
      </c>
      <c r="DD27" s="11">
        <v>11236737.889999999</v>
      </c>
      <c r="DE27" s="11">
        <v>7479825.3899999997</v>
      </c>
      <c r="DF27" s="11">
        <v>15663923.35</v>
      </c>
      <c r="DG27" s="11">
        <v>17854637.02</v>
      </c>
      <c r="DH27" s="11">
        <v>21347256.57</v>
      </c>
      <c r="DI27" s="11">
        <v>9499474.5599999987</v>
      </c>
      <c r="DJ27" s="11">
        <v>10250605.430000002</v>
      </c>
      <c r="DK27" s="11">
        <v>219557043.27000001</v>
      </c>
      <c r="DL27" s="11">
        <v>11333300.85</v>
      </c>
      <c r="DM27" s="11">
        <v>19897050.879999999</v>
      </c>
      <c r="DN27" s="11">
        <v>12529247.499999998</v>
      </c>
      <c r="DO27" s="11">
        <v>8833417.5899999999</v>
      </c>
      <c r="DP27" s="11">
        <v>8533493.5700000003</v>
      </c>
      <c r="DQ27" s="11">
        <v>35309474.43</v>
      </c>
      <c r="DR27" s="11">
        <v>5648332.2800000003</v>
      </c>
      <c r="DS27" s="11">
        <v>40008486.629999995</v>
      </c>
      <c r="DT27" s="11">
        <v>118688164.2</v>
      </c>
      <c r="DU27" s="11">
        <v>12987490.1</v>
      </c>
      <c r="DV27" s="11">
        <v>31014099.510000002</v>
      </c>
      <c r="DW27" s="11">
        <v>63735244.349999994</v>
      </c>
      <c r="DX27" s="11">
        <v>17652798.66</v>
      </c>
      <c r="DY27" s="11">
        <v>34540236.280000001</v>
      </c>
      <c r="DZ27" s="11">
        <v>12098979.780000001</v>
      </c>
      <c r="EA27" s="11">
        <v>3539457.3200000003</v>
      </c>
      <c r="EB27" s="11">
        <v>14184688.740000002</v>
      </c>
      <c r="EC27" s="11">
        <v>11844122.4</v>
      </c>
      <c r="ED27" s="11">
        <v>37761517.959999993</v>
      </c>
      <c r="EE27" s="11">
        <v>67735195.700000003</v>
      </c>
      <c r="EF27" s="11">
        <v>45346688.100000001</v>
      </c>
      <c r="EG27" s="11">
        <v>10723779.800000001</v>
      </c>
      <c r="EH27" s="11">
        <v>10263685.329999998</v>
      </c>
      <c r="EI27" s="11">
        <v>10270402.020000001</v>
      </c>
      <c r="EJ27" s="11">
        <v>19905366.32</v>
      </c>
      <c r="EK27" s="11">
        <v>34834595.839999996</v>
      </c>
      <c r="EL27" s="11">
        <v>5807417.5899999999</v>
      </c>
      <c r="EM27" s="11">
        <v>7877756.5299999993</v>
      </c>
      <c r="EN27" s="11">
        <v>207617945.37</v>
      </c>
      <c r="EO27" s="11">
        <v>13099262.199999999</v>
      </c>
      <c r="EP27" s="11">
        <v>9280290.2899999991</v>
      </c>
      <c r="EQ27" s="11">
        <v>11651660.639999999</v>
      </c>
      <c r="ER27" s="11">
        <v>13622025.589999998</v>
      </c>
      <c r="ES27" s="11">
        <v>3553308.3600000003</v>
      </c>
      <c r="ET27" s="11">
        <v>10731472.26</v>
      </c>
      <c r="EU27" s="11">
        <v>21803444.460000001</v>
      </c>
      <c r="EV27" s="11">
        <v>5981866.7400000002</v>
      </c>
      <c r="EW27" s="11">
        <v>110755482.59999999</v>
      </c>
      <c r="EX27" s="11">
        <v>3159455.0700000003</v>
      </c>
      <c r="EY27" s="11">
        <v>4032834.5900000003</v>
      </c>
      <c r="EZ27" s="11">
        <v>12256613.499999998</v>
      </c>
      <c r="FA27" s="11">
        <v>10544030.529999999</v>
      </c>
      <c r="FB27" s="11">
        <v>7491374.1099999994</v>
      </c>
      <c r="FC27" s="11">
        <v>7103424.3400000008</v>
      </c>
      <c r="FD27" s="11">
        <v>5950429.0899999999</v>
      </c>
      <c r="FE27" s="11">
        <v>3454329.13</v>
      </c>
      <c r="FF27" s="11">
        <v>4665535.84</v>
      </c>
      <c r="FG27" s="11">
        <v>5755816.6500000013</v>
      </c>
      <c r="FH27" s="11">
        <v>5772421.1600000001</v>
      </c>
      <c r="FI27" s="11">
        <v>41805321.5</v>
      </c>
      <c r="FJ27" s="11">
        <v>3651611.1200000006</v>
      </c>
      <c r="FK27" s="11">
        <v>3611826.1100000003</v>
      </c>
      <c r="FL27" s="11">
        <v>4550099.5299999993</v>
      </c>
      <c r="FM27" s="11">
        <v>10457001.02</v>
      </c>
      <c r="FN27" s="11">
        <v>8808238.1400000006</v>
      </c>
      <c r="FO27" s="11">
        <v>3331718.9899999998</v>
      </c>
      <c r="FP27" s="11">
        <v>2195293.2799999998</v>
      </c>
      <c r="FQ27" s="11">
        <v>264474003.73999998</v>
      </c>
      <c r="FR27" s="11">
        <v>9500207.1600000001</v>
      </c>
      <c r="FS27" s="11">
        <v>7689898.5499999998</v>
      </c>
      <c r="FT27" s="11">
        <v>15091270.780000001</v>
      </c>
      <c r="FU27" s="11">
        <v>10530808.289999999</v>
      </c>
      <c r="FV27" s="11">
        <v>7283896.3999999994</v>
      </c>
      <c r="FW27" s="11">
        <v>14292780.41</v>
      </c>
      <c r="FX27" s="11">
        <v>10215715.109999999</v>
      </c>
      <c r="FY27" s="11">
        <v>5367585.24</v>
      </c>
      <c r="FZ27" s="11">
        <v>7923035.9499999993</v>
      </c>
      <c r="GA27" s="11">
        <v>19154145.09</v>
      </c>
      <c r="GB27" s="11">
        <v>4044175.87</v>
      </c>
      <c r="GC27" s="11">
        <v>6910485.1900000004</v>
      </c>
      <c r="GD27" s="11">
        <v>4045360.06</v>
      </c>
      <c r="GE27" s="11">
        <v>61970507.969999999</v>
      </c>
      <c r="GF27" s="11">
        <v>8734784.5800000001</v>
      </c>
      <c r="GG27" s="11">
        <v>9081905.0399999991</v>
      </c>
      <c r="GH27" s="11">
        <v>42846349.689999998</v>
      </c>
      <c r="GI27" s="11">
        <v>14438183.66</v>
      </c>
      <c r="GJ27" s="11">
        <v>5475146.6200000001</v>
      </c>
      <c r="GK27" s="11">
        <v>8488721.9700000007</v>
      </c>
      <c r="GL27" s="11">
        <v>20815737.740000002</v>
      </c>
      <c r="GM27" s="11">
        <v>10007568.109999999</v>
      </c>
      <c r="GN27" s="11">
        <v>5069170.55</v>
      </c>
      <c r="GO27" s="11">
        <v>5442997.1099999994</v>
      </c>
      <c r="GP27" s="11">
        <v>4026750.4299999997</v>
      </c>
      <c r="GQ27" s="11">
        <v>75680147.590000004</v>
      </c>
      <c r="GR27" s="11">
        <v>9586424.9399999995</v>
      </c>
      <c r="GS27" s="11">
        <v>4264985.66</v>
      </c>
      <c r="GT27" s="11">
        <v>12959800.83</v>
      </c>
      <c r="GU27" s="11">
        <v>2357505.3200000003</v>
      </c>
      <c r="GV27" s="11">
        <v>10351888.58</v>
      </c>
      <c r="GW27" s="11">
        <v>6609411.3899999997</v>
      </c>
      <c r="GX27" s="11">
        <v>3777721.7800000003</v>
      </c>
      <c r="GY27" s="11">
        <v>134049154.97000001</v>
      </c>
      <c r="GZ27" s="11">
        <v>8436931.7400000002</v>
      </c>
      <c r="HA27" s="11">
        <v>8720362.2899999991</v>
      </c>
      <c r="HB27" s="11">
        <v>9138275.1600000001</v>
      </c>
      <c r="HC27" s="11">
        <v>150697480.29999998</v>
      </c>
      <c r="HD27" s="11">
        <v>33478594.370000001</v>
      </c>
      <c r="HE27" s="11">
        <v>71895837.069999993</v>
      </c>
      <c r="HF27" s="11">
        <v>25444885.310000002</v>
      </c>
      <c r="HG27" s="11">
        <v>31769981.079999998</v>
      </c>
      <c r="HH27" s="11">
        <v>16487586.130000001</v>
      </c>
      <c r="HI27" s="11">
        <v>8096561.6500000004</v>
      </c>
      <c r="HJ27" s="11">
        <v>5003381.330000001</v>
      </c>
      <c r="HK27" s="11">
        <v>80524842.450000003</v>
      </c>
      <c r="HL27" s="11">
        <v>19027455.940000001</v>
      </c>
      <c r="HM27" s="11">
        <v>65468167.590000004</v>
      </c>
      <c r="HN27" s="11">
        <v>13480165.790000001</v>
      </c>
      <c r="HO27" s="11">
        <v>10854696.020000001</v>
      </c>
      <c r="HP27" s="11">
        <v>12487772.48</v>
      </c>
      <c r="HQ27" s="11">
        <v>16717101.060000001</v>
      </c>
      <c r="HR27" s="11">
        <v>6111979.5999999996</v>
      </c>
      <c r="HS27" s="11">
        <v>124299306.66000001</v>
      </c>
      <c r="HT27" s="11">
        <v>28465639.529999997</v>
      </c>
      <c r="HU27" s="11">
        <v>7390610.1100000003</v>
      </c>
      <c r="HV27" s="11">
        <v>4658045.51</v>
      </c>
      <c r="HW27" s="11">
        <v>6880644.2700000005</v>
      </c>
      <c r="HX27" s="11">
        <v>2928030.0900000003</v>
      </c>
      <c r="HY27" s="11">
        <v>18118810.93</v>
      </c>
      <c r="HZ27" s="11">
        <v>6001746.7199999997</v>
      </c>
      <c r="IA27" s="11">
        <v>7018633.54</v>
      </c>
      <c r="IB27" s="11">
        <v>3466510.9000000004</v>
      </c>
      <c r="IC27" s="11">
        <v>10210629.18</v>
      </c>
      <c r="ID27" s="11">
        <v>17084586.079999998</v>
      </c>
      <c r="IE27" s="11">
        <v>4018135.75</v>
      </c>
      <c r="IF27" s="11">
        <v>58356293.760000005</v>
      </c>
      <c r="IG27" s="11">
        <v>5984555.3499999996</v>
      </c>
      <c r="IH27" s="11">
        <v>5834516.29</v>
      </c>
      <c r="II27" s="11">
        <v>81540889.74000001</v>
      </c>
      <c r="IJ27" s="11">
        <v>31635677.110000003</v>
      </c>
      <c r="IK27" s="11">
        <v>13587825.310000001</v>
      </c>
      <c r="IL27" s="11">
        <v>14528182.029999999</v>
      </c>
      <c r="IM27" s="11">
        <v>50122429.019999996</v>
      </c>
      <c r="IN27" s="11">
        <v>13978722.52</v>
      </c>
      <c r="IO27" s="11">
        <v>9296740.7200000007</v>
      </c>
      <c r="IP27" s="11">
        <v>6149556.1299999999</v>
      </c>
      <c r="IQ27" s="11">
        <v>7197237.0800000001</v>
      </c>
      <c r="IR27" s="11">
        <v>7738758.1299999999</v>
      </c>
      <c r="IS27" s="11">
        <v>9674939.1099999994</v>
      </c>
      <c r="IT27" s="11">
        <v>166785337.07999998</v>
      </c>
      <c r="IU27" s="11">
        <v>53786289.670000002</v>
      </c>
      <c r="IV27" s="11">
        <v>14075311.800000001</v>
      </c>
      <c r="IW27" s="11">
        <v>34528501.590000004</v>
      </c>
      <c r="IX27" s="11">
        <v>7860120.96</v>
      </c>
      <c r="IY27" s="11">
        <v>3031859.84</v>
      </c>
      <c r="IZ27" s="11">
        <v>5462528.1126999995</v>
      </c>
      <c r="JA27" s="11">
        <v>5452178.71</v>
      </c>
      <c r="JB27" s="11">
        <v>3327992.98</v>
      </c>
      <c r="JC27" s="11">
        <v>6057432.5899999999</v>
      </c>
      <c r="JD27" s="11">
        <v>27563781.480000004</v>
      </c>
      <c r="JE27" s="11">
        <v>4909942.0199999996</v>
      </c>
      <c r="JF27" s="11">
        <v>71837432.530000001</v>
      </c>
      <c r="JG27" s="11">
        <v>23931193.319999997</v>
      </c>
      <c r="JH27" s="11">
        <v>9219474.2400000002</v>
      </c>
      <c r="JI27" s="11">
        <v>6797696.7800000003</v>
      </c>
      <c r="JJ27" s="11">
        <v>6672631.5899999999</v>
      </c>
      <c r="JK27" s="11">
        <v>7223874.1000000006</v>
      </c>
      <c r="JL27" s="11">
        <v>44970366.869999997</v>
      </c>
      <c r="JM27" s="11">
        <v>12591175.630000001</v>
      </c>
      <c r="JN27" s="11">
        <v>4351126.379999999</v>
      </c>
      <c r="JO27" s="11">
        <v>31885153.259999998</v>
      </c>
      <c r="JP27" s="11">
        <v>4633646.0100000007</v>
      </c>
      <c r="JQ27" s="11">
        <v>12717814.77</v>
      </c>
      <c r="JR27" s="11">
        <v>4573289.92</v>
      </c>
      <c r="JS27" s="11">
        <v>140317655.57999998</v>
      </c>
      <c r="JT27" s="11">
        <v>59003612.439999998</v>
      </c>
      <c r="JU27" s="11">
        <v>10512970.129999999</v>
      </c>
      <c r="JV27" s="11">
        <v>3258740.16</v>
      </c>
      <c r="JW27" s="11">
        <v>9705527.209999999</v>
      </c>
      <c r="JX27" s="11">
        <v>2165530.9899999998</v>
      </c>
      <c r="JY27" s="11">
        <v>34946863.560000002</v>
      </c>
      <c r="JZ27" s="11">
        <v>20042524.300000001</v>
      </c>
      <c r="KA27" s="11">
        <v>7495968.9299999997</v>
      </c>
      <c r="KB27" s="11">
        <v>3700975.5100000002</v>
      </c>
      <c r="KC27" s="11">
        <v>11359148.33</v>
      </c>
      <c r="KD27" s="11">
        <v>25473244.139999997</v>
      </c>
      <c r="KE27" s="11">
        <v>3583326.9899999998</v>
      </c>
      <c r="KF27" s="11">
        <v>1532468.2100000002</v>
      </c>
      <c r="KG27" s="11">
        <v>4388849.46</v>
      </c>
      <c r="KH27" s="11">
        <v>3686794.8200000003</v>
      </c>
      <c r="KI27" s="11">
        <v>194680145.63000003</v>
      </c>
      <c r="KJ27" s="11">
        <v>25845243.200000003</v>
      </c>
      <c r="KK27" s="11">
        <v>25704210.579999998</v>
      </c>
      <c r="KL27" s="11">
        <v>16626452.120000001</v>
      </c>
      <c r="KM27" s="11">
        <v>13668156.32</v>
      </c>
      <c r="KN27" s="11">
        <v>11003519.129999999</v>
      </c>
      <c r="KO27" s="11">
        <v>39951409.589999996</v>
      </c>
      <c r="KP27" s="11">
        <v>13470159.08</v>
      </c>
      <c r="KQ27" s="11">
        <v>6777624.4500000002</v>
      </c>
      <c r="KR27" s="11">
        <v>61856694.080000013</v>
      </c>
      <c r="KS27" s="11">
        <v>7532572.9400000004</v>
      </c>
      <c r="KT27" s="11">
        <v>8455310.0200000014</v>
      </c>
      <c r="KU27" s="11">
        <v>59919494.289999999</v>
      </c>
      <c r="KV27" s="11">
        <v>11853577.370000001</v>
      </c>
      <c r="KW27" s="11">
        <v>13590043.229999999</v>
      </c>
      <c r="KX27" s="11">
        <v>125514315.37</v>
      </c>
      <c r="KY27" s="11">
        <v>17146170.509999998</v>
      </c>
      <c r="KZ27" s="11">
        <v>86059213.129999995</v>
      </c>
      <c r="LA27" s="11">
        <v>14309328.800000001</v>
      </c>
      <c r="LB27" s="11">
        <v>4051484.54</v>
      </c>
      <c r="LC27" s="11">
        <v>26447670.48</v>
      </c>
      <c r="LD27" s="11">
        <v>23994968.090000004</v>
      </c>
      <c r="LE27" s="11">
        <v>14592883.619999999</v>
      </c>
      <c r="LF27" s="11">
        <v>10184617.91</v>
      </c>
      <c r="LG27" s="11">
        <v>17136415.240000002</v>
      </c>
      <c r="LH27" s="11">
        <v>266423411.61000001</v>
      </c>
      <c r="LI27" s="11">
        <v>34304637.130000003</v>
      </c>
      <c r="LJ27" s="11">
        <v>92441817.429999977</v>
      </c>
      <c r="LK27" s="11">
        <v>55756373.380000003</v>
      </c>
      <c r="LL27" s="11">
        <v>22760401.219999999</v>
      </c>
      <c r="LM27" s="11">
        <v>12815254.32</v>
      </c>
      <c r="LN27" s="11">
        <v>8656664.9000000004</v>
      </c>
      <c r="LO27" s="11">
        <v>7149887.46</v>
      </c>
      <c r="LP27" s="11">
        <v>8555431.2699999996</v>
      </c>
      <c r="LQ27" s="11">
        <v>13729308.92</v>
      </c>
      <c r="LR27" s="11">
        <v>7569355.8300000001</v>
      </c>
      <c r="LS27" s="11">
        <v>54195836.790000007</v>
      </c>
      <c r="LT27" s="11">
        <v>11108542.59</v>
      </c>
      <c r="LU27" s="11">
        <v>11736596.780000001</v>
      </c>
      <c r="LV27" s="11">
        <v>377404907.73999995</v>
      </c>
      <c r="LW27" s="11">
        <v>156397297.04999998</v>
      </c>
      <c r="LX27" s="11">
        <v>179668773.64999998</v>
      </c>
      <c r="LY27" s="11">
        <v>34062283.899999999</v>
      </c>
      <c r="LZ27" s="11">
        <v>20329212.059999999</v>
      </c>
      <c r="MA27" s="11">
        <v>31280301.09</v>
      </c>
      <c r="MB27" s="11">
        <v>29260121.989999998</v>
      </c>
      <c r="MC27" s="11">
        <v>21996705.170000002</v>
      </c>
      <c r="MD27" s="11">
        <v>24095885.399999995</v>
      </c>
      <c r="ME27" s="11">
        <v>24323635.950000003</v>
      </c>
      <c r="MF27" s="11">
        <v>19095224.670000002</v>
      </c>
      <c r="MG27" s="11">
        <v>9100658.7899999991</v>
      </c>
      <c r="MH27" s="11">
        <v>244953688.63999999</v>
      </c>
      <c r="MI27" s="11">
        <v>16460288</v>
      </c>
      <c r="MJ27" s="11">
        <v>4636815.0299999993</v>
      </c>
      <c r="MK27" s="11">
        <v>7097353.2700000005</v>
      </c>
      <c r="ML27" s="11">
        <v>7035581.3599999994</v>
      </c>
      <c r="MM27" s="11">
        <v>15502036.59</v>
      </c>
      <c r="MN27" s="11">
        <v>8632512.6500000004</v>
      </c>
      <c r="MO27" s="11">
        <v>5375016.8199999994</v>
      </c>
      <c r="MP27" s="11">
        <v>13103600.560000001</v>
      </c>
      <c r="MQ27" s="11">
        <v>15379863.570000002</v>
      </c>
      <c r="MR27" s="11">
        <v>10910978.309999999</v>
      </c>
      <c r="MS27" s="11">
        <v>3786690.1699999995</v>
      </c>
      <c r="MT27" s="11">
        <v>105600344.41</v>
      </c>
      <c r="MU27" s="11">
        <v>13066100.510000002</v>
      </c>
      <c r="MV27" s="11">
        <v>23850947.870000001</v>
      </c>
      <c r="MW27" s="11">
        <v>28117895.649999999</v>
      </c>
      <c r="MX27" s="11">
        <v>29406967.810000002</v>
      </c>
      <c r="MY27" s="11">
        <v>21874558.650000002</v>
      </c>
      <c r="MZ27" s="11">
        <v>32476713.890000001</v>
      </c>
      <c r="NA27" s="11">
        <v>46418769.150000006</v>
      </c>
      <c r="NB27" s="11">
        <v>12415389.360000001</v>
      </c>
      <c r="NC27" s="11">
        <v>4171778.38</v>
      </c>
      <c r="ND27" s="11">
        <v>3936930.1100000003</v>
      </c>
      <c r="NE27" s="11">
        <v>241903367.08000001</v>
      </c>
      <c r="NF27" s="11">
        <v>34325487.329999998</v>
      </c>
      <c r="NG27" s="11">
        <v>12421734.160000002</v>
      </c>
      <c r="NH27" s="11">
        <v>240051441.28000003</v>
      </c>
      <c r="NI27" s="11">
        <v>14543988.25</v>
      </c>
      <c r="NJ27" s="11">
        <v>19825293.629999999</v>
      </c>
      <c r="NK27" s="11">
        <v>40276060.419999994</v>
      </c>
      <c r="NL27" s="11">
        <v>78437560.409999996</v>
      </c>
      <c r="NM27" s="11">
        <v>4941892.1499999994</v>
      </c>
      <c r="NN27" s="11">
        <v>27252585.32</v>
      </c>
      <c r="NO27" s="11">
        <v>17077435.25</v>
      </c>
      <c r="NP27" s="11">
        <v>14408527.310000001</v>
      </c>
      <c r="NQ27" s="11">
        <v>60918749.590000004</v>
      </c>
      <c r="NR27" s="11">
        <v>7718688.4799999995</v>
      </c>
      <c r="NS27" s="11">
        <v>7204778.6400000006</v>
      </c>
      <c r="NT27" s="11">
        <v>5920269.8399999999</v>
      </c>
      <c r="NU27" s="11">
        <v>4153102.29</v>
      </c>
      <c r="NV27" s="11">
        <v>2939466.17</v>
      </c>
      <c r="NW27" s="11">
        <v>7516962.3700000001</v>
      </c>
      <c r="NX27" s="11">
        <v>146176773</v>
      </c>
      <c r="NY27" s="11">
        <v>44426428.140000001</v>
      </c>
      <c r="NZ27" s="11">
        <v>11401369.039999999</v>
      </c>
      <c r="OA27" s="11">
        <v>3757303.62</v>
      </c>
      <c r="OB27" s="11">
        <v>3103896.24</v>
      </c>
      <c r="OC27" s="11">
        <v>10973319.060000002</v>
      </c>
      <c r="OD27" s="11">
        <v>3393880.65</v>
      </c>
      <c r="OE27" s="11">
        <v>292195481.84999996</v>
      </c>
      <c r="OF27" s="11">
        <v>53301093.909999996</v>
      </c>
      <c r="OG27" s="11">
        <v>12672066.790000001</v>
      </c>
      <c r="OH27" s="11">
        <v>67796259.540000007</v>
      </c>
      <c r="OI27" s="11">
        <v>27255408.469999999</v>
      </c>
      <c r="OJ27" s="11">
        <v>12887934.5</v>
      </c>
      <c r="OK27" s="11">
        <v>25008507.02</v>
      </c>
      <c r="OL27" s="11">
        <v>7862481.7299999995</v>
      </c>
      <c r="OM27" s="11">
        <v>16207513.4</v>
      </c>
      <c r="ON27" s="11">
        <v>254810239.49000001</v>
      </c>
      <c r="OO27" s="11">
        <v>51738220.239999995</v>
      </c>
      <c r="OP27" s="11">
        <v>140957264.44</v>
      </c>
      <c r="OQ27" s="11">
        <v>16615107.859999999</v>
      </c>
      <c r="OR27" s="11">
        <v>21718192.82</v>
      </c>
      <c r="OS27" s="11">
        <v>14711874.470000001</v>
      </c>
      <c r="OT27" s="11">
        <v>90701708.859999999</v>
      </c>
      <c r="OU27" s="11">
        <v>6933490.9500000002</v>
      </c>
      <c r="OV27" s="11">
        <v>4930706.1000000006</v>
      </c>
      <c r="OW27" s="11">
        <v>9792821.8600000013</v>
      </c>
      <c r="OX27" s="11">
        <v>6455991.5899999999</v>
      </c>
      <c r="OY27" s="11">
        <v>55546446.509999998</v>
      </c>
      <c r="OZ27" s="11">
        <v>7445529.7899999991</v>
      </c>
      <c r="PA27" s="11">
        <v>5865956.29</v>
      </c>
      <c r="PB27" s="11">
        <v>5816807.3300000001</v>
      </c>
      <c r="PC27" s="11">
        <v>121429836.74000001</v>
      </c>
      <c r="PD27" s="11">
        <v>3183366.0799999996</v>
      </c>
      <c r="PE27" s="11">
        <v>25214887.949999996</v>
      </c>
      <c r="PF27" s="11">
        <v>2711618.38</v>
      </c>
      <c r="PG27" s="11">
        <v>18441499.650000002</v>
      </c>
      <c r="PH27" s="11">
        <v>43007256.670000002</v>
      </c>
      <c r="PI27" s="11">
        <v>3301998.05</v>
      </c>
      <c r="PJ27" s="11">
        <v>6779287.3399999999</v>
      </c>
      <c r="PK27" s="11">
        <v>11552736.579999998</v>
      </c>
      <c r="PL27" s="11">
        <v>13808201.020000001</v>
      </c>
      <c r="PM27" s="11">
        <v>23131417.779999997</v>
      </c>
      <c r="PN27" s="11">
        <v>25489435.209999997</v>
      </c>
      <c r="PO27" s="11">
        <v>3996406.03</v>
      </c>
      <c r="PP27" s="11">
        <v>23718125.970000003</v>
      </c>
      <c r="PQ27" s="11">
        <v>6799613.79</v>
      </c>
      <c r="PR27" s="11">
        <v>3936249.33</v>
      </c>
      <c r="PS27" s="11">
        <v>1540440.73</v>
      </c>
      <c r="PT27" s="11">
        <v>2613586.41</v>
      </c>
      <c r="PU27" s="11">
        <v>286463848.89999998</v>
      </c>
      <c r="PV27" s="11">
        <v>10206747.119999999</v>
      </c>
      <c r="PW27" s="11">
        <v>11589152.82</v>
      </c>
      <c r="PX27" s="11">
        <v>6114251.3799999999</v>
      </c>
      <c r="PY27" s="11">
        <v>110684064.53</v>
      </c>
      <c r="PZ27" s="11">
        <v>11780622.93</v>
      </c>
      <c r="QA27" s="11">
        <v>13977022.509999998</v>
      </c>
      <c r="QB27" s="11">
        <v>3342200.3099999996</v>
      </c>
      <c r="QC27" s="11">
        <v>42484648.900000006</v>
      </c>
      <c r="QD27" s="11">
        <v>3672279.51</v>
      </c>
      <c r="QE27" s="11">
        <v>29977749.669999998</v>
      </c>
      <c r="QF27" s="11">
        <v>2888061.5</v>
      </c>
      <c r="QG27" s="11">
        <v>10845880.74</v>
      </c>
      <c r="QH27" s="11">
        <v>8908619.0299999993</v>
      </c>
      <c r="QI27" s="11">
        <v>6559605.9799999995</v>
      </c>
      <c r="QJ27" s="11">
        <v>22760304.470000003</v>
      </c>
      <c r="QK27" s="11">
        <v>4492200.47</v>
      </c>
      <c r="QL27" s="11">
        <v>2634054.8600000003</v>
      </c>
      <c r="QM27" s="11">
        <v>1992710.7999999998</v>
      </c>
      <c r="QN27" s="11">
        <v>37535477.399999999</v>
      </c>
      <c r="QO27" s="11">
        <v>35056031.280000001</v>
      </c>
      <c r="QP27" s="11">
        <v>4124135.2399999998</v>
      </c>
      <c r="QQ27" s="11">
        <v>2144615.3499999996</v>
      </c>
      <c r="QR27" s="11">
        <v>2086758.98</v>
      </c>
      <c r="QS27" s="11">
        <v>10377094.77</v>
      </c>
      <c r="QT27" s="11">
        <v>2822686.09</v>
      </c>
      <c r="QU27" s="11">
        <v>186562416.28999999</v>
      </c>
      <c r="QV27" s="11">
        <v>3712131.59</v>
      </c>
      <c r="QW27" s="11">
        <v>42862496</v>
      </c>
      <c r="QX27" s="11">
        <v>7141480.5500000007</v>
      </c>
      <c r="QY27" s="11">
        <v>15296693.27</v>
      </c>
      <c r="QZ27" s="11">
        <v>38730646.659999996</v>
      </c>
      <c r="RA27" s="11">
        <v>5025604.0999999996</v>
      </c>
      <c r="RB27" s="11">
        <v>9883797.6599999983</v>
      </c>
      <c r="RC27" s="11">
        <v>36413477.459999993</v>
      </c>
      <c r="RD27" s="11">
        <v>4476508.5199999996</v>
      </c>
      <c r="RE27" s="11">
        <v>4221261.75</v>
      </c>
      <c r="RF27" s="11">
        <v>5768428.6899999995</v>
      </c>
      <c r="RG27" s="11">
        <v>4885041.71</v>
      </c>
      <c r="RH27" s="11">
        <v>122215713.03999999</v>
      </c>
      <c r="RI27" s="11">
        <v>15108524.449999999</v>
      </c>
      <c r="RJ27" s="11">
        <v>21380295.52</v>
      </c>
      <c r="RK27" s="11">
        <v>8470698.7300000004</v>
      </c>
      <c r="RL27" s="11">
        <v>33330317.830000002</v>
      </c>
      <c r="RM27" s="11">
        <v>25218328.699999999</v>
      </c>
      <c r="RN27" s="11">
        <v>49433240.420000002</v>
      </c>
      <c r="RO27" s="11">
        <v>6116689.3399999999</v>
      </c>
      <c r="RP27" s="11">
        <v>9654458.2200000007</v>
      </c>
      <c r="RQ27" s="11">
        <v>20939867.910000004</v>
      </c>
      <c r="RR27" s="11">
        <v>26840969.560000002</v>
      </c>
      <c r="RS27" s="11">
        <v>4515115.6799999988</v>
      </c>
      <c r="RT27" s="11">
        <v>6433464.7400000002</v>
      </c>
      <c r="RU27" s="11">
        <v>9075324.1399999987</v>
      </c>
      <c r="RV27" s="11">
        <v>4664926.49</v>
      </c>
      <c r="RW27" s="11">
        <v>6232897.1100000003</v>
      </c>
      <c r="RX27" s="11">
        <v>6806481.7599999998</v>
      </c>
      <c r="RY27" s="11">
        <v>5190637.6499999985</v>
      </c>
      <c r="RZ27" s="11">
        <v>5274670.6499999994</v>
      </c>
      <c r="SA27" s="11">
        <v>7881652.0700000003</v>
      </c>
      <c r="SB27" s="11">
        <v>61626066.25</v>
      </c>
      <c r="SC27" s="11">
        <v>7254800.4100000001</v>
      </c>
      <c r="SD27" s="11">
        <v>7878177.0599999996</v>
      </c>
      <c r="SE27" s="11">
        <v>4890672.28</v>
      </c>
      <c r="SF27" s="11">
        <v>2488712.6</v>
      </c>
      <c r="SG27" s="11">
        <v>5902145.5200000005</v>
      </c>
      <c r="SH27" s="11">
        <v>6383342.4899999993</v>
      </c>
      <c r="SI27" s="11">
        <v>30802265.539999999</v>
      </c>
      <c r="SJ27" s="11">
        <v>7291118.8099999996</v>
      </c>
      <c r="SK27" s="11">
        <v>6577398.6600000001</v>
      </c>
      <c r="SL27" s="11">
        <v>43452105.769999996</v>
      </c>
      <c r="SM27" s="11">
        <v>2029758.26</v>
      </c>
      <c r="SN27" s="11">
        <v>77082202.750000015</v>
      </c>
      <c r="SO27" s="11">
        <v>8972932.379999999</v>
      </c>
      <c r="SP27" s="11">
        <v>14270624.290000001</v>
      </c>
      <c r="SQ27" s="11">
        <v>24293203.25</v>
      </c>
      <c r="SR27" s="11">
        <v>6145766.1900000004</v>
      </c>
      <c r="SS27" s="11">
        <v>13334328.75</v>
      </c>
      <c r="ST27" s="11">
        <v>7066537.0299999993</v>
      </c>
      <c r="SU27" s="11">
        <v>2912115.25</v>
      </c>
      <c r="SV27" s="11">
        <v>119569912.34</v>
      </c>
      <c r="SW27" s="11">
        <v>3765506.11</v>
      </c>
      <c r="SX27" s="11">
        <v>5597080.6300000008</v>
      </c>
      <c r="SY27" s="11">
        <v>3877762.97</v>
      </c>
      <c r="SZ27" s="11">
        <v>3849876.5</v>
      </c>
      <c r="TA27" s="11">
        <v>2479109.5299999998</v>
      </c>
      <c r="TB27" s="11">
        <v>714187.8</v>
      </c>
      <c r="TC27" s="11">
        <v>19053347.120000001</v>
      </c>
      <c r="TD27" s="11">
        <v>2343067.1800000002</v>
      </c>
      <c r="TE27" s="11">
        <v>7653608.7599999998</v>
      </c>
      <c r="TF27" s="11">
        <v>8665936.5999999996</v>
      </c>
      <c r="TG27" s="11">
        <v>17267509.640000001</v>
      </c>
      <c r="TH27" s="11">
        <v>3816054.2899999996</v>
      </c>
      <c r="TI27" s="11">
        <v>2375775.9900000002</v>
      </c>
      <c r="TJ27" s="11">
        <v>231718285.18000001</v>
      </c>
      <c r="TK27" s="11">
        <v>4180503.37</v>
      </c>
      <c r="TL27" s="11">
        <v>3033470.98</v>
      </c>
      <c r="TM27" s="11">
        <v>7897066.79</v>
      </c>
      <c r="TN27" s="11">
        <v>6508436.2999999998</v>
      </c>
      <c r="TO27" s="11">
        <v>4945939.6999999993</v>
      </c>
      <c r="TP27" s="11">
        <v>2448660.89</v>
      </c>
      <c r="TQ27" s="11">
        <v>83484230.670000002</v>
      </c>
      <c r="TR27" s="11">
        <v>7311790.8399999999</v>
      </c>
      <c r="TS27" s="11">
        <v>15161383.630000001</v>
      </c>
      <c r="TT27" s="11">
        <v>9722892.5</v>
      </c>
      <c r="TU27" s="11">
        <v>5873915.7699999996</v>
      </c>
      <c r="TV27" s="11">
        <v>1780802.4500000002</v>
      </c>
      <c r="TW27" s="11">
        <v>3176290.24</v>
      </c>
      <c r="TX27" s="11">
        <v>4893842.37</v>
      </c>
      <c r="TY27" s="11">
        <v>5401734.1299999999</v>
      </c>
      <c r="TZ27" s="11">
        <v>52720149.400000006</v>
      </c>
      <c r="UA27" s="11">
        <v>4162095.24</v>
      </c>
      <c r="UB27" s="11">
        <v>69130993</v>
      </c>
      <c r="UC27" s="11">
        <v>30958951.759999998</v>
      </c>
      <c r="UD27" s="11">
        <v>4770789.5200000005</v>
      </c>
      <c r="UE27" s="11">
        <v>4349741.8899999997</v>
      </c>
      <c r="UF27" s="11">
        <v>46604420.340000004</v>
      </c>
      <c r="UG27" s="11">
        <v>2561864.17</v>
      </c>
      <c r="UH27" s="11">
        <v>2674112.69</v>
      </c>
      <c r="UI27" s="11">
        <v>4003840.12</v>
      </c>
      <c r="UJ27" s="11">
        <v>4413380.4800000004</v>
      </c>
      <c r="UK27" s="11">
        <v>56033272.350000001</v>
      </c>
      <c r="UL27" s="11">
        <v>17482779.09</v>
      </c>
      <c r="UM27" s="11">
        <v>10055636.85</v>
      </c>
      <c r="UN27" s="11">
        <v>14816751.710000001</v>
      </c>
      <c r="UO27" s="11">
        <v>9787557.3600000013</v>
      </c>
      <c r="UP27" s="11">
        <v>12510745.829999998</v>
      </c>
      <c r="UQ27" s="11">
        <v>305175235.19999999</v>
      </c>
      <c r="UR27" s="11">
        <v>19715463.900000002</v>
      </c>
      <c r="US27" s="11">
        <v>14917731.779999999</v>
      </c>
      <c r="UT27" s="11">
        <v>83974387.989999995</v>
      </c>
      <c r="UU27" s="11">
        <v>13369554.02</v>
      </c>
      <c r="UV27" s="11">
        <v>21337783.760000002</v>
      </c>
      <c r="UW27" s="11">
        <v>27271376.530000001</v>
      </c>
      <c r="UX27" s="11">
        <v>3322814.93</v>
      </c>
      <c r="UY27" s="11">
        <v>6692220.7799999993</v>
      </c>
      <c r="UZ27" s="11">
        <v>7126383.9500000002</v>
      </c>
      <c r="VA27" s="11">
        <v>11791687.59</v>
      </c>
      <c r="VB27" s="11">
        <v>32799500.259999998</v>
      </c>
      <c r="VC27" s="11">
        <v>10531200.33</v>
      </c>
      <c r="VD27" s="11">
        <v>28540913.030000001</v>
      </c>
      <c r="VE27" s="11">
        <v>7564865.8599999994</v>
      </c>
      <c r="VF27" s="11">
        <v>6678888.5099999998</v>
      </c>
      <c r="VG27" s="11">
        <v>2055050.74</v>
      </c>
      <c r="VH27" s="11">
        <v>4393100.59</v>
      </c>
      <c r="VI27" s="11">
        <v>37523240.859999999</v>
      </c>
      <c r="VJ27" s="11">
        <v>6292037.3699999992</v>
      </c>
      <c r="VK27" s="11">
        <v>3134925.8</v>
      </c>
      <c r="VL27" s="11">
        <v>3303565.4800000004</v>
      </c>
      <c r="VM27" s="11">
        <v>207260900.99000001</v>
      </c>
      <c r="VN27" s="11">
        <v>7879298.6099999994</v>
      </c>
      <c r="VO27" s="11">
        <v>5324634.8499999996</v>
      </c>
      <c r="VP27" s="11">
        <v>44051689.030000001</v>
      </c>
      <c r="VQ27" s="11">
        <v>25530866.16</v>
      </c>
      <c r="VR27" s="11">
        <v>23959827.670000002</v>
      </c>
      <c r="VS27" s="11">
        <v>24082660.460000001</v>
      </c>
      <c r="VT27" s="11">
        <v>7254753.7499999991</v>
      </c>
      <c r="VU27" s="11">
        <v>5476996.8999999994</v>
      </c>
      <c r="VV27" s="11">
        <v>82326674.059999987</v>
      </c>
      <c r="VW27" s="11">
        <v>11474575.710000001</v>
      </c>
      <c r="VX27" s="11">
        <v>37177956.180000007</v>
      </c>
      <c r="VY27" s="11">
        <v>9801968.5300000012</v>
      </c>
      <c r="VZ27" s="11">
        <v>5730765.79</v>
      </c>
      <c r="WA27" s="11">
        <v>5061981.78</v>
      </c>
      <c r="WB27" s="11">
        <v>412652385.94999999</v>
      </c>
      <c r="WC27" s="11">
        <v>14509517.300000001</v>
      </c>
      <c r="WD27" s="11">
        <v>8415214.7799999993</v>
      </c>
      <c r="WE27" s="11">
        <v>4556192.43</v>
      </c>
      <c r="WF27" s="11">
        <v>2984702.9600000004</v>
      </c>
      <c r="WG27" s="11">
        <v>6732055.3600000003</v>
      </c>
      <c r="WH27" s="11">
        <v>14378422.999999998</v>
      </c>
      <c r="WI27" s="11">
        <v>13833058.649999999</v>
      </c>
      <c r="WJ27" s="11">
        <v>5309210.8600000003</v>
      </c>
      <c r="WK27" s="11">
        <v>8529119.9600000009</v>
      </c>
      <c r="WL27" s="11">
        <v>4575640.72</v>
      </c>
      <c r="WM27" s="11">
        <v>35463871.810000002</v>
      </c>
      <c r="WN27" s="11">
        <v>6466734.8199999994</v>
      </c>
      <c r="WO27" s="11">
        <v>27698789.449999999</v>
      </c>
      <c r="WP27" s="11">
        <v>31304605.060000006</v>
      </c>
      <c r="WQ27" s="11">
        <v>16686380.810000001</v>
      </c>
      <c r="WR27" s="11">
        <v>8762599.7699999996</v>
      </c>
      <c r="WS27" s="11">
        <v>18792466.859999999</v>
      </c>
      <c r="WT27" s="11">
        <v>6465466.2299999995</v>
      </c>
      <c r="WU27" s="11">
        <v>25813994.439999998</v>
      </c>
      <c r="WV27" s="11">
        <v>75536183.750000015</v>
      </c>
      <c r="WW27" s="11">
        <v>5136573.2</v>
      </c>
      <c r="WX27" s="11">
        <v>3821754.02</v>
      </c>
      <c r="WY27" s="11">
        <v>4382677.9899999993</v>
      </c>
      <c r="WZ27" s="11">
        <v>7325999.6899999995</v>
      </c>
      <c r="XA27" s="11">
        <v>4071876.0500000003</v>
      </c>
      <c r="XB27" s="11">
        <v>2071987.9900000002</v>
      </c>
      <c r="XC27" s="11">
        <v>3628519.9</v>
      </c>
      <c r="XD27" s="11">
        <v>73951557.730000004</v>
      </c>
      <c r="XE27" s="11">
        <v>3800525.11</v>
      </c>
      <c r="XF27" s="11">
        <v>3567990.38</v>
      </c>
      <c r="XG27" s="11">
        <v>3353268.2199999997</v>
      </c>
      <c r="XH27" s="11">
        <v>6398694.6200000001</v>
      </c>
      <c r="XI27" s="11">
        <v>275363678.98000002</v>
      </c>
      <c r="XJ27" s="11">
        <v>16279288.58</v>
      </c>
      <c r="XK27" s="11">
        <v>17537576.050000001</v>
      </c>
      <c r="XL27" s="11">
        <v>114588031.67</v>
      </c>
      <c r="XM27" s="11">
        <v>10109035.810000001</v>
      </c>
      <c r="XN27" s="11">
        <v>9373146.7200000007</v>
      </c>
      <c r="XO27" s="11">
        <v>44144209.490000002</v>
      </c>
      <c r="XP27" s="11">
        <v>8264319.6500000004</v>
      </c>
      <c r="XQ27" s="11">
        <v>8944107.0700000003</v>
      </c>
      <c r="XR27" s="11">
        <v>27372092.609999999</v>
      </c>
      <c r="XS27" s="11">
        <v>37388810.400000006</v>
      </c>
      <c r="XT27" s="11">
        <v>6894118.6599999992</v>
      </c>
      <c r="XU27" s="11">
        <v>4667421.4400000004</v>
      </c>
      <c r="XV27" s="11">
        <v>9551676.1100000013</v>
      </c>
      <c r="XW27" s="11">
        <v>2972059.5300000003</v>
      </c>
      <c r="XX27" s="11">
        <v>13050237.149999999</v>
      </c>
      <c r="XY27" s="11">
        <v>6098402.1799999997</v>
      </c>
      <c r="XZ27" s="11">
        <v>5672425.9100000001</v>
      </c>
      <c r="YA27" s="11">
        <v>4416512.0199999996</v>
      </c>
      <c r="YB27" s="11">
        <v>3058467.79</v>
      </c>
      <c r="YC27" s="11">
        <v>5612019.0599999996</v>
      </c>
      <c r="YD27" s="11">
        <v>5329859.8600000003</v>
      </c>
      <c r="YE27" s="11">
        <v>5632522.4400000004</v>
      </c>
      <c r="YF27" s="11">
        <v>157720671.73000005</v>
      </c>
      <c r="YG27" s="11">
        <v>5043773.96</v>
      </c>
      <c r="YH27" s="11">
        <v>30517412.07</v>
      </c>
      <c r="YI27" s="11">
        <v>5864513.0300000003</v>
      </c>
      <c r="YJ27" s="11">
        <v>38720446.210000001</v>
      </c>
      <c r="YK27" s="11">
        <v>11925220.639999999</v>
      </c>
      <c r="YL27" s="11">
        <v>19379629.649999999</v>
      </c>
      <c r="YM27" s="11">
        <v>1864409.91</v>
      </c>
      <c r="YN27" s="11">
        <v>47573957.75</v>
      </c>
      <c r="YO27" s="11">
        <v>47906733.109999992</v>
      </c>
      <c r="YP27" s="11">
        <v>13515426.93</v>
      </c>
      <c r="YQ27" s="11">
        <v>3046648.93</v>
      </c>
      <c r="YR27" s="11">
        <v>4556109.6499999994</v>
      </c>
      <c r="YS27" s="11">
        <v>6804711.6499999994</v>
      </c>
      <c r="YT27" s="11">
        <v>4263188.71</v>
      </c>
      <c r="YU27" s="11">
        <v>3019042.24</v>
      </c>
      <c r="YV27" s="11">
        <v>3042893.79</v>
      </c>
      <c r="YW27" s="11">
        <v>87891037.149999991</v>
      </c>
      <c r="YX27" s="11">
        <v>6586062.2200000007</v>
      </c>
      <c r="YY27" s="11">
        <v>11645422.58</v>
      </c>
      <c r="YZ27" s="11">
        <v>10673998.039999999</v>
      </c>
      <c r="ZA27" s="11">
        <v>11577220.049999999</v>
      </c>
      <c r="ZB27" s="11">
        <v>2211169.52</v>
      </c>
      <c r="ZC27" s="11">
        <v>4278952.79</v>
      </c>
      <c r="ZD27" s="11">
        <v>97591510.409999996</v>
      </c>
      <c r="ZE27" s="11">
        <v>7493557.0099999998</v>
      </c>
      <c r="ZF27" s="11">
        <v>19921406.770000003</v>
      </c>
      <c r="ZG27" s="11">
        <v>14217273.5</v>
      </c>
      <c r="ZH27" s="11">
        <v>3634281.64</v>
      </c>
      <c r="ZI27" s="11">
        <v>4665648.82</v>
      </c>
      <c r="ZJ27" s="11">
        <v>3913140.6799999997</v>
      </c>
      <c r="ZK27" s="11">
        <v>5275104.9400000004</v>
      </c>
      <c r="ZL27" s="11">
        <v>26999975.57</v>
      </c>
      <c r="ZM27" s="11">
        <v>161551009.85999998</v>
      </c>
      <c r="ZN27" s="11">
        <v>10333096.799999999</v>
      </c>
      <c r="ZO27" s="11">
        <v>17058913.460000001</v>
      </c>
      <c r="ZP27" s="11">
        <v>64565036.399999999</v>
      </c>
      <c r="ZQ27" s="11">
        <v>32877424.07</v>
      </c>
      <c r="ZR27" s="11">
        <v>4185632.9999999995</v>
      </c>
      <c r="ZS27" s="11">
        <v>11621916.469999999</v>
      </c>
      <c r="ZT27" s="11">
        <v>8989438.290000001</v>
      </c>
      <c r="ZU27" s="11">
        <v>28773520.359999999</v>
      </c>
      <c r="ZV27" s="11">
        <v>23906806.399999999</v>
      </c>
      <c r="ZW27" s="11">
        <v>3607525.37</v>
      </c>
      <c r="ZX27" s="11">
        <v>6636598.8399999999</v>
      </c>
      <c r="ZY27" s="11">
        <v>7249991.9800000004</v>
      </c>
      <c r="ZZ27" s="11">
        <v>27200230.189999998</v>
      </c>
      <c r="AAA27" s="11">
        <v>7475137.75</v>
      </c>
      <c r="AAB27" s="11">
        <v>4410696.3499999996</v>
      </c>
      <c r="AAC27" s="11">
        <v>5668565.8399999989</v>
      </c>
      <c r="AAD27" s="11">
        <v>9574614.5600000005</v>
      </c>
      <c r="AAE27" s="11">
        <v>5737633.5899999999</v>
      </c>
      <c r="AAF27" s="11">
        <v>4344086.8</v>
      </c>
      <c r="AAG27" s="11">
        <v>2924394.18</v>
      </c>
      <c r="AAH27" s="11">
        <v>4129373.42</v>
      </c>
      <c r="AAI27" s="11">
        <v>102072379.88</v>
      </c>
      <c r="AAJ27" s="11">
        <v>4532334.3500000006</v>
      </c>
      <c r="AAK27" s="11">
        <v>12961031.77</v>
      </c>
      <c r="AAL27" s="11">
        <v>6979412.0200000014</v>
      </c>
      <c r="AAM27" s="11">
        <v>4299042.42</v>
      </c>
      <c r="AAN27" s="11">
        <v>15322389.229999999</v>
      </c>
      <c r="AAO27" s="11">
        <v>5119085.22</v>
      </c>
      <c r="AAP27" s="11">
        <v>157814063.44999999</v>
      </c>
      <c r="AAQ27" s="11">
        <v>8714659.4499999993</v>
      </c>
      <c r="AAR27" s="11">
        <v>4713837.66</v>
      </c>
      <c r="AAS27" s="11">
        <v>37001545.93</v>
      </c>
      <c r="AAT27" s="11">
        <v>26447548.82</v>
      </c>
      <c r="AAU27" s="11">
        <v>5726258.4699999997</v>
      </c>
      <c r="AAV27" s="11">
        <v>10664762.709999999</v>
      </c>
      <c r="AAW27" s="11">
        <v>6913286.8199999994</v>
      </c>
      <c r="AAX27" s="11">
        <v>37535400.859999999</v>
      </c>
      <c r="AAY27" s="11">
        <v>7441593.2300000004</v>
      </c>
      <c r="AAZ27" s="11">
        <v>21418264.079999998</v>
      </c>
      <c r="ABA27" s="11">
        <v>42782300.329999998</v>
      </c>
      <c r="ABB27" s="11">
        <v>25920068.599999998</v>
      </c>
      <c r="ABC27" s="11">
        <v>2337332.56</v>
      </c>
      <c r="ABD27" s="11">
        <v>5504478.6500000004</v>
      </c>
      <c r="ABE27" s="11">
        <v>5214747.41</v>
      </c>
      <c r="ABF27" s="11">
        <v>1773257.15</v>
      </c>
      <c r="ABG27" s="11">
        <v>6737364.3500000006</v>
      </c>
      <c r="ABH27" s="11">
        <v>4898092.5300000012</v>
      </c>
      <c r="ABI27" s="11">
        <v>77806070.070000008</v>
      </c>
      <c r="ABJ27" s="11">
        <v>98474808.780000001</v>
      </c>
      <c r="ABK27" s="11">
        <v>4107818.6100000003</v>
      </c>
      <c r="ABL27" s="11">
        <v>3449703.5100000002</v>
      </c>
      <c r="ABM27" s="11">
        <v>3683706.8400000003</v>
      </c>
      <c r="ABN27" s="11">
        <v>4409819.79</v>
      </c>
      <c r="ABO27" s="11">
        <v>5174269.97</v>
      </c>
      <c r="ABP27" s="11">
        <v>91704194.649999991</v>
      </c>
      <c r="ABQ27" s="11">
        <v>8566837.3399999999</v>
      </c>
      <c r="ABR27" s="11">
        <v>12803637.630000001</v>
      </c>
      <c r="ABS27" s="11">
        <v>11902379.890000001</v>
      </c>
      <c r="ABT27" s="11">
        <v>19916804.440000001</v>
      </c>
      <c r="ABU27" s="11">
        <v>15043804.07</v>
      </c>
      <c r="ABV27" s="11">
        <v>4037934.52</v>
      </c>
      <c r="ABW27" s="11">
        <v>5079181.42</v>
      </c>
      <c r="ABX27" s="11">
        <v>2908052.2299999995</v>
      </c>
      <c r="ABY27" s="11">
        <v>80805692.049999997</v>
      </c>
      <c r="ABZ27" s="11">
        <v>9814143.4700000007</v>
      </c>
      <c r="ACA27" s="11">
        <v>12771697.229999999</v>
      </c>
      <c r="ACB27" s="11">
        <v>5087310.7</v>
      </c>
      <c r="ACC27" s="11">
        <v>3678480.0600000005</v>
      </c>
      <c r="ACD27" s="11">
        <v>21275234.450000003</v>
      </c>
      <c r="ACE27" s="11">
        <v>6779753.0300000003</v>
      </c>
      <c r="ACF27" s="11">
        <v>12275810.15</v>
      </c>
      <c r="ACG27" s="11">
        <v>3167227.58</v>
      </c>
      <c r="ACH27" s="11">
        <v>9207431.9399999995</v>
      </c>
      <c r="ACI27" s="11">
        <v>4716402.57</v>
      </c>
      <c r="ACJ27" s="11">
        <v>166967248.60999998</v>
      </c>
      <c r="ACK27" s="11">
        <v>7637251.9900000002</v>
      </c>
      <c r="ACL27" s="11">
        <v>8552576.2100000009</v>
      </c>
      <c r="ACM27" s="11">
        <v>16962098.129999999</v>
      </c>
      <c r="ACN27" s="11">
        <v>8585805.7799999993</v>
      </c>
      <c r="ACO27" s="11">
        <v>6395578.9000000004</v>
      </c>
      <c r="ACP27" s="11">
        <v>18041390.710000001</v>
      </c>
      <c r="ACQ27" s="11">
        <v>32130583.850000005</v>
      </c>
      <c r="ACR27" s="11">
        <v>106346479.94</v>
      </c>
      <c r="ACS27" s="11">
        <v>8597023.4499999993</v>
      </c>
      <c r="ACT27" s="11">
        <v>11973871.84</v>
      </c>
      <c r="ACU27" s="11">
        <v>18351763.390000001</v>
      </c>
      <c r="ACV27" s="11">
        <v>9391750.7700000014</v>
      </c>
      <c r="ACW27" s="11">
        <v>46120323.369999997</v>
      </c>
      <c r="ACX27" s="11">
        <v>7715746.3700000001</v>
      </c>
      <c r="ACY27" s="11">
        <v>21134940.529999997</v>
      </c>
      <c r="ACZ27" s="11">
        <v>6878149.0200000005</v>
      </c>
      <c r="ADA27" s="11">
        <v>3276618.9499999997</v>
      </c>
      <c r="ADB27" s="11">
        <v>8695410.0799999982</v>
      </c>
      <c r="ADC27" s="11">
        <v>6808739.2399999993</v>
      </c>
      <c r="ADD27" s="11">
        <v>12917307.079999998</v>
      </c>
      <c r="ADE27" s="11">
        <v>5587894.1200000001</v>
      </c>
      <c r="ADF27" s="11">
        <v>5772856.3500000006</v>
      </c>
      <c r="ADG27" s="11">
        <v>29261581.489999998</v>
      </c>
      <c r="ADH27" s="11">
        <v>29880354.23</v>
      </c>
      <c r="ADI27" s="11">
        <v>5467190.3600000003</v>
      </c>
      <c r="ADJ27" s="11">
        <v>3433805.36</v>
      </c>
      <c r="ADK27" s="11">
        <v>9581212.370000001</v>
      </c>
      <c r="ADL27" s="11">
        <v>2380252.83</v>
      </c>
      <c r="ADM27" s="11">
        <v>7724335.7399999993</v>
      </c>
      <c r="ADN27" s="11">
        <v>5846330.5</v>
      </c>
      <c r="ADO27" s="11">
        <v>6980971.8600000003</v>
      </c>
      <c r="ADP27" s="11">
        <v>212528432.26999998</v>
      </c>
      <c r="ADQ27" s="11">
        <v>61998911.930000007</v>
      </c>
      <c r="ADR27" s="11">
        <v>43099872.920000002</v>
      </c>
      <c r="ADS27" s="11">
        <v>26067551.190000005</v>
      </c>
      <c r="ADT27" s="11">
        <v>113578467.03</v>
      </c>
      <c r="ADU27" s="11">
        <v>7058036.4799999995</v>
      </c>
      <c r="ADV27" s="11">
        <v>4423104.6899999995</v>
      </c>
      <c r="ADW27" s="11">
        <v>7411944.6600000001</v>
      </c>
      <c r="ADX27" s="11">
        <v>7888917.2399999993</v>
      </c>
      <c r="ADY27" s="11">
        <v>11507626.919999998</v>
      </c>
      <c r="ADZ27" s="11">
        <v>235820836.12999997</v>
      </c>
      <c r="AEA27" s="11">
        <v>43981225.740000002</v>
      </c>
      <c r="AEB27" s="11">
        <v>33368421.409999996</v>
      </c>
      <c r="AEC27" s="11">
        <v>5656687.79</v>
      </c>
      <c r="AED27" s="11">
        <v>19808681.27</v>
      </c>
      <c r="AEE27" s="11">
        <v>21809827.369999997</v>
      </c>
      <c r="AEF27" s="11">
        <v>18703680.02</v>
      </c>
      <c r="AEG27" s="11">
        <v>9042013.4699999988</v>
      </c>
      <c r="AEH27" s="11">
        <v>8188539.2199999997</v>
      </c>
      <c r="AEI27" s="11">
        <v>8003725.5800000001</v>
      </c>
      <c r="AEJ27" s="11">
        <v>8334418.9900000002</v>
      </c>
      <c r="AEK27" s="11">
        <v>16657180.459999999</v>
      </c>
      <c r="AEL27" s="11">
        <v>7990961.6600000001</v>
      </c>
      <c r="AEM27" s="11">
        <v>19997036.149999999</v>
      </c>
      <c r="AEN27" s="11">
        <v>13671394.440000001</v>
      </c>
      <c r="AEO27" s="11">
        <v>73922205.779999986</v>
      </c>
      <c r="AEP27" s="11">
        <v>7051785.0000000009</v>
      </c>
      <c r="AEQ27" s="11">
        <v>63528847.980000004</v>
      </c>
      <c r="AER27" s="11">
        <v>4171294.7399999998</v>
      </c>
      <c r="AES27" s="11">
        <v>19822357.039999999</v>
      </c>
      <c r="AET27" s="11">
        <v>85915528.289999992</v>
      </c>
      <c r="AEU27" s="11">
        <v>15118246.93</v>
      </c>
      <c r="AEV27" s="11">
        <v>13895310.82</v>
      </c>
      <c r="AEW27" s="11">
        <v>15172095.360000001</v>
      </c>
      <c r="AEX27" s="11">
        <v>6023561.2600000007</v>
      </c>
      <c r="AEY27" s="11">
        <v>31706248.980000004</v>
      </c>
      <c r="AEZ27" s="11">
        <v>6909588.8300000001</v>
      </c>
      <c r="AFA27" s="11">
        <v>4792882.4200000009</v>
      </c>
      <c r="AFB27" s="11">
        <v>9633351.6799999997</v>
      </c>
      <c r="AFC27" s="11">
        <v>3873457.2800000003</v>
      </c>
      <c r="AFD27" s="11">
        <v>78710412.920000002</v>
      </c>
      <c r="AFE27" s="11">
        <v>27569760.340000004</v>
      </c>
      <c r="AFF27" s="11">
        <v>11707309.709999999</v>
      </c>
      <c r="AFG27" s="11">
        <v>9560273.209999999</v>
      </c>
      <c r="AFH27" s="11">
        <v>10036837.15</v>
      </c>
      <c r="AFI27" s="11">
        <v>6006921.8000000007</v>
      </c>
      <c r="AFJ27" s="11">
        <v>5813170.080000001</v>
      </c>
      <c r="AFK27" s="11">
        <v>6302727.0899999999</v>
      </c>
      <c r="AFL27" s="11">
        <v>3126529.4600000004</v>
      </c>
      <c r="AFM27" s="11">
        <v>8663311.9800000004</v>
      </c>
      <c r="AFN27" s="11">
        <v>7846815.9500000002</v>
      </c>
      <c r="AFO27" s="11">
        <v>10209373.77</v>
      </c>
      <c r="AFP27" s="11">
        <v>16607303.780000001</v>
      </c>
      <c r="AFQ27" s="11">
        <v>54701546.770000003</v>
      </c>
      <c r="AFR27" s="11">
        <v>19136554.180000003</v>
      </c>
      <c r="AFS27" s="11">
        <v>4069007.54</v>
      </c>
      <c r="AFT27" s="11">
        <v>9703152.8499999996</v>
      </c>
      <c r="AFU27" s="11">
        <v>7902510.6699999999</v>
      </c>
      <c r="AFV27" s="11">
        <v>4110956.61</v>
      </c>
      <c r="AFW27" s="11">
        <v>6132593.9799999995</v>
      </c>
      <c r="AFX27" s="11">
        <v>29272714.949999999</v>
      </c>
      <c r="AFY27" s="11">
        <v>15682097</v>
      </c>
      <c r="AFZ27" s="11">
        <v>3755896.4499999993</v>
      </c>
      <c r="AGA27" s="11">
        <v>5744797.25</v>
      </c>
      <c r="AGB27" s="11">
        <v>3747248.7</v>
      </c>
      <c r="AGC27" s="11">
        <v>111499318.09999999</v>
      </c>
      <c r="AGD27" s="11">
        <v>9585069.5</v>
      </c>
      <c r="AGE27" s="11">
        <v>7587016.580000001</v>
      </c>
      <c r="AGF27" s="11">
        <v>5903991.8399999999</v>
      </c>
      <c r="AGG27" s="11">
        <v>50787784.209999993</v>
      </c>
      <c r="AGH27" s="11">
        <v>10817698.68</v>
      </c>
      <c r="AGI27" s="11">
        <v>3205648.98</v>
      </c>
      <c r="AGJ27" s="11">
        <v>6715382.6499999994</v>
      </c>
      <c r="AGK27" s="11">
        <v>3734465.54</v>
      </c>
      <c r="AGL27" s="11">
        <v>5789715.6399999997</v>
      </c>
      <c r="AGM27" s="11">
        <v>5672073.1199999992</v>
      </c>
      <c r="AGN27" s="11">
        <v>90208118.269999996</v>
      </c>
      <c r="AGO27" s="11">
        <v>24045451.240000002</v>
      </c>
      <c r="AGP27" s="11">
        <v>17395212.049999997</v>
      </c>
      <c r="AGQ27" s="11">
        <v>2947131.28</v>
      </c>
      <c r="AGR27" s="11">
        <v>7195737.7500000009</v>
      </c>
      <c r="AGS27" s="11">
        <v>9500423.2699999996</v>
      </c>
      <c r="AGT27" s="11">
        <v>2879960.25</v>
      </c>
      <c r="AGU27" s="11">
        <v>3788515.59</v>
      </c>
      <c r="AGV27" s="11">
        <v>288000746.36000001</v>
      </c>
      <c r="AGW27" s="11">
        <v>205608585.22</v>
      </c>
      <c r="AGX27" s="11">
        <v>4824063.7600000007</v>
      </c>
      <c r="AGY27" s="11">
        <v>17668294.520000003</v>
      </c>
      <c r="AGZ27" s="11">
        <v>22116448.929999996</v>
      </c>
      <c r="AHA27" s="11">
        <v>15272228.130000001</v>
      </c>
      <c r="AHB27" s="11">
        <v>11701923.93</v>
      </c>
      <c r="AHC27" s="11">
        <v>11828481.92</v>
      </c>
      <c r="AHD27" s="11">
        <v>1966476.4000000001</v>
      </c>
      <c r="AHE27" s="11">
        <v>17634021.5</v>
      </c>
      <c r="AHF27" s="11">
        <v>8901903.4499999993</v>
      </c>
      <c r="AHG27" s="11">
        <v>7516208.4299999997</v>
      </c>
      <c r="AHH27" s="11">
        <v>7331551.2000000002</v>
      </c>
      <c r="AHI27" s="11">
        <v>16648855.800000001</v>
      </c>
      <c r="AHJ27" s="11">
        <v>7038852.8899999997</v>
      </c>
      <c r="AHK27" s="11">
        <v>5773900.4199999999</v>
      </c>
      <c r="AHL27" s="11">
        <v>11834618.379999999</v>
      </c>
      <c r="AHM27" s="11">
        <v>136178154.93000001</v>
      </c>
      <c r="AHN27" s="11">
        <v>17231632.169999998</v>
      </c>
      <c r="AHO27" s="11">
        <v>8904333.6000000015</v>
      </c>
      <c r="AHP27" s="11">
        <v>9248847.9000000004</v>
      </c>
      <c r="AHQ27" s="11">
        <v>31028919.069999997</v>
      </c>
      <c r="AHR27" s="11">
        <v>9375077.1000000015</v>
      </c>
      <c r="AHS27" s="11">
        <v>10196092.9</v>
      </c>
      <c r="AHT27" s="11">
        <f t="shared" si="16"/>
        <v>24449041910.002743</v>
      </c>
      <c r="AHV27" s="609"/>
      <c r="AHW27" s="610"/>
    </row>
    <row r="28" spans="1:907" x14ac:dyDescent="0.7">
      <c r="A28" s="96">
        <v>22</v>
      </c>
      <c r="B28" s="96" t="s">
        <v>35</v>
      </c>
      <c r="C28" s="6" t="s">
        <v>36</v>
      </c>
      <c r="D28" s="11">
        <v>58866483.199999996</v>
      </c>
      <c r="E28" s="11">
        <v>3763523.1</v>
      </c>
      <c r="F28" s="11">
        <v>5635509.3200000003</v>
      </c>
      <c r="G28" s="11">
        <v>2153311.66</v>
      </c>
      <c r="H28" s="11">
        <v>10585332.58</v>
      </c>
      <c r="I28" s="11">
        <v>3631839.76</v>
      </c>
      <c r="J28" s="11">
        <v>9155555.8100000005</v>
      </c>
      <c r="K28" s="11">
        <v>4160801.25</v>
      </c>
      <c r="L28" s="11">
        <v>3900600.15</v>
      </c>
      <c r="M28" s="11">
        <v>5215459.29</v>
      </c>
      <c r="N28" s="11">
        <v>2114930.21</v>
      </c>
      <c r="O28" s="11">
        <v>2089867.8299999998</v>
      </c>
      <c r="P28" s="11">
        <v>2129828.14</v>
      </c>
      <c r="Q28" s="11">
        <v>2261613.4299999997</v>
      </c>
      <c r="R28" s="11">
        <v>1939524.4200000002</v>
      </c>
      <c r="S28" s="11">
        <v>4462773.88</v>
      </c>
      <c r="T28" s="11">
        <v>4734140.5299999993</v>
      </c>
      <c r="U28" s="11">
        <v>1008032.87</v>
      </c>
      <c r="V28" s="11">
        <v>52823664.68</v>
      </c>
      <c r="W28" s="11">
        <v>12956942.33</v>
      </c>
      <c r="X28" s="11">
        <v>2428876.35</v>
      </c>
      <c r="Y28" s="11">
        <v>4247962.1900000004</v>
      </c>
      <c r="Z28" s="11">
        <v>2815821.5500000003</v>
      </c>
      <c r="AA28" s="11">
        <v>3371360.37</v>
      </c>
      <c r="AB28" s="11">
        <v>1572547.58</v>
      </c>
      <c r="AC28" s="11">
        <v>17685718.580000002</v>
      </c>
      <c r="AD28" s="11">
        <v>4159389.2199999997</v>
      </c>
      <c r="AE28" s="11">
        <v>1597345.98</v>
      </c>
      <c r="AF28" s="11">
        <v>8668250.6199999992</v>
      </c>
      <c r="AG28" s="11">
        <v>2351612.8000000003</v>
      </c>
      <c r="AH28" s="11">
        <v>14087474.67</v>
      </c>
      <c r="AI28" s="11">
        <v>4791538.3900000006</v>
      </c>
      <c r="AJ28" s="11">
        <v>2999929.7500000005</v>
      </c>
      <c r="AK28" s="11">
        <v>1754856.24</v>
      </c>
      <c r="AL28" s="11">
        <v>2087262.79</v>
      </c>
      <c r="AM28" s="11">
        <v>2904920.3300000005</v>
      </c>
      <c r="AN28" s="11">
        <v>1336322.23</v>
      </c>
      <c r="AO28" s="11">
        <v>1940591.8499999999</v>
      </c>
      <c r="AP28" s="11">
        <v>2343082.8000000003</v>
      </c>
      <c r="AQ28" s="11">
        <v>1493111.8499999999</v>
      </c>
      <c r="AR28" s="11">
        <v>1233880.46</v>
      </c>
      <c r="AS28" s="11">
        <v>1063386.4000000001</v>
      </c>
      <c r="AT28" s="11">
        <v>29667824.43</v>
      </c>
      <c r="AU28" s="11">
        <v>1274628.6100000001</v>
      </c>
      <c r="AV28" s="11">
        <v>1039614.0700000001</v>
      </c>
      <c r="AW28" s="11">
        <v>1919656.94</v>
      </c>
      <c r="AX28" s="11">
        <v>2964346.84</v>
      </c>
      <c r="AY28" s="11">
        <v>3855004.1</v>
      </c>
      <c r="AZ28" s="11">
        <v>1667032.03</v>
      </c>
      <c r="BA28" s="11">
        <v>1697075.5899999999</v>
      </c>
      <c r="BB28" s="11">
        <v>1175427.01</v>
      </c>
      <c r="BC28" s="11">
        <v>1308502.8899999999</v>
      </c>
      <c r="BD28" s="11">
        <v>932275.57</v>
      </c>
      <c r="BE28" s="11">
        <v>1217968.1199999999</v>
      </c>
      <c r="BF28" s="11">
        <v>4972666.7300000004</v>
      </c>
      <c r="BG28" s="11">
        <v>1186665.42</v>
      </c>
      <c r="BH28" s="11">
        <v>1153323.18</v>
      </c>
      <c r="BI28" s="11">
        <v>19639336.789999999</v>
      </c>
      <c r="BJ28" s="11">
        <v>14627219.530000001</v>
      </c>
      <c r="BK28" s="11">
        <v>2168032.3600000003</v>
      </c>
      <c r="BL28" s="11">
        <v>1571011.5699999998</v>
      </c>
      <c r="BM28" s="11">
        <v>3297374.7800000003</v>
      </c>
      <c r="BN28" s="11">
        <v>2591769.6999999997</v>
      </c>
      <c r="BO28" s="11">
        <v>1476453.23</v>
      </c>
      <c r="BP28" s="11">
        <v>517869.66</v>
      </c>
      <c r="BQ28" s="11">
        <v>564479.27999999991</v>
      </c>
      <c r="BR28" s="11">
        <v>27803845</v>
      </c>
      <c r="BS28" s="11">
        <v>3269592.86</v>
      </c>
      <c r="BT28" s="11">
        <v>3411839.57</v>
      </c>
      <c r="BU28" s="11">
        <v>3964820.74</v>
      </c>
      <c r="BV28" s="11">
        <v>3147193.5499999993</v>
      </c>
      <c r="BW28" s="11">
        <v>1986526.1600000001</v>
      </c>
      <c r="BX28" s="11">
        <v>2070216.0399999998</v>
      </c>
      <c r="BY28" s="11">
        <v>2731741.3499999996</v>
      </c>
      <c r="BZ28" s="11">
        <v>10029407.070000002</v>
      </c>
      <c r="CA28" s="11">
        <v>1407465.65</v>
      </c>
      <c r="CB28" s="11">
        <v>3702485.0399999996</v>
      </c>
      <c r="CC28" s="11">
        <v>8334231.5800000001</v>
      </c>
      <c r="CD28" s="11">
        <v>1628655.44</v>
      </c>
      <c r="CE28" s="11">
        <v>1508914.01</v>
      </c>
      <c r="CF28" s="11">
        <v>2157427.36</v>
      </c>
      <c r="CG28" s="11">
        <v>68526731.349999994</v>
      </c>
      <c r="CH28" s="11">
        <v>2874970.58</v>
      </c>
      <c r="CI28" s="11">
        <v>10841437.539999999</v>
      </c>
      <c r="CJ28" s="11">
        <v>1795270.68</v>
      </c>
      <c r="CK28" s="11">
        <v>2057593.98</v>
      </c>
      <c r="CL28" s="11">
        <v>2275427.73</v>
      </c>
      <c r="CM28" s="11">
        <v>1930393.4000000001</v>
      </c>
      <c r="CN28" s="11">
        <v>5392995.1299999999</v>
      </c>
      <c r="CO28" s="11">
        <v>1472031.6199999999</v>
      </c>
      <c r="CP28" s="11">
        <v>2130276.31</v>
      </c>
      <c r="CQ28" s="11">
        <v>1909576.3300000003</v>
      </c>
      <c r="CR28" s="11">
        <v>2569431.67</v>
      </c>
      <c r="CS28" s="11">
        <v>1980978.3800000001</v>
      </c>
      <c r="CT28" s="11">
        <v>23717764.560000002</v>
      </c>
      <c r="CU28" s="11">
        <v>1923417.61</v>
      </c>
      <c r="CV28" s="11">
        <v>1943470.9900000002</v>
      </c>
      <c r="CW28" s="11">
        <v>4360054.05</v>
      </c>
      <c r="CX28" s="11">
        <v>1161497.57</v>
      </c>
      <c r="CY28" s="11">
        <v>4004742.87</v>
      </c>
      <c r="CZ28" s="11">
        <v>1918774.31</v>
      </c>
      <c r="DA28" s="11">
        <v>1012494.45</v>
      </c>
      <c r="DB28" s="11">
        <v>16921457.459999997</v>
      </c>
      <c r="DC28" s="11">
        <v>35044889.789999999</v>
      </c>
      <c r="DD28" s="11">
        <v>2175587.71</v>
      </c>
      <c r="DE28" s="11">
        <v>2620312.54</v>
      </c>
      <c r="DF28" s="11">
        <v>4229423.3000000007</v>
      </c>
      <c r="DG28" s="11">
        <v>3608228.1599999997</v>
      </c>
      <c r="DH28" s="11">
        <v>3250623.4099999997</v>
      </c>
      <c r="DI28" s="11">
        <v>3378311.45</v>
      </c>
      <c r="DJ28" s="11">
        <v>1969139.7600000002</v>
      </c>
      <c r="DK28" s="11">
        <v>68919999.829999998</v>
      </c>
      <c r="DL28" s="11">
        <v>4567660.25</v>
      </c>
      <c r="DM28" s="11">
        <v>4554173.28</v>
      </c>
      <c r="DN28" s="11">
        <v>4033200.7</v>
      </c>
      <c r="DO28" s="11">
        <v>4509843.1300000008</v>
      </c>
      <c r="DP28" s="11">
        <v>4312623.08</v>
      </c>
      <c r="DQ28" s="11">
        <v>5954603.2399999993</v>
      </c>
      <c r="DR28" s="11">
        <v>3423546.4199999995</v>
      </c>
      <c r="DS28" s="11">
        <v>5881162.2999999998</v>
      </c>
      <c r="DT28" s="11">
        <v>28265975.02</v>
      </c>
      <c r="DU28" s="11">
        <v>3912502.2399999993</v>
      </c>
      <c r="DV28" s="11">
        <v>9791506.2800000012</v>
      </c>
      <c r="DW28" s="11">
        <v>18370031.909999996</v>
      </c>
      <c r="DX28" s="11">
        <v>3761207.2899999996</v>
      </c>
      <c r="DY28" s="11">
        <v>7656187.1600000001</v>
      </c>
      <c r="DZ28" s="11">
        <v>4440198.3999999994</v>
      </c>
      <c r="EA28" s="11">
        <v>907205.95</v>
      </c>
      <c r="EB28" s="11">
        <v>2820612.08</v>
      </c>
      <c r="EC28" s="11">
        <v>1688389.8199999998</v>
      </c>
      <c r="ED28" s="11">
        <v>5304914.95</v>
      </c>
      <c r="EE28" s="11">
        <v>14641682.949999999</v>
      </c>
      <c r="EF28" s="11">
        <v>14630683.1</v>
      </c>
      <c r="EG28" s="11">
        <v>2374614.7799999998</v>
      </c>
      <c r="EH28" s="11">
        <v>3053813.26</v>
      </c>
      <c r="EI28" s="11">
        <v>2717299.26</v>
      </c>
      <c r="EJ28" s="11">
        <v>3601547.52</v>
      </c>
      <c r="EK28" s="11">
        <v>4758088.03</v>
      </c>
      <c r="EL28" s="11">
        <v>1986075.2499999998</v>
      </c>
      <c r="EM28" s="11">
        <v>3494899.88</v>
      </c>
      <c r="EN28" s="11">
        <v>37720456.259999998</v>
      </c>
      <c r="EO28" s="11">
        <v>3426190.9099999997</v>
      </c>
      <c r="EP28" s="11">
        <v>3147410.31</v>
      </c>
      <c r="EQ28" s="11">
        <v>3360819.9000000004</v>
      </c>
      <c r="ER28" s="11">
        <v>2364505.7199999997</v>
      </c>
      <c r="ES28" s="11">
        <v>1535016.33</v>
      </c>
      <c r="ET28" s="11">
        <v>4507066.74</v>
      </c>
      <c r="EU28" s="11">
        <v>3878528.6899999995</v>
      </c>
      <c r="EV28" s="11">
        <v>2528848.8199999998</v>
      </c>
      <c r="EW28" s="11">
        <v>26422156.109999996</v>
      </c>
      <c r="EX28" s="11">
        <v>1627779.0299999998</v>
      </c>
      <c r="EY28" s="11">
        <v>3130980.0900000003</v>
      </c>
      <c r="EZ28" s="11">
        <v>3776681.1700000004</v>
      </c>
      <c r="FA28" s="11">
        <v>5097910.7699999996</v>
      </c>
      <c r="FB28" s="11">
        <v>4093909.4</v>
      </c>
      <c r="FC28" s="11">
        <v>3826656.66</v>
      </c>
      <c r="FD28" s="11">
        <v>2923599.6500000004</v>
      </c>
      <c r="FE28" s="11">
        <v>2076226.82</v>
      </c>
      <c r="FF28" s="11">
        <v>1958881.26</v>
      </c>
      <c r="FG28" s="11">
        <v>2021444.68</v>
      </c>
      <c r="FH28" s="11">
        <v>1906462.55</v>
      </c>
      <c r="FI28" s="11">
        <v>28158235.469999999</v>
      </c>
      <c r="FJ28" s="11">
        <v>1736549.51</v>
      </c>
      <c r="FK28" s="11">
        <v>2116772.7199999997</v>
      </c>
      <c r="FL28" s="11">
        <v>2166631.2199999997</v>
      </c>
      <c r="FM28" s="11">
        <v>3431188.5399999996</v>
      </c>
      <c r="FN28" s="11">
        <v>3689154.8</v>
      </c>
      <c r="FO28" s="11">
        <v>1327191.8599999999</v>
      </c>
      <c r="FP28" s="11">
        <v>642332.62</v>
      </c>
      <c r="FQ28" s="11">
        <v>51799735.200000003</v>
      </c>
      <c r="FR28" s="11">
        <v>2754323.1900000004</v>
      </c>
      <c r="FS28" s="11">
        <v>4187490.0500000003</v>
      </c>
      <c r="FT28" s="11">
        <v>3755758.9299999997</v>
      </c>
      <c r="FU28" s="11">
        <v>4262574.49</v>
      </c>
      <c r="FV28" s="11">
        <v>3223870.52</v>
      </c>
      <c r="FW28" s="11">
        <v>7444332.0600000005</v>
      </c>
      <c r="FX28" s="11">
        <v>3850459.41</v>
      </c>
      <c r="FY28" s="11">
        <v>4194071.5300000007</v>
      </c>
      <c r="FZ28" s="11">
        <v>3438357.56</v>
      </c>
      <c r="GA28" s="11">
        <v>7104404.0100000007</v>
      </c>
      <c r="GB28" s="11">
        <v>2893829.02</v>
      </c>
      <c r="GC28" s="11">
        <v>1975801.94</v>
      </c>
      <c r="GD28" s="11">
        <v>1203721.4900000002</v>
      </c>
      <c r="GE28" s="11">
        <v>24595566.800000001</v>
      </c>
      <c r="GF28" s="11">
        <v>2375166.1300000004</v>
      </c>
      <c r="GG28" s="11">
        <v>1944721.73</v>
      </c>
      <c r="GH28" s="11">
        <v>7055900.4699999997</v>
      </c>
      <c r="GI28" s="11">
        <v>3098488.25</v>
      </c>
      <c r="GJ28" s="11">
        <v>3087002.54</v>
      </c>
      <c r="GK28" s="11">
        <v>3118105.82</v>
      </c>
      <c r="GL28" s="11">
        <v>5749472.6299999999</v>
      </c>
      <c r="GM28" s="11">
        <v>2104353.2800000003</v>
      </c>
      <c r="GN28" s="11">
        <v>1283542.1700000002</v>
      </c>
      <c r="GO28" s="11">
        <v>1143850.46</v>
      </c>
      <c r="GP28" s="11">
        <v>936649.26</v>
      </c>
      <c r="GQ28" s="11">
        <v>15300903.050000001</v>
      </c>
      <c r="GR28" s="11">
        <v>5410264.75</v>
      </c>
      <c r="GS28" s="11">
        <v>2884586.5300000003</v>
      </c>
      <c r="GT28" s="11">
        <v>6408867.21</v>
      </c>
      <c r="GU28" s="11">
        <v>1138124.3500000001</v>
      </c>
      <c r="GV28" s="11">
        <v>2777545.24</v>
      </c>
      <c r="GW28" s="11">
        <v>3764743.92</v>
      </c>
      <c r="GX28" s="11">
        <v>1707904.16</v>
      </c>
      <c r="GY28" s="11">
        <v>18098533.02</v>
      </c>
      <c r="GZ28" s="11">
        <v>2493908.13</v>
      </c>
      <c r="HA28" s="11">
        <v>4195559.1500000004</v>
      </c>
      <c r="HB28" s="11">
        <v>3001040.9200000004</v>
      </c>
      <c r="HC28" s="11">
        <v>54657547.25</v>
      </c>
      <c r="HD28" s="11">
        <v>4698231.53</v>
      </c>
      <c r="HE28" s="11">
        <v>6412668.04</v>
      </c>
      <c r="HF28" s="11">
        <v>6247939.3700000001</v>
      </c>
      <c r="HG28" s="11">
        <v>3696014.41</v>
      </c>
      <c r="HH28" s="11">
        <v>5738110.1400000006</v>
      </c>
      <c r="HI28" s="11">
        <v>2087181.7000000002</v>
      </c>
      <c r="HJ28" s="11">
        <v>2573271.52</v>
      </c>
      <c r="HK28" s="11">
        <v>32222396.419999998</v>
      </c>
      <c r="HL28" s="11">
        <v>4734487.9000000004</v>
      </c>
      <c r="HM28" s="11">
        <v>12176393.470000001</v>
      </c>
      <c r="HN28" s="11">
        <v>3286381.41</v>
      </c>
      <c r="HO28" s="11">
        <v>2559524.7599999998</v>
      </c>
      <c r="HP28" s="11">
        <v>2499711.06</v>
      </c>
      <c r="HQ28" s="11">
        <v>4082759.9800000004</v>
      </c>
      <c r="HR28" s="11">
        <v>2833691.7299999995</v>
      </c>
      <c r="HS28" s="11">
        <v>33301698.970000003</v>
      </c>
      <c r="HT28" s="11">
        <v>15184715.4</v>
      </c>
      <c r="HU28" s="11">
        <v>2694175.8200000003</v>
      </c>
      <c r="HV28" s="11">
        <v>2881865.62</v>
      </c>
      <c r="HW28" s="11">
        <v>1922636.88</v>
      </c>
      <c r="HX28" s="11">
        <v>1614321.5</v>
      </c>
      <c r="HY28" s="11">
        <v>8718028.2200000025</v>
      </c>
      <c r="HZ28" s="11">
        <v>2365757.39</v>
      </c>
      <c r="IA28" s="11">
        <v>2452173.52</v>
      </c>
      <c r="IB28" s="11">
        <v>2390021.5999999992</v>
      </c>
      <c r="IC28" s="11">
        <v>2270291.9899999998</v>
      </c>
      <c r="ID28" s="11">
        <v>4894259.29</v>
      </c>
      <c r="IE28" s="11">
        <v>1250552.54</v>
      </c>
      <c r="IF28" s="11">
        <v>3259584.24</v>
      </c>
      <c r="IG28" s="11">
        <v>2326639.94</v>
      </c>
      <c r="IH28" s="11">
        <v>1778203.8699999999</v>
      </c>
      <c r="II28" s="11">
        <v>35119459.059999995</v>
      </c>
      <c r="IJ28" s="11">
        <v>11365566.209999999</v>
      </c>
      <c r="IK28" s="11">
        <v>2801523.0300000003</v>
      </c>
      <c r="IL28" s="11">
        <v>5521472.9900000002</v>
      </c>
      <c r="IM28" s="11">
        <v>8811918.4900000002</v>
      </c>
      <c r="IN28" s="11">
        <v>2899296.57</v>
      </c>
      <c r="IO28" s="11">
        <v>2723349.5900000003</v>
      </c>
      <c r="IP28" s="11">
        <v>2205065.73</v>
      </c>
      <c r="IQ28" s="11">
        <v>1871141.49</v>
      </c>
      <c r="IR28" s="11">
        <v>2368972.1199999996</v>
      </c>
      <c r="IS28" s="11">
        <v>2170993.8000000003</v>
      </c>
      <c r="IT28" s="11">
        <v>47491449.620000005</v>
      </c>
      <c r="IU28" s="11">
        <v>18411307.940000001</v>
      </c>
      <c r="IV28" s="11">
        <v>3777255.2</v>
      </c>
      <c r="IW28" s="11">
        <v>4345843.34</v>
      </c>
      <c r="IX28" s="11">
        <v>1902780.1700000002</v>
      </c>
      <c r="IY28" s="11">
        <v>1406384.6199999999</v>
      </c>
      <c r="IZ28" s="11">
        <v>2607181.0164999994</v>
      </c>
      <c r="JA28" s="11">
        <v>1256636.5899999999</v>
      </c>
      <c r="JB28" s="11">
        <v>1835909.5899999999</v>
      </c>
      <c r="JC28" s="11">
        <v>3035350.76</v>
      </c>
      <c r="JD28" s="11">
        <v>4136077.0300000003</v>
      </c>
      <c r="JE28" s="11">
        <v>1653564.08</v>
      </c>
      <c r="JF28" s="11">
        <v>19591564.549999997</v>
      </c>
      <c r="JG28" s="11">
        <v>9455492.7699999996</v>
      </c>
      <c r="JH28" s="11">
        <v>2294872.02</v>
      </c>
      <c r="JI28" s="11">
        <v>1743955.1</v>
      </c>
      <c r="JJ28" s="11">
        <v>1929047.3</v>
      </c>
      <c r="JK28" s="11">
        <v>1531036.76</v>
      </c>
      <c r="JL28" s="11">
        <v>21017427.57</v>
      </c>
      <c r="JM28" s="11">
        <v>2235230.5999999996</v>
      </c>
      <c r="JN28" s="11">
        <v>2134066.7499999995</v>
      </c>
      <c r="JO28" s="11">
        <v>4451682.7299999995</v>
      </c>
      <c r="JP28" s="11">
        <v>2463388.6800000002</v>
      </c>
      <c r="JQ28" s="11">
        <v>4580653.09</v>
      </c>
      <c r="JR28" s="11">
        <v>2155573.5099999998</v>
      </c>
      <c r="JS28" s="11">
        <v>40469333.430000007</v>
      </c>
      <c r="JT28" s="11">
        <v>15015786.770000001</v>
      </c>
      <c r="JU28" s="11">
        <v>2834740.85</v>
      </c>
      <c r="JV28" s="11">
        <v>1416505.76</v>
      </c>
      <c r="JW28" s="11">
        <v>3523137.26</v>
      </c>
      <c r="JX28" s="11">
        <v>1068853.68</v>
      </c>
      <c r="JY28" s="11">
        <v>9232844.5</v>
      </c>
      <c r="JZ28" s="11">
        <v>4211847.9800000004</v>
      </c>
      <c r="KA28" s="11">
        <v>3147959.7099999995</v>
      </c>
      <c r="KB28" s="11">
        <v>3428814.3499999996</v>
      </c>
      <c r="KC28" s="11">
        <v>3567593.5300000003</v>
      </c>
      <c r="KD28" s="11">
        <v>3451184.66</v>
      </c>
      <c r="KE28" s="11">
        <v>1254259.8999999999</v>
      </c>
      <c r="KF28" s="11">
        <v>928868.72000000009</v>
      </c>
      <c r="KG28" s="11">
        <v>2094032.76</v>
      </c>
      <c r="KH28" s="11">
        <v>1768692.8600000003</v>
      </c>
      <c r="KI28" s="11">
        <v>58870885.180000007</v>
      </c>
      <c r="KJ28" s="11">
        <v>8782422.3500000015</v>
      </c>
      <c r="KK28" s="11">
        <v>4570524.5500000007</v>
      </c>
      <c r="KL28" s="11">
        <v>3544981.73</v>
      </c>
      <c r="KM28" s="11">
        <v>4541447.2799999993</v>
      </c>
      <c r="KN28" s="11">
        <v>5895076.3300000001</v>
      </c>
      <c r="KO28" s="11">
        <v>12935183.650000002</v>
      </c>
      <c r="KP28" s="11">
        <v>1511902.1300000001</v>
      </c>
      <c r="KQ28" s="11">
        <v>2398772.5300000003</v>
      </c>
      <c r="KR28" s="11">
        <v>20147099.470000003</v>
      </c>
      <c r="KS28" s="11">
        <v>3001820.3699999996</v>
      </c>
      <c r="KT28" s="11">
        <v>3693357.56</v>
      </c>
      <c r="KU28" s="11">
        <v>10743427.469999999</v>
      </c>
      <c r="KV28" s="11">
        <v>2079229.82</v>
      </c>
      <c r="KW28" s="11">
        <v>4541710.03</v>
      </c>
      <c r="KX28" s="11">
        <v>43984350.159999996</v>
      </c>
      <c r="KY28" s="11">
        <v>4698838.04</v>
      </c>
      <c r="KZ28" s="11">
        <v>34896685.119999997</v>
      </c>
      <c r="LA28" s="11">
        <v>3516711.55</v>
      </c>
      <c r="LB28" s="11">
        <v>2095242.8800000001</v>
      </c>
      <c r="LC28" s="11">
        <v>5910987.7399999993</v>
      </c>
      <c r="LD28" s="11">
        <v>5865951.29</v>
      </c>
      <c r="LE28" s="11">
        <v>3243101.93</v>
      </c>
      <c r="LF28" s="11">
        <v>3329129.08</v>
      </c>
      <c r="LG28" s="11">
        <v>2599523.91</v>
      </c>
      <c r="LH28" s="11">
        <v>42855862.18</v>
      </c>
      <c r="LI28" s="11">
        <v>14120690.82</v>
      </c>
      <c r="LJ28" s="11">
        <v>15545713.459999999</v>
      </c>
      <c r="LK28" s="11">
        <v>17515788.23</v>
      </c>
      <c r="LL28" s="11">
        <v>2650563.85</v>
      </c>
      <c r="LM28" s="11">
        <v>2527770.9899999998</v>
      </c>
      <c r="LN28" s="11">
        <v>1709669.28</v>
      </c>
      <c r="LO28" s="11">
        <v>3817508.1700000004</v>
      </c>
      <c r="LP28" s="11">
        <v>1166412.55</v>
      </c>
      <c r="LQ28" s="11">
        <v>3882356.56</v>
      </c>
      <c r="LR28" s="11">
        <v>1480505.26</v>
      </c>
      <c r="LS28" s="11">
        <v>18090279.379999999</v>
      </c>
      <c r="LT28" s="11">
        <v>4333352.2799999993</v>
      </c>
      <c r="LU28" s="11">
        <v>2521265.19</v>
      </c>
      <c r="LV28" s="11">
        <v>57532945.099999994</v>
      </c>
      <c r="LW28" s="11">
        <v>25110699.540000003</v>
      </c>
      <c r="LX28" s="11">
        <v>39735784.190000005</v>
      </c>
      <c r="LY28" s="11">
        <v>16321385.670000002</v>
      </c>
      <c r="LZ28" s="11">
        <v>8036821.0899999999</v>
      </c>
      <c r="MA28" s="11">
        <v>6780546.9800000004</v>
      </c>
      <c r="MB28" s="11">
        <v>4164664.83</v>
      </c>
      <c r="MC28" s="11">
        <v>4486760.1099999994</v>
      </c>
      <c r="MD28" s="11">
        <v>3909243.1899999995</v>
      </c>
      <c r="ME28" s="11">
        <v>4084013.29</v>
      </c>
      <c r="MF28" s="11">
        <v>10427880.880000001</v>
      </c>
      <c r="MG28" s="11">
        <v>3092296.6</v>
      </c>
      <c r="MH28" s="11">
        <v>54976379.640000001</v>
      </c>
      <c r="MI28" s="11">
        <v>2988145.32</v>
      </c>
      <c r="MJ28" s="11">
        <v>1779255.3699999999</v>
      </c>
      <c r="MK28" s="11">
        <v>2016343.8099999998</v>
      </c>
      <c r="ML28" s="11">
        <v>1508262.8</v>
      </c>
      <c r="MM28" s="11">
        <v>3119477.1999999997</v>
      </c>
      <c r="MN28" s="11">
        <v>2504763.9700000002</v>
      </c>
      <c r="MO28" s="11">
        <v>1921732.68</v>
      </c>
      <c r="MP28" s="11">
        <v>3497346.7399999998</v>
      </c>
      <c r="MQ28" s="11">
        <v>2497634.36</v>
      </c>
      <c r="MR28" s="11">
        <v>2597777.2300000004</v>
      </c>
      <c r="MS28" s="11">
        <v>1961884</v>
      </c>
      <c r="MT28" s="11">
        <v>41316783.829999998</v>
      </c>
      <c r="MU28" s="11">
        <v>2576968.42</v>
      </c>
      <c r="MV28" s="11">
        <v>2032640.54</v>
      </c>
      <c r="MW28" s="11">
        <v>3887641.74</v>
      </c>
      <c r="MX28" s="11">
        <v>5421515.3300000001</v>
      </c>
      <c r="MY28" s="11">
        <v>3307057.4699999997</v>
      </c>
      <c r="MZ28" s="11">
        <v>9189417.4299999997</v>
      </c>
      <c r="NA28" s="11">
        <v>5639614.7400000002</v>
      </c>
      <c r="NB28" s="11">
        <v>1292980.8400000001</v>
      </c>
      <c r="NC28" s="11">
        <v>1224379.93</v>
      </c>
      <c r="ND28" s="11">
        <v>868989.05999999994</v>
      </c>
      <c r="NE28" s="11">
        <v>79865565.230000004</v>
      </c>
      <c r="NF28" s="11">
        <v>10856219.49</v>
      </c>
      <c r="NG28" s="11">
        <v>2298143.5500000003</v>
      </c>
      <c r="NH28" s="11">
        <v>26283743.199999999</v>
      </c>
      <c r="NI28" s="11">
        <v>2405777.2399999998</v>
      </c>
      <c r="NJ28" s="11">
        <v>6994207.8099999996</v>
      </c>
      <c r="NK28" s="11">
        <v>18046590.799999997</v>
      </c>
      <c r="NL28" s="11">
        <v>12573181.889999999</v>
      </c>
      <c r="NM28" s="11">
        <v>1917306.67</v>
      </c>
      <c r="NN28" s="11">
        <v>4380884.2799999993</v>
      </c>
      <c r="NO28" s="11">
        <v>4366465</v>
      </c>
      <c r="NP28" s="11">
        <v>3220538.5300000003</v>
      </c>
      <c r="NQ28" s="11">
        <v>18755083.080000002</v>
      </c>
      <c r="NR28" s="11">
        <v>2021771.88</v>
      </c>
      <c r="NS28" s="11">
        <v>2066748.6800000002</v>
      </c>
      <c r="NT28" s="11">
        <v>2302747.7800000003</v>
      </c>
      <c r="NU28" s="11">
        <v>1800302.14</v>
      </c>
      <c r="NV28" s="11">
        <v>754902.18</v>
      </c>
      <c r="NW28" s="11">
        <v>1220872.7699999998</v>
      </c>
      <c r="NX28" s="11">
        <v>39623082.63000001</v>
      </c>
      <c r="NY28" s="11">
        <v>14584748.219999999</v>
      </c>
      <c r="NZ28" s="11">
        <v>2434544.5300000003</v>
      </c>
      <c r="OA28" s="11">
        <v>1365786.2899999998</v>
      </c>
      <c r="OB28" s="11">
        <v>2314943.3899999997</v>
      </c>
      <c r="OC28" s="11">
        <v>4453245.3999999994</v>
      </c>
      <c r="OD28" s="11">
        <v>2166752.56</v>
      </c>
      <c r="OE28" s="11">
        <v>62986959.93</v>
      </c>
      <c r="OF28" s="11">
        <v>13662493.919999998</v>
      </c>
      <c r="OG28" s="11">
        <v>6358589.0699999994</v>
      </c>
      <c r="OH28" s="11">
        <v>10662817.77</v>
      </c>
      <c r="OI28" s="11">
        <v>2920619.12</v>
      </c>
      <c r="OJ28" s="11">
        <v>4107412.2299999995</v>
      </c>
      <c r="OK28" s="11">
        <v>4391739.3</v>
      </c>
      <c r="OL28" s="11">
        <v>2343986.4099999997</v>
      </c>
      <c r="OM28" s="11">
        <v>2830461.9</v>
      </c>
      <c r="ON28" s="11">
        <v>44171848.270000011</v>
      </c>
      <c r="OO28" s="11">
        <v>10985430.140000001</v>
      </c>
      <c r="OP28" s="11">
        <v>14682407.339999998</v>
      </c>
      <c r="OQ28" s="11">
        <v>5616019.7999999998</v>
      </c>
      <c r="OR28" s="11">
        <v>4827722.63</v>
      </c>
      <c r="OS28" s="11">
        <v>2128787.5700000003</v>
      </c>
      <c r="OT28" s="11">
        <v>23462409.149999999</v>
      </c>
      <c r="OU28" s="11">
        <v>2622175.3199999998</v>
      </c>
      <c r="OV28" s="11">
        <v>2317219.5300000003</v>
      </c>
      <c r="OW28" s="11">
        <v>5022775.5500000007</v>
      </c>
      <c r="OX28" s="11">
        <v>4882951.63</v>
      </c>
      <c r="OY28" s="11">
        <v>8981617.379999999</v>
      </c>
      <c r="OZ28" s="11">
        <v>3283680.36</v>
      </c>
      <c r="PA28" s="11">
        <v>1579615.02</v>
      </c>
      <c r="PB28" s="11">
        <v>1903762.31</v>
      </c>
      <c r="PC28" s="11">
        <v>37269655.289999999</v>
      </c>
      <c r="PD28" s="11">
        <v>2014575.93</v>
      </c>
      <c r="PE28" s="11">
        <v>4770714.68</v>
      </c>
      <c r="PF28" s="11">
        <v>1477467.2100000002</v>
      </c>
      <c r="PG28" s="11">
        <v>3948312.4200000004</v>
      </c>
      <c r="PH28" s="11">
        <v>6780329.8299999991</v>
      </c>
      <c r="PI28" s="11">
        <v>2056425.3800000001</v>
      </c>
      <c r="PJ28" s="11">
        <v>2275624.7399999998</v>
      </c>
      <c r="PK28" s="11">
        <v>2545234.27</v>
      </c>
      <c r="PL28" s="11">
        <v>2511833.08</v>
      </c>
      <c r="PM28" s="11">
        <v>3895327.46</v>
      </c>
      <c r="PN28" s="11">
        <v>3977490.2199999997</v>
      </c>
      <c r="PO28" s="11">
        <v>1664013.53</v>
      </c>
      <c r="PP28" s="11">
        <v>7678896.959999999</v>
      </c>
      <c r="PQ28" s="11">
        <v>1750766.28</v>
      </c>
      <c r="PR28" s="11">
        <v>1191256.0099999998</v>
      </c>
      <c r="PS28" s="11">
        <v>811985.85000000009</v>
      </c>
      <c r="PT28" s="11">
        <v>1431113.8</v>
      </c>
      <c r="PU28" s="11">
        <v>79582484.829999983</v>
      </c>
      <c r="PV28" s="11">
        <v>2827182.3000000003</v>
      </c>
      <c r="PW28" s="11">
        <v>2173130.75</v>
      </c>
      <c r="PX28" s="11">
        <v>4110694.6</v>
      </c>
      <c r="PY28" s="11">
        <v>20401053.579999998</v>
      </c>
      <c r="PZ28" s="11">
        <v>4603853.22</v>
      </c>
      <c r="QA28" s="11">
        <v>5164590.2699999996</v>
      </c>
      <c r="QB28" s="11">
        <v>1803221.97</v>
      </c>
      <c r="QC28" s="11">
        <v>8595154.8100000005</v>
      </c>
      <c r="QD28" s="11">
        <v>1990193.79</v>
      </c>
      <c r="QE28" s="11">
        <v>6643417.8899999997</v>
      </c>
      <c r="QF28" s="11">
        <v>2120390.0300000003</v>
      </c>
      <c r="QG28" s="11">
        <v>3103562.38</v>
      </c>
      <c r="QH28" s="11">
        <v>4507473.3100000005</v>
      </c>
      <c r="QI28" s="11">
        <v>4313270.8600000003</v>
      </c>
      <c r="QJ28" s="11">
        <v>4386856.68</v>
      </c>
      <c r="QK28" s="11">
        <v>2370880.58</v>
      </c>
      <c r="QL28" s="11">
        <v>1840499.1199999999</v>
      </c>
      <c r="QM28" s="11">
        <v>1569972.63</v>
      </c>
      <c r="QN28" s="11">
        <v>7779444.2300000004</v>
      </c>
      <c r="QO28" s="11">
        <v>9068722.8500000015</v>
      </c>
      <c r="QP28" s="11">
        <v>2103237.14</v>
      </c>
      <c r="QQ28" s="11">
        <v>951214.8600000001</v>
      </c>
      <c r="QR28" s="11">
        <v>935329.54999999993</v>
      </c>
      <c r="QS28" s="11">
        <v>699547.17</v>
      </c>
      <c r="QT28" s="11">
        <v>981121.25</v>
      </c>
      <c r="QU28" s="11">
        <v>45754702.899999991</v>
      </c>
      <c r="QV28" s="11">
        <v>1705091.2100000002</v>
      </c>
      <c r="QW28" s="11">
        <v>6758218.5199999996</v>
      </c>
      <c r="QX28" s="11">
        <v>2609254.6800000002</v>
      </c>
      <c r="QY28" s="11">
        <v>3358918.17</v>
      </c>
      <c r="QZ28" s="11">
        <v>8674195.2899999991</v>
      </c>
      <c r="RA28" s="11">
        <v>3181299.87</v>
      </c>
      <c r="RB28" s="11">
        <v>5749900.71</v>
      </c>
      <c r="RC28" s="11">
        <v>5967997.879999999</v>
      </c>
      <c r="RD28" s="11">
        <v>1997886.11</v>
      </c>
      <c r="RE28" s="11">
        <v>1813883.4300000002</v>
      </c>
      <c r="RF28" s="11">
        <v>1527907.72</v>
      </c>
      <c r="RG28" s="11">
        <v>1231128.3599999999</v>
      </c>
      <c r="RH28" s="11">
        <v>59068077.93</v>
      </c>
      <c r="RI28" s="11">
        <v>5608462.0699999994</v>
      </c>
      <c r="RJ28" s="11">
        <v>1732204.3699999999</v>
      </c>
      <c r="RK28" s="11">
        <v>2499317.6</v>
      </c>
      <c r="RL28" s="11">
        <v>2364579.7099999995</v>
      </c>
      <c r="RM28" s="11">
        <v>3491898.53</v>
      </c>
      <c r="RN28" s="11">
        <v>8011717.8300000001</v>
      </c>
      <c r="RO28" s="11">
        <v>2407229.5100000002</v>
      </c>
      <c r="RP28" s="11">
        <v>3491107.92</v>
      </c>
      <c r="RQ28" s="11">
        <v>5963248.5</v>
      </c>
      <c r="RR28" s="11">
        <v>7215775.46</v>
      </c>
      <c r="RS28" s="11">
        <v>1731788.08</v>
      </c>
      <c r="RT28" s="11">
        <v>1603667.86</v>
      </c>
      <c r="RU28" s="11">
        <v>2287190.67</v>
      </c>
      <c r="RV28" s="11">
        <v>1342984.72</v>
      </c>
      <c r="RW28" s="11">
        <v>1995461.68</v>
      </c>
      <c r="RX28" s="11">
        <v>2285600.73</v>
      </c>
      <c r="RY28" s="11">
        <v>1123297.8499999999</v>
      </c>
      <c r="RZ28" s="11">
        <v>876574.85</v>
      </c>
      <c r="SA28" s="11">
        <v>1167141.0699999998</v>
      </c>
      <c r="SB28" s="11">
        <v>23683312.349999998</v>
      </c>
      <c r="SC28" s="11">
        <v>3325848.51</v>
      </c>
      <c r="SD28" s="11">
        <v>2633076.31</v>
      </c>
      <c r="SE28" s="11">
        <v>1698690.44</v>
      </c>
      <c r="SF28" s="11">
        <v>1431743.32</v>
      </c>
      <c r="SG28" s="11">
        <v>2763469.15</v>
      </c>
      <c r="SH28" s="11">
        <v>2806836.3000000003</v>
      </c>
      <c r="SI28" s="11">
        <v>4952684.1999999993</v>
      </c>
      <c r="SJ28" s="11">
        <v>2385414.1899999995</v>
      </c>
      <c r="SK28" s="11">
        <v>2730625.61</v>
      </c>
      <c r="SL28" s="11">
        <v>6595288.8299999991</v>
      </c>
      <c r="SM28" s="11">
        <v>800734.84</v>
      </c>
      <c r="SN28" s="11">
        <v>15864280.4</v>
      </c>
      <c r="SO28" s="11">
        <v>3212430.93</v>
      </c>
      <c r="SP28" s="11">
        <v>3447654.46</v>
      </c>
      <c r="SQ28" s="11">
        <v>4994255.99</v>
      </c>
      <c r="SR28" s="11">
        <v>2767359.19</v>
      </c>
      <c r="SS28" s="11">
        <v>2348714.9599999995</v>
      </c>
      <c r="ST28" s="11">
        <v>2443173.5900000003</v>
      </c>
      <c r="SU28" s="11">
        <v>1178364.9700000002</v>
      </c>
      <c r="SV28" s="11">
        <v>23962574.359999999</v>
      </c>
      <c r="SW28" s="11">
        <v>1799448.56</v>
      </c>
      <c r="SX28" s="11">
        <v>3441527.79</v>
      </c>
      <c r="SY28" s="11">
        <v>3684097.08</v>
      </c>
      <c r="SZ28" s="11">
        <v>1232129.03</v>
      </c>
      <c r="TA28" s="11">
        <v>1084665.7200000002</v>
      </c>
      <c r="TB28" s="11">
        <v>1368401.23</v>
      </c>
      <c r="TC28" s="11">
        <v>6109845.5600000005</v>
      </c>
      <c r="TD28" s="11">
        <v>1670055.03</v>
      </c>
      <c r="TE28" s="11">
        <v>1596732.7000000002</v>
      </c>
      <c r="TF28" s="11">
        <v>2842835.21</v>
      </c>
      <c r="TG28" s="11">
        <v>2361952.5199999996</v>
      </c>
      <c r="TH28" s="11">
        <v>2056970.83</v>
      </c>
      <c r="TI28" s="11">
        <v>1454881.99</v>
      </c>
      <c r="TJ28" s="11">
        <v>54522571.780000009</v>
      </c>
      <c r="TK28" s="11">
        <v>2510614.0699999998</v>
      </c>
      <c r="TL28" s="11">
        <v>1951664.23</v>
      </c>
      <c r="TM28" s="11">
        <v>4924405.58</v>
      </c>
      <c r="TN28" s="11">
        <v>4438151.46</v>
      </c>
      <c r="TO28" s="11">
        <v>3046399.0500000003</v>
      </c>
      <c r="TP28" s="11">
        <v>1018127.12</v>
      </c>
      <c r="TQ28" s="11">
        <v>10454969.710000001</v>
      </c>
      <c r="TR28" s="11">
        <v>2428543.52</v>
      </c>
      <c r="TS28" s="11">
        <v>5463950.21</v>
      </c>
      <c r="TT28" s="11">
        <v>4486036.78</v>
      </c>
      <c r="TU28" s="11">
        <v>2014902.87</v>
      </c>
      <c r="TV28" s="11">
        <v>1673642.88</v>
      </c>
      <c r="TW28" s="11">
        <v>2425406.27</v>
      </c>
      <c r="TX28" s="11">
        <v>2124219.5700000003</v>
      </c>
      <c r="TY28" s="11">
        <v>2189624.71</v>
      </c>
      <c r="TZ28" s="11">
        <v>16166884.860000001</v>
      </c>
      <c r="UA28" s="11">
        <v>2174497.17</v>
      </c>
      <c r="UB28" s="11">
        <v>22053402.850000001</v>
      </c>
      <c r="UC28" s="11">
        <v>6134013.5599999996</v>
      </c>
      <c r="UD28" s="11">
        <v>1442485.6199999999</v>
      </c>
      <c r="UE28" s="11">
        <v>2547322.3600000003</v>
      </c>
      <c r="UF28" s="11">
        <v>13404125.68</v>
      </c>
      <c r="UG28" s="11">
        <v>1359887.99</v>
      </c>
      <c r="UH28" s="11">
        <v>631859.76</v>
      </c>
      <c r="UI28" s="11">
        <v>1738469.32</v>
      </c>
      <c r="UJ28" s="11">
        <v>1376273.33</v>
      </c>
      <c r="UK28" s="11">
        <v>18331376.02</v>
      </c>
      <c r="UL28" s="11">
        <v>5068667.9800000004</v>
      </c>
      <c r="UM28" s="11">
        <v>3276286.85</v>
      </c>
      <c r="UN28" s="11">
        <v>5224989.7700000005</v>
      </c>
      <c r="UO28" s="11">
        <v>3171745.81</v>
      </c>
      <c r="UP28" s="11">
        <v>2757188.8</v>
      </c>
      <c r="UQ28" s="11">
        <v>76536352.209999993</v>
      </c>
      <c r="UR28" s="11">
        <v>4616070.2200000007</v>
      </c>
      <c r="US28" s="11">
        <v>3046761.68</v>
      </c>
      <c r="UT28" s="11">
        <v>18128362.279999997</v>
      </c>
      <c r="UU28" s="11">
        <v>1074511.58</v>
      </c>
      <c r="UV28" s="11">
        <v>2979435.75</v>
      </c>
      <c r="UW28" s="11">
        <v>8939727.2200000007</v>
      </c>
      <c r="UX28" s="11">
        <v>2293358.91</v>
      </c>
      <c r="UY28" s="11">
        <v>2160557.4699999997</v>
      </c>
      <c r="UZ28" s="11">
        <v>2461752.54</v>
      </c>
      <c r="VA28" s="11">
        <v>4170970.14</v>
      </c>
      <c r="VB28" s="11">
        <v>7396510.7599999998</v>
      </c>
      <c r="VC28" s="11">
        <v>3784319.53</v>
      </c>
      <c r="VD28" s="11">
        <v>7137744.3600000003</v>
      </c>
      <c r="VE28" s="11">
        <v>2372754.09</v>
      </c>
      <c r="VF28" s="11">
        <v>2179268.2199999997</v>
      </c>
      <c r="VG28" s="11">
        <v>1786417.5</v>
      </c>
      <c r="VH28" s="11">
        <v>2093139.8699999999</v>
      </c>
      <c r="VI28" s="11">
        <v>8608384.5</v>
      </c>
      <c r="VJ28" s="11">
        <v>754626.08</v>
      </c>
      <c r="VK28" s="11">
        <v>1598925.88</v>
      </c>
      <c r="VL28" s="11">
        <v>989761.23</v>
      </c>
      <c r="VM28" s="11">
        <v>40635069.88000001</v>
      </c>
      <c r="VN28" s="11">
        <v>3344425.66</v>
      </c>
      <c r="VO28" s="11">
        <v>2900767.38</v>
      </c>
      <c r="VP28" s="11">
        <v>4788883.91</v>
      </c>
      <c r="VQ28" s="11">
        <v>9080101.5599999987</v>
      </c>
      <c r="VR28" s="11">
        <v>6790203.5599999996</v>
      </c>
      <c r="VS28" s="11">
        <v>4017220.2800000003</v>
      </c>
      <c r="VT28" s="11">
        <v>3232567.7299999995</v>
      </c>
      <c r="VU28" s="11">
        <v>3830067.09</v>
      </c>
      <c r="VV28" s="11">
        <v>13269778.51</v>
      </c>
      <c r="VW28" s="11">
        <v>2877821.53</v>
      </c>
      <c r="VX28" s="11">
        <v>5006326.8099999996</v>
      </c>
      <c r="VY28" s="11">
        <v>3014123.78</v>
      </c>
      <c r="VZ28" s="11">
        <v>2305029.23</v>
      </c>
      <c r="WA28" s="11">
        <v>1717451.26</v>
      </c>
      <c r="WB28" s="11">
        <v>120635049.03</v>
      </c>
      <c r="WC28" s="11">
        <v>5513217.29</v>
      </c>
      <c r="WD28" s="11">
        <v>4057419.62</v>
      </c>
      <c r="WE28" s="11">
        <v>3329259.61</v>
      </c>
      <c r="WF28" s="11">
        <v>2076680.01</v>
      </c>
      <c r="WG28" s="11">
        <v>5898960.9299999997</v>
      </c>
      <c r="WH28" s="11">
        <v>5795789.9300000006</v>
      </c>
      <c r="WI28" s="11">
        <v>7271810.0800000001</v>
      </c>
      <c r="WJ28" s="11">
        <v>3713413.04</v>
      </c>
      <c r="WK28" s="11">
        <v>5928595.7000000002</v>
      </c>
      <c r="WL28" s="11">
        <v>3061180.58</v>
      </c>
      <c r="WM28" s="11">
        <v>13661978.43</v>
      </c>
      <c r="WN28" s="11">
        <v>3972896.33</v>
      </c>
      <c r="WO28" s="11">
        <v>7525023.9799999995</v>
      </c>
      <c r="WP28" s="11">
        <v>9835276.1599999983</v>
      </c>
      <c r="WQ28" s="11">
        <v>3079481.97</v>
      </c>
      <c r="WR28" s="11">
        <v>4675650.37</v>
      </c>
      <c r="WS28" s="11">
        <v>5132196.7300000004</v>
      </c>
      <c r="WT28" s="11">
        <v>2004358.63</v>
      </c>
      <c r="WU28" s="11">
        <v>8154944.5000000009</v>
      </c>
      <c r="WV28" s="11">
        <v>23035747.869999997</v>
      </c>
      <c r="WW28" s="11">
        <v>3258409.01</v>
      </c>
      <c r="WX28" s="11">
        <v>2077544.8099999998</v>
      </c>
      <c r="WY28" s="11">
        <v>2201892.69</v>
      </c>
      <c r="WZ28" s="11">
        <v>2391027.2799999998</v>
      </c>
      <c r="XA28" s="11">
        <v>1756161.13</v>
      </c>
      <c r="XB28" s="11">
        <v>2018201.9000000001</v>
      </c>
      <c r="XC28" s="11">
        <v>2022009.35</v>
      </c>
      <c r="XD28" s="11">
        <v>14346491.549999999</v>
      </c>
      <c r="XE28" s="11">
        <v>1914139.5</v>
      </c>
      <c r="XF28" s="11">
        <v>1177696.2299999997</v>
      </c>
      <c r="XG28" s="11">
        <v>1547014.59</v>
      </c>
      <c r="XH28" s="11">
        <v>1465975.97</v>
      </c>
      <c r="XI28" s="11">
        <v>63797674.080000006</v>
      </c>
      <c r="XJ28" s="11">
        <v>5502141.6600000001</v>
      </c>
      <c r="XK28" s="11">
        <v>4401835.9799999995</v>
      </c>
      <c r="XL28" s="11">
        <v>17843298.16</v>
      </c>
      <c r="XM28" s="11">
        <v>3890236.6300000004</v>
      </c>
      <c r="XN28" s="11">
        <v>6060580.4099999992</v>
      </c>
      <c r="XO28" s="11">
        <v>7843087.1500000013</v>
      </c>
      <c r="XP28" s="11">
        <v>3425667.38</v>
      </c>
      <c r="XQ28" s="11">
        <v>3493388.8900000006</v>
      </c>
      <c r="XR28" s="11">
        <v>7693039.0999999996</v>
      </c>
      <c r="XS28" s="11">
        <v>6469933.370000001</v>
      </c>
      <c r="XT28" s="11">
        <v>2239849.8699999996</v>
      </c>
      <c r="XU28" s="11">
        <v>2779907.17</v>
      </c>
      <c r="XV28" s="11">
        <v>2697170.83</v>
      </c>
      <c r="XW28" s="11">
        <v>1994971.3800000001</v>
      </c>
      <c r="XX28" s="11">
        <v>2563190.27</v>
      </c>
      <c r="XY28" s="11">
        <v>1607801.05</v>
      </c>
      <c r="XZ28" s="11">
        <v>2354897.1199999996</v>
      </c>
      <c r="YA28" s="11">
        <v>2283245.7199999997</v>
      </c>
      <c r="YB28" s="11">
        <v>1572619.77</v>
      </c>
      <c r="YC28" s="11">
        <v>1714584.6600000001</v>
      </c>
      <c r="YD28" s="11">
        <v>1750720.1199999999</v>
      </c>
      <c r="YE28" s="11">
        <v>1615119.46</v>
      </c>
      <c r="YF28" s="11">
        <v>57810730.869999997</v>
      </c>
      <c r="YG28" s="11">
        <v>3017883.9400000004</v>
      </c>
      <c r="YH28" s="11">
        <v>6036481.9000000004</v>
      </c>
      <c r="YI28" s="11">
        <v>3182407.11</v>
      </c>
      <c r="YJ28" s="11">
        <v>11538705.35</v>
      </c>
      <c r="YK28" s="11">
        <v>3430853.29</v>
      </c>
      <c r="YL28" s="11">
        <v>5925893.0799999991</v>
      </c>
      <c r="YM28" s="11">
        <v>2753008.81</v>
      </c>
      <c r="YN28" s="11">
        <v>11883077.82</v>
      </c>
      <c r="YO28" s="11">
        <v>12361843.380000001</v>
      </c>
      <c r="YP28" s="11">
        <v>4977769.24</v>
      </c>
      <c r="YQ28" s="11">
        <v>3365666.4899999998</v>
      </c>
      <c r="YR28" s="11">
        <v>2395688.81</v>
      </c>
      <c r="YS28" s="11">
        <v>2125748.37</v>
      </c>
      <c r="YT28" s="11">
        <v>1775333.6</v>
      </c>
      <c r="YU28" s="11">
        <v>2001620.0799999998</v>
      </c>
      <c r="YV28" s="11">
        <v>2126441.37</v>
      </c>
      <c r="YW28" s="11">
        <v>23470320.43</v>
      </c>
      <c r="YX28" s="11">
        <v>2578225.8699999996</v>
      </c>
      <c r="YY28" s="11">
        <v>1805609.87</v>
      </c>
      <c r="YZ28" s="11">
        <v>1302827.5299999998</v>
      </c>
      <c r="ZA28" s="11">
        <v>2684064.69</v>
      </c>
      <c r="ZB28" s="11">
        <v>1268605.5900000001</v>
      </c>
      <c r="ZC28" s="11">
        <v>1509566.71</v>
      </c>
      <c r="ZD28" s="11">
        <v>25455596.850000001</v>
      </c>
      <c r="ZE28" s="11">
        <v>1797191.7000000002</v>
      </c>
      <c r="ZF28" s="11">
        <v>2943768.05</v>
      </c>
      <c r="ZG28" s="11">
        <v>2256423.0499999998</v>
      </c>
      <c r="ZH28" s="11">
        <v>1958052.3599999999</v>
      </c>
      <c r="ZI28" s="11">
        <v>1933324.1300000001</v>
      </c>
      <c r="ZJ28" s="11">
        <v>1498406.72</v>
      </c>
      <c r="ZK28" s="11">
        <v>1463030.54</v>
      </c>
      <c r="ZL28" s="11">
        <v>8553262.3300000001</v>
      </c>
      <c r="ZM28" s="11">
        <v>50906104.369999997</v>
      </c>
      <c r="ZN28" s="11">
        <v>2434191.31</v>
      </c>
      <c r="ZO28" s="11">
        <v>3921673.08</v>
      </c>
      <c r="ZP28" s="11">
        <v>11389732.039999999</v>
      </c>
      <c r="ZQ28" s="11">
        <v>8020878.6300000008</v>
      </c>
      <c r="ZR28" s="11">
        <v>2028311.54</v>
      </c>
      <c r="ZS28" s="11">
        <v>3268985.7600000002</v>
      </c>
      <c r="ZT28" s="11">
        <v>4788490.5099999988</v>
      </c>
      <c r="ZU28" s="11">
        <v>5144707.09</v>
      </c>
      <c r="ZV28" s="11">
        <v>8423608.0700000003</v>
      </c>
      <c r="ZW28" s="11">
        <v>1239270.33</v>
      </c>
      <c r="ZX28" s="11">
        <v>2368794.6600000006</v>
      </c>
      <c r="ZY28" s="11">
        <v>2118223.9500000002</v>
      </c>
      <c r="ZZ28" s="11">
        <v>3720497.79</v>
      </c>
      <c r="AAA28" s="11">
        <v>2284801.88</v>
      </c>
      <c r="AAB28" s="11">
        <v>2244094.2200000002</v>
      </c>
      <c r="AAC28" s="11">
        <v>2247350.17</v>
      </c>
      <c r="AAD28" s="11">
        <v>1733664.55</v>
      </c>
      <c r="AAE28" s="11">
        <v>2373794.36</v>
      </c>
      <c r="AAF28" s="11">
        <v>1702264.74</v>
      </c>
      <c r="AAG28" s="11">
        <v>1579390.35</v>
      </c>
      <c r="AAH28" s="11">
        <v>1455788.45</v>
      </c>
      <c r="AAI28" s="11">
        <v>21742705.749999996</v>
      </c>
      <c r="AAJ28" s="11">
        <v>2266309.35</v>
      </c>
      <c r="AAK28" s="11">
        <v>2165078.9299999997</v>
      </c>
      <c r="AAL28" s="11">
        <v>2428103.7999999998</v>
      </c>
      <c r="AAM28" s="11">
        <v>2082119.66</v>
      </c>
      <c r="AAN28" s="11">
        <v>3052336.6399999997</v>
      </c>
      <c r="AAO28" s="11">
        <v>1926312.4500000002</v>
      </c>
      <c r="AAP28" s="11">
        <v>81200608.770000011</v>
      </c>
      <c r="AAQ28" s="11">
        <v>2485982.14</v>
      </c>
      <c r="AAR28" s="11">
        <v>2065245.81</v>
      </c>
      <c r="AAS28" s="11">
        <v>6103351.1100000003</v>
      </c>
      <c r="AAT28" s="11">
        <v>3999241.3000000003</v>
      </c>
      <c r="AAU28" s="11">
        <v>2354378.0699999998</v>
      </c>
      <c r="AAV28" s="11">
        <v>4748202.72</v>
      </c>
      <c r="AAW28" s="11">
        <v>4380838.75</v>
      </c>
      <c r="AAX28" s="11">
        <v>10582698.410000002</v>
      </c>
      <c r="AAY28" s="11">
        <v>2730215.0700000003</v>
      </c>
      <c r="AAZ28" s="11">
        <v>4277877.88</v>
      </c>
      <c r="ABA28" s="11">
        <v>16665851.459999999</v>
      </c>
      <c r="ABB28" s="11">
        <v>6691035.919999999</v>
      </c>
      <c r="ABC28" s="11">
        <v>1410337.69</v>
      </c>
      <c r="ABD28" s="11">
        <v>2842056.49</v>
      </c>
      <c r="ABE28" s="11">
        <v>2311018.0500000003</v>
      </c>
      <c r="ABF28" s="11">
        <v>1408384.6700000002</v>
      </c>
      <c r="ABG28" s="11">
        <v>2652685.4999999995</v>
      </c>
      <c r="ABH28" s="11">
        <v>1792263.51</v>
      </c>
      <c r="ABI28" s="11">
        <v>22391993.789999999</v>
      </c>
      <c r="ABJ28" s="11">
        <v>9500318.7400000002</v>
      </c>
      <c r="ABK28" s="11">
        <v>1417075.1300000001</v>
      </c>
      <c r="ABL28" s="11">
        <v>1603281.1600000001</v>
      </c>
      <c r="ABM28" s="11">
        <v>1558923.84</v>
      </c>
      <c r="ABN28" s="11">
        <v>1361921.33</v>
      </c>
      <c r="ABO28" s="11">
        <v>1140702.5900000001</v>
      </c>
      <c r="ABP28" s="11">
        <v>24259200.829999998</v>
      </c>
      <c r="ABQ28" s="11">
        <v>3557230.0300000003</v>
      </c>
      <c r="ABR28" s="11">
        <v>1868779.45</v>
      </c>
      <c r="ABS28" s="11">
        <v>4135759.3499999996</v>
      </c>
      <c r="ABT28" s="11">
        <v>3499496.4</v>
      </c>
      <c r="ABU28" s="11">
        <v>2386578.5900000003</v>
      </c>
      <c r="ABV28" s="11">
        <v>1940566.4000000001</v>
      </c>
      <c r="ABW28" s="11">
        <v>2823580.14</v>
      </c>
      <c r="ABX28" s="11">
        <v>917702.13</v>
      </c>
      <c r="ABY28" s="11">
        <v>35504086.560000002</v>
      </c>
      <c r="ABZ28" s="11">
        <v>1670718.5199999998</v>
      </c>
      <c r="ACA28" s="11">
        <v>4666583.29</v>
      </c>
      <c r="ACB28" s="11">
        <v>2221591.75</v>
      </c>
      <c r="ACC28" s="11">
        <v>1735437.6800000002</v>
      </c>
      <c r="ACD28" s="11">
        <v>8910838.2200000007</v>
      </c>
      <c r="ACE28" s="11">
        <v>1888230.5</v>
      </c>
      <c r="ACF28" s="11">
        <v>1794514.19</v>
      </c>
      <c r="ACG28" s="11">
        <v>1968724.9000000001</v>
      </c>
      <c r="ACH28" s="11">
        <v>2327231.5100000002</v>
      </c>
      <c r="ACI28" s="11">
        <v>1782249.04</v>
      </c>
      <c r="ACJ28" s="11">
        <v>69564742.050000012</v>
      </c>
      <c r="ACK28" s="11">
        <v>2000021.83</v>
      </c>
      <c r="ACL28" s="11">
        <v>1861590.2400000002</v>
      </c>
      <c r="ACM28" s="11">
        <v>3931552.02</v>
      </c>
      <c r="ACN28" s="11">
        <v>1522486.13</v>
      </c>
      <c r="ACO28" s="11">
        <v>3344581.66</v>
      </c>
      <c r="ACP28" s="11">
        <v>4662503.34</v>
      </c>
      <c r="ACQ28" s="11">
        <v>12748832.74</v>
      </c>
      <c r="ACR28" s="11">
        <v>18400219.530000001</v>
      </c>
      <c r="ACS28" s="11">
        <v>2277982.69</v>
      </c>
      <c r="ACT28" s="11">
        <v>3063437.63</v>
      </c>
      <c r="ACU28" s="11">
        <v>5359908.5600000005</v>
      </c>
      <c r="ACV28" s="11">
        <v>3289234.6000000006</v>
      </c>
      <c r="ACW28" s="11">
        <v>14354768.24</v>
      </c>
      <c r="ACX28" s="11">
        <v>2762729.35</v>
      </c>
      <c r="ACY28" s="11">
        <v>2511846.92</v>
      </c>
      <c r="ACZ28" s="11">
        <v>1997390.2</v>
      </c>
      <c r="ADA28" s="11">
        <v>1411160.24</v>
      </c>
      <c r="ADB28" s="11">
        <v>1751781.7499999998</v>
      </c>
      <c r="ADC28" s="11">
        <v>1676051.4</v>
      </c>
      <c r="ADD28" s="11">
        <v>1908096.41</v>
      </c>
      <c r="ADE28" s="11">
        <v>1197372.73</v>
      </c>
      <c r="ADF28" s="11">
        <v>1676440.93</v>
      </c>
      <c r="ADG28" s="11">
        <v>14003654.59</v>
      </c>
      <c r="ADH28" s="11">
        <v>10425260.720000001</v>
      </c>
      <c r="ADI28" s="11">
        <v>1316410.25</v>
      </c>
      <c r="ADJ28" s="11">
        <v>1202993.6399999999</v>
      </c>
      <c r="ADK28" s="11">
        <v>2380545.4499999997</v>
      </c>
      <c r="ADL28" s="11">
        <v>983586.36</v>
      </c>
      <c r="ADM28" s="11">
        <v>2058908.02</v>
      </c>
      <c r="ADN28" s="11">
        <v>2358067.0699999998</v>
      </c>
      <c r="ADO28" s="11">
        <v>2368109.5400000005</v>
      </c>
      <c r="ADP28" s="11">
        <v>55476538.279999994</v>
      </c>
      <c r="ADQ28" s="11">
        <v>8088959.0499999998</v>
      </c>
      <c r="ADR28" s="11">
        <v>8147762.7300000004</v>
      </c>
      <c r="ADS28" s="11">
        <v>2914933.02</v>
      </c>
      <c r="ADT28" s="11">
        <v>20634460.890000001</v>
      </c>
      <c r="ADU28" s="11">
        <v>1412916.04</v>
      </c>
      <c r="ADV28" s="11">
        <v>1888802.97</v>
      </c>
      <c r="ADW28" s="11">
        <v>2565410.08</v>
      </c>
      <c r="ADX28" s="11">
        <v>1850753.05</v>
      </c>
      <c r="ADY28" s="11">
        <v>1485895.6500000001</v>
      </c>
      <c r="ADZ28" s="11">
        <v>50695727.959999993</v>
      </c>
      <c r="AEA28" s="11">
        <v>8769534.3000000007</v>
      </c>
      <c r="AEB28" s="11">
        <v>8162714.6999999993</v>
      </c>
      <c r="AEC28" s="11">
        <v>2439866.58</v>
      </c>
      <c r="AED28" s="11">
        <v>4316487.25</v>
      </c>
      <c r="AEE28" s="11">
        <v>4046306.2799999993</v>
      </c>
      <c r="AEF28" s="11">
        <v>2884121.82</v>
      </c>
      <c r="AEG28" s="11">
        <v>3179393.79</v>
      </c>
      <c r="AEH28" s="11">
        <v>2795739.1199999996</v>
      </c>
      <c r="AEI28" s="11">
        <v>2134509.2200000002</v>
      </c>
      <c r="AEJ28" s="11">
        <v>3758536.48</v>
      </c>
      <c r="AEK28" s="11">
        <v>4407978.16</v>
      </c>
      <c r="AEL28" s="11">
        <v>1891016.5</v>
      </c>
      <c r="AEM28" s="11">
        <v>2734351.53</v>
      </c>
      <c r="AEN28" s="11">
        <v>3907636.3400000003</v>
      </c>
      <c r="AEO28" s="11">
        <v>4145452.41</v>
      </c>
      <c r="AEP28" s="11">
        <v>2206227.9300000002</v>
      </c>
      <c r="AEQ28" s="11">
        <v>5079836.2300000004</v>
      </c>
      <c r="AER28" s="11">
        <v>1755310.14</v>
      </c>
      <c r="AES28" s="11">
        <v>6418087.6500000004</v>
      </c>
      <c r="AET28" s="11">
        <v>29371248.089999996</v>
      </c>
      <c r="AEU28" s="11">
        <v>2867848.0500000003</v>
      </c>
      <c r="AEV28" s="11">
        <v>3121576.1999999997</v>
      </c>
      <c r="AEW28" s="11">
        <v>2343148.59</v>
      </c>
      <c r="AEX28" s="11">
        <v>2565813.7099999995</v>
      </c>
      <c r="AEY28" s="11">
        <v>6889408.1900000004</v>
      </c>
      <c r="AEZ28" s="11">
        <v>2100394.65</v>
      </c>
      <c r="AFA28" s="11">
        <v>2876359.47</v>
      </c>
      <c r="AFB28" s="11">
        <v>2076251.5899999999</v>
      </c>
      <c r="AFC28" s="11">
        <v>1383312.1800000002</v>
      </c>
      <c r="AFD28" s="11">
        <v>29739816.190000005</v>
      </c>
      <c r="AFE28" s="11">
        <v>15853908.699999999</v>
      </c>
      <c r="AFF28" s="11">
        <v>3805888.1399999997</v>
      </c>
      <c r="AFG28" s="11">
        <v>3104469.17</v>
      </c>
      <c r="AFH28" s="11">
        <v>5851508.4399999995</v>
      </c>
      <c r="AFI28" s="11">
        <v>3503712.81</v>
      </c>
      <c r="AFJ28" s="11">
        <v>2560222.8000000003</v>
      </c>
      <c r="AFK28" s="11">
        <v>2413403.7600000002</v>
      </c>
      <c r="AFL28" s="11">
        <v>2436769.14</v>
      </c>
      <c r="AFM28" s="11">
        <v>3104908.93</v>
      </c>
      <c r="AFN28" s="11">
        <v>2880825.3899999997</v>
      </c>
      <c r="AFO28" s="11">
        <v>2433492.8899999997</v>
      </c>
      <c r="AFP28" s="11">
        <v>3101327.9499999997</v>
      </c>
      <c r="AFQ28" s="11">
        <v>26322650.899999999</v>
      </c>
      <c r="AFR28" s="11">
        <v>5257903.79</v>
      </c>
      <c r="AFS28" s="11">
        <v>2884800.41</v>
      </c>
      <c r="AFT28" s="11">
        <v>2396973.2799999998</v>
      </c>
      <c r="AFU28" s="11">
        <v>2695996.14</v>
      </c>
      <c r="AFV28" s="11">
        <v>2526629.1500000004</v>
      </c>
      <c r="AFW28" s="11">
        <v>1854927.2100000002</v>
      </c>
      <c r="AFX28" s="11">
        <v>3583963.1899999995</v>
      </c>
      <c r="AFY28" s="11">
        <v>3796138.62</v>
      </c>
      <c r="AFZ28" s="11">
        <v>2071611.27</v>
      </c>
      <c r="AGA28" s="11">
        <v>4130880.67</v>
      </c>
      <c r="AGB28" s="11">
        <v>1804502.4000000001</v>
      </c>
      <c r="AGC28" s="11">
        <v>38634012.809999995</v>
      </c>
      <c r="AGD28" s="11">
        <v>1117251.6499999999</v>
      </c>
      <c r="AGE28" s="11">
        <v>2373058.3800000004</v>
      </c>
      <c r="AGF28" s="11">
        <v>1915524.79</v>
      </c>
      <c r="AGG28" s="11">
        <v>4417448</v>
      </c>
      <c r="AGH28" s="11">
        <v>2323786.8400000003</v>
      </c>
      <c r="AGI28" s="11">
        <v>1600327.6799999999</v>
      </c>
      <c r="AGJ28" s="11">
        <v>1830801.18</v>
      </c>
      <c r="AGK28" s="11">
        <v>1739132.81</v>
      </c>
      <c r="AGL28" s="11">
        <v>2252355.19</v>
      </c>
      <c r="AGM28" s="11">
        <v>2142265.54</v>
      </c>
      <c r="AGN28" s="11">
        <v>38363405.469999991</v>
      </c>
      <c r="AGO28" s="11">
        <v>5926274.2299999995</v>
      </c>
      <c r="AGP28" s="11">
        <v>3296682.2800000003</v>
      </c>
      <c r="AGQ28" s="11">
        <v>1960267.09</v>
      </c>
      <c r="AGR28" s="11">
        <v>5438059.3899999997</v>
      </c>
      <c r="AGS28" s="11">
        <v>4541276.3900000006</v>
      </c>
      <c r="AGT28" s="11">
        <v>1975798.75</v>
      </c>
      <c r="AGU28" s="11">
        <v>2056579.9100000001</v>
      </c>
      <c r="AGV28" s="11">
        <v>57854355.060000002</v>
      </c>
      <c r="AGW28" s="11">
        <v>39778591.340000004</v>
      </c>
      <c r="AGX28" s="11">
        <v>1794856.39</v>
      </c>
      <c r="AGY28" s="11">
        <v>3743182.6899999995</v>
      </c>
      <c r="AGZ28" s="11">
        <v>7502334.8599999994</v>
      </c>
      <c r="AHA28" s="11">
        <v>4872271.0999999996</v>
      </c>
      <c r="AHB28" s="11">
        <v>4352817.53</v>
      </c>
      <c r="AHC28" s="11">
        <v>3523986.2800000003</v>
      </c>
      <c r="AHD28" s="11">
        <v>1470750.32</v>
      </c>
      <c r="AHE28" s="11">
        <v>4227540.41</v>
      </c>
      <c r="AHF28" s="11">
        <v>4269433.83</v>
      </c>
      <c r="AHG28" s="11">
        <v>1989099.87</v>
      </c>
      <c r="AHH28" s="11">
        <v>2356900.86</v>
      </c>
      <c r="AHI28" s="11">
        <v>2122724.3000000003</v>
      </c>
      <c r="AHJ28" s="11">
        <v>2187486.35</v>
      </c>
      <c r="AHK28" s="11">
        <v>2898039.69</v>
      </c>
      <c r="AHL28" s="11">
        <v>1595070.15</v>
      </c>
      <c r="AHM28" s="11">
        <v>20280580.82</v>
      </c>
      <c r="AHN28" s="11">
        <v>1888215.5699999998</v>
      </c>
      <c r="AHO28" s="11">
        <v>1895662.59</v>
      </c>
      <c r="AHP28" s="11">
        <v>2417630.25</v>
      </c>
      <c r="AHQ28" s="11">
        <v>5014880.2</v>
      </c>
      <c r="AHR28" s="11">
        <v>2027194.72</v>
      </c>
      <c r="AHS28" s="11">
        <v>1387877.67</v>
      </c>
      <c r="AHT28" s="11">
        <f t="shared" si="16"/>
        <v>6314238209.7565012</v>
      </c>
      <c r="AHV28" s="609"/>
      <c r="AHW28" s="610"/>
    </row>
    <row r="29" spans="1:907" x14ac:dyDescent="0.7">
      <c r="A29" s="96">
        <v>23</v>
      </c>
      <c r="B29" s="96" t="s">
        <v>37</v>
      </c>
      <c r="C29" s="6" t="s">
        <v>38</v>
      </c>
      <c r="D29" s="11">
        <v>72370789.510000005</v>
      </c>
      <c r="E29" s="11">
        <v>6442725.6899999995</v>
      </c>
      <c r="F29" s="11">
        <v>9591544.7499999981</v>
      </c>
      <c r="G29" s="11">
        <v>3861990.2</v>
      </c>
      <c r="H29" s="11">
        <v>13085740.99</v>
      </c>
      <c r="I29" s="11">
        <v>4580678.4800000004</v>
      </c>
      <c r="J29" s="11">
        <v>12607466.209999999</v>
      </c>
      <c r="K29" s="11">
        <v>7968697.4500000011</v>
      </c>
      <c r="L29" s="11">
        <v>7753552.6699999999</v>
      </c>
      <c r="M29" s="11">
        <v>14417531.25</v>
      </c>
      <c r="N29" s="11">
        <v>5807458.6999999993</v>
      </c>
      <c r="O29" s="11">
        <v>5169645.7799999993</v>
      </c>
      <c r="P29" s="11">
        <v>8039731.4000000004</v>
      </c>
      <c r="Q29" s="11">
        <v>4747633.71</v>
      </c>
      <c r="R29" s="11">
        <v>3155452.5999999996</v>
      </c>
      <c r="S29" s="11">
        <v>8205435.0300000012</v>
      </c>
      <c r="T29" s="11">
        <v>7956345.75</v>
      </c>
      <c r="U29" s="11">
        <v>1912226.03</v>
      </c>
      <c r="V29" s="11">
        <v>74961166.659999996</v>
      </c>
      <c r="W29" s="11">
        <v>15165239.34</v>
      </c>
      <c r="X29" s="11">
        <v>6457633.04</v>
      </c>
      <c r="Y29" s="11">
        <v>6096693.9199999999</v>
      </c>
      <c r="Z29" s="11">
        <v>4132824.8999999994</v>
      </c>
      <c r="AA29" s="11">
        <v>4460734.91</v>
      </c>
      <c r="AB29" s="11">
        <v>2579387.7600000002</v>
      </c>
      <c r="AC29" s="11">
        <v>10529572.35</v>
      </c>
      <c r="AD29" s="11">
        <v>5975979.6100000003</v>
      </c>
      <c r="AE29" s="11">
        <v>1777181.12</v>
      </c>
      <c r="AF29" s="11">
        <v>8842635.6300000008</v>
      </c>
      <c r="AG29" s="11">
        <v>1653711.6400000001</v>
      </c>
      <c r="AH29" s="11">
        <v>19086617.66</v>
      </c>
      <c r="AI29" s="11">
        <v>5199517.13</v>
      </c>
      <c r="AJ29" s="11">
        <v>2642596.73</v>
      </c>
      <c r="AK29" s="11">
        <v>2342849.09</v>
      </c>
      <c r="AL29" s="11">
        <v>9734136.9700000007</v>
      </c>
      <c r="AM29" s="11">
        <v>3313814.11</v>
      </c>
      <c r="AN29" s="11">
        <v>4070400.7199999997</v>
      </c>
      <c r="AO29" s="11">
        <v>4689833.59</v>
      </c>
      <c r="AP29" s="11">
        <v>3148696.12</v>
      </c>
      <c r="AQ29" s="11">
        <v>2453796.2999999998</v>
      </c>
      <c r="AR29" s="11">
        <v>2040516.37</v>
      </c>
      <c r="AS29" s="11">
        <v>1899276.82</v>
      </c>
      <c r="AT29" s="11">
        <v>41856938.590000004</v>
      </c>
      <c r="AU29" s="11">
        <v>2158582.84</v>
      </c>
      <c r="AV29" s="11">
        <v>2302098.34</v>
      </c>
      <c r="AW29" s="11">
        <v>4105090.64</v>
      </c>
      <c r="AX29" s="11">
        <v>5030509.45</v>
      </c>
      <c r="AY29" s="11">
        <v>5878215.5999999996</v>
      </c>
      <c r="AZ29" s="11">
        <v>2843471.65</v>
      </c>
      <c r="BA29" s="11">
        <v>3819272.96</v>
      </c>
      <c r="BB29" s="11">
        <v>1306459.5999999999</v>
      </c>
      <c r="BC29" s="11">
        <v>2755302.5</v>
      </c>
      <c r="BD29" s="11">
        <v>2085815.31</v>
      </c>
      <c r="BE29" s="11">
        <v>2421258.2000000002</v>
      </c>
      <c r="BF29" s="11">
        <v>11162198.17</v>
      </c>
      <c r="BG29" s="11">
        <v>1897413.9800000002</v>
      </c>
      <c r="BH29" s="11">
        <v>2345078.87</v>
      </c>
      <c r="BI29" s="11">
        <v>10973661.68</v>
      </c>
      <c r="BJ29" s="11">
        <v>21893340</v>
      </c>
      <c r="BK29" s="11">
        <v>4158310.5100000002</v>
      </c>
      <c r="BL29" s="11">
        <v>2151473.83</v>
      </c>
      <c r="BM29" s="11">
        <v>4912878.08</v>
      </c>
      <c r="BN29" s="11">
        <v>5218810.54</v>
      </c>
      <c r="BO29" s="11">
        <v>2984232.6799999997</v>
      </c>
      <c r="BP29" s="11">
        <v>1129448.24</v>
      </c>
      <c r="BQ29" s="11">
        <v>839267.89</v>
      </c>
      <c r="BR29" s="11">
        <v>44540531</v>
      </c>
      <c r="BS29" s="11">
        <v>4204289.1500000004</v>
      </c>
      <c r="BT29" s="11">
        <v>4332959.2799999993</v>
      </c>
      <c r="BU29" s="11">
        <v>2892875.59</v>
      </c>
      <c r="BV29" s="11">
        <v>3977801.54</v>
      </c>
      <c r="BW29" s="11">
        <v>3036710.62</v>
      </c>
      <c r="BX29" s="11">
        <v>3130365.25</v>
      </c>
      <c r="BY29" s="11">
        <v>3552857.15</v>
      </c>
      <c r="BZ29" s="11">
        <v>13177341.519999998</v>
      </c>
      <c r="CA29" s="11">
        <v>2723344.9</v>
      </c>
      <c r="CB29" s="11">
        <v>7383923.1500000004</v>
      </c>
      <c r="CC29" s="11">
        <v>9734056.0999999996</v>
      </c>
      <c r="CD29" s="11">
        <v>3380865.5400000005</v>
      </c>
      <c r="CE29" s="11">
        <v>4878707.91</v>
      </c>
      <c r="CF29" s="11">
        <v>2818137.8600000003</v>
      </c>
      <c r="CG29" s="11">
        <v>64839087.25</v>
      </c>
      <c r="CH29" s="11">
        <v>3302736.2199999997</v>
      </c>
      <c r="CI29" s="11">
        <v>11897865.67</v>
      </c>
      <c r="CJ29" s="11">
        <v>3972713.5</v>
      </c>
      <c r="CK29" s="11">
        <v>5144101.51</v>
      </c>
      <c r="CL29" s="11">
        <v>2333275.2200000002</v>
      </c>
      <c r="CM29" s="11">
        <v>2251550.94</v>
      </c>
      <c r="CN29" s="11">
        <v>6194886.0599999996</v>
      </c>
      <c r="CO29" s="11">
        <v>1784837.2999999998</v>
      </c>
      <c r="CP29" s="11">
        <v>2652644.73</v>
      </c>
      <c r="CQ29" s="11">
        <v>5059423.8000000007</v>
      </c>
      <c r="CR29" s="11">
        <v>2416104.7599999998</v>
      </c>
      <c r="CS29" s="11">
        <v>2608980.0499999998</v>
      </c>
      <c r="CT29" s="11">
        <v>36617627.789999999</v>
      </c>
      <c r="CU29" s="11">
        <v>2137333.41</v>
      </c>
      <c r="CV29" s="11">
        <v>2983550.32</v>
      </c>
      <c r="CW29" s="11">
        <v>5859407.1799999997</v>
      </c>
      <c r="CX29" s="11">
        <v>2031971.29</v>
      </c>
      <c r="CY29" s="11">
        <v>2254472.37</v>
      </c>
      <c r="CZ29" s="11">
        <v>2463689.21</v>
      </c>
      <c r="DA29" s="11">
        <v>1241355.8999999999</v>
      </c>
      <c r="DB29" s="11">
        <v>26882111.18</v>
      </c>
      <c r="DC29" s="11">
        <v>30574688.080000002</v>
      </c>
      <c r="DD29" s="11">
        <v>3956045.57</v>
      </c>
      <c r="DE29" s="11">
        <v>4134428.8600000003</v>
      </c>
      <c r="DF29" s="11">
        <v>14194973.489999998</v>
      </c>
      <c r="DG29" s="11">
        <v>11061421.059999999</v>
      </c>
      <c r="DH29" s="11">
        <v>10332550.25</v>
      </c>
      <c r="DI29" s="11">
        <v>30327994.490000002</v>
      </c>
      <c r="DJ29" s="11">
        <v>3845836.3</v>
      </c>
      <c r="DK29" s="11">
        <v>86730453.010000005</v>
      </c>
      <c r="DL29" s="11">
        <v>9965830.4499999993</v>
      </c>
      <c r="DM29" s="11">
        <v>8831449.9399999995</v>
      </c>
      <c r="DN29" s="11">
        <v>4283933.62</v>
      </c>
      <c r="DO29" s="11">
        <v>5553734.3100000005</v>
      </c>
      <c r="DP29" s="11">
        <v>5751648.1699999999</v>
      </c>
      <c r="DQ29" s="11">
        <v>6179661.7000000002</v>
      </c>
      <c r="DR29" s="11">
        <v>4219732.4000000004</v>
      </c>
      <c r="DS29" s="11">
        <v>13067755.699999999</v>
      </c>
      <c r="DT29" s="11">
        <v>62006396.789999999</v>
      </c>
      <c r="DU29" s="11">
        <v>4247114.2799999993</v>
      </c>
      <c r="DV29" s="11">
        <v>19134754.73</v>
      </c>
      <c r="DW29" s="11">
        <v>18609183.34</v>
      </c>
      <c r="DX29" s="11">
        <v>5125443.2999999989</v>
      </c>
      <c r="DY29" s="11">
        <v>13469061.880000001</v>
      </c>
      <c r="DZ29" s="11">
        <v>6095547.9000000004</v>
      </c>
      <c r="EA29" s="11">
        <v>2373671.79</v>
      </c>
      <c r="EB29" s="11">
        <v>4171121.57</v>
      </c>
      <c r="EC29" s="11">
        <v>3595445.3999999994</v>
      </c>
      <c r="ED29" s="11">
        <v>9237604.7899999991</v>
      </c>
      <c r="EE29" s="11">
        <v>19903538.579999998</v>
      </c>
      <c r="EF29" s="11">
        <v>17497249.200000003</v>
      </c>
      <c r="EG29" s="11">
        <v>2931658.22</v>
      </c>
      <c r="EH29" s="11">
        <v>3680584.91</v>
      </c>
      <c r="EI29" s="11">
        <v>3173963.1</v>
      </c>
      <c r="EJ29" s="11">
        <v>8463517.8599999994</v>
      </c>
      <c r="EK29" s="11">
        <v>11108943.92</v>
      </c>
      <c r="EL29" s="11">
        <v>2050229.0500000003</v>
      </c>
      <c r="EM29" s="11">
        <v>2319722.52</v>
      </c>
      <c r="EN29" s="11">
        <v>48670919.090000011</v>
      </c>
      <c r="EO29" s="11">
        <v>5439472.6400000006</v>
      </c>
      <c r="EP29" s="11">
        <v>4513920.4700000007</v>
      </c>
      <c r="EQ29" s="11">
        <v>4541227.09</v>
      </c>
      <c r="ER29" s="11">
        <v>3785134.8</v>
      </c>
      <c r="ES29" s="11">
        <v>3072210.8</v>
      </c>
      <c r="ET29" s="11">
        <v>8297784.6900000004</v>
      </c>
      <c r="EU29" s="11">
        <v>4868417.4399999995</v>
      </c>
      <c r="EV29" s="11">
        <v>2566926.33</v>
      </c>
      <c r="EW29" s="11">
        <v>39574185.709999993</v>
      </c>
      <c r="EX29" s="11">
        <v>1855797.5</v>
      </c>
      <c r="EY29" s="11">
        <v>4416882.38</v>
      </c>
      <c r="EZ29" s="11">
        <v>9274177.6400000006</v>
      </c>
      <c r="FA29" s="11">
        <v>16749084.09</v>
      </c>
      <c r="FB29" s="11">
        <v>8050590.7000000002</v>
      </c>
      <c r="FC29" s="11">
        <v>5452186.0600000005</v>
      </c>
      <c r="FD29" s="11">
        <v>6915955.8100000005</v>
      </c>
      <c r="FE29" s="11">
        <v>3473982.12</v>
      </c>
      <c r="FF29" s="11">
        <v>4503768.21</v>
      </c>
      <c r="FG29" s="11">
        <v>3177346.31</v>
      </c>
      <c r="FH29" s="11">
        <v>5275556.1800000006</v>
      </c>
      <c r="FI29" s="11">
        <v>16605148.219999999</v>
      </c>
      <c r="FJ29" s="11">
        <v>1845405.22</v>
      </c>
      <c r="FK29" s="11">
        <v>1982680.78</v>
      </c>
      <c r="FL29" s="11">
        <v>1738458.98</v>
      </c>
      <c r="FM29" s="11">
        <v>4761733.6900000004</v>
      </c>
      <c r="FN29" s="11">
        <v>4316163.5</v>
      </c>
      <c r="FO29" s="11">
        <v>1232473.8</v>
      </c>
      <c r="FP29" s="11">
        <v>601066.44999999995</v>
      </c>
      <c r="FQ29" s="11">
        <v>77544977.430000007</v>
      </c>
      <c r="FR29" s="11">
        <v>2254654.7999999998</v>
      </c>
      <c r="FS29" s="11">
        <v>4518114.79</v>
      </c>
      <c r="FT29" s="11">
        <v>8740306.0099999998</v>
      </c>
      <c r="FU29" s="11">
        <v>5693797.1299999999</v>
      </c>
      <c r="FV29" s="11">
        <v>3553087.45</v>
      </c>
      <c r="FW29" s="11">
        <v>11706780.66</v>
      </c>
      <c r="FX29" s="11">
        <v>6718070.8200000003</v>
      </c>
      <c r="FY29" s="11">
        <v>7093399.9699999997</v>
      </c>
      <c r="FZ29" s="11">
        <v>2785253.1399999997</v>
      </c>
      <c r="GA29" s="11">
        <v>9480706.379999999</v>
      </c>
      <c r="GB29" s="11">
        <v>3341308.3100000005</v>
      </c>
      <c r="GC29" s="11">
        <v>3204493.7199999997</v>
      </c>
      <c r="GD29" s="11">
        <v>2335918.87</v>
      </c>
      <c r="GE29" s="11">
        <v>30054942.239999998</v>
      </c>
      <c r="GF29" s="11">
        <v>4320297</v>
      </c>
      <c r="GG29" s="11">
        <v>1943607.2399999998</v>
      </c>
      <c r="GH29" s="11">
        <v>9645271.8300000001</v>
      </c>
      <c r="GI29" s="11">
        <v>4105322.79</v>
      </c>
      <c r="GJ29" s="11">
        <v>2401640.16</v>
      </c>
      <c r="GK29" s="11">
        <v>2797332.71</v>
      </c>
      <c r="GL29" s="11">
        <v>9181234.2699999996</v>
      </c>
      <c r="GM29" s="11">
        <v>2079087.4500000002</v>
      </c>
      <c r="GN29" s="11">
        <v>1761503.06</v>
      </c>
      <c r="GO29" s="11">
        <v>1596509.2</v>
      </c>
      <c r="GP29" s="11">
        <v>1193733.29</v>
      </c>
      <c r="GQ29" s="11">
        <v>17772973.229999997</v>
      </c>
      <c r="GR29" s="11">
        <v>6316713.1100000003</v>
      </c>
      <c r="GS29" s="11">
        <v>3588901.45</v>
      </c>
      <c r="GT29" s="11">
        <v>8871736.5800000001</v>
      </c>
      <c r="GU29" s="11">
        <v>823171.84</v>
      </c>
      <c r="GV29" s="11">
        <v>7682591.4800000004</v>
      </c>
      <c r="GW29" s="11">
        <v>4703076.3599999994</v>
      </c>
      <c r="GX29" s="11">
        <v>2407315.38</v>
      </c>
      <c r="GY29" s="11">
        <v>20236867.990000002</v>
      </c>
      <c r="GZ29" s="11">
        <v>1819445.66</v>
      </c>
      <c r="HA29" s="11">
        <v>12569753.57</v>
      </c>
      <c r="HB29" s="11">
        <v>2787895.88</v>
      </c>
      <c r="HC29" s="11">
        <v>71519675.129999995</v>
      </c>
      <c r="HD29" s="11">
        <v>4027890.44</v>
      </c>
      <c r="HE29" s="11">
        <v>4372404.54</v>
      </c>
      <c r="HF29" s="11">
        <v>6396682.2800000003</v>
      </c>
      <c r="HG29" s="11">
        <v>2760046.38</v>
      </c>
      <c r="HH29" s="11">
        <v>4202707.05</v>
      </c>
      <c r="HI29" s="11">
        <v>816084.93</v>
      </c>
      <c r="HJ29" s="11">
        <v>846289.81</v>
      </c>
      <c r="HK29" s="11">
        <v>36039529.710000001</v>
      </c>
      <c r="HL29" s="11">
        <v>9562059.6100000013</v>
      </c>
      <c r="HM29" s="11">
        <v>16692401.710000001</v>
      </c>
      <c r="HN29" s="11">
        <v>5885866.9399999995</v>
      </c>
      <c r="HO29" s="11">
        <v>4183572.99</v>
      </c>
      <c r="HP29" s="11">
        <v>3519324.86</v>
      </c>
      <c r="HQ29" s="11">
        <v>5860634.1200000001</v>
      </c>
      <c r="HR29" s="11">
        <v>3040032.29</v>
      </c>
      <c r="HS29" s="11">
        <v>37122918.889999993</v>
      </c>
      <c r="HT29" s="11">
        <v>7955725.5999999996</v>
      </c>
      <c r="HU29" s="11">
        <v>3310339.42</v>
      </c>
      <c r="HV29" s="11">
        <v>3876853.2600000002</v>
      </c>
      <c r="HW29" s="11">
        <v>3225856</v>
      </c>
      <c r="HX29" s="11">
        <v>1667040.73</v>
      </c>
      <c r="HY29" s="11">
        <v>8570180.540000001</v>
      </c>
      <c r="HZ29" s="11">
        <v>3496984.8499999996</v>
      </c>
      <c r="IA29" s="11">
        <v>3725140.2</v>
      </c>
      <c r="IB29" s="11">
        <v>3989863</v>
      </c>
      <c r="IC29" s="11">
        <v>4892813.79</v>
      </c>
      <c r="ID29" s="11">
        <v>5596182.4899999993</v>
      </c>
      <c r="IE29" s="11">
        <v>1219344.01</v>
      </c>
      <c r="IF29" s="11">
        <v>5422584.8800000008</v>
      </c>
      <c r="IG29" s="11">
        <v>2472410.96</v>
      </c>
      <c r="IH29" s="11">
        <v>2959660.11</v>
      </c>
      <c r="II29" s="11">
        <v>53971341.379999995</v>
      </c>
      <c r="IJ29" s="11">
        <v>10971004.439999999</v>
      </c>
      <c r="IK29" s="11">
        <v>4851002.41</v>
      </c>
      <c r="IL29" s="11">
        <v>9029299.8900000006</v>
      </c>
      <c r="IM29" s="11">
        <v>15292538.859999999</v>
      </c>
      <c r="IN29" s="11">
        <v>5547078.8100000005</v>
      </c>
      <c r="IO29" s="11">
        <v>3440438.5200000005</v>
      </c>
      <c r="IP29" s="11">
        <v>2287855.6199999996</v>
      </c>
      <c r="IQ29" s="11">
        <v>2535171.86</v>
      </c>
      <c r="IR29" s="11">
        <v>3049454.13</v>
      </c>
      <c r="IS29" s="11">
        <v>3007995.32</v>
      </c>
      <c r="IT29" s="11">
        <v>35881077.879999995</v>
      </c>
      <c r="IU29" s="11">
        <v>27642865.270000003</v>
      </c>
      <c r="IV29" s="11">
        <v>7097388.0899999999</v>
      </c>
      <c r="IW29" s="11">
        <v>4379628.2299999995</v>
      </c>
      <c r="IX29" s="11">
        <v>3085401.3899999997</v>
      </c>
      <c r="IY29" s="11">
        <v>2606085.4900000002</v>
      </c>
      <c r="IZ29" s="11">
        <v>2679228.2824999997</v>
      </c>
      <c r="JA29" s="11">
        <v>1407868.7999999998</v>
      </c>
      <c r="JB29" s="11">
        <v>10779784.49</v>
      </c>
      <c r="JC29" s="11">
        <v>8242649.3200000003</v>
      </c>
      <c r="JD29" s="11">
        <v>4218691.3500000006</v>
      </c>
      <c r="JE29" s="11">
        <v>2928600</v>
      </c>
      <c r="JF29" s="11">
        <v>19669740.489999998</v>
      </c>
      <c r="JG29" s="11">
        <v>12314634.210000001</v>
      </c>
      <c r="JH29" s="11">
        <v>1533152.01</v>
      </c>
      <c r="JI29" s="11">
        <v>1678156.3900000001</v>
      </c>
      <c r="JJ29" s="11">
        <v>1603716.29</v>
      </c>
      <c r="JK29" s="11">
        <v>1607931.6799999997</v>
      </c>
      <c r="JL29" s="11">
        <v>23271791.190000001</v>
      </c>
      <c r="JM29" s="11">
        <v>3956303.24</v>
      </c>
      <c r="JN29" s="11">
        <v>4714303.24</v>
      </c>
      <c r="JO29" s="11">
        <v>7586214.5</v>
      </c>
      <c r="JP29" s="11">
        <v>5038814.59</v>
      </c>
      <c r="JQ29" s="11">
        <v>10587422.52</v>
      </c>
      <c r="JR29" s="11">
        <v>1134291.6400000001</v>
      </c>
      <c r="JS29" s="11">
        <v>51668042.659999996</v>
      </c>
      <c r="JT29" s="11">
        <v>24493475.43</v>
      </c>
      <c r="JU29" s="11">
        <v>5896938.311999999</v>
      </c>
      <c r="JV29" s="11">
        <v>3075405.71</v>
      </c>
      <c r="JW29" s="11">
        <v>7148410.7999999998</v>
      </c>
      <c r="JX29" s="11">
        <v>1906613.3599999999</v>
      </c>
      <c r="JY29" s="11">
        <v>14671043.59</v>
      </c>
      <c r="JZ29" s="11">
        <v>7599707.0699999994</v>
      </c>
      <c r="KA29" s="11">
        <v>11316754.08</v>
      </c>
      <c r="KB29" s="11">
        <v>5709032.9199999999</v>
      </c>
      <c r="KC29" s="11">
        <v>5175998.99</v>
      </c>
      <c r="KD29" s="11">
        <v>6237244.2800000003</v>
      </c>
      <c r="KE29" s="11">
        <v>2794626.41</v>
      </c>
      <c r="KF29" s="11">
        <v>1065081.33</v>
      </c>
      <c r="KG29" s="11">
        <v>4432850.49</v>
      </c>
      <c r="KH29" s="11">
        <v>3835731.8600000003</v>
      </c>
      <c r="KI29" s="11">
        <v>64461226.93</v>
      </c>
      <c r="KJ29" s="11">
        <v>7535149.9100000001</v>
      </c>
      <c r="KK29" s="11">
        <v>5285339.92</v>
      </c>
      <c r="KL29" s="11">
        <v>5795641.7199999997</v>
      </c>
      <c r="KM29" s="11">
        <v>6724946.2299999995</v>
      </c>
      <c r="KN29" s="11">
        <v>4671948.76</v>
      </c>
      <c r="KO29" s="11">
        <v>12701329.73</v>
      </c>
      <c r="KP29" s="11">
        <v>2401632.7800000003</v>
      </c>
      <c r="KQ29" s="11">
        <v>4706757.21</v>
      </c>
      <c r="KR29" s="11">
        <v>22498908.829999998</v>
      </c>
      <c r="KS29" s="11">
        <v>2657163.41</v>
      </c>
      <c r="KT29" s="11">
        <v>5141538.41</v>
      </c>
      <c r="KU29" s="11">
        <v>25690672.599999998</v>
      </c>
      <c r="KV29" s="11">
        <v>4644802.99</v>
      </c>
      <c r="KW29" s="11">
        <v>10627273.82</v>
      </c>
      <c r="KX29" s="11">
        <v>43506367.049999997</v>
      </c>
      <c r="KY29" s="11">
        <v>10589725.619999999</v>
      </c>
      <c r="KZ29" s="11">
        <v>41813532.600000001</v>
      </c>
      <c r="LA29" s="11">
        <v>6932510.1399999997</v>
      </c>
      <c r="LB29" s="11">
        <v>6965951.8899999997</v>
      </c>
      <c r="LC29" s="11">
        <v>10013806.249999998</v>
      </c>
      <c r="LD29" s="11">
        <v>10080335.209999999</v>
      </c>
      <c r="LE29" s="11">
        <v>6418373.4699999988</v>
      </c>
      <c r="LF29" s="11">
        <v>3987870.2100000004</v>
      </c>
      <c r="LG29" s="11">
        <v>4735478.55</v>
      </c>
      <c r="LH29" s="11">
        <v>61567833.920000002</v>
      </c>
      <c r="LI29" s="11">
        <v>15131816.27</v>
      </c>
      <c r="LJ29" s="11">
        <v>21823953.800000001</v>
      </c>
      <c r="LK29" s="11">
        <v>16974978.490000002</v>
      </c>
      <c r="LL29" s="11">
        <v>7495792.3999999994</v>
      </c>
      <c r="LM29" s="11">
        <v>4120898.41</v>
      </c>
      <c r="LN29" s="11">
        <v>2471186.36</v>
      </c>
      <c r="LO29" s="11">
        <v>5916266.1799999997</v>
      </c>
      <c r="LP29" s="11">
        <v>3304042.2100000004</v>
      </c>
      <c r="LQ29" s="11">
        <v>8582462.6900000013</v>
      </c>
      <c r="LR29" s="11">
        <v>2538370.9499999997</v>
      </c>
      <c r="LS29" s="11">
        <v>22586766.460000005</v>
      </c>
      <c r="LT29" s="11">
        <v>5025413.75</v>
      </c>
      <c r="LU29" s="11">
        <v>3809947.81</v>
      </c>
      <c r="LV29" s="11">
        <v>63670780.370000005</v>
      </c>
      <c r="LW29" s="11">
        <v>26670706.990000002</v>
      </c>
      <c r="LX29" s="11">
        <v>48865536.890000001</v>
      </c>
      <c r="LY29" s="11">
        <v>13005522.379999999</v>
      </c>
      <c r="LZ29" s="11">
        <v>10542728.25</v>
      </c>
      <c r="MA29" s="11">
        <v>10934038.17</v>
      </c>
      <c r="MB29" s="11">
        <v>13103596.660000002</v>
      </c>
      <c r="MC29" s="11">
        <v>5306843.0900000008</v>
      </c>
      <c r="MD29" s="11">
        <v>10644506.41</v>
      </c>
      <c r="ME29" s="11">
        <v>8552736.8599999994</v>
      </c>
      <c r="MF29" s="11">
        <v>16318132.84</v>
      </c>
      <c r="MG29" s="11">
        <v>6050698.9500000002</v>
      </c>
      <c r="MH29" s="11">
        <v>66596890.619999997</v>
      </c>
      <c r="MI29" s="11">
        <v>4784395.38</v>
      </c>
      <c r="MJ29" s="11">
        <v>1599262.5</v>
      </c>
      <c r="MK29" s="11">
        <v>2322929.1</v>
      </c>
      <c r="ML29" s="11">
        <v>1459082.61</v>
      </c>
      <c r="MM29" s="11">
        <v>5726736.0300000003</v>
      </c>
      <c r="MN29" s="11">
        <v>4219690.1399999997</v>
      </c>
      <c r="MO29" s="11">
        <v>3815468.32</v>
      </c>
      <c r="MP29" s="11">
        <v>7776704.1799999997</v>
      </c>
      <c r="MQ29" s="11">
        <v>3475319.1700000004</v>
      </c>
      <c r="MR29" s="11">
        <v>3204243.1900000004</v>
      </c>
      <c r="MS29" s="11">
        <v>2737528.9000000004</v>
      </c>
      <c r="MT29" s="11">
        <v>66602738.68</v>
      </c>
      <c r="MU29" s="11">
        <v>4598888.4800000004</v>
      </c>
      <c r="MV29" s="11">
        <v>4934275.4300000006</v>
      </c>
      <c r="MW29" s="11">
        <v>8691351.1400000006</v>
      </c>
      <c r="MX29" s="11">
        <v>9154847.5899999999</v>
      </c>
      <c r="MY29" s="11">
        <v>3494247.29</v>
      </c>
      <c r="MZ29" s="11">
        <v>12788834.459999999</v>
      </c>
      <c r="NA29" s="11">
        <v>4683340.16</v>
      </c>
      <c r="NB29" s="11">
        <v>12583883.460000001</v>
      </c>
      <c r="NC29" s="11">
        <v>1513839.29</v>
      </c>
      <c r="ND29" s="11">
        <v>1498768.84</v>
      </c>
      <c r="NE29" s="11">
        <v>77879711.269999996</v>
      </c>
      <c r="NF29" s="11">
        <v>19118880.09</v>
      </c>
      <c r="NG29" s="11">
        <v>4135900.51</v>
      </c>
      <c r="NH29" s="11">
        <v>34664637.120000005</v>
      </c>
      <c r="NI29" s="11">
        <v>3585199.92</v>
      </c>
      <c r="NJ29" s="11">
        <v>8146425.8900000006</v>
      </c>
      <c r="NK29" s="11">
        <v>27818520.500000004</v>
      </c>
      <c r="NL29" s="11">
        <v>12572113.510000002</v>
      </c>
      <c r="NM29" s="11">
        <v>852129.38</v>
      </c>
      <c r="NN29" s="11">
        <v>3640465.4299999997</v>
      </c>
      <c r="NO29" s="11">
        <v>5845175.1099999994</v>
      </c>
      <c r="NP29" s="11">
        <v>3555705.73</v>
      </c>
      <c r="NQ29" s="11">
        <v>26138467.43</v>
      </c>
      <c r="NR29" s="11">
        <v>4190967.71</v>
      </c>
      <c r="NS29" s="11">
        <v>3381099.83</v>
      </c>
      <c r="NT29" s="11">
        <v>4140284.54</v>
      </c>
      <c r="NU29" s="11">
        <v>2558650.16</v>
      </c>
      <c r="NV29" s="11">
        <v>674803.8</v>
      </c>
      <c r="NW29" s="11">
        <v>1688212.6600000001</v>
      </c>
      <c r="NX29" s="11">
        <v>62125055.170000009</v>
      </c>
      <c r="NY29" s="11">
        <v>14433916.650000002</v>
      </c>
      <c r="NZ29" s="11">
        <v>4844314.8100000005</v>
      </c>
      <c r="OA29" s="11">
        <v>1884237.15</v>
      </c>
      <c r="OB29" s="11">
        <v>3670144.51</v>
      </c>
      <c r="OC29" s="11">
        <v>5652943.0300000003</v>
      </c>
      <c r="OD29" s="11">
        <v>3140345.9099999997</v>
      </c>
      <c r="OE29" s="11">
        <v>44957526.25</v>
      </c>
      <c r="OF29" s="11">
        <v>30370697.52</v>
      </c>
      <c r="OG29" s="11">
        <v>6428971.2400000002</v>
      </c>
      <c r="OH29" s="11">
        <v>19571393.109999996</v>
      </c>
      <c r="OI29" s="11">
        <v>4171632.77</v>
      </c>
      <c r="OJ29" s="11">
        <v>5455259.5599999996</v>
      </c>
      <c r="OK29" s="11">
        <v>6896850.5300000003</v>
      </c>
      <c r="OL29" s="11">
        <v>3040304.8400000003</v>
      </c>
      <c r="OM29" s="11">
        <v>4766285.95</v>
      </c>
      <c r="ON29" s="11">
        <v>66636310.309999995</v>
      </c>
      <c r="OO29" s="11">
        <v>15262183.65</v>
      </c>
      <c r="OP29" s="11">
        <v>19657664.25</v>
      </c>
      <c r="OQ29" s="11">
        <v>11350143.349999998</v>
      </c>
      <c r="OR29" s="11">
        <v>7009917.8099999996</v>
      </c>
      <c r="OS29" s="11">
        <v>2782889.41</v>
      </c>
      <c r="OT29" s="11">
        <v>28139710.350000001</v>
      </c>
      <c r="OU29" s="11">
        <v>3603916.95</v>
      </c>
      <c r="OV29" s="11">
        <v>4596786.4399999995</v>
      </c>
      <c r="OW29" s="11">
        <v>7052244.4399999995</v>
      </c>
      <c r="OX29" s="11">
        <v>6668295.9300000006</v>
      </c>
      <c r="OY29" s="11">
        <v>21961935.430000003</v>
      </c>
      <c r="OZ29" s="11">
        <v>2642931.42</v>
      </c>
      <c r="PA29" s="11">
        <v>3315513.98</v>
      </c>
      <c r="PB29" s="11">
        <v>4385742.5599999996</v>
      </c>
      <c r="PC29" s="11">
        <v>46950978.479999997</v>
      </c>
      <c r="PD29" s="11">
        <v>3612563.84</v>
      </c>
      <c r="PE29" s="11">
        <v>9254657.8399999999</v>
      </c>
      <c r="PF29" s="11">
        <v>1702097.46</v>
      </c>
      <c r="PG29" s="11">
        <v>5815117.2000000002</v>
      </c>
      <c r="PH29" s="11">
        <v>11207295.920000002</v>
      </c>
      <c r="PI29" s="11">
        <v>4660431.34</v>
      </c>
      <c r="PJ29" s="11">
        <v>3984400.2800000003</v>
      </c>
      <c r="PK29" s="11">
        <v>6142965.7999999998</v>
      </c>
      <c r="PL29" s="11">
        <v>5520769</v>
      </c>
      <c r="PM29" s="11">
        <v>6271168.5299999993</v>
      </c>
      <c r="PN29" s="11">
        <v>10183320.26</v>
      </c>
      <c r="PO29" s="11">
        <v>4032013.4</v>
      </c>
      <c r="PP29" s="11">
        <v>14440225.859999999</v>
      </c>
      <c r="PQ29" s="11">
        <v>4548321.93</v>
      </c>
      <c r="PR29" s="11">
        <v>1471611.97</v>
      </c>
      <c r="PS29" s="11">
        <v>1781272.09</v>
      </c>
      <c r="PT29" s="11">
        <v>4251709.8</v>
      </c>
      <c r="PU29" s="11">
        <v>99980270.88000001</v>
      </c>
      <c r="PV29" s="11">
        <v>3701053.82</v>
      </c>
      <c r="PW29" s="11">
        <v>3530543.16</v>
      </c>
      <c r="PX29" s="11">
        <v>10432500.119999999</v>
      </c>
      <c r="PY29" s="11">
        <v>14347270.300000001</v>
      </c>
      <c r="PZ29" s="11">
        <v>11058766.93</v>
      </c>
      <c r="QA29" s="11">
        <v>16699494.07</v>
      </c>
      <c r="QB29" s="11">
        <v>3985794.9299999997</v>
      </c>
      <c r="QC29" s="11">
        <v>9785526.1799999997</v>
      </c>
      <c r="QD29" s="11">
        <v>2765214.6</v>
      </c>
      <c r="QE29" s="11">
        <v>11454720.52</v>
      </c>
      <c r="QF29" s="11">
        <v>3396842.27</v>
      </c>
      <c r="QG29" s="11">
        <v>6104426.4199999999</v>
      </c>
      <c r="QH29" s="11">
        <v>4241465.0600000005</v>
      </c>
      <c r="QI29" s="11">
        <v>7570352.5899999999</v>
      </c>
      <c r="QJ29" s="11">
        <v>6485537.6099999994</v>
      </c>
      <c r="QK29" s="11">
        <v>4524715.59</v>
      </c>
      <c r="QL29" s="11">
        <v>2464576.2000000002</v>
      </c>
      <c r="QM29" s="11">
        <v>2947578.6</v>
      </c>
      <c r="QN29" s="11">
        <v>13139451.960000001</v>
      </c>
      <c r="QO29" s="11">
        <v>10238779.710000001</v>
      </c>
      <c r="QP29" s="11">
        <v>3432461.68</v>
      </c>
      <c r="QQ29" s="11">
        <v>1436244.2000000002</v>
      </c>
      <c r="QR29" s="11">
        <v>1596734.85</v>
      </c>
      <c r="QS29" s="11">
        <v>2983072.58</v>
      </c>
      <c r="QT29" s="11">
        <v>1085791.5699999998</v>
      </c>
      <c r="QU29" s="11">
        <v>77853269.899999991</v>
      </c>
      <c r="QV29" s="11">
        <v>3664615.1799999997</v>
      </c>
      <c r="QW29" s="11">
        <v>12969167.65</v>
      </c>
      <c r="QX29" s="11">
        <v>3744798.17</v>
      </c>
      <c r="QY29" s="11">
        <v>8514875.6999999993</v>
      </c>
      <c r="QZ29" s="11">
        <v>11783937</v>
      </c>
      <c r="RA29" s="11">
        <v>6067041.0500000007</v>
      </c>
      <c r="RB29" s="11">
        <v>12289112.780000001</v>
      </c>
      <c r="RC29" s="11">
        <v>6398973.2200000007</v>
      </c>
      <c r="RD29" s="11">
        <v>2678633.9299999997</v>
      </c>
      <c r="RE29" s="11">
        <v>5959159.9000000004</v>
      </c>
      <c r="RF29" s="11">
        <v>2627687.41</v>
      </c>
      <c r="RG29" s="11">
        <v>5032366.93</v>
      </c>
      <c r="RH29" s="11">
        <v>70203142.359999999</v>
      </c>
      <c r="RI29" s="11">
        <v>15003550.369999999</v>
      </c>
      <c r="RJ29" s="11">
        <v>6152441.9900000002</v>
      </c>
      <c r="RK29" s="11">
        <v>7329612.9499999993</v>
      </c>
      <c r="RL29" s="11">
        <v>6194823.4900000002</v>
      </c>
      <c r="RM29" s="11">
        <v>10820930.73</v>
      </c>
      <c r="RN29" s="11">
        <v>17211584.690000001</v>
      </c>
      <c r="RO29" s="11">
        <v>5199698.49</v>
      </c>
      <c r="RP29" s="11">
        <v>5930270.5</v>
      </c>
      <c r="RQ29" s="11">
        <v>17129909.66</v>
      </c>
      <c r="RR29" s="11">
        <v>15195744.57</v>
      </c>
      <c r="RS29" s="11">
        <v>3520990.41</v>
      </c>
      <c r="RT29" s="11">
        <v>3391823.5</v>
      </c>
      <c r="RU29" s="11">
        <v>3732805.57</v>
      </c>
      <c r="RV29" s="11">
        <v>4578386.8099999996</v>
      </c>
      <c r="RW29" s="11">
        <v>5996300.1200000001</v>
      </c>
      <c r="RX29" s="11">
        <v>7430791.7400000002</v>
      </c>
      <c r="RY29" s="11">
        <v>2150667.12</v>
      </c>
      <c r="RZ29" s="11">
        <v>2116276.31</v>
      </c>
      <c r="SA29" s="11">
        <v>2959442.45</v>
      </c>
      <c r="SB29" s="11">
        <v>35074070.699999996</v>
      </c>
      <c r="SC29" s="11">
        <v>4776813.87</v>
      </c>
      <c r="SD29" s="11">
        <v>5814110.4700000007</v>
      </c>
      <c r="SE29" s="11">
        <v>4289314.37</v>
      </c>
      <c r="SF29" s="11">
        <v>3474574.5</v>
      </c>
      <c r="SG29" s="11">
        <v>3970545.73</v>
      </c>
      <c r="SH29" s="11">
        <v>7146103.9699999997</v>
      </c>
      <c r="SI29" s="11">
        <v>6760450.2800000003</v>
      </c>
      <c r="SJ29" s="11">
        <v>6157252.6400000006</v>
      </c>
      <c r="SK29" s="11">
        <v>7417740.3599999994</v>
      </c>
      <c r="SL29" s="11">
        <v>12309533.67</v>
      </c>
      <c r="SM29" s="11">
        <v>2351654.85</v>
      </c>
      <c r="SN29" s="11">
        <v>22672314.709999997</v>
      </c>
      <c r="SO29" s="11">
        <v>4662252.66</v>
      </c>
      <c r="SP29" s="11">
        <v>9753642.7300000004</v>
      </c>
      <c r="SQ29" s="11">
        <v>11342878.1</v>
      </c>
      <c r="SR29" s="11">
        <v>6042782.5300000003</v>
      </c>
      <c r="SS29" s="11">
        <v>6032210.0600000005</v>
      </c>
      <c r="ST29" s="11">
        <v>6111928.3300000001</v>
      </c>
      <c r="SU29" s="11">
        <v>3239123.05</v>
      </c>
      <c r="SV29" s="11">
        <v>43968682.910000004</v>
      </c>
      <c r="SW29" s="11">
        <v>5004798.45</v>
      </c>
      <c r="SX29" s="11">
        <v>10633458.199999999</v>
      </c>
      <c r="SY29" s="11">
        <v>6530202</v>
      </c>
      <c r="SZ29" s="11">
        <v>3036102.1700000004</v>
      </c>
      <c r="TA29" s="11">
        <v>3923382.25</v>
      </c>
      <c r="TB29" s="11">
        <v>5507955.6500000004</v>
      </c>
      <c r="TC29" s="11">
        <v>20572915.75</v>
      </c>
      <c r="TD29" s="11">
        <v>5317741.3100000005</v>
      </c>
      <c r="TE29" s="11">
        <v>5565512.4700000007</v>
      </c>
      <c r="TF29" s="11">
        <v>9071671.4100000001</v>
      </c>
      <c r="TG29" s="11">
        <v>6353439.0999999996</v>
      </c>
      <c r="TH29" s="11">
        <v>5345567.33</v>
      </c>
      <c r="TI29" s="11">
        <v>3558125.83</v>
      </c>
      <c r="TJ29" s="11">
        <v>78613881.329999998</v>
      </c>
      <c r="TK29" s="11">
        <v>8203575.8399999999</v>
      </c>
      <c r="TL29" s="11">
        <v>2990976.8</v>
      </c>
      <c r="TM29" s="11">
        <v>11280936.699999999</v>
      </c>
      <c r="TN29" s="11">
        <v>9002171.5500000007</v>
      </c>
      <c r="TO29" s="11">
        <v>8046323.3000000007</v>
      </c>
      <c r="TP29" s="11">
        <v>2158854.91</v>
      </c>
      <c r="TQ29" s="11">
        <v>23464614.910000004</v>
      </c>
      <c r="TR29" s="11">
        <v>6159045.7599999998</v>
      </c>
      <c r="TS29" s="11">
        <v>21976031.879999999</v>
      </c>
      <c r="TT29" s="11">
        <v>11711399.720000001</v>
      </c>
      <c r="TU29" s="11">
        <v>4952772.6400000006</v>
      </c>
      <c r="TV29" s="11">
        <v>4030807.8000000003</v>
      </c>
      <c r="TW29" s="11">
        <v>4398506.7</v>
      </c>
      <c r="TX29" s="11">
        <v>4421120.3000000007</v>
      </c>
      <c r="TY29" s="11">
        <v>5053037.8100000005</v>
      </c>
      <c r="TZ29" s="11">
        <v>16407769.199999999</v>
      </c>
      <c r="UA29" s="11">
        <v>3424341.44</v>
      </c>
      <c r="UB29" s="11">
        <v>23915502.880000003</v>
      </c>
      <c r="UC29" s="11">
        <v>6002328.6900000004</v>
      </c>
      <c r="UD29" s="11">
        <v>2692006.1799999997</v>
      </c>
      <c r="UE29" s="11">
        <v>3821605.7699999996</v>
      </c>
      <c r="UF29" s="11">
        <v>19394310.010000002</v>
      </c>
      <c r="UG29" s="11">
        <v>3423645.48</v>
      </c>
      <c r="UH29" s="11">
        <v>1478337.28</v>
      </c>
      <c r="UI29" s="11">
        <v>4721719.5999999996</v>
      </c>
      <c r="UJ29" s="11">
        <v>2848010.51</v>
      </c>
      <c r="UK29" s="11">
        <v>31479514.100000001</v>
      </c>
      <c r="UL29" s="11">
        <v>7176868.3699999992</v>
      </c>
      <c r="UM29" s="11">
        <v>6257162.6699999999</v>
      </c>
      <c r="UN29" s="11">
        <v>9037446.0099999998</v>
      </c>
      <c r="UO29" s="11">
        <v>9038352.6500000004</v>
      </c>
      <c r="UP29" s="11">
        <v>7409667.1299999999</v>
      </c>
      <c r="UQ29" s="11">
        <v>120461932.40999998</v>
      </c>
      <c r="UR29" s="11">
        <v>6893174.3599999994</v>
      </c>
      <c r="US29" s="11">
        <v>12356068.5</v>
      </c>
      <c r="UT29" s="11">
        <v>26657784.870000001</v>
      </c>
      <c r="UU29" s="11">
        <v>1888100.27</v>
      </c>
      <c r="UV29" s="11">
        <v>5666652.0099999998</v>
      </c>
      <c r="UW29" s="11">
        <v>14099993.99</v>
      </c>
      <c r="UX29" s="11">
        <v>4762319.5999999996</v>
      </c>
      <c r="UY29" s="11">
        <v>3967105.12</v>
      </c>
      <c r="UZ29" s="11">
        <v>7117880.1299999999</v>
      </c>
      <c r="VA29" s="11">
        <v>17629785.91</v>
      </c>
      <c r="VB29" s="11">
        <v>15052313.779999999</v>
      </c>
      <c r="VC29" s="11">
        <v>8236442.3399999999</v>
      </c>
      <c r="VD29" s="11">
        <v>9739267.8300000001</v>
      </c>
      <c r="VE29" s="11">
        <v>2632999.2800000003</v>
      </c>
      <c r="VF29" s="11">
        <v>4067998.73</v>
      </c>
      <c r="VG29" s="11">
        <v>3380692.66</v>
      </c>
      <c r="VH29" s="11">
        <v>5116163.75</v>
      </c>
      <c r="VI29" s="11">
        <v>20365014.260000002</v>
      </c>
      <c r="VJ29" s="11">
        <v>2716392.7</v>
      </c>
      <c r="VK29" s="11">
        <v>2218423.62</v>
      </c>
      <c r="VL29" s="11">
        <v>1758726.55</v>
      </c>
      <c r="VM29" s="11">
        <v>54771272.450000003</v>
      </c>
      <c r="VN29" s="11">
        <v>5475243.5999999996</v>
      </c>
      <c r="VO29" s="11">
        <v>8127003.7200000007</v>
      </c>
      <c r="VP29" s="11">
        <v>6358339.5500000007</v>
      </c>
      <c r="VQ29" s="11">
        <v>14905942.489999998</v>
      </c>
      <c r="VR29" s="11">
        <v>7666350.0700000012</v>
      </c>
      <c r="VS29" s="11">
        <v>7160609.8200000003</v>
      </c>
      <c r="VT29" s="11">
        <v>5186135.2399999993</v>
      </c>
      <c r="VU29" s="11">
        <v>7090214.5700000003</v>
      </c>
      <c r="VV29" s="11">
        <v>25179204.439999998</v>
      </c>
      <c r="VW29" s="11">
        <v>4540670.66</v>
      </c>
      <c r="VX29" s="11">
        <v>10461132.08</v>
      </c>
      <c r="VY29" s="11">
        <v>6155023.71</v>
      </c>
      <c r="VZ29" s="11">
        <v>4978480</v>
      </c>
      <c r="WA29" s="11">
        <v>2763561.91</v>
      </c>
      <c r="WB29" s="11">
        <v>128821384.39</v>
      </c>
      <c r="WC29" s="11">
        <v>9841174.3000000007</v>
      </c>
      <c r="WD29" s="11">
        <v>7621742.9100000001</v>
      </c>
      <c r="WE29" s="11">
        <v>3960074.89</v>
      </c>
      <c r="WF29" s="11">
        <v>5064384.5299999993</v>
      </c>
      <c r="WG29" s="11">
        <v>8884090.4799999986</v>
      </c>
      <c r="WH29" s="11">
        <v>11035398.82</v>
      </c>
      <c r="WI29" s="11">
        <v>9999797.7899999991</v>
      </c>
      <c r="WJ29" s="11">
        <v>4463575.78</v>
      </c>
      <c r="WK29" s="11">
        <v>8039867.8199999994</v>
      </c>
      <c r="WL29" s="11">
        <v>4021147.2199999997</v>
      </c>
      <c r="WM29" s="11">
        <v>16192386.100000001</v>
      </c>
      <c r="WN29" s="11">
        <v>7369880.3300000001</v>
      </c>
      <c r="WO29" s="11">
        <v>7286066.3899999987</v>
      </c>
      <c r="WP29" s="11">
        <v>8348787.0500000007</v>
      </c>
      <c r="WQ29" s="11">
        <v>9784230.5600000005</v>
      </c>
      <c r="WR29" s="11">
        <v>6659114.5099999998</v>
      </c>
      <c r="WS29" s="11">
        <v>12294733.800000001</v>
      </c>
      <c r="WT29" s="11">
        <v>3682752.7700000005</v>
      </c>
      <c r="WU29" s="11">
        <v>18556788.079999998</v>
      </c>
      <c r="WV29" s="11">
        <v>33014018.090000004</v>
      </c>
      <c r="WW29" s="11">
        <v>5804348.96</v>
      </c>
      <c r="WX29" s="11">
        <v>3746309.08</v>
      </c>
      <c r="WY29" s="11">
        <v>4074098.3800000004</v>
      </c>
      <c r="WZ29" s="11">
        <v>5180632.49</v>
      </c>
      <c r="XA29" s="11">
        <v>3494244.9699999997</v>
      </c>
      <c r="XB29" s="11">
        <v>3935166.3</v>
      </c>
      <c r="XC29" s="11">
        <v>3381144.28</v>
      </c>
      <c r="XD29" s="11">
        <v>15057755.710000001</v>
      </c>
      <c r="XE29" s="11">
        <v>3811795.15</v>
      </c>
      <c r="XF29" s="11">
        <v>2380853.7400000002</v>
      </c>
      <c r="XG29" s="11">
        <v>3773433.34</v>
      </c>
      <c r="XH29" s="11">
        <v>2771912.6500000004</v>
      </c>
      <c r="XI29" s="11">
        <v>80481731.629999995</v>
      </c>
      <c r="XJ29" s="11">
        <v>14524137.1</v>
      </c>
      <c r="XK29" s="11">
        <v>8804260.2699999996</v>
      </c>
      <c r="XL29" s="11">
        <v>30134585.830000002</v>
      </c>
      <c r="XM29" s="11">
        <v>4309482.99</v>
      </c>
      <c r="XN29" s="11">
        <v>6433604.3900000006</v>
      </c>
      <c r="XO29" s="11">
        <v>13933319.189999999</v>
      </c>
      <c r="XP29" s="11">
        <v>6314831.5499999998</v>
      </c>
      <c r="XQ29" s="11">
        <v>8322130.7000000002</v>
      </c>
      <c r="XR29" s="11">
        <v>10063621.01</v>
      </c>
      <c r="XS29" s="11">
        <v>11284434.520000001</v>
      </c>
      <c r="XT29" s="11">
        <v>4432237.82</v>
      </c>
      <c r="XU29" s="11">
        <v>4711691.0999999996</v>
      </c>
      <c r="XV29" s="11">
        <v>5895614.9800000004</v>
      </c>
      <c r="XW29" s="11">
        <v>4762187.5999999996</v>
      </c>
      <c r="XX29" s="11">
        <v>3317618.4299999997</v>
      </c>
      <c r="XY29" s="11">
        <v>3877656.57</v>
      </c>
      <c r="XZ29" s="11">
        <v>3381673</v>
      </c>
      <c r="YA29" s="11">
        <v>2842459.79</v>
      </c>
      <c r="YB29" s="11">
        <v>3659788.69</v>
      </c>
      <c r="YC29" s="11">
        <v>4272855.2</v>
      </c>
      <c r="YD29" s="11">
        <v>3040497.57</v>
      </c>
      <c r="YE29" s="11">
        <v>3645992.51</v>
      </c>
      <c r="YF29" s="11">
        <v>77654680.63000001</v>
      </c>
      <c r="YG29" s="11">
        <v>5126218.5199999996</v>
      </c>
      <c r="YH29" s="11">
        <v>11714723.58</v>
      </c>
      <c r="YI29" s="11">
        <v>4151586.65</v>
      </c>
      <c r="YJ29" s="11">
        <v>15894909.639999999</v>
      </c>
      <c r="YK29" s="11">
        <v>8317561.4399999995</v>
      </c>
      <c r="YL29" s="11">
        <v>10883222.6</v>
      </c>
      <c r="YM29" s="11">
        <v>4298624.2</v>
      </c>
      <c r="YN29" s="11">
        <v>43314527.399999999</v>
      </c>
      <c r="YO29" s="11">
        <v>19097837.050000001</v>
      </c>
      <c r="YP29" s="11">
        <v>12300148.879999999</v>
      </c>
      <c r="YQ29" s="11">
        <v>6080741.9399999995</v>
      </c>
      <c r="YR29" s="11">
        <v>6761744.9799999995</v>
      </c>
      <c r="YS29" s="11">
        <v>4423208.99</v>
      </c>
      <c r="YT29" s="11">
        <v>3606130.38</v>
      </c>
      <c r="YU29" s="11">
        <v>3625300.36</v>
      </c>
      <c r="YV29" s="11">
        <v>3775882.38</v>
      </c>
      <c r="YW29" s="11">
        <v>40466014.470000006</v>
      </c>
      <c r="YX29" s="11">
        <v>7324656.9500000002</v>
      </c>
      <c r="YY29" s="11">
        <v>2236514.3099999996</v>
      </c>
      <c r="YZ29" s="11">
        <v>2567097.4699999997</v>
      </c>
      <c r="ZA29" s="11">
        <v>2793755.2199999997</v>
      </c>
      <c r="ZB29" s="11">
        <v>2402083.09</v>
      </c>
      <c r="ZC29" s="11">
        <v>2291850.62</v>
      </c>
      <c r="ZD29" s="11">
        <v>35790734.210000001</v>
      </c>
      <c r="ZE29" s="11">
        <v>2877802.63</v>
      </c>
      <c r="ZF29" s="11">
        <v>9396864.7699999996</v>
      </c>
      <c r="ZG29" s="11">
        <v>4568889.5999999996</v>
      </c>
      <c r="ZH29" s="11">
        <v>3457726.8299999996</v>
      </c>
      <c r="ZI29" s="11">
        <v>4596306.05</v>
      </c>
      <c r="ZJ29" s="11">
        <v>4923889.49</v>
      </c>
      <c r="ZK29" s="11">
        <v>2504767.9699999997</v>
      </c>
      <c r="ZL29" s="11">
        <v>14972864.199999999</v>
      </c>
      <c r="ZM29" s="11">
        <v>89711279.010000005</v>
      </c>
      <c r="ZN29" s="11">
        <v>3883856.6100000003</v>
      </c>
      <c r="ZO29" s="11">
        <v>8945601.2899999991</v>
      </c>
      <c r="ZP29" s="11">
        <v>29683420.73</v>
      </c>
      <c r="ZQ29" s="11">
        <v>13195145.239999998</v>
      </c>
      <c r="ZR29" s="11">
        <v>4082810.05</v>
      </c>
      <c r="ZS29" s="11">
        <v>7277500.4199999999</v>
      </c>
      <c r="ZT29" s="11">
        <v>8576809.9900000002</v>
      </c>
      <c r="ZU29" s="11">
        <v>11380016.58</v>
      </c>
      <c r="ZV29" s="11">
        <v>8646215.8599999994</v>
      </c>
      <c r="ZW29" s="11">
        <v>1367560.28</v>
      </c>
      <c r="ZX29" s="11">
        <v>10890044.57</v>
      </c>
      <c r="ZY29" s="11">
        <v>4565028.3499999996</v>
      </c>
      <c r="ZZ29" s="11">
        <v>8888876.3000000007</v>
      </c>
      <c r="AAA29" s="11">
        <v>6381736.2999999998</v>
      </c>
      <c r="AAB29" s="11">
        <v>4290616.0999999996</v>
      </c>
      <c r="AAC29" s="11">
        <v>9023246.3900000006</v>
      </c>
      <c r="AAD29" s="11">
        <v>7228564.2100000009</v>
      </c>
      <c r="AAE29" s="11">
        <v>5492379.4299999997</v>
      </c>
      <c r="AAF29" s="11">
        <v>4880471.6500000004</v>
      </c>
      <c r="AAG29" s="11">
        <v>2797453.24</v>
      </c>
      <c r="AAH29" s="11">
        <v>1994821.9</v>
      </c>
      <c r="AAI29" s="11">
        <v>26761043.399999999</v>
      </c>
      <c r="AAJ29" s="11">
        <v>5238047.28</v>
      </c>
      <c r="AAK29" s="11">
        <v>3158752.7700000005</v>
      </c>
      <c r="AAL29" s="11">
        <v>3775927.46</v>
      </c>
      <c r="AAM29" s="11">
        <v>2845299.93</v>
      </c>
      <c r="AAN29" s="11">
        <v>9592366.0099999998</v>
      </c>
      <c r="AAO29" s="11">
        <v>2359147.7299999995</v>
      </c>
      <c r="AAP29" s="11">
        <v>117343416.01000001</v>
      </c>
      <c r="AAQ29" s="11">
        <v>8279349.7400000002</v>
      </c>
      <c r="AAR29" s="11">
        <v>4751065.0199999996</v>
      </c>
      <c r="AAS29" s="11">
        <v>18618243.879999999</v>
      </c>
      <c r="AAT29" s="11">
        <v>5796397.3100000005</v>
      </c>
      <c r="AAU29" s="11">
        <v>7215174.1799999997</v>
      </c>
      <c r="AAV29" s="11">
        <v>8642636.1600000001</v>
      </c>
      <c r="AAW29" s="11">
        <v>10343480.16</v>
      </c>
      <c r="AAX29" s="11">
        <v>18399246.509999998</v>
      </c>
      <c r="AAY29" s="11">
        <v>5367009.3800000008</v>
      </c>
      <c r="AAZ29" s="11">
        <v>9773592.0799999982</v>
      </c>
      <c r="ABA29" s="11">
        <v>15535873.83</v>
      </c>
      <c r="ABB29" s="11">
        <v>15186707.059999999</v>
      </c>
      <c r="ABC29" s="11">
        <v>2581636.5499999998</v>
      </c>
      <c r="ABD29" s="11">
        <v>5917244.3100000005</v>
      </c>
      <c r="ABE29" s="11">
        <v>3503654.87</v>
      </c>
      <c r="ABF29" s="11">
        <v>2719752.77</v>
      </c>
      <c r="ABG29" s="11">
        <v>7315412.8700000001</v>
      </c>
      <c r="ABH29" s="11">
        <v>4168549.2199999997</v>
      </c>
      <c r="ABI29" s="11">
        <v>34705601.109999999</v>
      </c>
      <c r="ABJ29" s="11">
        <v>16205497.440000001</v>
      </c>
      <c r="ABK29" s="11">
        <v>3242446.82</v>
      </c>
      <c r="ABL29" s="11">
        <v>2781740.31</v>
      </c>
      <c r="ABM29" s="11">
        <v>2223453.88</v>
      </c>
      <c r="ABN29" s="11">
        <v>3694579.3</v>
      </c>
      <c r="ABO29" s="11">
        <v>2070201.45</v>
      </c>
      <c r="ABP29" s="11">
        <v>37590215.949999996</v>
      </c>
      <c r="ABQ29" s="11">
        <v>3991315.85</v>
      </c>
      <c r="ABR29" s="11">
        <v>2691141.9</v>
      </c>
      <c r="ABS29" s="11">
        <v>6254428.5399999991</v>
      </c>
      <c r="ABT29" s="11">
        <v>3238352.64</v>
      </c>
      <c r="ABU29" s="11">
        <v>7378144.1100000003</v>
      </c>
      <c r="ABV29" s="11">
        <v>2223398.37</v>
      </c>
      <c r="ABW29" s="11">
        <v>2403536.4500000002</v>
      </c>
      <c r="ABX29" s="11">
        <v>802176.15</v>
      </c>
      <c r="ABY29" s="11">
        <v>29853534.119999997</v>
      </c>
      <c r="ABZ29" s="11">
        <v>2095560.2200000002</v>
      </c>
      <c r="ACA29" s="11">
        <v>6158451.1600000001</v>
      </c>
      <c r="ACB29" s="11">
        <v>2484777.31</v>
      </c>
      <c r="ACC29" s="11">
        <v>4116888.16</v>
      </c>
      <c r="ACD29" s="11">
        <v>13753317.74</v>
      </c>
      <c r="ACE29" s="11">
        <v>2130927.17</v>
      </c>
      <c r="ACF29" s="11">
        <v>2781781.81</v>
      </c>
      <c r="ACG29" s="11">
        <v>1895452.33</v>
      </c>
      <c r="ACH29" s="11">
        <v>5557746.5999999996</v>
      </c>
      <c r="ACI29" s="11">
        <v>2173355.3899999997</v>
      </c>
      <c r="ACJ29" s="11">
        <v>137848558.43000001</v>
      </c>
      <c r="ACK29" s="11">
        <v>4993766.28</v>
      </c>
      <c r="ACL29" s="11">
        <v>3430146.77</v>
      </c>
      <c r="ACM29" s="11">
        <v>12011360.789999999</v>
      </c>
      <c r="ACN29" s="11">
        <v>1368468.4</v>
      </c>
      <c r="ACO29" s="11">
        <v>5660935.0800000001</v>
      </c>
      <c r="ACP29" s="11">
        <v>5989658.8599999994</v>
      </c>
      <c r="ACQ29" s="11">
        <v>35104126.709999993</v>
      </c>
      <c r="ACR29" s="11">
        <v>9995065.0899999999</v>
      </c>
      <c r="ACS29" s="11">
        <v>3369969.06</v>
      </c>
      <c r="ACT29" s="11">
        <v>3100297.23</v>
      </c>
      <c r="ACU29" s="11">
        <v>3945050.61</v>
      </c>
      <c r="ACV29" s="11">
        <v>8923297.0399999991</v>
      </c>
      <c r="ACW29" s="11">
        <v>19720911.09</v>
      </c>
      <c r="ACX29" s="11">
        <v>11131997.280000001</v>
      </c>
      <c r="ACY29" s="11">
        <v>6184719.79</v>
      </c>
      <c r="ACZ29" s="11">
        <v>3740452.59</v>
      </c>
      <c r="ADA29" s="11">
        <v>4321162.29</v>
      </c>
      <c r="ADB29" s="11">
        <v>2284626.6100000003</v>
      </c>
      <c r="ADC29" s="11">
        <v>3395484.5</v>
      </c>
      <c r="ADD29" s="11">
        <v>2014373.5</v>
      </c>
      <c r="ADE29" s="11">
        <v>5719592.1199999992</v>
      </c>
      <c r="ADF29" s="11">
        <v>3330985.21</v>
      </c>
      <c r="ADG29" s="11">
        <v>16579769.439999998</v>
      </c>
      <c r="ADH29" s="11">
        <v>14605069.560000001</v>
      </c>
      <c r="ADI29" s="11">
        <v>4460172.3899999997</v>
      </c>
      <c r="ADJ29" s="11">
        <v>870746.12</v>
      </c>
      <c r="ADK29" s="11">
        <v>5736239.5099999998</v>
      </c>
      <c r="ADL29" s="11">
        <v>615844.53</v>
      </c>
      <c r="ADM29" s="11">
        <v>4489115.75</v>
      </c>
      <c r="ADN29" s="11">
        <v>1198058.3500000001</v>
      </c>
      <c r="ADO29" s="11">
        <v>3067570.35</v>
      </c>
      <c r="ADP29" s="11">
        <v>59155325.689999998</v>
      </c>
      <c r="ADQ29" s="11">
        <v>6803644.7100000009</v>
      </c>
      <c r="ADR29" s="11">
        <v>7640618.1999999993</v>
      </c>
      <c r="ADS29" s="11">
        <v>1548419.45</v>
      </c>
      <c r="ADT29" s="11">
        <v>33695710.900000006</v>
      </c>
      <c r="ADU29" s="11">
        <v>1096945.8600000001</v>
      </c>
      <c r="ADV29" s="11">
        <v>5363464.38</v>
      </c>
      <c r="ADW29" s="11">
        <v>5003630.7</v>
      </c>
      <c r="ADX29" s="11">
        <v>3570288.5</v>
      </c>
      <c r="ADY29" s="11">
        <v>625824.5</v>
      </c>
      <c r="ADZ29" s="11">
        <v>48139119.259999998</v>
      </c>
      <c r="AEA29" s="11">
        <v>24739393.730000004</v>
      </c>
      <c r="AEB29" s="11">
        <v>39360822.82</v>
      </c>
      <c r="AEC29" s="11">
        <v>12340874.67</v>
      </c>
      <c r="AED29" s="11">
        <v>7112759.7800000012</v>
      </c>
      <c r="AEE29" s="11">
        <v>5077061.1099999994</v>
      </c>
      <c r="AEF29" s="11">
        <v>3514390.91</v>
      </c>
      <c r="AEG29" s="11">
        <v>6383135</v>
      </c>
      <c r="AEH29" s="11">
        <v>2700414.4499999997</v>
      </c>
      <c r="AEI29" s="11">
        <v>2431519.9699999997</v>
      </c>
      <c r="AEJ29" s="11">
        <v>34355985.359999999</v>
      </c>
      <c r="AEK29" s="11">
        <v>4960464.01</v>
      </c>
      <c r="AEL29" s="11">
        <v>1924872.67</v>
      </c>
      <c r="AEM29" s="11">
        <v>5350825.34</v>
      </c>
      <c r="AEN29" s="11">
        <v>7547193.2199999997</v>
      </c>
      <c r="AEO29" s="11">
        <v>3737230.69</v>
      </c>
      <c r="AEP29" s="11">
        <v>4308549.83</v>
      </c>
      <c r="AEQ29" s="11">
        <v>9336209.5999999996</v>
      </c>
      <c r="AER29" s="11">
        <v>1412511.9099999997</v>
      </c>
      <c r="AES29" s="11">
        <v>5642193.330000001</v>
      </c>
      <c r="AET29" s="11">
        <v>61813205.959999993</v>
      </c>
      <c r="AEU29" s="11">
        <v>7583003.5100000007</v>
      </c>
      <c r="AEV29" s="11">
        <v>7367627.8499999996</v>
      </c>
      <c r="AEW29" s="11">
        <v>10698677.9</v>
      </c>
      <c r="AEX29" s="11">
        <v>6517113.71</v>
      </c>
      <c r="AEY29" s="11">
        <v>19382539.900000002</v>
      </c>
      <c r="AEZ29" s="11">
        <v>8361348.0599999996</v>
      </c>
      <c r="AFA29" s="11">
        <v>7707994.2699999996</v>
      </c>
      <c r="AFB29" s="11">
        <v>5455368.0099999998</v>
      </c>
      <c r="AFC29" s="11">
        <v>3948818.0700000003</v>
      </c>
      <c r="AFD29" s="11">
        <v>48265712</v>
      </c>
      <c r="AFE29" s="11">
        <v>31234995.400000002</v>
      </c>
      <c r="AFF29" s="11">
        <v>17456440.990000002</v>
      </c>
      <c r="AFG29" s="11">
        <v>4913711.18</v>
      </c>
      <c r="AFH29" s="11">
        <v>20206221.360000003</v>
      </c>
      <c r="AFI29" s="11">
        <v>10691227.16</v>
      </c>
      <c r="AFJ29" s="11">
        <v>7807874.0499999998</v>
      </c>
      <c r="AFK29" s="11">
        <v>6945563.2199999997</v>
      </c>
      <c r="AFL29" s="11">
        <v>4844608.92</v>
      </c>
      <c r="AFM29" s="11">
        <v>9011943.4399999995</v>
      </c>
      <c r="AFN29" s="11">
        <v>10471712.609999999</v>
      </c>
      <c r="AFO29" s="11">
        <v>6247853.4899999993</v>
      </c>
      <c r="AFP29" s="11">
        <v>3301074.5799999996</v>
      </c>
      <c r="AFQ29" s="11">
        <v>33519200.780000001</v>
      </c>
      <c r="AFR29" s="11">
        <v>14300015.079999998</v>
      </c>
      <c r="AFS29" s="11">
        <v>15143441.899999999</v>
      </c>
      <c r="AFT29" s="11">
        <v>3742307.0900000003</v>
      </c>
      <c r="AFU29" s="11">
        <v>10480030.720000001</v>
      </c>
      <c r="AFV29" s="11">
        <v>7963019.75</v>
      </c>
      <c r="AFW29" s="11">
        <v>5873893.5899999999</v>
      </c>
      <c r="AFX29" s="11">
        <v>9109191.7300000004</v>
      </c>
      <c r="AFY29" s="11">
        <v>11609625.809999999</v>
      </c>
      <c r="AFZ29" s="11">
        <v>2431787.04</v>
      </c>
      <c r="AGA29" s="11">
        <v>11042571.919999998</v>
      </c>
      <c r="AGB29" s="11">
        <v>7095799.5899999999</v>
      </c>
      <c r="AGC29" s="11">
        <v>60509602.960000001</v>
      </c>
      <c r="AGD29" s="11">
        <v>6545547.7399999993</v>
      </c>
      <c r="AGE29" s="11">
        <v>7449653.96</v>
      </c>
      <c r="AGF29" s="11">
        <v>6710277.9900000002</v>
      </c>
      <c r="AGG29" s="11">
        <v>12885081.200000001</v>
      </c>
      <c r="AGH29" s="11">
        <v>6780772.4000000004</v>
      </c>
      <c r="AGI29" s="11">
        <v>2383611.62</v>
      </c>
      <c r="AGJ29" s="11">
        <v>4215476.13</v>
      </c>
      <c r="AGK29" s="11">
        <v>4755223.0600000005</v>
      </c>
      <c r="AGL29" s="11">
        <v>5843970.1799999997</v>
      </c>
      <c r="AGM29" s="11">
        <v>2240243.73</v>
      </c>
      <c r="AGN29" s="11">
        <v>68042016.700000003</v>
      </c>
      <c r="AGO29" s="11">
        <v>10460639.299999999</v>
      </c>
      <c r="AGP29" s="11">
        <v>6315793.1500000004</v>
      </c>
      <c r="AGQ29" s="11">
        <v>4831611.3800000008</v>
      </c>
      <c r="AGR29" s="11">
        <v>19704826.420000002</v>
      </c>
      <c r="AGS29" s="11">
        <v>11381671.48</v>
      </c>
      <c r="AGT29" s="11">
        <v>4757091.62</v>
      </c>
      <c r="AGU29" s="11">
        <v>8390654.2400000002</v>
      </c>
      <c r="AGV29" s="11">
        <v>79956398.929999992</v>
      </c>
      <c r="AGW29" s="11">
        <v>49501382.75</v>
      </c>
      <c r="AGX29" s="11">
        <v>6848994.9299999997</v>
      </c>
      <c r="AGY29" s="11">
        <v>9881047.1899999995</v>
      </c>
      <c r="AGZ29" s="11">
        <v>18193099.230000004</v>
      </c>
      <c r="AHA29" s="11">
        <v>11678128.760000002</v>
      </c>
      <c r="AHB29" s="11">
        <v>9271577.3000000007</v>
      </c>
      <c r="AHC29" s="11">
        <v>6298782.0399999991</v>
      </c>
      <c r="AHD29" s="11">
        <v>2542342.8200000003</v>
      </c>
      <c r="AHE29" s="11">
        <v>5781676.9900000002</v>
      </c>
      <c r="AHF29" s="11">
        <v>8849740.9199999999</v>
      </c>
      <c r="AHG29" s="11">
        <v>5333837.1900000004</v>
      </c>
      <c r="AHH29" s="11">
        <v>1908221.64</v>
      </c>
      <c r="AHI29" s="11">
        <v>2975590.5699999994</v>
      </c>
      <c r="AHJ29" s="11">
        <v>6001968.3900000006</v>
      </c>
      <c r="AHK29" s="11">
        <v>6302768.6100000003</v>
      </c>
      <c r="AHL29" s="11">
        <v>3097967.2</v>
      </c>
      <c r="AHM29" s="11">
        <v>29213102.640000001</v>
      </c>
      <c r="AHN29" s="11">
        <v>2594658.63</v>
      </c>
      <c r="AHO29" s="11">
        <v>6491820.0800000001</v>
      </c>
      <c r="AHP29" s="11">
        <v>4711198.03</v>
      </c>
      <c r="AHQ29" s="11">
        <v>6852919.46</v>
      </c>
      <c r="AHR29" s="11">
        <v>3001001.44</v>
      </c>
      <c r="AHS29" s="11">
        <v>2265646.02</v>
      </c>
      <c r="AHT29" s="11">
        <f t="shared" si="16"/>
        <v>9681498158.554493</v>
      </c>
      <c r="AHV29" s="609"/>
      <c r="AHW29" s="610"/>
    </row>
    <row r="30" spans="1:907" x14ac:dyDescent="0.7">
      <c r="A30" s="96">
        <v>24</v>
      </c>
      <c r="B30" s="96" t="s">
        <v>39</v>
      </c>
      <c r="C30" s="6" t="s">
        <v>40</v>
      </c>
      <c r="D30" s="11">
        <v>250681786.57000005</v>
      </c>
      <c r="E30" s="11">
        <v>10589894.190000001</v>
      </c>
      <c r="F30" s="11">
        <v>14544137.269999996</v>
      </c>
      <c r="G30" s="11">
        <v>5697439.3399999999</v>
      </c>
      <c r="H30" s="11">
        <v>37452681.600000001</v>
      </c>
      <c r="I30" s="11">
        <v>9104647.0099999979</v>
      </c>
      <c r="J30" s="11">
        <v>23892861.860000003</v>
      </c>
      <c r="K30" s="11">
        <v>15622197.890000002</v>
      </c>
      <c r="L30" s="11">
        <v>14281753.67</v>
      </c>
      <c r="M30" s="11">
        <v>10492235.689999999</v>
      </c>
      <c r="N30" s="11">
        <v>6218079.7999999989</v>
      </c>
      <c r="O30" s="11">
        <v>5710035.9699999997</v>
      </c>
      <c r="P30" s="11">
        <v>9840624.7699999996</v>
      </c>
      <c r="Q30" s="11">
        <v>10036223.600000001</v>
      </c>
      <c r="R30" s="11">
        <v>8111305.6799999988</v>
      </c>
      <c r="S30" s="11">
        <v>11759170.469999999</v>
      </c>
      <c r="T30" s="11">
        <v>8719509</v>
      </c>
      <c r="U30" s="11">
        <v>4291100.0999999996</v>
      </c>
      <c r="V30" s="11">
        <v>236410641.12999997</v>
      </c>
      <c r="W30" s="11">
        <v>36848309.380000003</v>
      </c>
      <c r="X30" s="11">
        <v>13908114</v>
      </c>
      <c r="Y30" s="11">
        <v>17021238.489999998</v>
      </c>
      <c r="Z30" s="11">
        <v>8063647.7500000009</v>
      </c>
      <c r="AA30" s="11">
        <v>7080270.2799999993</v>
      </c>
      <c r="AB30" s="11">
        <v>2366459.6699999995</v>
      </c>
      <c r="AC30" s="11">
        <v>41040707.149999999</v>
      </c>
      <c r="AD30" s="11">
        <v>14627090.199999999</v>
      </c>
      <c r="AE30" s="11">
        <v>4197453.4800000004</v>
      </c>
      <c r="AF30" s="11">
        <v>21239494.510000002</v>
      </c>
      <c r="AG30" s="11">
        <v>9235417.6499999985</v>
      </c>
      <c r="AH30" s="11">
        <v>55906689.160000004</v>
      </c>
      <c r="AI30" s="11">
        <v>9422828.2100000009</v>
      </c>
      <c r="AJ30" s="11">
        <v>8546838.0700000003</v>
      </c>
      <c r="AK30" s="11">
        <v>5841357.1000000015</v>
      </c>
      <c r="AL30" s="11">
        <v>6438905.6600000011</v>
      </c>
      <c r="AM30" s="11">
        <v>4840809.9600000009</v>
      </c>
      <c r="AN30" s="11">
        <v>5448731.7800000003</v>
      </c>
      <c r="AO30" s="11">
        <v>5754482.3499999996</v>
      </c>
      <c r="AP30" s="11">
        <v>8048419.1800000006</v>
      </c>
      <c r="AQ30" s="11">
        <v>4610696.2600000007</v>
      </c>
      <c r="AR30" s="11">
        <v>4437596.5</v>
      </c>
      <c r="AS30" s="11">
        <v>7941829.8999999985</v>
      </c>
      <c r="AT30" s="11">
        <v>104175396.89</v>
      </c>
      <c r="AU30" s="11">
        <v>2221435.2700000005</v>
      </c>
      <c r="AV30" s="11">
        <v>3617338.5</v>
      </c>
      <c r="AW30" s="11">
        <v>2536847.4</v>
      </c>
      <c r="AX30" s="11">
        <v>7152966.4399999995</v>
      </c>
      <c r="AY30" s="11">
        <v>7640357.2999999989</v>
      </c>
      <c r="AZ30" s="11">
        <v>2153870.4700000002</v>
      </c>
      <c r="BA30" s="11">
        <v>3588861.8299999996</v>
      </c>
      <c r="BB30" s="11">
        <v>2256040.04</v>
      </c>
      <c r="BC30" s="11">
        <v>2231899.6800000002</v>
      </c>
      <c r="BD30" s="11">
        <v>4016465.85</v>
      </c>
      <c r="BE30" s="11">
        <v>2371382.02</v>
      </c>
      <c r="BF30" s="11">
        <v>27471515.880000006</v>
      </c>
      <c r="BG30" s="11">
        <v>4797984.63</v>
      </c>
      <c r="BH30" s="11">
        <v>3631241.6</v>
      </c>
      <c r="BI30" s="11">
        <v>63772972.420000009</v>
      </c>
      <c r="BJ30" s="11">
        <v>44283977.489999995</v>
      </c>
      <c r="BK30" s="11">
        <v>9990324.6199999992</v>
      </c>
      <c r="BL30" s="11">
        <v>4021448.2599999993</v>
      </c>
      <c r="BM30" s="11">
        <v>7651509.3800000018</v>
      </c>
      <c r="BN30" s="11">
        <v>6815225.8499999996</v>
      </c>
      <c r="BO30" s="11">
        <v>7802101.5</v>
      </c>
      <c r="BP30" s="11">
        <v>4567673.5900000008</v>
      </c>
      <c r="BQ30" s="11">
        <v>3300980.42</v>
      </c>
      <c r="BR30" s="11">
        <v>131619341.77</v>
      </c>
      <c r="BS30" s="11">
        <v>7990381.6299999999</v>
      </c>
      <c r="BT30" s="11">
        <v>6426918.2399999993</v>
      </c>
      <c r="BU30" s="11">
        <v>6477726.7199999997</v>
      </c>
      <c r="BV30" s="11">
        <v>4638964.5600000005</v>
      </c>
      <c r="BW30" s="11">
        <v>5185473.55</v>
      </c>
      <c r="BX30" s="11">
        <v>4751710.3900000006</v>
      </c>
      <c r="BY30" s="11">
        <v>8103210.0300000012</v>
      </c>
      <c r="BZ30" s="11">
        <v>55372027.829999991</v>
      </c>
      <c r="CA30" s="11">
        <v>7243600.0700000003</v>
      </c>
      <c r="CB30" s="11">
        <v>11342319.140000001</v>
      </c>
      <c r="CC30" s="11">
        <v>26255778.439999998</v>
      </c>
      <c r="CD30" s="11">
        <v>3465815.88</v>
      </c>
      <c r="CE30" s="11">
        <v>5024358.3499999987</v>
      </c>
      <c r="CF30" s="11">
        <v>5799277.6500000004</v>
      </c>
      <c r="CG30" s="11">
        <v>204031450.10000002</v>
      </c>
      <c r="CH30" s="11">
        <v>7719805.6600000001</v>
      </c>
      <c r="CI30" s="11">
        <v>29780560.590000004</v>
      </c>
      <c r="CJ30" s="11">
        <v>4277466.8899999997</v>
      </c>
      <c r="CK30" s="11">
        <v>5908590.0499999989</v>
      </c>
      <c r="CL30" s="11">
        <v>1634890.8600000003</v>
      </c>
      <c r="CM30" s="11">
        <v>5199196.34</v>
      </c>
      <c r="CN30" s="11">
        <v>26892744.52</v>
      </c>
      <c r="CO30" s="11">
        <v>2261280.7300000004</v>
      </c>
      <c r="CP30" s="11">
        <v>5797296.1299999999</v>
      </c>
      <c r="CQ30" s="11">
        <v>5095128.8899999997</v>
      </c>
      <c r="CR30" s="11">
        <v>3498925.9200000004</v>
      </c>
      <c r="CS30" s="11">
        <v>4547572.0599999996</v>
      </c>
      <c r="CT30" s="11">
        <v>75577174.780000016</v>
      </c>
      <c r="CU30" s="11">
        <v>2914255.8000000003</v>
      </c>
      <c r="CV30" s="11">
        <v>5600851.9000000004</v>
      </c>
      <c r="CW30" s="11">
        <v>10327931.700000003</v>
      </c>
      <c r="CX30" s="11">
        <v>5240926.33</v>
      </c>
      <c r="CY30" s="11">
        <v>15770464.530000001</v>
      </c>
      <c r="CZ30" s="11">
        <v>4360332.2700000005</v>
      </c>
      <c r="DA30" s="11">
        <v>3805442.1399999997</v>
      </c>
      <c r="DB30" s="11">
        <v>85914733.689999968</v>
      </c>
      <c r="DC30" s="11">
        <v>64422781.879999995</v>
      </c>
      <c r="DD30" s="11">
        <v>9296182.160000002</v>
      </c>
      <c r="DE30" s="11">
        <v>6745344.7899999991</v>
      </c>
      <c r="DF30" s="11">
        <v>26594646.409999996</v>
      </c>
      <c r="DG30" s="11">
        <v>25542685.430000003</v>
      </c>
      <c r="DH30" s="11">
        <v>15669063.969999999</v>
      </c>
      <c r="DI30" s="11">
        <v>19206058.780000001</v>
      </c>
      <c r="DJ30" s="11">
        <v>9301034.7800000012</v>
      </c>
      <c r="DK30" s="11">
        <v>318390248.40999997</v>
      </c>
      <c r="DL30" s="11">
        <v>9959361.5</v>
      </c>
      <c r="DM30" s="11">
        <v>18964537.329999994</v>
      </c>
      <c r="DN30" s="11">
        <v>13154352.34</v>
      </c>
      <c r="DO30" s="11">
        <v>9336779.540000001</v>
      </c>
      <c r="DP30" s="11">
        <v>10786210.890000002</v>
      </c>
      <c r="DQ30" s="11">
        <v>17207320.819999997</v>
      </c>
      <c r="DR30" s="11">
        <v>10350225.999999998</v>
      </c>
      <c r="DS30" s="11">
        <v>33619582.939999998</v>
      </c>
      <c r="DT30" s="11">
        <v>122092517.82000002</v>
      </c>
      <c r="DU30" s="11">
        <v>9764416.4000000004</v>
      </c>
      <c r="DV30" s="11">
        <v>40999773.220000006</v>
      </c>
      <c r="DW30" s="11">
        <v>44471449.719999991</v>
      </c>
      <c r="DX30" s="11">
        <v>7960238.6699999999</v>
      </c>
      <c r="DY30" s="11">
        <v>8273798.3899999997</v>
      </c>
      <c r="DZ30" s="11">
        <v>8620690.870000001</v>
      </c>
      <c r="EA30" s="11">
        <v>5803034.5999999996</v>
      </c>
      <c r="EB30" s="11">
        <v>6941441.96</v>
      </c>
      <c r="EC30" s="11">
        <v>6200870.3199999994</v>
      </c>
      <c r="ED30" s="11">
        <v>23189414.970000003</v>
      </c>
      <c r="EE30" s="11">
        <v>66390250.250000015</v>
      </c>
      <c r="EF30" s="11">
        <v>48109116.859999999</v>
      </c>
      <c r="EG30" s="11">
        <v>4427142.2600000007</v>
      </c>
      <c r="EH30" s="11">
        <v>9751018.9600000009</v>
      </c>
      <c r="EI30" s="11">
        <v>7983471.0500000007</v>
      </c>
      <c r="EJ30" s="11">
        <v>8927177.6999999993</v>
      </c>
      <c r="EK30" s="11">
        <v>16618899.579999998</v>
      </c>
      <c r="EL30" s="11">
        <v>5731193.4200000009</v>
      </c>
      <c r="EM30" s="11">
        <v>6382384.4100000001</v>
      </c>
      <c r="EN30" s="11">
        <v>112722371.71999998</v>
      </c>
      <c r="EO30" s="11">
        <v>5962739.5600000015</v>
      </c>
      <c r="EP30" s="11">
        <v>8080485.8700000001</v>
      </c>
      <c r="EQ30" s="11">
        <v>7623959.2600000007</v>
      </c>
      <c r="ER30" s="11">
        <v>6720127.6500000013</v>
      </c>
      <c r="ES30" s="11">
        <v>6510454.0500000017</v>
      </c>
      <c r="ET30" s="11">
        <v>10775961.399999999</v>
      </c>
      <c r="EU30" s="11">
        <v>9358001.7000000011</v>
      </c>
      <c r="EV30" s="11">
        <v>4981403.41</v>
      </c>
      <c r="EW30" s="11">
        <v>89249364.560000002</v>
      </c>
      <c r="EX30" s="11">
        <v>4595741.7100000009</v>
      </c>
      <c r="EY30" s="11">
        <v>10472926.85</v>
      </c>
      <c r="EZ30" s="11">
        <v>12369457.569999998</v>
      </c>
      <c r="FA30" s="11">
        <v>29033397.620000005</v>
      </c>
      <c r="FB30" s="11">
        <v>17006612.900000002</v>
      </c>
      <c r="FC30" s="11">
        <v>9306473.0400000028</v>
      </c>
      <c r="FD30" s="11">
        <v>8516953.9700000007</v>
      </c>
      <c r="FE30" s="11">
        <v>7369593.6900000004</v>
      </c>
      <c r="FF30" s="11">
        <v>7440259.459999999</v>
      </c>
      <c r="FG30" s="11">
        <v>6496170.9300000006</v>
      </c>
      <c r="FH30" s="11">
        <v>9548440.8000000007</v>
      </c>
      <c r="FI30" s="11">
        <v>94594313.539999977</v>
      </c>
      <c r="FJ30" s="11">
        <v>4899894.4400000004</v>
      </c>
      <c r="FK30" s="11">
        <v>6319991.3199999994</v>
      </c>
      <c r="FL30" s="11">
        <v>4386143.22</v>
      </c>
      <c r="FM30" s="11">
        <v>12581312.379999999</v>
      </c>
      <c r="FN30" s="11">
        <v>8321939.9500000002</v>
      </c>
      <c r="FO30" s="11">
        <v>5108555.74</v>
      </c>
      <c r="FP30" s="11">
        <v>4337283</v>
      </c>
      <c r="FQ30" s="11">
        <v>298406718.30000001</v>
      </c>
      <c r="FR30" s="11">
        <v>4789211.7299999995</v>
      </c>
      <c r="FS30" s="11">
        <v>14503635.899999999</v>
      </c>
      <c r="FT30" s="11">
        <v>10510789</v>
      </c>
      <c r="FU30" s="11">
        <v>11030961.019999998</v>
      </c>
      <c r="FV30" s="11">
        <v>5555066.5600000005</v>
      </c>
      <c r="FW30" s="11">
        <v>19827269.089999996</v>
      </c>
      <c r="FX30" s="11">
        <v>13126412.309999999</v>
      </c>
      <c r="FY30" s="11">
        <v>10755738.51</v>
      </c>
      <c r="FZ30" s="11">
        <v>6463746.580000001</v>
      </c>
      <c r="GA30" s="11">
        <v>20146334.5</v>
      </c>
      <c r="GB30" s="11">
        <v>9198224.4100000001</v>
      </c>
      <c r="GC30" s="11">
        <v>7869738.4700000007</v>
      </c>
      <c r="GD30" s="11">
        <v>6886157.0399999991</v>
      </c>
      <c r="GE30" s="11">
        <v>91818033.540000007</v>
      </c>
      <c r="GF30" s="11">
        <v>8328959.0800000001</v>
      </c>
      <c r="GG30" s="11">
        <v>4771528.6100000003</v>
      </c>
      <c r="GH30" s="11">
        <v>17923398.120000001</v>
      </c>
      <c r="GI30" s="11">
        <v>8214268.9199999981</v>
      </c>
      <c r="GJ30" s="11">
        <v>9417622.2899999954</v>
      </c>
      <c r="GK30" s="11">
        <v>6015815.7599999998</v>
      </c>
      <c r="GL30" s="11">
        <v>16555322.16</v>
      </c>
      <c r="GM30" s="11">
        <v>6475723.9400000013</v>
      </c>
      <c r="GN30" s="11">
        <v>5764028.4300000006</v>
      </c>
      <c r="GO30" s="11">
        <v>4501036.6399999987</v>
      </c>
      <c r="GP30" s="11">
        <v>4171032.81</v>
      </c>
      <c r="GQ30" s="11">
        <v>78272821.330000013</v>
      </c>
      <c r="GR30" s="11">
        <v>13251423.160000002</v>
      </c>
      <c r="GS30" s="11">
        <v>6935322.8799999999</v>
      </c>
      <c r="GT30" s="11">
        <v>12999023.140000001</v>
      </c>
      <c r="GU30" s="11">
        <v>3814379.5</v>
      </c>
      <c r="GV30" s="11">
        <v>8848174.9800000004</v>
      </c>
      <c r="GW30" s="11">
        <v>8937447.0099999998</v>
      </c>
      <c r="GX30" s="11">
        <v>5027400.97</v>
      </c>
      <c r="GY30" s="11">
        <v>44289981.930000007</v>
      </c>
      <c r="GZ30" s="11">
        <v>5841821.3599999994</v>
      </c>
      <c r="HA30" s="11">
        <v>10514489.720000001</v>
      </c>
      <c r="HB30" s="11">
        <v>15508475.82</v>
      </c>
      <c r="HC30" s="11">
        <v>207061517.46999997</v>
      </c>
      <c r="HD30" s="11">
        <v>29872813.919999994</v>
      </c>
      <c r="HE30" s="11">
        <v>24530723.120000005</v>
      </c>
      <c r="HF30" s="11">
        <v>44927913.019999996</v>
      </c>
      <c r="HG30" s="11">
        <v>14525987.839999998</v>
      </c>
      <c r="HH30" s="11">
        <v>30473960.000000004</v>
      </c>
      <c r="HI30" s="11">
        <v>11084821.42</v>
      </c>
      <c r="HJ30" s="11">
        <v>19847871.910000004</v>
      </c>
      <c r="HK30" s="11">
        <v>103417810.69999999</v>
      </c>
      <c r="HL30" s="11">
        <v>16137746.829999998</v>
      </c>
      <c r="HM30" s="11">
        <v>37363314.960000001</v>
      </c>
      <c r="HN30" s="11">
        <v>8875086</v>
      </c>
      <c r="HO30" s="11">
        <v>7549906.7800000012</v>
      </c>
      <c r="HP30" s="11">
        <v>6374722.6090000002</v>
      </c>
      <c r="HQ30" s="11">
        <v>8654930.3800000008</v>
      </c>
      <c r="HR30" s="11">
        <v>5785310.6899999995</v>
      </c>
      <c r="HS30" s="11">
        <v>119431124.73</v>
      </c>
      <c r="HT30" s="11">
        <v>49280570.590000011</v>
      </c>
      <c r="HU30" s="11">
        <v>5104659.5699999994</v>
      </c>
      <c r="HV30" s="11">
        <v>7913598.79</v>
      </c>
      <c r="HW30" s="11">
        <v>9551628.3599999994</v>
      </c>
      <c r="HX30" s="11">
        <v>3848642.58</v>
      </c>
      <c r="HY30" s="11">
        <v>95455453.059999987</v>
      </c>
      <c r="HZ30" s="11">
        <v>3951771.9499999993</v>
      </c>
      <c r="IA30" s="11">
        <v>5648420.3900000006</v>
      </c>
      <c r="IB30" s="11">
        <v>7842763.7699999996</v>
      </c>
      <c r="IC30" s="11">
        <v>8505033.4000000004</v>
      </c>
      <c r="ID30" s="11">
        <v>15180779.859999999</v>
      </c>
      <c r="IE30" s="11">
        <v>3117013.32</v>
      </c>
      <c r="IF30" s="11">
        <v>4161712.7200000007</v>
      </c>
      <c r="IG30" s="11">
        <v>4493168.03</v>
      </c>
      <c r="IH30" s="11">
        <v>4245854.6500000004</v>
      </c>
      <c r="II30" s="11">
        <v>69843455.189999998</v>
      </c>
      <c r="IJ30" s="11">
        <v>31526133.979999997</v>
      </c>
      <c r="IK30" s="11">
        <v>10176348.83</v>
      </c>
      <c r="IL30" s="11">
        <v>12255220.57</v>
      </c>
      <c r="IM30" s="11">
        <v>22004471.490000002</v>
      </c>
      <c r="IN30" s="11">
        <v>4028109.76</v>
      </c>
      <c r="IO30" s="11">
        <v>9202863.6899999995</v>
      </c>
      <c r="IP30" s="11">
        <v>2823346.0999999992</v>
      </c>
      <c r="IQ30" s="11">
        <v>4297687.9400000004</v>
      </c>
      <c r="IR30" s="11">
        <v>4018663.18</v>
      </c>
      <c r="IS30" s="11">
        <v>2890615.7500000005</v>
      </c>
      <c r="IT30" s="11">
        <v>168945375.56</v>
      </c>
      <c r="IU30" s="11">
        <v>49700529.270000003</v>
      </c>
      <c r="IV30" s="11">
        <v>10406095.85</v>
      </c>
      <c r="IW30" s="11">
        <v>7947430.8399999999</v>
      </c>
      <c r="IX30" s="11">
        <v>3865331.0500000003</v>
      </c>
      <c r="IY30" s="11">
        <v>1534704.27</v>
      </c>
      <c r="IZ30" s="11">
        <v>3664547.9400000013</v>
      </c>
      <c r="JA30" s="11">
        <v>2106598.1800000002</v>
      </c>
      <c r="JB30" s="11">
        <v>4317413.8899999997</v>
      </c>
      <c r="JC30" s="11">
        <v>8151260.2499999981</v>
      </c>
      <c r="JD30" s="11">
        <v>4385303.0699999994</v>
      </c>
      <c r="JE30" s="11">
        <v>2690475.0500000003</v>
      </c>
      <c r="JF30" s="11">
        <v>56738572.68</v>
      </c>
      <c r="JG30" s="11">
        <v>49497939.829999983</v>
      </c>
      <c r="JH30" s="11">
        <v>2842707.0300000003</v>
      </c>
      <c r="JI30" s="11">
        <v>3603712.13</v>
      </c>
      <c r="JJ30" s="11">
        <v>3603878.38</v>
      </c>
      <c r="JK30" s="11">
        <v>3824619.47</v>
      </c>
      <c r="JL30" s="11">
        <v>40044925.069999993</v>
      </c>
      <c r="JM30" s="11">
        <v>6668412.8899999987</v>
      </c>
      <c r="JN30" s="11">
        <v>7847333.2699999996</v>
      </c>
      <c r="JO30" s="11">
        <v>17702723.050000001</v>
      </c>
      <c r="JP30" s="11">
        <v>3719147.47</v>
      </c>
      <c r="JQ30" s="11">
        <v>19106253.640000001</v>
      </c>
      <c r="JR30" s="11">
        <v>4470228.2399999993</v>
      </c>
      <c r="JS30" s="11">
        <v>174514773.59</v>
      </c>
      <c r="JT30" s="11">
        <v>28620662.09</v>
      </c>
      <c r="JU30" s="11">
        <v>5702416.1899999995</v>
      </c>
      <c r="JV30" s="11">
        <v>4329289.51</v>
      </c>
      <c r="JW30" s="11">
        <v>11183905.040000001</v>
      </c>
      <c r="JX30" s="11">
        <v>4378409.21</v>
      </c>
      <c r="JY30" s="11">
        <v>36992223.009999998</v>
      </c>
      <c r="JZ30" s="11">
        <v>19203568.350000001</v>
      </c>
      <c r="KA30" s="11">
        <v>10876890.950000001</v>
      </c>
      <c r="KB30" s="11">
        <v>11369421.059999997</v>
      </c>
      <c r="KC30" s="11">
        <v>3238638.669999999</v>
      </c>
      <c r="KD30" s="11">
        <v>9598775.6199999992</v>
      </c>
      <c r="KE30" s="11">
        <v>2895586.0999999996</v>
      </c>
      <c r="KF30" s="11">
        <v>3958948.2699999996</v>
      </c>
      <c r="KG30" s="11">
        <v>7893816.7199999988</v>
      </c>
      <c r="KH30" s="11">
        <v>7623382.0799999991</v>
      </c>
      <c r="KI30" s="11">
        <v>189565277.04999998</v>
      </c>
      <c r="KJ30" s="11">
        <v>56809075.879999995</v>
      </c>
      <c r="KK30" s="11">
        <v>13023490.539999997</v>
      </c>
      <c r="KL30" s="11">
        <v>6587030.3700000001</v>
      </c>
      <c r="KM30" s="11">
        <v>18269807.830000002</v>
      </c>
      <c r="KN30" s="11">
        <v>8210359.7400000002</v>
      </c>
      <c r="KO30" s="11">
        <v>37936507.240000002</v>
      </c>
      <c r="KP30" s="11">
        <v>6444667.8200000012</v>
      </c>
      <c r="KQ30" s="11">
        <v>5886583.3499999987</v>
      </c>
      <c r="KR30" s="11">
        <v>59197170.43</v>
      </c>
      <c r="KS30" s="11">
        <v>6027506.9600000009</v>
      </c>
      <c r="KT30" s="11">
        <v>8797194.2000000011</v>
      </c>
      <c r="KU30" s="11">
        <v>38486722.919999994</v>
      </c>
      <c r="KV30" s="11">
        <v>8002104.4499999993</v>
      </c>
      <c r="KW30" s="11">
        <v>10480084.200000003</v>
      </c>
      <c r="KX30" s="11">
        <v>102156520.43000001</v>
      </c>
      <c r="KY30" s="11">
        <v>8721182.6300000008</v>
      </c>
      <c r="KZ30" s="11">
        <v>105524049.82999998</v>
      </c>
      <c r="LA30" s="11">
        <v>8662297.4900000002</v>
      </c>
      <c r="LB30" s="11">
        <v>4001496.62</v>
      </c>
      <c r="LC30" s="11">
        <v>17535967.899999999</v>
      </c>
      <c r="LD30" s="11">
        <v>18390252.049999997</v>
      </c>
      <c r="LE30" s="11">
        <v>4859319.0699999994</v>
      </c>
      <c r="LF30" s="11">
        <v>6393611.0600000005</v>
      </c>
      <c r="LG30" s="11">
        <v>9120869.6099999994</v>
      </c>
      <c r="LH30" s="11">
        <v>117675590.37</v>
      </c>
      <c r="LI30" s="11">
        <v>40274578.909999989</v>
      </c>
      <c r="LJ30" s="11">
        <v>62621827</v>
      </c>
      <c r="LK30" s="11">
        <v>47751375.540000007</v>
      </c>
      <c r="LL30" s="11">
        <v>8967956.5500000007</v>
      </c>
      <c r="LM30" s="11">
        <v>7361185.3700000001</v>
      </c>
      <c r="LN30" s="11">
        <v>3511731.48</v>
      </c>
      <c r="LO30" s="11">
        <v>8111209.4700000007</v>
      </c>
      <c r="LP30" s="11">
        <v>898407.90000000014</v>
      </c>
      <c r="LQ30" s="11">
        <v>7234645.2899999982</v>
      </c>
      <c r="LR30" s="11">
        <v>6246948.1600000001</v>
      </c>
      <c r="LS30" s="11">
        <v>72952774.829999998</v>
      </c>
      <c r="LT30" s="11">
        <v>10654315.389999999</v>
      </c>
      <c r="LU30" s="11">
        <v>6519589.1799999997</v>
      </c>
      <c r="LV30" s="11">
        <v>62161166.469999999</v>
      </c>
      <c r="LW30" s="11">
        <v>52413598.930000007</v>
      </c>
      <c r="LX30" s="11">
        <v>188532126.98999998</v>
      </c>
      <c r="LY30" s="11">
        <v>44572830.880000003</v>
      </c>
      <c r="LZ30" s="11">
        <v>22851295.620000005</v>
      </c>
      <c r="MA30" s="11">
        <v>20613605.410000004</v>
      </c>
      <c r="MB30" s="11">
        <v>17624079.34</v>
      </c>
      <c r="MC30" s="11">
        <v>2067956.41</v>
      </c>
      <c r="MD30" s="11">
        <v>12387901.33</v>
      </c>
      <c r="ME30" s="11">
        <v>23613210.349999994</v>
      </c>
      <c r="MF30" s="11">
        <v>29828457.699999999</v>
      </c>
      <c r="MG30" s="11">
        <v>10093299.4</v>
      </c>
      <c r="MH30" s="11">
        <v>224550677.41</v>
      </c>
      <c r="MI30" s="11">
        <v>9622090.0200000014</v>
      </c>
      <c r="MJ30" s="11">
        <v>4573903.0200000005</v>
      </c>
      <c r="MK30" s="11">
        <v>4385058.3999999994</v>
      </c>
      <c r="ML30" s="11">
        <v>5474065.0599999996</v>
      </c>
      <c r="MM30" s="11">
        <v>5670437.5299999993</v>
      </c>
      <c r="MN30" s="11">
        <v>8399858.589999998</v>
      </c>
      <c r="MO30" s="11">
        <v>6802678.0099999998</v>
      </c>
      <c r="MP30" s="11">
        <v>16731877.909999998</v>
      </c>
      <c r="MQ30" s="11">
        <v>6454444.8700000001</v>
      </c>
      <c r="MR30" s="11">
        <v>6530880.4699999997</v>
      </c>
      <c r="MS30" s="11">
        <v>6723136.7099999981</v>
      </c>
      <c r="MT30" s="11">
        <v>132913403.2</v>
      </c>
      <c r="MU30" s="11">
        <v>8465515.7499999981</v>
      </c>
      <c r="MV30" s="11">
        <v>8767660.5999999996</v>
      </c>
      <c r="MW30" s="11">
        <v>12034213.859999999</v>
      </c>
      <c r="MX30" s="11">
        <v>6486502.2000000002</v>
      </c>
      <c r="MY30" s="11">
        <v>820488.2</v>
      </c>
      <c r="MZ30" s="11">
        <v>35657606.849399999</v>
      </c>
      <c r="NA30" s="11">
        <v>24245888.119999994</v>
      </c>
      <c r="NB30" s="11">
        <v>8004324.5200000005</v>
      </c>
      <c r="NC30" s="11">
        <v>3511845.0300000003</v>
      </c>
      <c r="ND30" s="11">
        <v>3699533.0300000003</v>
      </c>
      <c r="NE30" s="11">
        <v>210750051.28670001</v>
      </c>
      <c r="NF30" s="11">
        <v>41193180.750000007</v>
      </c>
      <c r="NG30" s="11">
        <v>8072074.4300000006</v>
      </c>
      <c r="NH30" s="11">
        <v>109806723.34</v>
      </c>
      <c r="NI30" s="11">
        <v>5058616.9499999993</v>
      </c>
      <c r="NJ30" s="11">
        <v>22138551.98</v>
      </c>
      <c r="NK30" s="11">
        <v>54374427.020000003</v>
      </c>
      <c r="NL30" s="11">
        <v>44872819.020000011</v>
      </c>
      <c r="NM30" s="11">
        <v>3701404.6900000009</v>
      </c>
      <c r="NN30" s="11">
        <v>9520725.7691000011</v>
      </c>
      <c r="NO30" s="11">
        <v>11918319.129999999</v>
      </c>
      <c r="NP30" s="11">
        <v>10232806.289999997</v>
      </c>
      <c r="NQ30" s="11">
        <v>75823991.199999988</v>
      </c>
      <c r="NR30" s="11">
        <v>3961101.8</v>
      </c>
      <c r="NS30" s="11">
        <v>4074346.67</v>
      </c>
      <c r="NT30" s="11">
        <v>3871446.13</v>
      </c>
      <c r="NU30" s="11">
        <v>2660718.59</v>
      </c>
      <c r="NV30" s="11">
        <v>1468553.65</v>
      </c>
      <c r="NW30" s="11">
        <v>3374068.4299999997</v>
      </c>
      <c r="NX30" s="11">
        <v>154022471.29999998</v>
      </c>
      <c r="NY30" s="11">
        <v>39199800.540000014</v>
      </c>
      <c r="NZ30" s="11">
        <v>8884863.9700000007</v>
      </c>
      <c r="OA30" s="11">
        <v>5444210.3700000001</v>
      </c>
      <c r="OB30" s="11">
        <v>8871581.6799999997</v>
      </c>
      <c r="OC30" s="11">
        <v>12658377.109999998</v>
      </c>
      <c r="OD30" s="11">
        <v>4127372.39</v>
      </c>
      <c r="OE30" s="11">
        <v>143847077.74000001</v>
      </c>
      <c r="OF30" s="11">
        <v>55336940.399999991</v>
      </c>
      <c r="OG30" s="11">
        <v>20186681.789999995</v>
      </c>
      <c r="OH30" s="11">
        <v>46094725.159999996</v>
      </c>
      <c r="OI30" s="11">
        <v>9564089.25</v>
      </c>
      <c r="OJ30" s="11">
        <v>6749472.1200000001</v>
      </c>
      <c r="OK30" s="11">
        <v>10288203.51</v>
      </c>
      <c r="OL30" s="11">
        <v>1760274.72</v>
      </c>
      <c r="OM30" s="11">
        <v>1954190.28</v>
      </c>
      <c r="ON30" s="11">
        <v>133775559.20999999</v>
      </c>
      <c r="OO30" s="11">
        <v>25242144.710000005</v>
      </c>
      <c r="OP30" s="11">
        <v>47801264.470000006</v>
      </c>
      <c r="OQ30" s="11">
        <v>11434613</v>
      </c>
      <c r="OR30" s="11">
        <v>13480183.299999999</v>
      </c>
      <c r="OS30" s="11">
        <v>8294150.3100000015</v>
      </c>
      <c r="OT30" s="11">
        <v>78121112.080000013</v>
      </c>
      <c r="OU30" s="11">
        <v>4210143.1199999992</v>
      </c>
      <c r="OV30" s="11">
        <v>7464792.4099999983</v>
      </c>
      <c r="OW30" s="11">
        <v>12697024.43</v>
      </c>
      <c r="OX30" s="11">
        <v>9456188.379999999</v>
      </c>
      <c r="OY30" s="11">
        <v>52763341.690000013</v>
      </c>
      <c r="OZ30" s="11">
        <v>7678988.3499999996</v>
      </c>
      <c r="PA30" s="11">
        <v>9051945.3699999992</v>
      </c>
      <c r="PB30" s="11">
        <v>7666078.0800000001</v>
      </c>
      <c r="PC30" s="11">
        <v>79699401.719999999</v>
      </c>
      <c r="PD30" s="11">
        <v>4551813.8</v>
      </c>
      <c r="PE30" s="11">
        <v>10738980.080000002</v>
      </c>
      <c r="PF30" s="11">
        <v>3231532.33</v>
      </c>
      <c r="PG30" s="11">
        <v>7085385.2299999995</v>
      </c>
      <c r="PH30" s="11">
        <v>20310746.109999999</v>
      </c>
      <c r="PI30" s="11">
        <v>4825634.1999999993</v>
      </c>
      <c r="PJ30" s="11">
        <v>4533057.66</v>
      </c>
      <c r="PK30" s="11">
        <v>18844319.359999999</v>
      </c>
      <c r="PL30" s="11">
        <v>8043495.3099999996</v>
      </c>
      <c r="PM30" s="11">
        <v>7485722.870000001</v>
      </c>
      <c r="PN30" s="11">
        <v>16377054.209999999</v>
      </c>
      <c r="PO30" s="11">
        <v>5696188.9499999993</v>
      </c>
      <c r="PP30" s="11">
        <v>31920076.09</v>
      </c>
      <c r="PQ30" s="11">
        <v>7013153.1099999994</v>
      </c>
      <c r="PR30" s="11">
        <v>5753180.3500000006</v>
      </c>
      <c r="PS30" s="11">
        <v>3173612.4000000008</v>
      </c>
      <c r="PT30" s="11">
        <v>6187862.7700000014</v>
      </c>
      <c r="PU30" s="11">
        <v>362580649.36999995</v>
      </c>
      <c r="PV30" s="11">
        <v>4156218.3599999989</v>
      </c>
      <c r="PW30" s="11">
        <v>7364595.7700000014</v>
      </c>
      <c r="PX30" s="11">
        <v>9376566</v>
      </c>
      <c r="PY30" s="11">
        <v>80642240.280000016</v>
      </c>
      <c r="PZ30" s="11">
        <v>7143517.4099999992</v>
      </c>
      <c r="QA30" s="11">
        <v>21878620</v>
      </c>
      <c r="QB30" s="11">
        <v>5717085.0599999996</v>
      </c>
      <c r="QC30" s="11">
        <v>12808083</v>
      </c>
      <c r="QD30" s="11">
        <v>3664922.3100000005</v>
      </c>
      <c r="QE30" s="11">
        <v>10163404.709999999</v>
      </c>
      <c r="QF30" s="11">
        <v>4839230.540000001</v>
      </c>
      <c r="QG30" s="11">
        <v>6141300.3999999994</v>
      </c>
      <c r="QH30" s="11">
        <v>14511712.33</v>
      </c>
      <c r="QI30" s="11">
        <v>6196118.1699999999</v>
      </c>
      <c r="QJ30" s="11">
        <v>8531930.5499999989</v>
      </c>
      <c r="QK30" s="11">
        <v>3883906.17</v>
      </c>
      <c r="QL30" s="11">
        <v>5844583.54</v>
      </c>
      <c r="QM30" s="11">
        <v>4609367.2700000005</v>
      </c>
      <c r="QN30" s="11">
        <v>14313280</v>
      </c>
      <c r="QO30" s="11">
        <v>28490619.769999996</v>
      </c>
      <c r="QP30" s="11">
        <v>3016503.62</v>
      </c>
      <c r="QQ30" s="11">
        <v>4543223.3499999996</v>
      </c>
      <c r="QR30" s="11">
        <v>3980722.52</v>
      </c>
      <c r="QS30" s="11">
        <v>5886888.1300000018</v>
      </c>
      <c r="QT30" s="11">
        <v>2658563.66</v>
      </c>
      <c r="QU30" s="11">
        <v>142050667.05999997</v>
      </c>
      <c r="QV30" s="11">
        <v>5925748.1600000001</v>
      </c>
      <c r="QW30" s="11">
        <v>14564583.59</v>
      </c>
      <c r="QX30" s="11">
        <v>6460691.71</v>
      </c>
      <c r="QY30" s="11">
        <v>11215837.960000001</v>
      </c>
      <c r="QZ30" s="11">
        <v>33316855.109999996</v>
      </c>
      <c r="RA30" s="11">
        <v>4221126.3</v>
      </c>
      <c r="RB30" s="11">
        <v>22237913.919999998</v>
      </c>
      <c r="RC30" s="11">
        <v>11263477.010000002</v>
      </c>
      <c r="RD30" s="11">
        <v>3741178.19</v>
      </c>
      <c r="RE30" s="11">
        <v>9413045.5700000003</v>
      </c>
      <c r="RF30" s="11">
        <v>6721091.5199999996</v>
      </c>
      <c r="RG30" s="11">
        <v>7058303.3399999999</v>
      </c>
      <c r="RH30" s="11">
        <v>255644490.95999995</v>
      </c>
      <c r="RI30" s="11">
        <v>28002125.310000002</v>
      </c>
      <c r="RJ30" s="11">
        <v>5426858.3400000008</v>
      </c>
      <c r="RK30" s="11">
        <v>11453312.189999998</v>
      </c>
      <c r="RL30" s="11">
        <v>6837082.169999999</v>
      </c>
      <c r="RM30" s="11">
        <v>11625160.040000001</v>
      </c>
      <c r="RN30" s="11">
        <v>28232483.369999997</v>
      </c>
      <c r="RO30" s="11">
        <v>7545771.2200000007</v>
      </c>
      <c r="RP30" s="11">
        <v>11612640.339999998</v>
      </c>
      <c r="RQ30" s="11">
        <v>34298932.399999999</v>
      </c>
      <c r="RR30" s="11">
        <v>25316934.910000004</v>
      </c>
      <c r="RS30" s="11">
        <v>4080138.03</v>
      </c>
      <c r="RT30" s="11">
        <v>6654106.540000001</v>
      </c>
      <c r="RU30" s="11">
        <v>5891639.6500000013</v>
      </c>
      <c r="RV30" s="11">
        <v>5125745.2499999991</v>
      </c>
      <c r="RW30" s="11">
        <v>7067471.9000000004</v>
      </c>
      <c r="RX30" s="11">
        <v>5521118.3000000017</v>
      </c>
      <c r="RY30" s="11">
        <v>7260324.3699999982</v>
      </c>
      <c r="RZ30" s="11">
        <v>6536262.5899999999</v>
      </c>
      <c r="SA30" s="11">
        <v>7236330.79</v>
      </c>
      <c r="SB30" s="11">
        <v>74179074.550000012</v>
      </c>
      <c r="SC30" s="11">
        <v>5848076.6200000001</v>
      </c>
      <c r="SD30" s="11">
        <v>3777723.85</v>
      </c>
      <c r="SE30" s="11">
        <v>6639383.4199999999</v>
      </c>
      <c r="SF30" s="11">
        <v>4743574.29</v>
      </c>
      <c r="SG30" s="11">
        <v>4899142.620000001</v>
      </c>
      <c r="SH30" s="11">
        <v>5294650.1399999997</v>
      </c>
      <c r="SI30" s="11">
        <v>10791385.82</v>
      </c>
      <c r="SJ30" s="11">
        <v>6039205.9799999995</v>
      </c>
      <c r="SK30" s="11">
        <v>8048022.0999999987</v>
      </c>
      <c r="SL30" s="11">
        <v>25591895.969999999</v>
      </c>
      <c r="SM30" s="11">
        <v>6781093.4199999999</v>
      </c>
      <c r="SN30" s="11">
        <v>60969308.570000008</v>
      </c>
      <c r="SO30" s="11">
        <v>7597336.79</v>
      </c>
      <c r="SP30" s="11">
        <v>6181490.6799999997</v>
      </c>
      <c r="SQ30" s="11">
        <v>18483965.850000001</v>
      </c>
      <c r="SR30" s="11">
        <v>6581555.0099999998</v>
      </c>
      <c r="SS30" s="11">
        <v>7360433.0700000003</v>
      </c>
      <c r="ST30" s="11">
        <v>2785712.42</v>
      </c>
      <c r="SU30" s="11">
        <v>3721008.0900000003</v>
      </c>
      <c r="SV30" s="11">
        <v>101409849.49000001</v>
      </c>
      <c r="SW30" s="11">
        <v>7441909.3199999994</v>
      </c>
      <c r="SX30" s="11">
        <v>13649829.029999999</v>
      </c>
      <c r="SY30" s="11">
        <v>7008086.1100000003</v>
      </c>
      <c r="SZ30" s="11">
        <v>4081375.14</v>
      </c>
      <c r="TA30" s="11">
        <v>4309361.8499999996</v>
      </c>
      <c r="TB30" s="11">
        <v>4694833.47</v>
      </c>
      <c r="TC30" s="11">
        <v>20805930.040000003</v>
      </c>
      <c r="TD30" s="11">
        <v>5116569.4500000011</v>
      </c>
      <c r="TE30" s="11">
        <v>5247681.12</v>
      </c>
      <c r="TF30" s="11">
        <v>7097485.5399999991</v>
      </c>
      <c r="TG30" s="11">
        <v>11474654.91</v>
      </c>
      <c r="TH30" s="11">
        <v>6743598.3799999999</v>
      </c>
      <c r="TI30" s="11">
        <v>6835448.8499999987</v>
      </c>
      <c r="TJ30" s="11">
        <v>198313988.20999998</v>
      </c>
      <c r="TK30" s="11">
        <v>8372865.3899999997</v>
      </c>
      <c r="TL30" s="11">
        <v>5555880.5599999996</v>
      </c>
      <c r="TM30" s="11">
        <v>7965679.9799999995</v>
      </c>
      <c r="TN30" s="11">
        <v>12461353.140000001</v>
      </c>
      <c r="TO30" s="11">
        <v>7950746.3799999999</v>
      </c>
      <c r="TP30" s="11">
        <v>4511108.26</v>
      </c>
      <c r="TQ30" s="11">
        <v>49728913.330000006</v>
      </c>
      <c r="TR30" s="11">
        <v>5912947.75</v>
      </c>
      <c r="TS30" s="11">
        <v>12861652.369999999</v>
      </c>
      <c r="TT30" s="11">
        <v>13497799.459999999</v>
      </c>
      <c r="TU30" s="11">
        <v>5066194.5999999996</v>
      </c>
      <c r="TV30" s="11">
        <v>6058941.21</v>
      </c>
      <c r="TW30" s="11">
        <v>7526352.1100000013</v>
      </c>
      <c r="TX30" s="11">
        <v>6896971.3499999996</v>
      </c>
      <c r="TY30" s="11">
        <v>9737175.9500000011</v>
      </c>
      <c r="TZ30" s="11">
        <v>54810619.559999995</v>
      </c>
      <c r="UA30" s="11">
        <v>9888600.6099999994</v>
      </c>
      <c r="UB30" s="11">
        <v>88008924.019999996</v>
      </c>
      <c r="UC30" s="11">
        <v>19966266.82</v>
      </c>
      <c r="UD30" s="11">
        <v>4611604.03</v>
      </c>
      <c r="UE30" s="11">
        <v>16657925.979999999</v>
      </c>
      <c r="UF30" s="11">
        <v>71618809.63000001</v>
      </c>
      <c r="UG30" s="11">
        <v>2992300.9</v>
      </c>
      <c r="UH30" s="11">
        <v>7094138.0499999998</v>
      </c>
      <c r="UI30" s="11">
        <v>3787024.1599999997</v>
      </c>
      <c r="UJ30" s="11">
        <v>7906110.5099999998</v>
      </c>
      <c r="UK30" s="11">
        <v>62076900.010000013</v>
      </c>
      <c r="UL30" s="11">
        <v>10682173.57</v>
      </c>
      <c r="UM30" s="11">
        <v>10611925.649999999</v>
      </c>
      <c r="UN30" s="11">
        <v>12543417.42</v>
      </c>
      <c r="UO30" s="11">
        <v>7870913.459999999</v>
      </c>
      <c r="UP30" s="11">
        <v>9589683.5100000016</v>
      </c>
      <c r="UQ30" s="11">
        <v>236091239.63999996</v>
      </c>
      <c r="UR30" s="11">
        <v>9178880.3599999994</v>
      </c>
      <c r="US30" s="11">
        <v>5656881.4400000013</v>
      </c>
      <c r="UT30" s="11">
        <v>55518124.209999993</v>
      </c>
      <c r="UU30" s="11">
        <v>4327253.1500000004</v>
      </c>
      <c r="UV30" s="11">
        <v>8269151.8899999997</v>
      </c>
      <c r="UW30" s="11">
        <v>30214001.09</v>
      </c>
      <c r="UX30" s="11">
        <v>6574431.3699999992</v>
      </c>
      <c r="UY30" s="11">
        <v>3911201.7500000009</v>
      </c>
      <c r="UZ30" s="11">
        <v>6700859.9500000002</v>
      </c>
      <c r="VA30" s="11">
        <v>9211904.5299999993</v>
      </c>
      <c r="VB30" s="11">
        <v>27116357.599999998</v>
      </c>
      <c r="VC30" s="11">
        <v>8193692.6600000001</v>
      </c>
      <c r="VD30" s="11">
        <v>24021123.850000001</v>
      </c>
      <c r="VE30" s="11">
        <v>4325986.0599999996</v>
      </c>
      <c r="VF30" s="11">
        <v>4191087.2399999998</v>
      </c>
      <c r="VG30" s="11">
        <v>5645361.6500000004</v>
      </c>
      <c r="VH30" s="11">
        <v>3195708.75</v>
      </c>
      <c r="VI30" s="11">
        <v>34666657.100000001</v>
      </c>
      <c r="VJ30" s="11">
        <v>8928022.25</v>
      </c>
      <c r="VK30" s="11">
        <v>6080733.080000001</v>
      </c>
      <c r="VL30" s="11">
        <v>3589061.2500000005</v>
      </c>
      <c r="VM30" s="11">
        <v>127208204.61000001</v>
      </c>
      <c r="VN30" s="11">
        <v>5605936.7700000005</v>
      </c>
      <c r="VO30" s="11">
        <v>5930452.0600000005</v>
      </c>
      <c r="VP30" s="11">
        <v>12849043.109999999</v>
      </c>
      <c r="VQ30" s="11">
        <v>10255466.640000001</v>
      </c>
      <c r="VR30" s="11">
        <v>13115070.58</v>
      </c>
      <c r="VS30" s="11">
        <v>6259579.8200000012</v>
      </c>
      <c r="VT30" s="11">
        <v>7084700.21</v>
      </c>
      <c r="VU30" s="11">
        <v>6810598.5100000007</v>
      </c>
      <c r="VV30" s="11">
        <v>31594877.07</v>
      </c>
      <c r="VW30" s="11">
        <v>5957240.2999999998</v>
      </c>
      <c r="VX30" s="11">
        <v>15802994.119999999</v>
      </c>
      <c r="VY30" s="11">
        <v>23677854.409999993</v>
      </c>
      <c r="VZ30" s="11">
        <v>6973434.6799999988</v>
      </c>
      <c r="WA30" s="11">
        <v>3666395.4299999997</v>
      </c>
      <c r="WB30" s="11">
        <v>460810004.26999998</v>
      </c>
      <c r="WC30" s="11">
        <v>20007395.010000002</v>
      </c>
      <c r="WD30" s="11">
        <v>8315512.5</v>
      </c>
      <c r="WE30" s="11">
        <v>6850079.2600000016</v>
      </c>
      <c r="WF30" s="11">
        <v>5408096.1900000004</v>
      </c>
      <c r="WG30" s="11">
        <v>11421320.27</v>
      </c>
      <c r="WH30" s="11">
        <v>28431806.109999999</v>
      </c>
      <c r="WI30" s="11">
        <v>13491070.989999998</v>
      </c>
      <c r="WJ30" s="11">
        <v>11120750.360000001</v>
      </c>
      <c r="WK30" s="11">
        <v>11628003.869999999</v>
      </c>
      <c r="WL30" s="11">
        <v>5513885.0899999999</v>
      </c>
      <c r="WM30" s="11">
        <v>37276977.460000008</v>
      </c>
      <c r="WN30" s="11">
        <v>13642624.310000001</v>
      </c>
      <c r="WO30" s="11">
        <v>27907119.420000006</v>
      </c>
      <c r="WP30" s="11">
        <v>31855687.390000004</v>
      </c>
      <c r="WQ30" s="11">
        <v>11793758.109999999</v>
      </c>
      <c r="WR30" s="11">
        <v>10491888.219999999</v>
      </c>
      <c r="WS30" s="11">
        <v>8471556.959999999</v>
      </c>
      <c r="WT30" s="11">
        <v>7243804.54</v>
      </c>
      <c r="WU30" s="11">
        <v>19570246.16</v>
      </c>
      <c r="WV30" s="11">
        <v>76034341.49000001</v>
      </c>
      <c r="WW30" s="11">
        <v>5848117.7300000004</v>
      </c>
      <c r="WX30" s="11">
        <v>3012288.9400000004</v>
      </c>
      <c r="WY30" s="11">
        <v>5018612.03</v>
      </c>
      <c r="WZ30" s="11">
        <v>9191966.3899999987</v>
      </c>
      <c r="XA30" s="11">
        <v>5286638.74</v>
      </c>
      <c r="XB30" s="11">
        <v>6045302.9000000004</v>
      </c>
      <c r="XC30" s="11">
        <v>12721669.360000001</v>
      </c>
      <c r="XD30" s="11">
        <v>66907400.000000007</v>
      </c>
      <c r="XE30" s="11">
        <v>6779051.1700000009</v>
      </c>
      <c r="XF30" s="11">
        <v>6439223.4700000007</v>
      </c>
      <c r="XG30" s="11">
        <v>7396924.1199999992</v>
      </c>
      <c r="XH30" s="11">
        <v>4592404.33</v>
      </c>
      <c r="XI30" s="11">
        <v>180209663.07999995</v>
      </c>
      <c r="XJ30" s="11">
        <v>19863596.359999996</v>
      </c>
      <c r="XK30" s="11">
        <v>11455496.699999999</v>
      </c>
      <c r="XL30" s="11">
        <v>55990076.260000005</v>
      </c>
      <c r="XM30" s="11">
        <v>10164953.119999999</v>
      </c>
      <c r="XN30" s="11">
        <v>16415169.040000001</v>
      </c>
      <c r="XO30" s="11">
        <v>24432397.140000004</v>
      </c>
      <c r="XP30" s="11">
        <v>11250351.079999998</v>
      </c>
      <c r="XQ30" s="11">
        <v>6719814.5899999999</v>
      </c>
      <c r="XR30" s="11">
        <v>29346818.079999998</v>
      </c>
      <c r="XS30" s="11">
        <v>23162090.699999999</v>
      </c>
      <c r="XT30" s="11">
        <v>6554624.3800000008</v>
      </c>
      <c r="XU30" s="11">
        <v>7501936.3899999987</v>
      </c>
      <c r="XV30" s="11">
        <v>9738780.7999999989</v>
      </c>
      <c r="XW30" s="11">
        <v>6613018.129999999</v>
      </c>
      <c r="XX30" s="11">
        <v>6359653.419999999</v>
      </c>
      <c r="XY30" s="11">
        <v>5792349.5899999989</v>
      </c>
      <c r="XZ30" s="11">
        <v>9254663.9299999997</v>
      </c>
      <c r="YA30" s="11">
        <v>4925013.5</v>
      </c>
      <c r="YB30" s="11">
        <v>5307477.5</v>
      </c>
      <c r="YC30" s="11">
        <v>5691930.1000000006</v>
      </c>
      <c r="YD30" s="11">
        <v>6783575.0899999999</v>
      </c>
      <c r="YE30" s="11">
        <v>7043556.3499999996</v>
      </c>
      <c r="YF30" s="11">
        <v>95131096.390000001</v>
      </c>
      <c r="YG30" s="11">
        <v>8673610.2799999993</v>
      </c>
      <c r="YH30" s="11">
        <v>16651740.509999998</v>
      </c>
      <c r="YI30" s="11">
        <v>8711900.8299999982</v>
      </c>
      <c r="YJ30" s="11">
        <v>2856048.9099999997</v>
      </c>
      <c r="YK30" s="11">
        <v>12892894.469999999</v>
      </c>
      <c r="YL30" s="11">
        <v>19909037.579999991</v>
      </c>
      <c r="YM30" s="11">
        <v>6612159.2999999998</v>
      </c>
      <c r="YN30" s="11">
        <v>40151625.490000002</v>
      </c>
      <c r="YO30" s="11">
        <v>24471467.109999999</v>
      </c>
      <c r="YP30" s="11">
        <v>13818809.529999999</v>
      </c>
      <c r="YQ30" s="11">
        <v>8367486.4400000004</v>
      </c>
      <c r="YR30" s="11">
        <v>6237950.1300000008</v>
      </c>
      <c r="YS30" s="11">
        <v>10689165.26</v>
      </c>
      <c r="YT30" s="11">
        <v>8076327.6699999981</v>
      </c>
      <c r="YU30" s="11">
        <v>22788069.82</v>
      </c>
      <c r="YV30" s="11">
        <v>10158444.59</v>
      </c>
      <c r="YW30" s="11">
        <v>70950069.969999999</v>
      </c>
      <c r="YX30" s="11">
        <v>9308099.4900000002</v>
      </c>
      <c r="YY30" s="11">
        <v>7058443.9500000011</v>
      </c>
      <c r="YZ30" s="11">
        <v>6213184.6799999988</v>
      </c>
      <c r="ZA30" s="11">
        <v>8269528.5299999993</v>
      </c>
      <c r="ZB30" s="11">
        <v>5429639.040000001</v>
      </c>
      <c r="ZC30" s="11">
        <v>4872721.9099999992</v>
      </c>
      <c r="ZD30" s="11">
        <v>86385541.449999988</v>
      </c>
      <c r="ZE30" s="11">
        <v>3767413.22</v>
      </c>
      <c r="ZF30" s="11">
        <v>5893739.0199999996</v>
      </c>
      <c r="ZG30" s="11">
        <v>7848914.9699999997</v>
      </c>
      <c r="ZH30" s="11">
        <v>4571317.6999999993</v>
      </c>
      <c r="ZI30" s="11">
        <v>6937331.6599999992</v>
      </c>
      <c r="ZJ30" s="11">
        <v>8357011.6499999994</v>
      </c>
      <c r="ZK30" s="11">
        <v>5388505.2999999989</v>
      </c>
      <c r="ZL30" s="11">
        <v>18003611.510000002</v>
      </c>
      <c r="ZM30" s="11">
        <v>154021994.86000001</v>
      </c>
      <c r="ZN30" s="11">
        <v>6459926.6699999999</v>
      </c>
      <c r="ZO30" s="11">
        <v>15610190.24</v>
      </c>
      <c r="ZP30" s="11">
        <v>57940354.040000007</v>
      </c>
      <c r="ZQ30" s="11">
        <v>16605713.899999999</v>
      </c>
      <c r="ZR30" s="11">
        <v>6052659.7200000007</v>
      </c>
      <c r="ZS30" s="11">
        <v>7877231.9000000004</v>
      </c>
      <c r="ZT30" s="11">
        <v>26746965.339999996</v>
      </c>
      <c r="ZU30" s="11">
        <v>20314736.280000001</v>
      </c>
      <c r="ZV30" s="11">
        <v>26954321.090000004</v>
      </c>
      <c r="ZW30" s="11">
        <v>3664135.14</v>
      </c>
      <c r="ZX30" s="11">
        <v>6900624.4500000002</v>
      </c>
      <c r="ZY30" s="11">
        <v>4943588</v>
      </c>
      <c r="ZZ30" s="11">
        <v>8013928.7300000004</v>
      </c>
      <c r="AAA30" s="11">
        <v>5990844.4900000002</v>
      </c>
      <c r="AAB30" s="11">
        <v>7220341.0099999988</v>
      </c>
      <c r="AAC30" s="11">
        <v>8117680.6699999999</v>
      </c>
      <c r="AAD30" s="11">
        <v>6506249.2699999996</v>
      </c>
      <c r="AAE30" s="11">
        <v>11254910.010000002</v>
      </c>
      <c r="AAF30" s="11">
        <v>9012879.9300000016</v>
      </c>
      <c r="AAG30" s="11">
        <v>6814672.5699999994</v>
      </c>
      <c r="AAH30" s="11">
        <v>5413177.3499999987</v>
      </c>
      <c r="AAI30" s="11">
        <v>78969674.030000001</v>
      </c>
      <c r="AAJ30" s="11">
        <v>7535181.620000001</v>
      </c>
      <c r="AAK30" s="11">
        <v>5079803.1999999993</v>
      </c>
      <c r="AAL30" s="11">
        <v>4999940.4699999988</v>
      </c>
      <c r="AAM30" s="11">
        <v>5209601.3999999994</v>
      </c>
      <c r="AAN30" s="11">
        <v>8490936.1300000008</v>
      </c>
      <c r="AAO30" s="11">
        <v>5329725.0199999986</v>
      </c>
      <c r="AAP30" s="11">
        <v>296349199.28999996</v>
      </c>
      <c r="AAQ30" s="11">
        <v>9233977.0899999999</v>
      </c>
      <c r="AAR30" s="11">
        <v>6847853.25</v>
      </c>
      <c r="AAS30" s="11">
        <v>16404887.93</v>
      </c>
      <c r="AAT30" s="11">
        <v>11864446.090000002</v>
      </c>
      <c r="AAU30" s="11">
        <v>5015634.18</v>
      </c>
      <c r="AAV30" s="11">
        <v>7238026.7699999986</v>
      </c>
      <c r="AAW30" s="11">
        <v>19297731.709999997</v>
      </c>
      <c r="AAX30" s="11">
        <v>32882881.130000003</v>
      </c>
      <c r="AAY30" s="11">
        <v>5752325.5499999989</v>
      </c>
      <c r="AAZ30" s="11">
        <v>10939749.270000001</v>
      </c>
      <c r="ABA30" s="11">
        <v>59978577.769999996</v>
      </c>
      <c r="ABB30" s="11">
        <v>38177262.200000003</v>
      </c>
      <c r="ABC30" s="11">
        <v>7232837.5099999998</v>
      </c>
      <c r="ABD30" s="11">
        <v>14426384.550000001</v>
      </c>
      <c r="ABE30" s="11">
        <v>7089655.5799999991</v>
      </c>
      <c r="ABF30" s="11">
        <v>3697489.27</v>
      </c>
      <c r="ABG30" s="11">
        <v>6349257.4400000004</v>
      </c>
      <c r="ABH30" s="11">
        <v>5708169.8099999996</v>
      </c>
      <c r="ABI30" s="11">
        <v>72501475.49000001</v>
      </c>
      <c r="ABJ30" s="11">
        <v>63927399.980000012</v>
      </c>
      <c r="ABK30" s="11">
        <v>7775448.0300000021</v>
      </c>
      <c r="ABL30" s="11">
        <v>9088154.8999999985</v>
      </c>
      <c r="ABM30" s="11">
        <v>6382290.1699999999</v>
      </c>
      <c r="ABN30" s="11">
        <v>8679719.1600000001</v>
      </c>
      <c r="ABO30" s="11">
        <v>7036752.5699999984</v>
      </c>
      <c r="ABP30" s="11">
        <v>105897332.14999999</v>
      </c>
      <c r="ABQ30" s="11">
        <v>6241466.9300000025</v>
      </c>
      <c r="ABR30" s="11">
        <v>8218541.3600000003</v>
      </c>
      <c r="ABS30" s="11">
        <v>14179153.470000001</v>
      </c>
      <c r="ABT30" s="11">
        <v>9449485.209999999</v>
      </c>
      <c r="ABU30" s="11">
        <v>6972564.6499999994</v>
      </c>
      <c r="ABV30" s="11">
        <v>6777118.5300000003</v>
      </c>
      <c r="ABW30" s="11">
        <v>9494221.9299999997</v>
      </c>
      <c r="ABX30" s="11">
        <v>4433843.1300000008</v>
      </c>
      <c r="ABY30" s="11">
        <v>45395653.170000002</v>
      </c>
      <c r="ABZ30" s="11">
        <v>4087082.8299999996</v>
      </c>
      <c r="ACA30" s="11">
        <v>12350046.710000003</v>
      </c>
      <c r="ACB30" s="11">
        <v>4316036.97</v>
      </c>
      <c r="ACC30" s="11">
        <v>4491012.5600000005</v>
      </c>
      <c r="ACD30" s="11">
        <v>30398445.669999998</v>
      </c>
      <c r="ACE30" s="11">
        <v>3063607.29</v>
      </c>
      <c r="ACF30" s="11">
        <v>7670799.5199999986</v>
      </c>
      <c r="ACG30" s="11">
        <v>5344446.91</v>
      </c>
      <c r="ACH30" s="11">
        <v>4025926.25</v>
      </c>
      <c r="ACI30" s="11">
        <v>3582905.2700000005</v>
      </c>
      <c r="ACJ30" s="11">
        <v>243807294.64000002</v>
      </c>
      <c r="ACK30" s="11">
        <v>4017800.2099999995</v>
      </c>
      <c r="ACL30" s="11">
        <v>8387099.8600000003</v>
      </c>
      <c r="ACM30" s="11">
        <v>14289407.33</v>
      </c>
      <c r="ACN30" s="11">
        <v>6900438.21</v>
      </c>
      <c r="ACO30" s="11">
        <v>8049328.3599999994</v>
      </c>
      <c r="ACP30" s="11">
        <v>8599364.5300000012</v>
      </c>
      <c r="ACQ30" s="11">
        <v>47409732.640000015</v>
      </c>
      <c r="ACR30" s="11">
        <v>74575247.680000007</v>
      </c>
      <c r="ACS30" s="11">
        <v>7159931.580000001</v>
      </c>
      <c r="ACT30" s="11">
        <v>4705024.57</v>
      </c>
      <c r="ACU30" s="11">
        <v>8787882.5600000005</v>
      </c>
      <c r="ACV30" s="11">
        <v>12562299</v>
      </c>
      <c r="ACW30" s="11">
        <v>87151421.069999993</v>
      </c>
      <c r="ACX30" s="11">
        <v>8504182.6400000006</v>
      </c>
      <c r="ACY30" s="11">
        <v>12833167.019999998</v>
      </c>
      <c r="ACZ30" s="11">
        <v>6079721.8399999999</v>
      </c>
      <c r="ADA30" s="11">
        <v>5183487.3900000006</v>
      </c>
      <c r="ADB30" s="11">
        <v>6047272.21</v>
      </c>
      <c r="ADC30" s="11">
        <v>7166681.46</v>
      </c>
      <c r="ADD30" s="11">
        <v>6894519.1399999997</v>
      </c>
      <c r="ADE30" s="11">
        <v>3755695.4400000004</v>
      </c>
      <c r="ADF30" s="11">
        <v>7415543.2300000004</v>
      </c>
      <c r="ADG30" s="11">
        <v>83849194.579999998</v>
      </c>
      <c r="ADH30" s="11">
        <v>35045139.340000004</v>
      </c>
      <c r="ADI30" s="11">
        <v>15435741.490000002</v>
      </c>
      <c r="ADJ30" s="11">
        <v>7415986.9000000022</v>
      </c>
      <c r="ADK30" s="11">
        <v>4322032.0799999991</v>
      </c>
      <c r="ADL30" s="11">
        <v>2617915.4600000004</v>
      </c>
      <c r="ADM30" s="11">
        <v>7925340.1500000004</v>
      </c>
      <c r="ADN30" s="11">
        <v>2100841.62</v>
      </c>
      <c r="ADO30" s="11">
        <v>5179088.16</v>
      </c>
      <c r="ADP30" s="11">
        <v>168806220.72</v>
      </c>
      <c r="ADQ30" s="11">
        <v>33109785.129999992</v>
      </c>
      <c r="ADR30" s="11">
        <v>22838048.129999999</v>
      </c>
      <c r="ADS30" s="11">
        <v>17806507.41</v>
      </c>
      <c r="ADT30" s="11">
        <v>45307240.900000006</v>
      </c>
      <c r="ADU30" s="11">
        <v>5423025.419999999</v>
      </c>
      <c r="ADV30" s="11">
        <v>2626703.29</v>
      </c>
      <c r="ADW30" s="11">
        <v>5728980.1400000006</v>
      </c>
      <c r="ADX30" s="11">
        <v>2955753.25</v>
      </c>
      <c r="ADY30" s="11">
        <v>3850149.5500000003</v>
      </c>
      <c r="ADZ30" s="11">
        <v>259052689.74000001</v>
      </c>
      <c r="AEA30" s="11">
        <v>24136294.349999998</v>
      </c>
      <c r="AEB30" s="11">
        <v>26913461.560000006</v>
      </c>
      <c r="AEC30" s="11">
        <v>8597152.2399999984</v>
      </c>
      <c r="AED30" s="11">
        <v>5069130.67</v>
      </c>
      <c r="AEE30" s="11">
        <v>7608617.8600000013</v>
      </c>
      <c r="AEF30" s="11">
        <v>10596016.960000001</v>
      </c>
      <c r="AEG30" s="11">
        <v>9039474.8000000007</v>
      </c>
      <c r="AEH30" s="11">
        <v>10589762.939999999</v>
      </c>
      <c r="AEI30" s="11">
        <v>6570106.9400000004</v>
      </c>
      <c r="AEJ30" s="11">
        <v>4168196.78</v>
      </c>
      <c r="AEK30" s="11">
        <v>11819905.979999999</v>
      </c>
      <c r="AEL30" s="11">
        <v>5127094.9399999995</v>
      </c>
      <c r="AEM30" s="11">
        <v>4605207.1599999992</v>
      </c>
      <c r="AEN30" s="11">
        <v>7470715.0299999993</v>
      </c>
      <c r="AEO30" s="11">
        <v>9021846</v>
      </c>
      <c r="AEP30" s="11">
        <v>5280841.080000001</v>
      </c>
      <c r="AEQ30" s="11">
        <v>20764781.870000005</v>
      </c>
      <c r="AER30" s="11">
        <v>5421450.4799999995</v>
      </c>
      <c r="AES30" s="11">
        <v>24607576.180000003</v>
      </c>
      <c r="AET30" s="11">
        <v>143407453.17000002</v>
      </c>
      <c r="AEU30" s="11">
        <v>11587792.759999998</v>
      </c>
      <c r="AEV30" s="11">
        <v>16128344.639999999</v>
      </c>
      <c r="AEW30" s="11">
        <v>11056183.800000003</v>
      </c>
      <c r="AEX30" s="11">
        <v>5762982.0399999991</v>
      </c>
      <c r="AEY30" s="11">
        <v>19810155.199999996</v>
      </c>
      <c r="AEZ30" s="11">
        <v>4446214.3499999996</v>
      </c>
      <c r="AFA30" s="11">
        <v>8359263.79</v>
      </c>
      <c r="AFB30" s="11">
        <v>4517786.879999998</v>
      </c>
      <c r="AFC30" s="11">
        <v>7854582.2400000012</v>
      </c>
      <c r="AFD30" s="11">
        <v>146187291.47</v>
      </c>
      <c r="AFE30" s="11">
        <v>68611463.939999998</v>
      </c>
      <c r="AFF30" s="11">
        <v>17550505.43</v>
      </c>
      <c r="AFG30" s="11">
        <v>11841033.35</v>
      </c>
      <c r="AFH30" s="11">
        <v>14127949.68</v>
      </c>
      <c r="AFI30" s="11">
        <v>10300653.180000003</v>
      </c>
      <c r="AFJ30" s="11">
        <v>6467742.4300000006</v>
      </c>
      <c r="AFK30" s="11">
        <v>6232104.4700000007</v>
      </c>
      <c r="AFL30" s="11">
        <v>8668699.2100000009</v>
      </c>
      <c r="AFM30" s="11">
        <v>6602628.7600000007</v>
      </c>
      <c r="AFN30" s="11">
        <v>7292665.6699999999</v>
      </c>
      <c r="AFO30" s="11">
        <v>9043008.459999999</v>
      </c>
      <c r="AFP30" s="11">
        <v>16502706.939999998</v>
      </c>
      <c r="AFQ30" s="11">
        <v>107496077.86000001</v>
      </c>
      <c r="AFR30" s="11">
        <v>10464505.739999998</v>
      </c>
      <c r="AFS30" s="11">
        <v>4678443.22</v>
      </c>
      <c r="AFT30" s="11">
        <v>6887339.0000000009</v>
      </c>
      <c r="AFU30" s="11">
        <v>7091886.2100000009</v>
      </c>
      <c r="AFV30" s="11">
        <v>6032380.6999999993</v>
      </c>
      <c r="AFW30" s="11">
        <v>4517043.5099999988</v>
      </c>
      <c r="AFX30" s="11">
        <v>13370600.630000001</v>
      </c>
      <c r="AFY30" s="11">
        <v>12756465.140000002</v>
      </c>
      <c r="AFZ30" s="11">
        <v>6534497.0599999996</v>
      </c>
      <c r="AGA30" s="11">
        <v>18656918.170000002</v>
      </c>
      <c r="AGB30" s="11">
        <v>6902415.129999998</v>
      </c>
      <c r="AGC30" s="11">
        <v>86146998.48999998</v>
      </c>
      <c r="AGD30" s="11">
        <v>7549082.1399999997</v>
      </c>
      <c r="AGE30" s="11">
        <v>5965059</v>
      </c>
      <c r="AGF30" s="11">
        <v>4916499.3699999982</v>
      </c>
      <c r="AGG30" s="11">
        <v>19596383.610000003</v>
      </c>
      <c r="AGH30" s="11">
        <v>6701787.9100000001</v>
      </c>
      <c r="AGI30" s="11">
        <v>3599115.54</v>
      </c>
      <c r="AGJ30" s="11">
        <v>4622210.4399999995</v>
      </c>
      <c r="AGK30" s="11">
        <v>3924694.26</v>
      </c>
      <c r="AGL30" s="11">
        <v>6051574.0800000001</v>
      </c>
      <c r="AGM30" s="11">
        <v>8320852.3300000001</v>
      </c>
      <c r="AGN30" s="11">
        <v>221401669.09</v>
      </c>
      <c r="AGO30" s="11">
        <v>39938116.969999999</v>
      </c>
      <c r="AGP30" s="11">
        <v>10158982.770000001</v>
      </c>
      <c r="AGQ30" s="11">
        <v>6345138.8899999987</v>
      </c>
      <c r="AGR30" s="11">
        <v>17868294.680000003</v>
      </c>
      <c r="AGS30" s="11">
        <v>14298608.720000003</v>
      </c>
      <c r="AGT30" s="11">
        <v>8353575.3199999994</v>
      </c>
      <c r="AGU30" s="11">
        <v>6836457.2999999998</v>
      </c>
      <c r="AGV30" s="11">
        <v>238321537.47000003</v>
      </c>
      <c r="AGW30" s="11">
        <v>99306285.079999998</v>
      </c>
      <c r="AGX30" s="11">
        <v>8482721.0299999993</v>
      </c>
      <c r="AGY30" s="11">
        <v>15207997.389999999</v>
      </c>
      <c r="AGZ30" s="11">
        <v>32203068.260000009</v>
      </c>
      <c r="AHA30" s="11">
        <v>12618982.869999997</v>
      </c>
      <c r="AHB30" s="11">
        <v>15994616.439999999</v>
      </c>
      <c r="AHC30" s="11">
        <v>10594587.039999999</v>
      </c>
      <c r="AHD30" s="11">
        <v>5801194.6499999994</v>
      </c>
      <c r="AHE30" s="11">
        <v>11365737.270000001</v>
      </c>
      <c r="AHF30" s="11">
        <v>25219855.529999997</v>
      </c>
      <c r="AHG30" s="11">
        <v>8772874.9299999997</v>
      </c>
      <c r="AHH30" s="11">
        <v>6966328.8099999996</v>
      </c>
      <c r="AHI30" s="11">
        <v>10873604.169999998</v>
      </c>
      <c r="AHJ30" s="11">
        <v>8007890.5199999996</v>
      </c>
      <c r="AHK30" s="11">
        <v>6788920.4999999991</v>
      </c>
      <c r="AHL30" s="11">
        <v>10304860.979999999</v>
      </c>
      <c r="AHM30" s="11">
        <v>58908383.759999998</v>
      </c>
      <c r="AHN30" s="11">
        <v>4601396.66</v>
      </c>
      <c r="AHO30" s="11">
        <v>4918157.49</v>
      </c>
      <c r="AHP30" s="11">
        <v>8495214.379999999</v>
      </c>
      <c r="AHQ30" s="11">
        <v>21256768.370000001</v>
      </c>
      <c r="AHR30" s="11">
        <v>5546992.8799999999</v>
      </c>
      <c r="AHS30" s="11">
        <v>6869599.2400000002</v>
      </c>
      <c r="AHT30" s="11">
        <f t="shared" si="16"/>
        <v>20971201281.514221</v>
      </c>
      <c r="AHV30" s="609"/>
      <c r="AHW30" s="610"/>
    </row>
    <row r="31" spans="1:907" x14ac:dyDescent="0.7">
      <c r="A31" s="96">
        <v>25</v>
      </c>
      <c r="B31" s="96" t="s">
        <v>663</v>
      </c>
      <c r="C31" s="6" t="s">
        <v>664</v>
      </c>
      <c r="D31" s="11">
        <v>4316100.7799999993</v>
      </c>
      <c r="E31" s="11">
        <v>54290.77</v>
      </c>
      <c r="F31" s="11">
        <v>679560.56</v>
      </c>
      <c r="G31" s="11">
        <v>6068.58</v>
      </c>
      <c r="H31" s="11">
        <v>857888.92999999993</v>
      </c>
      <c r="I31" s="11">
        <v>70531.48</v>
      </c>
      <c r="J31" s="11">
        <v>93070.760000000009</v>
      </c>
      <c r="K31" s="11">
        <v>85991.67</v>
      </c>
      <c r="L31" s="11">
        <v>29289.760000000002</v>
      </c>
      <c r="M31" s="11">
        <v>50166.98</v>
      </c>
      <c r="N31" s="11">
        <v>10254.58</v>
      </c>
      <c r="O31" s="11">
        <v>7765.74</v>
      </c>
      <c r="P31" s="11">
        <v>218457.78</v>
      </c>
      <c r="Q31" s="11">
        <v>29284.760000000002</v>
      </c>
      <c r="R31" s="11">
        <v>18319.120000000003</v>
      </c>
      <c r="S31" s="11">
        <v>9732.25</v>
      </c>
      <c r="T31" s="11">
        <v>17218.099999999999</v>
      </c>
      <c r="U31" s="11">
        <v>4131.68</v>
      </c>
      <c r="V31" s="11">
        <v>129319742.49000001</v>
      </c>
      <c r="W31" s="11">
        <v>504622.10000000003</v>
      </c>
      <c r="X31" s="11">
        <v>62733.62</v>
      </c>
      <c r="Y31" s="11">
        <v>799959.79999999993</v>
      </c>
      <c r="Z31" s="11">
        <v>36830.47</v>
      </c>
      <c r="AA31" s="11">
        <v>51705.22</v>
      </c>
      <c r="AB31" s="11">
        <v>12861.66</v>
      </c>
      <c r="AC31" s="11">
        <v>658545.67999999993</v>
      </c>
      <c r="AD31" s="11">
        <v>432029.49</v>
      </c>
      <c r="AE31" s="11">
        <v>86592.639999999999</v>
      </c>
      <c r="AF31" s="11">
        <v>295462.92000000004</v>
      </c>
      <c r="AG31" s="11">
        <v>25985.279999999999</v>
      </c>
      <c r="AH31" s="11">
        <v>819372.66</v>
      </c>
      <c r="AI31" s="11">
        <v>64617.15</v>
      </c>
      <c r="AJ31" s="11">
        <v>53831.789999999994</v>
      </c>
      <c r="AK31" s="11">
        <v>16627.759999999998</v>
      </c>
      <c r="AL31" s="11">
        <v>124659.47</v>
      </c>
      <c r="AM31" s="11">
        <v>80730.22</v>
      </c>
      <c r="AN31" s="11">
        <v>169128.18999999997</v>
      </c>
      <c r="AO31" s="11">
        <v>3292.62</v>
      </c>
      <c r="AP31" s="11">
        <v>65736.5</v>
      </c>
      <c r="AQ31" s="11">
        <v>45923.53</v>
      </c>
      <c r="AR31" s="11">
        <v>19476.8</v>
      </c>
      <c r="AS31" s="11">
        <v>24237.489999999998</v>
      </c>
      <c r="AT31" s="11">
        <v>376813.66000000003</v>
      </c>
      <c r="AU31" s="11">
        <v>25241.199999999997</v>
      </c>
      <c r="AV31" s="11">
        <v>37385.799999999996</v>
      </c>
      <c r="AW31" s="11">
        <v>81150.33</v>
      </c>
      <c r="AX31" s="11">
        <v>315405.40999999997</v>
      </c>
      <c r="AY31" s="11">
        <v>234940.52000000002</v>
      </c>
      <c r="AZ31" s="11">
        <v>41276.480000000003</v>
      </c>
      <c r="BA31" s="11">
        <v>33166.44</v>
      </c>
      <c r="BB31" s="11">
        <v>3262.4199999999996</v>
      </c>
      <c r="BC31" s="11">
        <v>100318.88</v>
      </c>
      <c r="BD31" s="11">
        <v>56658.8</v>
      </c>
      <c r="BE31" s="11">
        <v>5544.88</v>
      </c>
      <c r="BF31" s="11">
        <v>591892.31000000006</v>
      </c>
      <c r="BG31" s="11">
        <v>8424.7000000000007</v>
      </c>
      <c r="BH31" s="11">
        <v>1688362</v>
      </c>
      <c r="BI31" s="11">
        <v>121580.96</v>
      </c>
      <c r="BJ31" s="11">
        <v>0</v>
      </c>
      <c r="BK31" s="11">
        <v>271.70999999999998</v>
      </c>
      <c r="BL31" s="11">
        <v>861</v>
      </c>
      <c r="BM31" s="11">
        <v>8256.18</v>
      </c>
      <c r="BN31" s="11">
        <v>91.8</v>
      </c>
      <c r="BO31" s="11">
        <v>136.36000000000001</v>
      </c>
      <c r="BP31" s="11">
        <v>195</v>
      </c>
      <c r="BQ31" s="11">
        <v>68.569999999999993</v>
      </c>
      <c r="BR31" s="11">
        <v>165270.47999999998</v>
      </c>
      <c r="BS31" s="11">
        <v>14781.06</v>
      </c>
      <c r="BT31" s="11">
        <v>26351.620000000003</v>
      </c>
      <c r="BU31" s="11">
        <v>30070.98</v>
      </c>
      <c r="BV31" s="11">
        <v>6832.1</v>
      </c>
      <c r="BW31" s="11">
        <v>9133.74</v>
      </c>
      <c r="BX31" s="11">
        <v>1147.8</v>
      </c>
      <c r="BY31" s="11">
        <v>10305.43</v>
      </c>
      <c r="BZ31" s="11">
        <v>3473832.0199999996</v>
      </c>
      <c r="CA31" s="11">
        <v>1748058.8</v>
      </c>
      <c r="CB31" s="11">
        <v>2236882.42</v>
      </c>
      <c r="CC31" s="11">
        <v>9947931.0099999998</v>
      </c>
      <c r="CD31" s="11">
        <v>43066.400000000001</v>
      </c>
      <c r="CE31" s="11">
        <v>2061450.3999999994</v>
      </c>
      <c r="CF31" s="11">
        <v>2052696.51</v>
      </c>
      <c r="CG31" s="11">
        <v>635555.91</v>
      </c>
      <c r="CH31" s="11">
        <v>137389.37</v>
      </c>
      <c r="CI31" s="11">
        <v>446748.34</v>
      </c>
      <c r="CJ31" s="11">
        <v>48</v>
      </c>
      <c r="CK31" s="11">
        <v>12799.17</v>
      </c>
      <c r="CL31" s="11">
        <v>931.5</v>
      </c>
      <c r="CM31" s="11">
        <v>3425.75</v>
      </c>
      <c r="CN31" s="11">
        <v>18390.400000000001</v>
      </c>
      <c r="CO31" s="11">
        <v>863.74</v>
      </c>
      <c r="CP31" s="11">
        <v>33566.9</v>
      </c>
      <c r="CQ31" s="11">
        <v>1257.03</v>
      </c>
      <c r="CR31" s="11">
        <v>12736.55</v>
      </c>
      <c r="CS31" s="11">
        <v>1010.9</v>
      </c>
      <c r="CT31" s="11">
        <v>191968.72999999998</v>
      </c>
      <c r="CU31" s="11">
        <v>20812.75</v>
      </c>
      <c r="CV31" s="11">
        <v>28772.36</v>
      </c>
      <c r="CW31" s="11">
        <v>37647.68</v>
      </c>
      <c r="CX31" s="11">
        <v>8556.69</v>
      </c>
      <c r="CY31" s="11">
        <v>202584.51</v>
      </c>
      <c r="CZ31" s="11">
        <v>24991.85</v>
      </c>
      <c r="DA31" s="11">
        <v>10375.89</v>
      </c>
      <c r="DB31" s="11">
        <v>302145.59000000003</v>
      </c>
      <c r="DC31" s="11">
        <v>4115184.5</v>
      </c>
      <c r="DD31" s="11">
        <v>27374.5</v>
      </c>
      <c r="DE31" s="11">
        <v>25494.3</v>
      </c>
      <c r="DF31" s="11">
        <v>42560.69</v>
      </c>
      <c r="DG31" s="11">
        <v>31494</v>
      </c>
      <c r="DH31" s="11">
        <v>1993441.77</v>
      </c>
      <c r="DI31" s="11">
        <v>29550.33</v>
      </c>
      <c r="DJ31" s="11">
        <v>35458.100000000006</v>
      </c>
      <c r="DK31" s="11">
        <v>40057010.759999998</v>
      </c>
      <c r="DL31" s="11">
        <v>147916.72</v>
      </c>
      <c r="DM31" s="11">
        <v>292610.90000000002</v>
      </c>
      <c r="DN31" s="11">
        <v>368777.04</v>
      </c>
      <c r="DO31" s="11">
        <v>129778.6</v>
      </c>
      <c r="DP31" s="11">
        <v>1643084.75</v>
      </c>
      <c r="DQ31" s="11">
        <v>4616351.8599999994</v>
      </c>
      <c r="DR31" s="11">
        <v>1872815.98</v>
      </c>
      <c r="DS31" s="11">
        <v>430305.62000000005</v>
      </c>
      <c r="DT31" s="11">
        <v>44126.759999999995</v>
      </c>
      <c r="DU31" s="11">
        <v>64105.2</v>
      </c>
      <c r="DV31" s="11">
        <v>16150.47</v>
      </c>
      <c r="DW31" s="11">
        <v>153348.01999999999</v>
      </c>
      <c r="DX31" s="11">
        <v>0</v>
      </c>
      <c r="DY31" s="11">
        <v>18672.29</v>
      </c>
      <c r="DZ31" s="11">
        <v>5070.6000000000004</v>
      </c>
      <c r="EA31" s="11">
        <v>16696.759999999998</v>
      </c>
      <c r="EB31" s="11">
        <v>44220.1</v>
      </c>
      <c r="EC31" s="11">
        <v>10770.49</v>
      </c>
      <c r="ED31" s="11">
        <v>226348.61</v>
      </c>
      <c r="EE31" s="11">
        <v>84229.27</v>
      </c>
      <c r="EF31" s="11">
        <v>98282.17</v>
      </c>
      <c r="EG31" s="11">
        <v>201052.91999999998</v>
      </c>
      <c r="EH31" s="11">
        <v>53922.920000000006</v>
      </c>
      <c r="EI31" s="11">
        <v>16933.809999999998</v>
      </c>
      <c r="EJ31" s="11">
        <v>506502.94999999995</v>
      </c>
      <c r="EK31" s="11">
        <v>804147.16999999993</v>
      </c>
      <c r="EL31" s="11">
        <v>17289.78</v>
      </c>
      <c r="EM31" s="11">
        <v>606072.22</v>
      </c>
      <c r="EN31" s="11">
        <v>86130.42</v>
      </c>
      <c r="EO31" s="11">
        <v>33048.78</v>
      </c>
      <c r="EP31" s="11">
        <v>54643.3</v>
      </c>
      <c r="EQ31" s="11">
        <v>42553.42</v>
      </c>
      <c r="ER31" s="11">
        <v>2690.3099999999995</v>
      </c>
      <c r="ES31" s="11">
        <v>10505.949999999999</v>
      </c>
      <c r="ET31" s="11">
        <v>156223.60999999999</v>
      </c>
      <c r="EU31" s="11">
        <v>120387.48</v>
      </c>
      <c r="EV31" s="11">
        <v>34345.440000000002</v>
      </c>
      <c r="EW31" s="11">
        <v>12897786.75</v>
      </c>
      <c r="EX31" s="11">
        <v>142686.95000000001</v>
      </c>
      <c r="EY31" s="11">
        <v>416478.28</v>
      </c>
      <c r="EZ31" s="11">
        <v>801068.60000000009</v>
      </c>
      <c r="FA31" s="11">
        <v>220683.28</v>
      </c>
      <c r="FB31" s="11">
        <v>385847.11999999994</v>
      </c>
      <c r="FC31" s="11">
        <v>104009.47</v>
      </c>
      <c r="FD31" s="11">
        <v>83029.36</v>
      </c>
      <c r="FE31" s="11">
        <v>45545.659999999996</v>
      </c>
      <c r="FF31" s="11">
        <v>121777.12999999999</v>
      </c>
      <c r="FG31" s="11">
        <v>58659.42</v>
      </c>
      <c r="FH31" s="11">
        <v>110789.18000000001</v>
      </c>
      <c r="FI31" s="11">
        <v>336154.69</v>
      </c>
      <c r="FJ31" s="11">
        <v>0</v>
      </c>
      <c r="FK31" s="11">
        <v>20093.249999999996</v>
      </c>
      <c r="FL31" s="11">
        <v>1032</v>
      </c>
      <c r="FM31" s="11">
        <v>277178</v>
      </c>
      <c r="FN31" s="11">
        <v>71365.919999999998</v>
      </c>
      <c r="FO31" s="11">
        <v>5448.27</v>
      </c>
      <c r="FP31" s="11">
        <v>3402.79</v>
      </c>
      <c r="FQ31" s="11">
        <v>399813.96</v>
      </c>
      <c r="FR31" s="11">
        <v>19094.759999999998</v>
      </c>
      <c r="FS31" s="11">
        <v>26816.639999999999</v>
      </c>
      <c r="FT31" s="11">
        <v>3935.05</v>
      </c>
      <c r="FU31" s="11">
        <v>4827.38</v>
      </c>
      <c r="FV31" s="11">
        <v>7966.65</v>
      </c>
      <c r="FW31" s="11">
        <v>17153</v>
      </c>
      <c r="FX31" s="11">
        <v>19739.490000000002</v>
      </c>
      <c r="FY31" s="11">
        <v>1690.2800000000002</v>
      </c>
      <c r="FZ31" s="11">
        <v>40871</v>
      </c>
      <c r="GA31" s="11">
        <v>4181.3099999999995</v>
      </c>
      <c r="GB31" s="11">
        <v>16572.850000000002</v>
      </c>
      <c r="GC31" s="11">
        <v>33855.630000000005</v>
      </c>
      <c r="GD31" s="11">
        <v>5933.73</v>
      </c>
      <c r="GE31" s="11">
        <v>151121.91</v>
      </c>
      <c r="GF31" s="11">
        <v>111729</v>
      </c>
      <c r="GG31" s="11">
        <v>5175.3900000000003</v>
      </c>
      <c r="GH31" s="11">
        <v>0</v>
      </c>
      <c r="GI31" s="11">
        <v>219817.73</v>
      </c>
      <c r="GJ31" s="11">
        <v>0</v>
      </c>
      <c r="GK31" s="11">
        <v>202598</v>
      </c>
      <c r="GL31" s="11">
        <v>3216.44</v>
      </c>
      <c r="GM31" s="11">
        <v>4649.6000000000004</v>
      </c>
      <c r="GN31" s="11">
        <v>12677.43</v>
      </c>
      <c r="GO31" s="11">
        <v>5812.96</v>
      </c>
      <c r="GP31" s="11">
        <v>2666.4</v>
      </c>
      <c r="GQ31" s="11">
        <v>393658.88</v>
      </c>
      <c r="GR31" s="11">
        <v>32709</v>
      </c>
      <c r="GS31" s="11">
        <v>45352.57</v>
      </c>
      <c r="GT31" s="11">
        <v>143795.21</v>
      </c>
      <c r="GU31" s="11">
        <v>3892.2000000000003</v>
      </c>
      <c r="GV31" s="11">
        <v>7791.11</v>
      </c>
      <c r="GW31" s="11">
        <v>24263.739999999998</v>
      </c>
      <c r="GX31" s="11">
        <v>44421.13</v>
      </c>
      <c r="GY31" s="11">
        <v>830322.26</v>
      </c>
      <c r="GZ31" s="11">
        <v>0</v>
      </c>
      <c r="HA31" s="11">
        <v>0</v>
      </c>
      <c r="HB31" s="11">
        <v>68004.91</v>
      </c>
      <c r="HC31" s="11">
        <v>1328858.8900000001</v>
      </c>
      <c r="HD31" s="11">
        <v>33118.44</v>
      </c>
      <c r="HE31" s="11">
        <v>34223.5</v>
      </c>
      <c r="HF31" s="11">
        <v>137636.76</v>
      </c>
      <c r="HG31" s="11">
        <v>53833.11</v>
      </c>
      <c r="HH31" s="11">
        <v>18803.900000000001</v>
      </c>
      <c r="HI31" s="11">
        <v>8934.5300000000007</v>
      </c>
      <c r="HJ31" s="11">
        <v>0</v>
      </c>
      <c r="HK31" s="11">
        <v>2311664.46</v>
      </c>
      <c r="HL31" s="11">
        <v>167694.68</v>
      </c>
      <c r="HM31" s="11">
        <v>510891.41</v>
      </c>
      <c r="HN31" s="11">
        <v>1416080.42</v>
      </c>
      <c r="HO31" s="11">
        <v>26719.55</v>
      </c>
      <c r="HP31" s="11">
        <v>10225.44</v>
      </c>
      <c r="HQ31" s="11">
        <v>188290.35</v>
      </c>
      <c r="HR31" s="11">
        <v>209669.14999999997</v>
      </c>
      <c r="HS31" s="11">
        <v>64250.64</v>
      </c>
      <c r="HT31" s="11">
        <v>48374.62</v>
      </c>
      <c r="HU31" s="11">
        <v>4047.52</v>
      </c>
      <c r="HV31" s="11">
        <v>14286.12</v>
      </c>
      <c r="HW31" s="11">
        <v>0</v>
      </c>
      <c r="HX31" s="11">
        <v>0</v>
      </c>
      <c r="HY31" s="11">
        <v>136159.97</v>
      </c>
      <c r="HZ31" s="11">
        <v>2964.88</v>
      </c>
      <c r="IA31" s="11">
        <v>6244.72</v>
      </c>
      <c r="IB31" s="11">
        <v>22295.47</v>
      </c>
      <c r="IC31" s="11">
        <v>0</v>
      </c>
      <c r="ID31" s="11">
        <v>245399.61</v>
      </c>
      <c r="IE31" s="11">
        <v>1170.78</v>
      </c>
      <c r="IF31" s="11">
        <v>0</v>
      </c>
      <c r="IG31" s="11">
        <v>0</v>
      </c>
      <c r="IH31" s="11">
        <v>4199.82</v>
      </c>
      <c r="II31" s="11">
        <v>489498.43</v>
      </c>
      <c r="IJ31" s="11">
        <v>101925.10999999999</v>
      </c>
      <c r="IK31" s="11">
        <v>27361.739999999998</v>
      </c>
      <c r="IL31" s="11">
        <v>8448.89</v>
      </c>
      <c r="IM31" s="11">
        <v>80649.5</v>
      </c>
      <c r="IN31" s="11">
        <v>7337.82</v>
      </c>
      <c r="IO31" s="11">
        <v>20625.560000000001</v>
      </c>
      <c r="IP31" s="11">
        <v>32104.010000000002</v>
      </c>
      <c r="IQ31" s="11">
        <v>51750.219999999994</v>
      </c>
      <c r="IR31" s="11">
        <v>13201.44</v>
      </c>
      <c r="IS31" s="11">
        <v>9907.98</v>
      </c>
      <c r="IT31" s="11">
        <v>6964439.9699999997</v>
      </c>
      <c r="IU31" s="11">
        <v>281929.59999999998</v>
      </c>
      <c r="IV31" s="11">
        <v>384839.57</v>
      </c>
      <c r="IW31" s="11">
        <v>17419.11</v>
      </c>
      <c r="IX31" s="11">
        <v>189635</v>
      </c>
      <c r="IY31" s="11">
        <v>813387.39999999991</v>
      </c>
      <c r="IZ31" s="11">
        <v>9535.11</v>
      </c>
      <c r="JA31" s="11">
        <v>3774.6000000000004</v>
      </c>
      <c r="JB31" s="11">
        <v>4547.53</v>
      </c>
      <c r="JC31" s="11">
        <v>296326.66000000003</v>
      </c>
      <c r="JD31" s="11">
        <v>-528826.87</v>
      </c>
      <c r="JE31" s="11">
        <v>184526.61</v>
      </c>
      <c r="JF31" s="11">
        <v>10529409.1</v>
      </c>
      <c r="JG31" s="11">
        <v>1768402.2700000003</v>
      </c>
      <c r="JH31" s="11">
        <v>1207.07</v>
      </c>
      <c r="JI31" s="11">
        <v>206440.82</v>
      </c>
      <c r="JJ31" s="11">
        <v>0</v>
      </c>
      <c r="JK31" s="11">
        <v>249394.2</v>
      </c>
      <c r="JL31" s="11">
        <v>21776624.120000001</v>
      </c>
      <c r="JM31" s="11">
        <v>33549.32</v>
      </c>
      <c r="JN31" s="11">
        <v>0</v>
      </c>
      <c r="JO31" s="11">
        <v>183848</v>
      </c>
      <c r="JP31" s="11">
        <v>0</v>
      </c>
      <c r="JQ31" s="11">
        <v>284034.36</v>
      </c>
      <c r="JR31" s="11">
        <v>2421.6999999999998</v>
      </c>
      <c r="JS31" s="11">
        <v>581189.1</v>
      </c>
      <c r="JT31" s="11">
        <v>1191988.8799999999</v>
      </c>
      <c r="JU31" s="11">
        <v>3518283</v>
      </c>
      <c r="JV31" s="11">
        <v>0</v>
      </c>
      <c r="JW31" s="11">
        <v>0</v>
      </c>
      <c r="JX31" s="11">
        <v>0</v>
      </c>
      <c r="JY31" s="11">
        <v>11250.900000000001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58860.800000000003</v>
      </c>
      <c r="KG31" s="11">
        <v>0</v>
      </c>
      <c r="KH31" s="11">
        <v>0</v>
      </c>
      <c r="KI31" s="11">
        <v>3565907.43</v>
      </c>
      <c r="KJ31" s="11">
        <v>9643.98</v>
      </c>
      <c r="KK31" s="11">
        <v>0</v>
      </c>
      <c r="KL31" s="11">
        <v>0</v>
      </c>
      <c r="KM31" s="11">
        <v>14645.03</v>
      </c>
      <c r="KN31" s="11">
        <v>83803.83</v>
      </c>
      <c r="KO31" s="11">
        <v>12823.37</v>
      </c>
      <c r="KP31" s="11">
        <v>549996.30000000005</v>
      </c>
      <c r="KQ31" s="11">
        <v>11415.63</v>
      </c>
      <c r="KR31" s="11">
        <v>146544.53999999998</v>
      </c>
      <c r="KS31" s="11">
        <v>31103.33</v>
      </c>
      <c r="KT31" s="11">
        <v>21624.75</v>
      </c>
      <c r="KU31" s="11">
        <v>640117.14</v>
      </c>
      <c r="KV31" s="11">
        <v>17284.739999999998</v>
      </c>
      <c r="KW31" s="11">
        <v>50052.24</v>
      </c>
      <c r="KX31" s="11">
        <v>745803.22</v>
      </c>
      <c r="KY31" s="11">
        <v>155672.60999999999</v>
      </c>
      <c r="KZ31" s="11">
        <v>103439.45999999999</v>
      </c>
      <c r="LA31" s="11">
        <v>0</v>
      </c>
      <c r="LB31" s="11">
        <v>0</v>
      </c>
      <c r="LC31" s="11">
        <v>27423.22</v>
      </c>
      <c r="LD31" s="11">
        <v>0</v>
      </c>
      <c r="LE31" s="11">
        <v>0</v>
      </c>
      <c r="LF31" s="11">
        <v>0</v>
      </c>
      <c r="LG31" s="11">
        <v>7323920.3399999999</v>
      </c>
      <c r="LH31" s="11">
        <v>1114369.46</v>
      </c>
      <c r="LI31" s="11">
        <v>31089.51</v>
      </c>
      <c r="LJ31" s="11">
        <v>4200.6499999999996</v>
      </c>
      <c r="LK31" s="11">
        <v>1554321.02</v>
      </c>
      <c r="LL31" s="11">
        <v>0</v>
      </c>
      <c r="LM31" s="11">
        <v>465883.2</v>
      </c>
      <c r="LN31" s="11">
        <v>0</v>
      </c>
      <c r="LO31" s="11">
        <v>0</v>
      </c>
      <c r="LP31" s="11">
        <v>0</v>
      </c>
      <c r="LQ31" s="11">
        <v>398783.4</v>
      </c>
      <c r="LR31" s="11">
        <v>1888713.0499999998</v>
      </c>
      <c r="LS31" s="11">
        <v>9452.9</v>
      </c>
      <c r="LT31" s="11">
        <v>0</v>
      </c>
      <c r="LU31" s="11">
        <v>0</v>
      </c>
      <c r="LV31" s="11">
        <v>2925314.44</v>
      </c>
      <c r="LW31" s="11">
        <v>1232708.3800000001</v>
      </c>
      <c r="LX31" s="11">
        <v>8095411.8300000001</v>
      </c>
      <c r="LY31" s="11">
        <v>287477.82</v>
      </c>
      <c r="LZ31" s="11">
        <v>47951.48</v>
      </c>
      <c r="MA31" s="11">
        <v>73413.069999999992</v>
      </c>
      <c r="MB31" s="11">
        <v>12065.87</v>
      </c>
      <c r="MC31" s="11">
        <v>0</v>
      </c>
      <c r="MD31" s="11">
        <v>28215.14</v>
      </c>
      <c r="ME31" s="11">
        <v>36712.990000000005</v>
      </c>
      <c r="MF31" s="11">
        <v>332896</v>
      </c>
      <c r="MG31" s="11">
        <v>0</v>
      </c>
      <c r="MH31" s="11">
        <v>1673769.25</v>
      </c>
      <c r="MI31" s="11">
        <v>292505.3</v>
      </c>
      <c r="MJ31" s="11">
        <v>36431.86</v>
      </c>
      <c r="MK31" s="11">
        <v>5891.84</v>
      </c>
      <c r="ML31" s="11">
        <v>14036.89</v>
      </c>
      <c r="MM31" s="11">
        <v>22101.019999999997</v>
      </c>
      <c r="MN31" s="11">
        <v>92570.63</v>
      </c>
      <c r="MO31" s="11">
        <v>6673.35</v>
      </c>
      <c r="MP31" s="11">
        <v>63362.97</v>
      </c>
      <c r="MQ31" s="11">
        <v>13279</v>
      </c>
      <c r="MR31" s="11">
        <v>22019.829999999998</v>
      </c>
      <c r="MS31" s="11">
        <v>33796.659999999996</v>
      </c>
      <c r="MT31" s="11">
        <v>1109596.04</v>
      </c>
      <c r="MU31" s="11">
        <v>497363.55999999994</v>
      </c>
      <c r="MV31" s="11">
        <v>1296459.3999999999</v>
      </c>
      <c r="MW31" s="11">
        <v>569131.84</v>
      </c>
      <c r="MX31" s="11">
        <v>45103.759999999995</v>
      </c>
      <c r="MY31" s="11">
        <v>168121.26</v>
      </c>
      <c r="MZ31" s="11">
        <v>1319249.79</v>
      </c>
      <c r="NA31" s="11">
        <v>412254.16</v>
      </c>
      <c r="NB31" s="11">
        <v>25713.46</v>
      </c>
      <c r="NC31" s="11">
        <v>22015.919999999998</v>
      </c>
      <c r="ND31" s="11">
        <v>184984</v>
      </c>
      <c r="NE31" s="11">
        <v>1945585.6</v>
      </c>
      <c r="NF31" s="11">
        <v>3938810.66</v>
      </c>
      <c r="NG31" s="11">
        <v>71319.33</v>
      </c>
      <c r="NH31" s="11">
        <v>118781.69</v>
      </c>
      <c r="NI31" s="11">
        <v>213086.54</v>
      </c>
      <c r="NJ31" s="11">
        <v>35780.840000000004</v>
      </c>
      <c r="NK31" s="11">
        <v>55960.639999999999</v>
      </c>
      <c r="NL31" s="11">
        <v>4471.5499999999993</v>
      </c>
      <c r="NM31" s="11">
        <v>117800</v>
      </c>
      <c r="NN31" s="11">
        <v>46000</v>
      </c>
      <c r="NO31" s="11">
        <v>353500.70999999996</v>
      </c>
      <c r="NP31" s="11">
        <v>106411.63</v>
      </c>
      <c r="NQ31" s="11">
        <v>593125.6399999999</v>
      </c>
      <c r="NR31" s="11">
        <v>32852.86</v>
      </c>
      <c r="NS31" s="11">
        <v>45724.71</v>
      </c>
      <c r="NT31" s="11">
        <v>327805</v>
      </c>
      <c r="NU31" s="11">
        <v>65210.409999999996</v>
      </c>
      <c r="NV31" s="11">
        <v>2849.85</v>
      </c>
      <c r="NW31" s="11">
        <v>64675.58</v>
      </c>
      <c r="NX31" s="11">
        <v>244000.46000000002</v>
      </c>
      <c r="NY31" s="11">
        <v>126287.98000000001</v>
      </c>
      <c r="NZ31" s="11">
        <v>1054542.8999999999</v>
      </c>
      <c r="OA31" s="11">
        <v>833778</v>
      </c>
      <c r="OB31" s="11">
        <v>290237.55</v>
      </c>
      <c r="OC31" s="11">
        <v>5018491.62</v>
      </c>
      <c r="OD31" s="11">
        <v>288581.30000000005</v>
      </c>
      <c r="OE31" s="11">
        <v>0</v>
      </c>
      <c r="OF31" s="11">
        <v>1166563.44</v>
      </c>
      <c r="OG31" s="11">
        <v>1508.89</v>
      </c>
      <c r="OH31" s="11">
        <v>698590.96</v>
      </c>
      <c r="OI31" s="11">
        <v>159028.87</v>
      </c>
      <c r="OJ31" s="11">
        <v>2077962.3</v>
      </c>
      <c r="OK31" s="11">
        <v>0</v>
      </c>
      <c r="OL31" s="11">
        <v>58067.6</v>
      </c>
      <c r="OM31" s="11">
        <v>357394.31</v>
      </c>
      <c r="ON31" s="11">
        <v>28540833</v>
      </c>
      <c r="OO31" s="11">
        <v>1692565.1400000001</v>
      </c>
      <c r="OP31" s="11">
        <v>0</v>
      </c>
      <c r="OQ31" s="11">
        <v>19412</v>
      </c>
      <c r="OR31" s="11">
        <v>15559.34</v>
      </c>
      <c r="OS31" s="11">
        <v>33885.550000000003</v>
      </c>
      <c r="OT31" s="11">
        <v>1139942.93</v>
      </c>
      <c r="OU31" s="11">
        <v>106681.62999999999</v>
      </c>
      <c r="OV31" s="11">
        <v>42978.509999999995</v>
      </c>
      <c r="OW31" s="11">
        <v>35732.78</v>
      </c>
      <c r="OX31" s="11">
        <v>1003246.65</v>
      </c>
      <c r="OY31" s="11">
        <v>396157.03</v>
      </c>
      <c r="OZ31" s="11">
        <v>75951.66</v>
      </c>
      <c r="PA31" s="11">
        <v>156050.34999999998</v>
      </c>
      <c r="PB31" s="11">
        <v>99347.31</v>
      </c>
      <c r="PC31" s="11">
        <v>4627178.2700000005</v>
      </c>
      <c r="PD31" s="11">
        <v>398317</v>
      </c>
      <c r="PE31" s="11">
        <v>1404954.01</v>
      </c>
      <c r="PF31" s="11">
        <v>17007.87</v>
      </c>
      <c r="PG31" s="11">
        <v>618615.8600000001</v>
      </c>
      <c r="PH31" s="11">
        <v>75816.069999999992</v>
      </c>
      <c r="PI31" s="11">
        <v>7032</v>
      </c>
      <c r="PJ31" s="11">
        <v>121854.56</v>
      </c>
      <c r="PK31" s="11">
        <v>16669.13</v>
      </c>
      <c r="PL31" s="11">
        <v>30162.74</v>
      </c>
      <c r="PM31" s="11">
        <v>576358.80000000005</v>
      </c>
      <c r="PN31" s="11">
        <v>383705.72</v>
      </c>
      <c r="PO31" s="11">
        <v>49311.839999999997</v>
      </c>
      <c r="PP31" s="11">
        <v>3553514.01</v>
      </c>
      <c r="PQ31" s="11">
        <v>750849.80000000016</v>
      </c>
      <c r="PR31" s="11">
        <v>38889.300000000003</v>
      </c>
      <c r="PS31" s="11">
        <v>94509.5</v>
      </c>
      <c r="PT31" s="11">
        <v>11514.47</v>
      </c>
      <c r="PU31" s="11">
        <v>504831.32</v>
      </c>
      <c r="PV31" s="11">
        <v>285722.56</v>
      </c>
      <c r="PW31" s="11">
        <v>82650.34</v>
      </c>
      <c r="PX31" s="11">
        <v>1808.45</v>
      </c>
      <c r="PY31" s="11">
        <v>371389.68000000005</v>
      </c>
      <c r="PZ31" s="11">
        <v>0</v>
      </c>
      <c r="QA31" s="11">
        <v>33402.230000000003</v>
      </c>
      <c r="QB31" s="11">
        <v>90090.880000000005</v>
      </c>
      <c r="QC31" s="11">
        <v>9469.02</v>
      </c>
      <c r="QD31" s="11">
        <v>0</v>
      </c>
      <c r="QE31" s="11">
        <v>164981.20000000001</v>
      </c>
      <c r="QF31" s="11">
        <v>11317.68</v>
      </c>
      <c r="QG31" s="11">
        <v>1834.88</v>
      </c>
      <c r="QH31" s="11">
        <v>19457.5</v>
      </c>
      <c r="QI31" s="11">
        <v>4236456.8499999996</v>
      </c>
      <c r="QJ31" s="11">
        <v>11215.580000000002</v>
      </c>
      <c r="QK31" s="11">
        <v>14869.41</v>
      </c>
      <c r="QL31" s="11">
        <v>31661.25</v>
      </c>
      <c r="QM31" s="11">
        <v>6417.3600000000006</v>
      </c>
      <c r="QN31" s="11">
        <v>41537.71</v>
      </c>
      <c r="QO31" s="11">
        <v>282345.65000000002</v>
      </c>
      <c r="QP31" s="11">
        <v>53919.39</v>
      </c>
      <c r="QQ31" s="11">
        <v>11165.91</v>
      </c>
      <c r="QR31" s="11">
        <v>8751.09</v>
      </c>
      <c r="QS31" s="11">
        <v>3322.88</v>
      </c>
      <c r="QT31" s="11">
        <v>97.6</v>
      </c>
      <c r="QU31" s="11">
        <v>3570034.85</v>
      </c>
      <c r="QV31" s="11">
        <v>-3885.91</v>
      </c>
      <c r="QW31" s="11">
        <v>38120.620000000003</v>
      </c>
      <c r="QX31" s="11">
        <v>4836.6000000000004</v>
      </c>
      <c r="QY31" s="11">
        <v>1607585.07</v>
      </c>
      <c r="QZ31" s="11">
        <v>290593.31</v>
      </c>
      <c r="RA31" s="11">
        <v>24372.44</v>
      </c>
      <c r="RB31" s="11">
        <v>169650</v>
      </c>
      <c r="RC31" s="11">
        <v>17479.669999999998</v>
      </c>
      <c r="RD31" s="11">
        <v>24426.629999999997</v>
      </c>
      <c r="RE31" s="11">
        <v>7373.58</v>
      </c>
      <c r="RF31" s="11">
        <v>15125.970000000001</v>
      </c>
      <c r="RG31" s="11">
        <v>17220.310000000001</v>
      </c>
      <c r="RH31" s="11">
        <v>120977.98000000001</v>
      </c>
      <c r="RI31" s="11">
        <v>966.56</v>
      </c>
      <c r="RJ31" s="11">
        <v>0</v>
      </c>
      <c r="RK31" s="11">
        <v>21602.359999999997</v>
      </c>
      <c r="RL31" s="11">
        <v>95752.63</v>
      </c>
      <c r="RM31" s="11">
        <v>134849</v>
      </c>
      <c r="RN31" s="11">
        <v>333314.80000000005</v>
      </c>
      <c r="RO31" s="11">
        <v>1716.78</v>
      </c>
      <c r="RP31" s="11">
        <v>73833.849999999991</v>
      </c>
      <c r="RQ31" s="11">
        <v>63219.13</v>
      </c>
      <c r="RR31" s="11">
        <v>118412.40000000001</v>
      </c>
      <c r="RS31" s="11">
        <v>14105.84</v>
      </c>
      <c r="RT31" s="11">
        <v>386247.88</v>
      </c>
      <c r="RU31" s="11">
        <v>65831.760000000009</v>
      </c>
      <c r="RV31" s="11">
        <v>7762.24</v>
      </c>
      <c r="RW31" s="11">
        <v>45079.839999999997</v>
      </c>
      <c r="RX31" s="11">
        <v>11460.42</v>
      </c>
      <c r="RY31" s="11">
        <v>3985.2</v>
      </c>
      <c r="RZ31" s="11">
        <v>60902.97</v>
      </c>
      <c r="SA31" s="11">
        <v>3560.08</v>
      </c>
      <c r="SB31" s="11">
        <v>3268772.07</v>
      </c>
      <c r="SC31" s="11">
        <v>104031.18000000001</v>
      </c>
      <c r="SD31" s="11">
        <v>107202.35999999999</v>
      </c>
      <c r="SE31" s="11">
        <v>36016.65</v>
      </c>
      <c r="SF31" s="11">
        <v>106520.23</v>
      </c>
      <c r="SG31" s="11">
        <v>97277.799999999988</v>
      </c>
      <c r="SH31" s="11">
        <v>36011.47</v>
      </c>
      <c r="SI31" s="11">
        <v>589629.34000000008</v>
      </c>
      <c r="SJ31" s="11">
        <v>205946.72999999998</v>
      </c>
      <c r="SK31" s="11">
        <v>517315.22000000003</v>
      </c>
      <c r="SL31" s="11">
        <v>541412.06000000006</v>
      </c>
      <c r="SM31" s="11">
        <v>22545.84</v>
      </c>
      <c r="SN31" s="11">
        <v>472348.63</v>
      </c>
      <c r="SO31" s="11">
        <v>122863.36</v>
      </c>
      <c r="SP31" s="11">
        <v>34909.699999999997</v>
      </c>
      <c r="SQ31" s="11">
        <v>1039597.6400000001</v>
      </c>
      <c r="SR31" s="11">
        <v>260199.35</v>
      </c>
      <c r="SS31" s="11">
        <v>54270.11</v>
      </c>
      <c r="ST31" s="11">
        <v>117040.93000000001</v>
      </c>
      <c r="SU31" s="11">
        <v>38255.65</v>
      </c>
      <c r="SV31" s="11">
        <v>2555041.58</v>
      </c>
      <c r="SW31" s="11">
        <v>5140.26</v>
      </c>
      <c r="SX31" s="11">
        <v>228120.58</v>
      </c>
      <c r="SY31" s="11">
        <v>64467.05</v>
      </c>
      <c r="SZ31" s="11">
        <v>9228.89</v>
      </c>
      <c r="TA31" s="11">
        <v>26999.87</v>
      </c>
      <c r="TB31" s="11">
        <v>443106.48</v>
      </c>
      <c r="TC31" s="11">
        <v>226392.24</v>
      </c>
      <c r="TD31" s="11">
        <v>45770.64</v>
      </c>
      <c r="TE31" s="11">
        <v>1077269.21</v>
      </c>
      <c r="TF31" s="11">
        <v>50579.839999999997</v>
      </c>
      <c r="TG31" s="11">
        <v>56028.240000000005</v>
      </c>
      <c r="TH31" s="11">
        <v>24299.68</v>
      </c>
      <c r="TI31" s="11">
        <v>77182.39</v>
      </c>
      <c r="TJ31" s="11">
        <v>4824803.5600000005</v>
      </c>
      <c r="TK31" s="11">
        <v>55478.91</v>
      </c>
      <c r="TL31" s="11">
        <v>34436.239999999998</v>
      </c>
      <c r="TM31" s="11">
        <v>558745.46000000008</v>
      </c>
      <c r="TN31" s="11">
        <v>184124.62</v>
      </c>
      <c r="TO31" s="11">
        <v>43207.72</v>
      </c>
      <c r="TP31" s="11">
        <v>15408.92</v>
      </c>
      <c r="TQ31" s="11">
        <v>1071418.8999999999</v>
      </c>
      <c r="TR31" s="11">
        <v>57684.53</v>
      </c>
      <c r="TS31" s="11">
        <v>117664.23999999999</v>
      </c>
      <c r="TT31" s="11">
        <v>76642.7</v>
      </c>
      <c r="TU31" s="11">
        <v>45403.85</v>
      </c>
      <c r="TV31" s="11">
        <v>6499.53</v>
      </c>
      <c r="TW31" s="11">
        <v>87724.38</v>
      </c>
      <c r="TX31" s="11">
        <v>39439.69</v>
      </c>
      <c r="TY31" s="11">
        <v>12770.41</v>
      </c>
      <c r="TZ31" s="11">
        <v>1081830.7</v>
      </c>
      <c r="UA31" s="11">
        <v>15725.2</v>
      </c>
      <c r="UB31" s="11">
        <v>2216927.2400000002</v>
      </c>
      <c r="UC31" s="11">
        <v>622601.65</v>
      </c>
      <c r="UD31" s="11">
        <v>34516.870000000003</v>
      </c>
      <c r="UE31" s="11">
        <v>129338.89</v>
      </c>
      <c r="UF31" s="11">
        <v>777123.96</v>
      </c>
      <c r="UG31" s="11">
        <v>9777.5499999999993</v>
      </c>
      <c r="UH31" s="11">
        <v>8449.51</v>
      </c>
      <c r="UI31" s="11">
        <v>138628.51999999999</v>
      </c>
      <c r="UJ31" s="11">
        <v>157741.09000000003</v>
      </c>
      <c r="UK31" s="11">
        <v>1127481.3299999998</v>
      </c>
      <c r="UL31" s="11">
        <v>270818.27999999997</v>
      </c>
      <c r="UM31" s="11">
        <v>77141.83</v>
      </c>
      <c r="UN31" s="11">
        <v>108780.58</v>
      </c>
      <c r="UO31" s="11">
        <v>154118.25999999998</v>
      </c>
      <c r="UP31" s="11">
        <v>309246.65999999997</v>
      </c>
      <c r="UQ31" s="11">
        <v>3605680.9000000004</v>
      </c>
      <c r="UR31" s="11">
        <v>46874.119999999995</v>
      </c>
      <c r="US31" s="11">
        <v>227880.23</v>
      </c>
      <c r="UT31" s="11">
        <v>1881781.32</v>
      </c>
      <c r="UU31" s="11">
        <v>28376.300000000003</v>
      </c>
      <c r="UV31" s="11">
        <v>188198.71</v>
      </c>
      <c r="UW31" s="11">
        <v>325971.29000000004</v>
      </c>
      <c r="UX31" s="11">
        <v>29224.54</v>
      </c>
      <c r="UY31" s="11">
        <v>242393.05000000002</v>
      </c>
      <c r="UZ31" s="11">
        <v>181766.6</v>
      </c>
      <c r="VA31" s="11">
        <v>423754.04000000004</v>
      </c>
      <c r="VB31" s="11">
        <v>131751.5</v>
      </c>
      <c r="VC31" s="11">
        <v>401480.36999999994</v>
      </c>
      <c r="VD31" s="11">
        <v>223395.01</v>
      </c>
      <c r="VE31" s="11">
        <v>5422.0599999999995</v>
      </c>
      <c r="VF31" s="11">
        <v>42159.770000000004</v>
      </c>
      <c r="VG31" s="11">
        <v>43420.210000000006</v>
      </c>
      <c r="VH31" s="11">
        <v>29091.33</v>
      </c>
      <c r="VI31" s="11">
        <v>249401.52000000002</v>
      </c>
      <c r="VJ31" s="11">
        <v>139271.58000000002</v>
      </c>
      <c r="VK31" s="11">
        <v>78932.01999999999</v>
      </c>
      <c r="VL31" s="11">
        <v>37723.03</v>
      </c>
      <c r="VM31" s="11">
        <v>277080.77999999997</v>
      </c>
      <c r="VN31" s="11">
        <v>30365.62</v>
      </c>
      <c r="VO31" s="11">
        <v>46517.08</v>
      </c>
      <c r="VP31" s="11">
        <v>42204.2</v>
      </c>
      <c r="VQ31" s="11">
        <v>93095.679999999993</v>
      </c>
      <c r="VR31" s="11">
        <v>54245.979999999996</v>
      </c>
      <c r="VS31" s="11">
        <v>18461.879999999997</v>
      </c>
      <c r="VT31" s="11">
        <v>99203.040000000008</v>
      </c>
      <c r="VU31" s="11">
        <v>99874.7</v>
      </c>
      <c r="VV31" s="11">
        <v>156594.5</v>
      </c>
      <c r="VW31" s="11">
        <v>68457.31</v>
      </c>
      <c r="VX31" s="11">
        <v>556893.88</v>
      </c>
      <c r="VY31" s="11">
        <v>6539.85</v>
      </c>
      <c r="VZ31" s="11">
        <v>180581.59</v>
      </c>
      <c r="WA31" s="11">
        <v>114420.07</v>
      </c>
      <c r="WB31" s="11">
        <v>4990972.99</v>
      </c>
      <c r="WC31" s="11">
        <v>33457.040000000001</v>
      </c>
      <c r="WD31" s="11">
        <v>47258.2</v>
      </c>
      <c r="WE31" s="11">
        <v>1415096.46</v>
      </c>
      <c r="WF31" s="11">
        <v>15521.7</v>
      </c>
      <c r="WG31" s="11">
        <v>4860.5499999999993</v>
      </c>
      <c r="WH31" s="11">
        <v>92522.210000000021</v>
      </c>
      <c r="WI31" s="11">
        <v>674212.19</v>
      </c>
      <c r="WJ31" s="11">
        <v>9986.52</v>
      </c>
      <c r="WK31" s="11">
        <v>48417.820000000007</v>
      </c>
      <c r="WL31" s="11">
        <v>82439.91</v>
      </c>
      <c r="WM31" s="11">
        <v>88630.670000000013</v>
      </c>
      <c r="WN31" s="11">
        <v>93360.62</v>
      </c>
      <c r="WO31" s="11">
        <v>1784822.09</v>
      </c>
      <c r="WP31" s="11">
        <v>124934.58</v>
      </c>
      <c r="WQ31" s="11">
        <v>42357.810000000005</v>
      </c>
      <c r="WR31" s="11">
        <v>24017.64</v>
      </c>
      <c r="WS31" s="11">
        <v>163162.27000000002</v>
      </c>
      <c r="WT31" s="11">
        <v>24023.78</v>
      </c>
      <c r="WU31" s="11">
        <v>33223.839999999997</v>
      </c>
      <c r="WV31" s="11">
        <v>561651.96000000008</v>
      </c>
      <c r="WW31" s="11">
        <v>13823.57</v>
      </c>
      <c r="WX31" s="11">
        <v>0</v>
      </c>
      <c r="WY31" s="11">
        <v>21753.87</v>
      </c>
      <c r="WZ31" s="11">
        <v>43986.439999999995</v>
      </c>
      <c r="XA31" s="11">
        <v>0</v>
      </c>
      <c r="XB31" s="11">
        <v>27239.040000000001</v>
      </c>
      <c r="XC31" s="11">
        <v>11777.170000000002</v>
      </c>
      <c r="XD31" s="11">
        <v>93580.92</v>
      </c>
      <c r="XE31" s="11">
        <v>38179.21</v>
      </c>
      <c r="XF31" s="11">
        <v>6228</v>
      </c>
      <c r="XG31" s="11">
        <v>15019</v>
      </c>
      <c r="XH31" s="11">
        <v>832.96</v>
      </c>
      <c r="XI31" s="11">
        <v>7389752.3200000003</v>
      </c>
      <c r="XJ31" s="11">
        <v>37831.530000000006</v>
      </c>
      <c r="XK31" s="11">
        <v>74698.289999999994</v>
      </c>
      <c r="XL31" s="11">
        <v>309592.42</v>
      </c>
      <c r="XM31" s="11">
        <v>45292.53</v>
      </c>
      <c r="XN31" s="11">
        <v>54500.070000000007</v>
      </c>
      <c r="XO31" s="11">
        <v>72741.31</v>
      </c>
      <c r="XP31" s="11">
        <v>67170.77</v>
      </c>
      <c r="XQ31" s="11">
        <v>20583.78</v>
      </c>
      <c r="XR31" s="11">
        <v>74382.73000000001</v>
      </c>
      <c r="XS31" s="11">
        <v>177496.74</v>
      </c>
      <c r="XT31" s="11">
        <v>34592.22</v>
      </c>
      <c r="XU31" s="11">
        <v>13491.94</v>
      </c>
      <c r="XV31" s="11">
        <v>50041.46</v>
      </c>
      <c r="XW31" s="11">
        <v>23576.63</v>
      </c>
      <c r="XX31" s="11">
        <v>4933.37</v>
      </c>
      <c r="XY31" s="11">
        <v>8457.84</v>
      </c>
      <c r="XZ31" s="11">
        <v>25435.449999999997</v>
      </c>
      <c r="YA31" s="11">
        <v>10928.57</v>
      </c>
      <c r="YB31" s="11">
        <v>8491.92</v>
      </c>
      <c r="YC31" s="11">
        <v>17980.920000000002</v>
      </c>
      <c r="YD31" s="11">
        <v>10722.62</v>
      </c>
      <c r="YE31" s="11">
        <v>61817.25</v>
      </c>
      <c r="YF31" s="11">
        <v>936412.56</v>
      </c>
      <c r="YG31" s="11">
        <v>21487.559999999998</v>
      </c>
      <c r="YH31" s="11">
        <v>74938.98</v>
      </c>
      <c r="YI31" s="11">
        <v>63207.86</v>
      </c>
      <c r="YJ31" s="11">
        <v>30972.52</v>
      </c>
      <c r="YK31" s="11">
        <v>1079367.6100000001</v>
      </c>
      <c r="YL31" s="11">
        <v>100467.73</v>
      </c>
      <c r="YM31" s="11">
        <v>36044.78</v>
      </c>
      <c r="YN31" s="11">
        <v>116313.35</v>
      </c>
      <c r="YO31" s="11">
        <v>122934.85</v>
      </c>
      <c r="YP31" s="11">
        <v>402185.68000000005</v>
      </c>
      <c r="YQ31" s="11">
        <v>134661.66</v>
      </c>
      <c r="YR31" s="11">
        <v>27385.47</v>
      </c>
      <c r="YS31" s="11">
        <v>14045.73</v>
      </c>
      <c r="YT31" s="11">
        <v>20211.84</v>
      </c>
      <c r="YU31" s="11">
        <v>89206.080000000002</v>
      </c>
      <c r="YV31" s="11">
        <v>12445.42</v>
      </c>
      <c r="YW31" s="11">
        <v>870329.32</v>
      </c>
      <c r="YX31" s="11">
        <v>13239.099999999999</v>
      </c>
      <c r="YY31" s="11">
        <v>345158.04</v>
      </c>
      <c r="YZ31" s="11">
        <v>413860.05999999994</v>
      </c>
      <c r="ZA31" s="11">
        <v>41445.56</v>
      </c>
      <c r="ZB31" s="11">
        <v>71802.19</v>
      </c>
      <c r="ZC31" s="11">
        <v>26731.54</v>
      </c>
      <c r="ZD31" s="11">
        <v>2746316.46</v>
      </c>
      <c r="ZE31" s="11">
        <v>13800.442499999999</v>
      </c>
      <c r="ZF31" s="11">
        <v>223577.21999999997</v>
      </c>
      <c r="ZG31" s="11">
        <v>69587.682499999995</v>
      </c>
      <c r="ZH31" s="11">
        <v>29229.52</v>
      </c>
      <c r="ZI31" s="11">
        <v>14620.08</v>
      </c>
      <c r="ZJ31" s="11">
        <v>34789.32</v>
      </c>
      <c r="ZK31" s="11">
        <v>376737.93</v>
      </c>
      <c r="ZL31" s="11">
        <v>81530.070000000007</v>
      </c>
      <c r="ZM31" s="11">
        <v>52380.4</v>
      </c>
      <c r="ZN31" s="11">
        <v>1561.26</v>
      </c>
      <c r="ZO31" s="11">
        <v>13003.990000000002</v>
      </c>
      <c r="ZP31" s="11">
        <v>1175201.8599999999</v>
      </c>
      <c r="ZQ31" s="11">
        <v>51163.66</v>
      </c>
      <c r="ZR31" s="11">
        <v>18609.12</v>
      </c>
      <c r="ZS31" s="11">
        <v>59734.99</v>
      </c>
      <c r="ZT31" s="11">
        <v>258067.84</v>
      </c>
      <c r="ZU31" s="11">
        <v>998926.51</v>
      </c>
      <c r="ZV31" s="11">
        <v>110194.34999999999</v>
      </c>
      <c r="ZW31" s="11">
        <v>0</v>
      </c>
      <c r="ZX31" s="11">
        <v>761516.24</v>
      </c>
      <c r="ZY31" s="11">
        <v>13516.900000000001</v>
      </c>
      <c r="ZZ31" s="11">
        <v>116288.95999999999</v>
      </c>
      <c r="AAA31" s="11">
        <v>20361.169999999998</v>
      </c>
      <c r="AAB31" s="11">
        <v>156047.21</v>
      </c>
      <c r="AAC31" s="11">
        <v>41850.090000000004</v>
      </c>
      <c r="AAD31" s="11">
        <v>6958.92</v>
      </c>
      <c r="AAE31" s="11">
        <v>56371.469999999994</v>
      </c>
      <c r="AAF31" s="11">
        <v>112479.06</v>
      </c>
      <c r="AAG31" s="11">
        <v>18268.800000000003</v>
      </c>
      <c r="AAH31" s="11">
        <v>2646.48</v>
      </c>
      <c r="AAI31" s="11">
        <v>0</v>
      </c>
      <c r="AAJ31" s="11">
        <v>24002.739999999998</v>
      </c>
      <c r="AAK31" s="11">
        <v>102422</v>
      </c>
      <c r="AAL31" s="11">
        <v>306742.02</v>
      </c>
      <c r="AAM31" s="11">
        <v>197403.82</v>
      </c>
      <c r="AAN31" s="11">
        <v>61164.18</v>
      </c>
      <c r="AAO31" s="11">
        <v>2703.64</v>
      </c>
      <c r="AAP31" s="11">
        <v>4587801.71</v>
      </c>
      <c r="AAQ31" s="11">
        <v>0</v>
      </c>
      <c r="AAR31" s="11">
        <v>64618.37</v>
      </c>
      <c r="AAS31" s="11">
        <v>1799.18</v>
      </c>
      <c r="AAT31" s="11">
        <v>78554.36</v>
      </c>
      <c r="AAU31" s="11">
        <v>30132.92</v>
      </c>
      <c r="AAV31" s="11">
        <v>0</v>
      </c>
      <c r="AAW31" s="11">
        <v>170675.73</v>
      </c>
      <c r="AAX31" s="11">
        <v>831309.75</v>
      </c>
      <c r="AAY31" s="11">
        <v>604498.79</v>
      </c>
      <c r="AAZ31" s="11">
        <v>762</v>
      </c>
      <c r="ABA31" s="11">
        <v>23780.48</v>
      </c>
      <c r="ABB31" s="11">
        <v>79925.929999999993</v>
      </c>
      <c r="ABC31" s="11">
        <v>1573.5</v>
      </c>
      <c r="ABD31" s="11">
        <v>64697.43</v>
      </c>
      <c r="ABE31" s="11">
        <v>4318.6499999999996</v>
      </c>
      <c r="ABF31" s="11">
        <v>28504.09</v>
      </c>
      <c r="ABG31" s="11">
        <v>6054.43</v>
      </c>
      <c r="ABH31" s="11">
        <v>7084.52</v>
      </c>
      <c r="ABI31" s="11">
        <v>395148.39</v>
      </c>
      <c r="ABJ31" s="11">
        <v>206515.56</v>
      </c>
      <c r="ABK31" s="11">
        <v>129998.47</v>
      </c>
      <c r="ABL31" s="11">
        <v>83411.13</v>
      </c>
      <c r="ABM31" s="11">
        <v>8164.48</v>
      </c>
      <c r="ABN31" s="11">
        <v>3238.16</v>
      </c>
      <c r="ABO31" s="11">
        <v>0</v>
      </c>
      <c r="ABP31" s="11">
        <v>843557.3</v>
      </c>
      <c r="ABQ31" s="11">
        <v>25048.560000000001</v>
      </c>
      <c r="ABR31" s="11">
        <v>0</v>
      </c>
      <c r="ABS31" s="11">
        <v>0</v>
      </c>
      <c r="ABT31" s="11">
        <v>0</v>
      </c>
      <c r="ABU31" s="11">
        <v>0</v>
      </c>
      <c r="ABV31" s="11">
        <v>0</v>
      </c>
      <c r="ABW31" s="11">
        <v>0</v>
      </c>
      <c r="ABX31" s="11">
        <v>0</v>
      </c>
      <c r="ABY31" s="11">
        <v>809.20100000000002</v>
      </c>
      <c r="ABZ31" s="11">
        <v>187006.51</v>
      </c>
      <c r="ACA31" s="11">
        <v>212320.26</v>
      </c>
      <c r="ACB31" s="11">
        <v>523591.25</v>
      </c>
      <c r="ACC31" s="11">
        <v>45723.06</v>
      </c>
      <c r="ACD31" s="11">
        <v>641633.32999999996</v>
      </c>
      <c r="ACE31" s="11">
        <v>0</v>
      </c>
      <c r="ACF31" s="11">
        <v>231320.95</v>
      </c>
      <c r="ACG31" s="11">
        <v>110633.67</v>
      </c>
      <c r="ACH31" s="11">
        <v>0</v>
      </c>
      <c r="ACI31" s="11">
        <v>188185.52</v>
      </c>
      <c r="ACJ31" s="11">
        <v>811859.18</v>
      </c>
      <c r="ACK31" s="11">
        <v>233255.4</v>
      </c>
      <c r="ACL31" s="11">
        <v>3206.88</v>
      </c>
      <c r="ACM31" s="11">
        <v>33911.199999999997</v>
      </c>
      <c r="ACN31" s="11">
        <v>0</v>
      </c>
      <c r="ACO31" s="11">
        <v>0</v>
      </c>
      <c r="ACP31" s="11">
        <v>0</v>
      </c>
      <c r="ACQ31" s="11">
        <v>27615.68</v>
      </c>
      <c r="ACR31" s="11">
        <v>0</v>
      </c>
      <c r="ACS31" s="11">
        <v>0</v>
      </c>
      <c r="ACT31" s="11">
        <v>0</v>
      </c>
      <c r="ACU31" s="11">
        <v>2942226</v>
      </c>
      <c r="ACV31" s="11">
        <v>0</v>
      </c>
      <c r="ACW31" s="11">
        <v>0</v>
      </c>
      <c r="ACX31" s="11">
        <v>509762</v>
      </c>
      <c r="ACY31" s="11">
        <v>42403.039999999994</v>
      </c>
      <c r="ACZ31" s="11">
        <v>0</v>
      </c>
      <c r="ADA31" s="11">
        <v>31576.75</v>
      </c>
      <c r="ADB31" s="11">
        <v>10602.64</v>
      </c>
      <c r="ADC31" s="11">
        <v>10279.950000000001</v>
      </c>
      <c r="ADD31" s="11">
        <v>45</v>
      </c>
      <c r="ADE31" s="11">
        <v>237135.2</v>
      </c>
      <c r="ADF31" s="11">
        <v>135152.70000000001</v>
      </c>
      <c r="ADG31" s="11">
        <v>947585.6</v>
      </c>
      <c r="ADH31" s="11">
        <v>627449.33000000007</v>
      </c>
      <c r="ADI31" s="11">
        <v>59343.33</v>
      </c>
      <c r="ADJ31" s="11">
        <v>1909949.3199999998</v>
      </c>
      <c r="ADK31" s="11">
        <v>5339505.5</v>
      </c>
      <c r="ADL31" s="11">
        <v>2546191.11</v>
      </c>
      <c r="ADM31" s="11">
        <v>124657.61</v>
      </c>
      <c r="ADN31" s="11">
        <v>555179.16</v>
      </c>
      <c r="ADO31" s="11">
        <v>1146128.6399999999</v>
      </c>
      <c r="ADP31" s="11">
        <v>1587516.7</v>
      </c>
      <c r="ADQ31" s="11">
        <v>212589.99</v>
      </c>
      <c r="ADR31" s="11">
        <v>0</v>
      </c>
      <c r="ADS31" s="11">
        <v>0</v>
      </c>
      <c r="ADT31" s="11">
        <v>82739.58</v>
      </c>
      <c r="ADU31" s="11">
        <v>5281.52</v>
      </c>
      <c r="ADV31" s="11">
        <v>251046.45</v>
      </c>
      <c r="ADW31" s="11">
        <v>2230379.2999999998</v>
      </c>
      <c r="ADX31" s="11">
        <v>18785.560000000001</v>
      </c>
      <c r="ADY31" s="11">
        <v>0</v>
      </c>
      <c r="ADZ31" s="11">
        <v>4722670.2300000004</v>
      </c>
      <c r="AEA31" s="11">
        <v>390801.12</v>
      </c>
      <c r="AEB31" s="11">
        <v>187786.28</v>
      </c>
      <c r="AEC31" s="11">
        <v>105463.83</v>
      </c>
      <c r="AED31" s="11">
        <v>116168.53</v>
      </c>
      <c r="AEE31" s="11">
        <v>44424.88</v>
      </c>
      <c r="AEF31" s="11">
        <v>101889.03</v>
      </c>
      <c r="AEG31" s="11">
        <v>27675.059999999998</v>
      </c>
      <c r="AEH31" s="11">
        <v>465936.1</v>
      </c>
      <c r="AEI31" s="11">
        <v>34983.960000000006</v>
      </c>
      <c r="AEJ31" s="11">
        <v>880408.77</v>
      </c>
      <c r="AEK31" s="11">
        <v>76099.8</v>
      </c>
      <c r="AEL31" s="11">
        <v>234939.43</v>
      </c>
      <c r="AEM31" s="11">
        <v>141171.91</v>
      </c>
      <c r="AEN31" s="11">
        <v>9480.7999999999993</v>
      </c>
      <c r="AEO31" s="11">
        <v>486402.97</v>
      </c>
      <c r="AEP31" s="11">
        <v>13949.44</v>
      </c>
      <c r="AEQ31" s="11">
        <v>358604.1</v>
      </c>
      <c r="AER31" s="11">
        <v>15730</v>
      </c>
      <c r="AES31" s="11">
        <v>552641.19000000006</v>
      </c>
      <c r="AET31" s="11">
        <v>8742258.1999999993</v>
      </c>
      <c r="AEU31" s="11">
        <v>256.08</v>
      </c>
      <c r="AEV31" s="11">
        <v>52650.51</v>
      </c>
      <c r="AEW31" s="11">
        <v>10000.869999999999</v>
      </c>
      <c r="AEX31" s="11">
        <v>8352.52</v>
      </c>
      <c r="AEY31" s="11">
        <v>8030.1399999999912</v>
      </c>
      <c r="AEZ31" s="11">
        <v>9016.5499999999993</v>
      </c>
      <c r="AFA31" s="11">
        <v>240.47</v>
      </c>
      <c r="AFB31" s="11">
        <v>22623.239999999998</v>
      </c>
      <c r="AFC31" s="11">
        <v>10759.67</v>
      </c>
      <c r="AFD31" s="11">
        <v>95653.8</v>
      </c>
      <c r="AFE31" s="11">
        <v>38654.959999999999</v>
      </c>
      <c r="AFF31" s="11">
        <v>259583.77</v>
      </c>
      <c r="AFG31" s="11">
        <v>7307.3</v>
      </c>
      <c r="AFH31" s="11">
        <v>12512.949999999999</v>
      </c>
      <c r="AFI31" s="11">
        <v>0</v>
      </c>
      <c r="AFJ31" s="11">
        <v>5872.05</v>
      </c>
      <c r="AFK31" s="11">
        <v>3713.7</v>
      </c>
      <c r="AFL31" s="11">
        <v>1770</v>
      </c>
      <c r="AFM31" s="11">
        <v>8193.19</v>
      </c>
      <c r="AFN31" s="11">
        <v>55674.139999999992</v>
      </c>
      <c r="AFO31" s="11">
        <v>4151.7</v>
      </c>
      <c r="AFP31" s="11">
        <v>4311.57</v>
      </c>
      <c r="AFQ31" s="11">
        <v>7815.36</v>
      </c>
      <c r="AFR31" s="11">
        <v>19388.04</v>
      </c>
      <c r="AFS31" s="11">
        <v>2302.33</v>
      </c>
      <c r="AFT31" s="11">
        <v>-2194.4699999999998</v>
      </c>
      <c r="AFU31" s="11">
        <v>10523.52</v>
      </c>
      <c r="AFV31" s="11">
        <v>7051.2899999999991</v>
      </c>
      <c r="AFW31" s="11">
        <v>54483.57</v>
      </c>
      <c r="AFX31" s="11">
        <v>2278.71</v>
      </c>
      <c r="AFY31" s="11">
        <v>4555.74</v>
      </c>
      <c r="AFZ31" s="11">
        <v>1800.56</v>
      </c>
      <c r="AGA31" s="11">
        <v>63358.73</v>
      </c>
      <c r="AGB31" s="11">
        <v>37344.81</v>
      </c>
      <c r="AGC31" s="11">
        <v>396311.28</v>
      </c>
      <c r="AGD31" s="11">
        <v>12826</v>
      </c>
      <c r="AGE31" s="11">
        <v>57339</v>
      </c>
      <c r="AGF31" s="11">
        <v>225231.74</v>
      </c>
      <c r="AGG31" s="11">
        <v>218238.36</v>
      </c>
      <c r="AGH31" s="11">
        <v>10357.4</v>
      </c>
      <c r="AGI31" s="11">
        <v>5887.26</v>
      </c>
      <c r="AGJ31" s="11">
        <v>26517.54</v>
      </c>
      <c r="AGK31" s="11">
        <v>4478.6000000000004</v>
      </c>
      <c r="AGL31" s="11">
        <v>31315.21</v>
      </c>
      <c r="AGM31" s="11">
        <v>7283.28</v>
      </c>
      <c r="AGN31" s="11">
        <v>308928.14</v>
      </c>
      <c r="AGO31" s="11">
        <v>173931.99000000002</v>
      </c>
      <c r="AGP31" s="11">
        <v>2997.78</v>
      </c>
      <c r="AGQ31" s="11">
        <v>2612.35</v>
      </c>
      <c r="AGR31" s="11">
        <v>2306.25</v>
      </c>
      <c r="AGS31" s="11">
        <v>14708.04</v>
      </c>
      <c r="AGT31" s="11">
        <v>868.17</v>
      </c>
      <c r="AGU31" s="11">
        <v>329.43</v>
      </c>
      <c r="AGV31" s="11">
        <v>940098.37</v>
      </c>
      <c r="AGW31" s="11">
        <v>308028.05</v>
      </c>
      <c r="AGX31" s="11">
        <v>28778.05</v>
      </c>
      <c r="AGY31" s="11">
        <v>38191.29</v>
      </c>
      <c r="AGZ31" s="11">
        <v>115713.48</v>
      </c>
      <c r="AHA31" s="11">
        <v>-48318.02</v>
      </c>
      <c r="AHB31" s="11">
        <v>11676.59</v>
      </c>
      <c r="AHC31" s="11">
        <v>38460.74</v>
      </c>
      <c r="AHD31" s="11">
        <v>6254.8</v>
      </c>
      <c r="AHE31" s="11">
        <v>65405.100000000006</v>
      </c>
      <c r="AHF31" s="11">
        <v>31885.129999999997</v>
      </c>
      <c r="AHG31" s="11">
        <v>84878.66</v>
      </c>
      <c r="AHH31" s="11">
        <v>16818.080000000002</v>
      </c>
      <c r="AHI31" s="11">
        <v>18391.599999999999</v>
      </c>
      <c r="AHJ31" s="11">
        <v>32753.9</v>
      </c>
      <c r="AHK31" s="11">
        <v>132216.24</v>
      </c>
      <c r="AHL31" s="11">
        <v>56096.18</v>
      </c>
      <c r="AHM31" s="11">
        <v>502011.14</v>
      </c>
      <c r="AHN31" s="11">
        <v>36503.68</v>
      </c>
      <c r="AHO31" s="11">
        <v>30577.34</v>
      </c>
      <c r="AHP31" s="11">
        <v>13354.82</v>
      </c>
      <c r="AHQ31" s="11">
        <v>280896.38999999996</v>
      </c>
      <c r="AHR31" s="11">
        <v>12247.039999999999</v>
      </c>
      <c r="AHS31" s="11">
        <v>18238.629999999997</v>
      </c>
      <c r="AHT31" s="11">
        <f t="shared" si="16"/>
        <v>549597060.78599918</v>
      </c>
      <c r="AHV31" s="609"/>
      <c r="AHW31" s="610"/>
    </row>
    <row r="32" spans="1:907" x14ac:dyDescent="0.7">
      <c r="A32" s="96">
        <v>26</v>
      </c>
      <c r="B32" s="96" t="s">
        <v>41</v>
      </c>
      <c r="C32" s="6" t="s">
        <v>42</v>
      </c>
      <c r="D32" s="11">
        <v>91320217.570000008</v>
      </c>
      <c r="E32" s="11">
        <v>39569443.420000002</v>
      </c>
      <c r="F32" s="11">
        <v>31852272.93</v>
      </c>
      <c r="G32" s="11">
        <v>12916386.41</v>
      </c>
      <c r="H32" s="11">
        <v>33047865.059999999</v>
      </c>
      <c r="I32" s="11">
        <v>23720172.09</v>
      </c>
      <c r="J32" s="11">
        <v>42057428.530000001</v>
      </c>
      <c r="K32" s="11">
        <v>42488387.200000003</v>
      </c>
      <c r="L32" s="11">
        <v>21322942.060000002</v>
      </c>
      <c r="M32" s="11">
        <v>20457770.789999999</v>
      </c>
      <c r="N32" s="11">
        <v>13296790.439999999</v>
      </c>
      <c r="O32" s="11">
        <v>13635264</v>
      </c>
      <c r="P32" s="11">
        <v>32047747.899999999</v>
      </c>
      <c r="Q32" s="11">
        <v>16442666.920000002</v>
      </c>
      <c r="R32" s="11">
        <v>13718988.74</v>
      </c>
      <c r="S32" s="11">
        <v>25103450.359999999</v>
      </c>
      <c r="T32" s="11">
        <v>19175219.219999999</v>
      </c>
      <c r="U32" s="11">
        <v>11481700.609999999</v>
      </c>
      <c r="V32" s="11">
        <v>110457960.08999999</v>
      </c>
      <c r="W32" s="11">
        <v>20766533.990000002</v>
      </c>
      <c r="X32" s="11">
        <v>11961879.35</v>
      </c>
      <c r="Y32" s="11">
        <v>55516598.390000008</v>
      </c>
      <c r="Z32" s="11">
        <v>28447441.27</v>
      </c>
      <c r="AA32" s="11">
        <v>37074181.980000004</v>
      </c>
      <c r="AB32" s="11">
        <v>7590355.0099999998</v>
      </c>
      <c r="AC32" s="11">
        <v>24423781.059999999</v>
      </c>
      <c r="AD32" s="11">
        <v>42437779.230000004</v>
      </c>
      <c r="AE32" s="11">
        <v>11189190.17</v>
      </c>
      <c r="AF32" s="11">
        <v>28382865.149999999</v>
      </c>
      <c r="AG32" s="11">
        <v>33222193.819999997</v>
      </c>
      <c r="AH32" s="11">
        <v>49815851.909999996</v>
      </c>
      <c r="AI32" s="11">
        <v>27946360.179999996</v>
      </c>
      <c r="AJ32" s="11">
        <v>14180897.52</v>
      </c>
      <c r="AK32" s="11">
        <v>5773352.9600000009</v>
      </c>
      <c r="AL32" s="11">
        <v>14883165.17</v>
      </c>
      <c r="AM32" s="11">
        <v>22279171.66</v>
      </c>
      <c r="AN32" s="11">
        <v>13573943.030000001</v>
      </c>
      <c r="AO32" s="11">
        <v>11493118.67</v>
      </c>
      <c r="AP32" s="11">
        <v>11894342.369999999</v>
      </c>
      <c r="AQ32" s="11">
        <v>11438531.899999999</v>
      </c>
      <c r="AR32" s="11">
        <v>10379346.23</v>
      </c>
      <c r="AS32" s="11">
        <v>4305369.46</v>
      </c>
      <c r="AT32" s="11">
        <v>38529481.219999999</v>
      </c>
      <c r="AU32" s="11">
        <v>7566276.2999999998</v>
      </c>
      <c r="AV32" s="11">
        <v>7348827.4499999993</v>
      </c>
      <c r="AW32" s="11">
        <v>3110210.33</v>
      </c>
      <c r="AX32" s="11">
        <v>46177318.970000006</v>
      </c>
      <c r="AY32" s="11">
        <v>52639784.25</v>
      </c>
      <c r="AZ32" s="11">
        <v>7919039.7400000002</v>
      </c>
      <c r="BA32" s="11">
        <v>6771242.9700000007</v>
      </c>
      <c r="BB32" s="11">
        <v>2821028.34</v>
      </c>
      <c r="BC32" s="11">
        <v>4841534.8900000006</v>
      </c>
      <c r="BD32" s="11">
        <v>2212393.2999999998</v>
      </c>
      <c r="BE32" s="11">
        <v>7432324.7599999998</v>
      </c>
      <c r="BF32" s="11">
        <v>16903024.079999998</v>
      </c>
      <c r="BG32" s="11">
        <v>3418664.1</v>
      </c>
      <c r="BH32" s="11">
        <v>7250335.25</v>
      </c>
      <c r="BI32" s="11">
        <v>45506338.309999995</v>
      </c>
      <c r="BJ32" s="11">
        <v>39301780.719999999</v>
      </c>
      <c r="BK32" s="11">
        <v>21061900.879999999</v>
      </c>
      <c r="BL32" s="11">
        <v>6340696.3700000001</v>
      </c>
      <c r="BM32" s="11">
        <v>31053450.540000003</v>
      </c>
      <c r="BN32" s="11">
        <v>21886306.48</v>
      </c>
      <c r="BO32" s="11">
        <v>10919009.560000001</v>
      </c>
      <c r="BP32" s="11">
        <v>15958156.33</v>
      </c>
      <c r="BQ32" s="11">
        <v>5537667.75</v>
      </c>
      <c r="BR32" s="11">
        <v>46723446.140000001</v>
      </c>
      <c r="BS32" s="11">
        <v>27301512.75</v>
      </c>
      <c r="BT32" s="11">
        <v>38055092.710000001</v>
      </c>
      <c r="BU32" s="11">
        <v>43451891.659999996</v>
      </c>
      <c r="BV32" s="11">
        <v>36325320.719999999</v>
      </c>
      <c r="BW32" s="11">
        <v>24467662.75</v>
      </c>
      <c r="BX32" s="11">
        <v>7546296.8200000003</v>
      </c>
      <c r="BY32" s="11">
        <v>25029540.399999999</v>
      </c>
      <c r="BZ32" s="11">
        <v>10835736.890000001</v>
      </c>
      <c r="CA32" s="11">
        <v>10561862.609999999</v>
      </c>
      <c r="CB32" s="11">
        <v>13052331.439999998</v>
      </c>
      <c r="CC32" s="11">
        <v>12569567.639999999</v>
      </c>
      <c r="CD32" s="11">
        <v>7137705.5199999996</v>
      </c>
      <c r="CE32" s="11">
        <v>12679490.359999999</v>
      </c>
      <c r="CF32" s="11">
        <v>5731590.8100000005</v>
      </c>
      <c r="CG32" s="11">
        <v>85521569.429999992</v>
      </c>
      <c r="CH32" s="11">
        <v>17911773.100000001</v>
      </c>
      <c r="CI32" s="11">
        <v>32579484.350000001</v>
      </c>
      <c r="CJ32" s="11">
        <v>18316602.120000001</v>
      </c>
      <c r="CK32" s="11">
        <v>18293335.370000001</v>
      </c>
      <c r="CL32" s="11">
        <v>24738861.240000002</v>
      </c>
      <c r="CM32" s="11">
        <v>17925534.510000002</v>
      </c>
      <c r="CN32" s="11">
        <v>34615070.43</v>
      </c>
      <c r="CO32" s="11">
        <v>8441206.5</v>
      </c>
      <c r="CP32" s="11">
        <v>42731600.920000002</v>
      </c>
      <c r="CQ32" s="11">
        <v>15525348</v>
      </c>
      <c r="CR32" s="11">
        <v>31730714.719999999</v>
      </c>
      <c r="CS32" s="11">
        <v>20223128.770000003</v>
      </c>
      <c r="CT32" s="11">
        <v>34770437.199999996</v>
      </c>
      <c r="CU32" s="11">
        <v>15103894.75</v>
      </c>
      <c r="CV32" s="11">
        <v>19769234.09</v>
      </c>
      <c r="CW32" s="11">
        <v>28569031.259999998</v>
      </c>
      <c r="CX32" s="11">
        <v>8176075.4699999997</v>
      </c>
      <c r="CY32" s="11">
        <v>29848463.459999997</v>
      </c>
      <c r="CZ32" s="11">
        <v>9340467.2699999996</v>
      </c>
      <c r="DA32" s="11">
        <v>9628069.5399999991</v>
      </c>
      <c r="DB32" s="11">
        <v>29743293.229999997</v>
      </c>
      <c r="DC32" s="11">
        <v>100380768.40000001</v>
      </c>
      <c r="DD32" s="11">
        <v>14510334.93</v>
      </c>
      <c r="DE32" s="11">
        <v>14739546.48</v>
      </c>
      <c r="DF32" s="11">
        <v>19049533.729999997</v>
      </c>
      <c r="DG32" s="11">
        <v>20593505.780000001</v>
      </c>
      <c r="DH32" s="11">
        <v>34053969.170000002</v>
      </c>
      <c r="DI32" s="11">
        <v>60442660.600000001</v>
      </c>
      <c r="DJ32" s="11">
        <v>3682571.92</v>
      </c>
      <c r="DK32" s="11">
        <v>137443066.56999999</v>
      </c>
      <c r="DL32" s="11">
        <v>19261639.739999998</v>
      </c>
      <c r="DM32" s="11">
        <v>52373415.990000002</v>
      </c>
      <c r="DN32" s="11">
        <v>26098536.050000001</v>
      </c>
      <c r="DO32" s="11">
        <v>46680360.090000004</v>
      </c>
      <c r="DP32" s="11">
        <v>25904211.550000001</v>
      </c>
      <c r="DQ32" s="11">
        <v>84626106.070000008</v>
      </c>
      <c r="DR32" s="11">
        <v>26761245.969999999</v>
      </c>
      <c r="DS32" s="11">
        <v>33733973.240000002</v>
      </c>
      <c r="DT32" s="11">
        <v>22016601.369999997</v>
      </c>
      <c r="DU32" s="11">
        <v>5041594.57</v>
      </c>
      <c r="DV32" s="11">
        <v>26771612.350000001</v>
      </c>
      <c r="DW32" s="11">
        <v>8979050.0600000005</v>
      </c>
      <c r="DX32" s="11">
        <v>5906833.8300000001</v>
      </c>
      <c r="DY32" s="11">
        <v>11364283.27</v>
      </c>
      <c r="DZ32" s="11">
        <v>7329477.79</v>
      </c>
      <c r="EA32" s="11">
        <v>5775282.5</v>
      </c>
      <c r="EB32" s="11">
        <v>2785821.13</v>
      </c>
      <c r="EC32" s="11">
        <v>2638877.25</v>
      </c>
      <c r="ED32" s="11">
        <v>9132549.5500000007</v>
      </c>
      <c r="EE32" s="11">
        <v>15181955.310000001</v>
      </c>
      <c r="EF32" s="11">
        <v>35728481.079999998</v>
      </c>
      <c r="EG32" s="11">
        <v>12545504.390000001</v>
      </c>
      <c r="EH32" s="11">
        <v>14992790.83</v>
      </c>
      <c r="EI32" s="11">
        <v>15691314.800000001</v>
      </c>
      <c r="EJ32" s="11">
        <v>12471894.529999999</v>
      </c>
      <c r="EK32" s="11">
        <v>15987322.98</v>
      </c>
      <c r="EL32" s="11">
        <v>5180569.8</v>
      </c>
      <c r="EM32" s="11">
        <v>10531704.460000001</v>
      </c>
      <c r="EN32" s="11">
        <v>22343994.069999997</v>
      </c>
      <c r="EO32" s="11">
        <v>20605654.48</v>
      </c>
      <c r="EP32" s="11">
        <v>22962406.840000004</v>
      </c>
      <c r="EQ32" s="11">
        <v>19544768.620000001</v>
      </c>
      <c r="ER32" s="11">
        <v>11733523.73</v>
      </c>
      <c r="ES32" s="11">
        <v>7979087.2599999998</v>
      </c>
      <c r="ET32" s="11">
        <v>43835307.109999999</v>
      </c>
      <c r="EU32" s="11">
        <v>44062431.109999999</v>
      </c>
      <c r="EV32" s="11">
        <v>21997501.57</v>
      </c>
      <c r="EW32" s="11">
        <v>25722027.539999999</v>
      </c>
      <c r="EX32" s="11">
        <v>8212425.540000001</v>
      </c>
      <c r="EY32" s="11">
        <v>13580159.170000002</v>
      </c>
      <c r="EZ32" s="11">
        <v>21958679.300000001</v>
      </c>
      <c r="FA32" s="11">
        <v>27910724.329999998</v>
      </c>
      <c r="FB32" s="11">
        <v>27453501.969999995</v>
      </c>
      <c r="FC32" s="11">
        <v>19518635.740000002</v>
      </c>
      <c r="FD32" s="11">
        <v>13020471.01</v>
      </c>
      <c r="FE32" s="11">
        <v>9458216.9199999999</v>
      </c>
      <c r="FF32" s="11">
        <v>13374784.9</v>
      </c>
      <c r="FG32" s="11">
        <v>7853005.2699999996</v>
      </c>
      <c r="FH32" s="11">
        <v>11187784.16</v>
      </c>
      <c r="FI32" s="11">
        <v>5196684.8099999996</v>
      </c>
      <c r="FJ32" s="11">
        <v>8174021.6699999999</v>
      </c>
      <c r="FK32" s="11">
        <v>5561762.7199999997</v>
      </c>
      <c r="FL32" s="11">
        <v>6678668.04</v>
      </c>
      <c r="FM32" s="11">
        <v>14718132.5</v>
      </c>
      <c r="FN32" s="11">
        <v>15137850.199999999</v>
      </c>
      <c r="FO32" s="11">
        <v>4945872.18</v>
      </c>
      <c r="FP32" s="11">
        <v>4376368.5</v>
      </c>
      <c r="FQ32" s="11">
        <v>64130831.319999993</v>
      </c>
      <c r="FR32" s="11">
        <v>10854168.299999999</v>
      </c>
      <c r="FS32" s="11">
        <v>21642033.199999999</v>
      </c>
      <c r="FT32" s="11">
        <v>23238560.919999998</v>
      </c>
      <c r="FU32" s="11">
        <v>38520618.980000004</v>
      </c>
      <c r="FV32" s="11">
        <v>13859045.629999999</v>
      </c>
      <c r="FW32" s="11">
        <v>24762828.449999999</v>
      </c>
      <c r="FX32" s="11">
        <v>31486414.600000001</v>
      </c>
      <c r="FY32" s="11">
        <v>29796274.199999999</v>
      </c>
      <c r="FZ32" s="11">
        <v>23675473.23</v>
      </c>
      <c r="GA32" s="11">
        <v>34854111.140000001</v>
      </c>
      <c r="GB32" s="11">
        <v>15855864.859999999</v>
      </c>
      <c r="GC32" s="11">
        <v>14902798.709999999</v>
      </c>
      <c r="GD32" s="11">
        <v>10758127.579999998</v>
      </c>
      <c r="GE32" s="11">
        <v>47679530.399999999</v>
      </c>
      <c r="GF32" s="11">
        <v>17347361.73</v>
      </c>
      <c r="GG32" s="11">
        <v>10460291.280000001</v>
      </c>
      <c r="GH32" s="11">
        <v>7279665.1399999997</v>
      </c>
      <c r="GI32" s="11">
        <v>7463033.5700000003</v>
      </c>
      <c r="GJ32" s="11">
        <v>5138029.38</v>
      </c>
      <c r="GK32" s="11">
        <v>5011196.2699999996</v>
      </c>
      <c r="GL32" s="11">
        <v>9960590.7999999989</v>
      </c>
      <c r="GM32" s="11">
        <v>7398641.7300000004</v>
      </c>
      <c r="GN32" s="11">
        <v>8904186.790000001</v>
      </c>
      <c r="GO32" s="11">
        <v>3217930.11</v>
      </c>
      <c r="GP32" s="11">
        <v>5627850.4100000001</v>
      </c>
      <c r="GQ32" s="11">
        <v>18734276.810000002</v>
      </c>
      <c r="GR32" s="11">
        <v>4661594.09</v>
      </c>
      <c r="GS32" s="11">
        <v>4351360.34</v>
      </c>
      <c r="GT32" s="11">
        <v>18667378.75</v>
      </c>
      <c r="GU32" s="11">
        <v>3947398.25</v>
      </c>
      <c r="GV32" s="11">
        <v>13719059.1</v>
      </c>
      <c r="GW32" s="11">
        <v>10360404.529999999</v>
      </c>
      <c r="GX32" s="11">
        <v>2753829.9299999997</v>
      </c>
      <c r="GY32" s="11">
        <v>11650770.77</v>
      </c>
      <c r="GZ32" s="11">
        <v>15027851.35</v>
      </c>
      <c r="HA32" s="11">
        <v>25476417.119999997</v>
      </c>
      <c r="HB32" s="11">
        <v>17468707.41</v>
      </c>
      <c r="HC32" s="11">
        <v>278359954.81999999</v>
      </c>
      <c r="HD32" s="11">
        <v>28562672</v>
      </c>
      <c r="HE32" s="11">
        <v>44184056.57</v>
      </c>
      <c r="HF32" s="11">
        <v>33168264.460000001</v>
      </c>
      <c r="HG32" s="11">
        <v>40892270.539999999</v>
      </c>
      <c r="HH32" s="11">
        <v>36312706.549999997</v>
      </c>
      <c r="HI32" s="11">
        <v>13054149.76</v>
      </c>
      <c r="HJ32" s="11">
        <v>109407.5</v>
      </c>
      <c r="HK32" s="11">
        <v>25097862.969999999</v>
      </c>
      <c r="HL32" s="11">
        <v>51200123.829999998</v>
      </c>
      <c r="HM32" s="11">
        <v>17264358.560000002</v>
      </c>
      <c r="HN32" s="11">
        <v>29057805.34</v>
      </c>
      <c r="HO32" s="11">
        <v>10080362.33</v>
      </c>
      <c r="HP32" s="11">
        <v>3697355.27</v>
      </c>
      <c r="HQ32" s="11">
        <v>5695674.5199999996</v>
      </c>
      <c r="HR32" s="11">
        <v>8694538.0299999993</v>
      </c>
      <c r="HS32" s="11">
        <v>61518670.539999999</v>
      </c>
      <c r="HT32" s="11">
        <v>11580663.67</v>
      </c>
      <c r="HU32" s="11">
        <v>10504544.239999998</v>
      </c>
      <c r="HV32" s="11">
        <v>9791152.3399999999</v>
      </c>
      <c r="HW32" s="11">
        <v>7185431.25</v>
      </c>
      <c r="HX32" s="11">
        <v>7962552.21</v>
      </c>
      <c r="HY32" s="11">
        <v>23848593.77</v>
      </c>
      <c r="HZ32" s="11">
        <v>7388859.2999999998</v>
      </c>
      <c r="IA32" s="11">
        <v>10932562.949999999</v>
      </c>
      <c r="IB32" s="11">
        <v>12924324.91</v>
      </c>
      <c r="IC32" s="11">
        <v>12284332.08</v>
      </c>
      <c r="ID32" s="11">
        <v>12039123.25</v>
      </c>
      <c r="IE32" s="11">
        <v>4248734.71</v>
      </c>
      <c r="IF32" s="11">
        <v>22362261.07</v>
      </c>
      <c r="IG32" s="11">
        <v>2107955.9500000002</v>
      </c>
      <c r="IH32" s="11">
        <v>3642722.83</v>
      </c>
      <c r="II32" s="11">
        <v>20044230.329999998</v>
      </c>
      <c r="IJ32" s="11">
        <v>5882163.6399999997</v>
      </c>
      <c r="IK32" s="11">
        <v>14376782.199999999</v>
      </c>
      <c r="IL32" s="11">
        <v>8890307.2699999996</v>
      </c>
      <c r="IM32" s="11">
        <v>7603734.4500000002</v>
      </c>
      <c r="IN32" s="11">
        <v>16665572.609999999</v>
      </c>
      <c r="IO32" s="11">
        <v>4286806.34</v>
      </c>
      <c r="IP32" s="11">
        <v>4279893</v>
      </c>
      <c r="IQ32" s="11">
        <v>5308862.41</v>
      </c>
      <c r="IR32" s="11">
        <v>3461069.73</v>
      </c>
      <c r="IS32" s="11">
        <v>3838170.44</v>
      </c>
      <c r="IT32" s="11">
        <v>28121909.399999999</v>
      </c>
      <c r="IU32" s="11">
        <v>14343002.92</v>
      </c>
      <c r="IV32" s="11">
        <v>9532778.4100000001</v>
      </c>
      <c r="IW32" s="11">
        <v>11349969.08</v>
      </c>
      <c r="IX32" s="11">
        <v>10418866.949999999</v>
      </c>
      <c r="IY32" s="11">
        <v>9607190.3900000006</v>
      </c>
      <c r="IZ32" s="11">
        <v>9956861.2100000009</v>
      </c>
      <c r="JA32" s="11">
        <v>11392028</v>
      </c>
      <c r="JB32" s="11">
        <v>3395110.62</v>
      </c>
      <c r="JC32" s="11">
        <v>7080343.8199999994</v>
      </c>
      <c r="JD32" s="11">
        <v>5298874.13</v>
      </c>
      <c r="JE32" s="11">
        <v>3394173.07</v>
      </c>
      <c r="JF32" s="11">
        <v>8879391.6899999995</v>
      </c>
      <c r="JG32" s="11">
        <v>5674499.9500000002</v>
      </c>
      <c r="JH32" s="11">
        <v>15423926.26</v>
      </c>
      <c r="JI32" s="11">
        <v>8463886.7100000009</v>
      </c>
      <c r="JJ32" s="11">
        <v>6531112.3300000001</v>
      </c>
      <c r="JK32" s="11">
        <v>4821832.03</v>
      </c>
      <c r="JL32" s="11">
        <v>11454904.739999998</v>
      </c>
      <c r="JM32" s="11">
        <v>10942767.670000002</v>
      </c>
      <c r="JN32" s="11">
        <v>6338143.5700000003</v>
      </c>
      <c r="JO32" s="11">
        <v>20474301.419999998</v>
      </c>
      <c r="JP32" s="11">
        <v>9442531.6500000004</v>
      </c>
      <c r="JQ32" s="11">
        <v>14863041.140000001</v>
      </c>
      <c r="JR32" s="11">
        <v>9029647.8800000008</v>
      </c>
      <c r="JS32" s="11">
        <v>25419344.260000002</v>
      </c>
      <c r="JT32" s="11">
        <v>29911099.080000002</v>
      </c>
      <c r="JU32" s="11">
        <v>10220742.949999999</v>
      </c>
      <c r="JV32" s="11">
        <v>270679</v>
      </c>
      <c r="JW32" s="11">
        <v>13016249.520000001</v>
      </c>
      <c r="JX32" s="11">
        <v>4699199.3599999994</v>
      </c>
      <c r="JY32" s="11">
        <v>22928187.920000002</v>
      </c>
      <c r="JZ32" s="11">
        <v>2861709.6100000003</v>
      </c>
      <c r="KA32" s="11">
        <v>20012089.43</v>
      </c>
      <c r="KB32" s="11">
        <v>8734276.9199999999</v>
      </c>
      <c r="KC32" s="11">
        <v>8234965.9199999999</v>
      </c>
      <c r="KD32" s="11">
        <v>12650966.67</v>
      </c>
      <c r="KE32" s="11">
        <v>3102010</v>
      </c>
      <c r="KF32" s="11">
        <v>1238097.25</v>
      </c>
      <c r="KG32" s="11">
        <v>4410881.75</v>
      </c>
      <c r="KH32" s="11">
        <v>4343361.5</v>
      </c>
      <c r="KI32" s="11">
        <v>80554009.99000001</v>
      </c>
      <c r="KJ32" s="11">
        <v>66656783.330000006</v>
      </c>
      <c r="KK32" s="11">
        <v>17108220.670000002</v>
      </c>
      <c r="KL32" s="11">
        <v>26180856.609999999</v>
      </c>
      <c r="KM32" s="11">
        <v>28168710.420000002</v>
      </c>
      <c r="KN32" s="11">
        <v>35110554.32</v>
      </c>
      <c r="KO32" s="11">
        <v>55370137.579999998</v>
      </c>
      <c r="KP32" s="11">
        <v>23041448.690000001</v>
      </c>
      <c r="KQ32" s="11">
        <v>9060254.8000000007</v>
      </c>
      <c r="KR32" s="11">
        <v>15136001.379999999</v>
      </c>
      <c r="KS32" s="11">
        <v>18569958.650000002</v>
      </c>
      <c r="KT32" s="11">
        <v>17049972.939999998</v>
      </c>
      <c r="KU32" s="11">
        <v>26897661.459999997</v>
      </c>
      <c r="KV32" s="11">
        <v>10243793.15</v>
      </c>
      <c r="KW32" s="11">
        <v>14461434.879999999</v>
      </c>
      <c r="KX32" s="11">
        <v>33119783.280000001</v>
      </c>
      <c r="KY32" s="11">
        <v>10122508.32</v>
      </c>
      <c r="KZ32" s="11">
        <v>23030566.799999997</v>
      </c>
      <c r="LA32" s="11">
        <v>15465342.140000001</v>
      </c>
      <c r="LB32" s="11">
        <v>11661846.33</v>
      </c>
      <c r="LC32" s="11">
        <v>28949850.790000003</v>
      </c>
      <c r="LD32" s="11">
        <v>35165838.760000005</v>
      </c>
      <c r="LE32" s="11">
        <v>25753220.989999998</v>
      </c>
      <c r="LF32" s="11">
        <v>42496466.100000001</v>
      </c>
      <c r="LG32" s="11">
        <v>20103306.710000001</v>
      </c>
      <c r="LH32" s="11">
        <v>55250092.739999995</v>
      </c>
      <c r="LI32" s="11">
        <v>16642303.399999999</v>
      </c>
      <c r="LJ32" s="11">
        <v>27899622.43</v>
      </c>
      <c r="LK32" s="11">
        <v>64531639.5</v>
      </c>
      <c r="LL32" s="11">
        <v>16498062.800000001</v>
      </c>
      <c r="LM32" s="11">
        <v>13740931.739999998</v>
      </c>
      <c r="LN32" s="11">
        <v>10418871.18</v>
      </c>
      <c r="LO32" s="11">
        <v>33876505.170000002</v>
      </c>
      <c r="LP32" s="11">
        <v>3293699.75</v>
      </c>
      <c r="LQ32" s="11">
        <v>17411602.100000001</v>
      </c>
      <c r="LR32" s="11">
        <v>7698208.1299999999</v>
      </c>
      <c r="LS32" s="11">
        <v>43258295.850000001</v>
      </c>
      <c r="LT32" s="11">
        <v>24348553.91</v>
      </c>
      <c r="LU32" s="11">
        <v>24240069.02</v>
      </c>
      <c r="LV32" s="11">
        <v>34208498.810000002</v>
      </c>
      <c r="LW32" s="11">
        <v>14560552.67</v>
      </c>
      <c r="LX32" s="11">
        <v>31794704.690000001</v>
      </c>
      <c r="LY32" s="11">
        <v>21829144.259999998</v>
      </c>
      <c r="LZ32" s="11">
        <v>20241565.740000002</v>
      </c>
      <c r="MA32" s="11">
        <v>15847546.09</v>
      </c>
      <c r="MB32" s="11">
        <v>22921645.48</v>
      </c>
      <c r="MC32" s="11">
        <v>13090153.300000001</v>
      </c>
      <c r="MD32" s="11">
        <v>17070380.740000002</v>
      </c>
      <c r="ME32" s="11">
        <v>10979139.48</v>
      </c>
      <c r="MF32" s="11">
        <v>48820828.68</v>
      </c>
      <c r="MG32" s="11">
        <v>10041778.039999999</v>
      </c>
      <c r="MH32" s="11">
        <v>37425177.039999999</v>
      </c>
      <c r="MI32" s="11">
        <v>42127047.75</v>
      </c>
      <c r="MJ32" s="11">
        <v>23705282.75</v>
      </c>
      <c r="MK32" s="11">
        <v>13519029.15</v>
      </c>
      <c r="ML32" s="11">
        <v>20653597.84</v>
      </c>
      <c r="MM32" s="11">
        <v>30955732.199999999</v>
      </c>
      <c r="MN32" s="11">
        <v>22700859.289999999</v>
      </c>
      <c r="MO32" s="11">
        <v>21796584.449999999</v>
      </c>
      <c r="MP32" s="11">
        <v>29940146.5</v>
      </c>
      <c r="MQ32" s="11">
        <v>23397742.219999999</v>
      </c>
      <c r="MR32" s="11">
        <v>26936677.780000001</v>
      </c>
      <c r="MS32" s="11">
        <v>17445152.559999999</v>
      </c>
      <c r="MT32" s="11">
        <v>76845642.449999988</v>
      </c>
      <c r="MU32" s="11">
        <v>9966979.1400000006</v>
      </c>
      <c r="MV32" s="11">
        <v>18763679.810000002</v>
      </c>
      <c r="MW32" s="11">
        <v>17683027.329999998</v>
      </c>
      <c r="MX32" s="11">
        <v>26785748.16</v>
      </c>
      <c r="MY32" s="11">
        <v>14926794.199999999</v>
      </c>
      <c r="MZ32" s="11">
        <v>18518018.57</v>
      </c>
      <c r="NA32" s="11">
        <v>14450883.18</v>
      </c>
      <c r="NB32" s="11">
        <v>4034062.05</v>
      </c>
      <c r="NC32" s="11">
        <v>3246678</v>
      </c>
      <c r="ND32" s="11">
        <v>4822664.5600000005</v>
      </c>
      <c r="NE32" s="11">
        <v>84503829.909999996</v>
      </c>
      <c r="NF32" s="11">
        <v>33660278.919999994</v>
      </c>
      <c r="NG32" s="11">
        <v>7125349</v>
      </c>
      <c r="NH32" s="11">
        <v>62762566.499999993</v>
      </c>
      <c r="NI32" s="11">
        <v>4761768</v>
      </c>
      <c r="NJ32" s="11">
        <v>28826424.59</v>
      </c>
      <c r="NK32" s="11">
        <v>26272372.469999999</v>
      </c>
      <c r="NL32" s="11">
        <v>28105772.880000003</v>
      </c>
      <c r="NM32" s="11">
        <v>1324040.25</v>
      </c>
      <c r="NN32" s="11">
        <v>17909804.07</v>
      </c>
      <c r="NO32" s="11">
        <v>21529658.759999998</v>
      </c>
      <c r="NP32" s="11">
        <v>5517790.1000000006</v>
      </c>
      <c r="NQ32" s="11">
        <v>21782400.039999999</v>
      </c>
      <c r="NR32" s="11">
        <v>7190909.29</v>
      </c>
      <c r="NS32" s="11">
        <v>11744146.85</v>
      </c>
      <c r="NT32" s="11">
        <v>6731709.8899999997</v>
      </c>
      <c r="NU32" s="11">
        <v>6328350.4199999999</v>
      </c>
      <c r="NV32" s="11">
        <v>1027330.8500000001</v>
      </c>
      <c r="NW32" s="11">
        <v>2536085.14</v>
      </c>
      <c r="NX32" s="11">
        <v>133817458.20000002</v>
      </c>
      <c r="NY32" s="11">
        <v>46347658.200000003</v>
      </c>
      <c r="NZ32" s="11">
        <v>10874552.970000001</v>
      </c>
      <c r="OA32" s="11">
        <v>16475284.99</v>
      </c>
      <c r="OB32" s="11">
        <v>21151827.899999999</v>
      </c>
      <c r="OC32" s="11">
        <v>29268650.310000002</v>
      </c>
      <c r="OD32" s="11">
        <v>5312981.0999999996</v>
      </c>
      <c r="OE32" s="11">
        <v>61153944.739999995</v>
      </c>
      <c r="OF32" s="11">
        <v>5906455.3300000001</v>
      </c>
      <c r="OG32" s="11">
        <v>7911555.7299999995</v>
      </c>
      <c r="OH32" s="11">
        <v>7032540.8800000008</v>
      </c>
      <c r="OI32" s="11">
        <v>13284784.810000001</v>
      </c>
      <c r="OJ32" s="11">
        <v>13543732.120000001</v>
      </c>
      <c r="OK32" s="11">
        <v>4345688</v>
      </c>
      <c r="OL32" s="11">
        <v>12864576.550000001</v>
      </c>
      <c r="OM32" s="11">
        <v>10769373.32</v>
      </c>
      <c r="ON32" s="11">
        <v>98693448.189999998</v>
      </c>
      <c r="OO32" s="11">
        <v>13591351.24</v>
      </c>
      <c r="OP32" s="11">
        <v>46010532.990000002</v>
      </c>
      <c r="OQ32" s="11">
        <v>19388144.18</v>
      </c>
      <c r="OR32" s="11">
        <v>15528743.65</v>
      </c>
      <c r="OS32" s="11">
        <v>18471338.550000001</v>
      </c>
      <c r="OT32" s="11">
        <v>20263910.129999999</v>
      </c>
      <c r="OU32" s="11">
        <v>14850964.4</v>
      </c>
      <c r="OV32" s="11">
        <v>11616280.609999999</v>
      </c>
      <c r="OW32" s="11">
        <v>12356935.359999999</v>
      </c>
      <c r="OX32" s="11">
        <v>29535198.890000001</v>
      </c>
      <c r="OY32" s="11">
        <v>10065362.219999999</v>
      </c>
      <c r="OZ32" s="11">
        <v>15356129.040000001</v>
      </c>
      <c r="PA32" s="11">
        <v>7824518.9699999997</v>
      </c>
      <c r="PB32" s="11">
        <v>6046349.4500000002</v>
      </c>
      <c r="PC32" s="11">
        <v>72266005.230000004</v>
      </c>
      <c r="PD32" s="11">
        <v>7626952.0899999999</v>
      </c>
      <c r="PE32" s="11">
        <v>880741.7</v>
      </c>
      <c r="PF32" s="11">
        <v>1212507.3899999999</v>
      </c>
      <c r="PG32" s="11">
        <v>1308361.47</v>
      </c>
      <c r="PH32" s="11">
        <v>9427518.0800000001</v>
      </c>
      <c r="PI32" s="11">
        <v>4696586.3399999989</v>
      </c>
      <c r="PJ32" s="11">
        <v>834856</v>
      </c>
      <c r="PK32" s="11">
        <v>4815932.18</v>
      </c>
      <c r="PL32" s="11">
        <v>1250985.54</v>
      </c>
      <c r="PM32" s="11">
        <v>6123605.2399999993</v>
      </c>
      <c r="PN32" s="11">
        <v>10791737.01</v>
      </c>
      <c r="PO32" s="11">
        <v>803436</v>
      </c>
      <c r="PP32" s="11">
        <v>9818480.3399999999</v>
      </c>
      <c r="PQ32" s="11">
        <v>1924323.08</v>
      </c>
      <c r="PR32" s="11">
        <v>5864122.79</v>
      </c>
      <c r="PS32" s="11">
        <v>481337.47</v>
      </c>
      <c r="PT32" s="11">
        <v>729719.5</v>
      </c>
      <c r="PU32" s="11">
        <v>65088519.330000006</v>
      </c>
      <c r="PV32" s="11">
        <v>486175.4</v>
      </c>
      <c r="PW32" s="11">
        <v>1511419</v>
      </c>
      <c r="PX32" s="11">
        <v>1574470.5</v>
      </c>
      <c r="PY32" s="11">
        <v>1929461</v>
      </c>
      <c r="PZ32" s="11">
        <v>3409307.29</v>
      </c>
      <c r="QA32" s="11">
        <v>16212737.859999999</v>
      </c>
      <c r="QB32" s="11">
        <v>3630037.8400000003</v>
      </c>
      <c r="QC32" s="11">
        <v>40693871.740000002</v>
      </c>
      <c r="QD32" s="11">
        <v>707599.07000000007</v>
      </c>
      <c r="QE32" s="11">
        <v>42465429.359999999</v>
      </c>
      <c r="QF32" s="11">
        <v>8119743.6600000001</v>
      </c>
      <c r="QG32" s="11">
        <v>17827991.880000003</v>
      </c>
      <c r="QH32" s="11">
        <v>28813376.080000006</v>
      </c>
      <c r="QI32" s="11">
        <v>572938.80000000005</v>
      </c>
      <c r="QJ32" s="11">
        <v>20640166.77</v>
      </c>
      <c r="QK32" s="11">
        <v>8526475.75</v>
      </c>
      <c r="QL32" s="11">
        <v>6799883.3700000001</v>
      </c>
      <c r="QM32" s="11">
        <v>2397945.2599999998</v>
      </c>
      <c r="QN32" s="11">
        <v>2336319.5</v>
      </c>
      <c r="QO32" s="11">
        <v>22667983.460000001</v>
      </c>
      <c r="QP32" s="11">
        <v>1686482.01</v>
      </c>
      <c r="QQ32" s="11">
        <v>652733</v>
      </c>
      <c r="QR32" s="11">
        <v>1223711</v>
      </c>
      <c r="QS32" s="11">
        <v>2170827.5</v>
      </c>
      <c r="QT32" s="11">
        <v>403821</v>
      </c>
      <c r="QU32" s="11">
        <v>46729319.359999999</v>
      </c>
      <c r="QV32" s="11">
        <v>8432369.4399999995</v>
      </c>
      <c r="QW32" s="11">
        <v>11572030.539999999</v>
      </c>
      <c r="QX32" s="11">
        <v>15416696.92</v>
      </c>
      <c r="QY32" s="11">
        <v>8700503.8399999999</v>
      </c>
      <c r="QZ32" s="11">
        <v>16027567.26</v>
      </c>
      <c r="RA32" s="11">
        <v>6077429.25</v>
      </c>
      <c r="RB32" s="11">
        <v>2679241.5</v>
      </c>
      <c r="RC32" s="11">
        <v>5381000.46</v>
      </c>
      <c r="RD32" s="11">
        <v>9425568.9900000002</v>
      </c>
      <c r="RE32" s="11">
        <v>6640865.2999999998</v>
      </c>
      <c r="RF32" s="11">
        <v>7162560.21</v>
      </c>
      <c r="RG32" s="11">
        <v>3314975.02</v>
      </c>
      <c r="RH32" s="11">
        <v>69649893.569999993</v>
      </c>
      <c r="RI32" s="11">
        <v>4503060.2300000004</v>
      </c>
      <c r="RJ32" s="11">
        <v>5075230.28</v>
      </c>
      <c r="RK32" s="11">
        <v>12518972.09</v>
      </c>
      <c r="RL32" s="11">
        <v>22018140.32</v>
      </c>
      <c r="RM32" s="11">
        <v>12029444.25</v>
      </c>
      <c r="RN32" s="11">
        <v>14377430.809999999</v>
      </c>
      <c r="RO32" s="11">
        <v>12770139.9</v>
      </c>
      <c r="RP32" s="11">
        <v>12137292.51</v>
      </c>
      <c r="RQ32" s="11">
        <v>16019357.049999999</v>
      </c>
      <c r="RR32" s="11">
        <v>11940458.710000001</v>
      </c>
      <c r="RS32" s="11">
        <v>2190340</v>
      </c>
      <c r="RT32" s="11">
        <v>5903482</v>
      </c>
      <c r="RU32" s="11">
        <v>20139023.649999999</v>
      </c>
      <c r="RV32" s="11">
        <v>5966370.3399999999</v>
      </c>
      <c r="RW32" s="11">
        <v>4442730.5</v>
      </c>
      <c r="RX32" s="11">
        <v>9239703.25</v>
      </c>
      <c r="RY32" s="11">
        <v>3720532.92</v>
      </c>
      <c r="RZ32" s="11">
        <v>9062678.8100000005</v>
      </c>
      <c r="SA32" s="11">
        <v>6764818.2200000007</v>
      </c>
      <c r="SB32" s="11">
        <v>21311786.199999999</v>
      </c>
      <c r="SC32" s="11">
        <v>8064075.3300000001</v>
      </c>
      <c r="SD32" s="11">
        <v>11458524.799999999</v>
      </c>
      <c r="SE32" s="11">
        <v>9354960.8900000006</v>
      </c>
      <c r="SF32" s="11">
        <v>4058182.8</v>
      </c>
      <c r="SG32" s="11">
        <v>14747376.020000001</v>
      </c>
      <c r="SH32" s="11">
        <v>24560816.919999998</v>
      </c>
      <c r="SI32" s="11">
        <v>15966474.959999999</v>
      </c>
      <c r="SJ32" s="11">
        <v>7929077.9800000004</v>
      </c>
      <c r="SK32" s="11">
        <v>12551253.309999999</v>
      </c>
      <c r="SL32" s="11">
        <v>16165396.719999999</v>
      </c>
      <c r="SM32" s="11">
        <v>3927590.28</v>
      </c>
      <c r="SN32" s="11">
        <v>48666595.630000003</v>
      </c>
      <c r="SO32" s="11">
        <v>18805630.989999998</v>
      </c>
      <c r="SP32" s="11">
        <v>29216041.400000002</v>
      </c>
      <c r="SQ32" s="11">
        <v>5991958.75</v>
      </c>
      <c r="SR32" s="11">
        <v>14134694.52</v>
      </c>
      <c r="SS32" s="11">
        <v>6224290.2999999998</v>
      </c>
      <c r="ST32" s="11">
        <v>9910661.4699999988</v>
      </c>
      <c r="SU32" s="11">
        <v>5661417.2999999998</v>
      </c>
      <c r="SV32" s="11">
        <v>14489556.85</v>
      </c>
      <c r="SW32" s="11">
        <v>17568981.850000001</v>
      </c>
      <c r="SX32" s="11">
        <v>20360101.509999998</v>
      </c>
      <c r="SY32" s="11">
        <v>15534899.359999999</v>
      </c>
      <c r="SZ32" s="11">
        <v>3037273.4699999997</v>
      </c>
      <c r="TA32" s="11">
        <v>10669422.629999999</v>
      </c>
      <c r="TB32" s="11">
        <v>2326100</v>
      </c>
      <c r="TC32" s="11">
        <v>27421013.640000001</v>
      </c>
      <c r="TD32" s="11">
        <v>7061124.4900000002</v>
      </c>
      <c r="TE32" s="11">
        <v>12671013.66</v>
      </c>
      <c r="TF32" s="11">
        <v>13268821.25</v>
      </c>
      <c r="TG32" s="11">
        <v>17368526.5</v>
      </c>
      <c r="TH32" s="11">
        <v>12646910.050000001</v>
      </c>
      <c r="TI32" s="11">
        <v>8324879.5700000003</v>
      </c>
      <c r="TJ32" s="11">
        <v>60730174.219999999</v>
      </c>
      <c r="TK32" s="11">
        <v>9954740.4499999993</v>
      </c>
      <c r="TL32" s="11">
        <v>4109761.75</v>
      </c>
      <c r="TM32" s="11">
        <v>29145529.050000001</v>
      </c>
      <c r="TN32" s="11">
        <v>5088333.0600000005</v>
      </c>
      <c r="TO32" s="11">
        <v>7658549.4300000006</v>
      </c>
      <c r="TP32" s="11">
        <v>2854253.4</v>
      </c>
      <c r="TQ32" s="11">
        <v>14419630.42</v>
      </c>
      <c r="TR32" s="11">
        <v>11951563.810000001</v>
      </c>
      <c r="TS32" s="11">
        <v>5407770.7400000002</v>
      </c>
      <c r="TT32" s="11">
        <v>16962047.859999999</v>
      </c>
      <c r="TU32" s="11">
        <v>8791152.5500000007</v>
      </c>
      <c r="TV32" s="11">
        <v>5496470.6099999994</v>
      </c>
      <c r="TW32" s="11">
        <v>5148195.7</v>
      </c>
      <c r="TX32" s="11">
        <v>4311200.21</v>
      </c>
      <c r="TY32" s="11">
        <v>5388692.6000000006</v>
      </c>
      <c r="TZ32" s="11">
        <v>16837640.560000002</v>
      </c>
      <c r="UA32" s="11">
        <v>3970066.38</v>
      </c>
      <c r="UB32" s="11">
        <v>19190585.329999998</v>
      </c>
      <c r="UC32" s="11">
        <v>20473379.969999999</v>
      </c>
      <c r="UD32" s="11">
        <v>12420316.760000002</v>
      </c>
      <c r="UE32" s="11">
        <v>8598530.3499999996</v>
      </c>
      <c r="UF32" s="11">
        <v>22545617.560000002</v>
      </c>
      <c r="UG32" s="11">
        <v>4690773.5</v>
      </c>
      <c r="UH32" s="11">
        <v>4056771.5</v>
      </c>
      <c r="UI32" s="11">
        <v>11761746.73</v>
      </c>
      <c r="UJ32" s="11">
        <v>7520559.3999999994</v>
      </c>
      <c r="UK32" s="11">
        <v>7618290.3499999996</v>
      </c>
      <c r="UL32" s="11">
        <v>12383258.800000001</v>
      </c>
      <c r="UM32" s="11">
        <v>9378962.9699999988</v>
      </c>
      <c r="UN32" s="11">
        <v>13490043.420000002</v>
      </c>
      <c r="UO32" s="11">
        <v>8516491.9600000009</v>
      </c>
      <c r="UP32" s="11">
        <v>4323661.01</v>
      </c>
      <c r="UQ32" s="11">
        <v>63419121.210000008</v>
      </c>
      <c r="UR32" s="11">
        <v>21019456.670000002</v>
      </c>
      <c r="US32" s="11">
        <v>23715005.530000001</v>
      </c>
      <c r="UT32" s="11">
        <v>45590492.580000006</v>
      </c>
      <c r="UU32" s="11">
        <v>2754408.92</v>
      </c>
      <c r="UV32" s="11">
        <v>13147822.140000001</v>
      </c>
      <c r="UW32" s="11">
        <v>20009857.889999997</v>
      </c>
      <c r="UX32" s="11">
        <v>8054000.6800000006</v>
      </c>
      <c r="UY32" s="11">
        <v>9917737.5700000003</v>
      </c>
      <c r="UZ32" s="11">
        <v>19035146.079999998</v>
      </c>
      <c r="VA32" s="11">
        <v>17533279.98</v>
      </c>
      <c r="VB32" s="11">
        <v>30854103.289999999</v>
      </c>
      <c r="VC32" s="11">
        <v>17012460.030000001</v>
      </c>
      <c r="VD32" s="11">
        <v>29638331.089999996</v>
      </c>
      <c r="VE32" s="11">
        <v>12503434.210000001</v>
      </c>
      <c r="VF32" s="11">
        <v>11754946.199999999</v>
      </c>
      <c r="VG32" s="11">
        <v>5904469.0299999993</v>
      </c>
      <c r="VH32" s="11">
        <v>11803208.050000001</v>
      </c>
      <c r="VI32" s="11">
        <v>32946483.760000002</v>
      </c>
      <c r="VJ32" s="11">
        <v>11881298.280000001</v>
      </c>
      <c r="VK32" s="11">
        <v>9507638.2599999998</v>
      </c>
      <c r="VL32" s="11">
        <v>2792600.13</v>
      </c>
      <c r="VM32" s="11">
        <v>31021428.639999997</v>
      </c>
      <c r="VN32" s="11">
        <v>10736464.609999999</v>
      </c>
      <c r="VO32" s="11">
        <v>7975638.6800000006</v>
      </c>
      <c r="VP32" s="11">
        <v>18260985.07</v>
      </c>
      <c r="VQ32" s="11">
        <v>8193645.0500000007</v>
      </c>
      <c r="VR32" s="11">
        <v>12188496.07</v>
      </c>
      <c r="VS32" s="11">
        <v>8999242.6600000001</v>
      </c>
      <c r="VT32" s="11">
        <v>5317112.1099999994</v>
      </c>
      <c r="VU32" s="11">
        <v>7585278.75</v>
      </c>
      <c r="VV32" s="11">
        <v>17016371.030000001</v>
      </c>
      <c r="VW32" s="11">
        <v>10039002.739999998</v>
      </c>
      <c r="VX32" s="11">
        <v>25324462.669999998</v>
      </c>
      <c r="VY32" s="11">
        <v>9557860.3200000003</v>
      </c>
      <c r="VZ32" s="11">
        <v>8058757.4299999997</v>
      </c>
      <c r="WA32" s="11">
        <v>2923946.2</v>
      </c>
      <c r="WB32" s="11">
        <v>76620295.890000001</v>
      </c>
      <c r="WC32" s="11">
        <v>13968755.960000001</v>
      </c>
      <c r="WD32" s="11">
        <v>16766752.99</v>
      </c>
      <c r="WE32" s="11">
        <v>36465517.530000001</v>
      </c>
      <c r="WF32" s="11">
        <v>2663512.63</v>
      </c>
      <c r="WG32" s="11">
        <v>9632775.120000001</v>
      </c>
      <c r="WH32" s="11">
        <v>14283115.34</v>
      </c>
      <c r="WI32" s="11">
        <v>22388833.25</v>
      </c>
      <c r="WJ32" s="11">
        <v>12697404.25</v>
      </c>
      <c r="WK32" s="11">
        <v>22877579.130000003</v>
      </c>
      <c r="WL32" s="11">
        <v>2762394.7</v>
      </c>
      <c r="WM32" s="11">
        <v>15427307.660000002</v>
      </c>
      <c r="WN32" s="11">
        <v>11440677.99</v>
      </c>
      <c r="WO32" s="11">
        <v>17781486.579999998</v>
      </c>
      <c r="WP32" s="11">
        <v>16294055.74</v>
      </c>
      <c r="WQ32" s="11">
        <v>11281307.76</v>
      </c>
      <c r="WR32" s="11">
        <v>26409262.880000003</v>
      </c>
      <c r="WS32" s="11">
        <v>15298562.26</v>
      </c>
      <c r="WT32" s="11">
        <v>8573333.7699999996</v>
      </c>
      <c r="WU32" s="11">
        <v>26687554.260000002</v>
      </c>
      <c r="WV32" s="11">
        <v>35613768.579999998</v>
      </c>
      <c r="WW32" s="11">
        <v>7530633.5299999993</v>
      </c>
      <c r="WX32" s="11">
        <v>9079817.0600000005</v>
      </c>
      <c r="WY32" s="11">
        <v>1190258.8700000001</v>
      </c>
      <c r="WZ32" s="11">
        <v>12657101.719999999</v>
      </c>
      <c r="XA32" s="11">
        <v>1736533.25</v>
      </c>
      <c r="XB32" s="11">
        <v>3980522.6500000004</v>
      </c>
      <c r="XC32" s="11">
        <v>5255943.1399999997</v>
      </c>
      <c r="XD32" s="11">
        <v>11769662.510000002</v>
      </c>
      <c r="XE32" s="11">
        <v>5110589.459999999</v>
      </c>
      <c r="XF32" s="11">
        <v>8517185.5199999996</v>
      </c>
      <c r="XG32" s="11">
        <v>4058248.95</v>
      </c>
      <c r="XH32" s="11">
        <v>8294100.8100000005</v>
      </c>
      <c r="XI32" s="11">
        <v>27037994.030000001</v>
      </c>
      <c r="XJ32" s="11">
        <v>49796490.210000001</v>
      </c>
      <c r="XK32" s="11">
        <v>63756741.599999994</v>
      </c>
      <c r="XL32" s="11">
        <v>36124826.440000005</v>
      </c>
      <c r="XM32" s="11">
        <v>29752607.489999998</v>
      </c>
      <c r="XN32" s="11">
        <v>28226644.16</v>
      </c>
      <c r="XO32" s="11">
        <v>71342265.879999995</v>
      </c>
      <c r="XP32" s="11">
        <v>62240709.640000001</v>
      </c>
      <c r="XQ32" s="11">
        <v>26868246.379999999</v>
      </c>
      <c r="XR32" s="11">
        <v>74639976.040000007</v>
      </c>
      <c r="XS32" s="11">
        <v>82935410.810000002</v>
      </c>
      <c r="XT32" s="11">
        <v>21352267.879999999</v>
      </c>
      <c r="XU32" s="11">
        <v>18261271.25</v>
      </c>
      <c r="XV32" s="11">
        <v>28000896.789999999</v>
      </c>
      <c r="XW32" s="11">
        <v>29647187</v>
      </c>
      <c r="XX32" s="11">
        <v>22980864.73</v>
      </c>
      <c r="XY32" s="11">
        <v>10025718.609999999</v>
      </c>
      <c r="XZ32" s="11">
        <v>19284303.629999999</v>
      </c>
      <c r="YA32" s="11">
        <v>17885476.16</v>
      </c>
      <c r="YB32" s="11">
        <v>9711648.0099999998</v>
      </c>
      <c r="YC32" s="11">
        <v>19046164.859999999</v>
      </c>
      <c r="YD32" s="11">
        <v>22449033.75</v>
      </c>
      <c r="YE32" s="11">
        <v>59179598.390000001</v>
      </c>
      <c r="YF32" s="11">
        <v>111135732.78</v>
      </c>
      <c r="YG32" s="11">
        <v>22899418.899999999</v>
      </c>
      <c r="YH32" s="11">
        <v>47115235.93</v>
      </c>
      <c r="YI32" s="11">
        <v>12349887.84</v>
      </c>
      <c r="YJ32" s="11">
        <v>12023603.34</v>
      </c>
      <c r="YK32" s="11">
        <v>16300728.439999999</v>
      </c>
      <c r="YL32" s="11">
        <v>47577249.980000004</v>
      </c>
      <c r="YM32" s="11">
        <v>11235314.870000001</v>
      </c>
      <c r="YN32" s="11">
        <v>12779666.08</v>
      </c>
      <c r="YO32" s="11">
        <v>43616547.379999995</v>
      </c>
      <c r="YP32" s="11">
        <v>10810010.83</v>
      </c>
      <c r="YQ32" s="11">
        <v>27217221.700000003</v>
      </c>
      <c r="YR32" s="11">
        <v>7834177.2599999998</v>
      </c>
      <c r="YS32" s="11">
        <v>9191078.6500000004</v>
      </c>
      <c r="YT32" s="11">
        <v>10943611.190000001</v>
      </c>
      <c r="YU32" s="11">
        <v>9128665.7899999991</v>
      </c>
      <c r="YV32" s="11">
        <v>8002507.4000000004</v>
      </c>
      <c r="YW32" s="11">
        <v>13657611.029999999</v>
      </c>
      <c r="YX32" s="11">
        <v>14577743.370000001</v>
      </c>
      <c r="YY32" s="11">
        <v>13985260</v>
      </c>
      <c r="YZ32" s="11">
        <v>9636533.7400000002</v>
      </c>
      <c r="ZA32" s="11">
        <v>11725396</v>
      </c>
      <c r="ZB32" s="11">
        <v>7098471</v>
      </c>
      <c r="ZC32" s="11">
        <v>5635897</v>
      </c>
      <c r="ZD32" s="11">
        <v>43746942.549999997</v>
      </c>
      <c r="ZE32" s="11">
        <v>4094773.59</v>
      </c>
      <c r="ZF32" s="11">
        <v>18240623.27</v>
      </c>
      <c r="ZG32" s="11">
        <v>7146202.4299999997</v>
      </c>
      <c r="ZH32" s="11">
        <v>6247372.8600000003</v>
      </c>
      <c r="ZI32" s="11">
        <v>6667771.71</v>
      </c>
      <c r="ZJ32" s="11">
        <v>4044865.47</v>
      </c>
      <c r="ZK32" s="11">
        <v>1832177.75</v>
      </c>
      <c r="ZL32" s="11">
        <v>4059399.01</v>
      </c>
      <c r="ZM32" s="11">
        <v>64857973.82</v>
      </c>
      <c r="ZN32" s="11">
        <v>7072421.1500000004</v>
      </c>
      <c r="ZO32" s="11">
        <v>13729591.469999999</v>
      </c>
      <c r="ZP32" s="11">
        <v>46302642.25</v>
      </c>
      <c r="ZQ32" s="11">
        <v>18690637.509999998</v>
      </c>
      <c r="ZR32" s="11">
        <v>5717959.1500000004</v>
      </c>
      <c r="ZS32" s="11">
        <v>5976868.0199999996</v>
      </c>
      <c r="ZT32" s="11">
        <v>27524417.939999998</v>
      </c>
      <c r="ZU32" s="11">
        <v>28191168.919999998</v>
      </c>
      <c r="ZV32" s="11">
        <v>23440790.09</v>
      </c>
      <c r="ZW32" s="11">
        <v>2788378.71</v>
      </c>
      <c r="ZX32" s="11">
        <v>5922354.3600000003</v>
      </c>
      <c r="ZY32" s="11">
        <v>3343977.02</v>
      </c>
      <c r="ZZ32" s="11">
        <v>14347423.560000002</v>
      </c>
      <c r="AAA32" s="11">
        <v>10625737.219999999</v>
      </c>
      <c r="AAB32" s="11">
        <v>6704683.7999999998</v>
      </c>
      <c r="AAC32" s="11">
        <v>13925047.359999999</v>
      </c>
      <c r="AAD32" s="11">
        <v>3873913.81</v>
      </c>
      <c r="AAE32" s="11">
        <v>6275737.2999999998</v>
      </c>
      <c r="AAF32" s="11">
        <v>5038032.54</v>
      </c>
      <c r="AAG32" s="11">
        <v>6150130.6699999999</v>
      </c>
      <c r="AAH32" s="11">
        <v>13059354.690000001</v>
      </c>
      <c r="AAI32" s="11">
        <v>34453331.109999999</v>
      </c>
      <c r="AAJ32" s="11">
        <v>5316740.5600000005</v>
      </c>
      <c r="AAK32" s="11">
        <v>6880272.3300000001</v>
      </c>
      <c r="AAL32" s="11">
        <v>5201604.7799999993</v>
      </c>
      <c r="AAM32" s="11">
        <v>5488112.6799999997</v>
      </c>
      <c r="AAN32" s="11">
        <v>8512095</v>
      </c>
      <c r="AAO32" s="11">
        <v>10679369.870000001</v>
      </c>
      <c r="AAP32" s="11">
        <v>26800204.23</v>
      </c>
      <c r="AAQ32" s="11">
        <v>5200432.03</v>
      </c>
      <c r="AAR32" s="11">
        <v>6626916.25</v>
      </c>
      <c r="AAS32" s="11">
        <v>29249571.210000001</v>
      </c>
      <c r="AAT32" s="11">
        <v>8563591.6400000006</v>
      </c>
      <c r="AAU32" s="11">
        <v>9823673.0099999998</v>
      </c>
      <c r="AAV32" s="11">
        <v>23945603.220000003</v>
      </c>
      <c r="AAW32" s="11">
        <v>13968727.5</v>
      </c>
      <c r="AAX32" s="11">
        <v>19929029.25</v>
      </c>
      <c r="AAY32" s="11">
        <v>5802384.5300000003</v>
      </c>
      <c r="AAZ32" s="11">
        <v>18885327.600000001</v>
      </c>
      <c r="ABA32" s="11">
        <v>16724862.529999999</v>
      </c>
      <c r="ABB32" s="11">
        <v>25721503.25</v>
      </c>
      <c r="ABC32" s="11">
        <v>6944556.9900000002</v>
      </c>
      <c r="ABD32" s="11">
        <v>5300694.63</v>
      </c>
      <c r="ABE32" s="11">
        <v>7852417.9900000002</v>
      </c>
      <c r="ABF32" s="11">
        <v>2207865.17</v>
      </c>
      <c r="ABG32" s="11">
        <v>5292060.41</v>
      </c>
      <c r="ABH32" s="11">
        <v>8057398.3499999996</v>
      </c>
      <c r="ABI32" s="11">
        <v>16609348.23</v>
      </c>
      <c r="ABJ32" s="11">
        <v>17359337.879999999</v>
      </c>
      <c r="ABK32" s="11">
        <v>8208833.6600000001</v>
      </c>
      <c r="ABL32" s="11">
        <v>5982345.9900000002</v>
      </c>
      <c r="ABM32" s="11">
        <v>10610509.5</v>
      </c>
      <c r="ABN32" s="11">
        <v>8848253.8000000007</v>
      </c>
      <c r="ABO32" s="11">
        <v>9352094.4299999997</v>
      </c>
      <c r="ABP32" s="11">
        <v>40679352.030000001</v>
      </c>
      <c r="ABQ32" s="11">
        <v>20054764.02</v>
      </c>
      <c r="ABR32" s="11">
        <v>9432839.4100000001</v>
      </c>
      <c r="ABS32" s="11">
        <v>40802014.32</v>
      </c>
      <c r="ABT32" s="11">
        <v>25209729.579999998</v>
      </c>
      <c r="ABU32" s="11">
        <v>34825863.25</v>
      </c>
      <c r="ABV32" s="11">
        <v>8711028.3000000007</v>
      </c>
      <c r="ABW32" s="11">
        <v>30457154.300000001</v>
      </c>
      <c r="ABX32" s="11">
        <v>2350539.4299999997</v>
      </c>
      <c r="ABY32" s="11">
        <v>43877067.25</v>
      </c>
      <c r="ABZ32" s="11">
        <v>5409652.7000000002</v>
      </c>
      <c r="ACA32" s="11">
        <v>15084356.84</v>
      </c>
      <c r="ACB32" s="11">
        <v>3277606.57</v>
      </c>
      <c r="ACC32" s="11">
        <v>3091326.5999999996</v>
      </c>
      <c r="ACD32" s="11">
        <v>7804657.8200000003</v>
      </c>
      <c r="ACE32" s="11">
        <v>1604396</v>
      </c>
      <c r="ACF32" s="11">
        <v>4254067.5</v>
      </c>
      <c r="ACG32" s="11">
        <v>12118472.93</v>
      </c>
      <c r="ACH32" s="11">
        <v>7476144.9500000002</v>
      </c>
      <c r="ACI32" s="11">
        <v>3096797.46</v>
      </c>
      <c r="ACJ32" s="11">
        <v>52688925.07</v>
      </c>
      <c r="ACK32" s="11">
        <v>2029626.87</v>
      </c>
      <c r="ACL32" s="11">
        <v>6993710.2400000002</v>
      </c>
      <c r="ACM32" s="11">
        <v>6939539.2999999998</v>
      </c>
      <c r="ACN32" s="11">
        <v>836318.29</v>
      </c>
      <c r="ACO32" s="11">
        <v>2371377</v>
      </c>
      <c r="ACP32" s="11">
        <v>10256928.75</v>
      </c>
      <c r="ACQ32" s="11">
        <v>48971509.060000002</v>
      </c>
      <c r="ACR32" s="11">
        <v>23540784.43</v>
      </c>
      <c r="ACS32" s="11">
        <v>458203.57</v>
      </c>
      <c r="ACT32" s="11">
        <v>240799.61</v>
      </c>
      <c r="ACU32" s="11">
        <v>6502650.0899999999</v>
      </c>
      <c r="ACV32" s="11">
        <v>8633580.8500000015</v>
      </c>
      <c r="ACW32" s="11">
        <v>14883947.360000001</v>
      </c>
      <c r="ACX32" s="11">
        <v>15093691.24</v>
      </c>
      <c r="ACY32" s="11">
        <v>3815625.35</v>
      </c>
      <c r="ACZ32" s="11">
        <v>1503885.05</v>
      </c>
      <c r="ADA32" s="11">
        <v>766676.41</v>
      </c>
      <c r="ADB32" s="11">
        <v>2032402.25</v>
      </c>
      <c r="ADC32" s="11">
        <v>413311</v>
      </c>
      <c r="ADD32" s="11">
        <v>4123160</v>
      </c>
      <c r="ADE32" s="11">
        <v>2678608.73</v>
      </c>
      <c r="ADF32" s="11">
        <v>6434721.7400000002</v>
      </c>
      <c r="ADG32" s="11">
        <v>6567473.3500000015</v>
      </c>
      <c r="ADH32" s="11">
        <v>8915921.2899999991</v>
      </c>
      <c r="ADI32" s="11">
        <v>5359515.16</v>
      </c>
      <c r="ADJ32" s="11">
        <v>2365035.3199999998</v>
      </c>
      <c r="ADK32" s="11">
        <v>5423708.1699999999</v>
      </c>
      <c r="ADL32" s="11">
        <v>2421757</v>
      </c>
      <c r="ADM32" s="11">
        <v>4320740.32</v>
      </c>
      <c r="ADN32" s="11">
        <v>1503256.75</v>
      </c>
      <c r="ADO32" s="11">
        <v>6075919.6400000006</v>
      </c>
      <c r="ADP32" s="11">
        <v>43067155.969999999</v>
      </c>
      <c r="ADQ32" s="11">
        <v>4962196.3100000005</v>
      </c>
      <c r="ADR32" s="11">
        <v>12352580.74</v>
      </c>
      <c r="ADS32" s="11">
        <v>13013822.34</v>
      </c>
      <c r="ADT32" s="11">
        <v>16913935.700000003</v>
      </c>
      <c r="ADU32" s="11">
        <v>1619844.17</v>
      </c>
      <c r="ADV32" s="11">
        <v>4209577.790000001</v>
      </c>
      <c r="ADW32" s="11">
        <v>11307210.359999999</v>
      </c>
      <c r="ADX32" s="11">
        <v>2447480.75</v>
      </c>
      <c r="ADY32" s="11">
        <v>35164.800000000003</v>
      </c>
      <c r="ADZ32" s="11">
        <v>99388270.74000001</v>
      </c>
      <c r="AEA32" s="11">
        <v>35670241.170000002</v>
      </c>
      <c r="AEB32" s="11">
        <v>30903767.41</v>
      </c>
      <c r="AEC32" s="11">
        <v>3426596.3400000003</v>
      </c>
      <c r="AED32" s="11">
        <v>7417120.54</v>
      </c>
      <c r="AEE32" s="11">
        <v>10716838.279999999</v>
      </c>
      <c r="AEF32" s="11">
        <v>4593544.75</v>
      </c>
      <c r="AEG32" s="11">
        <v>19585607.600000001</v>
      </c>
      <c r="AEH32" s="11">
        <v>4781523.6099999994</v>
      </c>
      <c r="AEI32" s="11">
        <v>12489686.529999999</v>
      </c>
      <c r="AEJ32" s="11">
        <v>7305557.3799999999</v>
      </c>
      <c r="AEK32" s="11">
        <v>30997876.229999997</v>
      </c>
      <c r="AEL32" s="11">
        <v>4353148.71</v>
      </c>
      <c r="AEM32" s="11">
        <v>15284967.109999999</v>
      </c>
      <c r="AEN32" s="11">
        <v>14894087.289999999</v>
      </c>
      <c r="AEO32" s="11">
        <v>17059759.600000001</v>
      </c>
      <c r="AEP32" s="11">
        <v>8836460.7300000004</v>
      </c>
      <c r="AEQ32" s="11">
        <v>9640962.9200000018</v>
      </c>
      <c r="AER32" s="11">
        <v>1763621.23</v>
      </c>
      <c r="AES32" s="11">
        <v>18320977.330000002</v>
      </c>
      <c r="AET32" s="11">
        <v>63527836.259999998</v>
      </c>
      <c r="AEU32" s="11">
        <v>28690818.59</v>
      </c>
      <c r="AEV32" s="11">
        <v>43383406.890000001</v>
      </c>
      <c r="AEW32" s="11">
        <v>26355801.200000003</v>
      </c>
      <c r="AEX32" s="11">
        <v>16742371.209999999</v>
      </c>
      <c r="AEY32" s="11">
        <v>40930750.390000001</v>
      </c>
      <c r="AEZ32" s="11">
        <v>11986809.149999999</v>
      </c>
      <c r="AFA32" s="11">
        <v>22370646.050000001</v>
      </c>
      <c r="AFB32" s="11">
        <v>12431820.119999999</v>
      </c>
      <c r="AFC32" s="11">
        <v>9157692.4399999995</v>
      </c>
      <c r="AFD32" s="11">
        <v>21446542.039999999</v>
      </c>
      <c r="AFE32" s="11">
        <v>8202050.0700000003</v>
      </c>
      <c r="AFF32" s="11">
        <v>9978029.7100000009</v>
      </c>
      <c r="AFG32" s="11">
        <v>9765646.0499999989</v>
      </c>
      <c r="AFH32" s="11">
        <v>12067214.460000001</v>
      </c>
      <c r="AFI32" s="11">
        <v>10565789.629999999</v>
      </c>
      <c r="AFJ32" s="11">
        <v>3265200.84</v>
      </c>
      <c r="AFK32" s="11">
        <v>8815692.5800000001</v>
      </c>
      <c r="AFL32" s="11">
        <v>4138745.2800000003</v>
      </c>
      <c r="AFM32" s="11">
        <v>6948961.6799999997</v>
      </c>
      <c r="AFN32" s="11">
        <v>4097232.3499999996</v>
      </c>
      <c r="AFO32" s="11">
        <v>3729281.46</v>
      </c>
      <c r="AFP32" s="11">
        <v>7933821.8700000001</v>
      </c>
      <c r="AFQ32" s="11">
        <v>18280574.059999999</v>
      </c>
      <c r="AFR32" s="11">
        <v>12524593.649999999</v>
      </c>
      <c r="AFS32" s="11">
        <v>9680609.5899999999</v>
      </c>
      <c r="AFT32" s="11">
        <v>4232433</v>
      </c>
      <c r="AFU32" s="11">
        <v>20450793.789999999</v>
      </c>
      <c r="AFV32" s="11">
        <v>5037471.22</v>
      </c>
      <c r="AFW32" s="11">
        <v>1582422</v>
      </c>
      <c r="AFX32" s="11">
        <v>39650137.189999998</v>
      </c>
      <c r="AFY32" s="11">
        <v>12887096.16</v>
      </c>
      <c r="AFZ32" s="11">
        <v>5007042</v>
      </c>
      <c r="AGA32" s="11">
        <v>10013150.109999999</v>
      </c>
      <c r="AGB32" s="11">
        <v>3235724.8</v>
      </c>
      <c r="AGC32" s="11">
        <v>83735219.709999993</v>
      </c>
      <c r="AGD32" s="11">
        <v>19635399.389999997</v>
      </c>
      <c r="AGE32" s="11">
        <v>22892377.879999999</v>
      </c>
      <c r="AGF32" s="11">
        <v>14311505.07</v>
      </c>
      <c r="AGG32" s="11">
        <v>44798306.57</v>
      </c>
      <c r="AGH32" s="11">
        <v>20368502.449999999</v>
      </c>
      <c r="AGI32" s="11">
        <v>8210691.8099999996</v>
      </c>
      <c r="AGJ32" s="11">
        <v>19079571.199999999</v>
      </c>
      <c r="AGK32" s="11">
        <v>11013557.390000001</v>
      </c>
      <c r="AGL32" s="11">
        <v>12641688.5</v>
      </c>
      <c r="AGM32" s="11">
        <v>14316222.85</v>
      </c>
      <c r="AGN32" s="11">
        <v>60770463.640000001</v>
      </c>
      <c r="AGO32" s="11">
        <v>6250943.9999999991</v>
      </c>
      <c r="AGP32" s="11">
        <v>16414304.799999999</v>
      </c>
      <c r="AGQ32" s="11">
        <v>5838259.6399999997</v>
      </c>
      <c r="AGR32" s="11">
        <v>17431831.48</v>
      </c>
      <c r="AGS32" s="11">
        <v>19683348.159999996</v>
      </c>
      <c r="AGT32" s="11">
        <v>3367691.3200000003</v>
      </c>
      <c r="AGU32" s="11">
        <v>11864147.1</v>
      </c>
      <c r="AGV32" s="11">
        <v>63034223.480000004</v>
      </c>
      <c r="AGW32" s="11">
        <v>24157610.760000002</v>
      </c>
      <c r="AGX32" s="11">
        <v>5325235.16</v>
      </c>
      <c r="AGY32" s="11">
        <v>25511943.129999999</v>
      </c>
      <c r="AGZ32" s="11">
        <v>20059772.550000001</v>
      </c>
      <c r="AHA32" s="11">
        <v>11110622.359999999</v>
      </c>
      <c r="AHB32" s="11">
        <v>9942601.6700000018</v>
      </c>
      <c r="AHC32" s="11">
        <v>17063485.259999998</v>
      </c>
      <c r="AHD32" s="11">
        <v>3405042.6</v>
      </c>
      <c r="AHE32" s="11">
        <v>12285887.029999999</v>
      </c>
      <c r="AHF32" s="11">
        <v>25950637.799999997</v>
      </c>
      <c r="AHG32" s="11">
        <v>3335423.82</v>
      </c>
      <c r="AHH32" s="11">
        <v>6503345.669999999</v>
      </c>
      <c r="AHI32" s="11">
        <v>10675285.17</v>
      </c>
      <c r="AHJ32" s="11">
        <v>10383182.969999999</v>
      </c>
      <c r="AHK32" s="11">
        <v>6528784.75</v>
      </c>
      <c r="AHL32" s="11">
        <v>9298001.4000000004</v>
      </c>
      <c r="AHM32" s="11">
        <v>6008238.5899999989</v>
      </c>
      <c r="AHN32" s="11">
        <v>6270611.5999999996</v>
      </c>
      <c r="AHO32" s="11">
        <v>11396362.220000001</v>
      </c>
      <c r="AHP32" s="11">
        <v>11729103.92</v>
      </c>
      <c r="AHQ32" s="11">
        <v>13898145.609999999</v>
      </c>
      <c r="AHR32" s="11">
        <v>7248004.25</v>
      </c>
      <c r="AHS32" s="11">
        <v>6834711.2999999998</v>
      </c>
      <c r="AHT32" s="11">
        <f t="shared" si="16"/>
        <v>16084581251.629974</v>
      </c>
      <c r="AHV32" s="609"/>
      <c r="AHW32" s="610"/>
    </row>
    <row r="33" spans="1:907" x14ac:dyDescent="0.7">
      <c r="A33" s="96"/>
      <c r="B33" s="96" t="s">
        <v>1141</v>
      </c>
      <c r="C33" s="6" t="s">
        <v>1142</v>
      </c>
      <c r="D33" s="11">
        <v>3344618805.79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4004239643.3400002</v>
      </c>
      <c r="W33" s="11">
        <v>1640803.93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1262127.3700000001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719025592.94999993</v>
      </c>
      <c r="BJ33" s="11">
        <v>508460476.38999999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1314027120.5799999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2727935.85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1563917334.5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24926505.02</v>
      </c>
      <c r="DC33" s="11">
        <v>26899994.579999998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971998010.25999999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2384063.66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358123117.75999999</v>
      </c>
      <c r="EF33" s="11">
        <v>202189109.31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862386973.86000001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107574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376187978.25999999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17376589.129999999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57868.77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111572.74</v>
      </c>
      <c r="GZ33" s="11">
        <v>0</v>
      </c>
      <c r="HA33" s="11">
        <v>0</v>
      </c>
      <c r="HB33" s="11">
        <v>0</v>
      </c>
      <c r="HC33" s="11">
        <v>4615506.18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239697.05000000002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358923.81</v>
      </c>
      <c r="HT33" s="11">
        <v>990892.73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3133265.3400000003</v>
      </c>
      <c r="IJ33" s="11">
        <v>127400756.44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197534.23</v>
      </c>
      <c r="IU33" s="11">
        <v>203098.01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498756646.05000001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206792805.82999998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734861468.71000004</v>
      </c>
      <c r="JT33" s="11">
        <v>15897.87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220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4426537.0600000005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170000000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7514617.5199999996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1814273.03</v>
      </c>
      <c r="LI33" s="11">
        <v>152380.66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7000</v>
      </c>
      <c r="LS33" s="11">
        <v>50730.79</v>
      </c>
      <c r="LT33" s="11">
        <v>0</v>
      </c>
      <c r="LU33" s="11">
        <v>0</v>
      </c>
      <c r="LV33" s="11">
        <v>2070404.33</v>
      </c>
      <c r="LW33" s="11">
        <v>194082277.88</v>
      </c>
      <c r="LX33" s="11">
        <v>709982.59</v>
      </c>
      <c r="LY33" s="11">
        <v>0</v>
      </c>
      <c r="LZ33" s="11">
        <v>0</v>
      </c>
      <c r="MA33" s="11">
        <v>0</v>
      </c>
      <c r="MB33" s="11">
        <v>0</v>
      </c>
      <c r="MC33" s="11">
        <v>107000</v>
      </c>
      <c r="MD33" s="11">
        <v>0</v>
      </c>
      <c r="ME33" s="11">
        <v>0</v>
      </c>
      <c r="MF33" s="11">
        <v>0</v>
      </c>
      <c r="MG33" s="11">
        <v>0</v>
      </c>
      <c r="MH33" s="11">
        <v>1121667614.1799998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1326672601.5799999</v>
      </c>
      <c r="MU33" s="11">
        <v>0</v>
      </c>
      <c r="MV33" s="11">
        <v>0</v>
      </c>
      <c r="MW33" s="11">
        <v>0</v>
      </c>
      <c r="MX33" s="11">
        <v>634.12</v>
      </c>
      <c r="MY33" s="11">
        <v>0</v>
      </c>
      <c r="MZ33" s="11">
        <v>0</v>
      </c>
      <c r="NA33" s="11">
        <v>811.22</v>
      </c>
      <c r="NB33" s="11">
        <v>0</v>
      </c>
      <c r="NC33" s="11">
        <v>0</v>
      </c>
      <c r="ND33" s="11">
        <v>0</v>
      </c>
      <c r="NE33" s="11">
        <v>1284625323.8399999</v>
      </c>
      <c r="NF33" s="11">
        <v>0</v>
      </c>
      <c r="NG33" s="11">
        <v>0</v>
      </c>
      <c r="NH33" s="11">
        <v>51962946.640000001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107299758.86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1226912867.3599999</v>
      </c>
      <c r="NY33" s="11">
        <v>13500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10000</v>
      </c>
      <c r="OF33" s="11">
        <v>123798.18</v>
      </c>
      <c r="OG33" s="11">
        <v>0</v>
      </c>
      <c r="OH33" s="11">
        <v>1536885.62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1373577.77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109499.64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1936855.8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2662012.89</v>
      </c>
      <c r="PV33" s="11">
        <v>0</v>
      </c>
      <c r="PW33" s="11">
        <v>0</v>
      </c>
      <c r="PX33" s="11">
        <v>0</v>
      </c>
      <c r="PY33" s="11">
        <v>1170979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39682662.489999995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397892.62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229897.76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62664036.060000002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1573373.36</v>
      </c>
      <c r="SO33" s="11">
        <v>0</v>
      </c>
      <c r="SP33" s="11">
        <v>0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6942.3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63150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45530.54</v>
      </c>
      <c r="UA33" s="11">
        <v>0</v>
      </c>
      <c r="UB33" s="11">
        <v>23177.25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2704579.17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9828706.4199999999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0</v>
      </c>
      <c r="VL33" s="11">
        <v>0</v>
      </c>
      <c r="VM33" s="11">
        <v>244305557.88000003</v>
      </c>
      <c r="VN33" s="11">
        <v>0</v>
      </c>
      <c r="VO33" s="11">
        <v>0</v>
      </c>
      <c r="VP33" s="11">
        <v>0</v>
      </c>
      <c r="VQ33" s="11">
        <v>0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0</v>
      </c>
      <c r="WA33" s="11">
        <v>0</v>
      </c>
      <c r="WB33" s="11">
        <v>42979938.369999997</v>
      </c>
      <c r="WC33" s="11">
        <v>0</v>
      </c>
      <c r="WD33" s="11">
        <v>0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0</v>
      </c>
      <c r="WK33" s="11">
        <v>0</v>
      </c>
      <c r="WL33" s="11">
        <v>0</v>
      </c>
      <c r="WM33" s="11">
        <v>0</v>
      </c>
      <c r="WN33" s="11">
        <v>0</v>
      </c>
      <c r="WO33" s="11">
        <v>0</v>
      </c>
      <c r="WP33" s="11">
        <v>0</v>
      </c>
      <c r="WQ33" s="11">
        <v>0</v>
      </c>
      <c r="WR33" s="11">
        <v>1500</v>
      </c>
      <c r="WS33" s="11">
        <v>0</v>
      </c>
      <c r="WT33" s="11">
        <v>0</v>
      </c>
      <c r="WU33" s="11">
        <v>0</v>
      </c>
      <c r="WV33" s="11">
        <v>11200</v>
      </c>
      <c r="WW33" s="11">
        <v>0</v>
      </c>
      <c r="WX33" s="11">
        <v>0</v>
      </c>
      <c r="WY33" s="11">
        <v>0</v>
      </c>
      <c r="WZ33" s="11">
        <v>0</v>
      </c>
      <c r="XA33" s="11">
        <v>0</v>
      </c>
      <c r="XB33" s="11">
        <v>0</v>
      </c>
      <c r="XC33" s="11">
        <v>0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42129142.109999999</v>
      </c>
      <c r="XJ33" s="11">
        <v>0</v>
      </c>
      <c r="XK33" s="11">
        <v>0</v>
      </c>
      <c r="XL33" s="11">
        <v>583806.66999999993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0</v>
      </c>
      <c r="YB33" s="11">
        <v>0</v>
      </c>
      <c r="YC33" s="11">
        <v>0</v>
      </c>
      <c r="YD33" s="11">
        <v>0</v>
      </c>
      <c r="YE33" s="11">
        <v>0</v>
      </c>
      <c r="YF33" s="11">
        <v>12444794.85</v>
      </c>
      <c r="YG33" s="11">
        <v>0</v>
      </c>
      <c r="YH33" s="11">
        <v>0</v>
      </c>
      <c r="YI33" s="11">
        <v>0</v>
      </c>
      <c r="YJ33" s="11">
        <v>133097149.83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189657732.21000001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11332</v>
      </c>
      <c r="ZD33" s="11">
        <v>1440900.99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19305210.25</v>
      </c>
      <c r="ZN33" s="11">
        <v>0</v>
      </c>
      <c r="ZO33" s="11">
        <v>0</v>
      </c>
      <c r="ZP33" s="11">
        <v>1178.06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51000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42263240.280000001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1">
        <v>0</v>
      </c>
      <c r="AAW33" s="11">
        <v>0</v>
      </c>
      <c r="AAX33" s="11">
        <v>0</v>
      </c>
      <c r="AAY33" s="11">
        <v>0</v>
      </c>
      <c r="AAZ33" s="11">
        <v>0</v>
      </c>
      <c r="ABA33" s="11">
        <v>0</v>
      </c>
      <c r="ABB33" s="11">
        <v>0</v>
      </c>
      <c r="ABC33" s="11">
        <v>0</v>
      </c>
      <c r="ABD33" s="11">
        <v>0</v>
      </c>
      <c r="ABE33" s="11">
        <v>0</v>
      </c>
      <c r="ABF33" s="11">
        <v>0</v>
      </c>
      <c r="ABG33" s="11">
        <v>0</v>
      </c>
      <c r="ABH33" s="11">
        <v>0</v>
      </c>
      <c r="ABI33" s="11">
        <v>0</v>
      </c>
      <c r="ABJ33" s="11">
        <v>0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2006205.36</v>
      </c>
      <c r="ABQ33" s="11">
        <v>0</v>
      </c>
      <c r="ABR33" s="11">
        <v>0</v>
      </c>
      <c r="ABS33" s="11">
        <v>0</v>
      </c>
      <c r="ABT33" s="11">
        <v>0</v>
      </c>
      <c r="ABU33" s="11">
        <v>0</v>
      </c>
      <c r="ABV33" s="11">
        <v>0</v>
      </c>
      <c r="ABW33" s="11">
        <v>0</v>
      </c>
      <c r="ABX33" s="11">
        <v>0</v>
      </c>
      <c r="ABY33" s="11">
        <v>39800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0</v>
      </c>
      <c r="ACI33" s="11">
        <v>0</v>
      </c>
      <c r="ACJ33" s="11">
        <v>27712300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0</v>
      </c>
      <c r="ACR33" s="11">
        <v>0</v>
      </c>
      <c r="ACS33" s="11">
        <v>0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135478991.47999999</v>
      </c>
      <c r="ADH33" s="11">
        <v>56729974.32</v>
      </c>
      <c r="ADI33" s="11">
        <v>0</v>
      </c>
      <c r="ADJ33" s="11">
        <v>4491.29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110934425.06</v>
      </c>
      <c r="ADQ33" s="11">
        <v>0</v>
      </c>
      <c r="ADR33" s="11">
        <v>0</v>
      </c>
      <c r="ADS33" s="11">
        <v>0</v>
      </c>
      <c r="ADT33" s="11">
        <v>78555281.150000006</v>
      </c>
      <c r="ADU33" s="11">
        <v>0</v>
      </c>
      <c r="ADV33" s="11">
        <v>0</v>
      </c>
      <c r="ADW33" s="11">
        <v>0</v>
      </c>
      <c r="ADX33" s="11">
        <v>0</v>
      </c>
      <c r="ADY33" s="11">
        <v>0</v>
      </c>
      <c r="ADZ33" s="11">
        <v>61394917.759999998</v>
      </c>
      <c r="AEA33" s="11">
        <v>0</v>
      </c>
      <c r="AEB33" s="11">
        <v>0</v>
      </c>
      <c r="AEC33" s="11">
        <v>0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830491786.94999993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250371116.83000001</v>
      </c>
      <c r="AFE33" s="11">
        <v>177282.37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94452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171946030.53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17504864.559999999</v>
      </c>
      <c r="AGO33" s="11">
        <v>43461.1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34890000</v>
      </c>
      <c r="AGW33" s="11">
        <v>21315000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866289.63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f>SUM(D33:AHR33)</f>
        <v>24035311082.719997</v>
      </c>
      <c r="AHV33" s="609"/>
      <c r="AHW33" s="610"/>
    </row>
    <row r="34" spans="1:907" x14ac:dyDescent="0.7">
      <c r="B34" s="99"/>
      <c r="C34" s="1" t="s">
        <v>6458</v>
      </c>
      <c r="D34" s="2">
        <f>SUM(D19:D33)</f>
        <v>6831593734.6900005</v>
      </c>
      <c r="E34" s="2">
        <f t="shared" ref="E34:BP34" si="17">SUM(E19:E33)</f>
        <v>217768100.46999997</v>
      </c>
      <c r="F34" s="2">
        <f t="shared" si="17"/>
        <v>328986653.36000001</v>
      </c>
      <c r="G34" s="2">
        <f t="shared" si="17"/>
        <v>104317352.28999998</v>
      </c>
      <c r="H34" s="2">
        <f t="shared" si="17"/>
        <v>461092075.69</v>
      </c>
      <c r="I34" s="2">
        <f t="shared" si="17"/>
        <v>186980075.88999996</v>
      </c>
      <c r="J34" s="2">
        <f t="shared" si="17"/>
        <v>431282678.19000006</v>
      </c>
      <c r="K34" s="2">
        <f t="shared" si="17"/>
        <v>223719376.11000001</v>
      </c>
      <c r="L34" s="2">
        <f t="shared" si="17"/>
        <v>208908523.28999999</v>
      </c>
      <c r="M34" s="2">
        <f t="shared" si="17"/>
        <v>178440003.51999998</v>
      </c>
      <c r="N34" s="2">
        <f t="shared" si="17"/>
        <v>120416582.73999998</v>
      </c>
      <c r="O34" s="2">
        <f t="shared" si="17"/>
        <v>120470932.19</v>
      </c>
      <c r="P34" s="2">
        <f t="shared" si="17"/>
        <v>163762395.35000002</v>
      </c>
      <c r="Q34" s="2">
        <f t="shared" si="17"/>
        <v>130929316.44999999</v>
      </c>
      <c r="R34" s="2">
        <f t="shared" si="17"/>
        <v>111684576.40999998</v>
      </c>
      <c r="S34" s="2">
        <f t="shared" si="17"/>
        <v>253101165.88999999</v>
      </c>
      <c r="T34" s="2">
        <f t="shared" si="17"/>
        <v>247055198.22999999</v>
      </c>
      <c r="U34" s="2">
        <f t="shared" si="17"/>
        <v>60238558.299999997</v>
      </c>
      <c r="V34" s="2">
        <f t="shared" si="17"/>
        <v>7584627587.9400005</v>
      </c>
      <c r="W34" s="2">
        <f t="shared" si="17"/>
        <v>613274502.44999993</v>
      </c>
      <c r="X34" s="2">
        <f t="shared" si="17"/>
        <v>145331294.22999999</v>
      </c>
      <c r="Y34" s="2">
        <f t="shared" si="17"/>
        <v>276453826.06</v>
      </c>
      <c r="Z34" s="2">
        <f t="shared" si="17"/>
        <v>188575860.70000002</v>
      </c>
      <c r="AA34" s="2">
        <f t="shared" si="17"/>
        <v>203092056.77000004</v>
      </c>
      <c r="AB34" s="2">
        <f t="shared" si="17"/>
        <v>83796213.670000002</v>
      </c>
      <c r="AC34" s="2">
        <f t="shared" si="17"/>
        <v>676644793.37999988</v>
      </c>
      <c r="AD34" s="2">
        <f t="shared" si="17"/>
        <v>247222776.25</v>
      </c>
      <c r="AE34" s="2">
        <f t="shared" si="17"/>
        <v>127481327.93000002</v>
      </c>
      <c r="AF34" s="2">
        <f t="shared" si="17"/>
        <v>521146297.18000001</v>
      </c>
      <c r="AG34" s="2">
        <f t="shared" si="17"/>
        <v>179673920.82999998</v>
      </c>
      <c r="AH34" s="2">
        <f t="shared" si="17"/>
        <v>614044554.4799999</v>
      </c>
      <c r="AI34" s="2">
        <f t="shared" si="17"/>
        <v>362535310.43000001</v>
      </c>
      <c r="AJ34" s="2">
        <f t="shared" si="17"/>
        <v>133051577.95000002</v>
      </c>
      <c r="AK34" s="2">
        <f t="shared" si="17"/>
        <v>91681694.590000004</v>
      </c>
      <c r="AL34" s="2">
        <f t="shared" si="17"/>
        <v>161654020.03999999</v>
      </c>
      <c r="AM34" s="2">
        <f t="shared" si="17"/>
        <v>209352474.62000003</v>
      </c>
      <c r="AN34" s="2">
        <f t="shared" si="17"/>
        <v>100423050.53999999</v>
      </c>
      <c r="AO34" s="2">
        <f t="shared" si="17"/>
        <v>128807766.85999998</v>
      </c>
      <c r="AP34" s="2">
        <f t="shared" si="17"/>
        <v>124760308.37</v>
      </c>
      <c r="AQ34" s="2">
        <f t="shared" si="17"/>
        <v>99032228.140000015</v>
      </c>
      <c r="AR34" s="2">
        <f t="shared" si="17"/>
        <v>92968365.299999997</v>
      </c>
      <c r="AS34" s="2">
        <f t="shared" si="17"/>
        <v>64062266.899999999</v>
      </c>
      <c r="AT34" s="2">
        <f t="shared" si="17"/>
        <v>1559762867.9200003</v>
      </c>
      <c r="AU34" s="2">
        <f t="shared" si="17"/>
        <v>69718648.470000014</v>
      </c>
      <c r="AV34" s="2">
        <f t="shared" si="17"/>
        <v>65924821.289999992</v>
      </c>
      <c r="AW34" s="2">
        <f t="shared" si="17"/>
        <v>105542479.82000001</v>
      </c>
      <c r="AX34" s="2">
        <f t="shared" si="17"/>
        <v>193784231.42999998</v>
      </c>
      <c r="AY34" s="2">
        <f t="shared" si="17"/>
        <v>235256641.36000004</v>
      </c>
      <c r="AZ34" s="2">
        <f t="shared" si="17"/>
        <v>85719240.989999995</v>
      </c>
      <c r="BA34" s="2">
        <f t="shared" si="17"/>
        <v>93688427.520000011</v>
      </c>
      <c r="BB34" s="2">
        <f t="shared" si="17"/>
        <v>66316887.530000001</v>
      </c>
      <c r="BC34" s="2">
        <f t="shared" si="17"/>
        <v>79149896.13000001</v>
      </c>
      <c r="BD34" s="2">
        <f t="shared" si="17"/>
        <v>52092347.789999992</v>
      </c>
      <c r="BE34" s="2">
        <f t="shared" si="17"/>
        <v>65174318.369999997</v>
      </c>
      <c r="BF34" s="2">
        <f t="shared" si="17"/>
        <v>378448702.89000005</v>
      </c>
      <c r="BG34" s="2">
        <f t="shared" si="17"/>
        <v>55416176.360000007</v>
      </c>
      <c r="BH34" s="2">
        <f t="shared" si="17"/>
        <v>68207182.430000007</v>
      </c>
      <c r="BI34" s="2">
        <f t="shared" si="17"/>
        <v>1783207588.54</v>
      </c>
      <c r="BJ34" s="2">
        <f t="shared" si="17"/>
        <v>1225730629.6199999</v>
      </c>
      <c r="BK34" s="2">
        <f t="shared" si="17"/>
        <v>157661240.28999999</v>
      </c>
      <c r="BL34" s="2">
        <f t="shared" si="17"/>
        <v>93363608.479999989</v>
      </c>
      <c r="BM34" s="2">
        <f t="shared" si="17"/>
        <v>207013353.34999999</v>
      </c>
      <c r="BN34" s="2">
        <f t="shared" si="17"/>
        <v>158872198.00000003</v>
      </c>
      <c r="BO34" s="2">
        <f t="shared" si="17"/>
        <v>123253523.52</v>
      </c>
      <c r="BP34" s="2">
        <f t="shared" si="17"/>
        <v>56814502.960000001</v>
      </c>
      <c r="BQ34" s="2">
        <f t="shared" ref="BQ34:EB34" si="18">SUM(BQ19:BQ33)</f>
        <v>35423185.590000004</v>
      </c>
      <c r="BR34" s="2">
        <f t="shared" si="18"/>
        <v>2926157205.1800003</v>
      </c>
      <c r="BS34" s="2">
        <f t="shared" si="18"/>
        <v>181753625.16999999</v>
      </c>
      <c r="BT34" s="2">
        <f t="shared" si="18"/>
        <v>155464550.16</v>
      </c>
      <c r="BU34" s="2">
        <f t="shared" si="18"/>
        <v>192509638.47</v>
      </c>
      <c r="BV34" s="2">
        <f t="shared" si="18"/>
        <v>159585765.87</v>
      </c>
      <c r="BW34" s="2">
        <f t="shared" si="18"/>
        <v>130161051.30999999</v>
      </c>
      <c r="BX34" s="2">
        <f t="shared" si="18"/>
        <v>89905008.550000012</v>
      </c>
      <c r="BY34" s="2">
        <f t="shared" si="18"/>
        <v>164805742.86000001</v>
      </c>
      <c r="BZ34" s="2">
        <f t="shared" si="18"/>
        <v>502679820.21999997</v>
      </c>
      <c r="CA34" s="2">
        <f t="shared" si="18"/>
        <v>124473627.06</v>
      </c>
      <c r="CB34" s="2">
        <f t="shared" si="18"/>
        <v>183212900.90000001</v>
      </c>
      <c r="CC34" s="2">
        <f t="shared" si="18"/>
        <v>321823454.72000003</v>
      </c>
      <c r="CD34" s="2">
        <f t="shared" si="18"/>
        <v>106084238.10999998</v>
      </c>
      <c r="CE34" s="2">
        <f t="shared" si="18"/>
        <v>115775299.5</v>
      </c>
      <c r="CF34" s="2">
        <f t="shared" si="18"/>
        <v>89685531.13000001</v>
      </c>
      <c r="CG34" s="2">
        <f t="shared" si="18"/>
        <v>4652718069.7199993</v>
      </c>
      <c r="CH34" s="2">
        <f t="shared" si="18"/>
        <v>136654065.41</v>
      </c>
      <c r="CI34" s="2">
        <f t="shared" si="18"/>
        <v>425068510.69</v>
      </c>
      <c r="CJ34" s="2">
        <f t="shared" si="18"/>
        <v>123939701.46000001</v>
      </c>
      <c r="CK34" s="2">
        <f t="shared" si="18"/>
        <v>145774814</v>
      </c>
      <c r="CL34" s="2">
        <f t="shared" si="18"/>
        <v>140734069.83000001</v>
      </c>
      <c r="CM34" s="2">
        <f t="shared" si="18"/>
        <v>130462645.56000002</v>
      </c>
      <c r="CN34" s="2">
        <f t="shared" si="18"/>
        <v>252634473.59999999</v>
      </c>
      <c r="CO34" s="2">
        <f t="shared" si="18"/>
        <v>70289155.310000002</v>
      </c>
      <c r="CP34" s="2">
        <f t="shared" si="18"/>
        <v>165261023.94</v>
      </c>
      <c r="CQ34" s="2">
        <f t="shared" si="18"/>
        <v>109584470.14</v>
      </c>
      <c r="CR34" s="2">
        <f t="shared" si="18"/>
        <v>164494203.62</v>
      </c>
      <c r="CS34" s="2">
        <f t="shared" si="18"/>
        <v>117489184.25</v>
      </c>
      <c r="CT34" s="2">
        <f t="shared" si="18"/>
        <v>1370672472.79</v>
      </c>
      <c r="CU34" s="2">
        <f t="shared" si="18"/>
        <v>110196319.97000001</v>
      </c>
      <c r="CV34" s="2">
        <f t="shared" si="18"/>
        <v>135874442.14999998</v>
      </c>
      <c r="CW34" s="2">
        <f t="shared" si="18"/>
        <v>231411646.22000003</v>
      </c>
      <c r="CX34" s="2">
        <f t="shared" si="18"/>
        <v>93559363.609999999</v>
      </c>
      <c r="CY34" s="2">
        <f t="shared" si="18"/>
        <v>211635320.59</v>
      </c>
      <c r="CZ34" s="2">
        <f t="shared" si="18"/>
        <v>93335405.099999979</v>
      </c>
      <c r="DA34" s="2">
        <f t="shared" si="18"/>
        <v>73329876.789999992</v>
      </c>
      <c r="DB34" s="2">
        <f t="shared" si="18"/>
        <v>966853248.11000001</v>
      </c>
      <c r="DC34" s="2">
        <f t="shared" si="18"/>
        <v>1375109708.6500001</v>
      </c>
      <c r="DD34" s="2">
        <f t="shared" si="18"/>
        <v>155262472.72999999</v>
      </c>
      <c r="DE34" s="2">
        <f t="shared" si="18"/>
        <v>126036239.31999999</v>
      </c>
      <c r="DF34" s="2">
        <f t="shared" si="18"/>
        <v>312708028.69999999</v>
      </c>
      <c r="DG34" s="2">
        <f t="shared" si="18"/>
        <v>281005892.75999999</v>
      </c>
      <c r="DH34" s="2">
        <f t="shared" si="18"/>
        <v>301319097.25</v>
      </c>
      <c r="DI34" s="2">
        <f t="shared" si="18"/>
        <v>312295071.42000002</v>
      </c>
      <c r="DJ34" s="2">
        <f t="shared" si="18"/>
        <v>96321663.310000002</v>
      </c>
      <c r="DK34" s="2">
        <f t="shared" si="18"/>
        <v>4789105363.9900007</v>
      </c>
      <c r="DL34" s="2">
        <f t="shared" si="18"/>
        <v>162788377.98999998</v>
      </c>
      <c r="DM34" s="2">
        <f t="shared" si="18"/>
        <v>275149974.76999998</v>
      </c>
      <c r="DN34" s="2">
        <f t="shared" si="18"/>
        <v>186728449.78999999</v>
      </c>
      <c r="DO34" s="2">
        <f t="shared" si="18"/>
        <v>220437490.06999996</v>
      </c>
      <c r="DP34" s="2">
        <f t="shared" si="18"/>
        <v>179021818.25000003</v>
      </c>
      <c r="DQ34" s="2">
        <f t="shared" si="18"/>
        <v>382289224.13999999</v>
      </c>
      <c r="DR34" s="2">
        <f t="shared" si="18"/>
        <v>161896092.78</v>
      </c>
      <c r="DS34" s="2">
        <f t="shared" si="18"/>
        <v>358629966.36000001</v>
      </c>
      <c r="DT34" s="2">
        <f t="shared" si="18"/>
        <v>1495437860.8099999</v>
      </c>
      <c r="DU34" s="2">
        <f t="shared" si="18"/>
        <v>192415450.82999998</v>
      </c>
      <c r="DV34" s="2">
        <f t="shared" si="18"/>
        <v>520200298.54000008</v>
      </c>
      <c r="DW34" s="2">
        <f t="shared" si="18"/>
        <v>562563757.5999999</v>
      </c>
      <c r="DX34" s="2">
        <f t="shared" si="18"/>
        <v>174670916.45000002</v>
      </c>
      <c r="DY34" s="2">
        <f t="shared" si="18"/>
        <v>289610894.25</v>
      </c>
      <c r="DZ34" s="2">
        <f t="shared" si="18"/>
        <v>211716085.90000001</v>
      </c>
      <c r="EA34" s="2">
        <f t="shared" si="18"/>
        <v>72935210.150000006</v>
      </c>
      <c r="EB34" s="2">
        <f t="shared" si="18"/>
        <v>131246403.91</v>
      </c>
      <c r="EC34" s="2">
        <f t="shared" ref="EC34:GN34" si="19">SUM(EC19:EC33)</f>
        <v>129756375.09999999</v>
      </c>
      <c r="ED34" s="2">
        <f t="shared" si="19"/>
        <v>293205014.29999995</v>
      </c>
      <c r="EE34" s="2">
        <f t="shared" si="19"/>
        <v>1150800592.29</v>
      </c>
      <c r="EF34" s="2">
        <f t="shared" si="19"/>
        <v>919787150.27000022</v>
      </c>
      <c r="EG34" s="2">
        <f t="shared" si="19"/>
        <v>135525988.69</v>
      </c>
      <c r="EH34" s="2">
        <f t="shared" si="19"/>
        <v>154390283.40000001</v>
      </c>
      <c r="EI34" s="2">
        <f t="shared" si="19"/>
        <v>157771214.46000004</v>
      </c>
      <c r="EJ34" s="2">
        <f t="shared" si="19"/>
        <v>211443799.94999996</v>
      </c>
      <c r="EK34" s="2">
        <f t="shared" si="19"/>
        <v>290083001.00999999</v>
      </c>
      <c r="EL34" s="2">
        <f t="shared" si="19"/>
        <v>99503550.189999998</v>
      </c>
      <c r="EM34" s="2">
        <f t="shared" si="19"/>
        <v>129394224.22999999</v>
      </c>
      <c r="EN34" s="2">
        <f t="shared" si="19"/>
        <v>2805990728.0300002</v>
      </c>
      <c r="EO34" s="2">
        <f t="shared" si="19"/>
        <v>164732771.92999998</v>
      </c>
      <c r="EP34" s="2">
        <f t="shared" si="19"/>
        <v>146268817.99000001</v>
      </c>
      <c r="EQ34" s="2">
        <f t="shared" si="19"/>
        <v>156207534.13999999</v>
      </c>
      <c r="ER34" s="2">
        <f t="shared" si="19"/>
        <v>95974288.480000004</v>
      </c>
      <c r="ES34" s="2">
        <f t="shared" si="19"/>
        <v>80323915.030000001</v>
      </c>
      <c r="ET34" s="2">
        <f t="shared" si="19"/>
        <v>243320138.91000003</v>
      </c>
      <c r="EU34" s="2">
        <f t="shared" si="19"/>
        <v>220732974.17000002</v>
      </c>
      <c r="EV34" s="2">
        <f t="shared" si="19"/>
        <v>123234843.47999996</v>
      </c>
      <c r="EW34" s="2">
        <f t="shared" si="19"/>
        <v>1412744963.27</v>
      </c>
      <c r="EX34" s="2">
        <f t="shared" si="19"/>
        <v>69621611.840000004</v>
      </c>
      <c r="EY34" s="2">
        <f t="shared" si="19"/>
        <v>132192594.71000001</v>
      </c>
      <c r="EZ34" s="2">
        <f t="shared" si="19"/>
        <v>238683106.52000001</v>
      </c>
      <c r="FA34" s="2">
        <f t="shared" si="19"/>
        <v>313119522.05000001</v>
      </c>
      <c r="FB34" s="2">
        <f t="shared" si="19"/>
        <v>239224359.45000002</v>
      </c>
      <c r="FC34" s="2">
        <f t="shared" si="19"/>
        <v>176624153.96000001</v>
      </c>
      <c r="FD34" s="2">
        <f t="shared" si="19"/>
        <v>137821641.33000001</v>
      </c>
      <c r="FE34" s="2">
        <f t="shared" si="19"/>
        <v>119262753.53999998</v>
      </c>
      <c r="FF34" s="2">
        <f t="shared" si="19"/>
        <v>105918188.46000001</v>
      </c>
      <c r="FG34" s="2">
        <f t="shared" si="19"/>
        <v>107473790.67000002</v>
      </c>
      <c r="FH34" s="2">
        <f t="shared" si="19"/>
        <v>91269011.540000007</v>
      </c>
      <c r="FI34" s="2">
        <f t="shared" si="19"/>
        <v>1242471396.3099999</v>
      </c>
      <c r="FJ34" s="2">
        <f t="shared" si="19"/>
        <v>97528303.920000002</v>
      </c>
      <c r="FK34" s="2">
        <f t="shared" si="19"/>
        <v>92661471.349999994</v>
      </c>
      <c r="FL34" s="2">
        <f t="shared" si="19"/>
        <v>100034430.17</v>
      </c>
      <c r="FM34" s="2">
        <f t="shared" si="19"/>
        <v>185650062.57999998</v>
      </c>
      <c r="FN34" s="2">
        <f t="shared" si="19"/>
        <v>154863590.03999996</v>
      </c>
      <c r="FO34" s="2">
        <f t="shared" si="19"/>
        <v>54915207.07</v>
      </c>
      <c r="FP34" s="2">
        <f t="shared" si="19"/>
        <v>32980278.620000001</v>
      </c>
      <c r="FQ34" s="2">
        <f t="shared" si="19"/>
        <v>3085053531.4399996</v>
      </c>
      <c r="FR34" s="2">
        <f t="shared" si="19"/>
        <v>114938372.59</v>
      </c>
      <c r="FS34" s="2">
        <f t="shared" si="19"/>
        <v>192633829.37</v>
      </c>
      <c r="FT34" s="2">
        <f t="shared" si="19"/>
        <v>190620019.53999999</v>
      </c>
      <c r="FU34" s="2">
        <f t="shared" si="19"/>
        <v>259072038.57999998</v>
      </c>
      <c r="FV34" s="2">
        <f t="shared" si="19"/>
        <v>118550312.49000001</v>
      </c>
      <c r="FW34" s="2">
        <f t="shared" si="19"/>
        <v>291328765.74000001</v>
      </c>
      <c r="FX34" s="2">
        <f t="shared" si="19"/>
        <v>190697177.28</v>
      </c>
      <c r="FY34" s="2">
        <f t="shared" si="19"/>
        <v>184379458.28999996</v>
      </c>
      <c r="FZ34" s="2">
        <f t="shared" si="19"/>
        <v>136002980.5</v>
      </c>
      <c r="GA34" s="2">
        <f t="shared" si="19"/>
        <v>307672224.08999997</v>
      </c>
      <c r="GB34" s="2">
        <f t="shared" si="19"/>
        <v>132806065.86999999</v>
      </c>
      <c r="GC34" s="2">
        <f t="shared" si="19"/>
        <v>123171604.80999997</v>
      </c>
      <c r="GD34" s="2">
        <f t="shared" si="19"/>
        <v>68767853.150000006</v>
      </c>
      <c r="GE34" s="2">
        <f t="shared" si="19"/>
        <v>1255837267.4400003</v>
      </c>
      <c r="GF34" s="2">
        <f t="shared" si="19"/>
        <v>120442309.39999999</v>
      </c>
      <c r="GG34" s="2">
        <f t="shared" si="19"/>
        <v>109123000.84999999</v>
      </c>
      <c r="GH34" s="2">
        <f t="shared" si="19"/>
        <v>281047917.74000001</v>
      </c>
      <c r="GI34" s="2">
        <f t="shared" si="19"/>
        <v>143644901.48999998</v>
      </c>
      <c r="GJ34" s="2">
        <f t="shared" si="19"/>
        <v>108464028.45</v>
      </c>
      <c r="GK34" s="2">
        <f t="shared" si="19"/>
        <v>109130364.80999999</v>
      </c>
      <c r="GL34" s="2">
        <f t="shared" si="19"/>
        <v>303076662.04000002</v>
      </c>
      <c r="GM34" s="2">
        <f t="shared" si="19"/>
        <v>95941928.120000005</v>
      </c>
      <c r="GN34" s="2">
        <f t="shared" si="19"/>
        <v>63895250.410000004</v>
      </c>
      <c r="GO34" s="2">
        <f t="shared" ref="GO34:IZ34" si="20">SUM(GO19:GO33)</f>
        <v>49920262.720000006</v>
      </c>
      <c r="GP34" s="2">
        <f t="shared" si="20"/>
        <v>48390901.760000005</v>
      </c>
      <c r="GQ34" s="2">
        <f t="shared" si="20"/>
        <v>869186528.92000008</v>
      </c>
      <c r="GR34" s="2">
        <f t="shared" si="20"/>
        <v>210652522.59</v>
      </c>
      <c r="GS34" s="2">
        <f t="shared" si="20"/>
        <v>109681264.00999999</v>
      </c>
      <c r="GT34" s="2">
        <f t="shared" si="20"/>
        <v>239306110.84000006</v>
      </c>
      <c r="GU34" s="2">
        <f t="shared" si="20"/>
        <v>54161973.810000002</v>
      </c>
      <c r="GV34" s="2">
        <f t="shared" si="20"/>
        <v>172124294.07999998</v>
      </c>
      <c r="GW34" s="2">
        <f t="shared" si="20"/>
        <v>152627693.70000002</v>
      </c>
      <c r="GX34" s="2">
        <f t="shared" si="20"/>
        <v>91080250.119999975</v>
      </c>
      <c r="GY34" s="2">
        <f t="shared" si="20"/>
        <v>902080932.5</v>
      </c>
      <c r="GZ34" s="2">
        <f t="shared" si="20"/>
        <v>89251154.649999991</v>
      </c>
      <c r="HA34" s="2">
        <f t="shared" si="20"/>
        <v>213638136.29999995</v>
      </c>
      <c r="HB34" s="2">
        <f t="shared" si="20"/>
        <v>152492265.97999999</v>
      </c>
      <c r="HC34" s="2">
        <f t="shared" si="20"/>
        <v>2797887851.1099997</v>
      </c>
      <c r="HD34" s="2">
        <f t="shared" si="20"/>
        <v>295133582.79999995</v>
      </c>
      <c r="HE34" s="2">
        <f t="shared" si="20"/>
        <v>393193787.99000007</v>
      </c>
      <c r="HF34" s="2">
        <f t="shared" si="20"/>
        <v>379155181.9799999</v>
      </c>
      <c r="HG34" s="2">
        <f t="shared" si="20"/>
        <v>264198121.07000002</v>
      </c>
      <c r="HH34" s="2">
        <f t="shared" si="20"/>
        <v>346165839.31</v>
      </c>
      <c r="HI34" s="2">
        <f t="shared" si="20"/>
        <v>100993342.08000003</v>
      </c>
      <c r="HJ34" s="2">
        <f t="shared" si="20"/>
        <v>57899583.620000012</v>
      </c>
      <c r="HK34" s="2">
        <f t="shared" si="20"/>
        <v>1375367442.5000005</v>
      </c>
      <c r="HL34" s="2">
        <f t="shared" si="20"/>
        <v>297465792.84000003</v>
      </c>
      <c r="HM34" s="2">
        <f t="shared" si="20"/>
        <v>409031332.83000004</v>
      </c>
      <c r="HN34" s="2">
        <f t="shared" si="20"/>
        <v>219368025.43999997</v>
      </c>
      <c r="HO34" s="2">
        <f t="shared" si="20"/>
        <v>142261547.68000001</v>
      </c>
      <c r="HP34" s="2">
        <f t="shared" si="20"/>
        <v>159923209.079</v>
      </c>
      <c r="HQ34" s="2">
        <f t="shared" si="20"/>
        <v>186837865.96000001</v>
      </c>
      <c r="HR34" s="2">
        <f t="shared" si="20"/>
        <v>100535477.02000001</v>
      </c>
      <c r="HS34" s="2">
        <f t="shared" si="20"/>
        <v>1782770620.1800001</v>
      </c>
      <c r="HT34" s="2">
        <f t="shared" si="20"/>
        <v>547820949.5</v>
      </c>
      <c r="HU34" s="2">
        <f t="shared" si="20"/>
        <v>141855945.95000002</v>
      </c>
      <c r="HV34" s="2">
        <f t="shared" si="20"/>
        <v>105798665.52000003</v>
      </c>
      <c r="HW34" s="2">
        <f t="shared" si="20"/>
        <v>104466959.70999999</v>
      </c>
      <c r="HX34" s="2">
        <f t="shared" si="20"/>
        <v>81641276.760000005</v>
      </c>
      <c r="HY34" s="2">
        <f t="shared" si="20"/>
        <v>383630282.25999999</v>
      </c>
      <c r="HZ34" s="2">
        <f t="shared" si="20"/>
        <v>104779861.26999998</v>
      </c>
      <c r="IA34" s="2">
        <f t="shared" si="20"/>
        <v>108641157.29000001</v>
      </c>
      <c r="IB34" s="2">
        <f t="shared" si="20"/>
        <v>120492997.77</v>
      </c>
      <c r="IC34" s="2">
        <f t="shared" si="20"/>
        <v>128470635.36</v>
      </c>
      <c r="ID34" s="2">
        <f t="shared" si="20"/>
        <v>193510173.85000002</v>
      </c>
      <c r="IE34" s="2">
        <f t="shared" si="20"/>
        <v>55685278.800000004</v>
      </c>
      <c r="IF34" s="2">
        <f t="shared" si="20"/>
        <v>198744147.06999999</v>
      </c>
      <c r="IG34" s="2">
        <f t="shared" si="20"/>
        <v>63638466.890000008</v>
      </c>
      <c r="IH34" s="2">
        <f t="shared" si="20"/>
        <v>71728443.959999993</v>
      </c>
      <c r="II34" s="2">
        <f t="shared" si="20"/>
        <v>1369779709.1999998</v>
      </c>
      <c r="IJ34" s="2">
        <f t="shared" si="20"/>
        <v>586724744.4000001</v>
      </c>
      <c r="IK34" s="2">
        <f t="shared" si="20"/>
        <v>178959498.09999999</v>
      </c>
      <c r="IL34" s="2">
        <f t="shared" si="20"/>
        <v>298845180.26999992</v>
      </c>
      <c r="IM34" s="2">
        <f t="shared" si="20"/>
        <v>402995656.16999996</v>
      </c>
      <c r="IN34" s="2">
        <f t="shared" si="20"/>
        <v>153951666.92000002</v>
      </c>
      <c r="IO34" s="2">
        <f t="shared" si="20"/>
        <v>119756871.14</v>
      </c>
      <c r="IP34" s="2">
        <f t="shared" si="20"/>
        <v>75157665.850000009</v>
      </c>
      <c r="IQ34" s="2">
        <f t="shared" si="20"/>
        <v>91355660.949999988</v>
      </c>
      <c r="IR34" s="2">
        <f t="shared" si="20"/>
        <v>89097725.900000006</v>
      </c>
      <c r="IS34" s="2">
        <f t="shared" si="20"/>
        <v>96177055.280000001</v>
      </c>
      <c r="IT34" s="2">
        <f t="shared" si="20"/>
        <v>2375345650.2599998</v>
      </c>
      <c r="IU34" s="2">
        <f t="shared" si="20"/>
        <v>764038877.18999994</v>
      </c>
      <c r="IV34" s="2">
        <f t="shared" si="20"/>
        <v>230245452.67000002</v>
      </c>
      <c r="IW34" s="2">
        <f t="shared" si="20"/>
        <v>204610217.57000002</v>
      </c>
      <c r="IX34" s="2">
        <f t="shared" si="20"/>
        <v>117918734.38</v>
      </c>
      <c r="IY34" s="2">
        <f t="shared" si="20"/>
        <v>68407501.700000003</v>
      </c>
      <c r="IZ34" s="2">
        <f t="shared" si="20"/>
        <v>115313877.09169999</v>
      </c>
      <c r="JA34" s="2">
        <f t="shared" ref="JA34:LL34" si="21">SUM(JA19:JA33)</f>
        <v>68105915</v>
      </c>
      <c r="JB34" s="2">
        <f t="shared" si="21"/>
        <v>84580494.409999996</v>
      </c>
      <c r="JC34" s="2">
        <f t="shared" si="21"/>
        <v>137459229.47</v>
      </c>
      <c r="JD34" s="2">
        <f t="shared" si="21"/>
        <v>153582786.63</v>
      </c>
      <c r="JE34" s="2">
        <f t="shared" si="21"/>
        <v>96156701.339999974</v>
      </c>
      <c r="JF34" s="2">
        <f t="shared" si="21"/>
        <v>1322485826.52</v>
      </c>
      <c r="JG34" s="2">
        <f t="shared" si="21"/>
        <v>458089629.3599999</v>
      </c>
      <c r="JH34" s="2">
        <f t="shared" si="21"/>
        <v>105642371.69999999</v>
      </c>
      <c r="JI34" s="2">
        <f t="shared" si="21"/>
        <v>92896656.799999982</v>
      </c>
      <c r="JJ34" s="2">
        <f t="shared" si="21"/>
        <v>78503109.679999992</v>
      </c>
      <c r="JK34" s="2">
        <f t="shared" si="21"/>
        <v>83697399.180000022</v>
      </c>
      <c r="JL34" s="2">
        <f t="shared" si="21"/>
        <v>1025333687.2100003</v>
      </c>
      <c r="JM34" s="2">
        <f t="shared" si="21"/>
        <v>130489880.52999999</v>
      </c>
      <c r="JN34" s="2">
        <f t="shared" si="21"/>
        <v>127214744.93999997</v>
      </c>
      <c r="JO34" s="2">
        <f t="shared" si="21"/>
        <v>248411892.09</v>
      </c>
      <c r="JP34" s="2">
        <f t="shared" si="21"/>
        <v>114606389.06000003</v>
      </c>
      <c r="JQ34" s="2">
        <f t="shared" si="21"/>
        <v>252147689.26000005</v>
      </c>
      <c r="JR34" s="2">
        <f t="shared" si="21"/>
        <v>89180745.400000006</v>
      </c>
      <c r="JS34" s="2">
        <f t="shared" si="21"/>
        <v>2406181258.8099999</v>
      </c>
      <c r="JT34" s="2">
        <f t="shared" si="21"/>
        <v>797885983.95999992</v>
      </c>
      <c r="JU34" s="2">
        <f t="shared" si="21"/>
        <v>136872521.83199996</v>
      </c>
      <c r="JV34" s="2">
        <f t="shared" si="21"/>
        <v>72201441.820000008</v>
      </c>
      <c r="JW34" s="2">
        <f t="shared" si="21"/>
        <v>180721468.29000002</v>
      </c>
      <c r="JX34" s="2">
        <f t="shared" si="21"/>
        <v>62595706.280000001</v>
      </c>
      <c r="JY34" s="2">
        <f t="shared" si="21"/>
        <v>419191206.11999995</v>
      </c>
      <c r="JZ34" s="2">
        <f t="shared" si="21"/>
        <v>211293264.32999998</v>
      </c>
      <c r="KA34" s="2">
        <f t="shared" si="21"/>
        <v>152337099.19</v>
      </c>
      <c r="KB34" s="2">
        <f t="shared" si="21"/>
        <v>165425273.13999999</v>
      </c>
      <c r="KC34" s="2">
        <f t="shared" si="21"/>
        <v>122740850.09</v>
      </c>
      <c r="KD34" s="2">
        <f t="shared" si="21"/>
        <v>155592414.66</v>
      </c>
      <c r="KE34" s="2">
        <f t="shared" si="21"/>
        <v>69968320.219999999</v>
      </c>
      <c r="KF34" s="2">
        <f t="shared" si="21"/>
        <v>39697748.039999992</v>
      </c>
      <c r="KG34" s="2">
        <f t="shared" si="21"/>
        <v>97009267.609999985</v>
      </c>
      <c r="KH34" s="2">
        <f t="shared" si="21"/>
        <v>51685006.619999997</v>
      </c>
      <c r="KI34" s="2">
        <f t="shared" si="21"/>
        <v>2502298340.77</v>
      </c>
      <c r="KJ34" s="2">
        <f t="shared" si="21"/>
        <v>402850135.80000007</v>
      </c>
      <c r="KK34" s="2">
        <f t="shared" si="21"/>
        <v>190571920.45999998</v>
      </c>
      <c r="KL34" s="2">
        <f t="shared" si="21"/>
        <v>165788616.03000003</v>
      </c>
      <c r="KM34" s="2">
        <f t="shared" si="21"/>
        <v>201347977.20999998</v>
      </c>
      <c r="KN34" s="2">
        <f t="shared" si="21"/>
        <v>185000068.76999998</v>
      </c>
      <c r="KO34" s="2">
        <f t="shared" si="21"/>
        <v>515762664.55999994</v>
      </c>
      <c r="KP34" s="2">
        <f t="shared" si="21"/>
        <v>144432231.47999999</v>
      </c>
      <c r="KQ34" s="2">
        <f t="shared" si="21"/>
        <v>120664627.44</v>
      </c>
      <c r="KR34" s="2">
        <f t="shared" si="21"/>
        <v>969780382.27999997</v>
      </c>
      <c r="KS34" s="2">
        <f t="shared" si="21"/>
        <v>139491121.84</v>
      </c>
      <c r="KT34" s="2">
        <f t="shared" si="21"/>
        <v>168061604.41999996</v>
      </c>
      <c r="KU34" s="2">
        <f t="shared" si="21"/>
        <v>470675574.75</v>
      </c>
      <c r="KV34" s="2">
        <f t="shared" si="21"/>
        <v>133913211.54999998</v>
      </c>
      <c r="KW34" s="2">
        <f t="shared" si="21"/>
        <v>200715137.24000001</v>
      </c>
      <c r="KX34" s="2">
        <f t="shared" si="21"/>
        <v>1373886296.03</v>
      </c>
      <c r="KY34" s="2">
        <f t="shared" si="21"/>
        <v>208196537.77999997</v>
      </c>
      <c r="KZ34" s="2">
        <f t="shared" si="21"/>
        <v>1361490992.2899997</v>
      </c>
      <c r="LA34" s="2">
        <f t="shared" si="21"/>
        <v>147889627.31999999</v>
      </c>
      <c r="LB34" s="2">
        <f t="shared" si="21"/>
        <v>108551998.29000001</v>
      </c>
      <c r="LC34" s="2">
        <f t="shared" si="21"/>
        <v>299027434.90000004</v>
      </c>
      <c r="LD34" s="2">
        <f t="shared" si="21"/>
        <v>281649005.73999995</v>
      </c>
      <c r="LE34" s="2">
        <f t="shared" si="21"/>
        <v>192557411.06</v>
      </c>
      <c r="LF34" s="2">
        <f t="shared" si="21"/>
        <v>198847821.34000003</v>
      </c>
      <c r="LG34" s="2">
        <f t="shared" si="21"/>
        <v>155041398.40000001</v>
      </c>
      <c r="LH34" s="2">
        <f t="shared" si="21"/>
        <v>2890044510.1999998</v>
      </c>
      <c r="LI34" s="2">
        <f t="shared" si="21"/>
        <v>537498042.12999988</v>
      </c>
      <c r="LJ34" s="2">
        <f t="shared" si="21"/>
        <v>839578044.85999978</v>
      </c>
      <c r="LK34" s="2">
        <f t="shared" si="21"/>
        <v>737337588.71000004</v>
      </c>
      <c r="LL34" s="2">
        <f t="shared" si="21"/>
        <v>197246936.65000004</v>
      </c>
      <c r="LM34" s="2">
        <f t="shared" ref="LM34:NX34" si="22">SUM(LM19:LM33)</f>
        <v>150256406.90999997</v>
      </c>
      <c r="LN34" s="2">
        <f t="shared" si="22"/>
        <v>99447094.700000018</v>
      </c>
      <c r="LO34" s="2">
        <f t="shared" si="22"/>
        <v>213685004.14999998</v>
      </c>
      <c r="LP34" s="2">
        <f t="shared" si="22"/>
        <v>98013430.249999985</v>
      </c>
      <c r="LQ34" s="2">
        <f t="shared" si="22"/>
        <v>217033755.47999996</v>
      </c>
      <c r="LR34" s="2">
        <f t="shared" si="22"/>
        <v>75094652.789999992</v>
      </c>
      <c r="LS34" s="2">
        <f t="shared" si="22"/>
        <v>894398901.86000001</v>
      </c>
      <c r="LT34" s="2">
        <f t="shared" si="22"/>
        <v>195020643.87999997</v>
      </c>
      <c r="LU34" s="2">
        <f t="shared" si="22"/>
        <v>140290329.96000001</v>
      </c>
      <c r="LV34" s="2">
        <f t="shared" si="22"/>
        <v>2191399823.7599998</v>
      </c>
      <c r="LW34" s="2">
        <f t="shared" si="22"/>
        <v>1218533499.54</v>
      </c>
      <c r="LX34" s="2">
        <f t="shared" si="22"/>
        <v>2287481127.5800004</v>
      </c>
      <c r="LY34" s="2">
        <f t="shared" si="22"/>
        <v>593319535.99000013</v>
      </c>
      <c r="LZ34" s="2">
        <f t="shared" si="22"/>
        <v>304825847.25999999</v>
      </c>
      <c r="MA34" s="2">
        <f t="shared" si="22"/>
        <v>297723680.41999996</v>
      </c>
      <c r="MB34" s="2">
        <f t="shared" si="22"/>
        <v>255434493.62</v>
      </c>
      <c r="MC34" s="2">
        <f t="shared" si="22"/>
        <v>185683497.90000004</v>
      </c>
      <c r="MD34" s="2">
        <f t="shared" si="22"/>
        <v>219945379.67000002</v>
      </c>
      <c r="ME34" s="2">
        <f t="shared" si="22"/>
        <v>227469598.13999999</v>
      </c>
      <c r="MF34" s="2">
        <f t="shared" si="22"/>
        <v>436586704.57999998</v>
      </c>
      <c r="MG34" s="2">
        <f t="shared" si="22"/>
        <v>129421863.53</v>
      </c>
      <c r="MH34" s="2">
        <f t="shared" si="22"/>
        <v>3986642042.8499994</v>
      </c>
      <c r="MI34" s="2">
        <f t="shared" si="22"/>
        <v>184316337.64000002</v>
      </c>
      <c r="MJ34" s="2">
        <f t="shared" si="22"/>
        <v>96619365.330000013</v>
      </c>
      <c r="MK34" s="2">
        <f t="shared" si="22"/>
        <v>98086656.260000005</v>
      </c>
      <c r="ML34" s="2">
        <f t="shared" si="22"/>
        <v>99281435.269999996</v>
      </c>
      <c r="MM34" s="2">
        <f t="shared" si="22"/>
        <v>173661566.57999998</v>
      </c>
      <c r="MN34" s="2">
        <f t="shared" si="22"/>
        <v>128952448.44</v>
      </c>
      <c r="MO34" s="2">
        <f t="shared" si="22"/>
        <v>120559328.71000001</v>
      </c>
      <c r="MP34" s="2">
        <f t="shared" si="22"/>
        <v>220965145.93000001</v>
      </c>
      <c r="MQ34" s="2">
        <f t="shared" si="22"/>
        <v>129571296.98</v>
      </c>
      <c r="MR34" s="2">
        <f t="shared" si="22"/>
        <v>135469984.92000002</v>
      </c>
      <c r="MS34" s="2">
        <f t="shared" si="22"/>
        <v>108622132.08</v>
      </c>
      <c r="MT34" s="2">
        <f t="shared" si="22"/>
        <v>3202938005.1799998</v>
      </c>
      <c r="MU34" s="2">
        <f t="shared" si="22"/>
        <v>133028900.09000002</v>
      </c>
      <c r="MV34" s="2">
        <f t="shared" si="22"/>
        <v>215127952.39000002</v>
      </c>
      <c r="MW34" s="2">
        <f t="shared" si="22"/>
        <v>261536079.92000008</v>
      </c>
      <c r="MX34" s="2">
        <f t="shared" si="22"/>
        <v>234530458.06</v>
      </c>
      <c r="MY34" s="2">
        <f t="shared" si="22"/>
        <v>157301637.39999995</v>
      </c>
      <c r="MZ34" s="2">
        <f t="shared" si="22"/>
        <v>360964737.99939996</v>
      </c>
      <c r="NA34" s="2">
        <f t="shared" si="22"/>
        <v>296510810.89200008</v>
      </c>
      <c r="NB34" s="2">
        <f t="shared" si="22"/>
        <v>141363792.87000003</v>
      </c>
      <c r="NC34" s="2">
        <f t="shared" si="22"/>
        <v>62450926.090000011</v>
      </c>
      <c r="ND34" s="2">
        <f t="shared" si="22"/>
        <v>49127653.320000008</v>
      </c>
      <c r="NE34" s="2">
        <f t="shared" si="22"/>
        <v>4972052389.356699</v>
      </c>
      <c r="NF34" s="2">
        <f t="shared" si="22"/>
        <v>468199906.15999997</v>
      </c>
      <c r="NG34" s="2">
        <f t="shared" si="22"/>
        <v>121868516.93000001</v>
      </c>
      <c r="NH34" s="2">
        <f t="shared" si="22"/>
        <v>1404333282.6600003</v>
      </c>
      <c r="NI34" s="2">
        <f t="shared" si="22"/>
        <v>109387604.02000001</v>
      </c>
      <c r="NJ34" s="2">
        <f t="shared" si="22"/>
        <v>284180113.39999998</v>
      </c>
      <c r="NK34" s="2">
        <f t="shared" si="22"/>
        <v>620421256.96000016</v>
      </c>
      <c r="NL34" s="2">
        <f t="shared" si="22"/>
        <v>581271582.38999987</v>
      </c>
      <c r="NM34" s="2">
        <f t="shared" si="22"/>
        <v>45866052.900000006</v>
      </c>
      <c r="NN34" s="2">
        <f t="shared" si="22"/>
        <v>224104934.17909998</v>
      </c>
      <c r="NO34" s="2">
        <f t="shared" si="22"/>
        <v>179913334.11999997</v>
      </c>
      <c r="NP34" s="2">
        <f t="shared" si="22"/>
        <v>112367658.30999999</v>
      </c>
      <c r="NQ34" s="2">
        <f t="shared" si="22"/>
        <v>1051277316.6299999</v>
      </c>
      <c r="NR34" s="2">
        <f t="shared" si="22"/>
        <v>152229180.11000001</v>
      </c>
      <c r="NS34" s="2">
        <f t="shared" si="22"/>
        <v>110017052.44999999</v>
      </c>
      <c r="NT34" s="2">
        <f t="shared" si="22"/>
        <v>106452724.97000001</v>
      </c>
      <c r="NU34" s="2">
        <f t="shared" si="22"/>
        <v>84062863.810000002</v>
      </c>
      <c r="NV34" s="2">
        <f t="shared" si="22"/>
        <v>33018638.23</v>
      </c>
      <c r="NW34" s="2">
        <f t="shared" si="22"/>
        <v>63016214.460000001</v>
      </c>
      <c r="NX34" s="2">
        <f t="shared" si="22"/>
        <v>3047670475.3200002</v>
      </c>
      <c r="NY34" s="2">
        <f t="shared" ref="NY34:QJ34" si="23">SUM(NY19:NY33)</f>
        <v>676886026.70000005</v>
      </c>
      <c r="NZ34" s="2">
        <f t="shared" si="23"/>
        <v>135356755.94</v>
      </c>
      <c r="OA34" s="2">
        <f t="shared" si="23"/>
        <v>92010243.590000004</v>
      </c>
      <c r="OB34" s="2">
        <f t="shared" si="23"/>
        <v>126986435.16</v>
      </c>
      <c r="OC34" s="2">
        <f t="shared" si="23"/>
        <v>206332862.46000001</v>
      </c>
      <c r="OD34" s="2">
        <f t="shared" si="23"/>
        <v>83740307.359999999</v>
      </c>
      <c r="OE34" s="2">
        <f t="shared" si="23"/>
        <v>2345343731.4200001</v>
      </c>
      <c r="OF34" s="2">
        <f t="shared" si="23"/>
        <v>512236241.32999992</v>
      </c>
      <c r="OG34" s="2">
        <f t="shared" si="23"/>
        <v>186543032.17999998</v>
      </c>
      <c r="OH34" s="2">
        <f t="shared" si="23"/>
        <v>586056260.92000008</v>
      </c>
      <c r="OI34" s="2">
        <f t="shared" si="23"/>
        <v>160170372.77000001</v>
      </c>
      <c r="OJ34" s="2">
        <f t="shared" si="23"/>
        <v>209220128.78</v>
      </c>
      <c r="OK34" s="2">
        <f t="shared" si="23"/>
        <v>204184432.99000001</v>
      </c>
      <c r="OL34" s="2">
        <f t="shared" si="23"/>
        <v>83573528.399999976</v>
      </c>
      <c r="OM34" s="2">
        <f t="shared" si="23"/>
        <v>110400327.93000004</v>
      </c>
      <c r="ON34" s="2">
        <f t="shared" si="23"/>
        <v>2125084101.3099999</v>
      </c>
      <c r="OO34" s="2">
        <f t="shared" si="23"/>
        <v>435444601.30999994</v>
      </c>
      <c r="OP34" s="2">
        <f t="shared" si="23"/>
        <v>748924199.07000005</v>
      </c>
      <c r="OQ34" s="2">
        <f t="shared" si="23"/>
        <v>268731806.51000005</v>
      </c>
      <c r="OR34" s="2">
        <f t="shared" si="23"/>
        <v>235837346.54000002</v>
      </c>
      <c r="OS34" s="2">
        <f t="shared" si="23"/>
        <v>120074095.14999998</v>
      </c>
      <c r="OT34" s="2">
        <f t="shared" si="23"/>
        <v>1074590391.98</v>
      </c>
      <c r="OU34" s="2">
        <f t="shared" si="23"/>
        <v>113604640.45999999</v>
      </c>
      <c r="OV34" s="2">
        <f t="shared" si="23"/>
        <v>117178971.73999999</v>
      </c>
      <c r="OW34" s="2">
        <f t="shared" si="23"/>
        <v>180439881.12</v>
      </c>
      <c r="OX34" s="2">
        <f t="shared" si="23"/>
        <v>196772448.54000002</v>
      </c>
      <c r="OY34" s="2">
        <f t="shared" si="23"/>
        <v>616879679.58000004</v>
      </c>
      <c r="OZ34" s="2">
        <f t="shared" si="23"/>
        <v>129798486.98999999</v>
      </c>
      <c r="PA34" s="2">
        <f t="shared" si="23"/>
        <v>79491920.069999993</v>
      </c>
      <c r="PB34" s="2">
        <f t="shared" si="23"/>
        <v>85230163</v>
      </c>
      <c r="PC34" s="2">
        <f t="shared" si="23"/>
        <v>1664476454.5</v>
      </c>
      <c r="PD34" s="2">
        <f t="shared" si="23"/>
        <v>100236920.56000002</v>
      </c>
      <c r="PE34" s="2">
        <f t="shared" si="23"/>
        <v>276458144.41999996</v>
      </c>
      <c r="PF34" s="2">
        <f t="shared" si="23"/>
        <v>68930445.220000014</v>
      </c>
      <c r="PG34" s="2">
        <f t="shared" si="23"/>
        <v>177765598.09999999</v>
      </c>
      <c r="PH34" s="2">
        <f t="shared" si="23"/>
        <v>373527674.26000005</v>
      </c>
      <c r="PI34" s="2">
        <f t="shared" si="23"/>
        <v>113862906.01000001</v>
      </c>
      <c r="PJ34" s="2">
        <f t="shared" si="23"/>
        <v>111949141.74999999</v>
      </c>
      <c r="PK34" s="2">
        <f t="shared" si="23"/>
        <v>166973704.47000003</v>
      </c>
      <c r="PL34" s="2">
        <f t="shared" si="23"/>
        <v>138729817.38</v>
      </c>
      <c r="PM34" s="2">
        <f t="shared" si="23"/>
        <v>170503092.47000003</v>
      </c>
      <c r="PN34" s="2">
        <f t="shared" si="23"/>
        <v>265115366.94999999</v>
      </c>
      <c r="PO34" s="2">
        <f t="shared" si="23"/>
        <v>92594576.570000008</v>
      </c>
      <c r="PP34" s="2">
        <f t="shared" si="23"/>
        <v>436677461.53999996</v>
      </c>
      <c r="PQ34" s="2">
        <f t="shared" si="23"/>
        <v>88666064.63000001</v>
      </c>
      <c r="PR34" s="2">
        <f t="shared" si="23"/>
        <v>65221180.229999989</v>
      </c>
      <c r="PS34" s="2">
        <f t="shared" si="23"/>
        <v>55585899.260000005</v>
      </c>
      <c r="PT34" s="2">
        <f t="shared" si="23"/>
        <v>68627848.149999991</v>
      </c>
      <c r="PU34" s="2">
        <f t="shared" si="23"/>
        <v>4637755267.250001</v>
      </c>
      <c r="PV34" s="2">
        <f t="shared" si="23"/>
        <v>116899617.95</v>
      </c>
      <c r="PW34" s="2">
        <f t="shared" si="23"/>
        <v>142637667.17000002</v>
      </c>
      <c r="PX34" s="2">
        <f t="shared" si="23"/>
        <v>216257601.90000001</v>
      </c>
      <c r="PY34" s="2">
        <f t="shared" si="23"/>
        <v>940977871.65999985</v>
      </c>
      <c r="PZ34" s="2">
        <f t="shared" si="23"/>
        <v>185498213.95999998</v>
      </c>
      <c r="QA34" s="2">
        <f t="shared" si="23"/>
        <v>339905726.75000006</v>
      </c>
      <c r="QB34" s="2">
        <f t="shared" si="23"/>
        <v>115968597.81</v>
      </c>
      <c r="QC34" s="2">
        <f t="shared" si="23"/>
        <v>399836988.50999999</v>
      </c>
      <c r="QD34" s="2">
        <f t="shared" si="23"/>
        <v>80781311.75</v>
      </c>
      <c r="QE34" s="2">
        <f t="shared" si="23"/>
        <v>350589128.73999995</v>
      </c>
      <c r="QF34" s="2">
        <f t="shared" si="23"/>
        <v>99886534.450000003</v>
      </c>
      <c r="QG34" s="2">
        <f t="shared" si="23"/>
        <v>136531405.02000001</v>
      </c>
      <c r="QH34" s="2">
        <f t="shared" si="23"/>
        <v>203158614.32000002</v>
      </c>
      <c r="QI34" s="2">
        <f t="shared" si="23"/>
        <v>228215918.90000001</v>
      </c>
      <c r="QJ34" s="2">
        <f t="shared" si="23"/>
        <v>245357315.95000005</v>
      </c>
      <c r="QK34" s="2">
        <f t="shared" ref="QK34:SV34" si="24">SUM(QK19:QK33)</f>
        <v>117818481.65000001</v>
      </c>
      <c r="QL34" s="2">
        <f t="shared" si="24"/>
        <v>114188609.69000003</v>
      </c>
      <c r="QM34" s="2">
        <f t="shared" si="24"/>
        <v>86278328.419999987</v>
      </c>
      <c r="QN34" s="2">
        <f t="shared" si="24"/>
        <v>344685922.29999995</v>
      </c>
      <c r="QO34" s="2">
        <f t="shared" si="24"/>
        <v>434425570.73999989</v>
      </c>
      <c r="QP34" s="2">
        <f t="shared" si="24"/>
        <v>92163588.939999998</v>
      </c>
      <c r="QQ34" s="2">
        <f t="shared" si="24"/>
        <v>45504976.260000005</v>
      </c>
      <c r="QR34" s="2">
        <f t="shared" si="24"/>
        <v>44900426.649999999</v>
      </c>
      <c r="QS34" s="2">
        <f t="shared" si="24"/>
        <v>61772582.359999999</v>
      </c>
      <c r="QT34" s="2">
        <f t="shared" si="24"/>
        <v>42747783.430000015</v>
      </c>
      <c r="QU34" s="2">
        <f t="shared" si="24"/>
        <v>2079661706.1099997</v>
      </c>
      <c r="QV34" s="2">
        <f t="shared" si="24"/>
        <v>93793426.299999982</v>
      </c>
      <c r="QW34" s="2">
        <f t="shared" si="24"/>
        <v>300996233.98000002</v>
      </c>
      <c r="QX34" s="2">
        <f t="shared" si="24"/>
        <v>144642152.81999999</v>
      </c>
      <c r="QY34" s="2">
        <f t="shared" si="24"/>
        <v>163917004.99000001</v>
      </c>
      <c r="QZ34" s="2">
        <f t="shared" si="24"/>
        <v>341777469.69000006</v>
      </c>
      <c r="RA34" s="2">
        <f t="shared" si="24"/>
        <v>126726940.66999999</v>
      </c>
      <c r="RB34" s="2">
        <f t="shared" si="24"/>
        <v>250494120.30999997</v>
      </c>
      <c r="RC34" s="2">
        <f t="shared" si="24"/>
        <v>272781572.21999997</v>
      </c>
      <c r="RD34" s="2">
        <f t="shared" si="24"/>
        <v>103187297.28999998</v>
      </c>
      <c r="RE34" s="2">
        <f t="shared" si="24"/>
        <v>108061045.90000001</v>
      </c>
      <c r="RF34" s="2">
        <f t="shared" si="24"/>
        <v>77405524.669999987</v>
      </c>
      <c r="RG34" s="2">
        <f t="shared" si="24"/>
        <v>65564049.110000007</v>
      </c>
      <c r="RH34" s="2">
        <f t="shared" si="24"/>
        <v>2795522515.3200002</v>
      </c>
      <c r="RI34" s="2">
        <f t="shared" si="24"/>
        <v>360427997.31</v>
      </c>
      <c r="RJ34" s="2">
        <f t="shared" si="24"/>
        <v>145839082.24000001</v>
      </c>
      <c r="RK34" s="2">
        <f t="shared" si="24"/>
        <v>194001727.69</v>
      </c>
      <c r="RL34" s="2">
        <f t="shared" si="24"/>
        <v>191523841.16000003</v>
      </c>
      <c r="RM34" s="2">
        <f t="shared" si="24"/>
        <v>216627393.52999997</v>
      </c>
      <c r="RN34" s="2">
        <f t="shared" si="24"/>
        <v>467248084.63999999</v>
      </c>
      <c r="RO34" s="2">
        <f t="shared" si="24"/>
        <v>132794496.60000001</v>
      </c>
      <c r="RP34" s="2">
        <f t="shared" si="24"/>
        <v>163215831.38</v>
      </c>
      <c r="RQ34" s="2">
        <f t="shared" si="24"/>
        <v>356800746.57000005</v>
      </c>
      <c r="RR34" s="2">
        <f t="shared" si="24"/>
        <v>439181075.66999996</v>
      </c>
      <c r="RS34" s="2">
        <f t="shared" si="24"/>
        <v>93080831.539999992</v>
      </c>
      <c r="RT34" s="2">
        <f t="shared" si="24"/>
        <v>92032073.810000002</v>
      </c>
      <c r="RU34" s="2">
        <f t="shared" si="24"/>
        <v>169170007.56999996</v>
      </c>
      <c r="RV34" s="2">
        <f t="shared" si="24"/>
        <v>86766346.689999998</v>
      </c>
      <c r="RW34" s="2">
        <f t="shared" si="24"/>
        <v>109263375.97000001</v>
      </c>
      <c r="RX34" s="2">
        <f t="shared" si="24"/>
        <v>136424227.65000004</v>
      </c>
      <c r="RY34" s="2">
        <f t="shared" si="24"/>
        <v>75050078.480000004</v>
      </c>
      <c r="RZ34" s="2">
        <f t="shared" si="24"/>
        <v>59396421.719999999</v>
      </c>
      <c r="SA34" s="2">
        <f t="shared" si="24"/>
        <v>78779695.650000006</v>
      </c>
      <c r="SB34" s="2">
        <f t="shared" si="24"/>
        <v>1151316449.55</v>
      </c>
      <c r="SC34" s="2">
        <f t="shared" si="24"/>
        <v>142506593.55000004</v>
      </c>
      <c r="SD34" s="2">
        <f t="shared" si="24"/>
        <v>132237958.84999999</v>
      </c>
      <c r="SE34" s="2">
        <f t="shared" si="24"/>
        <v>128879685.54000001</v>
      </c>
      <c r="SF34" s="2">
        <f t="shared" si="24"/>
        <v>80877246.190000013</v>
      </c>
      <c r="SG34" s="2">
        <f t="shared" si="24"/>
        <v>139695775.62</v>
      </c>
      <c r="SH34" s="2">
        <f t="shared" si="24"/>
        <v>166265853.56999996</v>
      </c>
      <c r="SI34" s="2">
        <f t="shared" si="24"/>
        <v>260373259.23999998</v>
      </c>
      <c r="SJ34" s="2">
        <f t="shared" si="24"/>
        <v>141229276.30000001</v>
      </c>
      <c r="SK34" s="2">
        <f t="shared" si="24"/>
        <v>153179674.09</v>
      </c>
      <c r="SL34" s="2">
        <f t="shared" si="24"/>
        <v>332140683.28999996</v>
      </c>
      <c r="SM34" s="2">
        <f t="shared" si="24"/>
        <v>48535886.740000017</v>
      </c>
      <c r="SN34" s="2">
        <f t="shared" si="24"/>
        <v>784437606.53000009</v>
      </c>
      <c r="SO34" s="2">
        <f t="shared" si="24"/>
        <v>144515063.65000001</v>
      </c>
      <c r="SP34" s="2">
        <f t="shared" si="24"/>
        <v>195379715.43000001</v>
      </c>
      <c r="SQ34" s="2">
        <f t="shared" si="24"/>
        <v>254918748.78999996</v>
      </c>
      <c r="SR34" s="2">
        <f t="shared" si="24"/>
        <v>133742073.54000001</v>
      </c>
      <c r="SS34" s="2">
        <f t="shared" si="24"/>
        <v>125699341.75999999</v>
      </c>
      <c r="ST34" s="2">
        <f t="shared" si="24"/>
        <v>121904375.96000001</v>
      </c>
      <c r="SU34" s="2">
        <f t="shared" si="24"/>
        <v>70279368.060000002</v>
      </c>
      <c r="SV34" s="2">
        <f t="shared" si="24"/>
        <v>1339605251.4199998</v>
      </c>
      <c r="SW34" s="2">
        <f t="shared" ref="SW34:VH34" si="25">SUM(SW19:SW33)</f>
        <v>108097992.20000002</v>
      </c>
      <c r="SX34" s="2">
        <f t="shared" si="25"/>
        <v>186745698.48999998</v>
      </c>
      <c r="SY34" s="2">
        <f t="shared" si="25"/>
        <v>126598256.55</v>
      </c>
      <c r="SZ34" s="2">
        <f t="shared" si="25"/>
        <v>69939801.190000013</v>
      </c>
      <c r="TA34" s="2">
        <f t="shared" si="25"/>
        <v>87055377.179999992</v>
      </c>
      <c r="TB34" s="2">
        <f t="shared" si="25"/>
        <v>93895716.810000017</v>
      </c>
      <c r="TC34" s="2">
        <f t="shared" si="25"/>
        <v>338937713.09999996</v>
      </c>
      <c r="TD34" s="2">
        <f t="shared" si="25"/>
        <v>94364021.360000014</v>
      </c>
      <c r="TE34" s="2">
        <f t="shared" si="25"/>
        <v>103390228.66</v>
      </c>
      <c r="TF34" s="2">
        <f t="shared" si="25"/>
        <v>144653901.42999998</v>
      </c>
      <c r="TG34" s="2">
        <f t="shared" si="25"/>
        <v>202599349.41999999</v>
      </c>
      <c r="TH34" s="2">
        <f t="shared" si="25"/>
        <v>108561507.06</v>
      </c>
      <c r="TI34" s="2">
        <f t="shared" si="25"/>
        <v>85628288.479999989</v>
      </c>
      <c r="TJ34" s="2">
        <f t="shared" si="25"/>
        <v>2536613708.7599998</v>
      </c>
      <c r="TK34" s="2">
        <f t="shared" si="25"/>
        <v>131731371.99000001</v>
      </c>
      <c r="TL34" s="2">
        <f t="shared" si="25"/>
        <v>89075415.020000011</v>
      </c>
      <c r="TM34" s="2">
        <f t="shared" si="25"/>
        <v>236472282.45000002</v>
      </c>
      <c r="TN34" s="2">
        <f t="shared" si="25"/>
        <v>196114905.95000005</v>
      </c>
      <c r="TO34" s="2">
        <f t="shared" si="25"/>
        <v>128742104.31</v>
      </c>
      <c r="TP34" s="2">
        <f t="shared" si="25"/>
        <v>59996959.590000004</v>
      </c>
      <c r="TQ34" s="2">
        <f t="shared" si="25"/>
        <v>615377381.32999992</v>
      </c>
      <c r="TR34" s="2">
        <f t="shared" si="25"/>
        <v>123618243.65000001</v>
      </c>
      <c r="TS34" s="2">
        <f t="shared" si="25"/>
        <v>220038261.08000001</v>
      </c>
      <c r="TT34" s="2">
        <f t="shared" si="25"/>
        <v>229305657.82999998</v>
      </c>
      <c r="TU34" s="2">
        <f t="shared" si="25"/>
        <v>112658836.33</v>
      </c>
      <c r="TV34" s="2">
        <f t="shared" si="25"/>
        <v>80735744.689999998</v>
      </c>
      <c r="TW34" s="2">
        <f t="shared" si="25"/>
        <v>128717674.57999998</v>
      </c>
      <c r="TX34" s="2">
        <f t="shared" si="25"/>
        <v>110754329.23999998</v>
      </c>
      <c r="TY34" s="2">
        <f t="shared" si="25"/>
        <v>104779777.29999998</v>
      </c>
      <c r="TZ34" s="2">
        <f t="shared" si="25"/>
        <v>635308509.04999995</v>
      </c>
      <c r="UA34" s="2">
        <f t="shared" si="25"/>
        <v>102224336.97999999</v>
      </c>
      <c r="UB34" s="2">
        <f t="shared" si="25"/>
        <v>1243084491.1600001</v>
      </c>
      <c r="UC34" s="2">
        <f t="shared" si="25"/>
        <v>320152685.80999994</v>
      </c>
      <c r="UD34" s="2">
        <f t="shared" si="25"/>
        <v>108669536.41000001</v>
      </c>
      <c r="UE34" s="2">
        <f t="shared" si="25"/>
        <v>118275482.17999999</v>
      </c>
      <c r="UF34" s="2">
        <f t="shared" si="25"/>
        <v>735272528.64999986</v>
      </c>
      <c r="UG34" s="2">
        <f t="shared" si="25"/>
        <v>77187643.38000001</v>
      </c>
      <c r="UH34" s="2">
        <f t="shared" si="25"/>
        <v>57447442.589999989</v>
      </c>
      <c r="UI34" s="2">
        <f t="shared" si="25"/>
        <v>92589032.87999998</v>
      </c>
      <c r="UJ34" s="2">
        <f t="shared" si="25"/>
        <v>90003534.570000023</v>
      </c>
      <c r="UK34" s="2">
        <f t="shared" si="25"/>
        <v>892321169.19000006</v>
      </c>
      <c r="UL34" s="2">
        <f t="shared" si="25"/>
        <v>214697076.31</v>
      </c>
      <c r="UM34" s="2">
        <f t="shared" si="25"/>
        <v>146851474.66999999</v>
      </c>
      <c r="UN34" s="2">
        <f t="shared" si="25"/>
        <v>248177249.03000003</v>
      </c>
      <c r="UO34" s="2">
        <f t="shared" si="25"/>
        <v>154449122.17000002</v>
      </c>
      <c r="UP34" s="2">
        <f t="shared" si="25"/>
        <v>120291957.61000001</v>
      </c>
      <c r="UQ34" s="2">
        <f t="shared" si="25"/>
        <v>4221573422.5999999</v>
      </c>
      <c r="UR34" s="2">
        <f t="shared" si="25"/>
        <v>189122293.12000006</v>
      </c>
      <c r="US34" s="2">
        <f t="shared" si="25"/>
        <v>199539274.15000001</v>
      </c>
      <c r="UT34" s="2">
        <f t="shared" si="25"/>
        <v>739272394.91000009</v>
      </c>
      <c r="UU34" s="2">
        <f t="shared" si="25"/>
        <v>61401468.900000006</v>
      </c>
      <c r="UV34" s="2">
        <f t="shared" si="25"/>
        <v>153024329.34000003</v>
      </c>
      <c r="UW34" s="2">
        <f t="shared" si="25"/>
        <v>375885055.5</v>
      </c>
      <c r="UX34" s="2">
        <f t="shared" si="25"/>
        <v>103690008.15000001</v>
      </c>
      <c r="UY34" s="2">
        <f t="shared" si="25"/>
        <v>103540453.43000001</v>
      </c>
      <c r="UZ34" s="2">
        <f t="shared" si="25"/>
        <v>140191459.10999998</v>
      </c>
      <c r="VA34" s="2">
        <f t="shared" si="25"/>
        <v>181179172.11999997</v>
      </c>
      <c r="VB34" s="2">
        <f t="shared" si="25"/>
        <v>365885057.89000005</v>
      </c>
      <c r="VC34" s="2">
        <f t="shared" si="25"/>
        <v>181228679.74000001</v>
      </c>
      <c r="VD34" s="2">
        <f t="shared" si="25"/>
        <v>304651445.51999998</v>
      </c>
      <c r="VE34" s="2">
        <f t="shared" si="25"/>
        <v>99150893.900000006</v>
      </c>
      <c r="VF34" s="2">
        <f t="shared" si="25"/>
        <v>100019000.44</v>
      </c>
      <c r="VG34" s="2">
        <f t="shared" si="25"/>
        <v>81858831.180000007</v>
      </c>
      <c r="VH34" s="2">
        <f t="shared" si="25"/>
        <v>96467799.979999989</v>
      </c>
      <c r="VI34" s="2">
        <f t="shared" ref="VI34:XT34" si="26">SUM(VI19:VI33)</f>
        <v>425532157.59999996</v>
      </c>
      <c r="VJ34" s="2">
        <f t="shared" si="26"/>
        <v>79574911.480000004</v>
      </c>
      <c r="VK34" s="2">
        <f t="shared" si="26"/>
        <v>70815701.659999996</v>
      </c>
      <c r="VL34" s="2">
        <f t="shared" si="26"/>
        <v>53172156.229999989</v>
      </c>
      <c r="VM34" s="2">
        <f t="shared" si="26"/>
        <v>2133720219.4800005</v>
      </c>
      <c r="VN34" s="2">
        <f t="shared" si="26"/>
        <v>135787265.77999997</v>
      </c>
      <c r="VO34" s="2">
        <f t="shared" si="26"/>
        <v>137084229.27999997</v>
      </c>
      <c r="VP34" s="2">
        <f t="shared" si="26"/>
        <v>237559415.30999994</v>
      </c>
      <c r="VQ34" s="2">
        <f t="shared" si="26"/>
        <v>296176818.01999998</v>
      </c>
      <c r="VR34" s="2">
        <f t="shared" si="26"/>
        <v>235180779.77999997</v>
      </c>
      <c r="VS34" s="2">
        <f t="shared" si="26"/>
        <v>171741842.52999997</v>
      </c>
      <c r="VT34" s="2">
        <f t="shared" si="26"/>
        <v>141266460.72999996</v>
      </c>
      <c r="VU34" s="2">
        <f t="shared" si="26"/>
        <v>135951638.45000002</v>
      </c>
      <c r="VV34" s="2">
        <f t="shared" si="26"/>
        <v>594218128.48000002</v>
      </c>
      <c r="VW34" s="2">
        <f t="shared" si="26"/>
        <v>134318066.96000001</v>
      </c>
      <c r="VX34" s="2">
        <f t="shared" si="26"/>
        <v>316395276.97000003</v>
      </c>
      <c r="VY34" s="2">
        <f t="shared" si="26"/>
        <v>155511892.79999998</v>
      </c>
      <c r="VZ34" s="2">
        <f t="shared" si="26"/>
        <v>110329648.48000002</v>
      </c>
      <c r="WA34" s="2">
        <f t="shared" si="26"/>
        <v>89621165.789999977</v>
      </c>
      <c r="WB34" s="2">
        <f t="shared" si="26"/>
        <v>6137416581.2700005</v>
      </c>
      <c r="WC34" s="2">
        <f t="shared" si="26"/>
        <v>279684038.57999998</v>
      </c>
      <c r="WD34" s="2">
        <f t="shared" si="26"/>
        <v>180513819.79999998</v>
      </c>
      <c r="WE34" s="2">
        <f t="shared" si="26"/>
        <v>171597965.5</v>
      </c>
      <c r="WF34" s="2">
        <f t="shared" si="26"/>
        <v>95072348.289999992</v>
      </c>
      <c r="WG34" s="2">
        <f t="shared" si="26"/>
        <v>192456412.08000004</v>
      </c>
      <c r="WH34" s="2">
        <f t="shared" si="26"/>
        <v>297437793.16999996</v>
      </c>
      <c r="WI34" s="2">
        <f t="shared" si="26"/>
        <v>317285807.22000003</v>
      </c>
      <c r="WJ34" s="2">
        <f t="shared" si="26"/>
        <v>172334222.92000002</v>
      </c>
      <c r="WK34" s="2">
        <f t="shared" si="26"/>
        <v>247407472.33999997</v>
      </c>
      <c r="WL34" s="2">
        <f t="shared" si="26"/>
        <v>132724273.54000001</v>
      </c>
      <c r="WM34" s="2">
        <f t="shared" si="26"/>
        <v>493300385.88000011</v>
      </c>
      <c r="WN34" s="2">
        <f t="shared" si="26"/>
        <v>174966292.16000003</v>
      </c>
      <c r="WO34" s="2">
        <f t="shared" si="26"/>
        <v>310141830.88999993</v>
      </c>
      <c r="WP34" s="2">
        <f t="shared" si="26"/>
        <v>452688175.19999999</v>
      </c>
      <c r="WQ34" s="2">
        <f t="shared" si="26"/>
        <v>183657679.37</v>
      </c>
      <c r="WR34" s="2">
        <f t="shared" si="26"/>
        <v>216193763.07999998</v>
      </c>
      <c r="WS34" s="2">
        <f t="shared" si="26"/>
        <v>249937107.03999999</v>
      </c>
      <c r="WT34" s="2">
        <f t="shared" si="26"/>
        <v>129565985.73999999</v>
      </c>
      <c r="WU34" s="2">
        <f t="shared" si="26"/>
        <v>367910976.39999998</v>
      </c>
      <c r="WV34" s="2">
        <f t="shared" si="26"/>
        <v>872822076.73000014</v>
      </c>
      <c r="WW34" s="2">
        <f t="shared" si="26"/>
        <v>152176710.63</v>
      </c>
      <c r="WX34" s="2">
        <f t="shared" si="26"/>
        <v>110765217.83999999</v>
      </c>
      <c r="WY34" s="2">
        <f t="shared" si="26"/>
        <v>92221959.859999999</v>
      </c>
      <c r="WZ34" s="2">
        <f t="shared" si="26"/>
        <v>127037089.26999998</v>
      </c>
      <c r="XA34" s="2">
        <f t="shared" si="26"/>
        <v>87079003.849999979</v>
      </c>
      <c r="XB34" s="2">
        <f t="shared" si="26"/>
        <v>100357358.50000001</v>
      </c>
      <c r="XC34" s="2">
        <f t="shared" si="26"/>
        <v>107764600.55000001</v>
      </c>
      <c r="XD34" s="2">
        <f t="shared" si="26"/>
        <v>690718366.30999994</v>
      </c>
      <c r="XE34" s="2">
        <f t="shared" si="26"/>
        <v>86908774.670000002</v>
      </c>
      <c r="XF34" s="2">
        <f t="shared" si="26"/>
        <v>64509360.120000005</v>
      </c>
      <c r="XG34" s="2">
        <f t="shared" si="26"/>
        <v>63700230.020000003</v>
      </c>
      <c r="XH34" s="2">
        <f t="shared" si="26"/>
        <v>71913389.859999999</v>
      </c>
      <c r="XI34" s="2">
        <f t="shared" si="26"/>
        <v>2936505021.5100007</v>
      </c>
      <c r="XJ34" s="2">
        <f t="shared" si="26"/>
        <v>266358500.96000001</v>
      </c>
      <c r="XK34" s="2">
        <f t="shared" si="26"/>
        <v>277183540.5</v>
      </c>
      <c r="XL34" s="2">
        <f t="shared" si="26"/>
        <v>922698399.46999991</v>
      </c>
      <c r="XM34" s="2">
        <f t="shared" si="26"/>
        <v>204078223.34</v>
      </c>
      <c r="XN34" s="2">
        <f t="shared" si="26"/>
        <v>244476515.17999995</v>
      </c>
      <c r="XO34" s="2">
        <f t="shared" si="26"/>
        <v>451739609.01999998</v>
      </c>
      <c r="XP34" s="2">
        <f t="shared" si="26"/>
        <v>232438605.10000002</v>
      </c>
      <c r="XQ34" s="2">
        <f t="shared" si="26"/>
        <v>192162246.38</v>
      </c>
      <c r="XR34" s="2">
        <f t="shared" si="26"/>
        <v>449462149.40000004</v>
      </c>
      <c r="XS34" s="2">
        <f t="shared" si="26"/>
        <v>393455820.53999996</v>
      </c>
      <c r="XT34" s="2">
        <f t="shared" si="26"/>
        <v>132728004.45999998</v>
      </c>
      <c r="XU34" s="2">
        <f t="shared" ref="XU34:AAF34" si="27">SUM(XU19:XU33)</f>
        <v>129532634.41999999</v>
      </c>
      <c r="XV34" s="2">
        <f t="shared" si="27"/>
        <v>164758440.53000003</v>
      </c>
      <c r="XW34" s="2">
        <f t="shared" si="27"/>
        <v>145820594.02999997</v>
      </c>
      <c r="XX34" s="2">
        <f t="shared" si="27"/>
        <v>133343150.25</v>
      </c>
      <c r="XY34" s="2">
        <f t="shared" si="27"/>
        <v>95727506.75</v>
      </c>
      <c r="XZ34" s="2">
        <f t="shared" si="27"/>
        <v>121509506.25999998</v>
      </c>
      <c r="YA34" s="2">
        <f t="shared" si="27"/>
        <v>110580313.95999999</v>
      </c>
      <c r="YB34" s="2">
        <f t="shared" si="27"/>
        <v>100539597.98</v>
      </c>
      <c r="YC34" s="2">
        <f t="shared" si="27"/>
        <v>115765551.22</v>
      </c>
      <c r="YD34" s="2">
        <f t="shared" si="27"/>
        <v>105351804.11</v>
      </c>
      <c r="YE34" s="2">
        <f t="shared" si="27"/>
        <v>149064545.44</v>
      </c>
      <c r="YF34" s="2">
        <f t="shared" si="27"/>
        <v>3136357032.0599999</v>
      </c>
      <c r="YG34" s="2">
        <f t="shared" si="27"/>
        <v>173034304.06</v>
      </c>
      <c r="YH34" s="2">
        <f t="shared" si="27"/>
        <v>336899893.81000006</v>
      </c>
      <c r="YI34" s="2">
        <f t="shared" si="27"/>
        <v>140463845.72999999</v>
      </c>
      <c r="YJ34" s="2">
        <f t="shared" si="27"/>
        <v>721809791.93000007</v>
      </c>
      <c r="YK34" s="2">
        <f t="shared" si="27"/>
        <v>200686856.10999998</v>
      </c>
      <c r="YL34" s="2">
        <f t="shared" si="27"/>
        <v>334676450.01000005</v>
      </c>
      <c r="YM34" s="2">
        <f t="shared" si="27"/>
        <v>107935650.35000001</v>
      </c>
      <c r="YN34" s="2">
        <f t="shared" si="27"/>
        <v>692863940.28000009</v>
      </c>
      <c r="YO34" s="2">
        <f t="shared" si="27"/>
        <v>428699787.97000003</v>
      </c>
      <c r="YP34" s="2">
        <f t="shared" si="27"/>
        <v>213399191.76000002</v>
      </c>
      <c r="YQ34" s="2">
        <f t="shared" si="27"/>
        <v>151800594.38999999</v>
      </c>
      <c r="YR34" s="2">
        <f t="shared" si="27"/>
        <v>119792078.55000001</v>
      </c>
      <c r="YS34" s="2">
        <f t="shared" si="27"/>
        <v>118772920.57000002</v>
      </c>
      <c r="YT34" s="2">
        <f t="shared" si="27"/>
        <v>90069511</v>
      </c>
      <c r="YU34" s="2">
        <f t="shared" si="27"/>
        <v>99601661.5</v>
      </c>
      <c r="YV34" s="2">
        <f t="shared" si="27"/>
        <v>81402265.030000001</v>
      </c>
      <c r="YW34" s="2">
        <f t="shared" si="27"/>
        <v>1269351742.25</v>
      </c>
      <c r="YX34" s="2">
        <f t="shared" si="27"/>
        <v>153713348.59999999</v>
      </c>
      <c r="YY34" s="2">
        <f t="shared" si="27"/>
        <v>126838889.34</v>
      </c>
      <c r="YZ34" s="2">
        <f t="shared" si="27"/>
        <v>108948437.17999998</v>
      </c>
      <c r="ZA34" s="2">
        <f t="shared" si="27"/>
        <v>150513181.44999999</v>
      </c>
      <c r="ZB34" s="2">
        <f t="shared" si="27"/>
        <v>87313106.830000013</v>
      </c>
      <c r="ZC34" s="2">
        <f t="shared" si="27"/>
        <v>104349863.13000001</v>
      </c>
      <c r="ZD34" s="2">
        <f t="shared" si="27"/>
        <v>1236684086.23</v>
      </c>
      <c r="ZE34" s="2">
        <f t="shared" si="27"/>
        <v>92099803.342500001</v>
      </c>
      <c r="ZF34" s="2">
        <f t="shared" si="27"/>
        <v>172371899.22000003</v>
      </c>
      <c r="ZG34" s="2">
        <f t="shared" si="27"/>
        <v>163303521.60250002</v>
      </c>
      <c r="ZH34" s="2">
        <f t="shared" si="27"/>
        <v>94882907.25999999</v>
      </c>
      <c r="ZI34" s="2">
        <f t="shared" si="27"/>
        <v>125712091.91999997</v>
      </c>
      <c r="ZJ34" s="2">
        <f t="shared" si="27"/>
        <v>91753939.169999972</v>
      </c>
      <c r="ZK34" s="2">
        <f t="shared" si="27"/>
        <v>81167941.450000003</v>
      </c>
      <c r="ZL34" s="2">
        <f t="shared" si="27"/>
        <v>307342598.06999999</v>
      </c>
      <c r="ZM34" s="2">
        <f t="shared" si="27"/>
        <v>2276384698.6900001</v>
      </c>
      <c r="ZN34" s="2">
        <f t="shared" si="27"/>
        <v>109447048.48000002</v>
      </c>
      <c r="ZO34" s="2">
        <f t="shared" si="27"/>
        <v>277138211.55000001</v>
      </c>
      <c r="ZP34" s="2">
        <f t="shared" si="27"/>
        <v>799272434.57999992</v>
      </c>
      <c r="ZQ34" s="2">
        <f t="shared" si="27"/>
        <v>359695733.65999997</v>
      </c>
      <c r="ZR34" s="2">
        <f t="shared" si="27"/>
        <v>124256139.18000001</v>
      </c>
      <c r="ZS34" s="2">
        <f t="shared" si="27"/>
        <v>159261021.33000001</v>
      </c>
      <c r="ZT34" s="2">
        <f t="shared" si="27"/>
        <v>283323408.64999998</v>
      </c>
      <c r="ZU34" s="2">
        <f t="shared" si="27"/>
        <v>291807346.13999999</v>
      </c>
      <c r="ZV34" s="2">
        <f t="shared" si="27"/>
        <v>356605921.27000004</v>
      </c>
      <c r="ZW34" s="2">
        <f t="shared" si="27"/>
        <v>76828625.50999999</v>
      </c>
      <c r="ZX34" s="2">
        <f t="shared" si="27"/>
        <v>115807988.83999999</v>
      </c>
      <c r="ZY34" s="2">
        <f t="shared" si="27"/>
        <v>121857776.22</v>
      </c>
      <c r="ZZ34" s="2">
        <f t="shared" si="27"/>
        <v>248238525.89999998</v>
      </c>
      <c r="AAA34" s="2">
        <f t="shared" si="27"/>
        <v>126496477.33999999</v>
      </c>
      <c r="AAB34" s="2">
        <f t="shared" si="27"/>
        <v>114482078.86999999</v>
      </c>
      <c r="AAC34" s="2">
        <f t="shared" si="27"/>
        <v>140028997.88</v>
      </c>
      <c r="AAD34" s="2">
        <f t="shared" si="27"/>
        <v>95615541.620000005</v>
      </c>
      <c r="AAE34" s="2">
        <f t="shared" si="27"/>
        <v>106450081.00999999</v>
      </c>
      <c r="AAF34" s="2">
        <f t="shared" si="27"/>
        <v>84313289.440000013</v>
      </c>
      <c r="AAG34" s="2">
        <f t="shared" ref="AAG34:ACR34" si="28">SUM(AAG19:AAG33)</f>
        <v>76311636.390000001</v>
      </c>
      <c r="AAH34" s="2">
        <f t="shared" si="28"/>
        <v>71582277.989999995</v>
      </c>
      <c r="AAI34" s="2">
        <f t="shared" si="28"/>
        <v>1095985383.9200001</v>
      </c>
      <c r="AAJ34" s="2">
        <f t="shared" si="28"/>
        <v>109612154.88</v>
      </c>
      <c r="AAK34" s="2">
        <f t="shared" si="28"/>
        <v>121242384.75999998</v>
      </c>
      <c r="AAL34" s="2">
        <f t="shared" si="28"/>
        <v>111009248.50999999</v>
      </c>
      <c r="AAM34" s="2">
        <f t="shared" si="28"/>
        <v>100925012.06</v>
      </c>
      <c r="AAN34" s="2">
        <f t="shared" si="28"/>
        <v>167802296.17999998</v>
      </c>
      <c r="AAO34" s="2">
        <f t="shared" si="28"/>
        <v>105827353</v>
      </c>
      <c r="AAP34" s="2">
        <f t="shared" si="28"/>
        <v>4603762462.9199991</v>
      </c>
      <c r="AAQ34" s="2">
        <f t="shared" si="28"/>
        <v>158667303.59</v>
      </c>
      <c r="AAR34" s="2">
        <f t="shared" si="28"/>
        <v>103549030.80999999</v>
      </c>
      <c r="AAS34" s="2">
        <f t="shared" si="28"/>
        <v>343550351.06999999</v>
      </c>
      <c r="AAT34" s="2">
        <f t="shared" si="28"/>
        <v>206793621.25</v>
      </c>
      <c r="AAU34" s="2">
        <f t="shared" si="28"/>
        <v>131530516.68000001</v>
      </c>
      <c r="AAV34" s="2">
        <f t="shared" si="28"/>
        <v>181121776.29000002</v>
      </c>
      <c r="AAW34" s="2">
        <f t="shared" si="28"/>
        <v>229475283.10999998</v>
      </c>
      <c r="AAX34" s="2">
        <f t="shared" si="28"/>
        <v>455250740.11000001</v>
      </c>
      <c r="AAY34" s="2">
        <f t="shared" si="28"/>
        <v>113116246.53</v>
      </c>
      <c r="AAZ34" s="2">
        <f t="shared" si="28"/>
        <v>215484019.60999995</v>
      </c>
      <c r="ABA34" s="2">
        <f t="shared" si="28"/>
        <v>683786652.23000014</v>
      </c>
      <c r="ABB34" s="2">
        <f t="shared" si="28"/>
        <v>390443957.87</v>
      </c>
      <c r="ABC34" s="2">
        <f t="shared" si="28"/>
        <v>84744537.579999998</v>
      </c>
      <c r="ABD34" s="2">
        <f t="shared" si="28"/>
        <v>128254797.45</v>
      </c>
      <c r="ABE34" s="2">
        <f t="shared" si="28"/>
        <v>121840875.59</v>
      </c>
      <c r="ABF34" s="2">
        <f t="shared" si="28"/>
        <v>69385749.200000003</v>
      </c>
      <c r="ABG34" s="2">
        <f t="shared" si="28"/>
        <v>121318199.91</v>
      </c>
      <c r="ABH34" s="2">
        <f t="shared" si="28"/>
        <v>89647992.299999982</v>
      </c>
      <c r="ABI34" s="2">
        <f t="shared" si="28"/>
        <v>928272261.08999991</v>
      </c>
      <c r="ABJ34" s="2">
        <f t="shared" si="28"/>
        <v>720029143.23000002</v>
      </c>
      <c r="ABK34" s="2">
        <f t="shared" si="28"/>
        <v>91493541.179999992</v>
      </c>
      <c r="ABL34" s="2">
        <f t="shared" si="28"/>
        <v>77811217.819999978</v>
      </c>
      <c r="ABM34" s="2">
        <f t="shared" si="28"/>
        <v>79927526.520000011</v>
      </c>
      <c r="ABN34" s="2">
        <f t="shared" si="28"/>
        <v>78912035.349999994</v>
      </c>
      <c r="ABO34" s="2">
        <f t="shared" si="28"/>
        <v>70934727.700000018</v>
      </c>
      <c r="ABP34" s="2">
        <f t="shared" si="28"/>
        <v>1288732431.51</v>
      </c>
      <c r="ABQ34" s="2">
        <f t="shared" si="28"/>
        <v>170436623.21000001</v>
      </c>
      <c r="ABR34" s="2">
        <f t="shared" si="28"/>
        <v>128776849.04000001</v>
      </c>
      <c r="ABS34" s="2">
        <f t="shared" si="28"/>
        <v>232333260.94999996</v>
      </c>
      <c r="ABT34" s="2">
        <f t="shared" si="28"/>
        <v>198561446.07999998</v>
      </c>
      <c r="ABU34" s="2">
        <f t="shared" si="28"/>
        <v>172822686.58999997</v>
      </c>
      <c r="ABV34" s="2">
        <f t="shared" si="28"/>
        <v>108964528.09999999</v>
      </c>
      <c r="ABW34" s="2">
        <f t="shared" si="28"/>
        <v>171092152.74000001</v>
      </c>
      <c r="ABX34" s="2">
        <f t="shared" si="28"/>
        <v>38525008.189999998</v>
      </c>
      <c r="ABY34" s="2">
        <f t="shared" si="28"/>
        <v>1313815063.2509999</v>
      </c>
      <c r="ABZ34" s="2">
        <f t="shared" si="28"/>
        <v>114812803.84</v>
      </c>
      <c r="ACA34" s="2">
        <f t="shared" si="28"/>
        <v>224008432.19999996</v>
      </c>
      <c r="ACB34" s="2">
        <f t="shared" si="28"/>
        <v>103139233.86999999</v>
      </c>
      <c r="ACC34" s="2">
        <f t="shared" si="28"/>
        <v>88548423.570000008</v>
      </c>
      <c r="ACD34" s="2">
        <f t="shared" si="28"/>
        <v>383158024.5</v>
      </c>
      <c r="ACE34" s="2">
        <f t="shared" si="28"/>
        <v>85321489.090000004</v>
      </c>
      <c r="ACF34" s="2">
        <f t="shared" si="28"/>
        <v>127539141.64000002</v>
      </c>
      <c r="ACG34" s="2">
        <f t="shared" si="28"/>
        <v>99397489.76000002</v>
      </c>
      <c r="ACH34" s="2">
        <f t="shared" si="28"/>
        <v>128224747.53</v>
      </c>
      <c r="ACI34" s="2">
        <f t="shared" si="28"/>
        <v>86592136.749999985</v>
      </c>
      <c r="ACJ34" s="2">
        <f t="shared" si="28"/>
        <v>3082659630.5699997</v>
      </c>
      <c r="ACK34" s="2">
        <f t="shared" si="28"/>
        <v>113404541.17999999</v>
      </c>
      <c r="ACL34" s="2">
        <f t="shared" si="28"/>
        <v>154383562.32000002</v>
      </c>
      <c r="ACM34" s="2">
        <f t="shared" si="28"/>
        <v>237751396.54000002</v>
      </c>
      <c r="ACN34" s="2">
        <f t="shared" si="28"/>
        <v>101080269.06000002</v>
      </c>
      <c r="ACO34" s="2">
        <f t="shared" si="28"/>
        <v>155134035.94</v>
      </c>
      <c r="ACP34" s="2">
        <f t="shared" si="28"/>
        <v>203854672.44000003</v>
      </c>
      <c r="ACQ34" s="2">
        <f t="shared" si="28"/>
        <v>685951572.62999988</v>
      </c>
      <c r="ACR34" s="2">
        <f t="shared" si="28"/>
        <v>844067092.85000002</v>
      </c>
      <c r="ACS34" s="2">
        <f t="shared" ref="ACS34:AFD34" si="29">SUM(ACS19:ACS33)</f>
        <v>124732879.42999998</v>
      </c>
      <c r="ACT34" s="2">
        <f t="shared" si="29"/>
        <v>156610908.06</v>
      </c>
      <c r="ACU34" s="2">
        <f t="shared" si="29"/>
        <v>216352485.91</v>
      </c>
      <c r="ACV34" s="2">
        <f t="shared" si="29"/>
        <v>155983233.44999999</v>
      </c>
      <c r="ACW34" s="2">
        <f t="shared" si="29"/>
        <v>751737860.54000008</v>
      </c>
      <c r="ACX34" s="2">
        <f t="shared" si="29"/>
        <v>162795851.35000002</v>
      </c>
      <c r="ACY34" s="2">
        <f t="shared" si="29"/>
        <v>170802501.54999995</v>
      </c>
      <c r="ACZ34" s="2">
        <f t="shared" si="29"/>
        <v>121811370.11000001</v>
      </c>
      <c r="ADA34" s="2">
        <f t="shared" si="29"/>
        <v>74692471.280000001</v>
      </c>
      <c r="ADB34" s="2">
        <f t="shared" si="29"/>
        <v>97605069.419999987</v>
      </c>
      <c r="ADC34" s="2">
        <f t="shared" si="29"/>
        <v>83206131.109999999</v>
      </c>
      <c r="ADD34" s="2">
        <f t="shared" si="29"/>
        <v>83312785.879999995</v>
      </c>
      <c r="ADE34" s="2">
        <f t="shared" si="29"/>
        <v>68283151.589999989</v>
      </c>
      <c r="ADF34" s="2">
        <f t="shared" si="29"/>
        <v>95957338.810000002</v>
      </c>
      <c r="ADG34" s="2">
        <f t="shared" si="29"/>
        <v>769778901.64000022</v>
      </c>
      <c r="ADH34" s="2">
        <f t="shared" si="29"/>
        <v>559603560.61000001</v>
      </c>
      <c r="ADI34" s="2">
        <f t="shared" si="29"/>
        <v>88486795.219999984</v>
      </c>
      <c r="ADJ34" s="2">
        <f t="shared" si="29"/>
        <v>72635858.61999999</v>
      </c>
      <c r="ADK34" s="2">
        <f t="shared" si="29"/>
        <v>137478685.59</v>
      </c>
      <c r="ADL34" s="2">
        <f t="shared" si="29"/>
        <v>46924930.230000004</v>
      </c>
      <c r="ADM34" s="2">
        <f t="shared" si="29"/>
        <v>107336124.01999998</v>
      </c>
      <c r="ADN34" s="2">
        <f t="shared" si="29"/>
        <v>83582208.249999985</v>
      </c>
      <c r="ADO34" s="2">
        <f t="shared" si="29"/>
        <v>112236387.00999999</v>
      </c>
      <c r="ADP34" s="2">
        <f t="shared" si="29"/>
        <v>2714333290.3399997</v>
      </c>
      <c r="ADQ34" s="2">
        <f t="shared" si="29"/>
        <v>329768998.77000004</v>
      </c>
      <c r="ADR34" s="2">
        <f t="shared" si="29"/>
        <v>338096318.63000005</v>
      </c>
      <c r="ADS34" s="2">
        <f t="shared" si="29"/>
        <v>148642233.28</v>
      </c>
      <c r="ADT34" s="2">
        <f t="shared" si="29"/>
        <v>995810328.68999994</v>
      </c>
      <c r="ADU34" s="2">
        <f t="shared" si="29"/>
        <v>68496523.489999995</v>
      </c>
      <c r="ADV34" s="2">
        <f t="shared" si="29"/>
        <v>86365795.420000002</v>
      </c>
      <c r="ADW34" s="2">
        <f t="shared" si="29"/>
        <v>139289267.08999997</v>
      </c>
      <c r="ADX34" s="2">
        <f t="shared" si="29"/>
        <v>76268867.230000004</v>
      </c>
      <c r="ADY34" s="2">
        <f t="shared" si="29"/>
        <v>45854851.50999999</v>
      </c>
      <c r="ADZ34" s="2">
        <f t="shared" si="29"/>
        <v>3426273312.1900005</v>
      </c>
      <c r="AEA34" s="2">
        <f t="shared" si="29"/>
        <v>587498811.13</v>
      </c>
      <c r="AEB34" s="2">
        <f t="shared" si="29"/>
        <v>476351343.75</v>
      </c>
      <c r="AEC34" s="2">
        <f t="shared" si="29"/>
        <v>124951412.89999999</v>
      </c>
      <c r="AED34" s="2">
        <f t="shared" si="29"/>
        <v>148841885.14999995</v>
      </c>
      <c r="AEE34" s="2">
        <f t="shared" si="29"/>
        <v>238157869.04000005</v>
      </c>
      <c r="AEF34" s="2">
        <f t="shared" si="29"/>
        <v>154320188.72</v>
      </c>
      <c r="AEG34" s="2">
        <f t="shared" si="29"/>
        <v>168453655.08000001</v>
      </c>
      <c r="AEH34" s="2">
        <f t="shared" si="29"/>
        <v>115552475.56999999</v>
      </c>
      <c r="AEI34" s="2">
        <f t="shared" si="29"/>
        <v>129919394.53999999</v>
      </c>
      <c r="AEJ34" s="2">
        <f t="shared" si="29"/>
        <v>174642897.94</v>
      </c>
      <c r="AEK34" s="2">
        <f t="shared" si="29"/>
        <v>291069948.37</v>
      </c>
      <c r="AEL34" s="2">
        <f t="shared" si="29"/>
        <v>115992186.11999999</v>
      </c>
      <c r="AEM34" s="2">
        <f t="shared" si="29"/>
        <v>163602752.42000002</v>
      </c>
      <c r="AEN34" s="2">
        <f t="shared" si="29"/>
        <v>198879410.39000002</v>
      </c>
      <c r="AEO34" s="2">
        <f t="shared" si="29"/>
        <v>240175934.02999997</v>
      </c>
      <c r="AEP34" s="2">
        <f t="shared" si="29"/>
        <v>110093668.26000001</v>
      </c>
      <c r="AEQ34" s="2">
        <f t="shared" si="29"/>
        <v>324764403.59000009</v>
      </c>
      <c r="AER34" s="2">
        <f t="shared" si="29"/>
        <v>80388707.189999998</v>
      </c>
      <c r="AES34" s="2">
        <f t="shared" si="29"/>
        <v>308360816.78999996</v>
      </c>
      <c r="AET34" s="2">
        <f t="shared" si="29"/>
        <v>2809196868.6200004</v>
      </c>
      <c r="AEU34" s="2">
        <f t="shared" si="29"/>
        <v>256956052.28000003</v>
      </c>
      <c r="AEV34" s="2">
        <f t="shared" si="29"/>
        <v>253399206.09999996</v>
      </c>
      <c r="AEW34" s="2">
        <f t="shared" si="29"/>
        <v>182805199.83000004</v>
      </c>
      <c r="AEX34" s="2">
        <f t="shared" si="29"/>
        <v>137326109.89999998</v>
      </c>
      <c r="AEY34" s="2">
        <f t="shared" si="29"/>
        <v>375441906.41999996</v>
      </c>
      <c r="AEZ34" s="2">
        <f t="shared" si="29"/>
        <v>137905467.63999999</v>
      </c>
      <c r="AFA34" s="2">
        <f t="shared" si="29"/>
        <v>173293589.29000002</v>
      </c>
      <c r="AFB34" s="2">
        <f t="shared" si="29"/>
        <v>128410123.05000001</v>
      </c>
      <c r="AFC34" s="2">
        <f t="shared" si="29"/>
        <v>75597626.75</v>
      </c>
      <c r="AFD34" s="2">
        <f t="shared" si="29"/>
        <v>1556770623.54</v>
      </c>
      <c r="AFE34" s="2">
        <f t="shared" ref="AFE34:AHP34" si="30">SUM(AFE19:AFE33)</f>
        <v>701248851.7900002</v>
      </c>
      <c r="AFF34" s="2">
        <f t="shared" si="30"/>
        <v>262124732.78</v>
      </c>
      <c r="AFG34" s="2">
        <f t="shared" si="30"/>
        <v>187265608.39000005</v>
      </c>
      <c r="AFH34" s="2">
        <f t="shared" si="30"/>
        <v>360790774.54999995</v>
      </c>
      <c r="AFI34" s="2">
        <f t="shared" si="30"/>
        <v>235224881.92000002</v>
      </c>
      <c r="AFJ34" s="2">
        <f t="shared" si="30"/>
        <v>154117818.62000003</v>
      </c>
      <c r="AFK34" s="2">
        <f t="shared" si="30"/>
        <v>182997862.63</v>
      </c>
      <c r="AFL34" s="2">
        <f t="shared" si="30"/>
        <v>124787723.31999999</v>
      </c>
      <c r="AFM34" s="2">
        <f t="shared" si="30"/>
        <v>183946868.96000001</v>
      </c>
      <c r="AFN34" s="2">
        <f t="shared" si="30"/>
        <v>170512867.10999995</v>
      </c>
      <c r="AFO34" s="2">
        <f t="shared" si="30"/>
        <v>152095840.75999999</v>
      </c>
      <c r="AFP34" s="2">
        <f t="shared" si="30"/>
        <v>203422901.94</v>
      </c>
      <c r="AFQ34" s="2">
        <f t="shared" si="30"/>
        <v>1296780013.2499998</v>
      </c>
      <c r="AFR34" s="2">
        <f t="shared" si="30"/>
        <v>301389306.42999995</v>
      </c>
      <c r="AFS34" s="2">
        <f t="shared" si="30"/>
        <v>194485113.94999999</v>
      </c>
      <c r="AFT34" s="2">
        <f t="shared" si="30"/>
        <v>160093611.72</v>
      </c>
      <c r="AFU34" s="2">
        <f t="shared" si="30"/>
        <v>196078676.97999996</v>
      </c>
      <c r="AFV34" s="2">
        <f t="shared" si="30"/>
        <v>139708123.91</v>
      </c>
      <c r="AFW34" s="2">
        <f t="shared" si="30"/>
        <v>104434800.33999999</v>
      </c>
      <c r="AFX34" s="2">
        <f t="shared" si="30"/>
        <v>286859069.24000001</v>
      </c>
      <c r="AFY34" s="2">
        <f t="shared" si="30"/>
        <v>240406513.05000004</v>
      </c>
      <c r="AFZ34" s="2">
        <f t="shared" si="30"/>
        <v>107981969.03000002</v>
      </c>
      <c r="AGA34" s="2">
        <f t="shared" si="30"/>
        <v>267056753.59999996</v>
      </c>
      <c r="AGB34" s="2">
        <f t="shared" si="30"/>
        <v>119483385.74000001</v>
      </c>
      <c r="AGC34" s="2">
        <f t="shared" si="30"/>
        <v>1720439703.3199999</v>
      </c>
      <c r="AGD34" s="2">
        <f t="shared" si="30"/>
        <v>139096854.60999998</v>
      </c>
      <c r="AGE34" s="2">
        <f t="shared" si="30"/>
        <v>145027427.81999996</v>
      </c>
      <c r="AGF34" s="2">
        <f t="shared" si="30"/>
        <v>127642183.84</v>
      </c>
      <c r="AGG34" s="2">
        <f t="shared" si="30"/>
        <v>375010802.48000002</v>
      </c>
      <c r="AGH34" s="2">
        <f t="shared" si="30"/>
        <v>151072881.74000001</v>
      </c>
      <c r="AGI34" s="2">
        <f t="shared" si="30"/>
        <v>107198886.22000003</v>
      </c>
      <c r="AGJ34" s="2">
        <f t="shared" si="30"/>
        <v>132691736.72000001</v>
      </c>
      <c r="AGK34" s="2">
        <f t="shared" si="30"/>
        <v>103252354.14</v>
      </c>
      <c r="AGL34" s="2">
        <f t="shared" si="30"/>
        <v>128994791.5</v>
      </c>
      <c r="AGM34" s="2">
        <f t="shared" si="30"/>
        <v>93527569.219999999</v>
      </c>
      <c r="AGN34" s="2">
        <f t="shared" si="30"/>
        <v>2090493005.9500003</v>
      </c>
      <c r="AGO34" s="2">
        <f t="shared" si="30"/>
        <v>430674447.76999998</v>
      </c>
      <c r="AGP34" s="2">
        <f t="shared" si="30"/>
        <v>231482443.93000001</v>
      </c>
      <c r="AGQ34" s="2">
        <f t="shared" si="30"/>
        <v>117737106.30999999</v>
      </c>
      <c r="AGR34" s="2">
        <f t="shared" si="30"/>
        <v>307383009.18000001</v>
      </c>
      <c r="AGS34" s="2">
        <f t="shared" si="30"/>
        <v>231476319.69</v>
      </c>
      <c r="AGT34" s="2">
        <f t="shared" si="30"/>
        <v>103504062.99000001</v>
      </c>
      <c r="AGU34" s="2">
        <f t="shared" si="30"/>
        <v>126386328.11999997</v>
      </c>
      <c r="AGV34" s="2">
        <f t="shared" si="30"/>
        <v>3071530533.0499997</v>
      </c>
      <c r="AGW34" s="2">
        <f t="shared" si="30"/>
        <v>1765861867.5799997</v>
      </c>
      <c r="AGX34" s="2">
        <f t="shared" si="30"/>
        <v>138068539.28</v>
      </c>
      <c r="AGY34" s="2">
        <f t="shared" si="30"/>
        <v>345226161.54999995</v>
      </c>
      <c r="AGZ34" s="2">
        <f t="shared" si="30"/>
        <v>480903595.99000007</v>
      </c>
      <c r="AHA34" s="2">
        <f t="shared" si="30"/>
        <v>256023244.98999995</v>
      </c>
      <c r="AHB34" s="2">
        <f t="shared" si="30"/>
        <v>228238420.80000001</v>
      </c>
      <c r="AHC34" s="2">
        <f t="shared" si="30"/>
        <v>203382657.33999997</v>
      </c>
      <c r="AHD34" s="2">
        <f t="shared" si="30"/>
        <v>74662685.310000002</v>
      </c>
      <c r="AHE34" s="2">
        <f t="shared" si="30"/>
        <v>182990626.18000001</v>
      </c>
      <c r="AHF34" s="2">
        <f t="shared" si="30"/>
        <v>227080059.87</v>
      </c>
      <c r="AHG34" s="2">
        <f t="shared" si="30"/>
        <v>116677500.69</v>
      </c>
      <c r="AHH34" s="2">
        <f t="shared" si="30"/>
        <v>106247585.93000001</v>
      </c>
      <c r="AHI34" s="2">
        <f t="shared" si="30"/>
        <v>130505184.34999998</v>
      </c>
      <c r="AHJ34" s="2">
        <f t="shared" si="30"/>
        <v>119970126.92669998</v>
      </c>
      <c r="AHK34" s="2">
        <f t="shared" si="30"/>
        <v>140621126.40999997</v>
      </c>
      <c r="AHL34" s="2">
        <f t="shared" si="30"/>
        <v>112603327.18000002</v>
      </c>
      <c r="AHM34" s="2">
        <f t="shared" si="30"/>
        <v>923340803.29000008</v>
      </c>
      <c r="AHN34" s="2">
        <f t="shared" si="30"/>
        <v>135480564.5</v>
      </c>
      <c r="AHO34" s="2">
        <f t="shared" si="30"/>
        <v>138405152.61000001</v>
      </c>
      <c r="AHP34" s="2">
        <f t="shared" si="30"/>
        <v>135529021.89999998</v>
      </c>
      <c r="AHQ34" s="2">
        <f t="shared" ref="AHQ34:AHS34" si="31">SUM(AHQ19:AHQ33)</f>
        <v>275165204.60999995</v>
      </c>
      <c r="AHR34" s="2">
        <f t="shared" si="31"/>
        <v>119545556.72000001</v>
      </c>
      <c r="AHS34" s="2">
        <f t="shared" si="31"/>
        <v>80427744.199999988</v>
      </c>
      <c r="AHT34" s="2">
        <f>SUM(AHT19:AHT33)</f>
        <v>339737860402.39258</v>
      </c>
      <c r="AHV34" s="609"/>
      <c r="AHW34" s="610"/>
    </row>
    <row r="35" spans="1:907" x14ac:dyDescent="0.7">
      <c r="A35" s="1">
        <v>27</v>
      </c>
      <c r="B35" s="96" t="s">
        <v>43</v>
      </c>
      <c r="C35" s="6" t="s">
        <v>6461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>
        <v>1402375996.7399991</v>
      </c>
      <c r="W35" s="11">
        <v>146063764.53000006</v>
      </c>
      <c r="X35" s="11">
        <v>36900476.150000006</v>
      </c>
      <c r="Y35" s="11">
        <v>143682139.21000001</v>
      </c>
      <c r="Z35" s="11">
        <v>32996121.960000001</v>
      </c>
      <c r="AA35" s="11">
        <v>78363000.559999973</v>
      </c>
      <c r="AB35" s="11">
        <v>9589877.6900000051</v>
      </c>
      <c r="AC35" s="11">
        <v>119155000.23999992</v>
      </c>
      <c r="AD35" s="11">
        <v>48488351.17999997</v>
      </c>
      <c r="AE35" s="11">
        <v>8203619.5399999917</v>
      </c>
      <c r="AF35" s="11">
        <v>31661617.210000023</v>
      </c>
      <c r="AG35" s="11">
        <v>28094335.860000011</v>
      </c>
      <c r="AH35" s="11">
        <v>206677411.51000011</v>
      </c>
      <c r="AI35" s="11">
        <v>7636697.5400000047</v>
      </c>
      <c r="AJ35" s="11">
        <v>36695524.210000008</v>
      </c>
      <c r="AK35" s="11">
        <v>5636259.0699999947</v>
      </c>
      <c r="AL35" s="11">
        <v>66375809.829999998</v>
      </c>
      <c r="AM35" s="11">
        <v>9380976.1000000164</v>
      </c>
      <c r="AN35" s="11">
        <v>73031267.100000024</v>
      </c>
      <c r="AO35" s="11">
        <v>39801521.130000003</v>
      </c>
      <c r="AP35" s="11">
        <v>746673.29000000539</v>
      </c>
      <c r="AQ35" s="11">
        <v>4504518.0300000021</v>
      </c>
      <c r="AR35" s="11">
        <v>3779482.7400000058</v>
      </c>
      <c r="AS35" s="11">
        <v>2386524.7799999956</v>
      </c>
      <c r="AT35" s="11">
        <v>334418040.90999997</v>
      </c>
      <c r="AU35" s="11">
        <v>17578070.210000001</v>
      </c>
      <c r="AV35" s="11">
        <v>16664930.770000005</v>
      </c>
      <c r="AW35" s="11">
        <v>17836900.020000003</v>
      </c>
      <c r="AX35" s="11">
        <v>37260527.70000001</v>
      </c>
      <c r="AY35" s="11">
        <v>28129629.949999996</v>
      </c>
      <c r="AZ35" s="11">
        <v>19595774.349999998</v>
      </c>
      <c r="BA35" s="11">
        <v>26286795.670000006</v>
      </c>
      <c r="BB35" s="11">
        <v>13188845.879999999</v>
      </c>
      <c r="BC35" s="11">
        <v>15867653.820000006</v>
      </c>
      <c r="BD35" s="11">
        <v>17607170.899999999</v>
      </c>
      <c r="BE35" s="11">
        <v>4986829.9399999995</v>
      </c>
      <c r="BF35" s="11">
        <v>71461439.790000007</v>
      </c>
      <c r="BG35" s="11">
        <v>5163952.0399999982</v>
      </c>
      <c r="BH35" s="11">
        <v>18276437.159999996</v>
      </c>
      <c r="BI35" s="11">
        <v>358426850.52000004</v>
      </c>
      <c r="BJ35" s="11">
        <v>207466626.79999998</v>
      </c>
      <c r="BK35" s="11">
        <v>21001796.949999999</v>
      </c>
      <c r="BL35" s="11">
        <v>25576125.950000003</v>
      </c>
      <c r="BM35" s="11">
        <v>32657982.079999998</v>
      </c>
      <c r="BN35" s="11">
        <v>28975735.819999974</v>
      </c>
      <c r="BO35" s="11">
        <v>21792185.57</v>
      </c>
      <c r="BP35" s="11">
        <v>22494229.039999995</v>
      </c>
      <c r="BQ35" s="11">
        <v>17081193.600000009</v>
      </c>
      <c r="BR35" s="11">
        <v>389178890.92999995</v>
      </c>
      <c r="BS35" s="11">
        <v>21028531.640000008</v>
      </c>
      <c r="BT35" s="11">
        <v>16922869.639999997</v>
      </c>
      <c r="BU35" s="11">
        <v>79747523.49000001</v>
      </c>
      <c r="BV35" s="11">
        <v>24189278.109999996</v>
      </c>
      <c r="BW35" s="11">
        <v>5033579.7199999988</v>
      </c>
      <c r="BX35" s="11">
        <v>20304857.649999999</v>
      </c>
      <c r="BY35" s="11">
        <v>20569639.140000001</v>
      </c>
      <c r="BZ35" s="11">
        <v>194155872.96999976</v>
      </c>
      <c r="CA35" s="11">
        <v>13138871.770000011</v>
      </c>
      <c r="CB35" s="11">
        <v>6762907.7900000075</v>
      </c>
      <c r="CC35" s="11">
        <v>54522989.920000024</v>
      </c>
      <c r="CD35" s="11">
        <v>19755128.219999988</v>
      </c>
      <c r="CE35" s="11">
        <v>15860717.110000003</v>
      </c>
      <c r="CF35" s="11">
        <v>5369535.6600000011</v>
      </c>
      <c r="CG35" s="11">
        <v>2026419547.2199998</v>
      </c>
      <c r="CH35" s="11">
        <v>17564953.260000009</v>
      </c>
      <c r="CI35" s="11">
        <v>73460070.219999999</v>
      </c>
      <c r="CJ35" s="11">
        <v>7706030.450000003</v>
      </c>
      <c r="CK35" s="11">
        <v>36576400.550000012</v>
      </c>
      <c r="CL35" s="11">
        <v>6465945.2500000075</v>
      </c>
      <c r="CM35" s="11">
        <v>13995912.030000005</v>
      </c>
      <c r="CN35" s="11">
        <v>40219752.400000006</v>
      </c>
      <c r="CO35" s="11">
        <v>16125739.060000001</v>
      </c>
      <c r="CP35" s="11">
        <v>8712883.9899999965</v>
      </c>
      <c r="CQ35" s="11">
        <v>9135392.5599999968</v>
      </c>
      <c r="CR35" s="11">
        <v>29174638.329999998</v>
      </c>
      <c r="CS35" s="11">
        <v>15081230.520000005</v>
      </c>
      <c r="CT35" s="11">
        <v>595465747.77999985</v>
      </c>
      <c r="CU35" s="11">
        <v>50295271.789999992</v>
      </c>
      <c r="CV35" s="11">
        <v>37186777.130000003</v>
      </c>
      <c r="CW35" s="11">
        <v>24076805.25999999</v>
      </c>
      <c r="CX35" s="11">
        <v>29571138.569999985</v>
      </c>
      <c r="CY35" s="11">
        <v>81505411.770000011</v>
      </c>
      <c r="CZ35" s="11">
        <v>12521323.770000009</v>
      </c>
      <c r="DA35" s="11">
        <v>10410522.92999999</v>
      </c>
      <c r="DB35" s="11">
        <v>271521140.62999994</v>
      </c>
      <c r="DC35" s="11">
        <v>539772691.0799998</v>
      </c>
      <c r="DD35" s="11">
        <v>46126991.250000015</v>
      </c>
      <c r="DE35" s="11">
        <v>31370328.879999999</v>
      </c>
      <c r="DF35" s="11">
        <v>68204749.87000002</v>
      </c>
      <c r="DG35" s="11">
        <v>115480013.46999998</v>
      </c>
      <c r="DH35" s="11">
        <v>155699676.13000005</v>
      </c>
      <c r="DI35" s="11">
        <v>10635618.289999995</v>
      </c>
      <c r="DJ35" s="11">
        <v>90691222.920000017</v>
      </c>
      <c r="DK35" s="11">
        <v>1149649326.2099993</v>
      </c>
      <c r="DL35" s="11">
        <v>35645074.030000001</v>
      </c>
      <c r="DM35" s="11">
        <v>116373600.70999996</v>
      </c>
      <c r="DN35" s="11">
        <v>108551346.25999998</v>
      </c>
      <c r="DO35" s="11">
        <v>111438848.39980002</v>
      </c>
      <c r="DP35" s="11">
        <v>121994722.25999999</v>
      </c>
      <c r="DQ35" s="11">
        <v>312241034.86000013</v>
      </c>
      <c r="DR35" s="11">
        <v>53547351.2601</v>
      </c>
      <c r="DS35" s="11">
        <v>143370998.36000004</v>
      </c>
      <c r="DT35" s="11">
        <v>214221424.03999987</v>
      </c>
      <c r="DU35" s="11">
        <v>9582921.5299999919</v>
      </c>
      <c r="DV35" s="11">
        <v>168297347.49000001</v>
      </c>
      <c r="DW35" s="11">
        <v>107172391.37000003</v>
      </c>
      <c r="DX35" s="11">
        <v>55491898.69000002</v>
      </c>
      <c r="DY35" s="11">
        <v>101670340.01000004</v>
      </c>
      <c r="DZ35" s="11">
        <v>71589642.509999946</v>
      </c>
      <c r="EA35" s="11">
        <v>50726153.61999999</v>
      </c>
      <c r="EB35" s="11">
        <v>56414910.920000002</v>
      </c>
      <c r="EC35" s="11">
        <v>28435144.289999995</v>
      </c>
      <c r="ED35" s="11">
        <v>31092253.660000008</v>
      </c>
      <c r="EE35" s="11">
        <v>449712407.11000007</v>
      </c>
      <c r="EF35" s="11">
        <v>356929967.91999996</v>
      </c>
      <c r="EG35" s="11">
        <v>43446196.389999993</v>
      </c>
      <c r="EH35" s="11">
        <v>23534608.310000002</v>
      </c>
      <c r="EI35" s="11">
        <v>61580939.899999991</v>
      </c>
      <c r="EJ35" s="11">
        <v>65010093.090000004</v>
      </c>
      <c r="EK35" s="11">
        <v>54971072.719999976</v>
      </c>
      <c r="EL35" s="11">
        <v>17263254.130000003</v>
      </c>
      <c r="EM35" s="11">
        <v>32769961.089999981</v>
      </c>
      <c r="EN35" s="11">
        <v>460648073.74000043</v>
      </c>
      <c r="EO35" s="11">
        <v>57651285.869999982</v>
      </c>
      <c r="EP35" s="11">
        <v>34312746.600000009</v>
      </c>
      <c r="EQ35" s="11">
        <v>31659070.579999998</v>
      </c>
      <c r="ER35" s="11">
        <v>19301558.969999995</v>
      </c>
      <c r="ES35" s="11">
        <v>42337250.779999994</v>
      </c>
      <c r="ET35" s="11">
        <v>15219801.420000028</v>
      </c>
      <c r="EU35" s="11">
        <v>72639154.049999997</v>
      </c>
      <c r="EV35" s="11">
        <v>56141397.56000001</v>
      </c>
      <c r="EW35" s="11">
        <v>419700311.67000026</v>
      </c>
      <c r="EX35" s="11">
        <v>38952698.469999999</v>
      </c>
      <c r="EY35" s="11">
        <v>45623646.030000001</v>
      </c>
      <c r="EZ35" s="11">
        <v>47651695.239999987</v>
      </c>
      <c r="FA35" s="11">
        <v>48884312.850000024</v>
      </c>
      <c r="FB35" s="11">
        <v>36098852.990000002</v>
      </c>
      <c r="FC35" s="11">
        <v>60118391.350000039</v>
      </c>
      <c r="FD35" s="11">
        <v>28465316.670000017</v>
      </c>
      <c r="FE35" s="11">
        <v>27990167.550000016</v>
      </c>
      <c r="FF35" s="11">
        <v>46641505.919999994</v>
      </c>
      <c r="FG35" s="11">
        <v>28415182.059999984</v>
      </c>
      <c r="FH35" s="11">
        <v>43118309.289999984</v>
      </c>
      <c r="FI35" s="11">
        <v>218961917.66000003</v>
      </c>
      <c r="FJ35" s="11">
        <v>18951100.169999998</v>
      </c>
      <c r="FK35" s="11">
        <v>31873532.759999994</v>
      </c>
      <c r="FL35" s="11">
        <v>59323580.349999994</v>
      </c>
      <c r="FM35" s="11">
        <v>43265647.699999996</v>
      </c>
      <c r="FN35" s="11">
        <v>40789696.809999987</v>
      </c>
      <c r="FO35" s="11">
        <v>6973638.150000006</v>
      </c>
      <c r="FP35" s="11">
        <v>14724613.530000001</v>
      </c>
      <c r="FQ35" s="11">
        <v>1721385648.9799995</v>
      </c>
      <c r="FR35" s="11">
        <v>81115351.979999989</v>
      </c>
      <c r="FS35" s="11">
        <v>86308215.220000014</v>
      </c>
      <c r="FT35" s="11">
        <v>60778605.600000001</v>
      </c>
      <c r="FU35" s="11">
        <v>155929927.93000004</v>
      </c>
      <c r="FV35" s="11">
        <v>44301723.170000017</v>
      </c>
      <c r="FW35" s="11">
        <v>64157802.200000018</v>
      </c>
      <c r="FX35" s="11">
        <v>33866336.059999995</v>
      </c>
      <c r="FY35" s="11">
        <v>88105695.589999959</v>
      </c>
      <c r="FZ35" s="11">
        <v>79100078.439999968</v>
      </c>
      <c r="GA35" s="11">
        <v>78285403.670000032</v>
      </c>
      <c r="GB35" s="11">
        <v>19387189.359999999</v>
      </c>
      <c r="GC35" s="11">
        <v>35709578.730000004</v>
      </c>
      <c r="GD35" s="11">
        <v>46879147.950000018</v>
      </c>
      <c r="GE35" s="11">
        <v>239557410.19000018</v>
      </c>
      <c r="GF35" s="11">
        <v>59462201.48999998</v>
      </c>
      <c r="GG35" s="11">
        <v>45863452.980000004</v>
      </c>
      <c r="GH35" s="11">
        <v>44717678.030000038</v>
      </c>
      <c r="GI35" s="11">
        <v>74658975.890000015</v>
      </c>
      <c r="GJ35" s="11">
        <v>66224686.850000016</v>
      </c>
      <c r="GK35" s="11">
        <v>41043759.189999998</v>
      </c>
      <c r="GL35" s="11">
        <v>94012863.449999958</v>
      </c>
      <c r="GM35" s="11">
        <v>45101547.689999998</v>
      </c>
      <c r="GN35" s="11">
        <v>18857137.540000003</v>
      </c>
      <c r="GO35" s="11">
        <v>23767517.149999995</v>
      </c>
      <c r="GP35" s="11">
        <v>17972965.520000007</v>
      </c>
      <c r="GQ35" s="11">
        <v>490533394.60000008</v>
      </c>
      <c r="GR35" s="11">
        <v>122878282.53000006</v>
      </c>
      <c r="GS35" s="11">
        <v>29272091.120000001</v>
      </c>
      <c r="GT35" s="11">
        <v>81849820.969999999</v>
      </c>
      <c r="GU35" s="11">
        <v>10756077.18</v>
      </c>
      <c r="GV35" s="11">
        <v>103039135.31999999</v>
      </c>
      <c r="GW35" s="11">
        <v>38088891.900000006</v>
      </c>
      <c r="GX35" s="11">
        <v>20308623.219999999</v>
      </c>
      <c r="GY35" s="11">
        <v>359841542.11999989</v>
      </c>
      <c r="GZ35" s="11">
        <v>20876936.739999998</v>
      </c>
      <c r="HA35" s="11">
        <v>99214789.579999968</v>
      </c>
      <c r="HB35" s="11">
        <v>51754927.31000001</v>
      </c>
      <c r="HC35" s="11">
        <v>866445369.03000069</v>
      </c>
      <c r="HD35" s="11">
        <v>211107648.89999986</v>
      </c>
      <c r="HE35" s="11">
        <v>35212367.670000009</v>
      </c>
      <c r="HF35" s="11">
        <v>355604330.77000004</v>
      </c>
      <c r="HG35" s="11">
        <v>113077512.55000003</v>
      </c>
      <c r="HH35" s="11">
        <v>258048547.94</v>
      </c>
      <c r="HI35" s="11">
        <v>97007991.38000001</v>
      </c>
      <c r="HJ35" s="11">
        <v>27821630.559999999</v>
      </c>
      <c r="HK35" s="11">
        <v>1230655213</v>
      </c>
      <c r="HL35" s="11">
        <v>49997653.319999985</v>
      </c>
      <c r="HM35" s="11">
        <v>133459050.64999995</v>
      </c>
      <c r="HN35" s="11">
        <v>196424646.84999999</v>
      </c>
      <c r="HO35" s="11">
        <v>42882996.38000001</v>
      </c>
      <c r="HP35" s="11">
        <v>204937792.23000002</v>
      </c>
      <c r="HQ35" s="11">
        <v>51906025.890000008</v>
      </c>
      <c r="HR35" s="11">
        <v>63876801.810000025</v>
      </c>
      <c r="HS35" s="11">
        <v>353599164.84000009</v>
      </c>
      <c r="HT35" s="11">
        <v>139630255.91</v>
      </c>
      <c r="HU35" s="11">
        <v>73442205.769999966</v>
      </c>
      <c r="HV35" s="11">
        <v>133700170.15000004</v>
      </c>
      <c r="HW35" s="11">
        <v>63587897.210000001</v>
      </c>
      <c r="HX35" s="11">
        <v>19290904.760000005</v>
      </c>
      <c r="HY35" s="11">
        <v>261470926.08999994</v>
      </c>
      <c r="HZ35" s="11">
        <v>24987742.079999983</v>
      </c>
      <c r="IA35" s="11">
        <v>99306245.129999965</v>
      </c>
      <c r="IB35" s="11">
        <v>69784025.950000003</v>
      </c>
      <c r="IC35" s="11">
        <v>60901767.56000001</v>
      </c>
      <c r="ID35" s="11">
        <v>180534840.03000003</v>
      </c>
      <c r="IE35" s="11">
        <v>22874878.119999997</v>
      </c>
      <c r="IF35" s="11">
        <v>182429277.59999996</v>
      </c>
      <c r="IG35" s="11">
        <v>25862043.869999994</v>
      </c>
      <c r="IH35" s="11">
        <v>14813508.959999997</v>
      </c>
      <c r="II35" s="11">
        <v>597984472.12999976</v>
      </c>
      <c r="IJ35" s="11">
        <v>31113525.890000075</v>
      </c>
      <c r="IK35" s="11">
        <v>87698456.709999949</v>
      </c>
      <c r="IL35" s="11">
        <v>104474020.76999992</v>
      </c>
      <c r="IM35" s="11">
        <v>81453329.540000066</v>
      </c>
      <c r="IN35" s="11">
        <v>94888714.24000001</v>
      </c>
      <c r="IO35" s="11">
        <v>25470575.599999998</v>
      </c>
      <c r="IP35" s="11">
        <v>21233115.579999994</v>
      </c>
      <c r="IQ35" s="11">
        <v>51001045.170000002</v>
      </c>
      <c r="IR35" s="11">
        <v>37059370.320000015</v>
      </c>
      <c r="IS35" s="11">
        <v>76020317.040000051</v>
      </c>
      <c r="IT35" s="11">
        <v>993580201.33999956</v>
      </c>
      <c r="IU35" s="11">
        <v>174151604.37000018</v>
      </c>
      <c r="IV35" s="11">
        <v>315150499.83999991</v>
      </c>
      <c r="IW35" s="11">
        <v>100902932.46999998</v>
      </c>
      <c r="IX35" s="11">
        <v>110010588.28000003</v>
      </c>
      <c r="IY35" s="11">
        <v>50454868.589999989</v>
      </c>
      <c r="IZ35" s="11">
        <v>45918617.606100023</v>
      </c>
      <c r="JA35" s="11">
        <v>32377352.729999989</v>
      </c>
      <c r="JB35" s="11">
        <v>24805068.050000008</v>
      </c>
      <c r="JC35" s="11">
        <v>50605212.889999993</v>
      </c>
      <c r="JD35" s="11">
        <v>158067395.90000001</v>
      </c>
      <c r="JE35" s="11">
        <v>26929713.769999996</v>
      </c>
      <c r="JF35" s="11">
        <v>276637270.9600001</v>
      </c>
      <c r="JG35" s="11">
        <v>83916652.939999998</v>
      </c>
      <c r="JH35" s="11">
        <v>18397898.940000001</v>
      </c>
      <c r="JI35" s="11">
        <v>3107675.8399999989</v>
      </c>
      <c r="JJ35" s="11">
        <v>29312610.949999996</v>
      </c>
      <c r="JK35" s="11">
        <v>69308517.929999992</v>
      </c>
      <c r="JL35" s="11">
        <v>341721394.06999975</v>
      </c>
      <c r="JM35" s="11">
        <v>204264271.00999987</v>
      </c>
      <c r="JN35" s="11">
        <v>136332391.54999998</v>
      </c>
      <c r="JO35" s="11">
        <v>161046667.77999997</v>
      </c>
      <c r="JP35" s="11">
        <v>51164231.129999988</v>
      </c>
      <c r="JQ35" s="11">
        <v>192689826.34000006</v>
      </c>
      <c r="JR35" s="11">
        <v>49913807.199999981</v>
      </c>
      <c r="JS35" s="11">
        <v>858792590.09999943</v>
      </c>
      <c r="JT35" s="11">
        <v>604490074.75999999</v>
      </c>
      <c r="JU35" s="11">
        <v>99626490.028000042</v>
      </c>
      <c r="JV35" s="11">
        <v>22848625.119999997</v>
      </c>
      <c r="JW35" s="11">
        <v>78001121.189999998</v>
      </c>
      <c r="JX35" s="11">
        <v>8878634.3799999971</v>
      </c>
      <c r="JY35" s="11">
        <v>65591811.270000048</v>
      </c>
      <c r="JZ35" s="11">
        <v>80045215.920000017</v>
      </c>
      <c r="KA35" s="11">
        <v>53040033.119999997</v>
      </c>
      <c r="KB35" s="11">
        <v>43239092.179999977</v>
      </c>
      <c r="KC35" s="11">
        <v>61705852.630000003</v>
      </c>
      <c r="KD35" s="11">
        <v>56455501.259999998</v>
      </c>
      <c r="KE35" s="11">
        <v>9697291.7400000002</v>
      </c>
      <c r="KF35" s="11">
        <v>16080138.159999989</v>
      </c>
      <c r="KG35" s="11">
        <v>34384507.100000001</v>
      </c>
      <c r="KH35" s="11">
        <v>8636001.9799999967</v>
      </c>
      <c r="KI35" s="11">
        <v>1338074390.1100001</v>
      </c>
      <c r="KJ35" s="11">
        <v>87584379.010000035</v>
      </c>
      <c r="KK35" s="11">
        <v>80110233.169999972</v>
      </c>
      <c r="KL35" s="11">
        <v>97725512.580000043</v>
      </c>
      <c r="KM35" s="11">
        <v>169837758.06</v>
      </c>
      <c r="KN35" s="11">
        <v>107190135.42999996</v>
      </c>
      <c r="KO35" s="11">
        <v>47552068.139999993</v>
      </c>
      <c r="KP35" s="11">
        <v>120037014.55000003</v>
      </c>
      <c r="KQ35" s="11">
        <v>100778535.39000002</v>
      </c>
      <c r="KR35" s="11">
        <v>177901479.86999997</v>
      </c>
      <c r="KS35" s="11">
        <v>85395990.230000019</v>
      </c>
      <c r="KT35" s="11">
        <v>70968953.940000013</v>
      </c>
      <c r="KU35" s="11">
        <v>280713359.90000004</v>
      </c>
      <c r="KV35" s="11">
        <v>42889296.650000013</v>
      </c>
      <c r="KW35" s="11">
        <v>174459804.12000006</v>
      </c>
      <c r="KX35" s="11">
        <v>669351357.38999975</v>
      </c>
      <c r="KY35" s="11">
        <v>211941927.88000003</v>
      </c>
      <c r="KZ35" s="11">
        <v>826853826.20000017</v>
      </c>
      <c r="LA35" s="11">
        <v>166288576.05000001</v>
      </c>
      <c r="LB35" s="11">
        <v>86096679.639999986</v>
      </c>
      <c r="LC35" s="11">
        <v>181940023.46000001</v>
      </c>
      <c r="LD35" s="11">
        <v>173870365.54999995</v>
      </c>
      <c r="LE35" s="11">
        <v>137996784.85999995</v>
      </c>
      <c r="LF35" s="11">
        <v>137914133.89000008</v>
      </c>
      <c r="LG35" s="11">
        <v>95327923.920000046</v>
      </c>
      <c r="LH35" s="11">
        <v>1592481227.0900006</v>
      </c>
      <c r="LI35" s="11">
        <v>206308127.91999996</v>
      </c>
      <c r="LJ35" s="11">
        <v>687598862.67999995</v>
      </c>
      <c r="LK35" s="11">
        <v>356922245.13999993</v>
      </c>
      <c r="LL35" s="11">
        <v>104214260.64000003</v>
      </c>
      <c r="LM35" s="11">
        <v>72248229.01000005</v>
      </c>
      <c r="LN35" s="11">
        <v>27311225.860000007</v>
      </c>
      <c r="LO35" s="11">
        <v>92309038.50000006</v>
      </c>
      <c r="LP35" s="11">
        <v>21470550.589999992</v>
      </c>
      <c r="LQ35" s="11">
        <v>96474892.509999976</v>
      </c>
      <c r="LR35" s="11">
        <v>23547293.309999995</v>
      </c>
      <c r="LS35" s="11">
        <v>253105182.87999991</v>
      </c>
      <c r="LT35" s="11">
        <v>118453424.14999999</v>
      </c>
      <c r="LU35" s="11">
        <v>68785241.630000025</v>
      </c>
      <c r="LV35" s="11">
        <v>2206326161.0099993</v>
      </c>
      <c r="LW35" s="11">
        <v>666098414.56999958</v>
      </c>
      <c r="LX35" s="11">
        <v>975805064.92000043</v>
      </c>
      <c r="LY35" s="11">
        <v>397159267.50999999</v>
      </c>
      <c r="LZ35" s="11">
        <v>64956883.469999999</v>
      </c>
      <c r="MA35" s="11">
        <v>178672986.7899999</v>
      </c>
      <c r="MB35" s="11">
        <v>140094676.11000007</v>
      </c>
      <c r="MC35" s="11">
        <v>112588469.58</v>
      </c>
      <c r="MD35" s="11">
        <v>132078126.36000004</v>
      </c>
      <c r="ME35" s="11">
        <v>227429197.03999999</v>
      </c>
      <c r="MF35" s="11">
        <v>112816787.42000002</v>
      </c>
      <c r="MG35" s="11">
        <v>71713854.670000017</v>
      </c>
      <c r="MH35" s="11">
        <v>1293903022.2699995</v>
      </c>
      <c r="MI35" s="11">
        <v>67468056.459999964</v>
      </c>
      <c r="MJ35" s="11">
        <v>63440870.380000025</v>
      </c>
      <c r="MK35" s="11">
        <v>40874257.640000001</v>
      </c>
      <c r="ML35" s="11">
        <v>52779052.289999999</v>
      </c>
      <c r="MM35" s="11">
        <v>80575011.979999989</v>
      </c>
      <c r="MN35" s="11">
        <v>28277874.129999999</v>
      </c>
      <c r="MO35" s="11">
        <v>46368832.159999989</v>
      </c>
      <c r="MP35" s="11">
        <v>73542946.920000002</v>
      </c>
      <c r="MQ35" s="11">
        <v>47297914.010000013</v>
      </c>
      <c r="MR35" s="11">
        <v>33759522.080000021</v>
      </c>
      <c r="MS35" s="11">
        <v>57099614.256999955</v>
      </c>
      <c r="MT35" s="11">
        <v>766561170.8900001</v>
      </c>
      <c r="MU35" s="11">
        <v>62621001.839999974</v>
      </c>
      <c r="MV35" s="11">
        <v>260786318.17000008</v>
      </c>
      <c r="MW35" s="11">
        <v>152965476.60000008</v>
      </c>
      <c r="MX35" s="11">
        <v>131378102.63000004</v>
      </c>
      <c r="MY35" s="11">
        <v>178196273.70000002</v>
      </c>
      <c r="MZ35" s="11">
        <v>549780713.99000001</v>
      </c>
      <c r="NA35" s="11">
        <v>164132814.42799997</v>
      </c>
      <c r="NB35" s="11">
        <v>161413673.38000003</v>
      </c>
      <c r="NC35" s="11">
        <v>33878612.18</v>
      </c>
      <c r="ND35" s="11">
        <v>48643082.18</v>
      </c>
      <c r="NE35" s="11">
        <v>2548031870.4599986</v>
      </c>
      <c r="NF35" s="11">
        <v>645895225.75999999</v>
      </c>
      <c r="NG35" s="11">
        <v>68748245.539999992</v>
      </c>
      <c r="NH35" s="11">
        <v>1071323100</v>
      </c>
      <c r="NI35" s="11">
        <v>64283354.439999938</v>
      </c>
      <c r="NJ35" s="11">
        <v>173171213.22999987</v>
      </c>
      <c r="NK35" s="11">
        <v>483302066.86000001</v>
      </c>
      <c r="NL35" s="11">
        <v>427787263.99000001</v>
      </c>
      <c r="NM35" s="11">
        <v>35353782.739999972</v>
      </c>
      <c r="NN35" s="11">
        <v>344386830.63999993</v>
      </c>
      <c r="NO35" s="11">
        <v>178274330.91000006</v>
      </c>
      <c r="NP35" s="11">
        <v>105121912.08</v>
      </c>
      <c r="NQ35" s="11">
        <v>393602106.93000007</v>
      </c>
      <c r="NR35" s="11">
        <v>68492937.75</v>
      </c>
      <c r="NS35" s="11">
        <v>41655578.109999999</v>
      </c>
      <c r="NT35" s="11">
        <v>64239459.890000001</v>
      </c>
      <c r="NU35" s="11">
        <v>53869713.37000002</v>
      </c>
      <c r="NV35" s="11">
        <v>12877750.250000004</v>
      </c>
      <c r="NW35" s="11">
        <v>30168131.929999992</v>
      </c>
      <c r="NX35" s="11">
        <v>873918917.55999947</v>
      </c>
      <c r="NY35" s="11">
        <v>657365926.79000008</v>
      </c>
      <c r="NZ35" s="11">
        <v>101961761.23999999</v>
      </c>
      <c r="OA35" s="11">
        <v>16083558.639999997</v>
      </c>
      <c r="OB35" s="11">
        <v>42501947.62000002</v>
      </c>
      <c r="OC35" s="11">
        <v>118921423.51999992</v>
      </c>
      <c r="OD35" s="11">
        <v>19186973.660000008</v>
      </c>
      <c r="OE35" s="11">
        <v>1483743676.0899992</v>
      </c>
      <c r="OF35" s="11">
        <v>100795226.29999995</v>
      </c>
      <c r="OG35" s="11">
        <v>95953901.540000051</v>
      </c>
      <c r="OH35" s="11">
        <v>377731612.77000022</v>
      </c>
      <c r="OI35" s="11">
        <v>47500089.140000001</v>
      </c>
      <c r="OJ35" s="11">
        <v>178670239.54999995</v>
      </c>
      <c r="OK35" s="11">
        <v>279139315.82000005</v>
      </c>
      <c r="OL35" s="11">
        <v>42107745.589999974</v>
      </c>
      <c r="OM35" s="11">
        <v>179906592.20000002</v>
      </c>
      <c r="ON35" s="11">
        <v>1465309682.6399999</v>
      </c>
      <c r="OO35" s="11">
        <v>307667885.5800001</v>
      </c>
      <c r="OP35" s="11">
        <v>787572837.26000035</v>
      </c>
      <c r="OQ35" s="11">
        <v>211442504.66</v>
      </c>
      <c r="OR35" s="11">
        <v>67538436.730000004</v>
      </c>
      <c r="OS35" s="11">
        <v>121007413.84999999</v>
      </c>
      <c r="OT35" s="11">
        <v>992570952.78000045</v>
      </c>
      <c r="OU35" s="11">
        <v>82859820.729999974</v>
      </c>
      <c r="OV35" s="11">
        <v>132955575.69000004</v>
      </c>
      <c r="OW35" s="11">
        <v>134107739.41</v>
      </c>
      <c r="OX35" s="11">
        <v>97852195.540000036</v>
      </c>
      <c r="OY35" s="11">
        <v>598170457.66999972</v>
      </c>
      <c r="OZ35" s="11">
        <v>75285641.070000052</v>
      </c>
      <c r="PA35" s="11">
        <v>89001132.609999999</v>
      </c>
      <c r="PB35" s="11">
        <v>90837063.879999995</v>
      </c>
      <c r="PC35" s="11">
        <v>603158419.16000021</v>
      </c>
      <c r="PD35" s="11">
        <v>25517304.339999989</v>
      </c>
      <c r="PE35" s="11">
        <v>62120564.819999978</v>
      </c>
      <c r="PF35" s="11">
        <v>18830600.110000007</v>
      </c>
      <c r="PG35" s="11">
        <v>61507878.749999985</v>
      </c>
      <c r="PH35" s="11">
        <v>199688010.54999998</v>
      </c>
      <c r="PI35" s="11">
        <v>35536122.280000009</v>
      </c>
      <c r="PJ35" s="11">
        <v>32188253.540000003</v>
      </c>
      <c r="PK35" s="11">
        <v>37532146.239999995</v>
      </c>
      <c r="PL35" s="11">
        <v>22769843.919999998</v>
      </c>
      <c r="PM35" s="11">
        <v>98408707.620000005</v>
      </c>
      <c r="PN35" s="11">
        <v>84273952.470000014</v>
      </c>
      <c r="PO35" s="11">
        <v>26582947.630000014</v>
      </c>
      <c r="PP35" s="11">
        <v>162194073.37</v>
      </c>
      <c r="PQ35" s="11">
        <v>18794456.690000001</v>
      </c>
      <c r="PR35" s="11">
        <v>38229453.669999994</v>
      </c>
      <c r="PS35" s="11">
        <v>20325997.749999996</v>
      </c>
      <c r="PT35" s="11">
        <v>50040220.539999992</v>
      </c>
      <c r="PU35" s="11">
        <v>761005972.24999917</v>
      </c>
      <c r="PV35" s="11">
        <v>41313656.839999989</v>
      </c>
      <c r="PW35" s="11">
        <v>13743740.380000005</v>
      </c>
      <c r="PX35" s="11">
        <v>115271345.07000001</v>
      </c>
      <c r="PY35" s="11">
        <v>319862368.02999991</v>
      </c>
      <c r="PZ35" s="11">
        <v>30188028.140000023</v>
      </c>
      <c r="QA35" s="11">
        <v>98907832.540000021</v>
      </c>
      <c r="QB35" s="11">
        <v>49659259.469999999</v>
      </c>
      <c r="QC35" s="11">
        <v>159208602.15000001</v>
      </c>
      <c r="QD35" s="11">
        <v>5875708.8400000017</v>
      </c>
      <c r="QE35" s="11">
        <v>238412325.76999998</v>
      </c>
      <c r="QF35" s="11">
        <v>22608694.339999981</v>
      </c>
      <c r="QG35" s="11">
        <v>53499716.530000009</v>
      </c>
      <c r="QH35" s="11">
        <v>126768827.11000004</v>
      </c>
      <c r="QI35" s="11">
        <v>39615930.199999996</v>
      </c>
      <c r="QJ35" s="11">
        <v>80724470.069999948</v>
      </c>
      <c r="QK35" s="11">
        <v>10464210.770000011</v>
      </c>
      <c r="QL35" s="11">
        <v>14577328.069999993</v>
      </c>
      <c r="QM35" s="11">
        <v>177668.69000000053</v>
      </c>
      <c r="QN35" s="11">
        <v>85931562.940000027</v>
      </c>
      <c r="QO35" s="11">
        <v>146510638.20000005</v>
      </c>
      <c r="QP35" s="11">
        <v>12893924.54999999</v>
      </c>
      <c r="QQ35" s="11">
        <v>14113584.939999999</v>
      </c>
      <c r="QR35" s="11">
        <v>541249.46999999927</v>
      </c>
      <c r="QS35" s="11">
        <v>12385610.699999999</v>
      </c>
      <c r="QT35" s="11">
        <v>13262063.799999991</v>
      </c>
      <c r="QU35" s="11">
        <v>870616941.76999974</v>
      </c>
      <c r="QV35" s="11">
        <v>16158899.909999998</v>
      </c>
      <c r="QW35" s="11">
        <v>240047918.14999986</v>
      </c>
      <c r="QX35" s="11">
        <v>53616663.43</v>
      </c>
      <c r="QY35" s="11">
        <v>63851704.270000018</v>
      </c>
      <c r="QZ35" s="11">
        <v>207207068.07999992</v>
      </c>
      <c r="RA35" s="11">
        <v>35300514.459999993</v>
      </c>
      <c r="RB35" s="11">
        <v>114910284.43000004</v>
      </c>
      <c r="RC35" s="11">
        <v>165760259.46000001</v>
      </c>
      <c r="RD35" s="11">
        <v>45128152.05999998</v>
      </c>
      <c r="RE35" s="11">
        <v>35293839.159999989</v>
      </c>
      <c r="RF35" s="11">
        <v>93164006.310000017</v>
      </c>
      <c r="RG35" s="11">
        <v>22343740.310000006</v>
      </c>
      <c r="RH35" s="11">
        <v>1340838515.1600003</v>
      </c>
      <c r="RI35" s="11">
        <v>130625526.95999998</v>
      </c>
      <c r="RJ35" s="11">
        <v>60903381.739999995</v>
      </c>
      <c r="RK35" s="11">
        <v>117191513.82000002</v>
      </c>
      <c r="RL35" s="11">
        <v>67068040.180000007</v>
      </c>
      <c r="RM35" s="11">
        <v>124352888.78999996</v>
      </c>
      <c r="RN35" s="11">
        <v>144661667.46000013</v>
      </c>
      <c r="RO35" s="11">
        <v>80987926.659999996</v>
      </c>
      <c r="RP35" s="11">
        <v>77690941.649999961</v>
      </c>
      <c r="RQ35" s="11">
        <v>56056473.630000025</v>
      </c>
      <c r="RR35" s="11">
        <v>336674946.44999993</v>
      </c>
      <c r="RS35" s="11">
        <v>37984497.689999998</v>
      </c>
      <c r="RT35" s="11">
        <v>30661463.730000023</v>
      </c>
      <c r="RU35" s="11">
        <v>46533152.540000007</v>
      </c>
      <c r="RV35" s="11">
        <v>15826544.460000005</v>
      </c>
      <c r="RW35" s="11">
        <v>31185611.929999992</v>
      </c>
      <c r="RX35" s="11">
        <v>71569968.289999977</v>
      </c>
      <c r="RY35" s="11">
        <v>54944265.450000003</v>
      </c>
      <c r="RZ35" s="11">
        <v>14166645.949999999</v>
      </c>
      <c r="SA35" s="11">
        <v>46200658.049999997</v>
      </c>
      <c r="SB35" s="11">
        <v>259396683.49999988</v>
      </c>
      <c r="SC35" s="11">
        <v>82171542.370000005</v>
      </c>
      <c r="SD35" s="11">
        <v>73792980.590000004</v>
      </c>
      <c r="SE35" s="11">
        <v>49863409.270000003</v>
      </c>
      <c r="SF35" s="11">
        <v>19756119.599999998</v>
      </c>
      <c r="SG35" s="11">
        <v>34334080.089999996</v>
      </c>
      <c r="SH35" s="11">
        <v>84245014.959999979</v>
      </c>
      <c r="SI35" s="11">
        <v>92177977.070000023</v>
      </c>
      <c r="SJ35" s="11">
        <v>66462315.320000038</v>
      </c>
      <c r="SK35" s="11">
        <v>69361552.969999969</v>
      </c>
      <c r="SL35" s="11">
        <v>60765814.83000005</v>
      </c>
      <c r="SM35" s="11">
        <v>21526444.97000001</v>
      </c>
      <c r="SN35" s="11">
        <v>232947499.88000011</v>
      </c>
      <c r="SO35" s="11">
        <v>57938120.480000041</v>
      </c>
      <c r="SP35" s="11">
        <v>34347922.460000001</v>
      </c>
      <c r="SQ35" s="11">
        <v>89277176.639999971</v>
      </c>
      <c r="SR35" s="11">
        <v>57625761.300000012</v>
      </c>
      <c r="SS35" s="11">
        <v>43592750.909999996</v>
      </c>
      <c r="ST35" s="11">
        <v>62952442.100000054</v>
      </c>
      <c r="SU35" s="11">
        <v>20263017.829999994</v>
      </c>
      <c r="SV35" s="11">
        <v>206586147.97999993</v>
      </c>
      <c r="SW35" s="11">
        <v>51175946.819999993</v>
      </c>
      <c r="SX35" s="11">
        <v>29730823.720000021</v>
      </c>
      <c r="SY35" s="11">
        <v>34897110.740000002</v>
      </c>
      <c r="SZ35" s="11">
        <v>14291312.910000006</v>
      </c>
      <c r="TA35" s="11">
        <v>23071685.660000004</v>
      </c>
      <c r="TB35" s="11">
        <v>29516664.990000002</v>
      </c>
      <c r="TC35" s="11">
        <v>29871451.829999983</v>
      </c>
      <c r="TD35" s="11">
        <v>13402908.890000001</v>
      </c>
      <c r="TE35" s="11">
        <v>30574989.809999999</v>
      </c>
      <c r="TF35" s="11">
        <v>26892814.259999998</v>
      </c>
      <c r="TG35" s="11">
        <v>29840620.030000031</v>
      </c>
      <c r="TH35" s="11">
        <v>64440732.379999965</v>
      </c>
      <c r="TI35" s="11">
        <v>15598939.439999996</v>
      </c>
      <c r="TJ35" s="11">
        <v>578546066.69000018</v>
      </c>
      <c r="TK35" s="11">
        <v>83594307.929999992</v>
      </c>
      <c r="TL35" s="11">
        <v>36914992.419999994</v>
      </c>
      <c r="TM35" s="11">
        <v>57957092.959999979</v>
      </c>
      <c r="TN35" s="11">
        <v>43066897.980000004</v>
      </c>
      <c r="TO35" s="11">
        <v>52771751.170000009</v>
      </c>
      <c r="TP35" s="11">
        <v>15858600.990000006</v>
      </c>
      <c r="TQ35" s="11">
        <v>174344121.74000004</v>
      </c>
      <c r="TR35" s="11">
        <v>51891426.359999999</v>
      </c>
      <c r="TS35" s="11">
        <v>19592234.799999993</v>
      </c>
      <c r="TT35" s="11">
        <v>55474442.790000007</v>
      </c>
      <c r="TU35" s="11">
        <v>47204059.060000002</v>
      </c>
      <c r="TV35" s="11">
        <v>18388707.199999999</v>
      </c>
      <c r="TW35" s="11">
        <v>43649746.25999999</v>
      </c>
      <c r="TX35" s="11">
        <v>23209549.499999996</v>
      </c>
      <c r="TY35" s="11">
        <v>65235254.120000012</v>
      </c>
      <c r="TZ35" s="11">
        <v>303192731.20000005</v>
      </c>
      <c r="UA35" s="11">
        <v>57223417.699999973</v>
      </c>
      <c r="UB35" s="11">
        <v>622764120.63999975</v>
      </c>
      <c r="UC35" s="11">
        <v>64823073.900000006</v>
      </c>
      <c r="UD35" s="11">
        <v>10182759.669999998</v>
      </c>
      <c r="UE35" s="11">
        <v>21552972.019999992</v>
      </c>
      <c r="UF35" s="11">
        <v>-43672504.170000046</v>
      </c>
      <c r="UG35" s="11">
        <v>34132296.830000006</v>
      </c>
      <c r="UH35" s="11">
        <v>1162038.9799999979</v>
      </c>
      <c r="UI35" s="11">
        <v>46042592.54999999</v>
      </c>
      <c r="UJ35" s="11">
        <v>15823485.110000003</v>
      </c>
      <c r="UK35" s="11">
        <v>422494267.86999977</v>
      </c>
      <c r="UL35" s="11">
        <v>63951923.229999997</v>
      </c>
      <c r="UM35" s="11">
        <v>53057347.400000013</v>
      </c>
      <c r="UN35" s="11">
        <v>45599191.230000041</v>
      </c>
      <c r="UO35" s="11">
        <v>52236959.780000024</v>
      </c>
      <c r="UP35" s="11">
        <v>28841658.95999999</v>
      </c>
      <c r="UQ35" s="11">
        <v>1745982650.0500002</v>
      </c>
      <c r="UR35" s="11">
        <v>18651457.199999999</v>
      </c>
      <c r="US35" s="11">
        <v>15986912.98</v>
      </c>
      <c r="UT35" s="11">
        <v>147650995.86000004</v>
      </c>
      <c r="UU35" s="11">
        <v>35881705.04999999</v>
      </c>
      <c r="UV35" s="11">
        <v>7957003.8900000034</v>
      </c>
      <c r="UW35" s="11">
        <v>49155583.109999985</v>
      </c>
      <c r="UX35" s="11">
        <v>16246125.230000002</v>
      </c>
      <c r="UY35" s="11">
        <v>10439.520000003977</v>
      </c>
      <c r="UZ35" s="11">
        <v>42207201.569999993</v>
      </c>
      <c r="VA35" s="11">
        <v>57508292.679999985</v>
      </c>
      <c r="VB35" s="11">
        <v>45681335.519999988</v>
      </c>
      <c r="VC35" s="11">
        <v>88507384.889999971</v>
      </c>
      <c r="VD35" s="11">
        <v>63542953.560000017</v>
      </c>
      <c r="VE35" s="11">
        <v>19066793.419999998</v>
      </c>
      <c r="VF35" s="11">
        <v>15284808.850000001</v>
      </c>
      <c r="VG35" s="11">
        <v>21243179.18</v>
      </c>
      <c r="VH35" s="11">
        <v>13671547.159999998</v>
      </c>
      <c r="VI35" s="11">
        <v>54434479.259999983</v>
      </c>
      <c r="VJ35" s="11">
        <v>7948629.0300000003</v>
      </c>
      <c r="VK35" s="11">
        <v>27163018.579999994</v>
      </c>
      <c r="VL35" s="11">
        <v>31656099.73</v>
      </c>
      <c r="VM35" s="11">
        <v>370586583.00999981</v>
      </c>
      <c r="VN35" s="11">
        <v>41434356.620000027</v>
      </c>
      <c r="VO35" s="11">
        <v>74086566.189999983</v>
      </c>
      <c r="VP35" s="11">
        <v>68098687.88000001</v>
      </c>
      <c r="VQ35" s="11">
        <v>75143315.080000013</v>
      </c>
      <c r="VR35" s="11">
        <v>100924594.03999999</v>
      </c>
      <c r="VS35" s="11">
        <v>53612620.490000002</v>
      </c>
      <c r="VT35" s="11">
        <v>47737796.470000006</v>
      </c>
      <c r="VU35" s="11">
        <v>63939717.749999985</v>
      </c>
      <c r="VV35" s="11">
        <v>233867717.70000005</v>
      </c>
      <c r="VW35" s="11">
        <v>28209672.040000007</v>
      </c>
      <c r="VX35" s="11">
        <v>392767500.22000021</v>
      </c>
      <c r="VY35" s="11">
        <v>42441715.489999995</v>
      </c>
      <c r="VZ35" s="11">
        <v>66492240.850000009</v>
      </c>
      <c r="WA35" s="11">
        <v>19576323.34</v>
      </c>
      <c r="WB35" s="11">
        <v>3460081856.1700029</v>
      </c>
      <c r="WC35" s="11">
        <v>121732244.74999997</v>
      </c>
      <c r="WD35" s="11">
        <v>86714290.540000007</v>
      </c>
      <c r="WE35" s="11">
        <v>164784290.06</v>
      </c>
      <c r="WF35" s="11">
        <v>52159903.380000003</v>
      </c>
      <c r="WG35" s="11">
        <v>25540056.809999987</v>
      </c>
      <c r="WH35" s="11">
        <v>103971860.8300001</v>
      </c>
      <c r="WI35" s="11">
        <v>90535701.85999997</v>
      </c>
      <c r="WJ35" s="11">
        <v>84354526.870000049</v>
      </c>
      <c r="WK35" s="11">
        <v>73428959.740000024</v>
      </c>
      <c r="WL35" s="11">
        <v>26236542.660000015</v>
      </c>
      <c r="WM35" s="11">
        <v>97636396.049999982</v>
      </c>
      <c r="WN35" s="11">
        <v>94506294.419999972</v>
      </c>
      <c r="WO35" s="11">
        <v>127551523.69400001</v>
      </c>
      <c r="WP35" s="11">
        <v>146112927.96000001</v>
      </c>
      <c r="WQ35" s="11">
        <v>135479663.46000007</v>
      </c>
      <c r="WR35" s="11">
        <v>43897992.730000019</v>
      </c>
      <c r="WS35" s="11">
        <v>143171718.38999996</v>
      </c>
      <c r="WT35" s="11">
        <v>49374574.779999986</v>
      </c>
      <c r="WU35" s="11">
        <v>122117975.23999999</v>
      </c>
      <c r="WV35" s="11">
        <v>152028565.60999998</v>
      </c>
      <c r="WW35" s="11">
        <v>30520192.019999996</v>
      </c>
      <c r="WX35" s="11">
        <v>35045166.729999982</v>
      </c>
      <c r="WY35" s="11">
        <v>60199212.200000018</v>
      </c>
      <c r="WZ35" s="11">
        <v>33835187.75</v>
      </c>
      <c r="XA35" s="11">
        <v>13080357.979999989</v>
      </c>
      <c r="XB35" s="11">
        <v>14288568.400000008</v>
      </c>
      <c r="XC35" s="11">
        <v>41895734.639999993</v>
      </c>
      <c r="XD35" s="11">
        <v>406336506.56000012</v>
      </c>
      <c r="XE35" s="11">
        <v>22211493.015999999</v>
      </c>
      <c r="XF35" s="11">
        <v>43779320.550000012</v>
      </c>
      <c r="XG35" s="11">
        <v>19588931.830000006</v>
      </c>
      <c r="XH35" s="11">
        <v>25544947.780000005</v>
      </c>
      <c r="XI35" s="11">
        <v>2043799198.4600008</v>
      </c>
      <c r="XJ35" s="11">
        <v>182716204.58999997</v>
      </c>
      <c r="XK35" s="11">
        <v>191040072.16999999</v>
      </c>
      <c r="XL35" s="11">
        <v>262854947.11999997</v>
      </c>
      <c r="XM35" s="11">
        <v>67260748.760000035</v>
      </c>
      <c r="XN35" s="11">
        <v>108393876.43000001</v>
      </c>
      <c r="XO35" s="11">
        <v>186114219.15999997</v>
      </c>
      <c r="XP35" s="11">
        <v>147214142.05999991</v>
      </c>
      <c r="XQ35" s="11">
        <v>58505900.170000002</v>
      </c>
      <c r="XR35" s="11">
        <v>179164668.48000011</v>
      </c>
      <c r="XS35" s="11">
        <v>169380642.46000001</v>
      </c>
      <c r="XT35" s="11">
        <v>44188172.540000029</v>
      </c>
      <c r="XU35" s="11">
        <v>61081034.200000018</v>
      </c>
      <c r="XV35" s="11">
        <v>93661954.839999974</v>
      </c>
      <c r="XW35" s="11">
        <v>104369590.45</v>
      </c>
      <c r="XX35" s="11">
        <v>65836759.990000002</v>
      </c>
      <c r="XY35" s="11">
        <v>39998389.089999996</v>
      </c>
      <c r="XZ35" s="11">
        <v>59442241.119999975</v>
      </c>
      <c r="YA35" s="11">
        <v>31805130.179999989</v>
      </c>
      <c r="YB35" s="11">
        <v>87090727.87000002</v>
      </c>
      <c r="YC35" s="11">
        <v>71837080.300000027</v>
      </c>
      <c r="YD35" s="11">
        <v>88269079.919999957</v>
      </c>
      <c r="YE35" s="11">
        <v>70273883.61999999</v>
      </c>
      <c r="YF35" s="11">
        <v>1304749022.8099997</v>
      </c>
      <c r="YG35" s="11">
        <v>127442126.54000005</v>
      </c>
      <c r="YH35" s="11">
        <v>177455280.21000001</v>
      </c>
      <c r="YI35" s="11">
        <v>111958254.98999998</v>
      </c>
      <c r="YJ35" s="11">
        <v>579229186.5400002</v>
      </c>
      <c r="YK35" s="11">
        <v>206553119.91000012</v>
      </c>
      <c r="YL35" s="11">
        <v>184742724.88000003</v>
      </c>
      <c r="YM35" s="11">
        <v>62508276.530000009</v>
      </c>
      <c r="YN35" s="11">
        <v>185046924.13999999</v>
      </c>
      <c r="YO35" s="11">
        <v>176543134.80000004</v>
      </c>
      <c r="YP35" s="11">
        <v>146934719.42000002</v>
      </c>
      <c r="YQ35" s="11">
        <v>97495540.619999975</v>
      </c>
      <c r="YR35" s="11">
        <v>53513410.649999999</v>
      </c>
      <c r="YS35" s="11">
        <v>72434307.420000017</v>
      </c>
      <c r="YT35" s="11">
        <v>112797476.29000002</v>
      </c>
      <c r="YU35" s="11">
        <v>148718623.03000003</v>
      </c>
      <c r="YV35" s="11">
        <v>77952453.739999965</v>
      </c>
      <c r="YW35" s="11">
        <v>310832484.88600022</v>
      </c>
      <c r="YX35" s="11">
        <v>58219968.089999996</v>
      </c>
      <c r="YY35" s="11">
        <v>79934241.610000014</v>
      </c>
      <c r="YZ35" s="11">
        <v>57535104.260000013</v>
      </c>
      <c r="ZA35" s="11">
        <v>45476252.659999989</v>
      </c>
      <c r="ZB35" s="11">
        <v>24303856.390000001</v>
      </c>
      <c r="ZC35" s="11">
        <v>50346487.070000015</v>
      </c>
      <c r="ZD35" s="11">
        <v>667390000.21000004</v>
      </c>
      <c r="ZE35" s="11">
        <v>42419768.487499997</v>
      </c>
      <c r="ZF35" s="11">
        <v>85176349.899999946</v>
      </c>
      <c r="ZG35" s="11">
        <v>46750142.717500001</v>
      </c>
      <c r="ZH35" s="11">
        <v>67121147.12999998</v>
      </c>
      <c r="ZI35" s="11">
        <v>32685647.429999992</v>
      </c>
      <c r="ZJ35" s="11">
        <v>58111193.849999964</v>
      </c>
      <c r="ZK35" s="11">
        <v>25346800.898000002</v>
      </c>
      <c r="ZL35" s="11">
        <v>99382079.010000035</v>
      </c>
      <c r="ZM35" s="11">
        <v>757788224.74999917</v>
      </c>
      <c r="ZN35" s="11">
        <v>61993184.630000003</v>
      </c>
      <c r="ZO35" s="11">
        <v>59802086.029999956</v>
      </c>
      <c r="ZP35" s="11">
        <v>498875687.1500001</v>
      </c>
      <c r="ZQ35" s="11">
        <v>148611713.09999999</v>
      </c>
      <c r="ZR35" s="11">
        <v>78548618.719999984</v>
      </c>
      <c r="ZS35" s="11">
        <v>52415840.099999964</v>
      </c>
      <c r="ZT35" s="11">
        <v>200457010.59999996</v>
      </c>
      <c r="ZU35" s="11">
        <v>347099445.13999999</v>
      </c>
      <c r="ZV35" s="11">
        <v>39136761.039999999</v>
      </c>
      <c r="ZW35" s="11">
        <v>50167578.550000004</v>
      </c>
      <c r="ZX35" s="11">
        <v>87204656.480000004</v>
      </c>
      <c r="ZY35" s="11">
        <v>30169034.819999989</v>
      </c>
      <c r="ZZ35" s="11">
        <v>96008816.789999992</v>
      </c>
      <c r="AAA35" s="11">
        <v>29377778.300000008</v>
      </c>
      <c r="AAB35" s="11">
        <v>40300109.940000005</v>
      </c>
      <c r="AAC35" s="11">
        <v>68488358.970000014</v>
      </c>
      <c r="AAD35" s="11">
        <v>74377583.909999982</v>
      </c>
      <c r="AAE35" s="11">
        <v>88484373.13000001</v>
      </c>
      <c r="AAF35" s="11">
        <v>75834129.800000012</v>
      </c>
      <c r="AAG35" s="11">
        <v>24777464.949999996</v>
      </c>
      <c r="AAH35" s="11">
        <v>37117400.329999991</v>
      </c>
      <c r="AAI35" s="11">
        <v>224007099.45000002</v>
      </c>
      <c r="AAJ35" s="11">
        <v>16709921.950000003</v>
      </c>
      <c r="AAK35" s="11">
        <v>30898448.090000007</v>
      </c>
      <c r="AAL35" s="11">
        <v>25561456.45000001</v>
      </c>
      <c r="AAM35" s="11">
        <v>46407019.130000003</v>
      </c>
      <c r="AAN35" s="11">
        <v>31954482.139999997</v>
      </c>
      <c r="AAO35" s="11">
        <v>36921702.359999992</v>
      </c>
      <c r="AAP35" s="11">
        <v>1775274265.9399993</v>
      </c>
      <c r="AAQ35" s="11">
        <v>36672300.54999999</v>
      </c>
      <c r="AAR35" s="11">
        <v>95137047.380000025</v>
      </c>
      <c r="AAS35" s="11">
        <v>310653316.52999991</v>
      </c>
      <c r="AAT35" s="11">
        <v>64912186.869999997</v>
      </c>
      <c r="AAU35" s="11">
        <v>109806035.41999999</v>
      </c>
      <c r="AAV35" s="11">
        <v>40755057.480000012</v>
      </c>
      <c r="AAW35" s="11">
        <v>155803225.19999996</v>
      </c>
      <c r="AAX35" s="11">
        <v>189361000.22</v>
      </c>
      <c r="AAY35" s="11">
        <v>37945534.739999995</v>
      </c>
      <c r="AAZ35" s="11">
        <v>88856308.929999992</v>
      </c>
      <c r="ABA35" s="11">
        <v>194963546.41999996</v>
      </c>
      <c r="ABB35" s="11">
        <v>160313461.92000011</v>
      </c>
      <c r="ABC35" s="11">
        <v>25928317.529999997</v>
      </c>
      <c r="ABD35" s="11">
        <v>20555752.73</v>
      </c>
      <c r="ABE35" s="11">
        <v>54928643.009999983</v>
      </c>
      <c r="ABF35" s="11">
        <v>47878120.049999982</v>
      </c>
      <c r="ABG35" s="11">
        <v>102841650.59000003</v>
      </c>
      <c r="ABH35" s="11">
        <v>29807010.940000009</v>
      </c>
      <c r="ABI35" s="11">
        <v>316815125.88999981</v>
      </c>
      <c r="ABJ35" s="11">
        <v>170447478.16999996</v>
      </c>
      <c r="ABK35" s="11">
        <v>49304324.850000024</v>
      </c>
      <c r="ABL35" s="11">
        <v>42263764.279999986</v>
      </c>
      <c r="ABM35" s="11">
        <v>20829455.440000005</v>
      </c>
      <c r="ABN35" s="11">
        <v>63247400.569999993</v>
      </c>
      <c r="ABO35" s="11">
        <v>24698475.609999999</v>
      </c>
      <c r="ABP35" s="11">
        <v>576603182.31000006</v>
      </c>
      <c r="ABQ35" s="11">
        <v>103363901.40000001</v>
      </c>
      <c r="ABR35" s="11">
        <v>67106038.439999998</v>
      </c>
      <c r="ABS35" s="11">
        <v>184052372.96000001</v>
      </c>
      <c r="ABT35" s="11">
        <v>212776169.98999998</v>
      </c>
      <c r="ABU35" s="11">
        <v>121267686.50999999</v>
      </c>
      <c r="ABV35" s="11">
        <v>41724523.939999998</v>
      </c>
      <c r="ABW35" s="11">
        <v>62973793.709999986</v>
      </c>
      <c r="ABX35" s="11">
        <v>42031278.399999991</v>
      </c>
      <c r="ABY35" s="11">
        <v>508287758.92919987</v>
      </c>
      <c r="ABZ35" s="11">
        <v>95764992.769999936</v>
      </c>
      <c r="ACA35" s="11">
        <v>97048922.220000014</v>
      </c>
      <c r="ACB35" s="11">
        <v>29772984.640000001</v>
      </c>
      <c r="ACC35" s="11">
        <v>28795802.53000002</v>
      </c>
      <c r="ACD35" s="11">
        <v>169898465.91000009</v>
      </c>
      <c r="ACE35" s="11">
        <v>62036627.000000015</v>
      </c>
      <c r="ACF35" s="11">
        <v>44348973.100000009</v>
      </c>
      <c r="ACG35" s="11">
        <v>18432881.629999999</v>
      </c>
      <c r="ACH35" s="11">
        <v>210100238.20000002</v>
      </c>
      <c r="ACI35" s="11">
        <v>64604848.170000002</v>
      </c>
      <c r="ACJ35" s="11">
        <v>1393555800.4199998</v>
      </c>
      <c r="ACK35" s="11">
        <v>52275416.63000001</v>
      </c>
      <c r="ACL35" s="11">
        <v>55344565.950000003</v>
      </c>
      <c r="ACM35" s="11">
        <v>131218557.25000001</v>
      </c>
      <c r="ACN35" s="11">
        <v>32814677.850000013</v>
      </c>
      <c r="ACO35" s="11">
        <v>-710929.83999998914</v>
      </c>
      <c r="ACP35" s="11">
        <v>50016454.390000008</v>
      </c>
      <c r="ACQ35" s="11">
        <v>337212073.99000001</v>
      </c>
      <c r="ACR35" s="11">
        <v>386902264.7299999</v>
      </c>
      <c r="ACS35" s="11">
        <v>37437742.020000011</v>
      </c>
      <c r="ACT35" s="11">
        <v>96632821.629999995</v>
      </c>
      <c r="ACU35" s="11">
        <v>112793024.76000001</v>
      </c>
      <c r="ACV35" s="11">
        <v>63972716.270000026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178745966.20000005</v>
      </c>
      <c r="ADH35" s="11">
        <v>172215366.27000001</v>
      </c>
      <c r="ADI35" s="11">
        <v>47399469.259999983</v>
      </c>
      <c r="ADJ35" s="11">
        <v>15644575.249999994</v>
      </c>
      <c r="ADK35" s="11">
        <v>20999480.270000003</v>
      </c>
      <c r="ADL35" s="11">
        <v>16817101.330000002</v>
      </c>
      <c r="ADM35" s="11">
        <v>78034790.519999951</v>
      </c>
      <c r="ADN35" s="11">
        <v>42368486.130000003</v>
      </c>
      <c r="ADO35" s="11">
        <v>30198295.839999981</v>
      </c>
      <c r="ADP35" s="11">
        <v>603017541.88000011</v>
      </c>
      <c r="ADQ35" s="11">
        <v>146741080.76000002</v>
      </c>
      <c r="ADR35" s="11">
        <v>71355345.400000051</v>
      </c>
      <c r="ADS35" s="11">
        <v>68853441.25</v>
      </c>
      <c r="ADT35" s="11">
        <v>193910628.05999994</v>
      </c>
      <c r="ADU35" s="11">
        <v>17021984.829999994</v>
      </c>
      <c r="ADV35" s="11">
        <v>38705898.129999995</v>
      </c>
      <c r="ADW35" s="11">
        <v>41203493.170000017</v>
      </c>
      <c r="ADX35" s="11">
        <v>4911391.01</v>
      </c>
      <c r="ADY35" s="11">
        <v>30672331.220000021</v>
      </c>
      <c r="ADZ35" s="11">
        <v>707577980.55000019</v>
      </c>
      <c r="AEA35" s="11">
        <v>236786596.95999983</v>
      </c>
      <c r="AEB35" s="11">
        <v>149364583.49999991</v>
      </c>
      <c r="AEC35" s="11">
        <v>43337356.859999985</v>
      </c>
      <c r="AED35" s="11">
        <v>82693259.579999998</v>
      </c>
      <c r="AEE35" s="11">
        <v>133045777.51000002</v>
      </c>
      <c r="AEF35" s="11">
        <v>70669206.359999999</v>
      </c>
      <c r="AEG35" s="11">
        <v>11741026.469999982</v>
      </c>
      <c r="AEH35" s="11">
        <v>25385853.860000003</v>
      </c>
      <c r="AEI35" s="11">
        <v>109757151.61</v>
      </c>
      <c r="AEJ35" s="11">
        <v>46868527.730000004</v>
      </c>
      <c r="AEK35" s="11">
        <v>192249698.40999997</v>
      </c>
      <c r="AEL35" s="11">
        <v>31410937.000000007</v>
      </c>
      <c r="AEM35" s="11">
        <v>67116685.429999977</v>
      </c>
      <c r="AEN35" s="11">
        <v>68423175.400000021</v>
      </c>
      <c r="AEO35" s="11">
        <v>102521377.36999999</v>
      </c>
      <c r="AEP35" s="11">
        <v>21422459.850000001</v>
      </c>
      <c r="AEQ35" s="11">
        <v>41375290.680000037</v>
      </c>
      <c r="AER35" s="11">
        <v>8888100.5299999993</v>
      </c>
      <c r="AES35" s="11">
        <v>100950754.91999994</v>
      </c>
      <c r="AET35" s="11">
        <v>833299501.55999959</v>
      </c>
      <c r="AEU35" s="11">
        <v>100620904.21000001</v>
      </c>
      <c r="AEV35" s="11">
        <v>137011626.27000004</v>
      </c>
      <c r="AEW35" s="11">
        <v>42659879.600000001</v>
      </c>
      <c r="AEX35" s="11">
        <v>43602741.779999994</v>
      </c>
      <c r="AEY35" s="11">
        <v>56008080.520000026</v>
      </c>
      <c r="AEZ35" s="11">
        <v>34096991.079999998</v>
      </c>
      <c r="AFA35" s="11">
        <v>19258274.199999996</v>
      </c>
      <c r="AFB35" s="11">
        <v>2259355.3999999901</v>
      </c>
      <c r="AFC35" s="11">
        <v>9201458.4000000022</v>
      </c>
      <c r="AFD35" s="11">
        <v>474600176.65999979</v>
      </c>
      <c r="AFE35" s="11">
        <v>282320811.5599997</v>
      </c>
      <c r="AFF35" s="11">
        <v>89417041.950000018</v>
      </c>
      <c r="AFG35" s="11">
        <v>61320380.289999992</v>
      </c>
      <c r="AFH35" s="11">
        <v>223855404.56</v>
      </c>
      <c r="AFI35" s="11">
        <v>96762497.139999956</v>
      </c>
      <c r="AFJ35" s="11">
        <v>27576228.239999995</v>
      </c>
      <c r="AFK35" s="11">
        <v>28114350.270000003</v>
      </c>
      <c r="AFL35" s="11">
        <v>70894735.769999996</v>
      </c>
      <c r="AFM35" s="11">
        <v>54422239.960000001</v>
      </c>
      <c r="AFN35" s="11">
        <v>36497701.370000012</v>
      </c>
      <c r="AFO35" s="11">
        <v>48250765.159999996</v>
      </c>
      <c r="AFP35" s="11">
        <v>71961743.480000004</v>
      </c>
      <c r="AFQ35" s="11">
        <v>810563327.01999986</v>
      </c>
      <c r="AFR35" s="11">
        <v>121398285.41000006</v>
      </c>
      <c r="AFS35" s="11">
        <v>143796000.18999994</v>
      </c>
      <c r="AFT35" s="11">
        <v>56362315.150000006</v>
      </c>
      <c r="AFU35" s="11">
        <v>72157687.51000002</v>
      </c>
      <c r="AFV35" s="11">
        <v>70510616.11999999</v>
      </c>
      <c r="AFW35" s="11">
        <v>42032130.119999997</v>
      </c>
      <c r="AFX35" s="11">
        <v>172844810.05000004</v>
      </c>
      <c r="AFY35" s="11">
        <v>91002869.989999995</v>
      </c>
      <c r="AFZ35" s="11">
        <v>31167985.159999989</v>
      </c>
      <c r="AGA35" s="11">
        <v>202033170.82999998</v>
      </c>
      <c r="AGB35" s="11">
        <v>86716826.449999973</v>
      </c>
      <c r="AGC35" s="11">
        <v>769678188.11000013</v>
      </c>
      <c r="AGD35" s="11">
        <v>258595147.25</v>
      </c>
      <c r="AGE35" s="11">
        <v>106209383.41000003</v>
      </c>
      <c r="AGF35" s="11">
        <v>115141952.11999999</v>
      </c>
      <c r="AGG35" s="11">
        <v>285695980.58999997</v>
      </c>
      <c r="AGH35" s="11">
        <v>104252049.75000001</v>
      </c>
      <c r="AGI35" s="11">
        <v>67543512.330000013</v>
      </c>
      <c r="AGJ35" s="11">
        <v>55800674.669999987</v>
      </c>
      <c r="AGK35" s="11">
        <v>32876425.460000005</v>
      </c>
      <c r="AGL35" s="11">
        <v>70957612.300000027</v>
      </c>
      <c r="AGM35" s="11">
        <v>30516110.039999999</v>
      </c>
      <c r="AGN35" s="11">
        <v>1026393094.4399997</v>
      </c>
      <c r="AGO35" s="11">
        <v>130526197.07000007</v>
      </c>
      <c r="AGP35" s="11">
        <v>209595096.23999998</v>
      </c>
      <c r="AGQ35" s="11">
        <v>44708179.970000014</v>
      </c>
      <c r="AGR35" s="11">
        <v>202965000.70999998</v>
      </c>
      <c r="AGS35" s="11">
        <v>119863980.13999999</v>
      </c>
      <c r="AGT35" s="11">
        <v>14234434.809999999</v>
      </c>
      <c r="AGU35" s="11">
        <v>56054529.149999991</v>
      </c>
      <c r="AGV35" s="11">
        <v>1432192599.1900008</v>
      </c>
      <c r="AGW35" s="11">
        <v>666069153.76999998</v>
      </c>
      <c r="AGX35" s="11">
        <v>15395568.230000006</v>
      </c>
      <c r="AGY35" s="11">
        <v>255929923.66999996</v>
      </c>
      <c r="AGZ35" s="11">
        <v>181467775.90999997</v>
      </c>
      <c r="AHA35" s="11">
        <v>184796099.87000006</v>
      </c>
      <c r="AHB35" s="11">
        <v>15641289.389999999</v>
      </c>
      <c r="AHC35" s="11">
        <v>47470092.029999986</v>
      </c>
      <c r="AHD35" s="11">
        <v>18130335.679999996</v>
      </c>
      <c r="AHE35" s="11">
        <v>106956394.83999996</v>
      </c>
      <c r="AHF35" s="11">
        <v>204627483.34999996</v>
      </c>
      <c r="AHG35" s="11">
        <v>97477654.74999997</v>
      </c>
      <c r="AHH35" s="11">
        <v>39019338.609999992</v>
      </c>
      <c r="AHI35" s="11">
        <v>85509657.110000014</v>
      </c>
      <c r="AHJ35" s="11">
        <v>50864307.3433</v>
      </c>
      <c r="AHK35" s="11">
        <v>65200025.440000027</v>
      </c>
      <c r="AHL35" s="11">
        <v>25324687.729999982</v>
      </c>
      <c r="AHM35" s="11">
        <v>304540080.15999997</v>
      </c>
      <c r="AHN35" s="11">
        <v>89229174.810000002</v>
      </c>
      <c r="AHO35" s="11">
        <v>38160692.539999992</v>
      </c>
      <c r="AHP35" s="11">
        <v>42180342.850000009</v>
      </c>
      <c r="AHQ35" s="11">
        <v>57325743.720000014</v>
      </c>
      <c r="AHR35" s="11">
        <v>25502441.479999997</v>
      </c>
      <c r="AHS35" s="11">
        <v>16555840.740000002</v>
      </c>
      <c r="AHT35" s="11">
        <f>SUM(D35:AHR35)</f>
        <v>136005892977.86053</v>
      </c>
      <c r="AHV35" s="609"/>
      <c r="AHW35" s="610"/>
    </row>
    <row r="36" spans="1:907" x14ac:dyDescent="0.7">
      <c r="A36" s="1">
        <v>29</v>
      </c>
      <c r="B36" s="96" t="s">
        <v>44</v>
      </c>
      <c r="C36" s="6" t="s">
        <v>6462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>
        <v>929480595.70000005</v>
      </c>
      <c r="W36" s="11">
        <v>75701867.690000013</v>
      </c>
      <c r="X36" s="11">
        <v>30538483.329999998</v>
      </c>
      <c r="Y36" s="11">
        <v>111294982.25999998</v>
      </c>
      <c r="Z36" s="11">
        <v>21897073.57</v>
      </c>
      <c r="AA36" s="11">
        <v>32884137.959999997</v>
      </c>
      <c r="AB36" s="11">
        <v>18657453.09</v>
      </c>
      <c r="AC36" s="11">
        <v>48234914.579999998</v>
      </c>
      <c r="AD36" s="11">
        <v>36874470.690000005</v>
      </c>
      <c r="AE36" s="11">
        <v>19683821.010000002</v>
      </c>
      <c r="AF36" s="11">
        <v>86861553.029999986</v>
      </c>
      <c r="AG36" s="11">
        <v>38670343.960000001</v>
      </c>
      <c r="AH36" s="11">
        <v>119779469.72</v>
      </c>
      <c r="AI36" s="11">
        <v>31268929.07</v>
      </c>
      <c r="AJ36" s="11">
        <v>26289241.579999998</v>
      </c>
      <c r="AK36" s="11">
        <v>18202261.199999999</v>
      </c>
      <c r="AL36" s="11">
        <v>65498262.43999999</v>
      </c>
      <c r="AM36" s="11">
        <v>13384942.549999999</v>
      </c>
      <c r="AN36" s="11">
        <v>76540612.150000006</v>
      </c>
      <c r="AO36" s="11">
        <v>19943943.739999995</v>
      </c>
      <c r="AP36" s="11">
        <v>4986333.0600000005</v>
      </c>
      <c r="AQ36" s="11">
        <v>5951480.0100000007</v>
      </c>
      <c r="AR36" s="11">
        <v>21977400.029999997</v>
      </c>
      <c r="AS36" s="11">
        <v>7129102.0999999996</v>
      </c>
      <c r="AT36" s="11">
        <v>183373293.94999999</v>
      </c>
      <c r="AU36" s="11">
        <v>9362114.9800000004</v>
      </c>
      <c r="AV36" s="11">
        <v>12789475.080000002</v>
      </c>
      <c r="AW36" s="11">
        <v>8673583.0999999996</v>
      </c>
      <c r="AX36" s="11">
        <v>16186525.670000002</v>
      </c>
      <c r="AY36" s="11">
        <v>17542157.939999998</v>
      </c>
      <c r="AZ36" s="11">
        <v>12120861.620000001</v>
      </c>
      <c r="BA36" s="11">
        <v>15577718.040000001</v>
      </c>
      <c r="BB36" s="11">
        <v>10486192.940000001</v>
      </c>
      <c r="BC36" s="11">
        <v>13190455.539999999</v>
      </c>
      <c r="BD36" s="11">
        <v>15958463.189999999</v>
      </c>
      <c r="BE36" s="11">
        <v>2977211.0599999996</v>
      </c>
      <c r="BF36" s="11">
        <v>30197211.960000001</v>
      </c>
      <c r="BG36" s="11">
        <v>3737877.8800000004</v>
      </c>
      <c r="BH36" s="11">
        <v>29600766.740000002</v>
      </c>
      <c r="BI36" s="11">
        <v>314542781.76000005</v>
      </c>
      <c r="BJ36" s="11">
        <v>138479411.78</v>
      </c>
      <c r="BK36" s="11">
        <v>19718599.950000003</v>
      </c>
      <c r="BL36" s="11">
        <v>12784932.76</v>
      </c>
      <c r="BM36" s="11">
        <v>16978652.920000002</v>
      </c>
      <c r="BN36" s="11">
        <v>22669764.939999994</v>
      </c>
      <c r="BO36" s="11">
        <v>15190933.530000001</v>
      </c>
      <c r="BP36" s="11">
        <v>17479761.049999997</v>
      </c>
      <c r="BQ36" s="11">
        <v>15525872.370000001</v>
      </c>
      <c r="BR36" s="11">
        <v>271671791.81999999</v>
      </c>
      <c r="BS36" s="11">
        <v>12835708.799999999</v>
      </c>
      <c r="BT36" s="11">
        <v>6458293.3699999992</v>
      </c>
      <c r="BU36" s="11">
        <v>57187841.749999993</v>
      </c>
      <c r="BV36" s="11">
        <v>17005552.119999997</v>
      </c>
      <c r="BW36" s="11">
        <v>4137413.51</v>
      </c>
      <c r="BX36" s="11">
        <v>15448684.99</v>
      </c>
      <c r="BY36" s="11">
        <v>8825849.0300000012</v>
      </c>
      <c r="BZ36" s="11">
        <v>136180649.20000005</v>
      </c>
      <c r="CA36" s="11">
        <v>6609968.8200000003</v>
      </c>
      <c r="CB36" s="11">
        <v>10002035.449999999</v>
      </c>
      <c r="CC36" s="11">
        <v>26469903.669999998</v>
      </c>
      <c r="CD36" s="11">
        <v>8941431.9800000004</v>
      </c>
      <c r="CE36" s="11">
        <v>22141319.5</v>
      </c>
      <c r="CF36" s="11">
        <v>6444163.21</v>
      </c>
      <c r="CG36" s="11">
        <v>1556145031.3800001</v>
      </c>
      <c r="CH36" s="11">
        <v>14513858.790000001</v>
      </c>
      <c r="CI36" s="11">
        <v>55263837.489999995</v>
      </c>
      <c r="CJ36" s="11">
        <v>9365578.8000000007</v>
      </c>
      <c r="CK36" s="11">
        <v>34704614.759999998</v>
      </c>
      <c r="CL36" s="11">
        <v>8593134.5</v>
      </c>
      <c r="CM36" s="11">
        <v>13468235.630000001</v>
      </c>
      <c r="CN36" s="11">
        <v>30845308.48</v>
      </c>
      <c r="CO36" s="11">
        <v>16803993.409999996</v>
      </c>
      <c r="CP36" s="11">
        <v>11437747.4</v>
      </c>
      <c r="CQ36" s="11">
        <v>8718875.8800000008</v>
      </c>
      <c r="CR36" s="11">
        <v>24556180.870000001</v>
      </c>
      <c r="CS36" s="11">
        <v>9719274.5200000014</v>
      </c>
      <c r="CT36" s="11">
        <v>352194969.06999999</v>
      </c>
      <c r="CU36" s="11">
        <v>36103302.25</v>
      </c>
      <c r="CV36" s="11">
        <v>28834708.859999999</v>
      </c>
      <c r="CW36" s="11">
        <v>20999447.060000002</v>
      </c>
      <c r="CX36" s="11">
        <v>26581852.460000001</v>
      </c>
      <c r="CY36" s="11">
        <v>30335227.530000005</v>
      </c>
      <c r="CZ36" s="11">
        <v>8067005.2400000002</v>
      </c>
      <c r="DA36" s="11">
        <v>9271251.5600000005</v>
      </c>
      <c r="DB36" s="11">
        <v>274146443.71000004</v>
      </c>
      <c r="DC36" s="11">
        <v>534679827.78000003</v>
      </c>
      <c r="DD36" s="11">
        <v>31197614.370000001</v>
      </c>
      <c r="DE36" s="11">
        <v>36646334.519999996</v>
      </c>
      <c r="DF36" s="11">
        <v>21338866.690000001</v>
      </c>
      <c r="DG36" s="11">
        <v>104592253.95999999</v>
      </c>
      <c r="DH36" s="11">
        <v>128493966.97</v>
      </c>
      <c r="DI36" s="11">
        <v>10127181.450000001</v>
      </c>
      <c r="DJ36" s="11">
        <v>71564856.019999996</v>
      </c>
      <c r="DK36" s="11">
        <v>1067490228.0699999</v>
      </c>
      <c r="DL36" s="11">
        <v>36243331.359999999</v>
      </c>
      <c r="DM36" s="11">
        <v>40395135.549999997</v>
      </c>
      <c r="DN36" s="11">
        <v>69106301.11999999</v>
      </c>
      <c r="DO36" s="11">
        <v>59160447.209899999</v>
      </c>
      <c r="DP36" s="11">
        <v>100878994.25999999</v>
      </c>
      <c r="DQ36" s="11">
        <v>112427633.38</v>
      </c>
      <c r="DR36" s="11">
        <v>55443539.710000001</v>
      </c>
      <c r="DS36" s="11">
        <v>121199043.13000001</v>
      </c>
      <c r="DT36" s="11">
        <v>294854112.01999998</v>
      </c>
      <c r="DU36" s="11">
        <v>4372108.51</v>
      </c>
      <c r="DV36" s="11">
        <v>90888536</v>
      </c>
      <c r="DW36" s="11">
        <v>74743258.810000002</v>
      </c>
      <c r="DX36" s="11">
        <v>28970937.649999999</v>
      </c>
      <c r="DY36" s="11">
        <v>18937446.420000002</v>
      </c>
      <c r="DZ36" s="11">
        <v>63368715.099999987</v>
      </c>
      <c r="EA36" s="11">
        <v>30442570.989999998</v>
      </c>
      <c r="EB36" s="11">
        <v>15774310.939999999</v>
      </c>
      <c r="EC36" s="11">
        <v>32614883.900000002</v>
      </c>
      <c r="ED36" s="11">
        <v>21028884.210000001</v>
      </c>
      <c r="EE36" s="11">
        <v>369334868.73000002</v>
      </c>
      <c r="EF36" s="11">
        <v>319729539.16000003</v>
      </c>
      <c r="EG36" s="11">
        <v>40086712.919999994</v>
      </c>
      <c r="EH36" s="11">
        <v>11872516.98</v>
      </c>
      <c r="EI36" s="11">
        <v>54035040.079999998</v>
      </c>
      <c r="EJ36" s="11">
        <v>39253472.710000001</v>
      </c>
      <c r="EK36" s="11">
        <v>37300830.139999993</v>
      </c>
      <c r="EL36" s="11">
        <v>19248575.049999997</v>
      </c>
      <c r="EM36" s="11">
        <v>31884783.43</v>
      </c>
      <c r="EN36" s="11">
        <v>254262383.38000003</v>
      </c>
      <c r="EO36" s="11">
        <v>15915569.379999999</v>
      </c>
      <c r="EP36" s="11">
        <v>15309693.040000001</v>
      </c>
      <c r="EQ36" s="11">
        <v>5773496.7999999998</v>
      </c>
      <c r="ER36" s="11">
        <v>10876661.299999999</v>
      </c>
      <c r="ES36" s="11">
        <v>27456267.609999999</v>
      </c>
      <c r="ET36" s="11">
        <v>12904903.360000001</v>
      </c>
      <c r="EU36" s="11">
        <v>33038645.949999999</v>
      </c>
      <c r="EV36" s="11">
        <v>13293767.790000001</v>
      </c>
      <c r="EW36" s="11">
        <v>273748817.69999999</v>
      </c>
      <c r="EX36" s="11">
        <v>30515081.039999999</v>
      </c>
      <c r="EY36" s="11">
        <v>44321732.800000004</v>
      </c>
      <c r="EZ36" s="11">
        <v>19798643.789999999</v>
      </c>
      <c r="FA36" s="11">
        <v>35096217.380000003</v>
      </c>
      <c r="FB36" s="11">
        <v>36922283.089999996</v>
      </c>
      <c r="FC36" s="11">
        <v>48648111.320000008</v>
      </c>
      <c r="FD36" s="11">
        <v>19694430.130000003</v>
      </c>
      <c r="FE36" s="11">
        <v>27286533.310000002</v>
      </c>
      <c r="FF36" s="11">
        <v>44855335.780000001</v>
      </c>
      <c r="FG36" s="11">
        <v>31642948.539999999</v>
      </c>
      <c r="FH36" s="11">
        <v>18767558.770000003</v>
      </c>
      <c r="FI36" s="11">
        <v>208722539.31</v>
      </c>
      <c r="FJ36" s="11">
        <v>19333901.32</v>
      </c>
      <c r="FK36" s="11">
        <v>23802809.060000002</v>
      </c>
      <c r="FL36" s="11">
        <v>31427290.729999997</v>
      </c>
      <c r="FM36" s="11">
        <v>40206141.719999999</v>
      </c>
      <c r="FN36" s="11">
        <v>41681452.5</v>
      </c>
      <c r="FO36" s="11">
        <v>8445554.7000000011</v>
      </c>
      <c r="FP36" s="11">
        <v>14417979.360000001</v>
      </c>
      <c r="FQ36" s="11">
        <v>1542630602.2099998</v>
      </c>
      <c r="FR36" s="11">
        <v>30591274.240000002</v>
      </c>
      <c r="FS36" s="11">
        <v>67570646.129999995</v>
      </c>
      <c r="FT36" s="11">
        <v>47449459.850000001</v>
      </c>
      <c r="FU36" s="11">
        <v>106859313.63</v>
      </c>
      <c r="FV36" s="11">
        <v>38589437.480000004</v>
      </c>
      <c r="FW36" s="11">
        <v>86328086.820000008</v>
      </c>
      <c r="FX36" s="11">
        <v>28719461.27</v>
      </c>
      <c r="FY36" s="11">
        <v>87946383.890000001</v>
      </c>
      <c r="FZ36" s="11">
        <v>64735294.899999999</v>
      </c>
      <c r="GA36" s="11">
        <v>81884781.870000005</v>
      </c>
      <c r="GB36" s="11">
        <v>24613083.41</v>
      </c>
      <c r="GC36" s="11">
        <v>41325649.530000001</v>
      </c>
      <c r="GD36" s="11">
        <v>47007411.039999999</v>
      </c>
      <c r="GE36" s="11">
        <v>239279166.50999999</v>
      </c>
      <c r="GF36" s="11">
        <v>50695111.109999999</v>
      </c>
      <c r="GG36" s="11">
        <v>40320786.5</v>
      </c>
      <c r="GH36" s="11">
        <v>57156647.93</v>
      </c>
      <c r="GI36" s="11">
        <v>55452286.310000002</v>
      </c>
      <c r="GJ36" s="11">
        <v>45716992.469999999</v>
      </c>
      <c r="GK36" s="11">
        <v>34076859.270000003</v>
      </c>
      <c r="GL36" s="11">
        <v>71320370.299999997</v>
      </c>
      <c r="GM36" s="11">
        <v>33814949.400000006</v>
      </c>
      <c r="GN36" s="11">
        <v>15161868.949999999</v>
      </c>
      <c r="GO36" s="11">
        <v>23760821.899999999</v>
      </c>
      <c r="GP36" s="11">
        <v>18545853.930000003</v>
      </c>
      <c r="GQ36" s="11">
        <v>407924713.75</v>
      </c>
      <c r="GR36" s="11">
        <v>110874497.47</v>
      </c>
      <c r="GS36" s="11">
        <v>17190698.039999999</v>
      </c>
      <c r="GT36" s="11">
        <v>51495320.520000003</v>
      </c>
      <c r="GU36" s="11">
        <v>5509316.3499999996</v>
      </c>
      <c r="GV36" s="11">
        <v>80899772.570000008</v>
      </c>
      <c r="GW36" s="11">
        <v>21805569.91</v>
      </c>
      <c r="GX36" s="11">
        <v>16985782.800000001</v>
      </c>
      <c r="GY36" s="11">
        <v>177704196.81999999</v>
      </c>
      <c r="GZ36" s="11">
        <v>19540482.490000002</v>
      </c>
      <c r="HA36" s="11">
        <v>74149141.709999993</v>
      </c>
      <c r="HB36" s="11">
        <v>43462461.990000002</v>
      </c>
      <c r="HC36" s="11">
        <v>503157937.88</v>
      </c>
      <c r="HD36" s="11">
        <v>209741458.25999999</v>
      </c>
      <c r="HE36" s="11">
        <v>56648628.070000008</v>
      </c>
      <c r="HF36" s="11">
        <v>239635778.21000004</v>
      </c>
      <c r="HG36" s="11">
        <v>76841286.339999989</v>
      </c>
      <c r="HH36" s="11">
        <v>220192872.87</v>
      </c>
      <c r="HI36" s="11">
        <v>69257817.180000007</v>
      </c>
      <c r="HJ36" s="11">
        <v>18976834.43</v>
      </c>
      <c r="HK36" s="11">
        <v>646231613.5200001</v>
      </c>
      <c r="HL36" s="11">
        <v>62609507.969999991</v>
      </c>
      <c r="HM36" s="11">
        <v>119365505.66</v>
      </c>
      <c r="HN36" s="11">
        <v>102888985.86999999</v>
      </c>
      <c r="HO36" s="11">
        <v>39075314.57</v>
      </c>
      <c r="HP36" s="11">
        <v>129298114.88000001</v>
      </c>
      <c r="HQ36" s="11">
        <v>54178241.13000001</v>
      </c>
      <c r="HR36" s="11">
        <v>53423801.534999996</v>
      </c>
      <c r="HS36" s="11">
        <v>235305872.57539999</v>
      </c>
      <c r="HT36" s="11">
        <v>122595241.53</v>
      </c>
      <c r="HU36" s="11">
        <v>70629358.460000008</v>
      </c>
      <c r="HV36" s="11">
        <v>116600963.01000001</v>
      </c>
      <c r="HW36" s="11">
        <v>45967523.629999995</v>
      </c>
      <c r="HX36" s="11">
        <v>17329215.350000001</v>
      </c>
      <c r="HY36" s="11">
        <v>220075532.67999998</v>
      </c>
      <c r="HZ36" s="11">
        <v>19960567.57</v>
      </c>
      <c r="IA36" s="11">
        <v>60845033.560000002</v>
      </c>
      <c r="IB36" s="11">
        <v>59089992.160000004</v>
      </c>
      <c r="IC36" s="11">
        <v>55181978.479999997</v>
      </c>
      <c r="ID36" s="11">
        <v>151895736.22</v>
      </c>
      <c r="IE36" s="11">
        <v>24279134.659999996</v>
      </c>
      <c r="IF36" s="11">
        <v>168995091.88999999</v>
      </c>
      <c r="IG36" s="11">
        <v>12308372.85</v>
      </c>
      <c r="IH36" s="11">
        <v>7841641.29</v>
      </c>
      <c r="II36" s="11">
        <v>242396434.40000001</v>
      </c>
      <c r="IJ36" s="11">
        <v>111853569.51000001</v>
      </c>
      <c r="IK36" s="11">
        <v>58874506.93999999</v>
      </c>
      <c r="IL36" s="11">
        <v>93374212.680000007</v>
      </c>
      <c r="IM36" s="11">
        <v>43031601.990000002</v>
      </c>
      <c r="IN36" s="11">
        <v>104766755.14999998</v>
      </c>
      <c r="IO36" s="11">
        <v>13909201.84</v>
      </c>
      <c r="IP36" s="11">
        <v>9996275.4999999981</v>
      </c>
      <c r="IQ36" s="11">
        <v>17499713.66</v>
      </c>
      <c r="IR36" s="11">
        <v>40216461.479999997</v>
      </c>
      <c r="IS36" s="11">
        <v>73040192.830000013</v>
      </c>
      <c r="IT36" s="11">
        <v>225538612.17000002</v>
      </c>
      <c r="IU36" s="11">
        <v>165712306.88</v>
      </c>
      <c r="IV36" s="11">
        <v>173534359.62999997</v>
      </c>
      <c r="IW36" s="11">
        <v>107089390.77000003</v>
      </c>
      <c r="IX36" s="11">
        <v>74458716.450000003</v>
      </c>
      <c r="IY36" s="11">
        <v>40460714.129999995</v>
      </c>
      <c r="IZ36" s="11">
        <v>30771092.290000003</v>
      </c>
      <c r="JA36" s="11">
        <v>27097455.829999998</v>
      </c>
      <c r="JB36" s="11">
        <v>23199646.650000002</v>
      </c>
      <c r="JC36" s="11">
        <v>49237917.900000006</v>
      </c>
      <c r="JD36" s="11">
        <v>89078658.120000005</v>
      </c>
      <c r="JE36" s="11">
        <v>15053586.500000002</v>
      </c>
      <c r="JF36" s="11">
        <v>154383525.03000006</v>
      </c>
      <c r="JG36" s="11">
        <v>81286328.37000002</v>
      </c>
      <c r="JH36" s="11">
        <v>22361121.789999999</v>
      </c>
      <c r="JI36" s="11">
        <v>8536508.629999999</v>
      </c>
      <c r="JJ36" s="11">
        <v>19988834.939999998</v>
      </c>
      <c r="JK36" s="11">
        <v>51088196.390000008</v>
      </c>
      <c r="JL36" s="11">
        <v>291731875.73000002</v>
      </c>
      <c r="JM36" s="11">
        <v>175363915.57999998</v>
      </c>
      <c r="JN36" s="11">
        <v>113696605.81999999</v>
      </c>
      <c r="JO36" s="11">
        <v>134001404.58000001</v>
      </c>
      <c r="JP36" s="11">
        <v>35329900.799999997</v>
      </c>
      <c r="JQ36" s="11">
        <v>137024288.80000001</v>
      </c>
      <c r="JR36" s="11">
        <v>39084133.239999995</v>
      </c>
      <c r="JS36" s="11">
        <v>614300635.83999991</v>
      </c>
      <c r="JT36" s="11">
        <v>527878075.98000002</v>
      </c>
      <c r="JU36" s="11">
        <v>80313515.930000007</v>
      </c>
      <c r="JV36" s="11">
        <v>12032568.01</v>
      </c>
      <c r="JW36" s="11">
        <v>72682770.989999995</v>
      </c>
      <c r="JX36" s="11">
        <v>9866449.6500000004</v>
      </c>
      <c r="JY36" s="11">
        <v>56602762.640000001</v>
      </c>
      <c r="JZ36" s="11">
        <v>64109074.840000004</v>
      </c>
      <c r="KA36" s="11">
        <v>47292266.539999999</v>
      </c>
      <c r="KB36" s="11">
        <v>26198443.789999995</v>
      </c>
      <c r="KC36" s="11">
        <v>57956756.490000002</v>
      </c>
      <c r="KD36" s="11">
        <v>53912039.669999994</v>
      </c>
      <c r="KE36" s="11">
        <v>12824067.369999999</v>
      </c>
      <c r="KF36" s="11">
        <v>14577287.919999998</v>
      </c>
      <c r="KG36" s="11">
        <v>34671148.420000002</v>
      </c>
      <c r="KH36" s="11">
        <v>8774580.8800000008</v>
      </c>
      <c r="KI36" s="11">
        <v>1245244379</v>
      </c>
      <c r="KJ36" s="11">
        <v>53243421.069999993</v>
      </c>
      <c r="KK36" s="11">
        <v>73842029.640000001</v>
      </c>
      <c r="KL36" s="11">
        <v>76964260.060000017</v>
      </c>
      <c r="KM36" s="11">
        <v>161772646.76999998</v>
      </c>
      <c r="KN36" s="11">
        <v>106154913.62</v>
      </c>
      <c r="KO36" s="11">
        <v>65377617.640000001</v>
      </c>
      <c r="KP36" s="11">
        <v>92088955.760000005</v>
      </c>
      <c r="KQ36" s="11">
        <v>76880860.180000007</v>
      </c>
      <c r="KR36" s="11">
        <v>221929123.42000005</v>
      </c>
      <c r="KS36" s="11">
        <v>72820449.290000007</v>
      </c>
      <c r="KT36" s="11">
        <v>43739572.390000001</v>
      </c>
      <c r="KU36" s="11">
        <v>116686085.98999998</v>
      </c>
      <c r="KV36" s="11">
        <v>51717020.410000004</v>
      </c>
      <c r="KW36" s="11">
        <v>114189892.59999999</v>
      </c>
      <c r="KX36" s="11">
        <v>548629122.67999995</v>
      </c>
      <c r="KY36" s="11">
        <v>196146868.87</v>
      </c>
      <c r="KZ36" s="11">
        <v>765953400.27999985</v>
      </c>
      <c r="LA36" s="11">
        <v>132091171.16</v>
      </c>
      <c r="LB36" s="11">
        <v>74813945.099999994</v>
      </c>
      <c r="LC36" s="11">
        <v>168982908.11000001</v>
      </c>
      <c r="LD36" s="11">
        <v>163882423.75</v>
      </c>
      <c r="LE36" s="11">
        <v>95642332.859999985</v>
      </c>
      <c r="LF36" s="11">
        <v>105230391.7</v>
      </c>
      <c r="LG36" s="11">
        <v>72976439.229999989</v>
      </c>
      <c r="LH36" s="11">
        <v>874089748.44000006</v>
      </c>
      <c r="LI36" s="11">
        <v>195351936.50999999</v>
      </c>
      <c r="LJ36" s="11">
        <v>542230072.86999989</v>
      </c>
      <c r="LK36" s="11">
        <v>307556678.31</v>
      </c>
      <c r="LL36" s="11">
        <v>48463325.359999999</v>
      </c>
      <c r="LM36" s="11">
        <v>52731319.079999998</v>
      </c>
      <c r="LN36" s="11">
        <v>18452109.539999999</v>
      </c>
      <c r="LO36" s="11">
        <v>88045892.970000014</v>
      </c>
      <c r="LP36" s="11">
        <v>6897895.1699999999</v>
      </c>
      <c r="LQ36" s="11">
        <v>58337822.990000002</v>
      </c>
      <c r="LR36" s="11">
        <v>16803121.91</v>
      </c>
      <c r="LS36" s="11">
        <v>160235566.13</v>
      </c>
      <c r="LT36" s="11">
        <v>86560259.359999999</v>
      </c>
      <c r="LU36" s="11">
        <v>36936917.910000004</v>
      </c>
      <c r="LV36" s="11">
        <v>1964365355.2099998</v>
      </c>
      <c r="LW36" s="11">
        <v>611576652.79999995</v>
      </c>
      <c r="LX36" s="11">
        <v>701283077.5600003</v>
      </c>
      <c r="LY36" s="11">
        <v>264300021.10000002</v>
      </c>
      <c r="LZ36" s="11">
        <v>49183299.929999985</v>
      </c>
      <c r="MA36" s="11">
        <v>156746499.37</v>
      </c>
      <c r="MB36" s="11">
        <v>93462715.519999996</v>
      </c>
      <c r="MC36" s="11">
        <v>70314218.850000009</v>
      </c>
      <c r="MD36" s="11">
        <v>110793192.62</v>
      </c>
      <c r="ME36" s="11">
        <v>190563971.84999999</v>
      </c>
      <c r="MF36" s="11">
        <v>116257936.51000001</v>
      </c>
      <c r="MG36" s="11">
        <v>63112730.850000009</v>
      </c>
      <c r="MH36" s="11">
        <v>676058245.99000013</v>
      </c>
      <c r="MI36" s="11">
        <v>40053259.090000011</v>
      </c>
      <c r="MJ36" s="11">
        <v>56893278.080000013</v>
      </c>
      <c r="MK36" s="11">
        <v>34406154.939999998</v>
      </c>
      <c r="ML36" s="11">
        <v>40289276.639999993</v>
      </c>
      <c r="MM36" s="11">
        <v>77405268.069999993</v>
      </c>
      <c r="MN36" s="11">
        <v>15494661.190000001</v>
      </c>
      <c r="MO36" s="11">
        <v>26025948.18</v>
      </c>
      <c r="MP36" s="11">
        <v>46366757.390000001</v>
      </c>
      <c r="MQ36" s="11">
        <v>31065910.419999998</v>
      </c>
      <c r="MR36" s="11">
        <v>22581933.109999999</v>
      </c>
      <c r="MS36" s="11">
        <v>44314598.959999993</v>
      </c>
      <c r="MT36" s="11">
        <v>751314460.63000011</v>
      </c>
      <c r="MU36" s="11">
        <v>38662501.969999999</v>
      </c>
      <c r="MV36" s="11">
        <v>194627195.03</v>
      </c>
      <c r="MW36" s="11">
        <v>110221142.81000002</v>
      </c>
      <c r="MX36" s="11">
        <v>109078152.81999999</v>
      </c>
      <c r="MY36" s="11">
        <v>83720903.710000008</v>
      </c>
      <c r="MZ36" s="11">
        <v>350270677.41000003</v>
      </c>
      <c r="NA36" s="11">
        <v>60001763.980000004</v>
      </c>
      <c r="NB36" s="11">
        <v>107720251.88</v>
      </c>
      <c r="NC36" s="11">
        <v>8999050.4600000009</v>
      </c>
      <c r="ND36" s="11">
        <v>43163652.300000004</v>
      </c>
      <c r="NE36" s="11">
        <v>1710951393.4499996</v>
      </c>
      <c r="NF36" s="11">
        <v>576189766.68999994</v>
      </c>
      <c r="NG36" s="11">
        <v>53460685.350000001</v>
      </c>
      <c r="NH36" s="11">
        <v>921048606.11000013</v>
      </c>
      <c r="NI36" s="11">
        <v>38751214.079999998</v>
      </c>
      <c r="NJ36" s="11">
        <v>168364165.08999997</v>
      </c>
      <c r="NK36" s="11">
        <v>525995573.38</v>
      </c>
      <c r="NL36" s="11">
        <v>384896443.92000002</v>
      </c>
      <c r="NM36" s="11">
        <v>34502873.68</v>
      </c>
      <c r="NN36" s="11">
        <v>264820177.59999999</v>
      </c>
      <c r="NO36" s="11">
        <v>131651177.76000001</v>
      </c>
      <c r="NP36" s="11">
        <v>87791626.140000001</v>
      </c>
      <c r="NQ36" s="11">
        <v>342406369.85999995</v>
      </c>
      <c r="NR36" s="11">
        <v>66714672.18</v>
      </c>
      <c r="NS36" s="11">
        <v>25460485.410000004</v>
      </c>
      <c r="NT36" s="11">
        <v>47517381.980000004</v>
      </c>
      <c r="NU36" s="11">
        <v>47549556.539999999</v>
      </c>
      <c r="NV36" s="11">
        <v>12821029.050000001</v>
      </c>
      <c r="NW36" s="11">
        <v>19148755.949999999</v>
      </c>
      <c r="NX36" s="11">
        <v>732817567.91999996</v>
      </c>
      <c r="NY36" s="11">
        <v>490800784.63</v>
      </c>
      <c r="NZ36" s="11">
        <v>80089866.110000014</v>
      </c>
      <c r="OA36" s="11">
        <v>12697987.460000001</v>
      </c>
      <c r="OB36" s="11">
        <v>44538287.910000004</v>
      </c>
      <c r="OC36" s="11">
        <v>70827664.939999998</v>
      </c>
      <c r="OD36" s="11">
        <v>9452412.6900000013</v>
      </c>
      <c r="OE36" s="11">
        <v>1288560723.52</v>
      </c>
      <c r="OF36" s="11">
        <v>84848859.660000011</v>
      </c>
      <c r="OG36" s="11">
        <v>93026111.25</v>
      </c>
      <c r="OH36" s="11">
        <v>180315356.77000004</v>
      </c>
      <c r="OI36" s="11">
        <v>20069042.150000002</v>
      </c>
      <c r="OJ36" s="11">
        <v>155391432.15000001</v>
      </c>
      <c r="OK36" s="11">
        <v>143638263.59</v>
      </c>
      <c r="OL36" s="11">
        <v>25960243.540000003</v>
      </c>
      <c r="OM36" s="11">
        <v>141962863.17000002</v>
      </c>
      <c r="ON36" s="11">
        <v>1294948561.8400002</v>
      </c>
      <c r="OO36" s="11">
        <v>258408418.42000005</v>
      </c>
      <c r="OP36" s="11">
        <v>945173691.2700001</v>
      </c>
      <c r="OQ36" s="11">
        <v>191160168.81999999</v>
      </c>
      <c r="OR36" s="11">
        <v>49059544.859999992</v>
      </c>
      <c r="OS36" s="11">
        <v>119413889.17999999</v>
      </c>
      <c r="OT36" s="11">
        <v>746567075.08000004</v>
      </c>
      <c r="OU36" s="11">
        <v>51418803.979999997</v>
      </c>
      <c r="OV36" s="11">
        <v>108007396.87</v>
      </c>
      <c r="OW36" s="11">
        <v>98888335.360000014</v>
      </c>
      <c r="OX36" s="11">
        <v>79588463.579999983</v>
      </c>
      <c r="OY36" s="11">
        <v>329527965.38</v>
      </c>
      <c r="OZ36" s="11">
        <v>48185775.150000006</v>
      </c>
      <c r="PA36" s="11">
        <v>56374682.170000002</v>
      </c>
      <c r="PB36" s="11">
        <v>64960672.479999997</v>
      </c>
      <c r="PC36" s="11">
        <v>470616298.38999999</v>
      </c>
      <c r="PD36" s="11">
        <v>27328360.439999998</v>
      </c>
      <c r="PE36" s="11">
        <v>64721240.590000004</v>
      </c>
      <c r="PF36" s="11">
        <v>16858810.650000002</v>
      </c>
      <c r="PG36" s="11">
        <v>50261562.259999998</v>
      </c>
      <c r="PH36" s="11">
        <v>138218414.63</v>
      </c>
      <c r="PI36" s="11">
        <v>29542764.040000003</v>
      </c>
      <c r="PJ36" s="11">
        <v>28233121.93</v>
      </c>
      <c r="PK36" s="11">
        <v>36926394.830000006</v>
      </c>
      <c r="PL36" s="11">
        <v>24293137.18</v>
      </c>
      <c r="PM36" s="11">
        <v>82503886.870000005</v>
      </c>
      <c r="PN36" s="11">
        <v>70715032.689999998</v>
      </c>
      <c r="PO36" s="11">
        <v>17470114.359999999</v>
      </c>
      <c r="PP36" s="11">
        <v>125914118.97</v>
      </c>
      <c r="PQ36" s="11">
        <v>23672807.75</v>
      </c>
      <c r="PR36" s="11">
        <v>35711946.200000003</v>
      </c>
      <c r="PS36" s="11">
        <v>14178475.439999999</v>
      </c>
      <c r="PT36" s="11">
        <v>34309508.130000003</v>
      </c>
      <c r="PU36" s="11">
        <v>489410487.12000006</v>
      </c>
      <c r="PV36" s="11">
        <v>29874044.960000001</v>
      </c>
      <c r="PW36" s="11">
        <v>15691233.289999999</v>
      </c>
      <c r="PX36" s="11">
        <v>90824611.790000007</v>
      </c>
      <c r="PY36" s="11">
        <v>332669295.30999994</v>
      </c>
      <c r="PZ36" s="11">
        <v>33676531.519999996</v>
      </c>
      <c r="QA36" s="11">
        <v>58813132.080000013</v>
      </c>
      <c r="QB36" s="11">
        <v>37818916.060000002</v>
      </c>
      <c r="QC36" s="11">
        <v>170683124.07999998</v>
      </c>
      <c r="QD36" s="11">
        <v>3975736.4499999997</v>
      </c>
      <c r="QE36" s="11">
        <v>180665116.09999999</v>
      </c>
      <c r="QF36" s="11">
        <v>21399521.899999995</v>
      </c>
      <c r="QG36" s="11">
        <v>37676273.990000002</v>
      </c>
      <c r="QH36" s="11">
        <v>79101107.389999986</v>
      </c>
      <c r="QI36" s="11">
        <v>21971451.069999997</v>
      </c>
      <c r="QJ36" s="11">
        <v>58933480.849999994</v>
      </c>
      <c r="QK36" s="11">
        <v>24089430.510000002</v>
      </c>
      <c r="QL36" s="11">
        <v>13433406.9</v>
      </c>
      <c r="QM36" s="11">
        <v>6055975.0899999999</v>
      </c>
      <c r="QN36" s="11">
        <v>72932278.359999999</v>
      </c>
      <c r="QO36" s="11">
        <v>131868308.64</v>
      </c>
      <c r="QP36" s="11">
        <v>10499938.719999999</v>
      </c>
      <c r="QQ36" s="11">
        <v>9015554.0299999993</v>
      </c>
      <c r="QR36" s="11">
        <v>4140483.47</v>
      </c>
      <c r="QS36" s="11">
        <v>9342538.4299999997</v>
      </c>
      <c r="QT36" s="11">
        <v>16626083.16</v>
      </c>
      <c r="QU36" s="11">
        <v>346347735.63000005</v>
      </c>
      <c r="QV36" s="11">
        <v>16298487.130000001</v>
      </c>
      <c r="QW36" s="11">
        <v>189481747.51999998</v>
      </c>
      <c r="QX36" s="11">
        <v>42041804.169999994</v>
      </c>
      <c r="QY36" s="11">
        <v>43726583.490000002</v>
      </c>
      <c r="QZ36" s="11">
        <v>202314935.70999998</v>
      </c>
      <c r="RA36" s="11">
        <v>30376645.219999999</v>
      </c>
      <c r="RB36" s="11">
        <v>104190999.83999999</v>
      </c>
      <c r="RC36" s="11">
        <v>148929361.85999998</v>
      </c>
      <c r="RD36" s="11">
        <v>30331333.630000003</v>
      </c>
      <c r="RE36" s="11">
        <v>17238389.560000002</v>
      </c>
      <c r="RF36" s="11">
        <v>62260791.479999997</v>
      </c>
      <c r="RG36" s="11">
        <v>16965393.169999998</v>
      </c>
      <c r="RH36" s="11">
        <v>1255038112.05</v>
      </c>
      <c r="RI36" s="11">
        <v>89794150.579999998</v>
      </c>
      <c r="RJ36" s="11">
        <v>17696186.199999999</v>
      </c>
      <c r="RK36" s="11">
        <v>89146431.770000011</v>
      </c>
      <c r="RL36" s="11">
        <v>45089723.829999998</v>
      </c>
      <c r="RM36" s="11">
        <v>67802288.019999996</v>
      </c>
      <c r="RN36" s="11">
        <v>68698446.410000011</v>
      </c>
      <c r="RO36" s="11">
        <v>74990627.560000002</v>
      </c>
      <c r="RP36" s="11">
        <v>72862028.439999998</v>
      </c>
      <c r="RQ36" s="11">
        <v>35449143.950000003</v>
      </c>
      <c r="RR36" s="11">
        <v>166431137.77000001</v>
      </c>
      <c r="RS36" s="11">
        <v>28471443.07</v>
      </c>
      <c r="RT36" s="11">
        <v>18883875.990000002</v>
      </c>
      <c r="RU36" s="11">
        <v>42299150.709999993</v>
      </c>
      <c r="RV36" s="11">
        <v>10828194.16</v>
      </c>
      <c r="RW36" s="11">
        <v>22410724.080000002</v>
      </c>
      <c r="RX36" s="11">
        <v>45367368.689999998</v>
      </c>
      <c r="RY36" s="11">
        <v>49806341.949999996</v>
      </c>
      <c r="RZ36" s="11">
        <v>9109143.5600000005</v>
      </c>
      <c r="SA36" s="11">
        <v>31603032.93</v>
      </c>
      <c r="SB36" s="11">
        <v>206235482.19000003</v>
      </c>
      <c r="SC36" s="11">
        <v>68812725.519999996</v>
      </c>
      <c r="SD36" s="11">
        <v>41291497.530000001</v>
      </c>
      <c r="SE36" s="11">
        <v>32406830.450000007</v>
      </c>
      <c r="SF36" s="11">
        <v>11894410.99</v>
      </c>
      <c r="SG36" s="11">
        <v>22466513.710000005</v>
      </c>
      <c r="SH36" s="11">
        <v>32880745.079999998</v>
      </c>
      <c r="SI36" s="11">
        <v>31164983.600000001</v>
      </c>
      <c r="SJ36" s="11">
        <v>38182203.920000009</v>
      </c>
      <c r="SK36" s="11">
        <v>45914515.179999985</v>
      </c>
      <c r="SL36" s="11">
        <v>15632054.669999996</v>
      </c>
      <c r="SM36" s="11">
        <v>7066695.5799999991</v>
      </c>
      <c r="SN36" s="11">
        <v>168314494.56999999</v>
      </c>
      <c r="SO36" s="11">
        <v>47800167.660000004</v>
      </c>
      <c r="SP36" s="11">
        <v>21925751.619999997</v>
      </c>
      <c r="SQ36" s="11">
        <v>48831198.359999999</v>
      </c>
      <c r="SR36" s="11">
        <v>42859099.859999999</v>
      </c>
      <c r="SS36" s="11">
        <v>39801143.449999996</v>
      </c>
      <c r="ST36" s="11">
        <v>56406491.170000002</v>
      </c>
      <c r="SU36" s="11">
        <v>13905107.379999999</v>
      </c>
      <c r="SV36" s="11">
        <v>135221738.98999998</v>
      </c>
      <c r="SW36" s="11">
        <v>37283852.130000003</v>
      </c>
      <c r="SX36" s="11">
        <v>18621927.560000002</v>
      </c>
      <c r="SY36" s="11">
        <v>36256341.060000002</v>
      </c>
      <c r="SZ36" s="11">
        <v>7046214.620000001</v>
      </c>
      <c r="TA36" s="11">
        <v>19638260.960000001</v>
      </c>
      <c r="TB36" s="11">
        <v>15184115.870000001</v>
      </c>
      <c r="TC36" s="11">
        <v>44463590.079999998</v>
      </c>
      <c r="TD36" s="11">
        <v>13545444.279999999</v>
      </c>
      <c r="TE36" s="11">
        <v>7439853.2300000004</v>
      </c>
      <c r="TF36" s="11">
        <v>23180695.539999999</v>
      </c>
      <c r="TG36" s="11">
        <v>41087279.460000001</v>
      </c>
      <c r="TH36" s="11">
        <v>62881548.32</v>
      </c>
      <c r="TI36" s="11">
        <v>10378420.469999999</v>
      </c>
      <c r="TJ36" s="11">
        <v>219820809.06999999</v>
      </c>
      <c r="TK36" s="11">
        <v>54909351.549999997</v>
      </c>
      <c r="TL36" s="11">
        <v>40736705.280000001</v>
      </c>
      <c r="TM36" s="11">
        <v>17978264.600000001</v>
      </c>
      <c r="TN36" s="11">
        <v>33470434.120000001</v>
      </c>
      <c r="TO36" s="11">
        <v>24385242.439999998</v>
      </c>
      <c r="TP36" s="11">
        <v>16714639.440000001</v>
      </c>
      <c r="TQ36" s="11">
        <v>69308561.679999992</v>
      </c>
      <c r="TR36" s="11">
        <v>35896836.769999996</v>
      </c>
      <c r="TS36" s="11">
        <v>9699332.5600000005</v>
      </c>
      <c r="TT36" s="11">
        <v>37855960.129999995</v>
      </c>
      <c r="TU36" s="11">
        <v>37512290.380000003</v>
      </c>
      <c r="TV36" s="11">
        <v>14344947.98</v>
      </c>
      <c r="TW36" s="11">
        <v>25552759.969999999</v>
      </c>
      <c r="TX36" s="11">
        <v>21583581.510000002</v>
      </c>
      <c r="TY36" s="11">
        <v>46132508.270000003</v>
      </c>
      <c r="TZ36" s="11">
        <v>169271366.71000001</v>
      </c>
      <c r="UA36" s="11">
        <v>43371741.359999999</v>
      </c>
      <c r="UB36" s="11">
        <v>459284280.28000003</v>
      </c>
      <c r="UC36" s="11">
        <v>37561817.850000001</v>
      </c>
      <c r="UD36" s="11">
        <v>10950329.98</v>
      </c>
      <c r="UE36" s="11">
        <v>20266057.599999998</v>
      </c>
      <c r="UF36" s="11">
        <v>55701992.829999998</v>
      </c>
      <c r="UG36" s="11">
        <v>31208206.09</v>
      </c>
      <c r="UH36" s="11">
        <v>6208664.4299999997</v>
      </c>
      <c r="UI36" s="11">
        <v>44556810.169999994</v>
      </c>
      <c r="UJ36" s="11">
        <v>13257146.640000001</v>
      </c>
      <c r="UK36" s="11">
        <v>263448463.49000001</v>
      </c>
      <c r="UL36" s="11">
        <v>50830951.980000004</v>
      </c>
      <c r="UM36" s="11">
        <v>34827565.329999998</v>
      </c>
      <c r="UN36" s="11">
        <v>43863854.660000004</v>
      </c>
      <c r="UO36" s="11">
        <v>41209754.540000007</v>
      </c>
      <c r="UP36" s="11">
        <v>21087585.890000001</v>
      </c>
      <c r="UQ36" s="11">
        <v>1106969631.7499998</v>
      </c>
      <c r="UR36" s="11">
        <v>23781564.050000001</v>
      </c>
      <c r="US36" s="11">
        <v>7262488.1299999999</v>
      </c>
      <c r="UT36" s="11">
        <v>72101838.030000001</v>
      </c>
      <c r="UU36" s="11">
        <v>34913983.68</v>
      </c>
      <c r="UV36" s="11">
        <v>2757526.8200000003</v>
      </c>
      <c r="UW36" s="11">
        <v>67795765.469999999</v>
      </c>
      <c r="UX36" s="11">
        <v>13214894.299999999</v>
      </c>
      <c r="UY36" s="11">
        <v>3270190.58</v>
      </c>
      <c r="UZ36" s="11">
        <v>38390658.43</v>
      </c>
      <c r="VA36" s="11">
        <v>29357068.879999999</v>
      </c>
      <c r="VB36" s="11">
        <v>49733900.690000005</v>
      </c>
      <c r="VC36" s="11">
        <v>59567182.939999998</v>
      </c>
      <c r="VD36" s="11">
        <v>69506699.430000007</v>
      </c>
      <c r="VE36" s="11">
        <v>20004229.969999999</v>
      </c>
      <c r="VF36" s="11">
        <v>17232936.390000001</v>
      </c>
      <c r="VG36" s="11">
        <v>24942201.720000003</v>
      </c>
      <c r="VH36" s="11">
        <v>18778843</v>
      </c>
      <c r="VI36" s="11">
        <v>49338356.289999999</v>
      </c>
      <c r="VJ36" s="11">
        <v>8733912.9800000004</v>
      </c>
      <c r="VK36" s="11">
        <v>21169061.59</v>
      </c>
      <c r="VL36" s="11">
        <v>16659825.010000002</v>
      </c>
      <c r="VM36" s="11">
        <v>372935062.02999997</v>
      </c>
      <c r="VN36" s="11">
        <v>33129626.460000001</v>
      </c>
      <c r="VO36" s="11">
        <v>69007656.450000003</v>
      </c>
      <c r="VP36" s="11">
        <v>47882419.75</v>
      </c>
      <c r="VQ36" s="11">
        <v>43063944.649999999</v>
      </c>
      <c r="VR36" s="11">
        <v>37450690.510000005</v>
      </c>
      <c r="VS36" s="11">
        <v>43664695.340000004</v>
      </c>
      <c r="VT36" s="11">
        <v>15486418.09</v>
      </c>
      <c r="VU36" s="11">
        <v>36400284.390000001</v>
      </c>
      <c r="VV36" s="11">
        <v>128315951.74999999</v>
      </c>
      <c r="VW36" s="11">
        <v>24301031.209999997</v>
      </c>
      <c r="VX36" s="11">
        <v>119570030.55000001</v>
      </c>
      <c r="VY36" s="11">
        <v>36238061.020000003</v>
      </c>
      <c r="VZ36" s="11">
        <v>59377099.32</v>
      </c>
      <c r="WA36" s="11">
        <v>12002225.550000001</v>
      </c>
      <c r="WB36" s="11">
        <v>3271979016.02</v>
      </c>
      <c r="WC36" s="11">
        <v>63337032.249999993</v>
      </c>
      <c r="WD36" s="11">
        <v>83182483.399999976</v>
      </c>
      <c r="WE36" s="11">
        <v>73709354.430000007</v>
      </c>
      <c r="WF36" s="11">
        <v>40568092.060000002</v>
      </c>
      <c r="WG36" s="11">
        <v>22452851.359999999</v>
      </c>
      <c r="WH36" s="11">
        <v>59706541.260000005</v>
      </c>
      <c r="WI36" s="11">
        <v>66779263.539999999</v>
      </c>
      <c r="WJ36" s="11">
        <v>64697445.960000001</v>
      </c>
      <c r="WK36" s="11">
        <v>72919349.640000001</v>
      </c>
      <c r="WL36" s="11">
        <v>16679550.209999999</v>
      </c>
      <c r="WM36" s="11">
        <v>49731108.850000001</v>
      </c>
      <c r="WN36" s="11">
        <v>82090475.070000008</v>
      </c>
      <c r="WO36" s="11">
        <v>53371645.00999999</v>
      </c>
      <c r="WP36" s="11">
        <v>82037295.430000007</v>
      </c>
      <c r="WQ36" s="11">
        <v>79107334.889999986</v>
      </c>
      <c r="WR36" s="11">
        <v>35869305.940000013</v>
      </c>
      <c r="WS36" s="11">
        <v>114142628.81999999</v>
      </c>
      <c r="WT36" s="11">
        <v>24556328.409999996</v>
      </c>
      <c r="WU36" s="11">
        <v>90286063.689999998</v>
      </c>
      <c r="WV36" s="11">
        <v>124698364.05</v>
      </c>
      <c r="WW36" s="11">
        <v>26807523.449999999</v>
      </c>
      <c r="WX36" s="11">
        <v>42290815.169999994</v>
      </c>
      <c r="WY36" s="11">
        <v>20406708.789999999</v>
      </c>
      <c r="WZ36" s="11">
        <v>42650675.25999999</v>
      </c>
      <c r="XA36" s="11">
        <v>10645617.43</v>
      </c>
      <c r="XB36" s="11">
        <v>10145407.689999999</v>
      </c>
      <c r="XC36" s="11">
        <v>32560886.899999999</v>
      </c>
      <c r="XD36" s="11">
        <v>207514773.81</v>
      </c>
      <c r="XE36" s="11">
        <v>11211183.425000001</v>
      </c>
      <c r="XF36" s="11">
        <v>40614080.939999998</v>
      </c>
      <c r="XG36" s="11">
        <v>19069794.260000002</v>
      </c>
      <c r="XH36" s="11">
        <v>13307727.01</v>
      </c>
      <c r="XI36" s="11">
        <v>1140154210.9000001</v>
      </c>
      <c r="XJ36" s="11">
        <v>92523566.890000001</v>
      </c>
      <c r="XK36" s="11">
        <v>143155295.13</v>
      </c>
      <c r="XL36" s="11">
        <v>215482452.01999998</v>
      </c>
      <c r="XM36" s="11">
        <v>65092150.490000002</v>
      </c>
      <c r="XN36" s="11">
        <v>78816893.900000006</v>
      </c>
      <c r="XO36" s="11">
        <v>152204335.25</v>
      </c>
      <c r="XP36" s="11">
        <v>135797116.32999998</v>
      </c>
      <c r="XQ36" s="11">
        <v>36248683.410000004</v>
      </c>
      <c r="XR36" s="11">
        <v>154983618.59</v>
      </c>
      <c r="XS36" s="11">
        <v>121895679.61</v>
      </c>
      <c r="XT36" s="11">
        <v>41147531.240000002</v>
      </c>
      <c r="XU36" s="11">
        <v>53940818.560000002</v>
      </c>
      <c r="XV36" s="11">
        <v>78130160.219999999</v>
      </c>
      <c r="XW36" s="11">
        <v>94163343.340000004</v>
      </c>
      <c r="XX36" s="11">
        <v>16884653.309999999</v>
      </c>
      <c r="XY36" s="11">
        <v>30343271.07</v>
      </c>
      <c r="XZ36" s="11">
        <v>47435683.789999999</v>
      </c>
      <c r="YA36" s="11">
        <v>31113977.220000003</v>
      </c>
      <c r="YB36" s="11">
        <v>59178062.980000004</v>
      </c>
      <c r="YC36" s="11">
        <v>49666168.549999997</v>
      </c>
      <c r="YD36" s="11">
        <v>84622573.510000005</v>
      </c>
      <c r="YE36" s="11">
        <v>56114210.109999999</v>
      </c>
      <c r="YF36" s="11">
        <v>889989655.76999986</v>
      </c>
      <c r="YG36" s="11">
        <v>118397319.64</v>
      </c>
      <c r="YH36" s="11">
        <v>151506926.13000003</v>
      </c>
      <c r="YI36" s="11">
        <v>108466612.06999999</v>
      </c>
      <c r="YJ36" s="11">
        <v>420377846.82000005</v>
      </c>
      <c r="YK36" s="11">
        <v>87776192.730000004</v>
      </c>
      <c r="YL36" s="11">
        <v>136377414.77000001</v>
      </c>
      <c r="YM36" s="11">
        <v>49241142.949999996</v>
      </c>
      <c r="YN36" s="11">
        <v>61620400.589999996</v>
      </c>
      <c r="YO36" s="11">
        <v>96893314.319999993</v>
      </c>
      <c r="YP36" s="11">
        <v>90465844.99000001</v>
      </c>
      <c r="YQ36" s="11">
        <v>89018852.280000016</v>
      </c>
      <c r="YR36" s="11">
        <v>58909761.879999995</v>
      </c>
      <c r="YS36" s="11">
        <v>63880212.890000008</v>
      </c>
      <c r="YT36" s="11">
        <v>105744443.33999999</v>
      </c>
      <c r="YU36" s="11">
        <v>128686628.35999998</v>
      </c>
      <c r="YV36" s="11">
        <v>72077889.459999993</v>
      </c>
      <c r="YW36" s="11">
        <v>227272945.72000003</v>
      </c>
      <c r="YX36" s="11">
        <v>34604545.639999993</v>
      </c>
      <c r="YY36" s="11">
        <v>42043654.470000006</v>
      </c>
      <c r="YZ36" s="11">
        <v>42318427.410000004</v>
      </c>
      <c r="ZA36" s="11">
        <v>26419817.27</v>
      </c>
      <c r="ZB36" s="11">
        <v>20605358.200000003</v>
      </c>
      <c r="ZC36" s="11">
        <v>31244676.290000003</v>
      </c>
      <c r="ZD36" s="11">
        <v>282217735.23000002</v>
      </c>
      <c r="ZE36" s="11">
        <v>34597671.219999999</v>
      </c>
      <c r="ZF36" s="11">
        <v>72318516.309999987</v>
      </c>
      <c r="ZG36" s="11">
        <v>35106384.100000001</v>
      </c>
      <c r="ZH36" s="11">
        <v>52434915.530000001</v>
      </c>
      <c r="ZI36" s="11">
        <v>32672389.890000001</v>
      </c>
      <c r="ZJ36" s="11">
        <v>41084837.919999994</v>
      </c>
      <c r="ZK36" s="11">
        <v>22828610.650000002</v>
      </c>
      <c r="ZL36" s="11">
        <v>92559895.650000006</v>
      </c>
      <c r="ZM36" s="11">
        <v>519307351.09999996</v>
      </c>
      <c r="ZN36" s="11">
        <v>44645793.959999993</v>
      </c>
      <c r="ZO36" s="11">
        <v>85202545.136999995</v>
      </c>
      <c r="ZP36" s="11">
        <v>435034656.80000013</v>
      </c>
      <c r="ZQ36" s="11">
        <v>130605381.77000001</v>
      </c>
      <c r="ZR36" s="11">
        <v>72066083.086999997</v>
      </c>
      <c r="ZS36" s="11">
        <v>50298387.770000003</v>
      </c>
      <c r="ZT36" s="11">
        <v>187842711.27000001</v>
      </c>
      <c r="ZU36" s="11">
        <v>352365641.73000008</v>
      </c>
      <c r="ZV36" s="11">
        <v>51739198.950000003</v>
      </c>
      <c r="ZW36" s="11">
        <v>48656514.889999993</v>
      </c>
      <c r="ZX36" s="11">
        <v>57401691.850000001</v>
      </c>
      <c r="ZY36" s="11">
        <v>34696585.770000003</v>
      </c>
      <c r="ZZ36" s="11">
        <v>92610639.200000003</v>
      </c>
      <c r="AAA36" s="11">
        <v>19989912.609999999</v>
      </c>
      <c r="AAB36" s="11">
        <v>35211745.549999997</v>
      </c>
      <c r="AAC36" s="11">
        <v>54363233.670000002</v>
      </c>
      <c r="AAD36" s="11">
        <v>50414577.920000002</v>
      </c>
      <c r="AAE36" s="11">
        <v>86576747.670000002</v>
      </c>
      <c r="AAF36" s="11">
        <v>73623757.489999995</v>
      </c>
      <c r="AAG36" s="11">
        <v>20372882.209999997</v>
      </c>
      <c r="AAH36" s="11">
        <v>38674842.699999996</v>
      </c>
      <c r="AAI36" s="11">
        <v>177952272.33000001</v>
      </c>
      <c r="AAJ36" s="11">
        <v>19948599.390000004</v>
      </c>
      <c r="AAK36" s="11">
        <v>31466816.609999999</v>
      </c>
      <c r="AAL36" s="11">
        <v>10741120.23</v>
      </c>
      <c r="AAM36" s="11">
        <v>28655271.900000002</v>
      </c>
      <c r="AAN36" s="11">
        <v>27180572.310000002</v>
      </c>
      <c r="AAO36" s="11">
        <v>22377800.57</v>
      </c>
      <c r="AAP36" s="11">
        <v>1280285702.6399999</v>
      </c>
      <c r="AAQ36" s="11">
        <v>26211435.390000001</v>
      </c>
      <c r="AAR36" s="11">
        <v>52947411.18</v>
      </c>
      <c r="AAS36" s="11">
        <v>218015409.48000002</v>
      </c>
      <c r="AAT36" s="11">
        <v>71145264.140000001</v>
      </c>
      <c r="AAU36" s="11">
        <v>94861183.689999998</v>
      </c>
      <c r="AAV36" s="11">
        <v>33946160.990000002</v>
      </c>
      <c r="AAW36" s="11">
        <v>103790065.19</v>
      </c>
      <c r="AAX36" s="11">
        <v>127108435.38</v>
      </c>
      <c r="AAY36" s="11">
        <v>34485787.549999997</v>
      </c>
      <c r="AAZ36" s="11">
        <v>74179942.530000001</v>
      </c>
      <c r="ABA36" s="11">
        <v>178114340.30000001</v>
      </c>
      <c r="ABB36" s="11">
        <v>102698436.73999999</v>
      </c>
      <c r="ABC36" s="11">
        <v>14018200.799999999</v>
      </c>
      <c r="ABD36" s="11">
        <v>16686225.09</v>
      </c>
      <c r="ABE36" s="11">
        <v>38302415.780000001</v>
      </c>
      <c r="ABF36" s="11">
        <v>40660380.300000004</v>
      </c>
      <c r="ABG36" s="11">
        <v>76617339.38000001</v>
      </c>
      <c r="ABH36" s="11">
        <v>26445787.59</v>
      </c>
      <c r="ABI36" s="11">
        <v>162433667.58000001</v>
      </c>
      <c r="ABJ36" s="11">
        <v>183967271.61000001</v>
      </c>
      <c r="ABK36" s="11">
        <v>54997014.799999997</v>
      </c>
      <c r="ABL36" s="11">
        <v>33846540.149999999</v>
      </c>
      <c r="ABM36" s="11">
        <v>21091598.739999998</v>
      </c>
      <c r="ABN36" s="11">
        <v>40923418.819999993</v>
      </c>
      <c r="ABO36" s="11">
        <v>22797558.25</v>
      </c>
      <c r="ABP36" s="11">
        <v>426550102.5</v>
      </c>
      <c r="ABQ36" s="11">
        <v>101154710.5</v>
      </c>
      <c r="ABR36" s="11">
        <v>45277036.309999995</v>
      </c>
      <c r="ABS36" s="11">
        <v>158779039.34999999</v>
      </c>
      <c r="ABT36" s="11">
        <v>143642142.71000001</v>
      </c>
      <c r="ABU36" s="11">
        <v>115924001.8</v>
      </c>
      <c r="ABV36" s="11">
        <v>33859400.009999998</v>
      </c>
      <c r="ABW36" s="11">
        <v>71305894.200000003</v>
      </c>
      <c r="ABX36" s="11">
        <v>41582714.93</v>
      </c>
      <c r="ABY36" s="11">
        <v>313681114.31999987</v>
      </c>
      <c r="ABZ36" s="11">
        <v>63236068.989999987</v>
      </c>
      <c r="ACA36" s="11">
        <v>92015301.180000007</v>
      </c>
      <c r="ACB36" s="11">
        <v>30689818.830000002</v>
      </c>
      <c r="ACC36" s="11">
        <v>30835597.969999999</v>
      </c>
      <c r="ACD36" s="11">
        <v>85161477.469999999</v>
      </c>
      <c r="ACE36" s="11">
        <v>18655720.09</v>
      </c>
      <c r="ACF36" s="11">
        <v>16497394.020000001</v>
      </c>
      <c r="ACG36" s="11">
        <v>23583108.659999996</v>
      </c>
      <c r="ACH36" s="11">
        <v>44769366.649999999</v>
      </c>
      <c r="ACI36" s="11">
        <v>28239423.84</v>
      </c>
      <c r="ACJ36" s="11">
        <v>704916518.23000002</v>
      </c>
      <c r="ACK36" s="11">
        <v>45412267.160000004</v>
      </c>
      <c r="ACL36" s="11">
        <v>36579352.949999996</v>
      </c>
      <c r="ACM36" s="11">
        <v>115840072.63000001</v>
      </c>
      <c r="ACN36" s="11">
        <v>14628141.07</v>
      </c>
      <c r="ACO36" s="11">
        <v>23023187.220000003</v>
      </c>
      <c r="ACP36" s="11">
        <v>54893980.060000002</v>
      </c>
      <c r="ACQ36" s="11">
        <v>352401985.04000008</v>
      </c>
      <c r="ACR36" s="11">
        <v>376924658.96999997</v>
      </c>
      <c r="ACS36" s="11">
        <v>34500886.670000002</v>
      </c>
      <c r="ACT36" s="11">
        <v>59082230.350000009</v>
      </c>
      <c r="ACU36" s="11">
        <v>86197744.669999987</v>
      </c>
      <c r="ACV36" s="11">
        <v>89591860.49000001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93802435.170000017</v>
      </c>
      <c r="ADH36" s="11">
        <v>78218104.99000001</v>
      </c>
      <c r="ADI36" s="11">
        <v>29486367.609999999</v>
      </c>
      <c r="ADJ36" s="11">
        <v>18493075.939999998</v>
      </c>
      <c r="ADK36" s="11">
        <v>29411992.920000002</v>
      </c>
      <c r="ADL36" s="11">
        <v>13419101.920000002</v>
      </c>
      <c r="ADM36" s="11">
        <v>57981355.330000006</v>
      </c>
      <c r="ADN36" s="11">
        <v>31287056.530000001</v>
      </c>
      <c r="ADO36" s="11">
        <v>32949862.319999997</v>
      </c>
      <c r="ADP36" s="11">
        <v>787475854.73000002</v>
      </c>
      <c r="ADQ36" s="11">
        <v>160286925.54999998</v>
      </c>
      <c r="ADR36" s="11">
        <v>80669845.969999999</v>
      </c>
      <c r="ADS36" s="11">
        <v>59006914.5</v>
      </c>
      <c r="ADT36" s="11">
        <v>134602790.09000003</v>
      </c>
      <c r="ADU36" s="11">
        <v>2859222</v>
      </c>
      <c r="ADV36" s="11">
        <v>12044135.439999999</v>
      </c>
      <c r="ADW36" s="11">
        <v>32575193.410000004</v>
      </c>
      <c r="ADX36" s="11">
        <v>884922.33000000019</v>
      </c>
      <c r="ADY36" s="11">
        <v>12952586.01</v>
      </c>
      <c r="ADZ36" s="11">
        <v>586705616.6500001</v>
      </c>
      <c r="AEA36" s="11">
        <v>218480229.38999999</v>
      </c>
      <c r="AEB36" s="11">
        <v>34771216.260000005</v>
      </c>
      <c r="AEC36" s="11">
        <v>47383188.630000003</v>
      </c>
      <c r="AED36" s="11">
        <v>46441552.219999999</v>
      </c>
      <c r="AEE36" s="11">
        <v>86750219.290000007</v>
      </c>
      <c r="AEF36" s="11">
        <v>50735425.359999992</v>
      </c>
      <c r="AEG36" s="11">
        <v>14694421.530000001</v>
      </c>
      <c r="AEH36" s="11">
        <v>11329324.879999999</v>
      </c>
      <c r="AEI36" s="11">
        <v>66291987.649999999</v>
      </c>
      <c r="AEJ36" s="11">
        <v>37763873.93</v>
      </c>
      <c r="AEK36" s="11">
        <v>109709443.63</v>
      </c>
      <c r="AEL36" s="11">
        <v>27046488.699999996</v>
      </c>
      <c r="AEM36" s="11">
        <v>15380554.320000002</v>
      </c>
      <c r="AEN36" s="11">
        <v>54494614.329999991</v>
      </c>
      <c r="AEO36" s="11">
        <v>104401088.77</v>
      </c>
      <c r="AEP36" s="11">
        <v>19698288.100000001</v>
      </c>
      <c r="AEQ36" s="11">
        <v>57487894.280000009</v>
      </c>
      <c r="AER36" s="11">
        <v>6992822.25</v>
      </c>
      <c r="AES36" s="11">
        <v>54535959.100000001</v>
      </c>
      <c r="AET36" s="11">
        <v>661994140.54999995</v>
      </c>
      <c r="AEU36" s="11">
        <v>85915137.829999998</v>
      </c>
      <c r="AEV36" s="11">
        <v>119158381.08000001</v>
      </c>
      <c r="AEW36" s="11">
        <v>33942352.050000004</v>
      </c>
      <c r="AEX36" s="11">
        <v>23870666.049999997</v>
      </c>
      <c r="AEY36" s="11">
        <v>59794927.570000008</v>
      </c>
      <c r="AEZ36" s="11">
        <v>30556978.640000001</v>
      </c>
      <c r="AFA36" s="11">
        <v>19398907.419999998</v>
      </c>
      <c r="AFB36" s="11">
        <v>13830478.799999999</v>
      </c>
      <c r="AFC36" s="11">
        <v>9820085.7299999986</v>
      </c>
      <c r="AFD36" s="11">
        <v>417880157.08999997</v>
      </c>
      <c r="AFE36" s="11">
        <v>230449015.39000002</v>
      </c>
      <c r="AFF36" s="11">
        <v>90692762.670000002</v>
      </c>
      <c r="AFG36" s="11">
        <v>63880794.300000012</v>
      </c>
      <c r="AFH36" s="11">
        <v>241470737.76999998</v>
      </c>
      <c r="AFI36" s="11">
        <v>91893489.75</v>
      </c>
      <c r="AFJ36" s="11">
        <v>39038667.069999993</v>
      </c>
      <c r="AFK36" s="11">
        <v>35582151.25</v>
      </c>
      <c r="AFL36" s="11">
        <v>65753654.519999996</v>
      </c>
      <c r="AFM36" s="11">
        <v>43082118.57</v>
      </c>
      <c r="AFN36" s="11">
        <v>31312742.98</v>
      </c>
      <c r="AFO36" s="11">
        <v>49650505.349999994</v>
      </c>
      <c r="AFP36" s="11">
        <v>56570338.160000004</v>
      </c>
      <c r="AFQ36" s="11">
        <v>765708920.1700002</v>
      </c>
      <c r="AFR36" s="11">
        <v>116234712.13</v>
      </c>
      <c r="AFS36" s="11">
        <v>137591349.91999999</v>
      </c>
      <c r="AFT36" s="11">
        <v>53720673.210000001</v>
      </c>
      <c r="AFU36" s="11">
        <v>76428915.920000017</v>
      </c>
      <c r="AFV36" s="11">
        <v>64358290.990000002</v>
      </c>
      <c r="AFW36" s="11">
        <v>43604521.700000003</v>
      </c>
      <c r="AFX36" s="11">
        <v>151561961.94999999</v>
      </c>
      <c r="AFY36" s="11">
        <v>72744282.059999987</v>
      </c>
      <c r="AFZ36" s="11">
        <v>34837063.68</v>
      </c>
      <c r="AGA36" s="11">
        <v>213267141.47999999</v>
      </c>
      <c r="AGB36" s="11">
        <v>76819338.129999995</v>
      </c>
      <c r="AGC36" s="11">
        <v>590637965.68000007</v>
      </c>
      <c r="AGD36" s="11">
        <v>111237788.17</v>
      </c>
      <c r="AGE36" s="11">
        <v>54584612.079999998</v>
      </c>
      <c r="AGF36" s="11">
        <v>95736903.950000003</v>
      </c>
      <c r="AGG36" s="11">
        <v>123511429.16000001</v>
      </c>
      <c r="AGH36" s="11">
        <v>39505215.090000004</v>
      </c>
      <c r="AGI36" s="11">
        <v>44821209.049999997</v>
      </c>
      <c r="AGJ36" s="11">
        <v>60522012.420000002</v>
      </c>
      <c r="AGK36" s="11">
        <v>33608847.210000001</v>
      </c>
      <c r="AGL36" s="11">
        <v>40381278.230000004</v>
      </c>
      <c r="AGM36" s="11">
        <v>29129032.490000002</v>
      </c>
      <c r="AGN36" s="11">
        <v>1077554125.9199996</v>
      </c>
      <c r="AGO36" s="11">
        <v>120607114.69999999</v>
      </c>
      <c r="AGP36" s="11">
        <v>205074734.06</v>
      </c>
      <c r="AGQ36" s="11">
        <v>45829747.88000001</v>
      </c>
      <c r="AGR36" s="11">
        <v>174530069.51000002</v>
      </c>
      <c r="AGS36" s="11">
        <v>108862969.49000001</v>
      </c>
      <c r="AGT36" s="11">
        <v>19699413.09</v>
      </c>
      <c r="AGU36" s="11">
        <v>59189390.380000003</v>
      </c>
      <c r="AGV36" s="11">
        <v>940598848.68999994</v>
      </c>
      <c r="AGW36" s="11">
        <v>540743668.20999992</v>
      </c>
      <c r="AGX36" s="11">
        <v>21463623.369999997</v>
      </c>
      <c r="AGY36" s="11">
        <v>245689854.46000001</v>
      </c>
      <c r="AGZ36" s="11">
        <v>167155982.03</v>
      </c>
      <c r="AHA36" s="11">
        <v>174099495.19000003</v>
      </c>
      <c r="AHB36" s="11">
        <v>19985412.509999998</v>
      </c>
      <c r="AHC36" s="11">
        <v>40617668.969999999</v>
      </c>
      <c r="AHD36" s="11">
        <v>15609931.059999999</v>
      </c>
      <c r="AHE36" s="11">
        <v>96335415.809999973</v>
      </c>
      <c r="AHF36" s="11">
        <v>190783318.32999995</v>
      </c>
      <c r="AHG36" s="11">
        <v>91246688.700000003</v>
      </c>
      <c r="AHH36" s="11">
        <v>42891259.740000002</v>
      </c>
      <c r="AHI36" s="11">
        <v>91127574.589999989</v>
      </c>
      <c r="AHJ36" s="11">
        <v>44557375.70000001</v>
      </c>
      <c r="AHK36" s="11">
        <v>54122314.640000008</v>
      </c>
      <c r="AHL36" s="11">
        <v>31635477.519999996</v>
      </c>
      <c r="AHM36" s="11">
        <v>112343556.88</v>
      </c>
      <c r="AHN36" s="11">
        <v>66433199.840000004</v>
      </c>
      <c r="AHO36" s="11">
        <v>44402223.43999999</v>
      </c>
      <c r="AHP36" s="11">
        <v>38768152.549999997</v>
      </c>
      <c r="AHQ36" s="11">
        <v>46768309.800000004</v>
      </c>
      <c r="AHR36" s="11">
        <v>26766278.959999997</v>
      </c>
      <c r="AHS36" s="11">
        <v>16173589.250000004</v>
      </c>
      <c r="AHT36" s="11">
        <f>SUM(D36:AHS36)</f>
        <v>103985860376.48941</v>
      </c>
      <c r="AHV36" s="609"/>
      <c r="AHW36" s="610"/>
    </row>
    <row r="37" spans="1:907" x14ac:dyDescent="0.7">
      <c r="A37" s="1">
        <v>30</v>
      </c>
      <c r="B37" s="96" t="s">
        <v>649</v>
      </c>
      <c r="C37" s="6" t="s">
        <v>6463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>
        <v>253271167.53999999</v>
      </c>
      <c r="W37" s="11">
        <v>88732523.539999992</v>
      </c>
      <c r="X37" s="11">
        <v>16772149.619999999</v>
      </c>
      <c r="Y37" s="11">
        <v>17658188.27</v>
      </c>
      <c r="Z37" s="11">
        <v>31986752.989999998</v>
      </c>
      <c r="AA37" s="11">
        <v>28996446.069999997</v>
      </c>
      <c r="AB37" s="11">
        <v>26530057.84</v>
      </c>
      <c r="AC37" s="11">
        <v>197005609.27000001</v>
      </c>
      <c r="AD37" s="11">
        <v>38572579.400000006</v>
      </c>
      <c r="AE37" s="11">
        <v>42779224.970000006</v>
      </c>
      <c r="AF37" s="11">
        <v>182190508.39999995</v>
      </c>
      <c r="AG37" s="11">
        <v>33517789.249999996</v>
      </c>
      <c r="AH37" s="11">
        <v>70957327.74000001</v>
      </c>
      <c r="AI37" s="11">
        <v>86019938</v>
      </c>
      <c r="AJ37" s="11">
        <v>20220183.74000001</v>
      </c>
      <c r="AK37" s="11">
        <v>22176230.170000002</v>
      </c>
      <c r="AL37" s="11">
        <v>23228961.629999999</v>
      </c>
      <c r="AM37" s="11">
        <v>58231136.340000011</v>
      </c>
      <c r="AN37" s="11">
        <v>32841789.720000003</v>
      </c>
      <c r="AO37" s="11">
        <v>17731724.579999998</v>
      </c>
      <c r="AP37" s="11">
        <v>24220631.309999999</v>
      </c>
      <c r="AQ37" s="11">
        <v>14848466.169999994</v>
      </c>
      <c r="AR37" s="11">
        <v>28647671.210000005</v>
      </c>
      <c r="AS37" s="11">
        <v>17532600.880000003</v>
      </c>
      <c r="AT37" s="11">
        <v>81145503.11999999</v>
      </c>
      <c r="AU37" s="11">
        <v>5177148.0199999996</v>
      </c>
      <c r="AV37" s="11">
        <v>5940471.8800000008</v>
      </c>
      <c r="AW37" s="11">
        <v>7491947.8399999999</v>
      </c>
      <c r="AX37" s="11">
        <v>18842228.340000004</v>
      </c>
      <c r="AY37" s="11">
        <v>22296246.310000002</v>
      </c>
      <c r="AZ37" s="11">
        <v>3934356.6</v>
      </c>
      <c r="BA37" s="11">
        <v>5533939.7999999998</v>
      </c>
      <c r="BB37" s="11">
        <v>3262650.8600000003</v>
      </c>
      <c r="BC37" s="11">
        <v>10056598.630000001</v>
      </c>
      <c r="BD37" s="11">
        <v>2317551.34</v>
      </c>
      <c r="BE37" s="11">
        <v>11041782.799999997</v>
      </c>
      <c r="BF37" s="11">
        <v>47402717.810000017</v>
      </c>
      <c r="BG37" s="11">
        <v>2307512.77</v>
      </c>
      <c r="BH37" s="11">
        <v>15206921.43</v>
      </c>
      <c r="BI37" s="11">
        <v>186383922.53000003</v>
      </c>
      <c r="BJ37" s="11">
        <v>75969046.75999999</v>
      </c>
      <c r="BK37" s="11">
        <v>11796654.639999999</v>
      </c>
      <c r="BL37" s="11">
        <v>4671612.74</v>
      </c>
      <c r="BM37" s="11">
        <v>24993574.41</v>
      </c>
      <c r="BN37" s="11">
        <v>9810899.3200000003</v>
      </c>
      <c r="BO37" s="11">
        <v>7557495.3599999994</v>
      </c>
      <c r="BP37" s="11">
        <v>6054501.3400000008</v>
      </c>
      <c r="BQ37" s="11">
        <v>4215419.13</v>
      </c>
      <c r="BR37" s="11">
        <v>140484940.59999999</v>
      </c>
      <c r="BS37" s="11">
        <v>8909020.7000000011</v>
      </c>
      <c r="BT37" s="11">
        <v>6752823.3999999994</v>
      </c>
      <c r="BU37" s="11">
        <v>17967006.420000002</v>
      </c>
      <c r="BV37" s="11">
        <v>9324427.4800000004</v>
      </c>
      <c r="BW37" s="11">
        <v>12488586.360000001</v>
      </c>
      <c r="BX37" s="11">
        <v>6679061.3800000008</v>
      </c>
      <c r="BY37" s="11">
        <v>10679781.680000002</v>
      </c>
      <c r="BZ37" s="11">
        <v>86388200.010000005</v>
      </c>
      <c r="CA37" s="11">
        <v>22936897.729999997</v>
      </c>
      <c r="CB37" s="11">
        <v>34084059.440000005</v>
      </c>
      <c r="CC37" s="11">
        <v>54493355.909999996</v>
      </c>
      <c r="CD37" s="11">
        <v>19034516.899999999</v>
      </c>
      <c r="CE37" s="11">
        <v>15429047.099999998</v>
      </c>
      <c r="CF37" s="11">
        <v>14447777.140000001</v>
      </c>
      <c r="CG37" s="11">
        <v>189788237.94000006</v>
      </c>
      <c r="CH37" s="11">
        <v>10655855.800000001</v>
      </c>
      <c r="CI37" s="11">
        <v>38255055.439999998</v>
      </c>
      <c r="CJ37" s="11">
        <v>9831055.8800000027</v>
      </c>
      <c r="CK37" s="11">
        <v>10121451.030000001</v>
      </c>
      <c r="CL37" s="11">
        <v>15124862.58</v>
      </c>
      <c r="CM37" s="11">
        <v>9224663.4500000011</v>
      </c>
      <c r="CN37" s="11">
        <v>14851337.399999999</v>
      </c>
      <c r="CO37" s="11">
        <v>3601292.2800000003</v>
      </c>
      <c r="CP37" s="11">
        <v>14431268.659999998</v>
      </c>
      <c r="CQ37" s="11">
        <v>6016356.629999999</v>
      </c>
      <c r="CR37" s="11">
        <v>9239074.5600000005</v>
      </c>
      <c r="CS37" s="11">
        <v>7283813.9099999992</v>
      </c>
      <c r="CT37" s="11">
        <v>162356797.60999998</v>
      </c>
      <c r="CU37" s="11">
        <v>10769502.149999999</v>
      </c>
      <c r="CV37" s="11">
        <v>9810238.1700000037</v>
      </c>
      <c r="CW37" s="11">
        <v>28265987.319999997</v>
      </c>
      <c r="CX37" s="11">
        <v>8095436.6799999988</v>
      </c>
      <c r="CY37" s="11">
        <v>21072285.610000003</v>
      </c>
      <c r="CZ37" s="11">
        <v>7749164.9500000002</v>
      </c>
      <c r="DA37" s="11">
        <v>12140173.82</v>
      </c>
      <c r="DB37" s="11">
        <v>147025279.24999997</v>
      </c>
      <c r="DC37" s="11">
        <v>240380569.01999998</v>
      </c>
      <c r="DD37" s="11">
        <v>22703707.030000001</v>
      </c>
      <c r="DE37" s="11">
        <v>13878767.120000001</v>
      </c>
      <c r="DF37" s="11">
        <v>14975719.99</v>
      </c>
      <c r="DG37" s="11">
        <v>32082416.860000007</v>
      </c>
      <c r="DH37" s="11">
        <v>40524743.580000006</v>
      </c>
      <c r="DI37" s="11">
        <v>28406313.090000004</v>
      </c>
      <c r="DJ37" s="11">
        <v>10426964.709999999</v>
      </c>
      <c r="DK37" s="11">
        <v>577818294.16999996</v>
      </c>
      <c r="DL37" s="11">
        <v>16426332.059999999</v>
      </c>
      <c r="DM37" s="11">
        <v>22575889.850000001</v>
      </c>
      <c r="DN37" s="11">
        <v>10326184.079999998</v>
      </c>
      <c r="DO37" s="11">
        <v>24016040.840000004</v>
      </c>
      <c r="DP37" s="11">
        <v>17428397.879999999</v>
      </c>
      <c r="DQ37" s="11">
        <v>45643747.460000001</v>
      </c>
      <c r="DR37" s="11">
        <v>14751674.939900002</v>
      </c>
      <c r="DS37" s="11">
        <v>51026527.350000001</v>
      </c>
      <c r="DT37" s="11">
        <v>292584214.75999993</v>
      </c>
      <c r="DU37" s="11">
        <v>27950251.950000003</v>
      </c>
      <c r="DV37" s="11">
        <v>53926485.960000008</v>
      </c>
      <c r="DW37" s="11">
        <v>56809099.809999995</v>
      </c>
      <c r="DX37" s="11">
        <v>17737005.729999997</v>
      </c>
      <c r="DY37" s="11">
        <v>16465990.23</v>
      </c>
      <c r="DZ37" s="11">
        <v>18395703.329999998</v>
      </c>
      <c r="EA37" s="11">
        <v>9641081.5100000016</v>
      </c>
      <c r="EB37" s="11">
        <v>8202620.1100000003</v>
      </c>
      <c r="EC37" s="11">
        <v>14482618.290000001</v>
      </c>
      <c r="ED37" s="11">
        <v>39007457.469999999</v>
      </c>
      <c r="EE37" s="11">
        <v>72744524.250000015</v>
      </c>
      <c r="EF37" s="11">
        <v>60746475.519999996</v>
      </c>
      <c r="EG37" s="11">
        <v>10591622.09</v>
      </c>
      <c r="EH37" s="11">
        <v>18785343.690000001</v>
      </c>
      <c r="EI37" s="11">
        <v>25844781.000000004</v>
      </c>
      <c r="EJ37" s="11">
        <v>15910429.17</v>
      </c>
      <c r="EK37" s="11">
        <v>21738598.59</v>
      </c>
      <c r="EL37" s="11">
        <v>16983040.039999999</v>
      </c>
      <c r="EM37" s="11">
        <v>17216689.129999999</v>
      </c>
      <c r="EN37" s="11">
        <v>276364203.25</v>
      </c>
      <c r="EO37" s="11">
        <v>16396339.749999998</v>
      </c>
      <c r="EP37" s="11">
        <v>34984690.699999996</v>
      </c>
      <c r="EQ37" s="11">
        <v>13436180.439999999</v>
      </c>
      <c r="ER37" s="11">
        <v>13805301.75</v>
      </c>
      <c r="ES37" s="11">
        <v>9296747.9900000021</v>
      </c>
      <c r="ET37" s="11">
        <v>54830743.999999993</v>
      </c>
      <c r="EU37" s="11">
        <v>39347665.519999996</v>
      </c>
      <c r="EV37" s="11">
        <v>25944677.759999998</v>
      </c>
      <c r="EW37" s="11">
        <v>243406039.98000002</v>
      </c>
      <c r="EX37" s="11">
        <v>5148366.8500000006</v>
      </c>
      <c r="EY37" s="11">
        <v>9786629.3599999994</v>
      </c>
      <c r="EZ37" s="11">
        <v>40829148.670000009</v>
      </c>
      <c r="FA37" s="11">
        <v>26001130.459999997</v>
      </c>
      <c r="FB37" s="11">
        <v>40121023.899999999</v>
      </c>
      <c r="FC37" s="11">
        <v>13650563.139999999</v>
      </c>
      <c r="FD37" s="11">
        <v>17591788.309999999</v>
      </c>
      <c r="FE37" s="11">
        <v>22128531.380000003</v>
      </c>
      <c r="FF37" s="11">
        <v>10749877.389999999</v>
      </c>
      <c r="FG37" s="11">
        <v>16251773.229999999</v>
      </c>
      <c r="FH37" s="11">
        <v>9064551.0299999993</v>
      </c>
      <c r="FI37" s="11">
        <v>89452863.519999996</v>
      </c>
      <c r="FJ37" s="11">
        <v>10774011.77</v>
      </c>
      <c r="FK37" s="11">
        <v>2332939.7200000002</v>
      </c>
      <c r="FL37" s="11">
        <v>7758478.1599999992</v>
      </c>
      <c r="FM37" s="11">
        <v>17668609.199999999</v>
      </c>
      <c r="FN37" s="11">
        <v>13332445.199999999</v>
      </c>
      <c r="FO37" s="11">
        <v>6368795.9100000001</v>
      </c>
      <c r="FP37" s="11">
        <v>4419992.1500000004</v>
      </c>
      <c r="FQ37" s="11">
        <v>473331808.14999986</v>
      </c>
      <c r="FR37" s="11">
        <v>13787321.489999998</v>
      </c>
      <c r="FS37" s="11">
        <v>23902693.829999998</v>
      </c>
      <c r="FT37" s="11">
        <v>19292575.580000006</v>
      </c>
      <c r="FU37" s="11">
        <v>17581399.199999999</v>
      </c>
      <c r="FV37" s="11">
        <v>18199264.940000001</v>
      </c>
      <c r="FW37" s="11">
        <v>57646030.149999999</v>
      </c>
      <c r="FX37" s="11">
        <v>26672698.950000003</v>
      </c>
      <c r="FY37" s="11">
        <v>22800048.129999999</v>
      </c>
      <c r="FZ37" s="11">
        <v>9566672.1400000006</v>
      </c>
      <c r="GA37" s="11">
        <v>33115038.34</v>
      </c>
      <c r="GB37" s="11">
        <v>23645573.829999998</v>
      </c>
      <c r="GC37" s="11">
        <v>17166839.549999997</v>
      </c>
      <c r="GD37" s="11">
        <v>14654022.039999999</v>
      </c>
      <c r="GE37" s="11">
        <v>147034859.34000003</v>
      </c>
      <c r="GF37" s="11">
        <v>17918440.869999997</v>
      </c>
      <c r="GG37" s="11">
        <v>3244699.3600000003</v>
      </c>
      <c r="GH37" s="11">
        <v>31518703.570000004</v>
      </c>
      <c r="GI37" s="11">
        <v>12876641.889999999</v>
      </c>
      <c r="GJ37" s="11">
        <v>2368633.0999999996</v>
      </c>
      <c r="GK37" s="11">
        <v>7195063.1199999992</v>
      </c>
      <c r="GL37" s="11">
        <v>22885832.270000003</v>
      </c>
      <c r="GM37" s="11">
        <v>4016699.8</v>
      </c>
      <c r="GN37" s="11">
        <v>8295585.1499999994</v>
      </c>
      <c r="GO37" s="11">
        <v>4157467.9999999995</v>
      </c>
      <c r="GP37" s="11">
        <v>5790508.7599999998</v>
      </c>
      <c r="GQ37" s="11">
        <v>104797610.91999999</v>
      </c>
      <c r="GR37" s="11">
        <v>22576196.119999994</v>
      </c>
      <c r="GS37" s="11">
        <v>11400856.689999999</v>
      </c>
      <c r="GT37" s="11">
        <v>37421430.810000002</v>
      </c>
      <c r="GU37" s="11">
        <v>2858506.51</v>
      </c>
      <c r="GV37" s="11">
        <v>17324998.080000002</v>
      </c>
      <c r="GW37" s="11">
        <v>11987408.449999999</v>
      </c>
      <c r="GX37" s="11">
        <v>12836126.710000001</v>
      </c>
      <c r="GY37" s="11">
        <v>146742566.11999997</v>
      </c>
      <c r="GZ37" s="11">
        <v>9603350.1600000001</v>
      </c>
      <c r="HA37" s="11">
        <v>20624700.82</v>
      </c>
      <c r="HB37" s="11">
        <v>12498745.83</v>
      </c>
      <c r="HC37" s="11">
        <v>422029852.84999985</v>
      </c>
      <c r="HD37" s="11">
        <v>99555476.309999987</v>
      </c>
      <c r="HE37" s="11">
        <v>76138637.819999993</v>
      </c>
      <c r="HF37" s="11">
        <v>74632055.440000013</v>
      </c>
      <c r="HG37" s="11">
        <v>38465446.57</v>
      </c>
      <c r="HH37" s="11">
        <v>37227465.550000004</v>
      </c>
      <c r="HI37" s="11">
        <v>14828199.360000001</v>
      </c>
      <c r="HJ37" s="11">
        <v>23061460.159999993</v>
      </c>
      <c r="HK37" s="11">
        <v>264252393.84000003</v>
      </c>
      <c r="HL37" s="11">
        <v>50909509.140000001</v>
      </c>
      <c r="HM37" s="11">
        <v>84608973.920000017</v>
      </c>
      <c r="HN37" s="11">
        <v>37675945.450000003</v>
      </c>
      <c r="HO37" s="11">
        <v>30358610.149999999</v>
      </c>
      <c r="HP37" s="11">
        <v>17358857.780000001</v>
      </c>
      <c r="HQ37" s="11">
        <v>32778560.34999999</v>
      </c>
      <c r="HR37" s="11">
        <v>34055454.035000004</v>
      </c>
      <c r="HS37" s="11">
        <v>245764328.38539994</v>
      </c>
      <c r="HT37" s="11">
        <v>126934417.80000001</v>
      </c>
      <c r="HU37" s="11">
        <v>30084776.009999998</v>
      </c>
      <c r="HV37" s="11">
        <v>8619663.870000001</v>
      </c>
      <c r="HW37" s="11">
        <v>11115071.84</v>
      </c>
      <c r="HX37" s="11">
        <v>16503366.229999999</v>
      </c>
      <c r="HY37" s="11">
        <v>25161530.170000006</v>
      </c>
      <c r="HZ37" s="11">
        <v>18562217.280000001</v>
      </c>
      <c r="IA37" s="11">
        <v>10797636.33</v>
      </c>
      <c r="IB37" s="11">
        <v>17726373.300000008</v>
      </c>
      <c r="IC37" s="11">
        <v>10339458.639999999</v>
      </c>
      <c r="ID37" s="11">
        <v>19430093.870000001</v>
      </c>
      <c r="IE37" s="11">
        <v>8566881.9400000013</v>
      </c>
      <c r="IF37" s="11">
        <v>14706418.669999998</v>
      </c>
      <c r="IG37" s="11">
        <v>7153281.2700000023</v>
      </c>
      <c r="IH37" s="11">
        <v>7142433.8000000007</v>
      </c>
      <c r="II37" s="11">
        <v>215475584.91000003</v>
      </c>
      <c r="IJ37" s="11">
        <v>199889016.46999997</v>
      </c>
      <c r="IK37" s="11">
        <v>12296494.789999999</v>
      </c>
      <c r="IL37" s="11">
        <v>73373427.479999989</v>
      </c>
      <c r="IM37" s="11">
        <v>78427052.910000011</v>
      </c>
      <c r="IN37" s="11">
        <v>39724334.039999999</v>
      </c>
      <c r="IO37" s="11">
        <v>6934103.4999999991</v>
      </c>
      <c r="IP37" s="11">
        <v>13106451.620000003</v>
      </c>
      <c r="IQ37" s="11">
        <v>13608276.52</v>
      </c>
      <c r="IR37" s="11">
        <v>21193837.180000003</v>
      </c>
      <c r="IS37" s="11">
        <v>19250500.870000001</v>
      </c>
      <c r="IT37" s="11">
        <v>440167034.9600001</v>
      </c>
      <c r="IU37" s="11">
        <v>283481188.20000005</v>
      </c>
      <c r="IV37" s="11">
        <v>8999752.2799999993</v>
      </c>
      <c r="IW37" s="11">
        <v>38132692.57</v>
      </c>
      <c r="IX37" s="11">
        <v>40217629.57</v>
      </c>
      <c r="IY37" s="11">
        <v>8118721.7299999995</v>
      </c>
      <c r="IZ37" s="11">
        <v>23805008.520000003</v>
      </c>
      <c r="JA37" s="11">
        <v>4873195.5599999996</v>
      </c>
      <c r="JB37" s="11">
        <v>11104426.279999997</v>
      </c>
      <c r="JC37" s="11">
        <v>14826197.170000004</v>
      </c>
      <c r="JD37" s="11">
        <v>35888520.100000001</v>
      </c>
      <c r="JE37" s="11">
        <v>14719915.630000001</v>
      </c>
      <c r="JF37" s="11">
        <v>55236303.500000007</v>
      </c>
      <c r="JG37" s="11">
        <v>75663317.690000013</v>
      </c>
      <c r="JH37" s="11">
        <v>15989236.720000004</v>
      </c>
      <c r="JI37" s="11">
        <v>15667459.130000001</v>
      </c>
      <c r="JJ37" s="11">
        <v>12233516.550000001</v>
      </c>
      <c r="JK37" s="11">
        <v>8197589.5200000005</v>
      </c>
      <c r="JL37" s="11">
        <v>171132487.41999999</v>
      </c>
      <c r="JM37" s="11">
        <v>22052150.170000006</v>
      </c>
      <c r="JN37" s="11">
        <v>23314423.439999998</v>
      </c>
      <c r="JO37" s="11">
        <v>41935824.150000006</v>
      </c>
      <c r="JP37" s="11">
        <v>24712447.030000001</v>
      </c>
      <c r="JQ37" s="11">
        <v>43304871.789999992</v>
      </c>
      <c r="JR37" s="11">
        <v>10671539.200000001</v>
      </c>
      <c r="JS37" s="11">
        <v>185581532.46000001</v>
      </c>
      <c r="JT37" s="11">
        <v>69428688</v>
      </c>
      <c r="JU37" s="11">
        <v>15274668.350000001</v>
      </c>
      <c r="JV37" s="11">
        <v>4976622.7799999993</v>
      </c>
      <c r="JW37" s="11">
        <v>19053812.989999998</v>
      </c>
      <c r="JX37" s="11">
        <v>4148801.3600000003</v>
      </c>
      <c r="JY37" s="11">
        <v>39226219.859999999</v>
      </c>
      <c r="JZ37" s="11">
        <v>14511966.969999999</v>
      </c>
      <c r="KA37" s="11">
        <v>8164407.3599999994</v>
      </c>
      <c r="KB37" s="11">
        <v>11602148.299999999</v>
      </c>
      <c r="KC37" s="11">
        <v>5450082.4199999999</v>
      </c>
      <c r="KD37" s="11">
        <v>10446227.880000001</v>
      </c>
      <c r="KE37" s="11">
        <v>6032184.4700000007</v>
      </c>
      <c r="KF37" s="11">
        <v>2628231.7899999996</v>
      </c>
      <c r="KG37" s="11">
        <v>9040017.4600000009</v>
      </c>
      <c r="KH37" s="11">
        <v>10707305.000000002</v>
      </c>
      <c r="KI37" s="11">
        <v>509265221.39999998</v>
      </c>
      <c r="KJ37" s="11">
        <v>51575331.570000008</v>
      </c>
      <c r="KK37" s="11">
        <v>22575335.939999998</v>
      </c>
      <c r="KL37" s="11">
        <v>30079763.779999994</v>
      </c>
      <c r="KM37" s="11">
        <v>11875495.229999999</v>
      </c>
      <c r="KN37" s="11">
        <v>17575429.729999997</v>
      </c>
      <c r="KO37" s="11">
        <v>64849459.939999998</v>
      </c>
      <c r="KP37" s="11">
        <v>10703971.809999999</v>
      </c>
      <c r="KQ37" s="11">
        <v>10016070.819999998</v>
      </c>
      <c r="KR37" s="11">
        <v>192966208.54000005</v>
      </c>
      <c r="KS37" s="11">
        <v>13936965.680000002</v>
      </c>
      <c r="KT37" s="11">
        <v>12395718.119999999</v>
      </c>
      <c r="KU37" s="11">
        <v>38246137.459999986</v>
      </c>
      <c r="KV37" s="11">
        <v>23110458.830000002</v>
      </c>
      <c r="KW37" s="11">
        <v>20504969.079999998</v>
      </c>
      <c r="KX37" s="11">
        <v>200430145.70999998</v>
      </c>
      <c r="KY37" s="11">
        <v>19443823.310000002</v>
      </c>
      <c r="KZ37" s="11">
        <v>278380391.41000003</v>
      </c>
      <c r="LA37" s="11">
        <v>14892428.960000001</v>
      </c>
      <c r="LB37" s="11">
        <v>8459209.6799999997</v>
      </c>
      <c r="LC37" s="11">
        <v>31143860.179999996</v>
      </c>
      <c r="LD37" s="11">
        <v>24973057.570000004</v>
      </c>
      <c r="LE37" s="11">
        <v>11391188.570000002</v>
      </c>
      <c r="LF37" s="11">
        <v>10221584.789999997</v>
      </c>
      <c r="LG37" s="11">
        <v>16920188.620000001</v>
      </c>
      <c r="LH37" s="11">
        <v>608079043.95000005</v>
      </c>
      <c r="LI37" s="11">
        <v>111713144.48999996</v>
      </c>
      <c r="LJ37" s="11">
        <v>80106205.780000001</v>
      </c>
      <c r="LK37" s="11">
        <v>105106388.38999999</v>
      </c>
      <c r="LL37" s="11">
        <v>20485465.399999999</v>
      </c>
      <c r="LM37" s="11">
        <v>25075433.060000002</v>
      </c>
      <c r="LN37" s="11">
        <v>15398123.1</v>
      </c>
      <c r="LO37" s="11">
        <v>44495254.670000002</v>
      </c>
      <c r="LP37" s="11">
        <v>8295093.1099999994</v>
      </c>
      <c r="LQ37" s="11">
        <v>18823349.460000005</v>
      </c>
      <c r="LR37" s="11">
        <v>4253915.7699999996</v>
      </c>
      <c r="LS37" s="11">
        <v>82570854.569999993</v>
      </c>
      <c r="LT37" s="11">
        <v>3149696.1799999997</v>
      </c>
      <c r="LU37" s="11">
        <v>9603753.5999999996</v>
      </c>
      <c r="LV37" s="11">
        <v>272502608.04000008</v>
      </c>
      <c r="LW37" s="11">
        <v>126830684.09</v>
      </c>
      <c r="LX37" s="11">
        <v>232663112.78999993</v>
      </c>
      <c r="LY37" s="11">
        <v>68721783.370000005</v>
      </c>
      <c r="LZ37" s="11">
        <v>37375750.469999999</v>
      </c>
      <c r="MA37" s="11">
        <v>32796147.690000001</v>
      </c>
      <c r="MB37" s="11">
        <v>32709582.050000004</v>
      </c>
      <c r="MC37" s="11">
        <v>26475041.359999999</v>
      </c>
      <c r="MD37" s="11">
        <v>21102750.43</v>
      </c>
      <c r="ME37" s="11">
        <v>20714177.039999999</v>
      </c>
      <c r="MF37" s="11">
        <v>66755825.830000013</v>
      </c>
      <c r="MG37" s="11">
        <v>12191809.809999999</v>
      </c>
      <c r="MH37" s="11">
        <v>429126162.56000018</v>
      </c>
      <c r="MI37" s="11">
        <v>21818581.480000004</v>
      </c>
      <c r="MJ37" s="11">
        <v>11524500.65</v>
      </c>
      <c r="MK37" s="11">
        <v>13354458.470000001</v>
      </c>
      <c r="ML37" s="11">
        <v>13637550.779999999</v>
      </c>
      <c r="MM37" s="11">
        <v>24055205.520000007</v>
      </c>
      <c r="MN37" s="11">
        <v>27610034.719999999</v>
      </c>
      <c r="MO37" s="11">
        <v>7942947.5599999987</v>
      </c>
      <c r="MP37" s="11">
        <v>41032192.849999994</v>
      </c>
      <c r="MQ37" s="11">
        <v>16978157.32</v>
      </c>
      <c r="MR37" s="11">
        <v>17874547.390000001</v>
      </c>
      <c r="MS37" s="11">
        <v>17261118.560000002</v>
      </c>
      <c r="MT37" s="11">
        <v>397255120.81000006</v>
      </c>
      <c r="MU37" s="11">
        <v>24307380.25</v>
      </c>
      <c r="MV37" s="11">
        <v>38603762.180000007</v>
      </c>
      <c r="MW37" s="11">
        <v>34775360.109999999</v>
      </c>
      <c r="MX37" s="11">
        <v>62880154.009999998</v>
      </c>
      <c r="MY37" s="11">
        <v>18993015.450000003</v>
      </c>
      <c r="MZ37" s="11">
        <v>56832102.82</v>
      </c>
      <c r="NA37" s="11">
        <v>51753231.459999993</v>
      </c>
      <c r="NB37" s="11">
        <v>37859675.289999999</v>
      </c>
      <c r="NC37" s="11">
        <v>12152745.219999999</v>
      </c>
      <c r="ND37" s="11">
        <v>7313096.2999999989</v>
      </c>
      <c r="NE37" s="11">
        <v>774492280.06000018</v>
      </c>
      <c r="NF37" s="11">
        <v>67343511.819999993</v>
      </c>
      <c r="NG37" s="11">
        <v>11137510.649999999</v>
      </c>
      <c r="NH37" s="11">
        <v>135707973.85999998</v>
      </c>
      <c r="NI37" s="11">
        <v>27148464.59</v>
      </c>
      <c r="NJ37" s="11">
        <v>40353084.609999999</v>
      </c>
      <c r="NK37" s="11">
        <v>156893412.09999996</v>
      </c>
      <c r="NL37" s="11">
        <v>123687777.09</v>
      </c>
      <c r="NM37" s="11">
        <v>3721037.2800000003</v>
      </c>
      <c r="NN37" s="11">
        <v>37180728.189999998</v>
      </c>
      <c r="NO37" s="11">
        <v>14007348.01</v>
      </c>
      <c r="NP37" s="11">
        <v>14724151.380000001</v>
      </c>
      <c r="NQ37" s="11">
        <v>129121455.51000005</v>
      </c>
      <c r="NR37" s="11">
        <v>6290723.0100000007</v>
      </c>
      <c r="NS37" s="11">
        <v>10195126.719999999</v>
      </c>
      <c r="NT37" s="11">
        <v>8340483.8899999997</v>
      </c>
      <c r="NU37" s="11">
        <v>8382312.3200000003</v>
      </c>
      <c r="NV37" s="11">
        <v>2421926.6899999995</v>
      </c>
      <c r="NW37" s="11">
        <v>3116898.24</v>
      </c>
      <c r="NX37" s="11">
        <v>431552716.76999986</v>
      </c>
      <c r="NY37" s="11">
        <v>115188858.91000003</v>
      </c>
      <c r="NZ37" s="11">
        <v>15721504.08</v>
      </c>
      <c r="OA37" s="11">
        <v>15757908.299999999</v>
      </c>
      <c r="OB37" s="11">
        <v>13857290.110000001</v>
      </c>
      <c r="OC37" s="11">
        <v>11777957.720000001</v>
      </c>
      <c r="OD37" s="11">
        <v>12007397.139999999</v>
      </c>
      <c r="OE37" s="11">
        <v>419152878.20999998</v>
      </c>
      <c r="OF37" s="11">
        <v>105115662.63000001</v>
      </c>
      <c r="OG37" s="11">
        <v>26329211.18</v>
      </c>
      <c r="OH37" s="11">
        <v>115939568.61</v>
      </c>
      <c r="OI37" s="11">
        <v>23915854.879999999</v>
      </c>
      <c r="OJ37" s="11">
        <v>26578759.98</v>
      </c>
      <c r="OK37" s="11">
        <v>53868215.580000006</v>
      </c>
      <c r="OL37" s="11">
        <v>26411589.430000007</v>
      </c>
      <c r="OM37" s="11">
        <v>28752260.059999999</v>
      </c>
      <c r="ON37" s="11">
        <v>347233972.95999998</v>
      </c>
      <c r="OO37" s="11">
        <v>66497299.749999993</v>
      </c>
      <c r="OP37" s="11">
        <v>214631777.99000004</v>
      </c>
      <c r="OQ37" s="11">
        <v>33401856.609999999</v>
      </c>
      <c r="OR37" s="11">
        <v>39811913.080000006</v>
      </c>
      <c r="OS37" s="11">
        <v>23510284.419999998</v>
      </c>
      <c r="OT37" s="11">
        <v>107654621.97000003</v>
      </c>
      <c r="OU37" s="11">
        <v>13386460.629999999</v>
      </c>
      <c r="OV37" s="11">
        <v>16046388.640000001</v>
      </c>
      <c r="OW37" s="11">
        <v>15007140.250000002</v>
      </c>
      <c r="OX37" s="11">
        <v>17345064.690000005</v>
      </c>
      <c r="OY37" s="11">
        <v>65341783.020000003</v>
      </c>
      <c r="OZ37" s="11">
        <v>10099558.699999999</v>
      </c>
      <c r="PA37" s="11">
        <v>8298908.5100000007</v>
      </c>
      <c r="PB37" s="11">
        <v>24276727.699999999</v>
      </c>
      <c r="PC37" s="11">
        <v>251836010.77000001</v>
      </c>
      <c r="PD37" s="11">
        <v>10748875.659999998</v>
      </c>
      <c r="PE37" s="11">
        <v>52348991.969999999</v>
      </c>
      <c r="PF37" s="11">
        <v>6545076.6100000003</v>
      </c>
      <c r="PG37" s="11">
        <v>12780270.82</v>
      </c>
      <c r="PH37" s="11">
        <v>24492019.489999998</v>
      </c>
      <c r="PI37" s="11">
        <v>15751363.630000001</v>
      </c>
      <c r="PJ37" s="11">
        <v>11948707.529999999</v>
      </c>
      <c r="PK37" s="11">
        <v>23326732.34</v>
      </c>
      <c r="PL37" s="11">
        <v>20614660.170000006</v>
      </c>
      <c r="PM37" s="11">
        <v>14478639.429999998</v>
      </c>
      <c r="PN37" s="11">
        <v>32450508.010000002</v>
      </c>
      <c r="PO37" s="11">
        <v>11063072.859999999</v>
      </c>
      <c r="PP37" s="11">
        <v>50447977.840000004</v>
      </c>
      <c r="PQ37" s="11">
        <v>14266599.370000003</v>
      </c>
      <c r="PR37" s="11">
        <v>6510136.3299999991</v>
      </c>
      <c r="PS37" s="11">
        <v>10699247.509999998</v>
      </c>
      <c r="PT37" s="11">
        <v>8634313.1799999997</v>
      </c>
      <c r="PU37" s="11">
        <v>713074371.56000006</v>
      </c>
      <c r="PV37" s="11">
        <v>40121507.419999994</v>
      </c>
      <c r="PW37" s="11">
        <v>15744038.910000004</v>
      </c>
      <c r="PX37" s="11">
        <v>16970847.489999998</v>
      </c>
      <c r="PY37" s="11">
        <v>246570892.13000003</v>
      </c>
      <c r="PZ37" s="11">
        <v>38129188.219999999</v>
      </c>
      <c r="QA37" s="11">
        <v>69930968.250000015</v>
      </c>
      <c r="QB37" s="11">
        <v>16812143.530000001</v>
      </c>
      <c r="QC37" s="11">
        <v>48568428.25</v>
      </c>
      <c r="QD37" s="11">
        <v>8023646.6500000004</v>
      </c>
      <c r="QE37" s="11">
        <v>40563724.239999995</v>
      </c>
      <c r="QF37" s="11">
        <v>19124967.839999996</v>
      </c>
      <c r="QG37" s="11">
        <v>15536049.189999999</v>
      </c>
      <c r="QH37" s="11">
        <v>15008414.449999999</v>
      </c>
      <c r="QI37" s="11">
        <v>52325877.140000008</v>
      </c>
      <c r="QJ37" s="11">
        <v>23429657.589999996</v>
      </c>
      <c r="QK37" s="11">
        <v>29405364.789999999</v>
      </c>
      <c r="QL37" s="11">
        <v>21386551.359999999</v>
      </c>
      <c r="QM37" s="11">
        <v>18917173.840000004</v>
      </c>
      <c r="QN37" s="11">
        <v>48279321.230000019</v>
      </c>
      <c r="QO37" s="11">
        <v>54728407.940000013</v>
      </c>
      <c r="QP37" s="11">
        <v>14079665.670000002</v>
      </c>
      <c r="QQ37" s="11">
        <v>4886093.7700000005</v>
      </c>
      <c r="QR37" s="11">
        <v>10499605.579999998</v>
      </c>
      <c r="QS37" s="11">
        <v>4730848.75</v>
      </c>
      <c r="QT37" s="11">
        <v>7068819.04</v>
      </c>
      <c r="QU37" s="11">
        <v>335099587.70999992</v>
      </c>
      <c r="QV37" s="11">
        <v>9039309.6799999978</v>
      </c>
      <c r="QW37" s="11">
        <v>42635024.719999999</v>
      </c>
      <c r="QX37" s="11">
        <v>10860295.600000001</v>
      </c>
      <c r="QY37" s="11">
        <v>18622089.220000003</v>
      </c>
      <c r="QZ37" s="11">
        <v>54565099.539999992</v>
      </c>
      <c r="RA37" s="11">
        <v>22460622.009999998</v>
      </c>
      <c r="RB37" s="11">
        <v>39759497.090000004</v>
      </c>
      <c r="RC37" s="11">
        <v>17758857.850000001</v>
      </c>
      <c r="RD37" s="11">
        <v>23908059.789999999</v>
      </c>
      <c r="RE37" s="11">
        <v>12330379.249999998</v>
      </c>
      <c r="RF37" s="11">
        <v>3438150.5</v>
      </c>
      <c r="RG37" s="11">
        <v>9469794.0099999998</v>
      </c>
      <c r="RH37" s="11">
        <v>436149321.00000012</v>
      </c>
      <c r="RI37" s="11">
        <v>82552549.039999992</v>
      </c>
      <c r="RJ37" s="11">
        <v>21162867.43</v>
      </c>
      <c r="RK37" s="11">
        <v>29003081.719999999</v>
      </c>
      <c r="RL37" s="11">
        <v>36794065.75999999</v>
      </c>
      <c r="RM37" s="11">
        <v>61137571.340000011</v>
      </c>
      <c r="RN37" s="11">
        <v>107165966.68000001</v>
      </c>
      <c r="RO37" s="11">
        <v>22114658.199999999</v>
      </c>
      <c r="RP37" s="11">
        <v>21347051.760000002</v>
      </c>
      <c r="RQ37" s="11">
        <v>65651392.580000006</v>
      </c>
      <c r="RR37" s="11">
        <v>82249313.379999995</v>
      </c>
      <c r="RS37" s="11">
        <v>21746076.020000003</v>
      </c>
      <c r="RT37" s="11">
        <v>22940398.769999992</v>
      </c>
      <c r="RU37" s="11">
        <v>41850744.870000005</v>
      </c>
      <c r="RV37" s="11">
        <v>16753814.1</v>
      </c>
      <c r="RW37" s="11">
        <v>12668115.460000001</v>
      </c>
      <c r="RX37" s="11">
        <v>18278411.590000004</v>
      </c>
      <c r="RY37" s="11">
        <v>20018625.000000004</v>
      </c>
      <c r="RZ37" s="11">
        <v>11832496.629999999</v>
      </c>
      <c r="SA37" s="11">
        <v>18228786.93</v>
      </c>
      <c r="SB37" s="11">
        <v>194948204.47999999</v>
      </c>
      <c r="SC37" s="11">
        <v>10070505.350000001</v>
      </c>
      <c r="SD37" s="11">
        <v>14015868.42</v>
      </c>
      <c r="SE37" s="11">
        <v>11861460.539999999</v>
      </c>
      <c r="SF37" s="11">
        <v>8440648.6600000001</v>
      </c>
      <c r="SG37" s="11">
        <v>20868877.440000001</v>
      </c>
      <c r="SH37" s="11">
        <v>13175270.52</v>
      </c>
      <c r="SI37" s="11">
        <v>28846512.129999999</v>
      </c>
      <c r="SJ37" s="11">
        <v>18994035.610000007</v>
      </c>
      <c r="SK37" s="11">
        <v>10525424.549999999</v>
      </c>
      <c r="SL37" s="11">
        <v>79426124.87000002</v>
      </c>
      <c r="SM37" s="11">
        <v>8002628.0800000001</v>
      </c>
      <c r="SN37" s="11">
        <v>95775357.939999998</v>
      </c>
      <c r="SO37" s="11">
        <v>10104054</v>
      </c>
      <c r="SP37" s="11">
        <v>16735438.909999998</v>
      </c>
      <c r="SQ37" s="11">
        <v>40134015.850000001</v>
      </c>
      <c r="SR37" s="11">
        <v>7934773.540000001</v>
      </c>
      <c r="SS37" s="11">
        <v>11844370.26</v>
      </c>
      <c r="ST37" s="11">
        <v>13081038.68</v>
      </c>
      <c r="SU37" s="11">
        <v>6783696.4900000002</v>
      </c>
      <c r="SV37" s="11">
        <v>284932884.49000001</v>
      </c>
      <c r="SW37" s="11">
        <v>5606607.2199999997</v>
      </c>
      <c r="SX37" s="11">
        <v>21880389.739999995</v>
      </c>
      <c r="SY37" s="11">
        <v>19086288.419999998</v>
      </c>
      <c r="SZ37" s="11">
        <v>3465444.4299999997</v>
      </c>
      <c r="TA37" s="11">
        <v>5214084.2100000009</v>
      </c>
      <c r="TB37" s="11">
        <v>12065012.630000001</v>
      </c>
      <c r="TC37" s="11">
        <v>79005433.779999986</v>
      </c>
      <c r="TD37" s="11">
        <v>11447393.52</v>
      </c>
      <c r="TE37" s="11">
        <v>13059316.050000003</v>
      </c>
      <c r="TF37" s="11">
        <v>18402732.260000005</v>
      </c>
      <c r="TG37" s="11">
        <v>45404445.739999995</v>
      </c>
      <c r="TH37" s="11">
        <v>10574656.999999998</v>
      </c>
      <c r="TI37" s="11">
        <v>7748524.0899999999</v>
      </c>
      <c r="TJ37" s="11">
        <v>394986523.25000006</v>
      </c>
      <c r="TK37" s="11">
        <v>7212135.7900000019</v>
      </c>
      <c r="TL37" s="11">
        <v>13590828.810000001</v>
      </c>
      <c r="TM37" s="11">
        <v>31084665.390000004</v>
      </c>
      <c r="TN37" s="11">
        <v>23505950.619999994</v>
      </c>
      <c r="TO37" s="11">
        <v>11423103.540000001</v>
      </c>
      <c r="TP37" s="11">
        <v>5959890.8700000001</v>
      </c>
      <c r="TQ37" s="11">
        <v>71185894.399999976</v>
      </c>
      <c r="TR37" s="11">
        <v>11782591.77</v>
      </c>
      <c r="TS37" s="11">
        <v>22382705.980000004</v>
      </c>
      <c r="TT37" s="11">
        <v>31247453.91</v>
      </c>
      <c r="TU37" s="11">
        <v>5400990.96</v>
      </c>
      <c r="TV37" s="11">
        <v>10301364.470000001</v>
      </c>
      <c r="TW37" s="11">
        <v>7188255.209999999</v>
      </c>
      <c r="TX37" s="11">
        <v>15332524.549999999</v>
      </c>
      <c r="TY37" s="11">
        <v>3755039.29</v>
      </c>
      <c r="TZ37" s="11">
        <v>77180108.019999996</v>
      </c>
      <c r="UA37" s="11">
        <v>7506106.8700000001</v>
      </c>
      <c r="UB37" s="11">
        <v>112747861.16</v>
      </c>
      <c r="UC37" s="11">
        <v>48259302.250000007</v>
      </c>
      <c r="UD37" s="11">
        <v>19384699.209999997</v>
      </c>
      <c r="UE37" s="11">
        <v>18452630.399999999</v>
      </c>
      <c r="UF37" s="11">
        <v>238647876.99999997</v>
      </c>
      <c r="UG37" s="11">
        <v>9741186.339999998</v>
      </c>
      <c r="UH37" s="11">
        <v>13320727.140000002</v>
      </c>
      <c r="UI37" s="11">
        <v>25031853.469999995</v>
      </c>
      <c r="UJ37" s="11">
        <v>10118804.760000002</v>
      </c>
      <c r="UK37" s="11">
        <v>116713300.78999999</v>
      </c>
      <c r="UL37" s="11">
        <v>35341663.239999995</v>
      </c>
      <c r="UM37" s="11">
        <v>15224849.470000001</v>
      </c>
      <c r="UN37" s="11">
        <v>48211087.029999994</v>
      </c>
      <c r="UO37" s="11">
        <v>19218820.529999994</v>
      </c>
      <c r="UP37" s="11">
        <v>26585248.970000003</v>
      </c>
      <c r="UQ37" s="11">
        <v>529694533.43999994</v>
      </c>
      <c r="UR37" s="11">
        <v>29508576.329999994</v>
      </c>
      <c r="US37" s="11">
        <v>22839925.049999997</v>
      </c>
      <c r="UT37" s="11">
        <v>103221364.16999996</v>
      </c>
      <c r="UU37" s="11">
        <v>8256302.7000000002</v>
      </c>
      <c r="UV37" s="11">
        <v>22979000.279999997</v>
      </c>
      <c r="UW37" s="11">
        <v>84836970.059999973</v>
      </c>
      <c r="UX37" s="11">
        <v>11765751.720000001</v>
      </c>
      <c r="UY37" s="11">
        <v>18182004.620000001</v>
      </c>
      <c r="UZ37" s="11">
        <v>18657862.759999998</v>
      </c>
      <c r="VA37" s="11">
        <v>28025289.609999999</v>
      </c>
      <c r="VB37" s="11">
        <v>57462688.980000012</v>
      </c>
      <c r="VC37" s="11">
        <v>26676541.82</v>
      </c>
      <c r="VD37" s="11">
        <v>40686888.820000008</v>
      </c>
      <c r="VE37" s="11">
        <v>17254982.07</v>
      </c>
      <c r="VF37" s="11">
        <v>16106039.970000003</v>
      </c>
      <c r="VG37" s="11">
        <v>16389088.48</v>
      </c>
      <c r="VH37" s="11">
        <v>15968713.849999998</v>
      </c>
      <c r="VI37" s="11">
        <v>65582251.840000004</v>
      </c>
      <c r="VJ37" s="11">
        <v>14586972.1</v>
      </c>
      <c r="VK37" s="11">
        <v>8316574.7399999993</v>
      </c>
      <c r="VL37" s="11">
        <v>5402360.3100000005</v>
      </c>
      <c r="VM37" s="11">
        <v>449184215.08000004</v>
      </c>
      <c r="VN37" s="11">
        <v>21892891.850000001</v>
      </c>
      <c r="VO37" s="11">
        <v>29053078.449999999</v>
      </c>
      <c r="VP37" s="11">
        <v>39121589.350000001</v>
      </c>
      <c r="VQ37" s="11">
        <v>39743129.310000002</v>
      </c>
      <c r="VR37" s="11">
        <v>31582922.780000001</v>
      </c>
      <c r="VS37" s="11">
        <v>19125176.940000001</v>
      </c>
      <c r="VT37" s="11">
        <v>8904829.7200000007</v>
      </c>
      <c r="VU37" s="11">
        <v>24272785.680000003</v>
      </c>
      <c r="VV37" s="11">
        <v>88284436.950000003</v>
      </c>
      <c r="VW37" s="11">
        <v>13891783.77</v>
      </c>
      <c r="VX37" s="11">
        <v>43991308.020000003</v>
      </c>
      <c r="VY37" s="11">
        <v>40270809.130000003</v>
      </c>
      <c r="VZ37" s="11">
        <v>4930648.3199999994</v>
      </c>
      <c r="WA37" s="11">
        <v>12891282.02</v>
      </c>
      <c r="WB37" s="11">
        <v>832677796.69000018</v>
      </c>
      <c r="WC37" s="11">
        <v>26717398.290000007</v>
      </c>
      <c r="WD37" s="11">
        <v>12541202.9</v>
      </c>
      <c r="WE37" s="11">
        <v>13039062.319999998</v>
      </c>
      <c r="WF37" s="11">
        <v>6828910.5199999996</v>
      </c>
      <c r="WG37" s="11">
        <v>19271795.300000001</v>
      </c>
      <c r="WH37" s="11">
        <v>49223726.399999999</v>
      </c>
      <c r="WI37" s="11">
        <v>32583683.460000005</v>
      </c>
      <c r="WJ37" s="11">
        <v>12457339.74</v>
      </c>
      <c r="WK37" s="11">
        <v>31233707.850000001</v>
      </c>
      <c r="WL37" s="11">
        <v>8598836.9399999995</v>
      </c>
      <c r="WM37" s="11">
        <v>65417592.659999996</v>
      </c>
      <c r="WN37" s="11">
        <v>13847119.399999999</v>
      </c>
      <c r="WO37" s="11">
        <v>66067546.439999998</v>
      </c>
      <c r="WP37" s="11">
        <v>39069851.980000004</v>
      </c>
      <c r="WQ37" s="11">
        <v>13152575</v>
      </c>
      <c r="WR37" s="11">
        <v>15871910.5</v>
      </c>
      <c r="WS37" s="11">
        <v>31033667.199999996</v>
      </c>
      <c r="WT37" s="11">
        <v>9430863.7300000004</v>
      </c>
      <c r="WU37" s="11">
        <v>39290937.970000006</v>
      </c>
      <c r="WV37" s="11">
        <v>101468467.39</v>
      </c>
      <c r="WW37" s="11">
        <v>33043094.390000008</v>
      </c>
      <c r="WX37" s="11">
        <v>18421097.989999998</v>
      </c>
      <c r="WY37" s="11">
        <v>11497482.059999999</v>
      </c>
      <c r="WZ37" s="11">
        <v>17815170.240000002</v>
      </c>
      <c r="XA37" s="11">
        <v>10363977.84</v>
      </c>
      <c r="XB37" s="11">
        <v>9875634.0700000003</v>
      </c>
      <c r="XC37" s="11">
        <v>16162320.930000002</v>
      </c>
      <c r="XD37" s="11">
        <v>95522154.970000014</v>
      </c>
      <c r="XE37" s="11">
        <v>16243724.709000001</v>
      </c>
      <c r="XF37" s="11">
        <v>3164463.7</v>
      </c>
      <c r="XG37" s="11">
        <v>4263668.2700000005</v>
      </c>
      <c r="XH37" s="11">
        <v>10655984.409999998</v>
      </c>
      <c r="XI37" s="11">
        <v>249490439.81999996</v>
      </c>
      <c r="XJ37" s="11">
        <v>21826988.91</v>
      </c>
      <c r="XK37" s="11">
        <v>33215425.479999993</v>
      </c>
      <c r="XL37" s="11">
        <v>162852034.31000003</v>
      </c>
      <c r="XM37" s="11">
        <v>24928379.890000001</v>
      </c>
      <c r="XN37" s="11">
        <v>19154584.870000001</v>
      </c>
      <c r="XO37" s="11">
        <v>48625318.469999999</v>
      </c>
      <c r="XP37" s="11">
        <v>23552185.940000001</v>
      </c>
      <c r="XQ37" s="11">
        <v>9969574.1500000004</v>
      </c>
      <c r="XR37" s="11">
        <v>30122769.020000003</v>
      </c>
      <c r="XS37" s="11">
        <v>29751656.269999996</v>
      </c>
      <c r="XT37" s="11">
        <v>8881253.5800000001</v>
      </c>
      <c r="XU37" s="11">
        <v>16210214.040000001</v>
      </c>
      <c r="XV37" s="11">
        <v>7109333.2000000011</v>
      </c>
      <c r="XW37" s="11">
        <v>11568670.330000002</v>
      </c>
      <c r="XX37" s="11">
        <v>10460084.550000001</v>
      </c>
      <c r="XY37" s="11">
        <v>6553163.9199999999</v>
      </c>
      <c r="XZ37" s="11">
        <v>14051464.050000001</v>
      </c>
      <c r="YA37" s="11">
        <v>9694363.7899999991</v>
      </c>
      <c r="YB37" s="11">
        <v>6677923.790000001</v>
      </c>
      <c r="YC37" s="11">
        <v>7864301.4300000006</v>
      </c>
      <c r="YD37" s="11">
        <v>10080784.899999999</v>
      </c>
      <c r="YE37" s="11">
        <v>6954532.2199999997</v>
      </c>
      <c r="YF37" s="11">
        <v>303739354.62000006</v>
      </c>
      <c r="YG37" s="11">
        <v>26160246.650000002</v>
      </c>
      <c r="YH37" s="11">
        <v>53156190.919999994</v>
      </c>
      <c r="YI37" s="11">
        <v>32641053.77</v>
      </c>
      <c r="YJ37" s="11">
        <v>127385577.66999999</v>
      </c>
      <c r="YK37" s="11">
        <v>16010681.68</v>
      </c>
      <c r="YL37" s="11">
        <v>56768168.259999998</v>
      </c>
      <c r="YM37" s="11">
        <v>4192689.5599999996</v>
      </c>
      <c r="YN37" s="11">
        <v>53984348.590000004</v>
      </c>
      <c r="YO37" s="11">
        <v>74609100.459999993</v>
      </c>
      <c r="YP37" s="11">
        <v>20876369.359999999</v>
      </c>
      <c r="YQ37" s="11">
        <v>28014992.829999998</v>
      </c>
      <c r="YR37" s="11">
        <v>24921928.829999998</v>
      </c>
      <c r="YS37" s="11">
        <v>11473156.74</v>
      </c>
      <c r="YT37" s="11">
        <v>8309611.5800000001</v>
      </c>
      <c r="YU37" s="11">
        <v>18994651.209999997</v>
      </c>
      <c r="YV37" s="11">
        <v>8202440.7700000005</v>
      </c>
      <c r="YW37" s="11">
        <v>175576796.82000002</v>
      </c>
      <c r="YX37" s="11">
        <v>15020043.079999998</v>
      </c>
      <c r="YY37" s="11">
        <v>10579868.129999999</v>
      </c>
      <c r="YZ37" s="11">
        <v>12371155.4</v>
      </c>
      <c r="ZA37" s="11">
        <v>17291102.759999998</v>
      </c>
      <c r="ZB37" s="11">
        <v>9581720.5700000003</v>
      </c>
      <c r="ZC37" s="11">
        <v>8084620.0699999994</v>
      </c>
      <c r="ZD37" s="11">
        <v>89065448.540000007</v>
      </c>
      <c r="ZE37" s="11">
        <v>11805723.960000001</v>
      </c>
      <c r="ZF37" s="11">
        <v>14551150.600000003</v>
      </c>
      <c r="ZG37" s="11">
        <v>10404717.759999998</v>
      </c>
      <c r="ZH37" s="11">
        <v>6067284.7999999998</v>
      </c>
      <c r="ZI37" s="11">
        <v>12549432.690000001</v>
      </c>
      <c r="ZJ37" s="11">
        <v>14733900.899999999</v>
      </c>
      <c r="ZK37" s="11">
        <v>6523334.5999999996</v>
      </c>
      <c r="ZL37" s="11">
        <v>71243753.249999985</v>
      </c>
      <c r="ZM37" s="11">
        <v>353420369.12</v>
      </c>
      <c r="ZN37" s="11">
        <v>12851478.75</v>
      </c>
      <c r="ZO37" s="11">
        <v>57529860.726999998</v>
      </c>
      <c r="ZP37" s="11">
        <v>115787980.77</v>
      </c>
      <c r="ZQ37" s="11">
        <v>25840766.319999997</v>
      </c>
      <c r="ZR37" s="11">
        <v>8244887.4070000006</v>
      </c>
      <c r="ZS37" s="11">
        <v>23399857.449999999</v>
      </c>
      <c r="ZT37" s="11">
        <v>52802945.269999996</v>
      </c>
      <c r="ZU37" s="11">
        <v>35028882.320000008</v>
      </c>
      <c r="ZV37" s="11">
        <v>54266233.149999999</v>
      </c>
      <c r="ZW37" s="11">
        <v>5419610.3300000001</v>
      </c>
      <c r="ZX37" s="11">
        <v>11079539.200000001</v>
      </c>
      <c r="ZY37" s="11">
        <v>21031373.599999998</v>
      </c>
      <c r="ZZ37" s="11">
        <v>27943288.390000004</v>
      </c>
      <c r="AAA37" s="11">
        <v>7848991.54</v>
      </c>
      <c r="AAB37" s="11">
        <v>12675337.35</v>
      </c>
      <c r="AAC37" s="11">
        <v>19567513.739999998</v>
      </c>
      <c r="AAD37" s="11">
        <v>6345142.4800000004</v>
      </c>
      <c r="AAE37" s="11">
        <v>18835925.599999998</v>
      </c>
      <c r="AAF37" s="11">
        <v>10964850.68</v>
      </c>
      <c r="AAG37" s="11">
        <v>6755977.5799999991</v>
      </c>
      <c r="AAH37" s="11">
        <v>9468190.5700000003</v>
      </c>
      <c r="AAI37" s="11">
        <v>108879256.97999999</v>
      </c>
      <c r="AAJ37" s="11">
        <v>13075759.530000001</v>
      </c>
      <c r="AAK37" s="11">
        <v>22538929.880000003</v>
      </c>
      <c r="AAL37" s="11">
        <v>12466404.370000001</v>
      </c>
      <c r="AAM37" s="11">
        <v>4731075.7500000009</v>
      </c>
      <c r="AAN37" s="11">
        <v>28642568.360000007</v>
      </c>
      <c r="AAO37" s="11">
        <v>8726645.5399999991</v>
      </c>
      <c r="AAP37" s="11">
        <v>936735048.77999985</v>
      </c>
      <c r="AAQ37" s="11">
        <v>26093924.899999999</v>
      </c>
      <c r="AAR37" s="11">
        <v>14138034.98</v>
      </c>
      <c r="AAS37" s="11">
        <v>39073943.25</v>
      </c>
      <c r="AAT37" s="11">
        <v>39809662.019999996</v>
      </c>
      <c r="AAU37" s="11">
        <v>11604048.870000001</v>
      </c>
      <c r="AAV37" s="11">
        <v>26950988.050000004</v>
      </c>
      <c r="AAW37" s="11">
        <v>16250305.660000004</v>
      </c>
      <c r="AAX37" s="11">
        <v>106699290.61999999</v>
      </c>
      <c r="AAY37" s="11">
        <v>15594284.009999998</v>
      </c>
      <c r="AAZ37" s="11">
        <v>29135553.219999999</v>
      </c>
      <c r="ABA37" s="11">
        <v>135137670.29000002</v>
      </c>
      <c r="ABB37" s="11">
        <v>33186431.490000002</v>
      </c>
      <c r="ABC37" s="11">
        <v>6914089.4800000004</v>
      </c>
      <c r="ABD37" s="11">
        <v>17446758.690000001</v>
      </c>
      <c r="ABE37" s="11">
        <v>10554300.819999998</v>
      </c>
      <c r="ABF37" s="11">
        <v>7082020.7699999996</v>
      </c>
      <c r="ABG37" s="11">
        <v>10156180.290000001</v>
      </c>
      <c r="ABH37" s="11">
        <v>12614598.130000003</v>
      </c>
      <c r="ABI37" s="11">
        <v>123144885.94999999</v>
      </c>
      <c r="ABJ37" s="11">
        <v>121059093.06</v>
      </c>
      <c r="ABK37" s="11">
        <v>21860186.27</v>
      </c>
      <c r="ABL37" s="11">
        <v>10209008.140000002</v>
      </c>
      <c r="ABM37" s="11">
        <v>21128839.049999997</v>
      </c>
      <c r="ABN37" s="11">
        <v>5192964.26</v>
      </c>
      <c r="ABO37" s="11">
        <v>6694970.2999999998</v>
      </c>
      <c r="ABP37" s="11">
        <v>181155084</v>
      </c>
      <c r="ABQ37" s="11">
        <v>20384382.980000004</v>
      </c>
      <c r="ABR37" s="11">
        <v>19580072.09</v>
      </c>
      <c r="ABS37" s="11">
        <v>25049787.790000003</v>
      </c>
      <c r="ABT37" s="11">
        <v>18165863.399999999</v>
      </c>
      <c r="ABU37" s="11">
        <v>17979005.630000003</v>
      </c>
      <c r="ABV37" s="11">
        <v>11272517.260000002</v>
      </c>
      <c r="ABW37" s="11">
        <v>23715350.719999999</v>
      </c>
      <c r="ABX37" s="11">
        <v>1630323.97</v>
      </c>
      <c r="ABY37" s="11">
        <v>305229202.10000008</v>
      </c>
      <c r="ABZ37" s="11">
        <v>17738587.07</v>
      </c>
      <c r="ACA37" s="11">
        <v>45071489.410000004</v>
      </c>
      <c r="ACB37" s="11">
        <v>8393392.3499999996</v>
      </c>
      <c r="ACC37" s="11">
        <v>15025284.120000001</v>
      </c>
      <c r="ACD37" s="11">
        <v>106058799.8</v>
      </c>
      <c r="ACE37" s="11">
        <v>8817751.3000000007</v>
      </c>
      <c r="ACF37" s="11">
        <v>6706538.3199999994</v>
      </c>
      <c r="ACG37" s="11">
        <v>11082693.83</v>
      </c>
      <c r="ACH37" s="11">
        <v>17759536.02</v>
      </c>
      <c r="ACI37" s="11">
        <v>17955001.719999999</v>
      </c>
      <c r="ACJ37" s="11">
        <v>567736234.52999997</v>
      </c>
      <c r="ACK37" s="11">
        <v>3929800.31</v>
      </c>
      <c r="ACL37" s="11">
        <v>23743493.650000002</v>
      </c>
      <c r="ACM37" s="11">
        <v>18500855.119999997</v>
      </c>
      <c r="ACN37" s="11">
        <v>7542011.1399999997</v>
      </c>
      <c r="ACO37" s="11">
        <v>38466656.939999998</v>
      </c>
      <c r="ACP37" s="11">
        <v>17579292.920000002</v>
      </c>
      <c r="ACQ37" s="11">
        <v>120826794.94999999</v>
      </c>
      <c r="ACR37" s="11">
        <v>137099207.88999999</v>
      </c>
      <c r="ACS37" s="11">
        <v>28270028.010000005</v>
      </c>
      <c r="ACT37" s="11">
        <v>57401648.729999997</v>
      </c>
      <c r="ACU37" s="11">
        <v>44040880.980000012</v>
      </c>
      <c r="ACV37" s="11">
        <v>36135663.020000003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90359824.749999985</v>
      </c>
      <c r="ADH37" s="11">
        <v>51686969.080000006</v>
      </c>
      <c r="ADI37" s="11">
        <v>3107900.7300000004</v>
      </c>
      <c r="ADJ37" s="11">
        <v>12627756.02</v>
      </c>
      <c r="ADK37" s="11">
        <v>19821092.309999999</v>
      </c>
      <c r="ADL37" s="11">
        <v>5118142.96</v>
      </c>
      <c r="ADM37" s="11">
        <v>20373584</v>
      </c>
      <c r="ADN37" s="11">
        <v>18953719.289999999</v>
      </c>
      <c r="ADO37" s="11">
        <v>28817776.919999998</v>
      </c>
      <c r="ADP37" s="11">
        <v>456173373.48000002</v>
      </c>
      <c r="ADQ37" s="11">
        <v>58614547.230000004</v>
      </c>
      <c r="ADR37" s="11">
        <v>27188240.329999998</v>
      </c>
      <c r="ADS37" s="11">
        <v>8765122.5399999991</v>
      </c>
      <c r="ADT37" s="11">
        <v>165262378.03</v>
      </c>
      <c r="ADU37" s="11">
        <v>8178514.1099999994</v>
      </c>
      <c r="ADV37" s="11">
        <v>12627474.32</v>
      </c>
      <c r="ADW37" s="11">
        <v>7185473.7400000002</v>
      </c>
      <c r="ADX37" s="11">
        <v>9058861.3300000001</v>
      </c>
      <c r="ADY37" s="11">
        <v>10738938.290000001</v>
      </c>
      <c r="ADZ37" s="11">
        <v>503479299.83000004</v>
      </c>
      <c r="AEA37" s="11">
        <v>194763081.82000002</v>
      </c>
      <c r="AEB37" s="11">
        <v>101434840.83</v>
      </c>
      <c r="AEC37" s="11">
        <v>36879362.659999996</v>
      </c>
      <c r="AED37" s="11">
        <v>18776502.440000001</v>
      </c>
      <c r="AEE37" s="11">
        <v>58122466.25</v>
      </c>
      <c r="AEF37" s="11">
        <v>46786957.879999988</v>
      </c>
      <c r="AEG37" s="11">
        <v>36016144.500000007</v>
      </c>
      <c r="AEH37" s="11">
        <v>16099806.670000002</v>
      </c>
      <c r="AEI37" s="11">
        <v>14430844.850000001</v>
      </c>
      <c r="AEJ37" s="11">
        <v>37998168.789999999</v>
      </c>
      <c r="AEK37" s="11">
        <v>37077164.82</v>
      </c>
      <c r="AEL37" s="11">
        <v>17060893.500000004</v>
      </c>
      <c r="AEM37" s="11">
        <v>22777812.809999999</v>
      </c>
      <c r="AEN37" s="11">
        <v>41563219.830000006</v>
      </c>
      <c r="AEO37" s="11">
        <v>58921182.689999998</v>
      </c>
      <c r="AEP37" s="11">
        <v>8823191.9400000013</v>
      </c>
      <c r="AEQ37" s="11">
        <v>108318446.77000001</v>
      </c>
      <c r="AER37" s="11">
        <v>4062996.5799999996</v>
      </c>
      <c r="AES37" s="11">
        <v>73928953.299999982</v>
      </c>
      <c r="AET37" s="11">
        <v>206699446.1500001</v>
      </c>
      <c r="AEU37" s="11">
        <v>31571409.309999999</v>
      </c>
      <c r="AEV37" s="11">
        <v>21967949.089999996</v>
      </c>
      <c r="AEW37" s="11">
        <v>33332706.309999995</v>
      </c>
      <c r="AEX37" s="11">
        <v>14686751.710000003</v>
      </c>
      <c r="AEY37" s="11">
        <v>63402070.800000004</v>
      </c>
      <c r="AEZ37" s="11">
        <v>21826214.359999999</v>
      </c>
      <c r="AFA37" s="11">
        <v>25761180.469999999</v>
      </c>
      <c r="AFB37" s="11">
        <v>19924344.09</v>
      </c>
      <c r="AFC37" s="11">
        <v>13057125.809999999</v>
      </c>
      <c r="AFD37" s="11">
        <v>123351478.71000002</v>
      </c>
      <c r="AFE37" s="11">
        <v>31309745.280000001</v>
      </c>
      <c r="AFF37" s="11">
        <v>26088064.400000002</v>
      </c>
      <c r="AFG37" s="11">
        <v>19553376.860000003</v>
      </c>
      <c r="AFH37" s="11">
        <v>34390493.119999997</v>
      </c>
      <c r="AFI37" s="11">
        <v>26902904.509999998</v>
      </c>
      <c r="AFJ37" s="11">
        <v>22276501.760000002</v>
      </c>
      <c r="AFK37" s="11">
        <v>18916873.169999998</v>
      </c>
      <c r="AFL37" s="11">
        <v>18998449.77</v>
      </c>
      <c r="AFM37" s="11">
        <v>14169363.84</v>
      </c>
      <c r="AFN37" s="11">
        <v>13526375.670000002</v>
      </c>
      <c r="AFO37" s="11">
        <v>12785633.559999999</v>
      </c>
      <c r="AFP37" s="11">
        <v>24590087.329999998</v>
      </c>
      <c r="AFQ37" s="11">
        <v>196284804.18000001</v>
      </c>
      <c r="AFR37" s="11">
        <v>45248050.569999993</v>
      </c>
      <c r="AFS37" s="11">
        <v>27561251.189999998</v>
      </c>
      <c r="AFT37" s="11">
        <v>15931071.999999998</v>
      </c>
      <c r="AFU37" s="11">
        <v>18185791.180000003</v>
      </c>
      <c r="AFV37" s="11">
        <v>20848824.400000002</v>
      </c>
      <c r="AFW37" s="11">
        <v>13501558.239999996</v>
      </c>
      <c r="AFX37" s="11">
        <v>32134244.210000001</v>
      </c>
      <c r="AFY37" s="11">
        <v>25545970.120000001</v>
      </c>
      <c r="AFZ37" s="11">
        <v>13467938.560000001</v>
      </c>
      <c r="AGA37" s="11">
        <v>39477830.800000012</v>
      </c>
      <c r="AGB37" s="11">
        <v>13811625.490000002</v>
      </c>
      <c r="AGC37" s="11">
        <v>125808380.44999997</v>
      </c>
      <c r="AGD37" s="11">
        <v>9219769.5199999996</v>
      </c>
      <c r="AGE37" s="11">
        <v>14713690.820000002</v>
      </c>
      <c r="AGF37" s="11">
        <v>12612209.9</v>
      </c>
      <c r="AGG37" s="11">
        <v>34573148.390000001</v>
      </c>
      <c r="AGH37" s="11">
        <v>13182953.68</v>
      </c>
      <c r="AGI37" s="11">
        <v>4999620.4300000006</v>
      </c>
      <c r="AGJ37" s="11">
        <v>13404025.350000001</v>
      </c>
      <c r="AGK37" s="11">
        <v>15837025.719999999</v>
      </c>
      <c r="AGL37" s="11">
        <v>13527446.519999998</v>
      </c>
      <c r="AGM37" s="11">
        <v>12319263.159999998</v>
      </c>
      <c r="AGN37" s="11">
        <v>320147602.85000014</v>
      </c>
      <c r="AGO37" s="11">
        <v>22438025.999999996</v>
      </c>
      <c r="AGP37" s="11">
        <v>22114869.93</v>
      </c>
      <c r="AGQ37" s="11">
        <v>7993750.3300000001</v>
      </c>
      <c r="AGR37" s="11">
        <v>6165944.8400000008</v>
      </c>
      <c r="AGS37" s="11">
        <v>13965059.51</v>
      </c>
      <c r="AGT37" s="11">
        <v>10545964.649999999</v>
      </c>
      <c r="AGU37" s="11">
        <v>10867219.42</v>
      </c>
      <c r="AGV37" s="11">
        <v>447006126.06999987</v>
      </c>
      <c r="AGW37" s="11">
        <v>220200677.24000004</v>
      </c>
      <c r="AGX37" s="11">
        <v>20569628.480000004</v>
      </c>
      <c r="AGY37" s="11">
        <v>22903532.149999999</v>
      </c>
      <c r="AGZ37" s="11">
        <v>34799971.219999999</v>
      </c>
      <c r="AHA37" s="11">
        <v>15915043.880000001</v>
      </c>
      <c r="AHB37" s="11">
        <v>15549052.720000001</v>
      </c>
      <c r="AHC37" s="11">
        <v>11410018.560000001</v>
      </c>
      <c r="AHD37" s="11">
        <v>3825764.4499999997</v>
      </c>
      <c r="AHE37" s="11">
        <v>40760479.889999993</v>
      </c>
      <c r="AHF37" s="11">
        <v>21222408.32</v>
      </c>
      <c r="AHG37" s="11">
        <v>7416571.1100000003</v>
      </c>
      <c r="AHH37" s="11">
        <v>15231029.889999997</v>
      </c>
      <c r="AHI37" s="11">
        <v>15838323.59</v>
      </c>
      <c r="AHJ37" s="11">
        <v>6934868.1200000001</v>
      </c>
      <c r="AHK37" s="11">
        <v>10977394.549999999</v>
      </c>
      <c r="AHL37" s="11">
        <v>15741188.029999999</v>
      </c>
      <c r="AHM37" s="11">
        <v>105793099.74000001</v>
      </c>
      <c r="AHN37" s="11">
        <v>14928721.489999998</v>
      </c>
      <c r="AHO37" s="11">
        <v>19240476.34</v>
      </c>
      <c r="AHP37" s="11">
        <v>8170175.290000001</v>
      </c>
      <c r="AHQ37" s="11">
        <v>24859990.969999991</v>
      </c>
      <c r="AHR37" s="11">
        <v>7888366.8499999996</v>
      </c>
      <c r="AHS37" s="11">
        <v>19248737.030000005</v>
      </c>
      <c r="AHT37" s="11">
        <f>SUM(D37:AHS37)</f>
        <v>45377666227.923355</v>
      </c>
      <c r="AHV37" s="609"/>
      <c r="AHW37" s="610"/>
    </row>
    <row r="38" spans="1:907" x14ac:dyDescent="0.7">
      <c r="B38" s="99"/>
      <c r="C38" s="1" t="s">
        <v>6460</v>
      </c>
      <c r="D38" s="2">
        <f>D36-D37</f>
        <v>213574645.47000009</v>
      </c>
      <c r="E38" s="2">
        <f t="shared" ref="E38:BP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>
        <f t="shared" si="32"/>
        <v>676209428.16000009</v>
      </c>
      <c r="W38" s="2">
        <f t="shared" si="32"/>
        <v>-13030655.849999979</v>
      </c>
      <c r="X38" s="2">
        <f t="shared" si="32"/>
        <v>13766333.709999999</v>
      </c>
      <c r="Y38" s="2">
        <f t="shared" si="32"/>
        <v>93636793.98999998</v>
      </c>
      <c r="Z38" s="2">
        <f t="shared" si="32"/>
        <v>-10089679.419999998</v>
      </c>
      <c r="AA38" s="2">
        <f t="shared" si="32"/>
        <v>3887691.8900000006</v>
      </c>
      <c r="AB38" s="2">
        <f t="shared" si="32"/>
        <v>-7872604.75</v>
      </c>
      <c r="AC38" s="2">
        <f t="shared" si="32"/>
        <v>-148770694.69</v>
      </c>
      <c r="AD38" s="2">
        <f t="shared" si="32"/>
        <v>-1698108.7100000009</v>
      </c>
      <c r="AE38" s="2">
        <f t="shared" si="32"/>
        <v>-23095403.960000005</v>
      </c>
      <c r="AF38" s="2">
        <f t="shared" si="32"/>
        <v>-95328955.36999996</v>
      </c>
      <c r="AG38" s="2">
        <f t="shared" si="32"/>
        <v>5152554.7100000046</v>
      </c>
      <c r="AH38" s="2">
        <f t="shared" si="32"/>
        <v>48822141.979999989</v>
      </c>
      <c r="AI38" s="2">
        <f t="shared" si="32"/>
        <v>-54751008.93</v>
      </c>
      <c r="AJ38" s="2">
        <f t="shared" si="32"/>
        <v>6069057.8399999887</v>
      </c>
      <c r="AK38" s="2">
        <f t="shared" si="32"/>
        <v>-3973968.9700000025</v>
      </c>
      <c r="AL38" s="2">
        <f t="shared" si="32"/>
        <v>42269300.809999987</v>
      </c>
      <c r="AM38" s="2">
        <f t="shared" si="32"/>
        <v>-44846193.790000014</v>
      </c>
      <c r="AN38" s="2">
        <f t="shared" si="32"/>
        <v>43698822.430000007</v>
      </c>
      <c r="AO38" s="2">
        <f t="shared" si="32"/>
        <v>2212219.1599999964</v>
      </c>
      <c r="AP38" s="2">
        <f t="shared" si="32"/>
        <v>-19234298.25</v>
      </c>
      <c r="AQ38" s="2">
        <f t="shared" si="32"/>
        <v>-8896986.1599999927</v>
      </c>
      <c r="AR38" s="2">
        <f t="shared" si="32"/>
        <v>-6670271.1800000072</v>
      </c>
      <c r="AS38" s="2">
        <f t="shared" si="32"/>
        <v>-10403498.780000003</v>
      </c>
      <c r="AT38" s="2">
        <f t="shared" si="32"/>
        <v>102227790.83</v>
      </c>
      <c r="AU38" s="2">
        <f t="shared" si="32"/>
        <v>4184966.9600000009</v>
      </c>
      <c r="AV38" s="2">
        <f t="shared" si="32"/>
        <v>6849003.2000000011</v>
      </c>
      <c r="AW38" s="2">
        <f t="shared" si="32"/>
        <v>1181635.2599999998</v>
      </c>
      <c r="AX38" s="2">
        <f t="shared" si="32"/>
        <v>-2655702.6700000018</v>
      </c>
      <c r="AY38" s="2">
        <f t="shared" si="32"/>
        <v>-4754088.3700000048</v>
      </c>
      <c r="AZ38" s="2">
        <f t="shared" si="32"/>
        <v>8186505.0200000014</v>
      </c>
      <c r="BA38" s="2">
        <f t="shared" si="32"/>
        <v>10043778.240000002</v>
      </c>
      <c r="BB38" s="2">
        <f t="shared" si="32"/>
        <v>7223542.080000001</v>
      </c>
      <c r="BC38" s="2">
        <f t="shared" si="32"/>
        <v>3133856.9099999983</v>
      </c>
      <c r="BD38" s="2">
        <f t="shared" si="32"/>
        <v>13640911.85</v>
      </c>
      <c r="BE38" s="2">
        <f t="shared" si="32"/>
        <v>-8064571.7399999974</v>
      </c>
      <c r="BF38" s="2">
        <f t="shared" si="32"/>
        <v>-17205505.850000016</v>
      </c>
      <c r="BG38" s="2">
        <f t="shared" si="32"/>
        <v>1430365.1100000003</v>
      </c>
      <c r="BH38" s="2">
        <f t="shared" si="32"/>
        <v>14393845.310000002</v>
      </c>
      <c r="BI38" s="2">
        <f t="shared" si="32"/>
        <v>128158859.23000002</v>
      </c>
      <c r="BJ38" s="2">
        <f t="shared" si="32"/>
        <v>62510365.020000011</v>
      </c>
      <c r="BK38" s="2">
        <f t="shared" si="32"/>
        <v>7921945.3100000042</v>
      </c>
      <c r="BL38" s="2">
        <f t="shared" si="32"/>
        <v>8113320.0199999996</v>
      </c>
      <c r="BM38" s="2">
        <f t="shared" si="32"/>
        <v>-8014921.4899999984</v>
      </c>
      <c r="BN38" s="2">
        <f t="shared" si="32"/>
        <v>12858865.619999994</v>
      </c>
      <c r="BO38" s="2">
        <f t="shared" si="32"/>
        <v>7633438.1700000018</v>
      </c>
      <c r="BP38" s="2">
        <f t="shared" si="32"/>
        <v>11425259.709999997</v>
      </c>
      <c r="BQ38" s="2">
        <f t="shared" ref="BQ38:EB38" si="33">BQ36-BQ37</f>
        <v>11310453.240000002</v>
      </c>
      <c r="BR38" s="2">
        <f t="shared" si="33"/>
        <v>131186851.22</v>
      </c>
      <c r="BS38" s="2">
        <f t="shared" si="33"/>
        <v>3926688.0999999978</v>
      </c>
      <c r="BT38" s="2">
        <f t="shared" si="33"/>
        <v>-294530.03000000026</v>
      </c>
      <c r="BU38" s="2">
        <f t="shared" si="33"/>
        <v>39220835.329999991</v>
      </c>
      <c r="BV38" s="2">
        <f t="shared" si="33"/>
        <v>7681124.6399999969</v>
      </c>
      <c r="BW38" s="2">
        <f t="shared" si="33"/>
        <v>-8351172.8500000015</v>
      </c>
      <c r="BX38" s="2">
        <f t="shared" si="33"/>
        <v>8769623.6099999994</v>
      </c>
      <c r="BY38" s="2">
        <f t="shared" si="33"/>
        <v>-1853932.6500000004</v>
      </c>
      <c r="BZ38" s="2">
        <f t="shared" si="33"/>
        <v>49792449.190000042</v>
      </c>
      <c r="CA38" s="2">
        <f t="shared" si="33"/>
        <v>-16326928.909999996</v>
      </c>
      <c r="CB38" s="2">
        <f t="shared" si="33"/>
        <v>-24082023.990000006</v>
      </c>
      <c r="CC38" s="2">
        <f t="shared" si="33"/>
        <v>-28023452.239999998</v>
      </c>
      <c r="CD38" s="2">
        <f t="shared" si="33"/>
        <v>-10093084.919999998</v>
      </c>
      <c r="CE38" s="2">
        <f t="shared" si="33"/>
        <v>6712272.4000000022</v>
      </c>
      <c r="CF38" s="2">
        <f t="shared" si="33"/>
        <v>-8003613.9300000006</v>
      </c>
      <c r="CG38" s="2">
        <f t="shared" si="33"/>
        <v>1366356793.4400001</v>
      </c>
      <c r="CH38" s="2">
        <f t="shared" si="33"/>
        <v>3858002.99</v>
      </c>
      <c r="CI38" s="2">
        <f t="shared" si="33"/>
        <v>17008782.049999997</v>
      </c>
      <c r="CJ38" s="2">
        <f t="shared" si="33"/>
        <v>-465477.08000000194</v>
      </c>
      <c r="CK38" s="2">
        <f t="shared" si="33"/>
        <v>24583163.729999997</v>
      </c>
      <c r="CL38" s="2">
        <f t="shared" si="33"/>
        <v>-6531728.0800000001</v>
      </c>
      <c r="CM38" s="2">
        <f t="shared" si="33"/>
        <v>4243572.18</v>
      </c>
      <c r="CN38" s="2">
        <f t="shared" si="33"/>
        <v>15993971.080000002</v>
      </c>
      <c r="CO38" s="2">
        <f t="shared" si="33"/>
        <v>13202701.129999995</v>
      </c>
      <c r="CP38" s="2">
        <f t="shared" si="33"/>
        <v>-2993521.2599999979</v>
      </c>
      <c r="CQ38" s="2">
        <f t="shared" si="33"/>
        <v>2702519.2500000019</v>
      </c>
      <c r="CR38" s="2">
        <f t="shared" si="33"/>
        <v>15317106.310000001</v>
      </c>
      <c r="CS38" s="2">
        <f t="shared" si="33"/>
        <v>2435460.6100000022</v>
      </c>
      <c r="CT38" s="2">
        <f t="shared" si="33"/>
        <v>189838171.46000001</v>
      </c>
      <c r="CU38" s="2">
        <f t="shared" si="33"/>
        <v>25333800.100000001</v>
      </c>
      <c r="CV38" s="2">
        <f t="shared" si="33"/>
        <v>19024470.689999998</v>
      </c>
      <c r="CW38" s="2">
        <f t="shared" si="33"/>
        <v>-7266540.2599999942</v>
      </c>
      <c r="CX38" s="2">
        <f t="shared" si="33"/>
        <v>18486415.780000001</v>
      </c>
      <c r="CY38" s="2">
        <f t="shared" si="33"/>
        <v>9262941.9200000018</v>
      </c>
      <c r="CZ38" s="2">
        <f t="shared" si="33"/>
        <v>317840.29000000004</v>
      </c>
      <c r="DA38" s="2">
        <f t="shared" si="33"/>
        <v>-2868922.26</v>
      </c>
      <c r="DB38" s="2">
        <f t="shared" si="33"/>
        <v>127121164.46000007</v>
      </c>
      <c r="DC38" s="2">
        <f t="shared" si="33"/>
        <v>294299258.76000005</v>
      </c>
      <c r="DD38" s="2">
        <f t="shared" si="33"/>
        <v>8493907.3399999999</v>
      </c>
      <c r="DE38" s="2">
        <f t="shared" si="33"/>
        <v>22767567.399999995</v>
      </c>
      <c r="DF38" s="2">
        <f t="shared" si="33"/>
        <v>6363146.7000000011</v>
      </c>
      <c r="DG38" s="2">
        <f t="shared" si="33"/>
        <v>72509837.099999994</v>
      </c>
      <c r="DH38" s="2">
        <f t="shared" si="33"/>
        <v>87969223.389999986</v>
      </c>
      <c r="DI38" s="2">
        <f t="shared" si="33"/>
        <v>-18279131.640000001</v>
      </c>
      <c r="DJ38" s="2">
        <f t="shared" si="33"/>
        <v>61137891.309999995</v>
      </c>
      <c r="DK38" s="2">
        <f t="shared" si="33"/>
        <v>489671933.89999998</v>
      </c>
      <c r="DL38" s="2">
        <f t="shared" si="33"/>
        <v>19816999.300000001</v>
      </c>
      <c r="DM38" s="2">
        <f t="shared" si="33"/>
        <v>17819245.699999996</v>
      </c>
      <c r="DN38" s="2">
        <f t="shared" si="33"/>
        <v>58780117.039999992</v>
      </c>
      <c r="DO38" s="2">
        <f t="shared" si="33"/>
        <v>35144406.369899996</v>
      </c>
      <c r="DP38" s="2">
        <f t="shared" si="33"/>
        <v>83450596.379999995</v>
      </c>
      <c r="DQ38" s="2">
        <f t="shared" si="33"/>
        <v>66783885.919999994</v>
      </c>
      <c r="DR38" s="2">
        <f t="shared" si="33"/>
        <v>40691864.770099998</v>
      </c>
      <c r="DS38" s="2">
        <f t="shared" si="33"/>
        <v>70172515.780000001</v>
      </c>
      <c r="DT38" s="2">
        <f t="shared" si="33"/>
        <v>2269897.2600000501</v>
      </c>
      <c r="DU38" s="2">
        <f t="shared" si="33"/>
        <v>-23578143.440000005</v>
      </c>
      <c r="DV38" s="2">
        <f t="shared" si="33"/>
        <v>36962050.039999992</v>
      </c>
      <c r="DW38" s="2">
        <f t="shared" si="33"/>
        <v>17934159.000000007</v>
      </c>
      <c r="DX38" s="2">
        <f t="shared" si="33"/>
        <v>11233931.920000002</v>
      </c>
      <c r="DY38" s="2">
        <f t="shared" si="33"/>
        <v>2471456.1900000013</v>
      </c>
      <c r="DZ38" s="2">
        <f t="shared" si="33"/>
        <v>44973011.769999988</v>
      </c>
      <c r="EA38" s="2">
        <f t="shared" si="33"/>
        <v>20801489.479999997</v>
      </c>
      <c r="EB38" s="2">
        <f t="shared" si="33"/>
        <v>7571690.8299999991</v>
      </c>
      <c r="EC38" s="2">
        <f t="shared" ref="EC38:GN38" si="34">EC36-EC37</f>
        <v>18132265.609999999</v>
      </c>
      <c r="ED38" s="2">
        <f t="shared" si="34"/>
        <v>-17978573.259999998</v>
      </c>
      <c r="EE38" s="2">
        <f t="shared" si="34"/>
        <v>296590344.48000002</v>
      </c>
      <c r="EF38" s="2">
        <f t="shared" si="34"/>
        <v>258983063.64000005</v>
      </c>
      <c r="EG38" s="2">
        <f t="shared" si="34"/>
        <v>29495090.829999994</v>
      </c>
      <c r="EH38" s="2">
        <f t="shared" si="34"/>
        <v>-6912826.7100000009</v>
      </c>
      <c r="EI38" s="2">
        <f t="shared" si="34"/>
        <v>28190259.079999994</v>
      </c>
      <c r="EJ38" s="2">
        <f t="shared" si="34"/>
        <v>23343043.539999999</v>
      </c>
      <c r="EK38" s="2">
        <f t="shared" si="34"/>
        <v>15562231.549999993</v>
      </c>
      <c r="EL38" s="2">
        <f t="shared" si="34"/>
        <v>2265535.0099999979</v>
      </c>
      <c r="EM38" s="2">
        <f t="shared" si="34"/>
        <v>14668094.300000001</v>
      </c>
      <c r="EN38" s="2">
        <f t="shared" si="34"/>
        <v>-22101819.869999975</v>
      </c>
      <c r="EO38" s="2">
        <f t="shared" si="34"/>
        <v>-480770.36999999918</v>
      </c>
      <c r="EP38" s="2">
        <f t="shared" si="34"/>
        <v>-19674997.659999996</v>
      </c>
      <c r="EQ38" s="2">
        <f t="shared" si="34"/>
        <v>-7662683.6399999997</v>
      </c>
      <c r="ER38" s="2">
        <f t="shared" si="34"/>
        <v>-2928640.4500000011</v>
      </c>
      <c r="ES38" s="2">
        <f t="shared" si="34"/>
        <v>18159519.619999997</v>
      </c>
      <c r="ET38" s="2">
        <f t="shared" si="34"/>
        <v>-41925840.639999993</v>
      </c>
      <c r="EU38" s="2">
        <f t="shared" si="34"/>
        <v>-6309019.5699999966</v>
      </c>
      <c r="EV38" s="2">
        <f t="shared" si="34"/>
        <v>-12650909.969999997</v>
      </c>
      <c r="EW38" s="2">
        <f t="shared" si="34"/>
        <v>30342777.719999969</v>
      </c>
      <c r="EX38" s="2">
        <f t="shared" si="34"/>
        <v>25366714.189999998</v>
      </c>
      <c r="EY38" s="2">
        <f t="shared" si="34"/>
        <v>34535103.440000005</v>
      </c>
      <c r="EZ38" s="2">
        <f t="shared" si="34"/>
        <v>-21030504.88000001</v>
      </c>
      <c r="FA38" s="2">
        <f t="shared" si="34"/>
        <v>9095086.9200000055</v>
      </c>
      <c r="FB38" s="2">
        <f t="shared" si="34"/>
        <v>-3198740.8100000024</v>
      </c>
      <c r="FC38" s="2">
        <f t="shared" si="34"/>
        <v>34997548.180000007</v>
      </c>
      <c r="FD38" s="2">
        <f t="shared" si="34"/>
        <v>2102641.820000004</v>
      </c>
      <c r="FE38" s="2">
        <f t="shared" si="34"/>
        <v>5158001.93</v>
      </c>
      <c r="FF38" s="2">
        <f t="shared" si="34"/>
        <v>34105458.390000001</v>
      </c>
      <c r="FG38" s="2">
        <f t="shared" si="34"/>
        <v>15391175.310000001</v>
      </c>
      <c r="FH38" s="2">
        <f t="shared" si="34"/>
        <v>9703007.7400000039</v>
      </c>
      <c r="FI38" s="2">
        <f t="shared" si="34"/>
        <v>119269675.79000001</v>
      </c>
      <c r="FJ38" s="2">
        <f t="shared" si="34"/>
        <v>8559889.5500000007</v>
      </c>
      <c r="FK38" s="2">
        <f t="shared" si="34"/>
        <v>21469869.340000004</v>
      </c>
      <c r="FL38" s="2">
        <f t="shared" si="34"/>
        <v>23668812.569999997</v>
      </c>
      <c r="FM38" s="2">
        <f t="shared" si="34"/>
        <v>22537532.52</v>
      </c>
      <c r="FN38" s="2">
        <f t="shared" si="34"/>
        <v>28349007.300000001</v>
      </c>
      <c r="FO38" s="2">
        <f t="shared" si="34"/>
        <v>2076758.790000001</v>
      </c>
      <c r="FP38" s="2">
        <f t="shared" si="34"/>
        <v>9997987.2100000009</v>
      </c>
      <c r="FQ38" s="2">
        <f t="shared" si="34"/>
        <v>1069298794.0599999</v>
      </c>
      <c r="FR38" s="2">
        <f t="shared" si="34"/>
        <v>16803952.750000004</v>
      </c>
      <c r="FS38" s="2">
        <f t="shared" si="34"/>
        <v>43667952.299999997</v>
      </c>
      <c r="FT38" s="2">
        <f t="shared" si="34"/>
        <v>28156884.269999996</v>
      </c>
      <c r="FU38" s="2">
        <f t="shared" si="34"/>
        <v>89277914.429999992</v>
      </c>
      <c r="FV38" s="2">
        <f t="shared" si="34"/>
        <v>20390172.540000003</v>
      </c>
      <c r="FW38" s="2">
        <f t="shared" si="34"/>
        <v>28682056.670000009</v>
      </c>
      <c r="FX38" s="2">
        <f t="shared" si="34"/>
        <v>2046762.3199999966</v>
      </c>
      <c r="FY38" s="2">
        <f t="shared" si="34"/>
        <v>65146335.760000005</v>
      </c>
      <c r="FZ38" s="2">
        <f t="shared" si="34"/>
        <v>55168622.759999998</v>
      </c>
      <c r="GA38" s="2">
        <f t="shared" si="34"/>
        <v>48769743.530000001</v>
      </c>
      <c r="GB38" s="2">
        <f t="shared" si="34"/>
        <v>967509.58000000194</v>
      </c>
      <c r="GC38" s="2">
        <f t="shared" si="34"/>
        <v>24158809.980000004</v>
      </c>
      <c r="GD38" s="2">
        <f t="shared" si="34"/>
        <v>32353389</v>
      </c>
      <c r="GE38" s="2">
        <f t="shared" si="34"/>
        <v>92244307.169999957</v>
      </c>
      <c r="GF38" s="2">
        <f t="shared" si="34"/>
        <v>32776670.240000002</v>
      </c>
      <c r="GG38" s="2">
        <f t="shared" si="34"/>
        <v>37076087.140000001</v>
      </c>
      <c r="GH38" s="2">
        <f t="shared" si="34"/>
        <v>25637944.359999996</v>
      </c>
      <c r="GI38" s="2">
        <f t="shared" si="34"/>
        <v>42575644.420000002</v>
      </c>
      <c r="GJ38" s="2">
        <f t="shared" si="34"/>
        <v>43348359.369999997</v>
      </c>
      <c r="GK38" s="2">
        <f t="shared" si="34"/>
        <v>26881796.150000006</v>
      </c>
      <c r="GL38" s="2">
        <f t="shared" si="34"/>
        <v>48434538.029999994</v>
      </c>
      <c r="GM38" s="2">
        <f t="shared" si="34"/>
        <v>29798249.600000005</v>
      </c>
      <c r="GN38" s="2">
        <f t="shared" si="34"/>
        <v>6866283.7999999998</v>
      </c>
      <c r="GO38" s="2">
        <f t="shared" ref="GO38:IZ38" si="35">GO36-GO37</f>
        <v>19603353.899999999</v>
      </c>
      <c r="GP38" s="2">
        <f t="shared" si="35"/>
        <v>12755345.170000004</v>
      </c>
      <c r="GQ38" s="2">
        <f t="shared" si="35"/>
        <v>303127102.83000004</v>
      </c>
      <c r="GR38" s="2">
        <f t="shared" si="35"/>
        <v>88298301.350000009</v>
      </c>
      <c r="GS38" s="2">
        <f t="shared" si="35"/>
        <v>5789841.3499999996</v>
      </c>
      <c r="GT38" s="2">
        <f t="shared" si="35"/>
        <v>14073889.710000001</v>
      </c>
      <c r="GU38" s="2">
        <f t="shared" si="35"/>
        <v>2650809.84</v>
      </c>
      <c r="GV38" s="2">
        <f t="shared" si="35"/>
        <v>63574774.49000001</v>
      </c>
      <c r="GW38" s="2">
        <f t="shared" si="35"/>
        <v>9818161.4600000009</v>
      </c>
      <c r="GX38" s="2">
        <f t="shared" si="35"/>
        <v>4149656.09</v>
      </c>
      <c r="GY38" s="2">
        <f t="shared" si="35"/>
        <v>30961630.700000018</v>
      </c>
      <c r="GZ38" s="2">
        <f t="shared" si="35"/>
        <v>9937132.3300000019</v>
      </c>
      <c r="HA38" s="2">
        <f t="shared" si="35"/>
        <v>53524440.889999993</v>
      </c>
      <c r="HB38" s="2">
        <f t="shared" si="35"/>
        <v>30963716.160000004</v>
      </c>
      <c r="HC38" s="2">
        <f t="shared" si="35"/>
        <v>81128085.03000015</v>
      </c>
      <c r="HD38" s="2">
        <f t="shared" si="35"/>
        <v>110185981.95</v>
      </c>
      <c r="HE38" s="2">
        <f t="shared" si="35"/>
        <v>-19490009.749999985</v>
      </c>
      <c r="HF38" s="2">
        <f t="shared" si="35"/>
        <v>165003722.77000004</v>
      </c>
      <c r="HG38" s="2">
        <f t="shared" si="35"/>
        <v>38375839.769999988</v>
      </c>
      <c r="HH38" s="2">
        <f t="shared" si="35"/>
        <v>182965407.31999999</v>
      </c>
      <c r="HI38" s="2">
        <f t="shared" si="35"/>
        <v>54429617.820000008</v>
      </c>
      <c r="HJ38" s="2">
        <f t="shared" si="35"/>
        <v>-4084625.729999993</v>
      </c>
      <c r="HK38" s="2">
        <f t="shared" si="35"/>
        <v>381979219.68000007</v>
      </c>
      <c r="HL38" s="2">
        <f t="shared" si="35"/>
        <v>11699998.829999991</v>
      </c>
      <c r="HM38" s="2">
        <f t="shared" si="35"/>
        <v>34756531.73999998</v>
      </c>
      <c r="HN38" s="2">
        <f t="shared" si="35"/>
        <v>65213040.419999987</v>
      </c>
      <c r="HO38" s="2">
        <f t="shared" si="35"/>
        <v>8716704.4200000018</v>
      </c>
      <c r="HP38" s="2">
        <f t="shared" si="35"/>
        <v>111939257.10000001</v>
      </c>
      <c r="HQ38" s="2">
        <f t="shared" si="35"/>
        <v>21399680.78000002</v>
      </c>
      <c r="HR38" s="2">
        <f t="shared" si="35"/>
        <v>19368347.499999993</v>
      </c>
      <c r="HS38" s="2">
        <f t="shared" si="35"/>
        <v>-10458455.809999943</v>
      </c>
      <c r="HT38" s="2">
        <f t="shared" si="35"/>
        <v>-4339176.2700000107</v>
      </c>
      <c r="HU38" s="2">
        <f t="shared" si="35"/>
        <v>40544582.45000001</v>
      </c>
      <c r="HV38" s="2">
        <f t="shared" si="35"/>
        <v>107981299.14</v>
      </c>
      <c r="HW38" s="2">
        <f t="shared" si="35"/>
        <v>34852451.789999992</v>
      </c>
      <c r="HX38" s="2">
        <f t="shared" si="35"/>
        <v>825849.12000000291</v>
      </c>
      <c r="HY38" s="2">
        <f t="shared" si="35"/>
        <v>194914002.50999996</v>
      </c>
      <c r="HZ38" s="2">
        <f t="shared" si="35"/>
        <v>1398350.2899999991</v>
      </c>
      <c r="IA38" s="2">
        <f t="shared" si="35"/>
        <v>50047397.230000004</v>
      </c>
      <c r="IB38" s="2">
        <f t="shared" si="35"/>
        <v>41363618.859999999</v>
      </c>
      <c r="IC38" s="2">
        <f t="shared" si="35"/>
        <v>44842519.839999996</v>
      </c>
      <c r="ID38" s="2">
        <f t="shared" si="35"/>
        <v>132465642.34999999</v>
      </c>
      <c r="IE38" s="2">
        <f t="shared" si="35"/>
        <v>15712252.719999995</v>
      </c>
      <c r="IF38" s="2">
        <f t="shared" si="35"/>
        <v>154288673.22</v>
      </c>
      <c r="IG38" s="2">
        <f t="shared" si="35"/>
        <v>5155091.5799999973</v>
      </c>
      <c r="IH38" s="2">
        <f t="shared" si="35"/>
        <v>699207.48999999929</v>
      </c>
      <c r="II38" s="2">
        <f t="shared" si="35"/>
        <v>26920849.48999998</v>
      </c>
      <c r="IJ38" s="2">
        <f t="shared" si="35"/>
        <v>-88035446.959999964</v>
      </c>
      <c r="IK38" s="2">
        <f t="shared" si="35"/>
        <v>46578012.149999991</v>
      </c>
      <c r="IL38" s="2">
        <f t="shared" si="35"/>
        <v>20000785.200000018</v>
      </c>
      <c r="IM38" s="2">
        <f t="shared" si="35"/>
        <v>-35395450.920000009</v>
      </c>
      <c r="IN38" s="2">
        <f t="shared" si="35"/>
        <v>65042421.109999977</v>
      </c>
      <c r="IO38" s="2">
        <f t="shared" si="35"/>
        <v>6975098.3400000008</v>
      </c>
      <c r="IP38" s="2">
        <f t="shared" si="35"/>
        <v>-3110176.1200000048</v>
      </c>
      <c r="IQ38" s="2">
        <f t="shared" si="35"/>
        <v>3891437.1400000006</v>
      </c>
      <c r="IR38" s="2">
        <f t="shared" si="35"/>
        <v>19022624.299999993</v>
      </c>
      <c r="IS38" s="2">
        <f t="shared" si="35"/>
        <v>53789691.960000008</v>
      </c>
      <c r="IT38" s="2">
        <f t="shared" si="35"/>
        <v>-214628422.79000008</v>
      </c>
      <c r="IU38" s="2">
        <f t="shared" si="35"/>
        <v>-117768881.32000005</v>
      </c>
      <c r="IV38" s="2">
        <f t="shared" si="35"/>
        <v>164534607.34999996</v>
      </c>
      <c r="IW38" s="2">
        <f t="shared" si="35"/>
        <v>68956698.200000018</v>
      </c>
      <c r="IX38" s="2">
        <f t="shared" si="35"/>
        <v>34241086.880000003</v>
      </c>
      <c r="IY38" s="2">
        <f t="shared" si="35"/>
        <v>32341992.399999995</v>
      </c>
      <c r="IZ38" s="2">
        <f t="shared" si="35"/>
        <v>6966083.7699999996</v>
      </c>
      <c r="JA38" s="2">
        <f t="shared" ref="JA38:LL38" si="36">JA36-JA37</f>
        <v>22224260.27</v>
      </c>
      <c r="JB38" s="2">
        <f t="shared" si="36"/>
        <v>12095220.370000005</v>
      </c>
      <c r="JC38" s="2">
        <f t="shared" si="36"/>
        <v>34411720.730000004</v>
      </c>
      <c r="JD38" s="2">
        <f t="shared" si="36"/>
        <v>53190138.020000003</v>
      </c>
      <c r="JE38" s="2">
        <f t="shared" si="36"/>
        <v>333670.87000000104</v>
      </c>
      <c r="JF38" s="2">
        <f t="shared" si="36"/>
        <v>99147221.530000061</v>
      </c>
      <c r="JG38" s="2">
        <f t="shared" si="36"/>
        <v>5623010.6800000072</v>
      </c>
      <c r="JH38" s="2">
        <f t="shared" si="36"/>
        <v>6371885.0699999947</v>
      </c>
      <c r="JI38" s="2">
        <f t="shared" si="36"/>
        <v>-7130950.5000000019</v>
      </c>
      <c r="JJ38" s="2">
        <f t="shared" si="36"/>
        <v>7755318.3899999969</v>
      </c>
      <c r="JK38" s="2">
        <f t="shared" si="36"/>
        <v>42890606.870000005</v>
      </c>
      <c r="JL38" s="2">
        <f t="shared" si="36"/>
        <v>120599388.31000003</v>
      </c>
      <c r="JM38" s="2">
        <f t="shared" si="36"/>
        <v>153311765.40999997</v>
      </c>
      <c r="JN38" s="2">
        <f t="shared" si="36"/>
        <v>90382182.379999995</v>
      </c>
      <c r="JO38" s="2">
        <f t="shared" si="36"/>
        <v>92065580.430000007</v>
      </c>
      <c r="JP38" s="2">
        <f t="shared" si="36"/>
        <v>10617453.769999996</v>
      </c>
      <c r="JQ38" s="2">
        <f t="shared" si="36"/>
        <v>93719417.01000002</v>
      </c>
      <c r="JR38" s="2">
        <f t="shared" si="36"/>
        <v>28412594.039999992</v>
      </c>
      <c r="JS38" s="2">
        <f t="shared" si="36"/>
        <v>428719103.37999988</v>
      </c>
      <c r="JT38" s="2">
        <f t="shared" si="36"/>
        <v>458449387.98000002</v>
      </c>
      <c r="JU38" s="2">
        <f t="shared" si="36"/>
        <v>65038847.580000006</v>
      </c>
      <c r="JV38" s="2">
        <f t="shared" si="36"/>
        <v>7055945.2300000004</v>
      </c>
      <c r="JW38" s="2">
        <f t="shared" si="36"/>
        <v>53628958</v>
      </c>
      <c r="JX38" s="2">
        <f t="shared" si="36"/>
        <v>5717648.29</v>
      </c>
      <c r="JY38" s="2">
        <f t="shared" si="36"/>
        <v>17376542.780000001</v>
      </c>
      <c r="JZ38" s="2">
        <f t="shared" si="36"/>
        <v>49597107.870000005</v>
      </c>
      <c r="KA38" s="2">
        <f t="shared" si="36"/>
        <v>39127859.18</v>
      </c>
      <c r="KB38" s="2">
        <f t="shared" si="36"/>
        <v>14596295.489999996</v>
      </c>
      <c r="KC38" s="2">
        <f t="shared" si="36"/>
        <v>52506674.07</v>
      </c>
      <c r="KD38" s="2">
        <f t="shared" si="36"/>
        <v>43465811.789999992</v>
      </c>
      <c r="KE38" s="2">
        <f t="shared" si="36"/>
        <v>6791882.8999999985</v>
      </c>
      <c r="KF38" s="2">
        <f t="shared" si="36"/>
        <v>11949056.129999999</v>
      </c>
      <c r="KG38" s="2">
        <f t="shared" si="36"/>
        <v>25631130.960000001</v>
      </c>
      <c r="KH38" s="2">
        <f t="shared" si="36"/>
        <v>-1932724.120000001</v>
      </c>
      <c r="KI38" s="2">
        <f t="shared" si="36"/>
        <v>735979157.60000002</v>
      </c>
      <c r="KJ38" s="2">
        <f t="shared" si="36"/>
        <v>1668089.4999999851</v>
      </c>
      <c r="KK38" s="2">
        <f t="shared" si="36"/>
        <v>51266693.700000003</v>
      </c>
      <c r="KL38" s="2">
        <f t="shared" si="36"/>
        <v>46884496.280000024</v>
      </c>
      <c r="KM38" s="2">
        <f t="shared" si="36"/>
        <v>149897151.53999999</v>
      </c>
      <c r="KN38" s="2">
        <f t="shared" si="36"/>
        <v>88579483.890000015</v>
      </c>
      <c r="KO38" s="2">
        <f t="shared" si="36"/>
        <v>528157.70000000298</v>
      </c>
      <c r="KP38" s="2">
        <f t="shared" si="36"/>
        <v>81384983.950000003</v>
      </c>
      <c r="KQ38" s="2">
        <f t="shared" si="36"/>
        <v>66864789.360000007</v>
      </c>
      <c r="KR38" s="2">
        <f t="shared" si="36"/>
        <v>28962914.879999995</v>
      </c>
      <c r="KS38" s="2">
        <f t="shared" si="36"/>
        <v>58883483.610000007</v>
      </c>
      <c r="KT38" s="2">
        <f t="shared" si="36"/>
        <v>31343854.270000003</v>
      </c>
      <c r="KU38" s="2">
        <f t="shared" si="36"/>
        <v>78439948.530000001</v>
      </c>
      <c r="KV38" s="2">
        <f t="shared" si="36"/>
        <v>28606561.580000002</v>
      </c>
      <c r="KW38" s="2">
        <f t="shared" si="36"/>
        <v>93684923.519999996</v>
      </c>
      <c r="KX38" s="2">
        <f t="shared" si="36"/>
        <v>348198976.96999997</v>
      </c>
      <c r="KY38" s="2">
        <f t="shared" si="36"/>
        <v>176703045.56</v>
      </c>
      <c r="KZ38" s="2">
        <f t="shared" si="36"/>
        <v>487573008.86999983</v>
      </c>
      <c r="LA38" s="2">
        <f t="shared" si="36"/>
        <v>117198742.19999999</v>
      </c>
      <c r="LB38" s="2">
        <f t="shared" si="36"/>
        <v>66354735.419999994</v>
      </c>
      <c r="LC38" s="2">
        <f t="shared" si="36"/>
        <v>137839047.93000001</v>
      </c>
      <c r="LD38" s="2">
        <f t="shared" si="36"/>
        <v>138909366.18000001</v>
      </c>
      <c r="LE38" s="2">
        <f t="shared" si="36"/>
        <v>84251144.289999977</v>
      </c>
      <c r="LF38" s="2">
        <f t="shared" si="36"/>
        <v>95008806.910000011</v>
      </c>
      <c r="LG38" s="2">
        <f t="shared" si="36"/>
        <v>56056250.609999985</v>
      </c>
      <c r="LH38" s="2">
        <f t="shared" si="36"/>
        <v>266010704.49000001</v>
      </c>
      <c r="LI38" s="2">
        <f t="shared" si="36"/>
        <v>83638792.020000026</v>
      </c>
      <c r="LJ38" s="2">
        <f t="shared" si="36"/>
        <v>462123867.08999991</v>
      </c>
      <c r="LK38" s="2">
        <f t="shared" si="36"/>
        <v>202450289.92000002</v>
      </c>
      <c r="LL38" s="2">
        <f t="shared" si="36"/>
        <v>27977859.960000001</v>
      </c>
      <c r="LM38" s="2">
        <f t="shared" ref="LM38:NX38" si="37">LM36-LM37</f>
        <v>27655886.019999996</v>
      </c>
      <c r="LN38" s="2">
        <f t="shared" si="37"/>
        <v>3053986.4399999995</v>
      </c>
      <c r="LO38" s="2">
        <f t="shared" si="37"/>
        <v>43550638.300000012</v>
      </c>
      <c r="LP38" s="2">
        <f t="shared" si="37"/>
        <v>-1397197.9399999995</v>
      </c>
      <c r="LQ38" s="2">
        <f t="shared" si="37"/>
        <v>39514473.530000001</v>
      </c>
      <c r="LR38" s="2">
        <f t="shared" si="37"/>
        <v>12549206.140000001</v>
      </c>
      <c r="LS38" s="2">
        <f t="shared" si="37"/>
        <v>77664711.560000002</v>
      </c>
      <c r="LT38" s="2">
        <f t="shared" si="37"/>
        <v>83410563.180000007</v>
      </c>
      <c r="LU38" s="2">
        <f t="shared" si="37"/>
        <v>27333164.310000002</v>
      </c>
      <c r="LV38" s="2">
        <f t="shared" si="37"/>
        <v>1691862747.1699996</v>
      </c>
      <c r="LW38" s="2">
        <f t="shared" si="37"/>
        <v>484745968.70999992</v>
      </c>
      <c r="LX38" s="2">
        <f t="shared" si="37"/>
        <v>468619964.77000034</v>
      </c>
      <c r="LY38" s="2">
        <f t="shared" si="37"/>
        <v>195578237.73000002</v>
      </c>
      <c r="LZ38" s="2">
        <f t="shared" si="37"/>
        <v>11807549.459999986</v>
      </c>
      <c r="MA38" s="2">
        <f t="shared" si="37"/>
        <v>123950351.68000001</v>
      </c>
      <c r="MB38" s="2">
        <f t="shared" si="37"/>
        <v>60753133.469999991</v>
      </c>
      <c r="MC38" s="2">
        <f t="shared" si="37"/>
        <v>43839177.49000001</v>
      </c>
      <c r="MD38" s="2">
        <f t="shared" si="37"/>
        <v>89690442.189999998</v>
      </c>
      <c r="ME38" s="2">
        <f t="shared" si="37"/>
        <v>169849794.81</v>
      </c>
      <c r="MF38" s="2">
        <f t="shared" si="37"/>
        <v>49502110.679999992</v>
      </c>
      <c r="MG38" s="2">
        <f t="shared" si="37"/>
        <v>50920921.040000007</v>
      </c>
      <c r="MH38" s="2">
        <f t="shared" si="37"/>
        <v>246932083.42999995</v>
      </c>
      <c r="MI38" s="2">
        <f t="shared" si="37"/>
        <v>18234677.610000007</v>
      </c>
      <c r="MJ38" s="2">
        <f t="shared" si="37"/>
        <v>45368777.430000015</v>
      </c>
      <c r="MK38" s="2">
        <f t="shared" si="37"/>
        <v>21051696.469999999</v>
      </c>
      <c r="ML38" s="2">
        <f t="shared" si="37"/>
        <v>26651725.859999992</v>
      </c>
      <c r="MM38" s="2">
        <f t="shared" si="37"/>
        <v>53350062.549999982</v>
      </c>
      <c r="MN38" s="2">
        <f t="shared" si="37"/>
        <v>-12115373.529999997</v>
      </c>
      <c r="MO38" s="2">
        <f t="shared" si="37"/>
        <v>18083000.620000001</v>
      </c>
      <c r="MP38" s="2">
        <f t="shared" si="37"/>
        <v>5334564.5400000066</v>
      </c>
      <c r="MQ38" s="2">
        <f t="shared" si="37"/>
        <v>14087753.099999998</v>
      </c>
      <c r="MR38" s="2">
        <f t="shared" si="37"/>
        <v>4707385.7199999988</v>
      </c>
      <c r="MS38" s="2">
        <f t="shared" si="37"/>
        <v>27053480.399999991</v>
      </c>
      <c r="MT38" s="2">
        <f t="shared" si="37"/>
        <v>354059339.82000005</v>
      </c>
      <c r="MU38" s="2">
        <f t="shared" si="37"/>
        <v>14355121.719999999</v>
      </c>
      <c r="MV38" s="2">
        <f t="shared" si="37"/>
        <v>156023432.84999999</v>
      </c>
      <c r="MW38" s="2">
        <f t="shared" si="37"/>
        <v>75445782.700000018</v>
      </c>
      <c r="MX38" s="2">
        <f t="shared" si="37"/>
        <v>46197998.809999995</v>
      </c>
      <c r="MY38" s="2">
        <f t="shared" si="37"/>
        <v>64727888.260000005</v>
      </c>
      <c r="MZ38" s="2">
        <f t="shared" si="37"/>
        <v>293438574.59000003</v>
      </c>
      <c r="NA38" s="2">
        <f t="shared" si="37"/>
        <v>8248532.5200000107</v>
      </c>
      <c r="NB38" s="2">
        <f t="shared" si="37"/>
        <v>69860576.590000004</v>
      </c>
      <c r="NC38" s="2">
        <f t="shared" si="37"/>
        <v>-3153694.7599999979</v>
      </c>
      <c r="ND38" s="2">
        <f t="shared" si="37"/>
        <v>35850556.000000007</v>
      </c>
      <c r="NE38" s="2">
        <f t="shared" si="37"/>
        <v>936459113.38999939</v>
      </c>
      <c r="NF38" s="2">
        <f t="shared" si="37"/>
        <v>508846254.86999995</v>
      </c>
      <c r="NG38" s="2">
        <f t="shared" si="37"/>
        <v>42323174.700000003</v>
      </c>
      <c r="NH38" s="2">
        <f t="shared" si="37"/>
        <v>785340632.25000012</v>
      </c>
      <c r="NI38" s="2">
        <f t="shared" si="37"/>
        <v>11602749.489999998</v>
      </c>
      <c r="NJ38" s="2">
        <f t="shared" si="37"/>
        <v>128011080.47999997</v>
      </c>
      <c r="NK38" s="2">
        <f t="shared" si="37"/>
        <v>369102161.28000003</v>
      </c>
      <c r="NL38" s="2">
        <f t="shared" si="37"/>
        <v>261208666.83000001</v>
      </c>
      <c r="NM38" s="2">
        <f t="shared" si="37"/>
        <v>30781836.399999999</v>
      </c>
      <c r="NN38" s="2">
        <f t="shared" si="37"/>
        <v>227639449.41</v>
      </c>
      <c r="NO38" s="2">
        <f t="shared" si="37"/>
        <v>117643829.75</v>
      </c>
      <c r="NP38" s="2">
        <f t="shared" si="37"/>
        <v>73067474.760000005</v>
      </c>
      <c r="NQ38" s="2">
        <f t="shared" si="37"/>
        <v>213284914.3499999</v>
      </c>
      <c r="NR38" s="2">
        <f t="shared" si="37"/>
        <v>60423949.170000002</v>
      </c>
      <c r="NS38" s="2">
        <f t="shared" si="37"/>
        <v>15265358.690000005</v>
      </c>
      <c r="NT38" s="2">
        <f t="shared" si="37"/>
        <v>39176898.090000004</v>
      </c>
      <c r="NU38" s="2">
        <f t="shared" si="37"/>
        <v>39167244.219999999</v>
      </c>
      <c r="NV38" s="2">
        <f t="shared" si="37"/>
        <v>10399102.360000001</v>
      </c>
      <c r="NW38" s="2">
        <f t="shared" si="37"/>
        <v>16031857.709999999</v>
      </c>
      <c r="NX38" s="2">
        <f t="shared" si="37"/>
        <v>301264851.1500001</v>
      </c>
      <c r="NY38" s="2">
        <f t="shared" ref="NY38:QJ38" si="38">NY36-NY37</f>
        <v>375611925.71999997</v>
      </c>
      <c r="NZ38" s="2">
        <f t="shared" si="38"/>
        <v>64368362.030000016</v>
      </c>
      <c r="OA38" s="2">
        <f t="shared" si="38"/>
        <v>-3059920.839999998</v>
      </c>
      <c r="OB38" s="2">
        <f t="shared" si="38"/>
        <v>30680997.800000004</v>
      </c>
      <c r="OC38" s="2">
        <f t="shared" si="38"/>
        <v>59049707.219999999</v>
      </c>
      <c r="OD38" s="2">
        <f t="shared" si="38"/>
        <v>-2554984.4499999974</v>
      </c>
      <c r="OE38" s="2">
        <f t="shared" si="38"/>
        <v>869407845.30999994</v>
      </c>
      <c r="OF38" s="2">
        <f t="shared" si="38"/>
        <v>-20266802.969999999</v>
      </c>
      <c r="OG38" s="2">
        <f t="shared" si="38"/>
        <v>66696900.07</v>
      </c>
      <c r="OH38" s="2">
        <f t="shared" si="38"/>
        <v>64375788.160000041</v>
      </c>
      <c r="OI38" s="2">
        <f t="shared" si="38"/>
        <v>-3846812.7299999967</v>
      </c>
      <c r="OJ38" s="2">
        <f t="shared" si="38"/>
        <v>128812672.17</v>
      </c>
      <c r="OK38" s="2">
        <f t="shared" si="38"/>
        <v>89770048.00999999</v>
      </c>
      <c r="OL38" s="2">
        <f t="shared" si="38"/>
        <v>-451345.89000000432</v>
      </c>
      <c r="OM38" s="2">
        <f t="shared" si="38"/>
        <v>113210603.11000001</v>
      </c>
      <c r="ON38" s="2">
        <f t="shared" si="38"/>
        <v>947714588.88000011</v>
      </c>
      <c r="OO38" s="2">
        <f t="shared" si="38"/>
        <v>191911118.67000005</v>
      </c>
      <c r="OP38" s="2">
        <f t="shared" si="38"/>
        <v>730541913.28000009</v>
      </c>
      <c r="OQ38" s="2">
        <f t="shared" si="38"/>
        <v>157758312.20999998</v>
      </c>
      <c r="OR38" s="2">
        <f t="shared" si="38"/>
        <v>9247631.7799999863</v>
      </c>
      <c r="OS38" s="2">
        <f t="shared" si="38"/>
        <v>95903604.75999999</v>
      </c>
      <c r="OT38" s="2">
        <f t="shared" si="38"/>
        <v>638912453.11000001</v>
      </c>
      <c r="OU38" s="2">
        <f t="shared" si="38"/>
        <v>38032343.349999994</v>
      </c>
      <c r="OV38" s="2">
        <f t="shared" si="38"/>
        <v>91961008.230000004</v>
      </c>
      <c r="OW38" s="2">
        <f t="shared" si="38"/>
        <v>83881195.110000014</v>
      </c>
      <c r="OX38" s="2">
        <f t="shared" si="38"/>
        <v>62243398.889999978</v>
      </c>
      <c r="OY38" s="2">
        <f t="shared" si="38"/>
        <v>264186182.35999998</v>
      </c>
      <c r="OZ38" s="2">
        <f t="shared" si="38"/>
        <v>38086216.450000003</v>
      </c>
      <c r="PA38" s="2">
        <f t="shared" si="38"/>
        <v>48075773.660000004</v>
      </c>
      <c r="PB38" s="2">
        <f t="shared" si="38"/>
        <v>40683944.780000001</v>
      </c>
      <c r="PC38" s="2">
        <f t="shared" si="38"/>
        <v>218780287.61999997</v>
      </c>
      <c r="PD38" s="2">
        <f t="shared" si="38"/>
        <v>16579484.779999999</v>
      </c>
      <c r="PE38" s="2">
        <f t="shared" si="38"/>
        <v>12372248.620000005</v>
      </c>
      <c r="PF38" s="2">
        <f t="shared" si="38"/>
        <v>10313734.040000003</v>
      </c>
      <c r="PG38" s="2">
        <f t="shared" si="38"/>
        <v>37481291.439999998</v>
      </c>
      <c r="PH38" s="2">
        <f t="shared" si="38"/>
        <v>113726395.14</v>
      </c>
      <c r="PI38" s="2">
        <f t="shared" si="38"/>
        <v>13791400.410000002</v>
      </c>
      <c r="PJ38" s="2">
        <f t="shared" si="38"/>
        <v>16284414.4</v>
      </c>
      <c r="PK38" s="2">
        <f t="shared" si="38"/>
        <v>13599662.490000006</v>
      </c>
      <c r="PL38" s="2">
        <f t="shared" si="38"/>
        <v>3678477.0099999942</v>
      </c>
      <c r="PM38" s="2">
        <f t="shared" si="38"/>
        <v>68025247.440000013</v>
      </c>
      <c r="PN38" s="2">
        <f t="shared" si="38"/>
        <v>38264524.679999992</v>
      </c>
      <c r="PO38" s="2">
        <f t="shared" si="38"/>
        <v>6407041.5</v>
      </c>
      <c r="PP38" s="2">
        <f t="shared" si="38"/>
        <v>75466141.129999995</v>
      </c>
      <c r="PQ38" s="2">
        <f t="shared" si="38"/>
        <v>9406208.3799999971</v>
      </c>
      <c r="PR38" s="2">
        <f t="shared" si="38"/>
        <v>29201809.870000005</v>
      </c>
      <c r="PS38" s="2">
        <f t="shared" si="38"/>
        <v>3479227.9300000016</v>
      </c>
      <c r="PT38" s="2">
        <f t="shared" si="38"/>
        <v>25675194.950000003</v>
      </c>
      <c r="PU38" s="2">
        <f t="shared" si="38"/>
        <v>-223663884.44</v>
      </c>
      <c r="PV38" s="2">
        <f t="shared" si="38"/>
        <v>-10247462.459999993</v>
      </c>
      <c r="PW38" s="2">
        <f t="shared" si="38"/>
        <v>-52805.620000004768</v>
      </c>
      <c r="PX38" s="2">
        <f t="shared" si="38"/>
        <v>73853764.300000012</v>
      </c>
      <c r="PY38" s="2">
        <f t="shared" si="38"/>
        <v>86098403.179999918</v>
      </c>
      <c r="PZ38" s="2">
        <f t="shared" si="38"/>
        <v>-4452656.700000003</v>
      </c>
      <c r="QA38" s="2">
        <f t="shared" si="38"/>
        <v>-11117836.170000002</v>
      </c>
      <c r="QB38" s="2">
        <f t="shared" si="38"/>
        <v>21006772.530000001</v>
      </c>
      <c r="QC38" s="2">
        <f t="shared" si="38"/>
        <v>122114695.82999998</v>
      </c>
      <c r="QD38" s="2">
        <f t="shared" si="38"/>
        <v>-4047910.2000000007</v>
      </c>
      <c r="QE38" s="2">
        <f t="shared" si="38"/>
        <v>140101391.86000001</v>
      </c>
      <c r="QF38" s="2">
        <f t="shared" si="38"/>
        <v>2274554.0599999987</v>
      </c>
      <c r="QG38" s="2">
        <f t="shared" si="38"/>
        <v>22140224.800000004</v>
      </c>
      <c r="QH38" s="2">
        <f t="shared" si="38"/>
        <v>64092692.939999983</v>
      </c>
      <c r="QI38" s="2">
        <f t="shared" si="38"/>
        <v>-30354426.070000011</v>
      </c>
      <c r="QJ38" s="2">
        <f t="shared" si="38"/>
        <v>35503823.259999998</v>
      </c>
      <c r="QK38" s="2">
        <f t="shared" ref="QK38:SV38" si="39">QK36-QK37</f>
        <v>-5315934.2799999975</v>
      </c>
      <c r="QL38" s="2">
        <f t="shared" si="39"/>
        <v>-7953144.459999999</v>
      </c>
      <c r="QM38" s="2">
        <f t="shared" si="39"/>
        <v>-12861198.750000004</v>
      </c>
      <c r="QN38" s="2">
        <f t="shared" si="39"/>
        <v>24652957.12999998</v>
      </c>
      <c r="QO38" s="2">
        <f t="shared" si="39"/>
        <v>77139900.699999988</v>
      </c>
      <c r="QP38" s="2">
        <f t="shared" si="39"/>
        <v>-3579726.950000003</v>
      </c>
      <c r="QQ38" s="2">
        <f t="shared" si="39"/>
        <v>4129460.2599999988</v>
      </c>
      <c r="QR38" s="2">
        <f t="shared" si="39"/>
        <v>-6359122.1099999975</v>
      </c>
      <c r="QS38" s="2">
        <f t="shared" si="39"/>
        <v>4611689.68</v>
      </c>
      <c r="QT38" s="2">
        <f t="shared" si="39"/>
        <v>9557264.120000001</v>
      </c>
      <c r="QU38" s="2">
        <f t="shared" si="39"/>
        <v>11248147.920000136</v>
      </c>
      <c r="QV38" s="2">
        <f t="shared" si="39"/>
        <v>7259177.450000003</v>
      </c>
      <c r="QW38" s="2">
        <f t="shared" si="39"/>
        <v>146846722.79999998</v>
      </c>
      <c r="QX38" s="2">
        <f t="shared" si="39"/>
        <v>31181508.569999993</v>
      </c>
      <c r="QY38" s="2">
        <f t="shared" si="39"/>
        <v>25104494.27</v>
      </c>
      <c r="QZ38" s="2">
        <f t="shared" si="39"/>
        <v>147749836.16999999</v>
      </c>
      <c r="RA38" s="2">
        <f t="shared" si="39"/>
        <v>7916023.2100000009</v>
      </c>
      <c r="RB38" s="2">
        <f t="shared" si="39"/>
        <v>64431502.749999985</v>
      </c>
      <c r="RC38" s="2">
        <f t="shared" si="39"/>
        <v>131170504.00999999</v>
      </c>
      <c r="RD38" s="2">
        <f t="shared" si="39"/>
        <v>6423273.8400000036</v>
      </c>
      <c r="RE38" s="2">
        <f t="shared" si="39"/>
        <v>4908010.3100000042</v>
      </c>
      <c r="RF38" s="2">
        <f t="shared" si="39"/>
        <v>58822640.979999997</v>
      </c>
      <c r="RG38" s="2">
        <f t="shared" si="39"/>
        <v>7495599.1599999983</v>
      </c>
      <c r="RH38" s="2">
        <f t="shared" si="39"/>
        <v>818888791.04999983</v>
      </c>
      <c r="RI38" s="2">
        <f t="shared" si="39"/>
        <v>7241601.5400000066</v>
      </c>
      <c r="RJ38" s="2">
        <f t="shared" si="39"/>
        <v>-3466681.2300000004</v>
      </c>
      <c r="RK38" s="2">
        <f t="shared" si="39"/>
        <v>60143350.050000012</v>
      </c>
      <c r="RL38" s="2">
        <f t="shared" si="39"/>
        <v>8295658.0700000077</v>
      </c>
      <c r="RM38" s="2">
        <f t="shared" si="39"/>
        <v>6664716.6799999848</v>
      </c>
      <c r="RN38" s="2">
        <f t="shared" si="39"/>
        <v>-38467520.269999996</v>
      </c>
      <c r="RO38" s="2">
        <f t="shared" si="39"/>
        <v>52875969.359999999</v>
      </c>
      <c r="RP38" s="2">
        <f t="shared" si="39"/>
        <v>51514976.679999992</v>
      </c>
      <c r="RQ38" s="2">
        <f t="shared" si="39"/>
        <v>-30202248.630000003</v>
      </c>
      <c r="RR38" s="2">
        <f t="shared" si="39"/>
        <v>84181824.390000015</v>
      </c>
      <c r="RS38" s="2">
        <f t="shared" si="39"/>
        <v>6725367.049999997</v>
      </c>
      <c r="RT38" s="2">
        <f t="shared" si="39"/>
        <v>-4056522.77999999</v>
      </c>
      <c r="RU38" s="2">
        <f t="shared" si="39"/>
        <v>448405.83999998868</v>
      </c>
      <c r="RV38" s="2">
        <f t="shared" si="39"/>
        <v>-5925619.9399999995</v>
      </c>
      <c r="RW38" s="2">
        <f t="shared" si="39"/>
        <v>9742608.620000001</v>
      </c>
      <c r="RX38" s="2">
        <f t="shared" si="39"/>
        <v>27088957.099999994</v>
      </c>
      <c r="RY38" s="2">
        <f t="shared" si="39"/>
        <v>29787716.949999992</v>
      </c>
      <c r="RZ38" s="2">
        <f t="shared" si="39"/>
        <v>-2723353.0699999984</v>
      </c>
      <c r="SA38" s="2">
        <f t="shared" si="39"/>
        <v>13374246</v>
      </c>
      <c r="SB38" s="2">
        <f t="shared" si="39"/>
        <v>11287277.710000038</v>
      </c>
      <c r="SC38" s="2">
        <f t="shared" si="39"/>
        <v>58742220.169999994</v>
      </c>
      <c r="SD38" s="2">
        <f t="shared" si="39"/>
        <v>27275629.109999999</v>
      </c>
      <c r="SE38" s="2">
        <f t="shared" si="39"/>
        <v>20545369.910000008</v>
      </c>
      <c r="SF38" s="2">
        <f t="shared" si="39"/>
        <v>3453762.33</v>
      </c>
      <c r="SG38" s="2">
        <f t="shared" si="39"/>
        <v>1597636.2700000033</v>
      </c>
      <c r="SH38" s="2">
        <f t="shared" si="39"/>
        <v>19705474.559999999</v>
      </c>
      <c r="SI38" s="2">
        <f t="shared" si="39"/>
        <v>2318471.4700000025</v>
      </c>
      <c r="SJ38" s="2">
        <f t="shared" si="39"/>
        <v>19188168.310000002</v>
      </c>
      <c r="SK38" s="2">
        <f t="shared" si="39"/>
        <v>35389090.629999988</v>
      </c>
      <c r="SL38" s="2">
        <f t="shared" si="39"/>
        <v>-63794070.200000025</v>
      </c>
      <c r="SM38" s="2">
        <f t="shared" si="39"/>
        <v>-935932.50000000093</v>
      </c>
      <c r="SN38" s="2">
        <f t="shared" si="39"/>
        <v>72539136.629999995</v>
      </c>
      <c r="SO38" s="2">
        <f t="shared" si="39"/>
        <v>37696113.660000004</v>
      </c>
      <c r="SP38" s="2">
        <f t="shared" si="39"/>
        <v>5190312.709999999</v>
      </c>
      <c r="SQ38" s="2">
        <f t="shared" si="39"/>
        <v>8697182.5099999979</v>
      </c>
      <c r="SR38" s="2">
        <f t="shared" si="39"/>
        <v>34924326.32</v>
      </c>
      <c r="SS38" s="2">
        <f t="shared" si="39"/>
        <v>27956773.189999998</v>
      </c>
      <c r="ST38" s="2">
        <f t="shared" si="39"/>
        <v>43325452.490000002</v>
      </c>
      <c r="SU38" s="2">
        <f t="shared" si="39"/>
        <v>7121410.8899999987</v>
      </c>
      <c r="SV38" s="2">
        <f t="shared" si="39"/>
        <v>-149711145.50000003</v>
      </c>
      <c r="SW38" s="2">
        <f t="shared" ref="SW38:VH38" si="40">SW36-SW37</f>
        <v>31677244.910000004</v>
      </c>
      <c r="SX38" s="2">
        <f t="shared" si="40"/>
        <v>-3258462.1799999923</v>
      </c>
      <c r="SY38" s="2">
        <f t="shared" si="40"/>
        <v>17170052.640000004</v>
      </c>
      <c r="SZ38" s="2">
        <f t="shared" si="40"/>
        <v>3580770.1900000013</v>
      </c>
      <c r="TA38" s="2">
        <f t="shared" si="40"/>
        <v>14424176.75</v>
      </c>
      <c r="TB38" s="2">
        <f t="shared" si="40"/>
        <v>3119103.24</v>
      </c>
      <c r="TC38" s="2">
        <f t="shared" si="40"/>
        <v>-34541843.699999988</v>
      </c>
      <c r="TD38" s="2">
        <f t="shared" si="40"/>
        <v>2098050.7599999998</v>
      </c>
      <c r="TE38" s="2">
        <f t="shared" si="40"/>
        <v>-5619462.8200000022</v>
      </c>
      <c r="TF38" s="2">
        <f t="shared" si="40"/>
        <v>4777963.2799999937</v>
      </c>
      <c r="TG38" s="2">
        <f t="shared" si="40"/>
        <v>-4317166.2799999937</v>
      </c>
      <c r="TH38" s="2">
        <f t="shared" si="40"/>
        <v>52306891.32</v>
      </c>
      <c r="TI38" s="2">
        <f t="shared" si="40"/>
        <v>2629896.379999999</v>
      </c>
      <c r="TJ38" s="2">
        <f t="shared" si="40"/>
        <v>-175165714.18000007</v>
      </c>
      <c r="TK38" s="2">
        <f t="shared" si="40"/>
        <v>47697215.759999998</v>
      </c>
      <c r="TL38" s="2">
        <f t="shared" si="40"/>
        <v>27145876.469999999</v>
      </c>
      <c r="TM38" s="2">
        <f t="shared" si="40"/>
        <v>-13106400.790000003</v>
      </c>
      <c r="TN38" s="2">
        <f t="shared" si="40"/>
        <v>9964483.5000000075</v>
      </c>
      <c r="TO38" s="2">
        <f t="shared" si="40"/>
        <v>12962138.899999997</v>
      </c>
      <c r="TP38" s="2">
        <f t="shared" si="40"/>
        <v>10754748.57</v>
      </c>
      <c r="TQ38" s="2">
        <f t="shared" si="40"/>
        <v>-1877332.7199999839</v>
      </c>
      <c r="TR38" s="2">
        <f t="shared" si="40"/>
        <v>24114244.999999996</v>
      </c>
      <c r="TS38" s="2">
        <f t="shared" si="40"/>
        <v>-12683373.420000004</v>
      </c>
      <c r="TT38" s="2">
        <f t="shared" si="40"/>
        <v>6608506.2199999951</v>
      </c>
      <c r="TU38" s="2">
        <f t="shared" si="40"/>
        <v>32111299.420000002</v>
      </c>
      <c r="TV38" s="2">
        <f t="shared" si="40"/>
        <v>4043583.51</v>
      </c>
      <c r="TW38" s="2">
        <f t="shared" si="40"/>
        <v>18364504.759999998</v>
      </c>
      <c r="TX38" s="2">
        <f t="shared" si="40"/>
        <v>6251056.9600000028</v>
      </c>
      <c r="TY38" s="2">
        <f t="shared" si="40"/>
        <v>42377468.980000004</v>
      </c>
      <c r="TZ38" s="2">
        <f t="shared" si="40"/>
        <v>92091258.690000013</v>
      </c>
      <c r="UA38" s="2">
        <f t="shared" si="40"/>
        <v>35865634.490000002</v>
      </c>
      <c r="UB38" s="2">
        <f t="shared" si="40"/>
        <v>346536419.12</v>
      </c>
      <c r="UC38" s="2">
        <f t="shared" si="40"/>
        <v>-10697484.400000006</v>
      </c>
      <c r="UD38" s="2">
        <f t="shared" si="40"/>
        <v>-8434369.2299999967</v>
      </c>
      <c r="UE38" s="2">
        <f t="shared" si="40"/>
        <v>1813427.1999999993</v>
      </c>
      <c r="UF38" s="2">
        <f t="shared" si="40"/>
        <v>-182945884.16999996</v>
      </c>
      <c r="UG38" s="2">
        <f t="shared" si="40"/>
        <v>21467019.75</v>
      </c>
      <c r="UH38" s="2">
        <f t="shared" si="40"/>
        <v>-7112062.7100000028</v>
      </c>
      <c r="UI38" s="2">
        <f t="shared" si="40"/>
        <v>19524956.699999999</v>
      </c>
      <c r="UJ38" s="2">
        <f t="shared" si="40"/>
        <v>3138341.879999999</v>
      </c>
      <c r="UK38" s="2">
        <f t="shared" si="40"/>
        <v>146735162.70000002</v>
      </c>
      <c r="UL38" s="2">
        <f t="shared" si="40"/>
        <v>15489288.74000001</v>
      </c>
      <c r="UM38" s="2">
        <f t="shared" si="40"/>
        <v>19602715.859999999</v>
      </c>
      <c r="UN38" s="2">
        <f t="shared" si="40"/>
        <v>-4347232.3699999899</v>
      </c>
      <c r="UO38" s="2">
        <f t="shared" si="40"/>
        <v>21990934.010000013</v>
      </c>
      <c r="UP38" s="2">
        <f t="shared" si="40"/>
        <v>-5497663.0800000019</v>
      </c>
      <c r="UQ38" s="2">
        <f t="shared" si="40"/>
        <v>577275098.30999982</v>
      </c>
      <c r="UR38" s="2">
        <f t="shared" si="40"/>
        <v>-5727012.2799999937</v>
      </c>
      <c r="US38" s="2">
        <f t="shared" si="40"/>
        <v>-15577436.919999998</v>
      </c>
      <c r="UT38" s="2">
        <f t="shared" si="40"/>
        <v>-31119526.139999956</v>
      </c>
      <c r="UU38" s="2">
        <f t="shared" si="40"/>
        <v>26657680.98</v>
      </c>
      <c r="UV38" s="2">
        <f t="shared" si="40"/>
        <v>-20221473.459999997</v>
      </c>
      <c r="UW38" s="2">
        <f t="shared" si="40"/>
        <v>-17041204.589999974</v>
      </c>
      <c r="UX38" s="2">
        <f t="shared" si="40"/>
        <v>1449142.5799999982</v>
      </c>
      <c r="UY38" s="2">
        <f t="shared" si="40"/>
        <v>-14911814.040000001</v>
      </c>
      <c r="UZ38" s="2">
        <f t="shared" si="40"/>
        <v>19732795.670000002</v>
      </c>
      <c r="VA38" s="2">
        <f t="shared" si="40"/>
        <v>1331779.2699999996</v>
      </c>
      <c r="VB38" s="2">
        <f t="shared" si="40"/>
        <v>-7728788.2900000066</v>
      </c>
      <c r="VC38" s="2">
        <f t="shared" si="40"/>
        <v>32890641.119999997</v>
      </c>
      <c r="VD38" s="2">
        <f t="shared" si="40"/>
        <v>28819810.609999999</v>
      </c>
      <c r="VE38" s="2">
        <f t="shared" si="40"/>
        <v>2749247.8999999985</v>
      </c>
      <c r="VF38" s="2">
        <f t="shared" si="40"/>
        <v>1126896.4199999981</v>
      </c>
      <c r="VG38" s="2">
        <f t="shared" si="40"/>
        <v>8553113.2400000021</v>
      </c>
      <c r="VH38" s="2">
        <f t="shared" si="40"/>
        <v>2810129.1500000022</v>
      </c>
      <c r="VI38" s="2">
        <f t="shared" ref="VI38:XT38" si="41">VI36-VI37</f>
        <v>-16243895.550000004</v>
      </c>
      <c r="VJ38" s="2">
        <f t="shared" si="41"/>
        <v>-5853059.1199999992</v>
      </c>
      <c r="VK38" s="2">
        <f t="shared" si="41"/>
        <v>12852486.850000001</v>
      </c>
      <c r="VL38" s="2">
        <f t="shared" si="41"/>
        <v>11257464.700000001</v>
      </c>
      <c r="VM38" s="2">
        <f t="shared" si="41"/>
        <v>-76249153.050000072</v>
      </c>
      <c r="VN38" s="2">
        <f t="shared" si="41"/>
        <v>11236734.609999999</v>
      </c>
      <c r="VO38" s="2">
        <f t="shared" si="41"/>
        <v>39954578</v>
      </c>
      <c r="VP38" s="2">
        <f t="shared" si="41"/>
        <v>8760830.3999999985</v>
      </c>
      <c r="VQ38" s="2">
        <f t="shared" si="41"/>
        <v>3320815.3399999961</v>
      </c>
      <c r="VR38" s="2">
        <f t="shared" si="41"/>
        <v>5867767.7300000042</v>
      </c>
      <c r="VS38" s="2">
        <f t="shared" si="41"/>
        <v>24539518.400000002</v>
      </c>
      <c r="VT38" s="2">
        <f t="shared" si="41"/>
        <v>6581588.3699999992</v>
      </c>
      <c r="VU38" s="2">
        <f t="shared" si="41"/>
        <v>12127498.709999997</v>
      </c>
      <c r="VV38" s="2">
        <f t="shared" si="41"/>
        <v>40031514.799999982</v>
      </c>
      <c r="VW38" s="2">
        <f t="shared" si="41"/>
        <v>10409247.439999998</v>
      </c>
      <c r="VX38" s="2">
        <f t="shared" si="41"/>
        <v>75578722.530000001</v>
      </c>
      <c r="VY38" s="2">
        <f t="shared" si="41"/>
        <v>-4032748.1099999994</v>
      </c>
      <c r="VZ38" s="2">
        <f t="shared" si="41"/>
        <v>54446451</v>
      </c>
      <c r="WA38" s="2">
        <f t="shared" si="41"/>
        <v>-889056.46999999881</v>
      </c>
      <c r="WB38" s="2">
        <f t="shared" si="41"/>
        <v>2439301219.3299999</v>
      </c>
      <c r="WC38" s="2">
        <f t="shared" si="41"/>
        <v>36619633.959999986</v>
      </c>
      <c r="WD38" s="2">
        <f t="shared" si="41"/>
        <v>70641280.49999997</v>
      </c>
      <c r="WE38" s="2">
        <f t="shared" si="41"/>
        <v>60670292.110000007</v>
      </c>
      <c r="WF38" s="2">
        <f t="shared" si="41"/>
        <v>33739181.540000007</v>
      </c>
      <c r="WG38" s="2">
        <f t="shared" si="41"/>
        <v>3181056.0599999987</v>
      </c>
      <c r="WH38" s="2">
        <f t="shared" si="41"/>
        <v>10482814.860000007</v>
      </c>
      <c r="WI38" s="2">
        <f t="shared" si="41"/>
        <v>34195580.079999998</v>
      </c>
      <c r="WJ38" s="2">
        <f t="shared" si="41"/>
        <v>52240106.219999999</v>
      </c>
      <c r="WK38" s="2">
        <f t="shared" si="41"/>
        <v>41685641.789999999</v>
      </c>
      <c r="WL38" s="2">
        <f t="shared" si="41"/>
        <v>8080713.2699999996</v>
      </c>
      <c r="WM38" s="2">
        <f t="shared" si="41"/>
        <v>-15686483.809999995</v>
      </c>
      <c r="WN38" s="2">
        <f t="shared" si="41"/>
        <v>68243355.670000017</v>
      </c>
      <c r="WO38" s="2">
        <f t="shared" si="41"/>
        <v>-12695901.430000007</v>
      </c>
      <c r="WP38" s="2">
        <f t="shared" si="41"/>
        <v>42967443.450000003</v>
      </c>
      <c r="WQ38" s="2">
        <f t="shared" si="41"/>
        <v>65954759.889999986</v>
      </c>
      <c r="WR38" s="2">
        <f t="shared" si="41"/>
        <v>19997395.440000013</v>
      </c>
      <c r="WS38" s="2">
        <f t="shared" si="41"/>
        <v>83108961.620000005</v>
      </c>
      <c r="WT38" s="2">
        <f t="shared" si="41"/>
        <v>15125464.679999996</v>
      </c>
      <c r="WU38" s="2">
        <f t="shared" si="41"/>
        <v>50995125.719999991</v>
      </c>
      <c r="WV38" s="2">
        <f t="shared" si="41"/>
        <v>23229896.659999996</v>
      </c>
      <c r="WW38" s="2">
        <f t="shared" si="41"/>
        <v>-6235570.9400000088</v>
      </c>
      <c r="WX38" s="2">
        <f t="shared" si="41"/>
        <v>23869717.179999996</v>
      </c>
      <c r="WY38" s="2">
        <f t="shared" si="41"/>
        <v>8909226.7300000004</v>
      </c>
      <c r="WZ38" s="2">
        <f t="shared" si="41"/>
        <v>24835505.019999988</v>
      </c>
      <c r="XA38" s="2">
        <f t="shared" si="41"/>
        <v>281639.58999999985</v>
      </c>
      <c r="XB38" s="2">
        <f t="shared" si="41"/>
        <v>269773.61999999918</v>
      </c>
      <c r="XC38" s="2">
        <f t="shared" si="41"/>
        <v>16398565.969999997</v>
      </c>
      <c r="XD38" s="2">
        <f t="shared" si="41"/>
        <v>111992618.83999999</v>
      </c>
      <c r="XE38" s="2">
        <f t="shared" si="41"/>
        <v>-5032541.284</v>
      </c>
      <c r="XF38" s="2">
        <f t="shared" si="41"/>
        <v>37449617.239999995</v>
      </c>
      <c r="XG38" s="2">
        <f t="shared" si="41"/>
        <v>14806125.990000002</v>
      </c>
      <c r="XH38" s="2">
        <f t="shared" si="41"/>
        <v>2651742.6000000015</v>
      </c>
      <c r="XI38" s="2">
        <f t="shared" si="41"/>
        <v>890663771.08000016</v>
      </c>
      <c r="XJ38" s="2">
        <f t="shared" si="41"/>
        <v>70696577.980000004</v>
      </c>
      <c r="XK38" s="2">
        <f t="shared" si="41"/>
        <v>109939869.65000001</v>
      </c>
      <c r="XL38" s="2">
        <f t="shared" si="41"/>
        <v>52630417.709999949</v>
      </c>
      <c r="XM38" s="2">
        <f t="shared" si="41"/>
        <v>40163770.600000001</v>
      </c>
      <c r="XN38" s="2">
        <f t="shared" si="41"/>
        <v>59662309.030000001</v>
      </c>
      <c r="XO38" s="2">
        <f t="shared" si="41"/>
        <v>103579016.78</v>
      </c>
      <c r="XP38" s="2">
        <f t="shared" si="41"/>
        <v>112244930.38999999</v>
      </c>
      <c r="XQ38" s="2">
        <f t="shared" si="41"/>
        <v>26279109.260000005</v>
      </c>
      <c r="XR38" s="2">
        <f t="shared" si="41"/>
        <v>124860849.56999999</v>
      </c>
      <c r="XS38" s="2">
        <f t="shared" si="41"/>
        <v>92144023.340000004</v>
      </c>
      <c r="XT38" s="2">
        <f t="shared" si="41"/>
        <v>32266277.660000004</v>
      </c>
      <c r="XU38" s="2">
        <f t="shared" ref="XU38:AAF38" si="42">XU36-XU37</f>
        <v>37730604.520000003</v>
      </c>
      <c r="XV38" s="2">
        <f t="shared" si="42"/>
        <v>71020827.019999996</v>
      </c>
      <c r="XW38" s="2">
        <f t="shared" si="42"/>
        <v>82594673.010000005</v>
      </c>
      <c r="XX38" s="2">
        <f t="shared" si="42"/>
        <v>6424568.7599999979</v>
      </c>
      <c r="XY38" s="2">
        <f t="shared" si="42"/>
        <v>23790107.149999999</v>
      </c>
      <c r="XZ38" s="2">
        <f t="shared" si="42"/>
        <v>33384219.739999998</v>
      </c>
      <c r="YA38" s="2">
        <f t="shared" si="42"/>
        <v>21419613.430000003</v>
      </c>
      <c r="YB38" s="2">
        <f t="shared" si="42"/>
        <v>52500139.190000005</v>
      </c>
      <c r="YC38" s="2">
        <f t="shared" si="42"/>
        <v>41801867.119999997</v>
      </c>
      <c r="YD38" s="2">
        <f t="shared" si="42"/>
        <v>74541788.610000014</v>
      </c>
      <c r="YE38" s="2">
        <f t="shared" si="42"/>
        <v>49159677.890000001</v>
      </c>
      <c r="YF38" s="2">
        <f t="shared" si="42"/>
        <v>586250301.14999986</v>
      </c>
      <c r="YG38" s="2">
        <f t="shared" si="42"/>
        <v>92237072.989999995</v>
      </c>
      <c r="YH38" s="2">
        <f t="shared" si="42"/>
        <v>98350735.210000038</v>
      </c>
      <c r="YI38" s="2">
        <f t="shared" si="42"/>
        <v>75825558.299999997</v>
      </c>
      <c r="YJ38" s="2">
        <f t="shared" si="42"/>
        <v>292992269.1500001</v>
      </c>
      <c r="YK38" s="2">
        <f t="shared" si="42"/>
        <v>71765511.050000012</v>
      </c>
      <c r="YL38" s="2">
        <f t="shared" si="42"/>
        <v>79609246.51000002</v>
      </c>
      <c r="YM38" s="2">
        <f t="shared" si="42"/>
        <v>45048453.389999993</v>
      </c>
      <c r="YN38" s="2">
        <f t="shared" si="42"/>
        <v>7636051.9999999925</v>
      </c>
      <c r="YO38" s="2">
        <f t="shared" si="42"/>
        <v>22284213.859999999</v>
      </c>
      <c r="YP38" s="2">
        <f t="shared" si="42"/>
        <v>69589475.63000001</v>
      </c>
      <c r="YQ38" s="2">
        <f t="shared" si="42"/>
        <v>61003859.450000018</v>
      </c>
      <c r="YR38" s="2">
        <f t="shared" si="42"/>
        <v>33987833.049999997</v>
      </c>
      <c r="YS38" s="2">
        <f t="shared" si="42"/>
        <v>52407056.150000006</v>
      </c>
      <c r="YT38" s="2">
        <f t="shared" si="42"/>
        <v>97434831.75999999</v>
      </c>
      <c r="YU38" s="2">
        <f t="shared" si="42"/>
        <v>109691977.14999999</v>
      </c>
      <c r="YV38" s="2">
        <f t="shared" si="42"/>
        <v>63875448.68999999</v>
      </c>
      <c r="YW38" s="2">
        <f t="shared" si="42"/>
        <v>51696148.900000006</v>
      </c>
      <c r="YX38" s="2">
        <f t="shared" si="42"/>
        <v>19584502.559999995</v>
      </c>
      <c r="YY38" s="2">
        <f t="shared" si="42"/>
        <v>31463786.340000007</v>
      </c>
      <c r="YZ38" s="2">
        <f t="shared" si="42"/>
        <v>29947272.010000005</v>
      </c>
      <c r="ZA38" s="2">
        <f t="shared" si="42"/>
        <v>9128714.5100000016</v>
      </c>
      <c r="ZB38" s="2">
        <f t="shared" si="42"/>
        <v>11023637.630000003</v>
      </c>
      <c r="ZC38" s="2">
        <f t="shared" si="42"/>
        <v>23160056.220000003</v>
      </c>
      <c r="ZD38" s="2">
        <f t="shared" si="42"/>
        <v>193152286.69</v>
      </c>
      <c r="ZE38" s="2">
        <f t="shared" si="42"/>
        <v>22791947.259999998</v>
      </c>
      <c r="ZF38" s="2">
        <f t="shared" si="42"/>
        <v>57767365.709999986</v>
      </c>
      <c r="ZG38" s="2">
        <f t="shared" si="42"/>
        <v>24701666.340000004</v>
      </c>
      <c r="ZH38" s="2">
        <f t="shared" si="42"/>
        <v>46367630.730000004</v>
      </c>
      <c r="ZI38" s="2">
        <f t="shared" si="42"/>
        <v>20122957.199999999</v>
      </c>
      <c r="ZJ38" s="2">
        <f t="shared" si="42"/>
        <v>26350937.019999996</v>
      </c>
      <c r="ZK38" s="2">
        <f t="shared" si="42"/>
        <v>16305276.050000003</v>
      </c>
      <c r="ZL38" s="2">
        <f t="shared" si="42"/>
        <v>21316142.400000021</v>
      </c>
      <c r="ZM38" s="2">
        <f t="shared" si="42"/>
        <v>165886981.97999996</v>
      </c>
      <c r="ZN38" s="2">
        <f t="shared" si="42"/>
        <v>31794315.209999993</v>
      </c>
      <c r="ZO38" s="2">
        <f t="shared" si="42"/>
        <v>27672684.409999996</v>
      </c>
      <c r="ZP38" s="2">
        <f t="shared" si="42"/>
        <v>319246676.03000015</v>
      </c>
      <c r="ZQ38" s="2">
        <f t="shared" si="42"/>
        <v>104764615.45000002</v>
      </c>
      <c r="ZR38" s="2">
        <f t="shared" si="42"/>
        <v>63821195.68</v>
      </c>
      <c r="ZS38" s="2">
        <f t="shared" si="42"/>
        <v>26898530.320000004</v>
      </c>
      <c r="ZT38" s="2">
        <f t="shared" si="42"/>
        <v>135039766</v>
      </c>
      <c r="ZU38" s="2">
        <f t="shared" si="42"/>
        <v>317336759.41000009</v>
      </c>
      <c r="ZV38" s="2">
        <f t="shared" si="42"/>
        <v>-2527034.1999999955</v>
      </c>
      <c r="ZW38" s="2">
        <f t="shared" si="42"/>
        <v>43236904.559999995</v>
      </c>
      <c r="ZX38" s="2">
        <f t="shared" si="42"/>
        <v>46322152.649999999</v>
      </c>
      <c r="ZY38" s="2">
        <f t="shared" si="42"/>
        <v>13665212.170000006</v>
      </c>
      <c r="ZZ38" s="2">
        <f t="shared" si="42"/>
        <v>64667350.810000002</v>
      </c>
      <c r="AAA38" s="2">
        <f t="shared" si="42"/>
        <v>12140921.07</v>
      </c>
      <c r="AAB38" s="2">
        <f t="shared" si="42"/>
        <v>22536408.199999996</v>
      </c>
      <c r="AAC38" s="2">
        <f t="shared" si="42"/>
        <v>34795719.930000007</v>
      </c>
      <c r="AAD38" s="2">
        <f t="shared" si="42"/>
        <v>44069435.439999998</v>
      </c>
      <c r="AAE38" s="2">
        <f t="shared" si="42"/>
        <v>67740822.070000008</v>
      </c>
      <c r="AAF38" s="2">
        <f t="shared" si="42"/>
        <v>62658906.809999995</v>
      </c>
      <c r="AAG38" s="2">
        <f t="shared" ref="AAG38:ACR38" si="43">AAG36-AAG37</f>
        <v>13616904.629999999</v>
      </c>
      <c r="AAH38" s="2">
        <f t="shared" si="43"/>
        <v>29206652.129999995</v>
      </c>
      <c r="AAI38" s="2">
        <f t="shared" si="43"/>
        <v>69073015.350000024</v>
      </c>
      <c r="AAJ38" s="2">
        <f t="shared" si="43"/>
        <v>6872839.8600000031</v>
      </c>
      <c r="AAK38" s="2">
        <f t="shared" si="43"/>
        <v>8927886.7299999967</v>
      </c>
      <c r="AAL38" s="2">
        <f t="shared" si="43"/>
        <v>-1725284.1400000006</v>
      </c>
      <c r="AAM38" s="2">
        <f t="shared" si="43"/>
        <v>23924196.150000002</v>
      </c>
      <c r="AAN38" s="2">
        <f t="shared" si="43"/>
        <v>-1461996.0500000045</v>
      </c>
      <c r="AAO38" s="2">
        <f t="shared" si="43"/>
        <v>13651155.030000001</v>
      </c>
      <c r="AAP38" s="2">
        <f t="shared" si="43"/>
        <v>343550653.86000001</v>
      </c>
      <c r="AAQ38" s="2">
        <f t="shared" si="43"/>
        <v>117510.49000000209</v>
      </c>
      <c r="AAR38" s="2">
        <f t="shared" si="43"/>
        <v>38809376.200000003</v>
      </c>
      <c r="AAS38" s="2">
        <f t="shared" si="43"/>
        <v>178941466.23000002</v>
      </c>
      <c r="AAT38" s="2">
        <f t="shared" si="43"/>
        <v>31335602.120000005</v>
      </c>
      <c r="AAU38" s="2">
        <f t="shared" si="43"/>
        <v>83257134.819999993</v>
      </c>
      <c r="AAV38" s="2">
        <f t="shared" si="43"/>
        <v>6995172.9399999976</v>
      </c>
      <c r="AAW38" s="2">
        <f t="shared" si="43"/>
        <v>87539759.530000001</v>
      </c>
      <c r="AAX38" s="2">
        <f t="shared" si="43"/>
        <v>20409144.760000005</v>
      </c>
      <c r="AAY38" s="2">
        <f t="shared" si="43"/>
        <v>18891503.539999999</v>
      </c>
      <c r="AAZ38" s="2">
        <f t="shared" si="43"/>
        <v>45044389.310000002</v>
      </c>
      <c r="ABA38" s="2">
        <f t="shared" si="43"/>
        <v>42976670.00999999</v>
      </c>
      <c r="ABB38" s="2">
        <f t="shared" si="43"/>
        <v>69512005.25</v>
      </c>
      <c r="ABC38" s="2">
        <f t="shared" si="43"/>
        <v>7104111.3199999984</v>
      </c>
      <c r="ABD38" s="2">
        <f t="shared" si="43"/>
        <v>-760533.60000000149</v>
      </c>
      <c r="ABE38" s="2">
        <f t="shared" si="43"/>
        <v>27748114.960000001</v>
      </c>
      <c r="ABF38" s="2">
        <f t="shared" si="43"/>
        <v>33578359.530000001</v>
      </c>
      <c r="ABG38" s="2">
        <f t="shared" si="43"/>
        <v>66461159.090000011</v>
      </c>
      <c r="ABH38" s="2">
        <f t="shared" si="43"/>
        <v>13831189.459999997</v>
      </c>
      <c r="ABI38" s="2">
        <f t="shared" si="43"/>
        <v>39288781.630000025</v>
      </c>
      <c r="ABJ38" s="2">
        <f t="shared" si="43"/>
        <v>62908178.550000012</v>
      </c>
      <c r="ABK38" s="2">
        <f t="shared" si="43"/>
        <v>33136828.529999997</v>
      </c>
      <c r="ABL38" s="2">
        <f t="shared" si="43"/>
        <v>23637532.009999998</v>
      </c>
      <c r="ABM38" s="2">
        <f t="shared" si="43"/>
        <v>-37240.309999998659</v>
      </c>
      <c r="ABN38" s="2">
        <f t="shared" si="43"/>
        <v>35730454.559999995</v>
      </c>
      <c r="ABO38" s="2">
        <f t="shared" si="43"/>
        <v>16102587.949999999</v>
      </c>
      <c r="ABP38" s="2">
        <f t="shared" si="43"/>
        <v>245395018.5</v>
      </c>
      <c r="ABQ38" s="2">
        <f t="shared" si="43"/>
        <v>80770327.519999996</v>
      </c>
      <c r="ABR38" s="2">
        <f t="shared" si="43"/>
        <v>25696964.219999995</v>
      </c>
      <c r="ABS38" s="2">
        <f t="shared" si="43"/>
        <v>133729251.55999999</v>
      </c>
      <c r="ABT38" s="2">
        <f t="shared" si="43"/>
        <v>125476279.31</v>
      </c>
      <c r="ABU38" s="2">
        <f t="shared" si="43"/>
        <v>97944996.169999987</v>
      </c>
      <c r="ABV38" s="2">
        <f t="shared" si="43"/>
        <v>22586882.749999996</v>
      </c>
      <c r="ABW38" s="2">
        <f t="shared" si="43"/>
        <v>47590543.480000004</v>
      </c>
      <c r="ABX38" s="2">
        <f t="shared" si="43"/>
        <v>39952390.960000001</v>
      </c>
      <c r="ABY38" s="2">
        <f t="shared" si="43"/>
        <v>8451912.2199997902</v>
      </c>
      <c r="ABZ38" s="2">
        <f t="shared" si="43"/>
        <v>45497481.919999987</v>
      </c>
      <c r="ACA38" s="2">
        <f t="shared" si="43"/>
        <v>46943811.770000003</v>
      </c>
      <c r="ACB38" s="2">
        <f t="shared" si="43"/>
        <v>22296426.480000004</v>
      </c>
      <c r="ACC38" s="2">
        <f t="shared" si="43"/>
        <v>15810313.849999998</v>
      </c>
      <c r="ACD38" s="2">
        <f t="shared" si="43"/>
        <v>-20897322.329999998</v>
      </c>
      <c r="ACE38" s="2">
        <f t="shared" si="43"/>
        <v>9837968.7899999991</v>
      </c>
      <c r="ACF38" s="2">
        <f t="shared" si="43"/>
        <v>9790855.700000003</v>
      </c>
      <c r="ACG38" s="2">
        <f t="shared" si="43"/>
        <v>12500414.829999996</v>
      </c>
      <c r="ACH38" s="2">
        <f t="shared" si="43"/>
        <v>27009830.629999999</v>
      </c>
      <c r="ACI38" s="2">
        <f t="shared" si="43"/>
        <v>10284422.120000001</v>
      </c>
      <c r="ACJ38" s="2">
        <f t="shared" si="43"/>
        <v>137180283.70000005</v>
      </c>
      <c r="ACK38" s="2">
        <f t="shared" si="43"/>
        <v>41482466.850000001</v>
      </c>
      <c r="ACL38" s="2">
        <f t="shared" si="43"/>
        <v>12835859.299999993</v>
      </c>
      <c r="ACM38" s="2">
        <f t="shared" si="43"/>
        <v>97339217.51000002</v>
      </c>
      <c r="ACN38" s="2">
        <f t="shared" si="43"/>
        <v>7086129.9300000006</v>
      </c>
      <c r="ACO38" s="2">
        <f t="shared" si="43"/>
        <v>-15443469.719999995</v>
      </c>
      <c r="ACP38" s="2">
        <f t="shared" si="43"/>
        <v>37314687.140000001</v>
      </c>
      <c r="ACQ38" s="2">
        <f t="shared" si="43"/>
        <v>231575190.09000009</v>
      </c>
      <c r="ACR38" s="2">
        <f t="shared" si="43"/>
        <v>239825451.07999998</v>
      </c>
      <c r="ACS38" s="2">
        <f t="shared" ref="ACS38:AFD38" si="44">ACS36-ACS37</f>
        <v>6230858.6599999964</v>
      </c>
      <c r="ACT38" s="2">
        <f t="shared" si="44"/>
        <v>1680581.6200000122</v>
      </c>
      <c r="ACU38" s="2">
        <f t="shared" si="44"/>
        <v>42156863.689999975</v>
      </c>
      <c r="ACV38" s="2">
        <f t="shared" si="44"/>
        <v>53456197.470000006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 t="shared" si="44"/>
        <v>3442610.4200000316</v>
      </c>
      <c r="ADH38" s="2">
        <f t="shared" si="44"/>
        <v>26531135.910000004</v>
      </c>
      <c r="ADI38" s="2">
        <f t="shared" si="44"/>
        <v>26378466.879999999</v>
      </c>
      <c r="ADJ38" s="2">
        <f t="shared" si="44"/>
        <v>5865319.9199999981</v>
      </c>
      <c r="ADK38" s="2">
        <f t="shared" si="44"/>
        <v>9590900.6100000031</v>
      </c>
      <c r="ADL38" s="2">
        <f t="shared" si="44"/>
        <v>8300958.9600000018</v>
      </c>
      <c r="ADM38" s="2">
        <f t="shared" si="44"/>
        <v>37607771.330000006</v>
      </c>
      <c r="ADN38" s="2">
        <f t="shared" si="44"/>
        <v>12333337.240000002</v>
      </c>
      <c r="ADO38" s="2">
        <f t="shared" si="44"/>
        <v>4132085.3999999985</v>
      </c>
      <c r="ADP38" s="2">
        <f t="shared" si="44"/>
        <v>331302481.25</v>
      </c>
      <c r="ADQ38" s="2">
        <f t="shared" si="44"/>
        <v>101672378.31999998</v>
      </c>
      <c r="ADR38" s="2">
        <f t="shared" si="44"/>
        <v>53481605.640000001</v>
      </c>
      <c r="ADS38" s="2">
        <f t="shared" si="44"/>
        <v>50241791.960000001</v>
      </c>
      <c r="ADT38" s="2">
        <f t="shared" si="44"/>
        <v>-30659587.939999968</v>
      </c>
      <c r="ADU38" s="2">
        <f t="shared" si="44"/>
        <v>-5319292.1099999994</v>
      </c>
      <c r="ADV38" s="2">
        <f t="shared" si="44"/>
        <v>-583338.88000000082</v>
      </c>
      <c r="ADW38" s="2">
        <f t="shared" si="44"/>
        <v>25389719.670000002</v>
      </c>
      <c r="ADX38" s="2">
        <f t="shared" si="44"/>
        <v>-8173939</v>
      </c>
      <c r="ADY38" s="2">
        <f t="shared" si="44"/>
        <v>2213647.7199999988</v>
      </c>
      <c r="ADZ38" s="2">
        <f t="shared" si="44"/>
        <v>83226316.820000052</v>
      </c>
      <c r="AEA38" s="2">
        <f t="shared" si="44"/>
        <v>23717147.569999963</v>
      </c>
      <c r="AEB38" s="2">
        <f t="shared" si="44"/>
        <v>-66663624.569999993</v>
      </c>
      <c r="AEC38" s="2">
        <f t="shared" si="44"/>
        <v>10503825.970000006</v>
      </c>
      <c r="AED38" s="2">
        <f t="shared" si="44"/>
        <v>27665049.779999997</v>
      </c>
      <c r="AEE38" s="2">
        <f t="shared" si="44"/>
        <v>28627753.040000007</v>
      </c>
      <c r="AEF38" s="2">
        <f t="shared" si="44"/>
        <v>3948467.4800000042</v>
      </c>
      <c r="AEG38" s="2">
        <f t="shared" si="44"/>
        <v>-21321722.970000006</v>
      </c>
      <c r="AEH38" s="2">
        <f t="shared" si="44"/>
        <v>-4770481.7900000028</v>
      </c>
      <c r="AEI38" s="2">
        <f t="shared" si="44"/>
        <v>51861142.799999997</v>
      </c>
      <c r="AEJ38" s="2">
        <f t="shared" si="44"/>
        <v>-234294.8599999994</v>
      </c>
      <c r="AEK38" s="2">
        <f t="shared" si="44"/>
        <v>72632278.810000002</v>
      </c>
      <c r="AEL38" s="2">
        <f t="shared" si="44"/>
        <v>9985595.1999999918</v>
      </c>
      <c r="AEM38" s="2">
        <f t="shared" si="44"/>
        <v>-7397258.4899999965</v>
      </c>
      <c r="AEN38" s="2">
        <f t="shared" si="44"/>
        <v>12931394.499999985</v>
      </c>
      <c r="AEO38" s="2">
        <f t="shared" si="44"/>
        <v>45479906.079999998</v>
      </c>
      <c r="AEP38" s="2">
        <f t="shared" si="44"/>
        <v>10875096.16</v>
      </c>
      <c r="AEQ38" s="2">
        <f t="shared" si="44"/>
        <v>-50830552.490000002</v>
      </c>
      <c r="AER38" s="2">
        <f t="shared" si="44"/>
        <v>2929825.6700000004</v>
      </c>
      <c r="AES38" s="2">
        <f t="shared" si="44"/>
        <v>-19392994.199999981</v>
      </c>
      <c r="AET38" s="2">
        <f t="shared" si="44"/>
        <v>455294694.39999986</v>
      </c>
      <c r="AEU38" s="2">
        <f t="shared" si="44"/>
        <v>54343728.519999996</v>
      </c>
      <c r="AEV38" s="2">
        <f t="shared" si="44"/>
        <v>97190431.99000001</v>
      </c>
      <c r="AEW38" s="2">
        <f t="shared" si="44"/>
        <v>609645.74000000954</v>
      </c>
      <c r="AEX38" s="2">
        <f t="shared" si="44"/>
        <v>9183914.3399999943</v>
      </c>
      <c r="AEY38" s="2">
        <f t="shared" si="44"/>
        <v>-3607143.2299999967</v>
      </c>
      <c r="AEZ38" s="2">
        <f t="shared" si="44"/>
        <v>8730764.2800000012</v>
      </c>
      <c r="AFA38" s="2">
        <f t="shared" si="44"/>
        <v>-6362273.0500000007</v>
      </c>
      <c r="AFB38" s="2">
        <f t="shared" si="44"/>
        <v>-6093865.290000001</v>
      </c>
      <c r="AFC38" s="2">
        <f t="shared" si="44"/>
        <v>-3237040.08</v>
      </c>
      <c r="AFD38" s="2">
        <f t="shared" si="44"/>
        <v>294528678.37999994</v>
      </c>
      <c r="AFE38" s="2">
        <f t="shared" ref="AFE38:AHP38" si="45">AFE36-AFE37</f>
        <v>199139270.11000001</v>
      </c>
      <c r="AFF38" s="2">
        <f t="shared" si="45"/>
        <v>64604698.269999996</v>
      </c>
      <c r="AFG38" s="2">
        <f t="shared" si="45"/>
        <v>44327417.440000013</v>
      </c>
      <c r="AFH38" s="2">
        <f t="shared" si="45"/>
        <v>207080244.64999998</v>
      </c>
      <c r="AFI38" s="2">
        <f t="shared" si="45"/>
        <v>64990585.240000002</v>
      </c>
      <c r="AFJ38" s="2">
        <f t="shared" si="45"/>
        <v>16762165.309999991</v>
      </c>
      <c r="AFK38" s="2">
        <f t="shared" si="45"/>
        <v>16665278.080000002</v>
      </c>
      <c r="AFL38" s="2">
        <f t="shared" si="45"/>
        <v>46755204.75</v>
      </c>
      <c r="AFM38" s="2">
        <f t="shared" si="45"/>
        <v>28912754.73</v>
      </c>
      <c r="AFN38" s="2">
        <f t="shared" si="45"/>
        <v>17786367.309999999</v>
      </c>
      <c r="AFO38" s="2">
        <f t="shared" si="45"/>
        <v>36864871.789999992</v>
      </c>
      <c r="AFP38" s="2">
        <f t="shared" si="45"/>
        <v>31980250.830000006</v>
      </c>
      <c r="AFQ38" s="2">
        <f t="shared" si="45"/>
        <v>569424115.99000025</v>
      </c>
      <c r="AFR38" s="2">
        <f t="shared" si="45"/>
        <v>70986661.560000002</v>
      </c>
      <c r="AFS38" s="2">
        <f t="shared" si="45"/>
        <v>110030098.72999999</v>
      </c>
      <c r="AFT38" s="2">
        <f t="shared" si="45"/>
        <v>37789601.210000001</v>
      </c>
      <c r="AFU38" s="2">
        <f t="shared" si="45"/>
        <v>58243124.74000001</v>
      </c>
      <c r="AFV38" s="2">
        <f t="shared" si="45"/>
        <v>43509466.590000004</v>
      </c>
      <c r="AFW38" s="2">
        <f t="shared" si="45"/>
        <v>30102963.460000008</v>
      </c>
      <c r="AFX38" s="2">
        <f t="shared" si="45"/>
        <v>119427717.73999998</v>
      </c>
      <c r="AFY38" s="2">
        <f t="shared" si="45"/>
        <v>47198311.939999983</v>
      </c>
      <c r="AFZ38" s="2">
        <f t="shared" si="45"/>
        <v>21369125.119999997</v>
      </c>
      <c r="AGA38" s="2">
        <f t="shared" si="45"/>
        <v>173789310.67999998</v>
      </c>
      <c r="AGB38" s="2">
        <f t="shared" si="45"/>
        <v>63007712.639999993</v>
      </c>
      <c r="AGC38" s="2">
        <f t="shared" si="45"/>
        <v>464829585.23000008</v>
      </c>
      <c r="AGD38" s="2">
        <f t="shared" si="45"/>
        <v>102018018.65000001</v>
      </c>
      <c r="AGE38" s="2">
        <f t="shared" si="45"/>
        <v>39870921.259999998</v>
      </c>
      <c r="AGF38" s="2">
        <f t="shared" si="45"/>
        <v>83124694.049999997</v>
      </c>
      <c r="AGG38" s="2">
        <f t="shared" si="45"/>
        <v>88938280.770000011</v>
      </c>
      <c r="AGH38" s="2">
        <f t="shared" si="45"/>
        <v>26322261.410000004</v>
      </c>
      <c r="AGI38" s="2">
        <f t="shared" si="45"/>
        <v>39821588.619999997</v>
      </c>
      <c r="AGJ38" s="2">
        <f t="shared" si="45"/>
        <v>47117987.07</v>
      </c>
      <c r="AGK38" s="2">
        <f t="shared" si="45"/>
        <v>17771821.490000002</v>
      </c>
      <c r="AGL38" s="2">
        <f t="shared" si="45"/>
        <v>26853831.710000008</v>
      </c>
      <c r="AGM38" s="2">
        <f t="shared" si="45"/>
        <v>16809769.330000006</v>
      </c>
      <c r="AGN38" s="2">
        <f t="shared" si="45"/>
        <v>757406523.06999946</v>
      </c>
      <c r="AGO38" s="2">
        <f t="shared" si="45"/>
        <v>98169088.699999988</v>
      </c>
      <c r="AGP38" s="2">
        <f t="shared" si="45"/>
        <v>182959864.13</v>
      </c>
      <c r="AGQ38" s="2">
        <f t="shared" si="45"/>
        <v>37835997.550000012</v>
      </c>
      <c r="AGR38" s="2">
        <f t="shared" si="45"/>
        <v>168364124.67000002</v>
      </c>
      <c r="AGS38" s="2">
        <f t="shared" si="45"/>
        <v>94897909.980000004</v>
      </c>
      <c r="AGT38" s="2">
        <f t="shared" si="45"/>
        <v>9153448.4400000013</v>
      </c>
      <c r="AGU38" s="2">
        <f t="shared" si="45"/>
        <v>48322170.960000001</v>
      </c>
      <c r="AGV38" s="2">
        <f t="shared" si="45"/>
        <v>493592722.62000006</v>
      </c>
      <c r="AGW38" s="2">
        <f t="shared" si="45"/>
        <v>320542990.96999991</v>
      </c>
      <c r="AGX38" s="2">
        <f t="shared" si="45"/>
        <v>893994.88999999315</v>
      </c>
      <c r="AGY38" s="2">
        <f t="shared" si="45"/>
        <v>222786322.31</v>
      </c>
      <c r="AGZ38" s="2">
        <f t="shared" si="45"/>
        <v>132356010.81</v>
      </c>
      <c r="AHA38" s="2">
        <f t="shared" si="45"/>
        <v>158184451.31000003</v>
      </c>
      <c r="AHB38" s="2">
        <f t="shared" si="45"/>
        <v>4436359.7899999972</v>
      </c>
      <c r="AHC38" s="2">
        <f t="shared" si="45"/>
        <v>29207650.409999996</v>
      </c>
      <c r="AHD38" s="2">
        <f t="shared" si="45"/>
        <v>11784166.609999999</v>
      </c>
      <c r="AHE38" s="2">
        <f t="shared" si="45"/>
        <v>55574935.919999979</v>
      </c>
      <c r="AHF38" s="2">
        <f t="shared" si="45"/>
        <v>169560910.00999996</v>
      </c>
      <c r="AHG38" s="2">
        <f t="shared" si="45"/>
        <v>83830117.590000004</v>
      </c>
      <c r="AHH38" s="2">
        <f t="shared" si="45"/>
        <v>27660229.850000005</v>
      </c>
      <c r="AHI38" s="2">
        <f t="shared" si="45"/>
        <v>75289250.999999985</v>
      </c>
      <c r="AHJ38" s="2">
        <f t="shared" si="45"/>
        <v>37622507.580000013</v>
      </c>
      <c r="AHK38" s="2">
        <f t="shared" si="45"/>
        <v>43144920.090000011</v>
      </c>
      <c r="AHL38" s="2">
        <f t="shared" si="45"/>
        <v>15894289.489999996</v>
      </c>
      <c r="AHM38" s="2">
        <f t="shared" si="45"/>
        <v>6550457.1399999857</v>
      </c>
      <c r="AHN38" s="2">
        <f t="shared" si="45"/>
        <v>51504478.350000009</v>
      </c>
      <c r="AHO38" s="2">
        <f t="shared" si="45"/>
        <v>25161747.09999999</v>
      </c>
      <c r="AHP38" s="2">
        <f t="shared" si="45"/>
        <v>30597977.259999998</v>
      </c>
      <c r="AHQ38" s="2">
        <f t="shared" ref="AHQ38:AHS38" si="46">AHQ36-AHQ37</f>
        <v>21908318.830000013</v>
      </c>
      <c r="AHR38" s="2">
        <f t="shared" si="46"/>
        <v>18877912.109999999</v>
      </c>
      <c r="AHS38" s="2">
        <f t="shared" si="46"/>
        <v>-3075147.7800000012</v>
      </c>
      <c r="AHT38" s="2">
        <f>AHT36-AHT37</f>
        <v>58608194148.566055</v>
      </c>
      <c r="AHV38" s="609"/>
      <c r="AHW38" s="610"/>
    </row>
    <row r="39" spans="1:907" x14ac:dyDescent="0.7">
      <c r="AHT39" s="583">
        <f>SUM(D38:AHS38)</f>
        <v>58608194148.566002</v>
      </c>
      <c r="AHV39" s="609"/>
      <c r="AHW39" s="610"/>
    </row>
    <row r="40" spans="1:907" x14ac:dyDescent="0.7">
      <c r="AHT40" s="583">
        <f>AHT38-AHT39</f>
        <v>0</v>
      </c>
    </row>
    <row r="41" spans="1:907" x14ac:dyDescent="0.7">
      <c r="B41" s="584" t="s">
        <v>649</v>
      </c>
      <c r="C41" s="567" t="s">
        <v>6463</v>
      </c>
      <c r="D41" s="582">
        <f>D37*-1</f>
        <v>-523740981.07999998</v>
      </c>
      <c r="E41" s="582">
        <f t="shared" ref="E41:BP41" si="47">E37*-1</f>
        <v>-27394126.550000004</v>
      </c>
      <c r="F41" s="582">
        <f t="shared" si="47"/>
        <v>-49763419.810000002</v>
      </c>
      <c r="G41" s="582">
        <f t="shared" si="47"/>
        <v>-5242727.8800000008</v>
      </c>
      <c r="H41" s="582">
        <f t="shared" si="47"/>
        <v>-37851878.969999999</v>
      </c>
      <c r="I41" s="582">
        <f t="shared" si="47"/>
        <v>-15463785.039999999</v>
      </c>
      <c r="J41" s="582">
        <f t="shared" si="47"/>
        <v>-71307084.950000003</v>
      </c>
      <c r="K41" s="582">
        <f t="shared" si="47"/>
        <v>-15792977.129999999</v>
      </c>
      <c r="L41" s="582">
        <f t="shared" si="47"/>
        <v>-13425285.159999998</v>
      </c>
      <c r="M41" s="582">
        <f t="shared" si="47"/>
        <v>-13838608.329999998</v>
      </c>
      <c r="N41" s="582">
        <f t="shared" si="47"/>
        <v>-18350077.650000002</v>
      </c>
      <c r="O41" s="582">
        <f t="shared" si="47"/>
        <v>-22691490.549999993</v>
      </c>
      <c r="P41" s="582">
        <f t="shared" si="47"/>
        <v>-54277244.620000005</v>
      </c>
      <c r="Q41" s="582">
        <f t="shared" si="47"/>
        <v>-16842128.379999995</v>
      </c>
      <c r="R41" s="582">
        <f t="shared" si="47"/>
        <v>-7027517.169999999</v>
      </c>
      <c r="S41" s="582">
        <f t="shared" si="47"/>
        <v>-53642991.359999999</v>
      </c>
      <c r="T41" s="582">
        <f t="shared" si="47"/>
        <v>-10734656.9</v>
      </c>
      <c r="U41" s="582">
        <f t="shared" si="47"/>
        <v>-8216355.2300000004</v>
      </c>
      <c r="V41" s="582">
        <f t="shared" si="47"/>
        <v>-253271167.53999999</v>
      </c>
      <c r="W41" s="582">
        <f t="shared" si="47"/>
        <v>-88732523.539999992</v>
      </c>
      <c r="X41" s="582">
        <f t="shared" si="47"/>
        <v>-16772149.619999999</v>
      </c>
      <c r="Y41" s="582">
        <f t="shared" si="47"/>
        <v>-17658188.27</v>
      </c>
      <c r="Z41" s="582">
        <f t="shared" si="47"/>
        <v>-31986752.989999998</v>
      </c>
      <c r="AA41" s="582">
        <f t="shared" si="47"/>
        <v>-28996446.069999997</v>
      </c>
      <c r="AB41" s="582">
        <f t="shared" si="47"/>
        <v>-26530057.84</v>
      </c>
      <c r="AC41" s="582">
        <f t="shared" si="47"/>
        <v>-197005609.27000001</v>
      </c>
      <c r="AD41" s="582">
        <f t="shared" si="47"/>
        <v>-38572579.400000006</v>
      </c>
      <c r="AE41" s="582">
        <f t="shared" si="47"/>
        <v>-42779224.970000006</v>
      </c>
      <c r="AF41" s="582">
        <f t="shared" si="47"/>
        <v>-182190508.39999995</v>
      </c>
      <c r="AG41" s="582">
        <f t="shared" si="47"/>
        <v>-33517789.249999996</v>
      </c>
      <c r="AH41" s="582">
        <f t="shared" si="47"/>
        <v>-70957327.74000001</v>
      </c>
      <c r="AI41" s="582">
        <f t="shared" si="47"/>
        <v>-86019938</v>
      </c>
      <c r="AJ41" s="582">
        <f t="shared" si="47"/>
        <v>-20220183.74000001</v>
      </c>
      <c r="AK41" s="582">
        <f t="shared" si="47"/>
        <v>-22176230.170000002</v>
      </c>
      <c r="AL41" s="582">
        <f t="shared" si="47"/>
        <v>-23228961.629999999</v>
      </c>
      <c r="AM41" s="582">
        <f t="shared" si="47"/>
        <v>-58231136.340000011</v>
      </c>
      <c r="AN41" s="582">
        <f t="shared" si="47"/>
        <v>-32841789.720000003</v>
      </c>
      <c r="AO41" s="582">
        <f t="shared" si="47"/>
        <v>-17731724.579999998</v>
      </c>
      <c r="AP41" s="582">
        <f t="shared" si="47"/>
        <v>-24220631.309999999</v>
      </c>
      <c r="AQ41" s="582">
        <f t="shared" si="47"/>
        <v>-14848466.169999994</v>
      </c>
      <c r="AR41" s="582">
        <f t="shared" si="47"/>
        <v>-28647671.210000005</v>
      </c>
      <c r="AS41" s="582">
        <f t="shared" si="47"/>
        <v>-17532600.880000003</v>
      </c>
      <c r="AT41" s="582">
        <f t="shared" si="47"/>
        <v>-81145503.11999999</v>
      </c>
      <c r="AU41" s="582">
        <f t="shared" si="47"/>
        <v>-5177148.0199999996</v>
      </c>
      <c r="AV41" s="582">
        <f t="shared" si="47"/>
        <v>-5940471.8800000008</v>
      </c>
      <c r="AW41" s="582">
        <f t="shared" si="47"/>
        <v>-7491947.8399999999</v>
      </c>
      <c r="AX41" s="582">
        <f t="shared" si="47"/>
        <v>-18842228.340000004</v>
      </c>
      <c r="AY41" s="582">
        <f t="shared" si="47"/>
        <v>-22296246.310000002</v>
      </c>
      <c r="AZ41" s="582">
        <f t="shared" si="47"/>
        <v>-3934356.6</v>
      </c>
      <c r="BA41" s="582">
        <f t="shared" si="47"/>
        <v>-5533939.7999999998</v>
      </c>
      <c r="BB41" s="582">
        <f t="shared" si="47"/>
        <v>-3262650.8600000003</v>
      </c>
      <c r="BC41" s="582">
        <f t="shared" si="47"/>
        <v>-10056598.630000001</v>
      </c>
      <c r="BD41" s="582">
        <f t="shared" si="47"/>
        <v>-2317551.34</v>
      </c>
      <c r="BE41" s="582">
        <f t="shared" si="47"/>
        <v>-11041782.799999997</v>
      </c>
      <c r="BF41" s="582">
        <f t="shared" si="47"/>
        <v>-47402717.810000017</v>
      </c>
      <c r="BG41" s="582">
        <f t="shared" si="47"/>
        <v>-2307512.77</v>
      </c>
      <c r="BH41" s="582">
        <f t="shared" si="47"/>
        <v>-15206921.43</v>
      </c>
      <c r="BI41" s="582">
        <f t="shared" si="47"/>
        <v>-186383922.53000003</v>
      </c>
      <c r="BJ41" s="582">
        <f t="shared" si="47"/>
        <v>-75969046.75999999</v>
      </c>
      <c r="BK41" s="582">
        <f t="shared" si="47"/>
        <v>-11796654.639999999</v>
      </c>
      <c r="BL41" s="582">
        <f t="shared" si="47"/>
        <v>-4671612.74</v>
      </c>
      <c r="BM41" s="582">
        <f t="shared" si="47"/>
        <v>-24993574.41</v>
      </c>
      <c r="BN41" s="582">
        <f t="shared" si="47"/>
        <v>-9810899.3200000003</v>
      </c>
      <c r="BO41" s="582">
        <f t="shared" si="47"/>
        <v>-7557495.3599999994</v>
      </c>
      <c r="BP41" s="582">
        <f t="shared" si="47"/>
        <v>-6054501.3400000008</v>
      </c>
      <c r="BQ41" s="582">
        <f t="shared" ref="BQ41:EB41" si="48">BQ37*-1</f>
        <v>-4215419.13</v>
      </c>
      <c r="BR41" s="582">
        <f t="shared" si="48"/>
        <v>-140484940.59999999</v>
      </c>
      <c r="BS41" s="582">
        <f t="shared" si="48"/>
        <v>-8909020.7000000011</v>
      </c>
      <c r="BT41" s="582">
        <f t="shared" si="48"/>
        <v>-6752823.3999999994</v>
      </c>
      <c r="BU41" s="582">
        <f t="shared" si="48"/>
        <v>-17967006.420000002</v>
      </c>
      <c r="BV41" s="582">
        <f t="shared" si="48"/>
        <v>-9324427.4800000004</v>
      </c>
      <c r="BW41" s="582">
        <f t="shared" si="48"/>
        <v>-12488586.360000001</v>
      </c>
      <c r="BX41" s="582">
        <f t="shared" si="48"/>
        <v>-6679061.3800000008</v>
      </c>
      <c r="BY41" s="582">
        <f t="shared" si="48"/>
        <v>-10679781.680000002</v>
      </c>
      <c r="BZ41" s="582">
        <f t="shared" si="48"/>
        <v>-86388200.010000005</v>
      </c>
      <c r="CA41" s="582">
        <f t="shared" si="48"/>
        <v>-22936897.729999997</v>
      </c>
      <c r="CB41" s="582">
        <f t="shared" si="48"/>
        <v>-34084059.440000005</v>
      </c>
      <c r="CC41" s="582">
        <f t="shared" si="48"/>
        <v>-54493355.909999996</v>
      </c>
      <c r="CD41" s="582">
        <f t="shared" si="48"/>
        <v>-19034516.899999999</v>
      </c>
      <c r="CE41" s="582">
        <f t="shared" si="48"/>
        <v>-15429047.099999998</v>
      </c>
      <c r="CF41" s="582">
        <f t="shared" si="48"/>
        <v>-14447777.140000001</v>
      </c>
      <c r="CG41" s="582">
        <f t="shared" si="48"/>
        <v>-189788237.94000006</v>
      </c>
      <c r="CH41" s="582">
        <f t="shared" si="48"/>
        <v>-10655855.800000001</v>
      </c>
      <c r="CI41" s="582">
        <f t="shared" si="48"/>
        <v>-38255055.439999998</v>
      </c>
      <c r="CJ41" s="582">
        <f t="shared" si="48"/>
        <v>-9831055.8800000027</v>
      </c>
      <c r="CK41" s="582">
        <f t="shared" si="48"/>
        <v>-10121451.030000001</v>
      </c>
      <c r="CL41" s="582">
        <f t="shared" si="48"/>
        <v>-15124862.58</v>
      </c>
      <c r="CM41" s="582">
        <f t="shared" si="48"/>
        <v>-9224663.4500000011</v>
      </c>
      <c r="CN41" s="582">
        <f t="shared" si="48"/>
        <v>-14851337.399999999</v>
      </c>
      <c r="CO41" s="582">
        <f t="shared" si="48"/>
        <v>-3601292.2800000003</v>
      </c>
      <c r="CP41" s="582">
        <f t="shared" si="48"/>
        <v>-14431268.659999998</v>
      </c>
      <c r="CQ41" s="582">
        <f t="shared" si="48"/>
        <v>-6016356.629999999</v>
      </c>
      <c r="CR41" s="582">
        <f t="shared" si="48"/>
        <v>-9239074.5600000005</v>
      </c>
      <c r="CS41" s="582">
        <f t="shared" si="48"/>
        <v>-7283813.9099999992</v>
      </c>
      <c r="CT41" s="582">
        <f t="shared" si="48"/>
        <v>-162356797.60999998</v>
      </c>
      <c r="CU41" s="582">
        <f t="shared" si="48"/>
        <v>-10769502.149999999</v>
      </c>
      <c r="CV41" s="582">
        <f t="shared" si="48"/>
        <v>-9810238.1700000037</v>
      </c>
      <c r="CW41" s="582">
        <f t="shared" si="48"/>
        <v>-28265987.319999997</v>
      </c>
      <c r="CX41" s="582">
        <f t="shared" si="48"/>
        <v>-8095436.6799999988</v>
      </c>
      <c r="CY41" s="582">
        <f t="shared" si="48"/>
        <v>-21072285.610000003</v>
      </c>
      <c r="CZ41" s="582">
        <f t="shared" si="48"/>
        <v>-7749164.9500000002</v>
      </c>
      <c r="DA41" s="582">
        <f t="shared" si="48"/>
        <v>-12140173.82</v>
      </c>
      <c r="DB41" s="582">
        <f t="shared" si="48"/>
        <v>-147025279.24999997</v>
      </c>
      <c r="DC41" s="582">
        <f t="shared" si="48"/>
        <v>-240380569.01999998</v>
      </c>
      <c r="DD41" s="582">
        <f t="shared" si="48"/>
        <v>-22703707.030000001</v>
      </c>
      <c r="DE41" s="582">
        <f t="shared" si="48"/>
        <v>-13878767.120000001</v>
      </c>
      <c r="DF41" s="582">
        <f t="shared" si="48"/>
        <v>-14975719.99</v>
      </c>
      <c r="DG41" s="582">
        <f t="shared" si="48"/>
        <v>-32082416.860000007</v>
      </c>
      <c r="DH41" s="582">
        <f t="shared" si="48"/>
        <v>-40524743.580000006</v>
      </c>
      <c r="DI41" s="582">
        <f t="shared" si="48"/>
        <v>-28406313.090000004</v>
      </c>
      <c r="DJ41" s="582">
        <f t="shared" si="48"/>
        <v>-10426964.709999999</v>
      </c>
      <c r="DK41" s="582">
        <f t="shared" si="48"/>
        <v>-577818294.16999996</v>
      </c>
      <c r="DL41" s="582">
        <f t="shared" si="48"/>
        <v>-16426332.059999999</v>
      </c>
      <c r="DM41" s="582">
        <f t="shared" si="48"/>
        <v>-22575889.850000001</v>
      </c>
      <c r="DN41" s="582">
        <f t="shared" si="48"/>
        <v>-10326184.079999998</v>
      </c>
      <c r="DO41" s="582">
        <f t="shared" si="48"/>
        <v>-24016040.840000004</v>
      </c>
      <c r="DP41" s="582">
        <f t="shared" si="48"/>
        <v>-17428397.879999999</v>
      </c>
      <c r="DQ41" s="582">
        <f t="shared" si="48"/>
        <v>-45643747.460000001</v>
      </c>
      <c r="DR41" s="582">
        <f t="shared" si="48"/>
        <v>-14751674.939900002</v>
      </c>
      <c r="DS41" s="582">
        <f t="shared" si="48"/>
        <v>-51026527.350000001</v>
      </c>
      <c r="DT41" s="582">
        <f t="shared" si="48"/>
        <v>-292584214.75999993</v>
      </c>
      <c r="DU41" s="582">
        <f t="shared" si="48"/>
        <v>-27950251.950000003</v>
      </c>
      <c r="DV41" s="582">
        <f t="shared" si="48"/>
        <v>-53926485.960000008</v>
      </c>
      <c r="DW41" s="582">
        <f t="shared" si="48"/>
        <v>-56809099.809999995</v>
      </c>
      <c r="DX41" s="582">
        <f t="shared" si="48"/>
        <v>-17737005.729999997</v>
      </c>
      <c r="DY41" s="582">
        <f t="shared" si="48"/>
        <v>-16465990.23</v>
      </c>
      <c r="DZ41" s="582">
        <f t="shared" si="48"/>
        <v>-18395703.329999998</v>
      </c>
      <c r="EA41" s="582">
        <f t="shared" si="48"/>
        <v>-9641081.5100000016</v>
      </c>
      <c r="EB41" s="582">
        <f t="shared" si="48"/>
        <v>-8202620.1100000003</v>
      </c>
      <c r="EC41" s="582">
        <f t="shared" ref="EC41:GN41" si="49">EC37*-1</f>
        <v>-14482618.290000001</v>
      </c>
      <c r="ED41" s="582">
        <f t="shared" si="49"/>
        <v>-39007457.469999999</v>
      </c>
      <c r="EE41" s="582">
        <f t="shared" si="49"/>
        <v>-72744524.250000015</v>
      </c>
      <c r="EF41" s="582">
        <f t="shared" si="49"/>
        <v>-60746475.519999996</v>
      </c>
      <c r="EG41" s="582">
        <f t="shared" si="49"/>
        <v>-10591622.09</v>
      </c>
      <c r="EH41" s="582">
        <f t="shared" si="49"/>
        <v>-18785343.690000001</v>
      </c>
      <c r="EI41" s="582">
        <f t="shared" si="49"/>
        <v>-25844781.000000004</v>
      </c>
      <c r="EJ41" s="582">
        <f t="shared" si="49"/>
        <v>-15910429.17</v>
      </c>
      <c r="EK41" s="582">
        <f t="shared" si="49"/>
        <v>-21738598.59</v>
      </c>
      <c r="EL41" s="582">
        <f t="shared" si="49"/>
        <v>-16983040.039999999</v>
      </c>
      <c r="EM41" s="582">
        <f t="shared" si="49"/>
        <v>-17216689.129999999</v>
      </c>
      <c r="EN41" s="582">
        <f t="shared" si="49"/>
        <v>-276364203.25</v>
      </c>
      <c r="EO41" s="582">
        <f t="shared" si="49"/>
        <v>-16396339.749999998</v>
      </c>
      <c r="EP41" s="582">
        <f t="shared" si="49"/>
        <v>-34984690.699999996</v>
      </c>
      <c r="EQ41" s="582">
        <f t="shared" si="49"/>
        <v>-13436180.439999999</v>
      </c>
      <c r="ER41" s="582">
        <f t="shared" si="49"/>
        <v>-13805301.75</v>
      </c>
      <c r="ES41" s="582">
        <f t="shared" si="49"/>
        <v>-9296747.9900000021</v>
      </c>
      <c r="ET41" s="582">
        <f t="shared" si="49"/>
        <v>-54830743.999999993</v>
      </c>
      <c r="EU41" s="582">
        <f t="shared" si="49"/>
        <v>-39347665.519999996</v>
      </c>
      <c r="EV41" s="582">
        <f t="shared" si="49"/>
        <v>-25944677.759999998</v>
      </c>
      <c r="EW41" s="582">
        <f t="shared" si="49"/>
        <v>-243406039.98000002</v>
      </c>
      <c r="EX41" s="582">
        <f t="shared" si="49"/>
        <v>-5148366.8500000006</v>
      </c>
      <c r="EY41" s="582">
        <f t="shared" si="49"/>
        <v>-9786629.3599999994</v>
      </c>
      <c r="EZ41" s="582">
        <f t="shared" si="49"/>
        <v>-40829148.670000009</v>
      </c>
      <c r="FA41" s="582">
        <f t="shared" si="49"/>
        <v>-26001130.459999997</v>
      </c>
      <c r="FB41" s="582">
        <f t="shared" si="49"/>
        <v>-40121023.899999999</v>
      </c>
      <c r="FC41" s="582">
        <f t="shared" si="49"/>
        <v>-13650563.139999999</v>
      </c>
      <c r="FD41" s="582">
        <f t="shared" si="49"/>
        <v>-17591788.309999999</v>
      </c>
      <c r="FE41" s="582">
        <f t="shared" si="49"/>
        <v>-22128531.380000003</v>
      </c>
      <c r="FF41" s="582">
        <f t="shared" si="49"/>
        <v>-10749877.389999999</v>
      </c>
      <c r="FG41" s="582">
        <f t="shared" si="49"/>
        <v>-16251773.229999999</v>
      </c>
      <c r="FH41" s="582">
        <f t="shared" si="49"/>
        <v>-9064551.0299999993</v>
      </c>
      <c r="FI41" s="582">
        <f t="shared" si="49"/>
        <v>-89452863.519999996</v>
      </c>
      <c r="FJ41" s="582">
        <f t="shared" si="49"/>
        <v>-10774011.77</v>
      </c>
      <c r="FK41" s="582">
        <f t="shared" si="49"/>
        <v>-2332939.7200000002</v>
      </c>
      <c r="FL41" s="582">
        <f t="shared" si="49"/>
        <v>-7758478.1599999992</v>
      </c>
      <c r="FM41" s="582">
        <f t="shared" si="49"/>
        <v>-17668609.199999999</v>
      </c>
      <c r="FN41" s="582">
        <f t="shared" si="49"/>
        <v>-13332445.199999999</v>
      </c>
      <c r="FO41" s="582">
        <f t="shared" si="49"/>
        <v>-6368795.9100000001</v>
      </c>
      <c r="FP41" s="582">
        <f t="shared" si="49"/>
        <v>-4419992.1500000004</v>
      </c>
      <c r="FQ41" s="582">
        <f t="shared" si="49"/>
        <v>-473331808.14999986</v>
      </c>
      <c r="FR41" s="582">
        <f t="shared" si="49"/>
        <v>-13787321.489999998</v>
      </c>
      <c r="FS41" s="582">
        <f t="shared" si="49"/>
        <v>-23902693.829999998</v>
      </c>
      <c r="FT41" s="582">
        <f t="shared" si="49"/>
        <v>-19292575.580000006</v>
      </c>
      <c r="FU41" s="582">
        <f t="shared" si="49"/>
        <v>-17581399.199999999</v>
      </c>
      <c r="FV41" s="582">
        <f t="shared" si="49"/>
        <v>-18199264.940000001</v>
      </c>
      <c r="FW41" s="582">
        <f t="shared" si="49"/>
        <v>-57646030.149999999</v>
      </c>
      <c r="FX41" s="582">
        <f t="shared" si="49"/>
        <v>-26672698.950000003</v>
      </c>
      <c r="FY41" s="582">
        <f t="shared" si="49"/>
        <v>-22800048.129999999</v>
      </c>
      <c r="FZ41" s="582">
        <f t="shared" si="49"/>
        <v>-9566672.1400000006</v>
      </c>
      <c r="GA41" s="582">
        <f t="shared" si="49"/>
        <v>-33115038.34</v>
      </c>
      <c r="GB41" s="582">
        <f t="shared" si="49"/>
        <v>-23645573.829999998</v>
      </c>
      <c r="GC41" s="582">
        <f t="shared" si="49"/>
        <v>-17166839.549999997</v>
      </c>
      <c r="GD41" s="582">
        <f t="shared" si="49"/>
        <v>-14654022.039999999</v>
      </c>
      <c r="GE41" s="582">
        <f t="shared" si="49"/>
        <v>-147034859.34000003</v>
      </c>
      <c r="GF41" s="582">
        <f t="shared" si="49"/>
        <v>-17918440.869999997</v>
      </c>
      <c r="GG41" s="582">
        <f t="shared" si="49"/>
        <v>-3244699.3600000003</v>
      </c>
      <c r="GH41" s="582">
        <f t="shared" si="49"/>
        <v>-31518703.570000004</v>
      </c>
      <c r="GI41" s="582">
        <f t="shared" si="49"/>
        <v>-12876641.889999999</v>
      </c>
      <c r="GJ41" s="582">
        <f t="shared" si="49"/>
        <v>-2368633.0999999996</v>
      </c>
      <c r="GK41" s="582">
        <f t="shared" si="49"/>
        <v>-7195063.1199999992</v>
      </c>
      <c r="GL41" s="582">
        <f t="shared" si="49"/>
        <v>-22885832.270000003</v>
      </c>
      <c r="GM41" s="582">
        <f t="shared" si="49"/>
        <v>-4016699.8</v>
      </c>
      <c r="GN41" s="582">
        <f t="shared" si="49"/>
        <v>-8295585.1499999994</v>
      </c>
      <c r="GO41" s="582">
        <f t="shared" ref="GO41:IZ41" si="50">GO37*-1</f>
        <v>-4157467.9999999995</v>
      </c>
      <c r="GP41" s="582">
        <f t="shared" si="50"/>
        <v>-5790508.7599999998</v>
      </c>
      <c r="GQ41" s="582">
        <f t="shared" si="50"/>
        <v>-104797610.91999999</v>
      </c>
      <c r="GR41" s="582">
        <f t="shared" si="50"/>
        <v>-22576196.119999994</v>
      </c>
      <c r="GS41" s="582">
        <f t="shared" si="50"/>
        <v>-11400856.689999999</v>
      </c>
      <c r="GT41" s="582">
        <f t="shared" si="50"/>
        <v>-37421430.810000002</v>
      </c>
      <c r="GU41" s="582">
        <f t="shared" si="50"/>
        <v>-2858506.51</v>
      </c>
      <c r="GV41" s="582">
        <f t="shared" si="50"/>
        <v>-17324998.080000002</v>
      </c>
      <c r="GW41" s="582">
        <f t="shared" si="50"/>
        <v>-11987408.449999999</v>
      </c>
      <c r="GX41" s="582">
        <f t="shared" si="50"/>
        <v>-12836126.710000001</v>
      </c>
      <c r="GY41" s="582">
        <f t="shared" si="50"/>
        <v>-146742566.11999997</v>
      </c>
      <c r="GZ41" s="582">
        <f t="shared" si="50"/>
        <v>-9603350.1600000001</v>
      </c>
      <c r="HA41" s="582">
        <f t="shared" si="50"/>
        <v>-20624700.82</v>
      </c>
      <c r="HB41" s="582">
        <f t="shared" si="50"/>
        <v>-12498745.83</v>
      </c>
      <c r="HC41" s="582">
        <f t="shared" si="50"/>
        <v>-422029852.84999985</v>
      </c>
      <c r="HD41" s="582">
        <f t="shared" si="50"/>
        <v>-99555476.309999987</v>
      </c>
      <c r="HE41" s="582">
        <f t="shared" si="50"/>
        <v>-76138637.819999993</v>
      </c>
      <c r="HF41" s="582">
        <f t="shared" si="50"/>
        <v>-74632055.440000013</v>
      </c>
      <c r="HG41" s="582">
        <f t="shared" si="50"/>
        <v>-38465446.57</v>
      </c>
      <c r="HH41" s="582">
        <f t="shared" si="50"/>
        <v>-37227465.550000004</v>
      </c>
      <c r="HI41" s="582">
        <f t="shared" si="50"/>
        <v>-14828199.360000001</v>
      </c>
      <c r="HJ41" s="582">
        <f t="shared" si="50"/>
        <v>-23061460.159999993</v>
      </c>
      <c r="HK41" s="582">
        <f t="shared" si="50"/>
        <v>-264252393.84000003</v>
      </c>
      <c r="HL41" s="582">
        <f t="shared" si="50"/>
        <v>-50909509.140000001</v>
      </c>
      <c r="HM41" s="582">
        <f t="shared" si="50"/>
        <v>-84608973.920000017</v>
      </c>
      <c r="HN41" s="582">
        <f t="shared" si="50"/>
        <v>-37675945.450000003</v>
      </c>
      <c r="HO41" s="582">
        <f t="shared" si="50"/>
        <v>-30358610.149999999</v>
      </c>
      <c r="HP41" s="582">
        <f t="shared" si="50"/>
        <v>-17358857.780000001</v>
      </c>
      <c r="HQ41" s="582">
        <f t="shared" si="50"/>
        <v>-32778560.34999999</v>
      </c>
      <c r="HR41" s="582">
        <f t="shared" si="50"/>
        <v>-34055454.035000004</v>
      </c>
      <c r="HS41" s="582">
        <f t="shared" si="50"/>
        <v>-245764328.38539994</v>
      </c>
      <c r="HT41" s="582">
        <f t="shared" si="50"/>
        <v>-126934417.80000001</v>
      </c>
      <c r="HU41" s="582">
        <f t="shared" si="50"/>
        <v>-30084776.009999998</v>
      </c>
      <c r="HV41" s="582">
        <f t="shared" si="50"/>
        <v>-8619663.870000001</v>
      </c>
      <c r="HW41" s="582">
        <f t="shared" si="50"/>
        <v>-11115071.84</v>
      </c>
      <c r="HX41" s="582">
        <f t="shared" si="50"/>
        <v>-16503366.229999999</v>
      </c>
      <c r="HY41" s="582">
        <f t="shared" si="50"/>
        <v>-25161530.170000006</v>
      </c>
      <c r="HZ41" s="582">
        <f t="shared" si="50"/>
        <v>-18562217.280000001</v>
      </c>
      <c r="IA41" s="582">
        <f t="shared" si="50"/>
        <v>-10797636.33</v>
      </c>
      <c r="IB41" s="582">
        <f t="shared" si="50"/>
        <v>-17726373.300000008</v>
      </c>
      <c r="IC41" s="582">
        <f t="shared" si="50"/>
        <v>-10339458.639999999</v>
      </c>
      <c r="ID41" s="582">
        <f t="shared" si="50"/>
        <v>-19430093.870000001</v>
      </c>
      <c r="IE41" s="582">
        <f t="shared" si="50"/>
        <v>-8566881.9400000013</v>
      </c>
      <c r="IF41" s="582">
        <f t="shared" si="50"/>
        <v>-14706418.669999998</v>
      </c>
      <c r="IG41" s="582">
        <f t="shared" si="50"/>
        <v>-7153281.2700000023</v>
      </c>
      <c r="IH41" s="582">
        <f t="shared" si="50"/>
        <v>-7142433.8000000007</v>
      </c>
      <c r="II41" s="582">
        <f t="shared" si="50"/>
        <v>-215475584.91000003</v>
      </c>
      <c r="IJ41" s="582">
        <f t="shared" si="50"/>
        <v>-199889016.46999997</v>
      </c>
      <c r="IK41" s="582">
        <f t="shared" si="50"/>
        <v>-12296494.789999999</v>
      </c>
      <c r="IL41" s="582">
        <f t="shared" si="50"/>
        <v>-73373427.479999989</v>
      </c>
      <c r="IM41" s="582">
        <f t="shared" si="50"/>
        <v>-78427052.910000011</v>
      </c>
      <c r="IN41" s="582">
        <f t="shared" si="50"/>
        <v>-39724334.039999999</v>
      </c>
      <c r="IO41" s="582">
        <f t="shared" si="50"/>
        <v>-6934103.4999999991</v>
      </c>
      <c r="IP41" s="582">
        <f t="shared" si="50"/>
        <v>-13106451.620000003</v>
      </c>
      <c r="IQ41" s="582">
        <f t="shared" si="50"/>
        <v>-13608276.52</v>
      </c>
      <c r="IR41" s="582">
        <f t="shared" si="50"/>
        <v>-21193837.180000003</v>
      </c>
      <c r="IS41" s="582">
        <f t="shared" si="50"/>
        <v>-19250500.870000001</v>
      </c>
      <c r="IT41" s="582">
        <f t="shared" si="50"/>
        <v>-440167034.9600001</v>
      </c>
      <c r="IU41" s="582">
        <f t="shared" si="50"/>
        <v>-283481188.20000005</v>
      </c>
      <c r="IV41" s="582">
        <f t="shared" si="50"/>
        <v>-8999752.2799999993</v>
      </c>
      <c r="IW41" s="582">
        <f t="shared" si="50"/>
        <v>-38132692.57</v>
      </c>
      <c r="IX41" s="582">
        <f t="shared" si="50"/>
        <v>-40217629.57</v>
      </c>
      <c r="IY41" s="582">
        <f t="shared" si="50"/>
        <v>-8118721.7299999995</v>
      </c>
      <c r="IZ41" s="582">
        <f t="shared" si="50"/>
        <v>-23805008.520000003</v>
      </c>
      <c r="JA41" s="582">
        <f t="shared" ref="JA41:LL41" si="51">JA37*-1</f>
        <v>-4873195.5599999996</v>
      </c>
      <c r="JB41" s="582">
        <f t="shared" si="51"/>
        <v>-11104426.279999997</v>
      </c>
      <c r="JC41" s="582">
        <f t="shared" si="51"/>
        <v>-14826197.170000004</v>
      </c>
      <c r="JD41" s="582">
        <f t="shared" si="51"/>
        <v>-35888520.100000001</v>
      </c>
      <c r="JE41" s="582">
        <f t="shared" si="51"/>
        <v>-14719915.630000001</v>
      </c>
      <c r="JF41" s="582">
        <f t="shared" si="51"/>
        <v>-55236303.500000007</v>
      </c>
      <c r="JG41" s="582">
        <f t="shared" si="51"/>
        <v>-75663317.690000013</v>
      </c>
      <c r="JH41" s="582">
        <f t="shared" si="51"/>
        <v>-15989236.720000004</v>
      </c>
      <c r="JI41" s="582">
        <f t="shared" si="51"/>
        <v>-15667459.130000001</v>
      </c>
      <c r="JJ41" s="582">
        <f t="shared" si="51"/>
        <v>-12233516.550000001</v>
      </c>
      <c r="JK41" s="582">
        <f t="shared" si="51"/>
        <v>-8197589.5200000005</v>
      </c>
      <c r="JL41" s="582">
        <f t="shared" si="51"/>
        <v>-171132487.41999999</v>
      </c>
      <c r="JM41" s="582">
        <f t="shared" si="51"/>
        <v>-22052150.170000006</v>
      </c>
      <c r="JN41" s="582">
        <f t="shared" si="51"/>
        <v>-23314423.439999998</v>
      </c>
      <c r="JO41" s="582">
        <f t="shared" si="51"/>
        <v>-41935824.150000006</v>
      </c>
      <c r="JP41" s="582">
        <f t="shared" si="51"/>
        <v>-24712447.030000001</v>
      </c>
      <c r="JQ41" s="582">
        <f t="shared" si="51"/>
        <v>-43304871.789999992</v>
      </c>
      <c r="JR41" s="582">
        <f t="shared" si="51"/>
        <v>-10671539.200000001</v>
      </c>
      <c r="JS41" s="582">
        <f t="shared" si="51"/>
        <v>-185581532.46000001</v>
      </c>
      <c r="JT41" s="582">
        <f t="shared" si="51"/>
        <v>-69428688</v>
      </c>
      <c r="JU41" s="582">
        <f t="shared" si="51"/>
        <v>-15274668.350000001</v>
      </c>
      <c r="JV41" s="582">
        <f t="shared" si="51"/>
        <v>-4976622.7799999993</v>
      </c>
      <c r="JW41" s="582">
        <f t="shared" si="51"/>
        <v>-19053812.989999998</v>
      </c>
      <c r="JX41" s="582">
        <f t="shared" si="51"/>
        <v>-4148801.3600000003</v>
      </c>
      <c r="JY41" s="582">
        <f t="shared" si="51"/>
        <v>-39226219.859999999</v>
      </c>
      <c r="JZ41" s="582">
        <f t="shared" si="51"/>
        <v>-14511966.969999999</v>
      </c>
      <c r="KA41" s="582">
        <f t="shared" si="51"/>
        <v>-8164407.3599999994</v>
      </c>
      <c r="KB41" s="582">
        <f t="shared" si="51"/>
        <v>-11602148.299999999</v>
      </c>
      <c r="KC41" s="582">
        <f t="shared" si="51"/>
        <v>-5450082.4199999999</v>
      </c>
      <c r="KD41" s="582">
        <f t="shared" si="51"/>
        <v>-10446227.880000001</v>
      </c>
      <c r="KE41" s="582">
        <f t="shared" si="51"/>
        <v>-6032184.4700000007</v>
      </c>
      <c r="KF41" s="582">
        <f t="shared" si="51"/>
        <v>-2628231.7899999996</v>
      </c>
      <c r="KG41" s="582">
        <f t="shared" si="51"/>
        <v>-9040017.4600000009</v>
      </c>
      <c r="KH41" s="582">
        <f t="shared" si="51"/>
        <v>-10707305.000000002</v>
      </c>
      <c r="KI41" s="582">
        <f t="shared" si="51"/>
        <v>-509265221.39999998</v>
      </c>
      <c r="KJ41" s="582">
        <f t="shared" si="51"/>
        <v>-51575331.570000008</v>
      </c>
      <c r="KK41" s="582">
        <f t="shared" si="51"/>
        <v>-22575335.939999998</v>
      </c>
      <c r="KL41" s="582">
        <f t="shared" si="51"/>
        <v>-30079763.779999994</v>
      </c>
      <c r="KM41" s="582">
        <f t="shared" si="51"/>
        <v>-11875495.229999999</v>
      </c>
      <c r="KN41" s="582">
        <f t="shared" si="51"/>
        <v>-17575429.729999997</v>
      </c>
      <c r="KO41" s="582">
        <f t="shared" si="51"/>
        <v>-64849459.939999998</v>
      </c>
      <c r="KP41" s="582">
        <f t="shared" si="51"/>
        <v>-10703971.809999999</v>
      </c>
      <c r="KQ41" s="582">
        <f t="shared" si="51"/>
        <v>-10016070.819999998</v>
      </c>
      <c r="KR41" s="582">
        <f t="shared" si="51"/>
        <v>-192966208.54000005</v>
      </c>
      <c r="KS41" s="582">
        <f t="shared" si="51"/>
        <v>-13936965.680000002</v>
      </c>
      <c r="KT41" s="582">
        <f t="shared" si="51"/>
        <v>-12395718.119999999</v>
      </c>
      <c r="KU41" s="582">
        <f t="shared" si="51"/>
        <v>-38246137.459999986</v>
      </c>
      <c r="KV41" s="582">
        <f t="shared" si="51"/>
        <v>-23110458.830000002</v>
      </c>
      <c r="KW41" s="582">
        <f t="shared" si="51"/>
        <v>-20504969.079999998</v>
      </c>
      <c r="KX41" s="582">
        <f t="shared" si="51"/>
        <v>-200430145.70999998</v>
      </c>
      <c r="KY41" s="582">
        <f t="shared" si="51"/>
        <v>-19443823.310000002</v>
      </c>
      <c r="KZ41" s="582">
        <f t="shared" si="51"/>
        <v>-278380391.41000003</v>
      </c>
      <c r="LA41" s="582">
        <f t="shared" si="51"/>
        <v>-14892428.960000001</v>
      </c>
      <c r="LB41" s="582">
        <f t="shared" si="51"/>
        <v>-8459209.6799999997</v>
      </c>
      <c r="LC41" s="582">
        <f t="shared" si="51"/>
        <v>-31143860.179999996</v>
      </c>
      <c r="LD41" s="582">
        <f t="shared" si="51"/>
        <v>-24973057.570000004</v>
      </c>
      <c r="LE41" s="582">
        <f t="shared" si="51"/>
        <v>-11391188.570000002</v>
      </c>
      <c r="LF41" s="582">
        <f t="shared" si="51"/>
        <v>-10221584.789999997</v>
      </c>
      <c r="LG41" s="582">
        <f t="shared" si="51"/>
        <v>-16920188.620000001</v>
      </c>
      <c r="LH41" s="582">
        <f t="shared" si="51"/>
        <v>-608079043.95000005</v>
      </c>
      <c r="LI41" s="582">
        <f t="shared" si="51"/>
        <v>-111713144.48999996</v>
      </c>
      <c r="LJ41" s="582">
        <f t="shared" si="51"/>
        <v>-80106205.780000001</v>
      </c>
      <c r="LK41" s="582">
        <f t="shared" si="51"/>
        <v>-105106388.38999999</v>
      </c>
      <c r="LL41" s="582">
        <f t="shared" si="51"/>
        <v>-20485465.399999999</v>
      </c>
      <c r="LM41" s="582">
        <f t="shared" ref="LM41:NX41" si="52">LM37*-1</f>
        <v>-25075433.060000002</v>
      </c>
      <c r="LN41" s="582">
        <f t="shared" si="52"/>
        <v>-15398123.1</v>
      </c>
      <c r="LO41" s="582">
        <f t="shared" si="52"/>
        <v>-44495254.670000002</v>
      </c>
      <c r="LP41" s="582">
        <f t="shared" si="52"/>
        <v>-8295093.1099999994</v>
      </c>
      <c r="LQ41" s="582">
        <f t="shared" si="52"/>
        <v>-18823349.460000005</v>
      </c>
      <c r="LR41" s="582">
        <f t="shared" si="52"/>
        <v>-4253915.7699999996</v>
      </c>
      <c r="LS41" s="582">
        <f t="shared" si="52"/>
        <v>-82570854.569999993</v>
      </c>
      <c r="LT41" s="582">
        <f t="shared" si="52"/>
        <v>-3149696.1799999997</v>
      </c>
      <c r="LU41" s="582">
        <f t="shared" si="52"/>
        <v>-9603753.5999999996</v>
      </c>
      <c r="LV41" s="582">
        <f t="shared" si="52"/>
        <v>-272502608.04000008</v>
      </c>
      <c r="LW41" s="582">
        <f t="shared" si="52"/>
        <v>-126830684.09</v>
      </c>
      <c r="LX41" s="582">
        <f t="shared" si="52"/>
        <v>-232663112.78999993</v>
      </c>
      <c r="LY41" s="582">
        <f t="shared" si="52"/>
        <v>-68721783.370000005</v>
      </c>
      <c r="LZ41" s="582">
        <f t="shared" si="52"/>
        <v>-37375750.469999999</v>
      </c>
      <c r="MA41" s="582">
        <f t="shared" si="52"/>
        <v>-32796147.690000001</v>
      </c>
      <c r="MB41" s="582">
        <f t="shared" si="52"/>
        <v>-32709582.050000004</v>
      </c>
      <c r="MC41" s="582">
        <f t="shared" si="52"/>
        <v>-26475041.359999999</v>
      </c>
      <c r="MD41" s="582">
        <f t="shared" si="52"/>
        <v>-21102750.43</v>
      </c>
      <c r="ME41" s="582">
        <f t="shared" si="52"/>
        <v>-20714177.039999999</v>
      </c>
      <c r="MF41" s="582">
        <f t="shared" si="52"/>
        <v>-66755825.830000013</v>
      </c>
      <c r="MG41" s="582">
        <f t="shared" si="52"/>
        <v>-12191809.809999999</v>
      </c>
      <c r="MH41" s="582">
        <f t="shared" si="52"/>
        <v>-429126162.56000018</v>
      </c>
      <c r="MI41" s="582">
        <f t="shared" si="52"/>
        <v>-21818581.480000004</v>
      </c>
      <c r="MJ41" s="582">
        <f t="shared" si="52"/>
        <v>-11524500.65</v>
      </c>
      <c r="MK41" s="582">
        <f t="shared" si="52"/>
        <v>-13354458.470000001</v>
      </c>
      <c r="ML41" s="582">
        <f t="shared" si="52"/>
        <v>-13637550.779999999</v>
      </c>
      <c r="MM41" s="582">
        <f t="shared" si="52"/>
        <v>-24055205.520000007</v>
      </c>
      <c r="MN41" s="582">
        <f t="shared" si="52"/>
        <v>-27610034.719999999</v>
      </c>
      <c r="MO41" s="582">
        <f t="shared" si="52"/>
        <v>-7942947.5599999987</v>
      </c>
      <c r="MP41" s="582">
        <f t="shared" si="52"/>
        <v>-41032192.849999994</v>
      </c>
      <c r="MQ41" s="582">
        <f t="shared" si="52"/>
        <v>-16978157.32</v>
      </c>
      <c r="MR41" s="582">
        <f t="shared" si="52"/>
        <v>-17874547.390000001</v>
      </c>
      <c r="MS41" s="582">
        <f t="shared" si="52"/>
        <v>-17261118.560000002</v>
      </c>
      <c r="MT41" s="582">
        <f t="shared" si="52"/>
        <v>-397255120.81000006</v>
      </c>
      <c r="MU41" s="582">
        <f t="shared" si="52"/>
        <v>-24307380.25</v>
      </c>
      <c r="MV41" s="582">
        <f t="shared" si="52"/>
        <v>-38603762.180000007</v>
      </c>
      <c r="MW41" s="582">
        <f t="shared" si="52"/>
        <v>-34775360.109999999</v>
      </c>
      <c r="MX41" s="582">
        <f t="shared" si="52"/>
        <v>-62880154.009999998</v>
      </c>
      <c r="MY41" s="582">
        <f t="shared" si="52"/>
        <v>-18993015.450000003</v>
      </c>
      <c r="MZ41" s="582">
        <f t="shared" si="52"/>
        <v>-56832102.82</v>
      </c>
      <c r="NA41" s="582">
        <f t="shared" si="52"/>
        <v>-51753231.459999993</v>
      </c>
      <c r="NB41" s="582">
        <f t="shared" si="52"/>
        <v>-37859675.289999999</v>
      </c>
      <c r="NC41" s="582">
        <f t="shared" si="52"/>
        <v>-12152745.219999999</v>
      </c>
      <c r="ND41" s="582">
        <f t="shared" si="52"/>
        <v>-7313096.2999999989</v>
      </c>
      <c r="NE41" s="582">
        <f t="shared" si="52"/>
        <v>-774492280.06000018</v>
      </c>
      <c r="NF41" s="582">
        <f t="shared" si="52"/>
        <v>-67343511.819999993</v>
      </c>
      <c r="NG41" s="582">
        <f t="shared" si="52"/>
        <v>-11137510.649999999</v>
      </c>
      <c r="NH41" s="582">
        <f t="shared" si="52"/>
        <v>-135707973.85999998</v>
      </c>
      <c r="NI41" s="582">
        <f t="shared" si="52"/>
        <v>-27148464.59</v>
      </c>
      <c r="NJ41" s="582">
        <f t="shared" si="52"/>
        <v>-40353084.609999999</v>
      </c>
      <c r="NK41" s="582">
        <f t="shared" si="52"/>
        <v>-156893412.09999996</v>
      </c>
      <c r="NL41" s="582">
        <f t="shared" si="52"/>
        <v>-123687777.09</v>
      </c>
      <c r="NM41" s="582">
        <f t="shared" si="52"/>
        <v>-3721037.2800000003</v>
      </c>
      <c r="NN41" s="582">
        <f t="shared" si="52"/>
        <v>-37180728.189999998</v>
      </c>
      <c r="NO41" s="582">
        <f t="shared" si="52"/>
        <v>-14007348.01</v>
      </c>
      <c r="NP41" s="582">
        <f t="shared" si="52"/>
        <v>-14724151.380000001</v>
      </c>
      <c r="NQ41" s="582">
        <f t="shared" si="52"/>
        <v>-129121455.51000005</v>
      </c>
      <c r="NR41" s="582">
        <f t="shared" si="52"/>
        <v>-6290723.0100000007</v>
      </c>
      <c r="NS41" s="582">
        <f t="shared" si="52"/>
        <v>-10195126.719999999</v>
      </c>
      <c r="NT41" s="582">
        <f t="shared" si="52"/>
        <v>-8340483.8899999997</v>
      </c>
      <c r="NU41" s="582">
        <f t="shared" si="52"/>
        <v>-8382312.3200000003</v>
      </c>
      <c r="NV41" s="582">
        <f t="shared" si="52"/>
        <v>-2421926.6899999995</v>
      </c>
      <c r="NW41" s="582">
        <f t="shared" si="52"/>
        <v>-3116898.24</v>
      </c>
      <c r="NX41" s="582">
        <f t="shared" si="52"/>
        <v>-431552716.76999986</v>
      </c>
      <c r="NY41" s="582">
        <f t="shared" ref="NY41:QJ41" si="53">NY37*-1</f>
        <v>-115188858.91000003</v>
      </c>
      <c r="NZ41" s="582">
        <f t="shared" si="53"/>
        <v>-15721504.08</v>
      </c>
      <c r="OA41" s="582">
        <f t="shared" si="53"/>
        <v>-15757908.299999999</v>
      </c>
      <c r="OB41" s="582">
        <f t="shared" si="53"/>
        <v>-13857290.110000001</v>
      </c>
      <c r="OC41" s="582">
        <f t="shared" si="53"/>
        <v>-11777957.720000001</v>
      </c>
      <c r="OD41" s="582">
        <f t="shared" si="53"/>
        <v>-12007397.139999999</v>
      </c>
      <c r="OE41" s="582">
        <f t="shared" si="53"/>
        <v>-419152878.20999998</v>
      </c>
      <c r="OF41" s="582">
        <f t="shared" si="53"/>
        <v>-105115662.63000001</v>
      </c>
      <c r="OG41" s="582">
        <f t="shared" si="53"/>
        <v>-26329211.18</v>
      </c>
      <c r="OH41" s="582">
        <f t="shared" si="53"/>
        <v>-115939568.61</v>
      </c>
      <c r="OI41" s="582">
        <f t="shared" si="53"/>
        <v>-23915854.879999999</v>
      </c>
      <c r="OJ41" s="582">
        <f t="shared" si="53"/>
        <v>-26578759.98</v>
      </c>
      <c r="OK41" s="582">
        <f t="shared" si="53"/>
        <v>-53868215.580000006</v>
      </c>
      <c r="OL41" s="582">
        <f t="shared" si="53"/>
        <v>-26411589.430000007</v>
      </c>
      <c r="OM41" s="582">
        <f t="shared" si="53"/>
        <v>-28752260.059999999</v>
      </c>
      <c r="ON41" s="582">
        <f t="shared" si="53"/>
        <v>-347233972.95999998</v>
      </c>
      <c r="OO41" s="582">
        <f t="shared" si="53"/>
        <v>-66497299.749999993</v>
      </c>
      <c r="OP41" s="582">
        <f t="shared" si="53"/>
        <v>-214631777.99000004</v>
      </c>
      <c r="OQ41" s="582">
        <f t="shared" si="53"/>
        <v>-33401856.609999999</v>
      </c>
      <c r="OR41" s="582">
        <f t="shared" si="53"/>
        <v>-39811913.080000006</v>
      </c>
      <c r="OS41" s="582">
        <f t="shared" si="53"/>
        <v>-23510284.419999998</v>
      </c>
      <c r="OT41" s="582">
        <f t="shared" si="53"/>
        <v>-107654621.97000003</v>
      </c>
      <c r="OU41" s="582">
        <f t="shared" si="53"/>
        <v>-13386460.629999999</v>
      </c>
      <c r="OV41" s="582">
        <f t="shared" si="53"/>
        <v>-16046388.640000001</v>
      </c>
      <c r="OW41" s="582">
        <f t="shared" si="53"/>
        <v>-15007140.250000002</v>
      </c>
      <c r="OX41" s="582">
        <f t="shared" si="53"/>
        <v>-17345064.690000005</v>
      </c>
      <c r="OY41" s="582">
        <f t="shared" si="53"/>
        <v>-65341783.020000003</v>
      </c>
      <c r="OZ41" s="582">
        <f t="shared" si="53"/>
        <v>-10099558.699999999</v>
      </c>
      <c r="PA41" s="582">
        <f t="shared" si="53"/>
        <v>-8298908.5100000007</v>
      </c>
      <c r="PB41" s="582">
        <f t="shared" si="53"/>
        <v>-24276727.699999999</v>
      </c>
      <c r="PC41" s="582">
        <f t="shared" si="53"/>
        <v>-251836010.77000001</v>
      </c>
      <c r="PD41" s="582">
        <f t="shared" si="53"/>
        <v>-10748875.659999998</v>
      </c>
      <c r="PE41" s="582">
        <f t="shared" si="53"/>
        <v>-52348991.969999999</v>
      </c>
      <c r="PF41" s="582">
        <f t="shared" si="53"/>
        <v>-6545076.6100000003</v>
      </c>
      <c r="PG41" s="582">
        <f t="shared" si="53"/>
        <v>-12780270.82</v>
      </c>
      <c r="PH41" s="582">
        <f t="shared" si="53"/>
        <v>-24492019.489999998</v>
      </c>
      <c r="PI41" s="582">
        <f t="shared" si="53"/>
        <v>-15751363.630000001</v>
      </c>
      <c r="PJ41" s="582">
        <f t="shared" si="53"/>
        <v>-11948707.529999999</v>
      </c>
      <c r="PK41" s="582">
        <f t="shared" si="53"/>
        <v>-23326732.34</v>
      </c>
      <c r="PL41" s="582">
        <f t="shared" si="53"/>
        <v>-20614660.170000006</v>
      </c>
      <c r="PM41" s="582">
        <f t="shared" si="53"/>
        <v>-14478639.429999998</v>
      </c>
      <c r="PN41" s="582">
        <f t="shared" si="53"/>
        <v>-32450508.010000002</v>
      </c>
      <c r="PO41" s="582">
        <f t="shared" si="53"/>
        <v>-11063072.859999999</v>
      </c>
      <c r="PP41" s="582">
        <f t="shared" si="53"/>
        <v>-50447977.840000004</v>
      </c>
      <c r="PQ41" s="582">
        <f t="shared" si="53"/>
        <v>-14266599.370000003</v>
      </c>
      <c r="PR41" s="582">
        <f t="shared" si="53"/>
        <v>-6510136.3299999991</v>
      </c>
      <c r="PS41" s="582">
        <f t="shared" si="53"/>
        <v>-10699247.509999998</v>
      </c>
      <c r="PT41" s="582">
        <f t="shared" si="53"/>
        <v>-8634313.1799999997</v>
      </c>
      <c r="PU41" s="582">
        <f t="shared" si="53"/>
        <v>-713074371.56000006</v>
      </c>
      <c r="PV41" s="582">
        <f t="shared" si="53"/>
        <v>-40121507.419999994</v>
      </c>
      <c r="PW41" s="582">
        <f t="shared" si="53"/>
        <v>-15744038.910000004</v>
      </c>
      <c r="PX41" s="582">
        <f t="shared" si="53"/>
        <v>-16970847.489999998</v>
      </c>
      <c r="PY41" s="582">
        <f t="shared" si="53"/>
        <v>-246570892.13000003</v>
      </c>
      <c r="PZ41" s="582">
        <f t="shared" si="53"/>
        <v>-38129188.219999999</v>
      </c>
      <c r="QA41" s="582">
        <f t="shared" si="53"/>
        <v>-69930968.250000015</v>
      </c>
      <c r="QB41" s="582">
        <f t="shared" si="53"/>
        <v>-16812143.530000001</v>
      </c>
      <c r="QC41" s="582">
        <f t="shared" si="53"/>
        <v>-48568428.25</v>
      </c>
      <c r="QD41" s="582">
        <f t="shared" si="53"/>
        <v>-8023646.6500000004</v>
      </c>
      <c r="QE41" s="582">
        <f t="shared" si="53"/>
        <v>-40563724.239999995</v>
      </c>
      <c r="QF41" s="582">
        <f t="shared" si="53"/>
        <v>-19124967.839999996</v>
      </c>
      <c r="QG41" s="582">
        <f t="shared" si="53"/>
        <v>-15536049.189999999</v>
      </c>
      <c r="QH41" s="582">
        <f t="shared" si="53"/>
        <v>-15008414.449999999</v>
      </c>
      <c r="QI41" s="582">
        <f t="shared" si="53"/>
        <v>-52325877.140000008</v>
      </c>
      <c r="QJ41" s="582">
        <f t="shared" si="53"/>
        <v>-23429657.589999996</v>
      </c>
      <c r="QK41" s="582">
        <f t="shared" ref="QK41:SV41" si="54">QK37*-1</f>
        <v>-29405364.789999999</v>
      </c>
      <c r="QL41" s="582">
        <f t="shared" si="54"/>
        <v>-21386551.359999999</v>
      </c>
      <c r="QM41" s="582">
        <f t="shared" si="54"/>
        <v>-18917173.840000004</v>
      </c>
      <c r="QN41" s="582">
        <f t="shared" si="54"/>
        <v>-48279321.230000019</v>
      </c>
      <c r="QO41" s="582">
        <f t="shared" si="54"/>
        <v>-54728407.940000013</v>
      </c>
      <c r="QP41" s="582">
        <f t="shared" si="54"/>
        <v>-14079665.670000002</v>
      </c>
      <c r="QQ41" s="582">
        <f t="shared" si="54"/>
        <v>-4886093.7700000005</v>
      </c>
      <c r="QR41" s="582">
        <f t="shared" si="54"/>
        <v>-10499605.579999998</v>
      </c>
      <c r="QS41" s="582">
        <f t="shared" si="54"/>
        <v>-4730848.75</v>
      </c>
      <c r="QT41" s="582">
        <f t="shared" si="54"/>
        <v>-7068819.04</v>
      </c>
      <c r="QU41" s="582">
        <f t="shared" si="54"/>
        <v>-335099587.70999992</v>
      </c>
      <c r="QV41" s="582">
        <f t="shared" si="54"/>
        <v>-9039309.6799999978</v>
      </c>
      <c r="QW41" s="582">
        <f t="shared" si="54"/>
        <v>-42635024.719999999</v>
      </c>
      <c r="QX41" s="582">
        <f t="shared" si="54"/>
        <v>-10860295.600000001</v>
      </c>
      <c r="QY41" s="582">
        <f t="shared" si="54"/>
        <v>-18622089.220000003</v>
      </c>
      <c r="QZ41" s="582">
        <f t="shared" si="54"/>
        <v>-54565099.539999992</v>
      </c>
      <c r="RA41" s="582">
        <f t="shared" si="54"/>
        <v>-22460622.009999998</v>
      </c>
      <c r="RB41" s="582">
        <f t="shared" si="54"/>
        <v>-39759497.090000004</v>
      </c>
      <c r="RC41" s="582">
        <f t="shared" si="54"/>
        <v>-17758857.850000001</v>
      </c>
      <c r="RD41" s="582">
        <f t="shared" si="54"/>
        <v>-23908059.789999999</v>
      </c>
      <c r="RE41" s="582">
        <f t="shared" si="54"/>
        <v>-12330379.249999998</v>
      </c>
      <c r="RF41" s="582">
        <f t="shared" si="54"/>
        <v>-3438150.5</v>
      </c>
      <c r="RG41" s="582">
        <f t="shared" si="54"/>
        <v>-9469794.0099999998</v>
      </c>
      <c r="RH41" s="582">
        <f t="shared" si="54"/>
        <v>-436149321.00000012</v>
      </c>
      <c r="RI41" s="582">
        <f t="shared" si="54"/>
        <v>-82552549.039999992</v>
      </c>
      <c r="RJ41" s="582">
        <f t="shared" si="54"/>
        <v>-21162867.43</v>
      </c>
      <c r="RK41" s="582">
        <f t="shared" si="54"/>
        <v>-29003081.719999999</v>
      </c>
      <c r="RL41" s="582">
        <f t="shared" si="54"/>
        <v>-36794065.75999999</v>
      </c>
      <c r="RM41" s="582">
        <f t="shared" si="54"/>
        <v>-61137571.340000011</v>
      </c>
      <c r="RN41" s="582">
        <f t="shared" si="54"/>
        <v>-107165966.68000001</v>
      </c>
      <c r="RO41" s="582">
        <f t="shared" si="54"/>
        <v>-22114658.199999999</v>
      </c>
      <c r="RP41" s="582">
        <f t="shared" si="54"/>
        <v>-21347051.760000002</v>
      </c>
      <c r="RQ41" s="582">
        <f t="shared" si="54"/>
        <v>-65651392.580000006</v>
      </c>
      <c r="RR41" s="582">
        <f t="shared" si="54"/>
        <v>-82249313.379999995</v>
      </c>
      <c r="RS41" s="582">
        <f t="shared" si="54"/>
        <v>-21746076.020000003</v>
      </c>
      <c r="RT41" s="582">
        <f t="shared" si="54"/>
        <v>-22940398.769999992</v>
      </c>
      <c r="RU41" s="582">
        <f t="shared" si="54"/>
        <v>-41850744.870000005</v>
      </c>
      <c r="RV41" s="582">
        <f t="shared" si="54"/>
        <v>-16753814.1</v>
      </c>
      <c r="RW41" s="582">
        <f t="shared" si="54"/>
        <v>-12668115.460000001</v>
      </c>
      <c r="RX41" s="582">
        <f t="shared" si="54"/>
        <v>-18278411.590000004</v>
      </c>
      <c r="RY41" s="582">
        <f t="shared" si="54"/>
        <v>-20018625.000000004</v>
      </c>
      <c r="RZ41" s="582">
        <f t="shared" si="54"/>
        <v>-11832496.629999999</v>
      </c>
      <c r="SA41" s="582">
        <f t="shared" si="54"/>
        <v>-18228786.93</v>
      </c>
      <c r="SB41" s="582">
        <f t="shared" si="54"/>
        <v>-194948204.47999999</v>
      </c>
      <c r="SC41" s="582">
        <f t="shared" si="54"/>
        <v>-10070505.350000001</v>
      </c>
      <c r="SD41" s="582">
        <f t="shared" si="54"/>
        <v>-14015868.42</v>
      </c>
      <c r="SE41" s="582">
        <f t="shared" si="54"/>
        <v>-11861460.539999999</v>
      </c>
      <c r="SF41" s="582">
        <f t="shared" si="54"/>
        <v>-8440648.6600000001</v>
      </c>
      <c r="SG41" s="582">
        <f t="shared" si="54"/>
        <v>-20868877.440000001</v>
      </c>
      <c r="SH41" s="582">
        <f t="shared" si="54"/>
        <v>-13175270.52</v>
      </c>
      <c r="SI41" s="582">
        <f t="shared" si="54"/>
        <v>-28846512.129999999</v>
      </c>
      <c r="SJ41" s="582">
        <f t="shared" si="54"/>
        <v>-18994035.610000007</v>
      </c>
      <c r="SK41" s="582">
        <f t="shared" si="54"/>
        <v>-10525424.549999999</v>
      </c>
      <c r="SL41" s="582">
        <f t="shared" si="54"/>
        <v>-79426124.87000002</v>
      </c>
      <c r="SM41" s="582">
        <f t="shared" si="54"/>
        <v>-8002628.0800000001</v>
      </c>
      <c r="SN41" s="582">
        <f t="shared" si="54"/>
        <v>-95775357.939999998</v>
      </c>
      <c r="SO41" s="582">
        <f t="shared" si="54"/>
        <v>-10104054</v>
      </c>
      <c r="SP41" s="582">
        <f t="shared" si="54"/>
        <v>-16735438.909999998</v>
      </c>
      <c r="SQ41" s="582">
        <f t="shared" si="54"/>
        <v>-40134015.850000001</v>
      </c>
      <c r="SR41" s="582">
        <f t="shared" si="54"/>
        <v>-7934773.540000001</v>
      </c>
      <c r="SS41" s="582">
        <f t="shared" si="54"/>
        <v>-11844370.26</v>
      </c>
      <c r="ST41" s="582">
        <f t="shared" si="54"/>
        <v>-13081038.68</v>
      </c>
      <c r="SU41" s="582">
        <f t="shared" si="54"/>
        <v>-6783696.4900000002</v>
      </c>
      <c r="SV41" s="582">
        <f t="shared" si="54"/>
        <v>-284932884.49000001</v>
      </c>
      <c r="SW41" s="582">
        <f t="shared" ref="SW41:VH41" si="55">SW37*-1</f>
        <v>-5606607.2199999997</v>
      </c>
      <c r="SX41" s="582">
        <f t="shared" si="55"/>
        <v>-21880389.739999995</v>
      </c>
      <c r="SY41" s="582">
        <f t="shared" si="55"/>
        <v>-19086288.419999998</v>
      </c>
      <c r="SZ41" s="582">
        <f t="shared" si="55"/>
        <v>-3465444.4299999997</v>
      </c>
      <c r="TA41" s="582">
        <f t="shared" si="55"/>
        <v>-5214084.2100000009</v>
      </c>
      <c r="TB41" s="582">
        <f t="shared" si="55"/>
        <v>-12065012.630000001</v>
      </c>
      <c r="TC41" s="582">
        <f t="shared" si="55"/>
        <v>-79005433.779999986</v>
      </c>
      <c r="TD41" s="582">
        <f t="shared" si="55"/>
        <v>-11447393.52</v>
      </c>
      <c r="TE41" s="582">
        <f t="shared" si="55"/>
        <v>-13059316.050000003</v>
      </c>
      <c r="TF41" s="582">
        <f t="shared" si="55"/>
        <v>-18402732.260000005</v>
      </c>
      <c r="TG41" s="582">
        <f t="shared" si="55"/>
        <v>-45404445.739999995</v>
      </c>
      <c r="TH41" s="582">
        <f t="shared" si="55"/>
        <v>-10574656.999999998</v>
      </c>
      <c r="TI41" s="582">
        <f t="shared" si="55"/>
        <v>-7748524.0899999999</v>
      </c>
      <c r="TJ41" s="582">
        <f t="shared" si="55"/>
        <v>-394986523.25000006</v>
      </c>
      <c r="TK41" s="582">
        <f t="shared" si="55"/>
        <v>-7212135.7900000019</v>
      </c>
      <c r="TL41" s="582">
        <f t="shared" si="55"/>
        <v>-13590828.810000001</v>
      </c>
      <c r="TM41" s="582">
        <f t="shared" si="55"/>
        <v>-31084665.390000004</v>
      </c>
      <c r="TN41" s="582">
        <f t="shared" si="55"/>
        <v>-23505950.619999994</v>
      </c>
      <c r="TO41" s="582">
        <f t="shared" si="55"/>
        <v>-11423103.540000001</v>
      </c>
      <c r="TP41" s="582">
        <f t="shared" si="55"/>
        <v>-5959890.8700000001</v>
      </c>
      <c r="TQ41" s="582">
        <f t="shared" si="55"/>
        <v>-71185894.399999976</v>
      </c>
      <c r="TR41" s="582">
        <f t="shared" si="55"/>
        <v>-11782591.77</v>
      </c>
      <c r="TS41" s="582">
        <f t="shared" si="55"/>
        <v>-22382705.980000004</v>
      </c>
      <c r="TT41" s="582">
        <f t="shared" si="55"/>
        <v>-31247453.91</v>
      </c>
      <c r="TU41" s="582">
        <f t="shared" si="55"/>
        <v>-5400990.96</v>
      </c>
      <c r="TV41" s="582">
        <f t="shared" si="55"/>
        <v>-10301364.470000001</v>
      </c>
      <c r="TW41" s="582">
        <f t="shared" si="55"/>
        <v>-7188255.209999999</v>
      </c>
      <c r="TX41" s="582">
        <f t="shared" si="55"/>
        <v>-15332524.549999999</v>
      </c>
      <c r="TY41" s="582">
        <f t="shared" si="55"/>
        <v>-3755039.29</v>
      </c>
      <c r="TZ41" s="582">
        <f t="shared" si="55"/>
        <v>-77180108.019999996</v>
      </c>
      <c r="UA41" s="582">
        <f t="shared" si="55"/>
        <v>-7506106.8700000001</v>
      </c>
      <c r="UB41" s="582">
        <f t="shared" si="55"/>
        <v>-112747861.16</v>
      </c>
      <c r="UC41" s="582">
        <f t="shared" si="55"/>
        <v>-48259302.250000007</v>
      </c>
      <c r="UD41" s="582">
        <f t="shared" si="55"/>
        <v>-19384699.209999997</v>
      </c>
      <c r="UE41" s="582">
        <f t="shared" si="55"/>
        <v>-18452630.399999999</v>
      </c>
      <c r="UF41" s="582">
        <f t="shared" si="55"/>
        <v>-238647876.99999997</v>
      </c>
      <c r="UG41" s="582">
        <f t="shared" si="55"/>
        <v>-9741186.339999998</v>
      </c>
      <c r="UH41" s="582">
        <f t="shared" si="55"/>
        <v>-13320727.140000002</v>
      </c>
      <c r="UI41" s="582">
        <f t="shared" si="55"/>
        <v>-25031853.469999995</v>
      </c>
      <c r="UJ41" s="582">
        <f t="shared" si="55"/>
        <v>-10118804.760000002</v>
      </c>
      <c r="UK41" s="582">
        <f t="shared" si="55"/>
        <v>-116713300.78999999</v>
      </c>
      <c r="UL41" s="582">
        <f t="shared" si="55"/>
        <v>-35341663.239999995</v>
      </c>
      <c r="UM41" s="582">
        <f t="shared" si="55"/>
        <v>-15224849.470000001</v>
      </c>
      <c r="UN41" s="582">
        <f t="shared" si="55"/>
        <v>-48211087.029999994</v>
      </c>
      <c r="UO41" s="582">
        <f t="shared" si="55"/>
        <v>-19218820.529999994</v>
      </c>
      <c r="UP41" s="582">
        <f t="shared" si="55"/>
        <v>-26585248.970000003</v>
      </c>
      <c r="UQ41" s="582">
        <f t="shared" si="55"/>
        <v>-529694533.43999994</v>
      </c>
      <c r="UR41" s="582">
        <f t="shared" si="55"/>
        <v>-29508576.329999994</v>
      </c>
      <c r="US41" s="582">
        <f t="shared" si="55"/>
        <v>-22839925.049999997</v>
      </c>
      <c r="UT41" s="582">
        <f t="shared" si="55"/>
        <v>-103221364.16999996</v>
      </c>
      <c r="UU41" s="582">
        <f t="shared" si="55"/>
        <v>-8256302.7000000002</v>
      </c>
      <c r="UV41" s="582">
        <f t="shared" si="55"/>
        <v>-22979000.279999997</v>
      </c>
      <c r="UW41" s="582">
        <f t="shared" si="55"/>
        <v>-84836970.059999973</v>
      </c>
      <c r="UX41" s="582">
        <f t="shared" si="55"/>
        <v>-11765751.720000001</v>
      </c>
      <c r="UY41" s="582">
        <f t="shared" si="55"/>
        <v>-18182004.620000001</v>
      </c>
      <c r="UZ41" s="582">
        <f t="shared" si="55"/>
        <v>-18657862.759999998</v>
      </c>
      <c r="VA41" s="582">
        <f t="shared" si="55"/>
        <v>-28025289.609999999</v>
      </c>
      <c r="VB41" s="582">
        <f t="shared" si="55"/>
        <v>-57462688.980000012</v>
      </c>
      <c r="VC41" s="582">
        <f t="shared" si="55"/>
        <v>-26676541.82</v>
      </c>
      <c r="VD41" s="582">
        <f t="shared" si="55"/>
        <v>-40686888.820000008</v>
      </c>
      <c r="VE41" s="582">
        <f t="shared" si="55"/>
        <v>-17254982.07</v>
      </c>
      <c r="VF41" s="582">
        <f t="shared" si="55"/>
        <v>-16106039.970000003</v>
      </c>
      <c r="VG41" s="582">
        <f t="shared" si="55"/>
        <v>-16389088.48</v>
      </c>
      <c r="VH41" s="582">
        <f t="shared" si="55"/>
        <v>-15968713.849999998</v>
      </c>
      <c r="VI41" s="582">
        <f t="shared" ref="VI41:XT41" si="56">VI37*-1</f>
        <v>-65582251.840000004</v>
      </c>
      <c r="VJ41" s="582">
        <f t="shared" si="56"/>
        <v>-14586972.1</v>
      </c>
      <c r="VK41" s="582">
        <f t="shared" si="56"/>
        <v>-8316574.7399999993</v>
      </c>
      <c r="VL41" s="582">
        <f t="shared" si="56"/>
        <v>-5402360.3100000005</v>
      </c>
      <c r="VM41" s="582">
        <f t="shared" si="56"/>
        <v>-449184215.08000004</v>
      </c>
      <c r="VN41" s="582">
        <f t="shared" si="56"/>
        <v>-21892891.850000001</v>
      </c>
      <c r="VO41" s="582">
        <f t="shared" si="56"/>
        <v>-29053078.449999999</v>
      </c>
      <c r="VP41" s="582">
        <f t="shared" si="56"/>
        <v>-39121589.350000001</v>
      </c>
      <c r="VQ41" s="582">
        <f t="shared" si="56"/>
        <v>-39743129.310000002</v>
      </c>
      <c r="VR41" s="582">
        <f t="shared" si="56"/>
        <v>-31582922.780000001</v>
      </c>
      <c r="VS41" s="582">
        <f>VS37*-1</f>
        <v>-19125176.940000001</v>
      </c>
      <c r="VT41" s="582">
        <f t="shared" si="56"/>
        <v>-8904829.7200000007</v>
      </c>
      <c r="VU41" s="582">
        <f t="shared" si="56"/>
        <v>-24272785.680000003</v>
      </c>
      <c r="VV41" s="582">
        <f t="shared" si="56"/>
        <v>-88284436.950000003</v>
      </c>
      <c r="VW41" s="582">
        <f t="shared" si="56"/>
        <v>-13891783.77</v>
      </c>
      <c r="VX41" s="582">
        <f t="shared" si="56"/>
        <v>-43991308.020000003</v>
      </c>
      <c r="VY41" s="582">
        <f t="shared" si="56"/>
        <v>-40270809.130000003</v>
      </c>
      <c r="VZ41" s="582">
        <f t="shared" si="56"/>
        <v>-4930648.3199999994</v>
      </c>
      <c r="WA41" s="582">
        <f t="shared" si="56"/>
        <v>-12891282.02</v>
      </c>
      <c r="WB41" s="582">
        <f t="shared" si="56"/>
        <v>-832677796.69000018</v>
      </c>
      <c r="WC41" s="582">
        <f t="shared" si="56"/>
        <v>-26717398.290000007</v>
      </c>
      <c r="WD41" s="582">
        <f t="shared" si="56"/>
        <v>-12541202.9</v>
      </c>
      <c r="WE41" s="582">
        <f t="shared" si="56"/>
        <v>-13039062.319999998</v>
      </c>
      <c r="WF41" s="582">
        <f t="shared" si="56"/>
        <v>-6828910.5199999996</v>
      </c>
      <c r="WG41" s="582">
        <f t="shared" si="56"/>
        <v>-19271795.300000001</v>
      </c>
      <c r="WH41" s="582">
        <f t="shared" si="56"/>
        <v>-49223726.399999999</v>
      </c>
      <c r="WI41" s="582">
        <f t="shared" si="56"/>
        <v>-32583683.460000005</v>
      </c>
      <c r="WJ41" s="582">
        <f t="shared" si="56"/>
        <v>-12457339.74</v>
      </c>
      <c r="WK41" s="582">
        <f t="shared" si="56"/>
        <v>-31233707.850000001</v>
      </c>
      <c r="WL41" s="582">
        <f t="shared" si="56"/>
        <v>-8598836.9399999995</v>
      </c>
      <c r="WM41" s="582">
        <f t="shared" si="56"/>
        <v>-65417592.659999996</v>
      </c>
      <c r="WN41" s="582">
        <f t="shared" si="56"/>
        <v>-13847119.399999999</v>
      </c>
      <c r="WO41" s="582">
        <f t="shared" si="56"/>
        <v>-66067546.439999998</v>
      </c>
      <c r="WP41" s="582">
        <f t="shared" si="56"/>
        <v>-39069851.980000004</v>
      </c>
      <c r="WQ41" s="582">
        <f t="shared" si="56"/>
        <v>-13152575</v>
      </c>
      <c r="WR41" s="582">
        <f t="shared" si="56"/>
        <v>-15871910.5</v>
      </c>
      <c r="WS41" s="582">
        <f t="shared" si="56"/>
        <v>-31033667.199999996</v>
      </c>
      <c r="WT41" s="582">
        <f t="shared" si="56"/>
        <v>-9430863.7300000004</v>
      </c>
      <c r="WU41" s="582">
        <f t="shared" si="56"/>
        <v>-39290937.970000006</v>
      </c>
      <c r="WV41" s="582">
        <f t="shared" si="56"/>
        <v>-101468467.39</v>
      </c>
      <c r="WW41" s="582">
        <f t="shared" si="56"/>
        <v>-33043094.390000008</v>
      </c>
      <c r="WX41" s="582">
        <f t="shared" si="56"/>
        <v>-18421097.989999998</v>
      </c>
      <c r="WY41" s="582">
        <f t="shared" si="56"/>
        <v>-11497482.059999999</v>
      </c>
      <c r="WZ41" s="582">
        <f t="shared" si="56"/>
        <v>-17815170.240000002</v>
      </c>
      <c r="XA41" s="582">
        <f t="shared" si="56"/>
        <v>-10363977.84</v>
      </c>
      <c r="XB41" s="582">
        <f t="shared" si="56"/>
        <v>-9875634.0700000003</v>
      </c>
      <c r="XC41" s="582">
        <f t="shared" si="56"/>
        <v>-16162320.930000002</v>
      </c>
      <c r="XD41" s="582">
        <f t="shared" si="56"/>
        <v>-95522154.970000014</v>
      </c>
      <c r="XE41" s="582">
        <f t="shared" si="56"/>
        <v>-16243724.709000001</v>
      </c>
      <c r="XF41" s="582">
        <f t="shared" si="56"/>
        <v>-3164463.7</v>
      </c>
      <c r="XG41" s="582">
        <f t="shared" si="56"/>
        <v>-4263668.2700000005</v>
      </c>
      <c r="XH41" s="582">
        <f t="shared" si="56"/>
        <v>-10655984.409999998</v>
      </c>
      <c r="XI41" s="582">
        <f t="shared" si="56"/>
        <v>-249490439.81999996</v>
      </c>
      <c r="XJ41" s="582">
        <f t="shared" si="56"/>
        <v>-21826988.91</v>
      </c>
      <c r="XK41" s="582">
        <f t="shared" si="56"/>
        <v>-33215425.479999993</v>
      </c>
      <c r="XL41" s="582">
        <f t="shared" si="56"/>
        <v>-162852034.31000003</v>
      </c>
      <c r="XM41" s="582">
        <f t="shared" si="56"/>
        <v>-24928379.890000001</v>
      </c>
      <c r="XN41" s="582">
        <f t="shared" si="56"/>
        <v>-19154584.870000001</v>
      </c>
      <c r="XO41" s="582">
        <f t="shared" si="56"/>
        <v>-48625318.469999999</v>
      </c>
      <c r="XP41" s="582">
        <f t="shared" si="56"/>
        <v>-23552185.940000001</v>
      </c>
      <c r="XQ41" s="582">
        <f t="shared" si="56"/>
        <v>-9969574.1500000004</v>
      </c>
      <c r="XR41" s="582">
        <f t="shared" si="56"/>
        <v>-30122769.020000003</v>
      </c>
      <c r="XS41" s="582">
        <f t="shared" si="56"/>
        <v>-29751656.269999996</v>
      </c>
      <c r="XT41" s="582">
        <f t="shared" si="56"/>
        <v>-8881253.5800000001</v>
      </c>
      <c r="XU41" s="582">
        <f t="shared" ref="XU41:AAF41" si="57">XU37*-1</f>
        <v>-16210214.040000001</v>
      </c>
      <c r="XV41" s="582">
        <f t="shared" si="57"/>
        <v>-7109333.2000000011</v>
      </c>
      <c r="XW41" s="582">
        <f t="shared" si="57"/>
        <v>-11568670.330000002</v>
      </c>
      <c r="XX41" s="582">
        <f t="shared" si="57"/>
        <v>-10460084.550000001</v>
      </c>
      <c r="XY41" s="582">
        <f t="shared" si="57"/>
        <v>-6553163.9199999999</v>
      </c>
      <c r="XZ41" s="582">
        <f t="shared" si="57"/>
        <v>-14051464.050000001</v>
      </c>
      <c r="YA41" s="582">
        <f t="shared" si="57"/>
        <v>-9694363.7899999991</v>
      </c>
      <c r="YB41" s="582">
        <f t="shared" si="57"/>
        <v>-6677923.790000001</v>
      </c>
      <c r="YC41" s="582">
        <f t="shared" si="57"/>
        <v>-7864301.4300000006</v>
      </c>
      <c r="YD41" s="582">
        <f t="shared" si="57"/>
        <v>-10080784.899999999</v>
      </c>
      <c r="YE41" s="582">
        <f t="shared" si="57"/>
        <v>-6954532.2199999997</v>
      </c>
      <c r="YF41" s="582">
        <f t="shared" si="57"/>
        <v>-303739354.62000006</v>
      </c>
      <c r="YG41" s="582">
        <f t="shared" si="57"/>
        <v>-26160246.650000002</v>
      </c>
      <c r="YH41" s="582">
        <f t="shared" si="57"/>
        <v>-53156190.919999994</v>
      </c>
      <c r="YI41" s="582">
        <f t="shared" si="57"/>
        <v>-32641053.77</v>
      </c>
      <c r="YJ41" s="582">
        <f t="shared" si="57"/>
        <v>-127385577.66999999</v>
      </c>
      <c r="YK41" s="582">
        <f t="shared" si="57"/>
        <v>-16010681.68</v>
      </c>
      <c r="YL41" s="582">
        <f t="shared" si="57"/>
        <v>-56768168.259999998</v>
      </c>
      <c r="YM41" s="582">
        <f t="shared" si="57"/>
        <v>-4192689.5599999996</v>
      </c>
      <c r="YN41" s="582">
        <f t="shared" si="57"/>
        <v>-53984348.590000004</v>
      </c>
      <c r="YO41" s="582">
        <f t="shared" si="57"/>
        <v>-74609100.459999993</v>
      </c>
      <c r="YP41" s="582">
        <f t="shared" si="57"/>
        <v>-20876369.359999999</v>
      </c>
      <c r="YQ41" s="582">
        <f t="shared" si="57"/>
        <v>-28014992.829999998</v>
      </c>
      <c r="YR41" s="582">
        <f t="shared" si="57"/>
        <v>-24921928.829999998</v>
      </c>
      <c r="YS41" s="582">
        <f t="shared" si="57"/>
        <v>-11473156.74</v>
      </c>
      <c r="YT41" s="582">
        <f t="shared" si="57"/>
        <v>-8309611.5800000001</v>
      </c>
      <c r="YU41" s="582">
        <f t="shared" si="57"/>
        <v>-18994651.209999997</v>
      </c>
      <c r="YV41" s="582">
        <f t="shared" si="57"/>
        <v>-8202440.7700000005</v>
      </c>
      <c r="YW41" s="582">
        <f t="shared" si="57"/>
        <v>-175576796.82000002</v>
      </c>
      <c r="YX41" s="582">
        <f t="shared" si="57"/>
        <v>-15020043.079999998</v>
      </c>
      <c r="YY41" s="582">
        <f t="shared" si="57"/>
        <v>-10579868.129999999</v>
      </c>
      <c r="YZ41" s="582">
        <f t="shared" si="57"/>
        <v>-12371155.4</v>
      </c>
      <c r="ZA41" s="582">
        <f t="shared" si="57"/>
        <v>-17291102.759999998</v>
      </c>
      <c r="ZB41" s="582">
        <f t="shared" si="57"/>
        <v>-9581720.5700000003</v>
      </c>
      <c r="ZC41" s="582">
        <f t="shared" si="57"/>
        <v>-8084620.0699999994</v>
      </c>
      <c r="ZD41" s="582">
        <f t="shared" si="57"/>
        <v>-89065448.540000007</v>
      </c>
      <c r="ZE41" s="582">
        <f t="shared" si="57"/>
        <v>-11805723.960000001</v>
      </c>
      <c r="ZF41" s="582">
        <f t="shared" si="57"/>
        <v>-14551150.600000003</v>
      </c>
      <c r="ZG41" s="582">
        <f t="shared" si="57"/>
        <v>-10404717.759999998</v>
      </c>
      <c r="ZH41" s="582">
        <f t="shared" si="57"/>
        <v>-6067284.7999999998</v>
      </c>
      <c r="ZI41" s="582">
        <f t="shared" si="57"/>
        <v>-12549432.690000001</v>
      </c>
      <c r="ZJ41" s="582">
        <f t="shared" si="57"/>
        <v>-14733900.899999999</v>
      </c>
      <c r="ZK41" s="582">
        <f t="shared" si="57"/>
        <v>-6523334.5999999996</v>
      </c>
      <c r="ZL41" s="582">
        <f t="shared" si="57"/>
        <v>-71243753.249999985</v>
      </c>
      <c r="ZM41" s="582">
        <f t="shared" si="57"/>
        <v>-353420369.12</v>
      </c>
      <c r="ZN41" s="582">
        <f t="shared" si="57"/>
        <v>-12851478.75</v>
      </c>
      <c r="ZO41" s="582">
        <f t="shared" si="57"/>
        <v>-57529860.726999998</v>
      </c>
      <c r="ZP41" s="582">
        <f t="shared" si="57"/>
        <v>-115787980.77</v>
      </c>
      <c r="ZQ41" s="582">
        <f t="shared" si="57"/>
        <v>-25840766.319999997</v>
      </c>
      <c r="ZR41" s="582">
        <f t="shared" si="57"/>
        <v>-8244887.4070000006</v>
      </c>
      <c r="ZS41" s="582">
        <f t="shared" si="57"/>
        <v>-23399857.449999999</v>
      </c>
      <c r="ZT41" s="582">
        <f t="shared" si="57"/>
        <v>-52802945.269999996</v>
      </c>
      <c r="ZU41" s="582">
        <f t="shared" si="57"/>
        <v>-35028882.320000008</v>
      </c>
      <c r="ZV41" s="582">
        <f t="shared" si="57"/>
        <v>-54266233.149999999</v>
      </c>
      <c r="ZW41" s="582">
        <f t="shared" si="57"/>
        <v>-5419610.3300000001</v>
      </c>
      <c r="ZX41" s="582">
        <f t="shared" si="57"/>
        <v>-11079539.200000001</v>
      </c>
      <c r="ZY41" s="582">
        <f t="shared" si="57"/>
        <v>-21031373.599999998</v>
      </c>
      <c r="ZZ41" s="582">
        <f t="shared" si="57"/>
        <v>-27943288.390000004</v>
      </c>
      <c r="AAA41" s="582">
        <f t="shared" si="57"/>
        <v>-7848991.54</v>
      </c>
      <c r="AAB41" s="582">
        <f t="shared" si="57"/>
        <v>-12675337.35</v>
      </c>
      <c r="AAC41" s="582">
        <f t="shared" si="57"/>
        <v>-19567513.739999998</v>
      </c>
      <c r="AAD41" s="582">
        <f t="shared" si="57"/>
        <v>-6345142.4800000004</v>
      </c>
      <c r="AAE41" s="582">
        <f t="shared" si="57"/>
        <v>-18835925.599999998</v>
      </c>
      <c r="AAF41" s="582">
        <f t="shared" si="57"/>
        <v>-10964850.68</v>
      </c>
      <c r="AAG41" s="582">
        <f t="shared" ref="AAG41:ACR41" si="58">AAG37*-1</f>
        <v>-6755977.5799999991</v>
      </c>
      <c r="AAH41" s="582">
        <f t="shared" si="58"/>
        <v>-9468190.5700000003</v>
      </c>
      <c r="AAI41" s="582">
        <f t="shared" si="58"/>
        <v>-108879256.97999999</v>
      </c>
      <c r="AAJ41" s="582">
        <f t="shared" si="58"/>
        <v>-13075759.530000001</v>
      </c>
      <c r="AAK41" s="582">
        <f t="shared" si="58"/>
        <v>-22538929.880000003</v>
      </c>
      <c r="AAL41" s="582">
        <f t="shared" si="58"/>
        <v>-12466404.370000001</v>
      </c>
      <c r="AAM41" s="582">
        <f t="shared" si="58"/>
        <v>-4731075.7500000009</v>
      </c>
      <c r="AAN41" s="582">
        <f t="shared" si="58"/>
        <v>-28642568.360000007</v>
      </c>
      <c r="AAO41" s="582">
        <f t="shared" si="58"/>
        <v>-8726645.5399999991</v>
      </c>
      <c r="AAP41" s="582">
        <f t="shared" si="58"/>
        <v>-936735048.77999985</v>
      </c>
      <c r="AAQ41" s="582">
        <f t="shared" si="58"/>
        <v>-26093924.899999999</v>
      </c>
      <c r="AAR41" s="582">
        <f t="shared" si="58"/>
        <v>-14138034.98</v>
      </c>
      <c r="AAS41" s="582">
        <f t="shared" si="58"/>
        <v>-39073943.25</v>
      </c>
      <c r="AAT41" s="582">
        <f t="shared" si="58"/>
        <v>-39809662.019999996</v>
      </c>
      <c r="AAU41" s="582">
        <f t="shared" si="58"/>
        <v>-11604048.870000001</v>
      </c>
      <c r="AAV41" s="582">
        <f t="shared" si="58"/>
        <v>-26950988.050000004</v>
      </c>
      <c r="AAW41" s="582">
        <f t="shared" si="58"/>
        <v>-16250305.660000004</v>
      </c>
      <c r="AAX41" s="582">
        <f t="shared" si="58"/>
        <v>-106699290.61999999</v>
      </c>
      <c r="AAY41" s="582">
        <f t="shared" si="58"/>
        <v>-15594284.009999998</v>
      </c>
      <c r="AAZ41" s="582">
        <f t="shared" si="58"/>
        <v>-29135553.219999999</v>
      </c>
      <c r="ABA41" s="582">
        <f t="shared" si="58"/>
        <v>-135137670.29000002</v>
      </c>
      <c r="ABB41" s="582">
        <f t="shared" si="58"/>
        <v>-33186431.490000002</v>
      </c>
      <c r="ABC41" s="582">
        <f t="shared" si="58"/>
        <v>-6914089.4800000004</v>
      </c>
      <c r="ABD41" s="582">
        <f t="shared" si="58"/>
        <v>-17446758.690000001</v>
      </c>
      <c r="ABE41" s="582">
        <f t="shared" si="58"/>
        <v>-10554300.819999998</v>
      </c>
      <c r="ABF41" s="582">
        <f t="shared" si="58"/>
        <v>-7082020.7699999996</v>
      </c>
      <c r="ABG41" s="582">
        <f t="shared" si="58"/>
        <v>-10156180.290000001</v>
      </c>
      <c r="ABH41" s="582">
        <f t="shared" si="58"/>
        <v>-12614598.130000003</v>
      </c>
      <c r="ABI41" s="582">
        <f t="shared" si="58"/>
        <v>-123144885.94999999</v>
      </c>
      <c r="ABJ41" s="582">
        <f t="shared" si="58"/>
        <v>-121059093.06</v>
      </c>
      <c r="ABK41" s="582">
        <f t="shared" si="58"/>
        <v>-21860186.27</v>
      </c>
      <c r="ABL41" s="582">
        <f t="shared" si="58"/>
        <v>-10209008.140000002</v>
      </c>
      <c r="ABM41" s="582">
        <f t="shared" si="58"/>
        <v>-21128839.049999997</v>
      </c>
      <c r="ABN41" s="582">
        <f t="shared" si="58"/>
        <v>-5192964.26</v>
      </c>
      <c r="ABO41" s="582">
        <f t="shared" si="58"/>
        <v>-6694970.2999999998</v>
      </c>
      <c r="ABP41" s="582">
        <f t="shared" si="58"/>
        <v>-181155084</v>
      </c>
      <c r="ABQ41" s="582">
        <f t="shared" si="58"/>
        <v>-20384382.980000004</v>
      </c>
      <c r="ABR41" s="582">
        <f t="shared" si="58"/>
        <v>-19580072.09</v>
      </c>
      <c r="ABS41" s="582">
        <f t="shared" si="58"/>
        <v>-25049787.790000003</v>
      </c>
      <c r="ABT41" s="582">
        <f t="shared" si="58"/>
        <v>-18165863.399999999</v>
      </c>
      <c r="ABU41" s="582">
        <f t="shared" si="58"/>
        <v>-17979005.630000003</v>
      </c>
      <c r="ABV41" s="582">
        <f t="shared" si="58"/>
        <v>-11272517.260000002</v>
      </c>
      <c r="ABW41" s="582">
        <f t="shared" si="58"/>
        <v>-23715350.719999999</v>
      </c>
      <c r="ABX41" s="582">
        <f t="shared" si="58"/>
        <v>-1630323.97</v>
      </c>
      <c r="ABY41" s="582">
        <f t="shared" si="58"/>
        <v>-305229202.10000008</v>
      </c>
      <c r="ABZ41" s="582">
        <f t="shared" si="58"/>
        <v>-17738587.07</v>
      </c>
      <c r="ACA41" s="582">
        <f t="shared" si="58"/>
        <v>-45071489.410000004</v>
      </c>
      <c r="ACB41" s="582">
        <f t="shared" si="58"/>
        <v>-8393392.3499999996</v>
      </c>
      <c r="ACC41" s="582">
        <f t="shared" si="58"/>
        <v>-15025284.120000001</v>
      </c>
      <c r="ACD41" s="582">
        <f t="shared" si="58"/>
        <v>-106058799.8</v>
      </c>
      <c r="ACE41" s="582">
        <f t="shared" si="58"/>
        <v>-8817751.3000000007</v>
      </c>
      <c r="ACF41" s="582">
        <f t="shared" si="58"/>
        <v>-6706538.3199999994</v>
      </c>
      <c r="ACG41" s="582">
        <f t="shared" si="58"/>
        <v>-11082693.83</v>
      </c>
      <c r="ACH41" s="582">
        <f t="shared" si="58"/>
        <v>-17759536.02</v>
      </c>
      <c r="ACI41" s="582">
        <f t="shared" si="58"/>
        <v>-17955001.719999999</v>
      </c>
      <c r="ACJ41" s="582">
        <f t="shared" si="58"/>
        <v>-567736234.52999997</v>
      </c>
      <c r="ACK41" s="582">
        <f t="shared" si="58"/>
        <v>-3929800.31</v>
      </c>
      <c r="ACL41" s="582">
        <f t="shared" si="58"/>
        <v>-23743493.650000002</v>
      </c>
      <c r="ACM41" s="582">
        <f t="shared" si="58"/>
        <v>-18500855.119999997</v>
      </c>
      <c r="ACN41" s="582">
        <f t="shared" si="58"/>
        <v>-7542011.1399999997</v>
      </c>
      <c r="ACO41" s="582">
        <f t="shared" si="58"/>
        <v>-38466656.939999998</v>
      </c>
      <c r="ACP41" s="582">
        <f t="shared" si="58"/>
        <v>-17579292.920000002</v>
      </c>
      <c r="ACQ41" s="582">
        <f t="shared" si="58"/>
        <v>-120826794.94999999</v>
      </c>
      <c r="ACR41" s="582">
        <f t="shared" si="58"/>
        <v>-137099207.88999999</v>
      </c>
      <c r="ACS41" s="582">
        <f t="shared" ref="ACS41:AFD41" si="59">ACS37*-1</f>
        <v>-28270028.010000005</v>
      </c>
      <c r="ACT41" s="582">
        <f t="shared" si="59"/>
        <v>-57401648.729999997</v>
      </c>
      <c r="ACU41" s="582">
        <f t="shared" si="59"/>
        <v>-44040880.980000012</v>
      </c>
      <c r="ACV41" s="582">
        <f t="shared" si="59"/>
        <v>-36135663.020000003</v>
      </c>
      <c r="ACW41" s="582">
        <f t="shared" si="59"/>
        <v>-95033065.719999999</v>
      </c>
      <c r="ACX41" s="582">
        <f t="shared" si="59"/>
        <v>-22506092.640000001</v>
      </c>
      <c r="ACY41" s="582">
        <f t="shared" si="59"/>
        <v>-9789309.2799999993</v>
      </c>
      <c r="ACZ41" s="582">
        <f t="shared" si="59"/>
        <v>-22060675.030000005</v>
      </c>
      <c r="ADA41" s="582">
        <f t="shared" si="59"/>
        <v>-16163803.159999998</v>
      </c>
      <c r="ADB41" s="582">
        <f t="shared" si="59"/>
        <v>-17876030.389999997</v>
      </c>
      <c r="ADC41" s="582">
        <f t="shared" si="59"/>
        <v>-9645745.0699999984</v>
      </c>
      <c r="ADD41" s="582">
        <f t="shared" si="59"/>
        <v>-16881626.84</v>
      </c>
      <c r="ADE41" s="582">
        <f t="shared" si="59"/>
        <v>-13122628.999999998</v>
      </c>
      <c r="ADF41" s="582">
        <f t="shared" si="59"/>
        <v>-11772470.529999997</v>
      </c>
      <c r="ADG41" s="582">
        <f t="shared" si="59"/>
        <v>-90359824.749999985</v>
      </c>
      <c r="ADH41" s="582">
        <f t="shared" si="59"/>
        <v>-51686969.080000006</v>
      </c>
      <c r="ADI41" s="582">
        <f t="shared" si="59"/>
        <v>-3107900.7300000004</v>
      </c>
      <c r="ADJ41" s="582">
        <f t="shared" si="59"/>
        <v>-12627756.02</v>
      </c>
      <c r="ADK41" s="582">
        <f t="shared" si="59"/>
        <v>-19821092.309999999</v>
      </c>
      <c r="ADL41" s="582">
        <f t="shared" si="59"/>
        <v>-5118142.96</v>
      </c>
      <c r="ADM41" s="582">
        <f t="shared" si="59"/>
        <v>-20373584</v>
      </c>
      <c r="ADN41" s="582">
        <f t="shared" si="59"/>
        <v>-18953719.289999999</v>
      </c>
      <c r="ADO41" s="582">
        <f t="shared" si="59"/>
        <v>-28817776.919999998</v>
      </c>
      <c r="ADP41" s="582">
        <f t="shared" si="59"/>
        <v>-456173373.48000002</v>
      </c>
      <c r="ADQ41" s="582">
        <f t="shared" si="59"/>
        <v>-58614547.230000004</v>
      </c>
      <c r="ADR41" s="582">
        <f t="shared" si="59"/>
        <v>-27188240.329999998</v>
      </c>
      <c r="ADS41" s="582">
        <f t="shared" si="59"/>
        <v>-8765122.5399999991</v>
      </c>
      <c r="ADT41" s="582">
        <f t="shared" si="59"/>
        <v>-165262378.03</v>
      </c>
      <c r="ADU41" s="582">
        <f t="shared" si="59"/>
        <v>-8178514.1099999994</v>
      </c>
      <c r="ADV41" s="582">
        <f t="shared" si="59"/>
        <v>-12627474.32</v>
      </c>
      <c r="ADW41" s="582">
        <f t="shared" si="59"/>
        <v>-7185473.7400000002</v>
      </c>
      <c r="ADX41" s="582">
        <f t="shared" si="59"/>
        <v>-9058861.3300000001</v>
      </c>
      <c r="ADY41" s="582">
        <f t="shared" si="59"/>
        <v>-10738938.290000001</v>
      </c>
      <c r="ADZ41" s="582">
        <f t="shared" si="59"/>
        <v>-503479299.83000004</v>
      </c>
      <c r="AEA41" s="582">
        <f t="shared" si="59"/>
        <v>-194763081.82000002</v>
      </c>
      <c r="AEB41" s="582">
        <f t="shared" si="59"/>
        <v>-101434840.83</v>
      </c>
      <c r="AEC41" s="582">
        <f t="shared" si="59"/>
        <v>-36879362.659999996</v>
      </c>
      <c r="AED41" s="582">
        <f t="shared" si="59"/>
        <v>-18776502.440000001</v>
      </c>
      <c r="AEE41" s="582">
        <f t="shared" si="59"/>
        <v>-58122466.25</v>
      </c>
      <c r="AEF41" s="582">
        <f t="shared" si="59"/>
        <v>-46786957.879999988</v>
      </c>
      <c r="AEG41" s="582">
        <f t="shared" si="59"/>
        <v>-36016144.500000007</v>
      </c>
      <c r="AEH41" s="582">
        <f t="shared" si="59"/>
        <v>-16099806.670000002</v>
      </c>
      <c r="AEI41" s="582">
        <f t="shared" si="59"/>
        <v>-14430844.850000001</v>
      </c>
      <c r="AEJ41" s="582">
        <f t="shared" si="59"/>
        <v>-37998168.789999999</v>
      </c>
      <c r="AEK41" s="582">
        <f t="shared" si="59"/>
        <v>-37077164.82</v>
      </c>
      <c r="AEL41" s="582">
        <f t="shared" si="59"/>
        <v>-17060893.500000004</v>
      </c>
      <c r="AEM41" s="582">
        <f t="shared" si="59"/>
        <v>-22777812.809999999</v>
      </c>
      <c r="AEN41" s="582">
        <f t="shared" si="59"/>
        <v>-41563219.830000006</v>
      </c>
      <c r="AEO41" s="582">
        <f t="shared" si="59"/>
        <v>-58921182.689999998</v>
      </c>
      <c r="AEP41" s="582">
        <f t="shared" si="59"/>
        <v>-8823191.9400000013</v>
      </c>
      <c r="AEQ41" s="582">
        <f t="shared" si="59"/>
        <v>-108318446.77000001</v>
      </c>
      <c r="AER41" s="582">
        <f t="shared" si="59"/>
        <v>-4062996.5799999996</v>
      </c>
      <c r="AES41" s="582">
        <f t="shared" si="59"/>
        <v>-73928953.299999982</v>
      </c>
      <c r="AET41" s="582">
        <f t="shared" si="59"/>
        <v>-206699446.1500001</v>
      </c>
      <c r="AEU41" s="582">
        <f t="shared" si="59"/>
        <v>-31571409.309999999</v>
      </c>
      <c r="AEV41" s="582">
        <f t="shared" si="59"/>
        <v>-21967949.089999996</v>
      </c>
      <c r="AEW41" s="582">
        <f t="shared" si="59"/>
        <v>-33332706.309999995</v>
      </c>
      <c r="AEX41" s="582">
        <f t="shared" si="59"/>
        <v>-14686751.710000003</v>
      </c>
      <c r="AEY41" s="582">
        <f t="shared" si="59"/>
        <v>-63402070.800000004</v>
      </c>
      <c r="AEZ41" s="582">
        <f t="shared" si="59"/>
        <v>-21826214.359999999</v>
      </c>
      <c r="AFA41" s="582">
        <f t="shared" si="59"/>
        <v>-25761180.469999999</v>
      </c>
      <c r="AFB41" s="582">
        <f t="shared" si="59"/>
        <v>-19924344.09</v>
      </c>
      <c r="AFC41" s="582">
        <f t="shared" si="59"/>
        <v>-13057125.809999999</v>
      </c>
      <c r="AFD41" s="582">
        <f t="shared" si="59"/>
        <v>-123351478.71000002</v>
      </c>
      <c r="AFE41" s="582">
        <f t="shared" ref="AFE41:AHP41" si="60">AFE37*-1</f>
        <v>-31309745.280000001</v>
      </c>
      <c r="AFF41" s="582">
        <f t="shared" si="60"/>
        <v>-26088064.400000002</v>
      </c>
      <c r="AFG41" s="582">
        <f t="shared" si="60"/>
        <v>-19553376.860000003</v>
      </c>
      <c r="AFH41" s="582">
        <f t="shared" si="60"/>
        <v>-34390493.119999997</v>
      </c>
      <c r="AFI41" s="582">
        <f t="shared" si="60"/>
        <v>-26902904.509999998</v>
      </c>
      <c r="AFJ41" s="582">
        <f t="shared" si="60"/>
        <v>-22276501.760000002</v>
      </c>
      <c r="AFK41" s="582">
        <f t="shared" si="60"/>
        <v>-18916873.169999998</v>
      </c>
      <c r="AFL41" s="582">
        <f t="shared" si="60"/>
        <v>-18998449.77</v>
      </c>
      <c r="AFM41" s="582">
        <f t="shared" si="60"/>
        <v>-14169363.84</v>
      </c>
      <c r="AFN41" s="582">
        <f t="shared" si="60"/>
        <v>-13526375.670000002</v>
      </c>
      <c r="AFO41" s="582">
        <f t="shared" si="60"/>
        <v>-12785633.559999999</v>
      </c>
      <c r="AFP41" s="582">
        <f t="shared" si="60"/>
        <v>-24590087.329999998</v>
      </c>
      <c r="AFQ41" s="582">
        <f t="shared" si="60"/>
        <v>-196284804.18000001</v>
      </c>
      <c r="AFR41" s="582">
        <f t="shared" si="60"/>
        <v>-45248050.569999993</v>
      </c>
      <c r="AFS41" s="582">
        <f t="shared" si="60"/>
        <v>-27561251.189999998</v>
      </c>
      <c r="AFT41" s="582">
        <f t="shared" si="60"/>
        <v>-15931071.999999998</v>
      </c>
      <c r="AFU41" s="582">
        <f t="shared" si="60"/>
        <v>-18185791.180000003</v>
      </c>
      <c r="AFV41" s="582">
        <f t="shared" si="60"/>
        <v>-20848824.400000002</v>
      </c>
      <c r="AFW41" s="582">
        <f t="shared" si="60"/>
        <v>-13501558.239999996</v>
      </c>
      <c r="AFX41" s="582">
        <f t="shared" si="60"/>
        <v>-32134244.210000001</v>
      </c>
      <c r="AFY41" s="582">
        <f t="shared" si="60"/>
        <v>-25545970.120000001</v>
      </c>
      <c r="AFZ41" s="582">
        <f t="shared" si="60"/>
        <v>-13467938.560000001</v>
      </c>
      <c r="AGA41" s="582">
        <f t="shared" si="60"/>
        <v>-39477830.800000012</v>
      </c>
      <c r="AGB41" s="582">
        <f t="shared" si="60"/>
        <v>-13811625.490000002</v>
      </c>
      <c r="AGC41" s="582">
        <f t="shared" si="60"/>
        <v>-125808380.44999997</v>
      </c>
      <c r="AGD41" s="582">
        <f t="shared" si="60"/>
        <v>-9219769.5199999996</v>
      </c>
      <c r="AGE41" s="582">
        <f t="shared" si="60"/>
        <v>-14713690.820000002</v>
      </c>
      <c r="AGF41" s="582">
        <f t="shared" si="60"/>
        <v>-12612209.9</v>
      </c>
      <c r="AGG41" s="582">
        <f t="shared" si="60"/>
        <v>-34573148.390000001</v>
      </c>
      <c r="AGH41" s="582">
        <f t="shared" si="60"/>
        <v>-13182953.68</v>
      </c>
      <c r="AGI41" s="582">
        <f t="shared" si="60"/>
        <v>-4999620.4300000006</v>
      </c>
      <c r="AGJ41" s="582">
        <f t="shared" si="60"/>
        <v>-13404025.350000001</v>
      </c>
      <c r="AGK41" s="582">
        <f t="shared" si="60"/>
        <v>-15837025.719999999</v>
      </c>
      <c r="AGL41" s="582">
        <f t="shared" si="60"/>
        <v>-13527446.519999998</v>
      </c>
      <c r="AGM41" s="582">
        <f t="shared" si="60"/>
        <v>-12319263.159999998</v>
      </c>
      <c r="AGN41" s="582">
        <f t="shared" si="60"/>
        <v>-320147602.85000014</v>
      </c>
      <c r="AGO41" s="582">
        <f t="shared" si="60"/>
        <v>-22438025.999999996</v>
      </c>
      <c r="AGP41" s="582">
        <f t="shared" si="60"/>
        <v>-22114869.93</v>
      </c>
      <c r="AGQ41" s="582">
        <f t="shared" si="60"/>
        <v>-7993750.3300000001</v>
      </c>
      <c r="AGR41" s="582">
        <f t="shared" si="60"/>
        <v>-6165944.8400000008</v>
      </c>
      <c r="AGS41" s="582">
        <f t="shared" si="60"/>
        <v>-13965059.51</v>
      </c>
      <c r="AGT41" s="582">
        <f t="shared" si="60"/>
        <v>-10545964.649999999</v>
      </c>
      <c r="AGU41" s="582">
        <f t="shared" si="60"/>
        <v>-10867219.42</v>
      </c>
      <c r="AGV41" s="582">
        <f t="shared" si="60"/>
        <v>-447006126.06999987</v>
      </c>
      <c r="AGW41" s="582">
        <f t="shared" si="60"/>
        <v>-220200677.24000004</v>
      </c>
      <c r="AGX41" s="582">
        <f t="shared" si="60"/>
        <v>-20569628.480000004</v>
      </c>
      <c r="AGY41" s="582">
        <f t="shared" si="60"/>
        <v>-22903532.149999999</v>
      </c>
      <c r="AGZ41" s="582">
        <f t="shared" si="60"/>
        <v>-34799971.219999999</v>
      </c>
      <c r="AHA41" s="582">
        <f t="shared" si="60"/>
        <v>-15915043.880000001</v>
      </c>
      <c r="AHB41" s="582">
        <f t="shared" si="60"/>
        <v>-15549052.720000001</v>
      </c>
      <c r="AHC41" s="582">
        <f t="shared" si="60"/>
        <v>-11410018.560000001</v>
      </c>
      <c r="AHD41" s="582">
        <f t="shared" si="60"/>
        <v>-3825764.4499999997</v>
      </c>
      <c r="AHE41" s="582">
        <f t="shared" si="60"/>
        <v>-40760479.889999993</v>
      </c>
      <c r="AHF41" s="582">
        <f t="shared" si="60"/>
        <v>-21222408.32</v>
      </c>
      <c r="AHG41" s="582">
        <f t="shared" si="60"/>
        <v>-7416571.1100000003</v>
      </c>
      <c r="AHH41" s="582">
        <f t="shared" si="60"/>
        <v>-15231029.889999997</v>
      </c>
      <c r="AHI41" s="582">
        <f t="shared" si="60"/>
        <v>-15838323.59</v>
      </c>
      <c r="AHJ41" s="582">
        <f t="shared" si="60"/>
        <v>-6934868.1200000001</v>
      </c>
      <c r="AHK41" s="582">
        <f t="shared" si="60"/>
        <v>-10977394.549999999</v>
      </c>
      <c r="AHL41" s="582">
        <f t="shared" si="60"/>
        <v>-15741188.029999999</v>
      </c>
      <c r="AHM41" s="582">
        <f t="shared" si="60"/>
        <v>-105793099.74000001</v>
      </c>
      <c r="AHN41" s="582">
        <f t="shared" si="60"/>
        <v>-14928721.489999998</v>
      </c>
      <c r="AHO41" s="582">
        <f t="shared" si="60"/>
        <v>-19240476.34</v>
      </c>
      <c r="AHP41" s="582">
        <f t="shared" si="60"/>
        <v>-8170175.290000001</v>
      </c>
      <c r="AHQ41" s="582">
        <f t="shared" ref="AHQ41:AHT41" si="61">AHQ37*-1</f>
        <v>-24859990.969999991</v>
      </c>
      <c r="AHR41" s="582">
        <f t="shared" si="61"/>
        <v>-7888366.8499999996</v>
      </c>
      <c r="AHS41" s="582">
        <f t="shared" si="61"/>
        <v>-19248737.030000005</v>
      </c>
      <c r="AHT41" s="582">
        <f t="shared" si="61"/>
        <v>-45377666227.923355</v>
      </c>
    </row>
    <row r="43" spans="1:907" x14ac:dyDescent="0.7">
      <c r="B43" s="270"/>
      <c r="C43" s="271" t="s">
        <v>6210</v>
      </c>
    </row>
    <row r="44" spans="1:907" x14ac:dyDescent="0.7">
      <c r="D44" s="582" t="s">
        <v>2594</v>
      </c>
      <c r="E44" s="582" t="s">
        <v>2598</v>
      </c>
      <c r="F44" s="582" t="s">
        <v>2602</v>
      </c>
      <c r="G44" s="582" t="s">
        <v>2606</v>
      </c>
      <c r="H44" s="582" t="s">
        <v>2610</v>
      </c>
      <c r="I44" s="582" t="s">
        <v>2614</v>
      </c>
      <c r="J44" s="582" t="s">
        <v>2618</v>
      </c>
      <c r="K44" s="582" t="s">
        <v>2622</v>
      </c>
      <c r="L44" s="582" t="s">
        <v>2626</v>
      </c>
      <c r="M44" s="582" t="s">
        <v>2630</v>
      </c>
      <c r="N44" s="582" t="s">
        <v>2634</v>
      </c>
      <c r="O44" s="582" t="s">
        <v>2638</v>
      </c>
      <c r="P44" s="582" t="s">
        <v>2642</v>
      </c>
      <c r="Q44" s="582" t="s">
        <v>2646</v>
      </c>
      <c r="R44" s="582" t="s">
        <v>2650</v>
      </c>
      <c r="S44" s="582" t="s">
        <v>2654</v>
      </c>
      <c r="T44" s="582" t="s">
        <v>2658</v>
      </c>
      <c r="U44" s="582" t="s">
        <v>2662</v>
      </c>
      <c r="V44" s="582" t="s">
        <v>2278</v>
      </c>
      <c r="W44" s="582" t="s">
        <v>2286</v>
      </c>
      <c r="X44" s="582" t="s">
        <v>2294</v>
      </c>
      <c r="Y44" s="582" t="s">
        <v>2301</v>
      </c>
      <c r="Z44" s="582" t="s">
        <v>2306</v>
      </c>
      <c r="AA44" s="582" t="s">
        <v>2310</v>
      </c>
      <c r="AB44" s="582" t="s">
        <v>2314</v>
      </c>
      <c r="AC44" s="582" t="s">
        <v>2318</v>
      </c>
      <c r="AD44" s="582" t="s">
        <v>2322</v>
      </c>
      <c r="AE44" s="582" t="s">
        <v>2326</v>
      </c>
      <c r="AF44" s="582" t="s">
        <v>2330</v>
      </c>
      <c r="AG44" s="582" t="s">
        <v>2335</v>
      </c>
      <c r="AH44" s="582" t="s">
        <v>2339</v>
      </c>
      <c r="AI44" s="582" t="s">
        <v>2343</v>
      </c>
      <c r="AJ44" s="582" t="s">
        <v>2347</v>
      </c>
      <c r="AK44" s="582" t="s">
        <v>2351</v>
      </c>
      <c r="AL44" s="582" t="s">
        <v>2355</v>
      </c>
      <c r="AM44" s="582" t="s">
        <v>2359</v>
      </c>
      <c r="AN44" s="582" t="s">
        <v>2363</v>
      </c>
      <c r="AO44" s="582" t="s">
        <v>2367</v>
      </c>
      <c r="AP44" s="582" t="s">
        <v>2371</v>
      </c>
      <c r="AQ44" s="582" t="s">
        <v>2375</v>
      </c>
      <c r="AR44" s="582" t="s">
        <v>2379</v>
      </c>
      <c r="AS44" s="582" t="s">
        <v>2383</v>
      </c>
      <c r="AT44" s="582" t="s">
        <v>2501</v>
      </c>
      <c r="AU44" s="582" t="s">
        <v>2504</v>
      </c>
      <c r="AV44" s="582" t="s">
        <v>2508</v>
      </c>
      <c r="AW44" s="582" t="s">
        <v>2512</v>
      </c>
      <c r="AX44" s="582" t="s">
        <v>2516</v>
      </c>
      <c r="AY44" s="582" t="s">
        <v>2520</v>
      </c>
      <c r="AZ44" s="582" t="s">
        <v>2524</v>
      </c>
      <c r="BA44" s="582" t="s">
        <v>2528</v>
      </c>
      <c r="BB44" s="582" t="s">
        <v>2532</v>
      </c>
      <c r="BC44" s="582" t="s">
        <v>2536</v>
      </c>
      <c r="BD44" s="582" t="s">
        <v>2540</v>
      </c>
      <c r="BE44" s="582" t="s">
        <v>2544</v>
      </c>
      <c r="BF44" s="582" t="s">
        <v>2548</v>
      </c>
      <c r="BG44" s="582" t="s">
        <v>2552</v>
      </c>
      <c r="BH44" s="582" t="s">
        <v>2556</v>
      </c>
      <c r="BI44" s="582" t="s">
        <v>2559</v>
      </c>
      <c r="BJ44" s="582" t="s">
        <v>2562</v>
      </c>
      <c r="BK44" s="582" t="s">
        <v>2566</v>
      </c>
      <c r="BL44" s="582" t="s">
        <v>2570</v>
      </c>
      <c r="BM44" s="582" t="s">
        <v>2574</v>
      </c>
      <c r="BN44" s="582" t="s">
        <v>2578</v>
      </c>
      <c r="BO44" s="582" t="s">
        <v>2582</v>
      </c>
      <c r="BP44" s="582" t="s">
        <v>2586</v>
      </c>
      <c r="BQ44" s="582" t="s">
        <v>2590</v>
      </c>
      <c r="BR44" s="582" t="s">
        <v>2470</v>
      </c>
      <c r="BS44" s="582" t="s">
        <v>2473</v>
      </c>
      <c r="BT44" s="582" t="s">
        <v>2477</v>
      </c>
      <c r="BU44" s="582" t="s">
        <v>2481</v>
      </c>
      <c r="BV44" s="582" t="s">
        <v>2485</v>
      </c>
      <c r="BW44" s="582" t="s">
        <v>2489</v>
      </c>
      <c r="BX44" s="582" t="s">
        <v>2493</v>
      </c>
      <c r="BY44" s="582" t="s">
        <v>2497</v>
      </c>
      <c r="BZ44" s="582" t="s">
        <v>2666</v>
      </c>
      <c r="CA44" s="582" t="s">
        <v>2670</v>
      </c>
      <c r="CB44" s="582" t="s">
        <v>2674</v>
      </c>
      <c r="CC44" s="582" t="s">
        <v>2678</v>
      </c>
      <c r="CD44" s="582" t="s">
        <v>2682</v>
      </c>
      <c r="CE44" s="582" t="s">
        <v>2686</v>
      </c>
      <c r="CF44" s="582" t="s">
        <v>2690</v>
      </c>
      <c r="CG44" s="582" t="s">
        <v>2419</v>
      </c>
      <c r="CH44" s="582" t="s">
        <v>2422</v>
      </c>
      <c r="CI44" s="582" t="s">
        <v>2426</v>
      </c>
      <c r="CJ44" s="582" t="s">
        <v>2430</v>
      </c>
      <c r="CK44" s="582" t="s">
        <v>2434</v>
      </c>
      <c r="CL44" s="582" t="s">
        <v>2438</v>
      </c>
      <c r="CM44" s="582" t="s">
        <v>2442</v>
      </c>
      <c r="CN44" s="582" t="s">
        <v>2446</v>
      </c>
      <c r="CO44" s="582" t="s">
        <v>2450</v>
      </c>
      <c r="CP44" s="582" t="s">
        <v>2454</v>
      </c>
      <c r="CQ44" s="582" t="s">
        <v>2458</v>
      </c>
      <c r="CR44" s="582" t="s">
        <v>2462</v>
      </c>
      <c r="CS44" s="582" t="s">
        <v>2466</v>
      </c>
      <c r="CT44" s="582" t="s">
        <v>2388</v>
      </c>
      <c r="CU44" s="582" t="s">
        <v>2391</v>
      </c>
      <c r="CV44" s="582" t="s">
        <v>2395</v>
      </c>
      <c r="CW44" s="582" t="s">
        <v>2399</v>
      </c>
      <c r="CX44" s="582" t="s">
        <v>2403</v>
      </c>
      <c r="CY44" s="582" t="s">
        <v>2407</v>
      </c>
      <c r="CZ44" s="582" t="s">
        <v>2411</v>
      </c>
      <c r="DA44" s="582" t="s">
        <v>2415</v>
      </c>
      <c r="DB44" s="582" t="s">
        <v>2729</v>
      </c>
      <c r="DC44" s="582" t="s">
        <v>2733</v>
      </c>
      <c r="DD44" s="582" t="s">
        <v>2737</v>
      </c>
      <c r="DE44" s="582" t="s">
        <v>2741</v>
      </c>
      <c r="DF44" s="582" t="s">
        <v>2745</v>
      </c>
      <c r="DG44" s="582" t="s">
        <v>2749</v>
      </c>
      <c r="DH44" s="582" t="s">
        <v>2753</v>
      </c>
      <c r="DI44" s="582" t="s">
        <v>2757</v>
      </c>
      <c r="DJ44" s="582" t="s">
        <v>2761</v>
      </c>
      <c r="DK44" s="582" t="s">
        <v>2800</v>
      </c>
      <c r="DL44" s="582" t="s">
        <v>2804</v>
      </c>
      <c r="DM44" s="582" t="s">
        <v>2808</v>
      </c>
      <c r="DN44" s="582" t="s">
        <v>2812</v>
      </c>
      <c r="DO44" s="582" t="s">
        <v>2816</v>
      </c>
      <c r="DP44" s="582" t="s">
        <v>2820</v>
      </c>
      <c r="DQ44" s="582" t="s">
        <v>2824</v>
      </c>
      <c r="DR44" s="582" t="s">
        <v>2828</v>
      </c>
      <c r="DS44" s="582" t="s">
        <v>2832</v>
      </c>
      <c r="DT44" s="582" t="s">
        <v>2836</v>
      </c>
      <c r="DU44" s="582" t="s">
        <v>2839</v>
      </c>
      <c r="DV44" s="582" t="s">
        <v>2843</v>
      </c>
      <c r="DW44" s="582" t="s">
        <v>2847</v>
      </c>
      <c r="DX44" s="582" t="s">
        <v>2851</v>
      </c>
      <c r="DY44" s="582" t="s">
        <v>2855</v>
      </c>
      <c r="DZ44" s="582" t="s">
        <v>2859</v>
      </c>
      <c r="EA44" s="582" t="s">
        <v>2863</v>
      </c>
      <c r="EB44" s="582" t="s">
        <v>2867</v>
      </c>
      <c r="EC44" s="582" t="s">
        <v>2871</v>
      </c>
      <c r="ED44" s="582" t="s">
        <v>2875</v>
      </c>
      <c r="EE44" s="582" t="s">
        <v>2765</v>
      </c>
      <c r="EF44" s="582" t="s">
        <v>2768</v>
      </c>
      <c r="EG44" s="582" t="s">
        <v>2772</v>
      </c>
      <c r="EH44" s="582" t="s">
        <v>2776</v>
      </c>
      <c r="EI44" s="582" t="s">
        <v>2780</v>
      </c>
      <c r="EJ44" s="582" t="s">
        <v>2784</v>
      </c>
      <c r="EK44" s="582" t="s">
        <v>2788</v>
      </c>
      <c r="EL44" s="582" t="s">
        <v>2792</v>
      </c>
      <c r="EM44" s="582" t="s">
        <v>2796</v>
      </c>
      <c r="EN44" s="582" t="s">
        <v>2694</v>
      </c>
      <c r="EO44" s="582" t="s">
        <v>2697</v>
      </c>
      <c r="EP44" s="582" t="s">
        <v>2701</v>
      </c>
      <c r="EQ44" s="582" t="s">
        <v>2705</v>
      </c>
      <c r="ER44" s="582" t="s">
        <v>2709</v>
      </c>
      <c r="ES44" s="582" t="s">
        <v>2713</v>
      </c>
      <c r="ET44" s="582" t="s">
        <v>2717</v>
      </c>
      <c r="EU44" s="582" t="s">
        <v>2721</v>
      </c>
      <c r="EV44" s="582" t="s">
        <v>2725</v>
      </c>
      <c r="EW44" s="582" t="s">
        <v>2996</v>
      </c>
      <c r="EX44" s="582" t="s">
        <v>2999</v>
      </c>
      <c r="EY44" s="582" t="s">
        <v>3003</v>
      </c>
      <c r="EZ44" s="582" t="s">
        <v>3007</v>
      </c>
      <c r="FA44" s="582" t="s">
        <v>3011</v>
      </c>
      <c r="FB44" s="582" t="s">
        <v>3015</v>
      </c>
      <c r="FC44" s="582" t="s">
        <v>3019</v>
      </c>
      <c r="FD44" s="582" t="s">
        <v>3023</v>
      </c>
      <c r="FE44" s="582" t="s">
        <v>3027</v>
      </c>
      <c r="FF44" s="582" t="s">
        <v>3031</v>
      </c>
      <c r="FG44" s="582" t="s">
        <v>3035</v>
      </c>
      <c r="FH44" s="582" t="s">
        <v>3039</v>
      </c>
      <c r="FI44" s="582" t="s">
        <v>2879</v>
      </c>
      <c r="FJ44" s="582" t="s">
        <v>2883</v>
      </c>
      <c r="FK44" s="582" t="s">
        <v>2887</v>
      </c>
      <c r="FL44" s="582" t="s">
        <v>2891</v>
      </c>
      <c r="FM44" s="582" t="s">
        <v>2895</v>
      </c>
      <c r="FN44" s="582" t="s">
        <v>2899</v>
      </c>
      <c r="FO44" s="582" t="s">
        <v>2903</v>
      </c>
      <c r="FP44" s="582" t="s">
        <v>2906</v>
      </c>
      <c r="FQ44" s="582" t="s">
        <v>2909</v>
      </c>
      <c r="FR44" s="582" t="s">
        <v>2913</v>
      </c>
      <c r="FS44" s="582" t="s">
        <v>2917</v>
      </c>
      <c r="FT44" s="582" t="s">
        <v>2921</v>
      </c>
      <c r="FU44" s="582" t="s">
        <v>2925</v>
      </c>
      <c r="FV44" s="582" t="s">
        <v>2929</v>
      </c>
      <c r="FW44" s="582" t="s">
        <v>2933</v>
      </c>
      <c r="FX44" s="582" t="s">
        <v>2937</v>
      </c>
      <c r="FY44" s="582" t="s">
        <v>2941</v>
      </c>
      <c r="FZ44" s="582" t="s">
        <v>2945</v>
      </c>
      <c r="GA44" s="582" t="s">
        <v>2949</v>
      </c>
      <c r="GB44" s="582" t="s">
        <v>2953</v>
      </c>
      <c r="GC44" s="582" t="s">
        <v>2957</v>
      </c>
      <c r="GD44" s="582" t="s">
        <v>2961</v>
      </c>
      <c r="GE44" s="582" t="s">
        <v>3042</v>
      </c>
      <c r="GF44" s="582" t="s">
        <v>3045</v>
      </c>
      <c r="GG44" s="582" t="s">
        <v>3049</v>
      </c>
      <c r="GH44" s="582" t="s">
        <v>3053</v>
      </c>
      <c r="GI44" s="582" t="s">
        <v>3057</v>
      </c>
      <c r="GJ44" s="582" t="s">
        <v>3061</v>
      </c>
      <c r="GK44" s="582" t="s">
        <v>3065</v>
      </c>
      <c r="GL44" s="582" t="s">
        <v>3069</v>
      </c>
      <c r="GM44" s="582" t="s">
        <v>3073</v>
      </c>
      <c r="GN44" s="582" t="s">
        <v>3077</v>
      </c>
      <c r="GO44" s="582" t="s">
        <v>3081</v>
      </c>
      <c r="GP44" s="582" t="s">
        <v>3085</v>
      </c>
      <c r="GQ44" s="582" t="s">
        <v>2965</v>
      </c>
      <c r="GR44" s="582" t="s">
        <v>2968</v>
      </c>
      <c r="GS44" s="582" t="s">
        <v>2972</v>
      </c>
      <c r="GT44" s="582" t="s">
        <v>2976</v>
      </c>
      <c r="GU44" s="582" t="s">
        <v>2980</v>
      </c>
      <c r="GV44" s="582" t="s">
        <v>2984</v>
      </c>
      <c r="GW44" s="582" t="s">
        <v>2988</v>
      </c>
      <c r="GX44" s="582" t="s">
        <v>2992</v>
      </c>
      <c r="GY44" s="582" t="s">
        <v>3352</v>
      </c>
      <c r="GZ44" s="582" t="s">
        <v>3355</v>
      </c>
      <c r="HA44" s="582" t="s">
        <v>3359</v>
      </c>
      <c r="HB44" s="582" t="s">
        <v>3363</v>
      </c>
      <c r="HC44" s="582" t="s">
        <v>3089</v>
      </c>
      <c r="HD44" s="582" t="s">
        <v>3093</v>
      </c>
      <c r="HE44" s="582" t="s">
        <v>3097</v>
      </c>
      <c r="HF44" s="582" t="s">
        <v>3101</v>
      </c>
      <c r="HG44" s="582" t="s">
        <v>3105</v>
      </c>
      <c r="HH44" s="582" t="s">
        <v>3109</v>
      </c>
      <c r="HI44" s="582" t="s">
        <v>3113</v>
      </c>
      <c r="HJ44" s="582" t="s">
        <v>6340</v>
      </c>
      <c r="HK44" s="582" t="s">
        <v>3117</v>
      </c>
      <c r="HL44" s="582" t="s">
        <v>3120</v>
      </c>
      <c r="HM44" s="582" t="s">
        <v>3124</v>
      </c>
      <c r="HN44" s="582" t="s">
        <v>3128</v>
      </c>
      <c r="HO44" s="582" t="s">
        <v>3132</v>
      </c>
      <c r="HP44" s="582" t="s">
        <v>3136</v>
      </c>
      <c r="HQ44" s="582" t="s">
        <v>3140</v>
      </c>
      <c r="HR44" s="582" t="s">
        <v>3144</v>
      </c>
      <c r="HS44" s="582" t="s">
        <v>3148</v>
      </c>
      <c r="HT44" s="582" t="s">
        <v>3151</v>
      </c>
      <c r="HU44" s="582" t="s">
        <v>3155</v>
      </c>
      <c r="HV44" s="582" t="s">
        <v>3159</v>
      </c>
      <c r="HW44" s="582" t="s">
        <v>3163</v>
      </c>
      <c r="HX44" s="582" t="s">
        <v>3167</v>
      </c>
      <c r="HY44" s="582" t="s">
        <v>3171</v>
      </c>
      <c r="HZ44" s="582" t="s">
        <v>3175</v>
      </c>
      <c r="IA44" s="582" t="s">
        <v>3179</v>
      </c>
      <c r="IB44" s="582" t="s">
        <v>3183</v>
      </c>
      <c r="IC44" s="582" t="s">
        <v>3187</v>
      </c>
      <c r="ID44" s="582" t="s">
        <v>3191</v>
      </c>
      <c r="IE44" s="582" t="s">
        <v>3195</v>
      </c>
      <c r="IF44" s="582" t="s">
        <v>3199</v>
      </c>
      <c r="IG44" s="582" t="s">
        <v>3203</v>
      </c>
      <c r="IH44" s="582" t="s">
        <v>3207</v>
      </c>
      <c r="II44" s="582" t="s">
        <v>3238</v>
      </c>
      <c r="IJ44" s="582" t="s">
        <v>3242</v>
      </c>
      <c r="IK44" s="582" t="s">
        <v>3246</v>
      </c>
      <c r="IL44" s="582" t="s">
        <v>3250</v>
      </c>
      <c r="IM44" s="582" t="s">
        <v>3254</v>
      </c>
      <c r="IN44" s="582" t="s">
        <v>3258</v>
      </c>
      <c r="IO44" s="582" t="s">
        <v>3262</v>
      </c>
      <c r="IP44" s="582" t="s">
        <v>3266</v>
      </c>
      <c r="IQ44" s="582" t="s">
        <v>3270</v>
      </c>
      <c r="IR44" s="582" t="s">
        <v>3274</v>
      </c>
      <c r="IS44" s="582" t="s">
        <v>3278</v>
      </c>
      <c r="IT44" s="582" t="s">
        <v>3305</v>
      </c>
      <c r="IU44" s="582" t="s">
        <v>3308</v>
      </c>
      <c r="IV44" s="582" t="s">
        <v>3312</v>
      </c>
      <c r="IW44" s="582" t="s">
        <v>3316</v>
      </c>
      <c r="IX44" s="582" t="s">
        <v>3320</v>
      </c>
      <c r="IY44" s="582" t="s">
        <v>3324</v>
      </c>
      <c r="IZ44" s="582" t="s">
        <v>3328</v>
      </c>
      <c r="JA44" s="582" t="s">
        <v>3332</v>
      </c>
      <c r="JB44" s="582" t="s">
        <v>3336</v>
      </c>
      <c r="JC44" s="582" t="s">
        <v>3340</v>
      </c>
      <c r="JD44" s="582" t="s">
        <v>3344</v>
      </c>
      <c r="JE44" s="582" t="s">
        <v>3348</v>
      </c>
      <c r="JF44" s="582" t="s">
        <v>3282</v>
      </c>
      <c r="JG44" s="582" t="s">
        <v>3285</v>
      </c>
      <c r="JH44" s="582" t="s">
        <v>3289</v>
      </c>
      <c r="JI44" s="582" t="s">
        <v>3293</v>
      </c>
      <c r="JJ44" s="582" t="s">
        <v>3297</v>
      </c>
      <c r="JK44" s="582" t="s">
        <v>3301</v>
      </c>
      <c r="JL44" s="582" t="s">
        <v>3211</v>
      </c>
      <c r="JM44" s="582" t="s">
        <v>3214</v>
      </c>
      <c r="JN44" s="582" t="s">
        <v>3218</v>
      </c>
      <c r="JO44" s="582" t="s">
        <v>3222</v>
      </c>
      <c r="JP44" s="582" t="s">
        <v>3226</v>
      </c>
      <c r="JQ44" s="582" t="s">
        <v>3230</v>
      </c>
      <c r="JR44" s="582" t="s">
        <v>3234</v>
      </c>
      <c r="JS44" s="582" t="s">
        <v>3410</v>
      </c>
      <c r="JT44" s="582" t="s">
        <v>3414</v>
      </c>
      <c r="JU44" s="582" t="s">
        <v>3418</v>
      </c>
      <c r="JV44" s="582" t="s">
        <v>3422</v>
      </c>
      <c r="JW44" s="582" t="s">
        <v>3426</v>
      </c>
      <c r="JX44" s="582" t="s">
        <v>3430</v>
      </c>
      <c r="JY44" s="582" t="s">
        <v>3434</v>
      </c>
      <c r="JZ44" s="582" t="s">
        <v>3438</v>
      </c>
      <c r="KA44" s="582" t="s">
        <v>3442</v>
      </c>
      <c r="KB44" s="582" t="s">
        <v>3446</v>
      </c>
      <c r="KC44" s="582" t="s">
        <v>3450</v>
      </c>
      <c r="KD44" s="582" t="s">
        <v>3454</v>
      </c>
      <c r="KE44" s="582" t="s">
        <v>3458</v>
      </c>
      <c r="KF44" s="582" t="s">
        <v>3462</v>
      </c>
      <c r="KG44" s="582" t="s">
        <v>3466</v>
      </c>
      <c r="KH44" s="582" t="s">
        <v>5903</v>
      </c>
      <c r="KI44" s="582" t="s">
        <v>3510</v>
      </c>
      <c r="KJ44" s="582" t="s">
        <v>3513</v>
      </c>
      <c r="KK44" s="582" t="s">
        <v>3517</v>
      </c>
      <c r="KL44" s="582" t="s">
        <v>3521</v>
      </c>
      <c r="KM44" s="582" t="s">
        <v>3525</v>
      </c>
      <c r="KN44" s="582" t="s">
        <v>3529</v>
      </c>
      <c r="KO44" s="582" t="s">
        <v>3533</v>
      </c>
      <c r="KP44" s="582" t="s">
        <v>3537</v>
      </c>
      <c r="KQ44" s="582" t="s">
        <v>3541</v>
      </c>
      <c r="KR44" s="582" t="s">
        <v>3596</v>
      </c>
      <c r="KS44" s="582" t="s">
        <v>3599</v>
      </c>
      <c r="KT44" s="582" t="s">
        <v>3603</v>
      </c>
      <c r="KU44" s="582" t="s">
        <v>3607</v>
      </c>
      <c r="KV44" s="582" t="s">
        <v>3611</v>
      </c>
      <c r="KW44" s="582" t="s">
        <v>3615</v>
      </c>
      <c r="KX44" s="582" t="s">
        <v>3619</v>
      </c>
      <c r="KY44" s="582" t="s">
        <v>3623</v>
      </c>
      <c r="KZ44" s="582" t="s">
        <v>3564</v>
      </c>
      <c r="LA44" s="582" t="s">
        <v>3568</v>
      </c>
      <c r="LB44" s="582" t="s">
        <v>3572</v>
      </c>
      <c r="LC44" s="582" t="s">
        <v>3576</v>
      </c>
      <c r="LD44" s="582" t="s">
        <v>3580</v>
      </c>
      <c r="LE44" s="582" t="s">
        <v>3584</v>
      </c>
      <c r="LF44" s="582" t="s">
        <v>3588</v>
      </c>
      <c r="LG44" s="582" t="s">
        <v>3592</v>
      </c>
      <c r="LH44" s="582" t="s">
        <v>3367</v>
      </c>
      <c r="LI44" s="582" t="s">
        <v>3370</v>
      </c>
      <c r="LJ44" s="582" t="s">
        <v>3374</v>
      </c>
      <c r="LK44" s="582" t="s">
        <v>3378</v>
      </c>
      <c r="LL44" s="582" t="s">
        <v>3382</v>
      </c>
      <c r="LM44" s="582" t="s">
        <v>3386</v>
      </c>
      <c r="LN44" s="582" t="s">
        <v>3390</v>
      </c>
      <c r="LO44" s="582" t="s">
        <v>3394</v>
      </c>
      <c r="LP44" s="582" t="s">
        <v>3398</v>
      </c>
      <c r="LQ44" s="582" t="s">
        <v>3402</v>
      </c>
      <c r="LR44" s="582" t="s">
        <v>3406</v>
      </c>
      <c r="LS44" s="582" t="s">
        <v>3552</v>
      </c>
      <c r="LT44" s="582" t="s">
        <v>3556</v>
      </c>
      <c r="LU44" s="582" t="s">
        <v>3560</v>
      </c>
      <c r="LV44" s="582" t="s">
        <v>3545</v>
      </c>
      <c r="LW44" s="582" t="s">
        <v>3548</v>
      </c>
      <c r="LX44" s="582" t="s">
        <v>3470</v>
      </c>
      <c r="LY44" s="582" t="s">
        <v>3474</v>
      </c>
      <c r="LZ44" s="582" t="s">
        <v>3478</v>
      </c>
      <c r="MA44" s="582" t="s">
        <v>3482</v>
      </c>
      <c r="MB44" s="582" t="s">
        <v>3486</v>
      </c>
      <c r="MC44" s="582" t="s">
        <v>3490</v>
      </c>
      <c r="MD44" s="582" t="s">
        <v>3494</v>
      </c>
      <c r="ME44" s="582" t="s">
        <v>3498</v>
      </c>
      <c r="MF44" s="582" t="s">
        <v>3502</v>
      </c>
      <c r="MG44" s="582" t="s">
        <v>3506</v>
      </c>
      <c r="MH44" s="582" t="s">
        <v>3730</v>
      </c>
      <c r="MI44" s="582" t="s">
        <v>3734</v>
      </c>
      <c r="MJ44" s="582" t="s">
        <v>3738</v>
      </c>
      <c r="MK44" s="582" t="s">
        <v>3742</v>
      </c>
      <c r="ML44" s="582" t="s">
        <v>3746</v>
      </c>
      <c r="MM44" s="582" t="s">
        <v>3750</v>
      </c>
      <c r="MN44" s="582" t="s">
        <v>3754</v>
      </c>
      <c r="MO44" s="582" t="s">
        <v>3758</v>
      </c>
      <c r="MP44" s="582" t="s">
        <v>3762</v>
      </c>
      <c r="MQ44" s="582" t="s">
        <v>3766</v>
      </c>
      <c r="MR44" s="582" t="s">
        <v>3770</v>
      </c>
      <c r="MS44" s="582" t="s">
        <v>3774</v>
      </c>
      <c r="MT44" s="582" t="s">
        <v>3805</v>
      </c>
      <c r="MU44" s="582" t="s">
        <v>3809</v>
      </c>
      <c r="MV44" s="582" t="s">
        <v>3813</v>
      </c>
      <c r="MW44" s="582" t="s">
        <v>3817</v>
      </c>
      <c r="MX44" s="582" t="s">
        <v>3821</v>
      </c>
      <c r="MY44" s="582" t="s">
        <v>3825</v>
      </c>
      <c r="MZ44" s="582" t="s">
        <v>3829</v>
      </c>
      <c r="NA44" s="582" t="s">
        <v>3833</v>
      </c>
      <c r="NB44" s="582" t="s">
        <v>3837</v>
      </c>
      <c r="NC44" s="582" t="s">
        <v>3841</v>
      </c>
      <c r="ND44" s="582" t="s">
        <v>3845</v>
      </c>
      <c r="NE44" s="582" t="s">
        <v>3649</v>
      </c>
      <c r="NF44" s="582" t="s">
        <v>3652</v>
      </c>
      <c r="NG44" s="582" t="s">
        <v>3656</v>
      </c>
      <c r="NH44" s="582" t="s">
        <v>3660</v>
      </c>
      <c r="NI44" s="582" t="s">
        <v>3664</v>
      </c>
      <c r="NJ44" s="582" t="s">
        <v>3668</v>
      </c>
      <c r="NK44" s="582" t="s">
        <v>3672</v>
      </c>
      <c r="NL44" s="582" t="s">
        <v>3676</v>
      </c>
      <c r="NM44" s="582" t="s">
        <v>3680</v>
      </c>
      <c r="NN44" s="582" t="s">
        <v>3684</v>
      </c>
      <c r="NO44" s="582" t="s">
        <v>3688</v>
      </c>
      <c r="NP44" s="582" t="s">
        <v>3692</v>
      </c>
      <c r="NQ44" s="582" t="s">
        <v>3778</v>
      </c>
      <c r="NR44" s="582" t="s">
        <v>3781</v>
      </c>
      <c r="NS44" s="582" t="s">
        <v>3785</v>
      </c>
      <c r="NT44" s="582" t="s">
        <v>3789</v>
      </c>
      <c r="NU44" s="582" t="s">
        <v>3793</v>
      </c>
      <c r="NV44" s="582" t="s">
        <v>3797</v>
      </c>
      <c r="NW44" s="582" t="s">
        <v>3801</v>
      </c>
      <c r="NX44" s="582" t="s">
        <v>3849</v>
      </c>
      <c r="NY44" s="582" t="s">
        <v>3853</v>
      </c>
      <c r="NZ44" s="582" t="s">
        <v>3857</v>
      </c>
      <c r="OA44" s="582" t="s">
        <v>3861</v>
      </c>
      <c r="OB44" s="582" t="s">
        <v>3865</v>
      </c>
      <c r="OC44" s="582" t="s">
        <v>3869</v>
      </c>
      <c r="OD44" s="582" t="s">
        <v>3873</v>
      </c>
      <c r="OE44" s="582" t="s">
        <v>3695</v>
      </c>
      <c r="OF44" s="582" t="s">
        <v>3698</v>
      </c>
      <c r="OG44" s="582" t="s">
        <v>3702</v>
      </c>
      <c r="OH44" s="582" t="s">
        <v>3706</v>
      </c>
      <c r="OI44" s="582" t="s">
        <v>3710</v>
      </c>
      <c r="OJ44" s="582" t="s">
        <v>3714</v>
      </c>
      <c r="OK44" s="582" t="s">
        <v>3718</v>
      </c>
      <c r="OL44" s="582" t="s">
        <v>3722</v>
      </c>
      <c r="OM44" s="582" t="s">
        <v>3726</v>
      </c>
      <c r="ON44" s="582" t="s">
        <v>3627</v>
      </c>
      <c r="OO44" s="582" t="s">
        <v>3630</v>
      </c>
      <c r="OP44" s="582" t="s">
        <v>3634</v>
      </c>
      <c r="OQ44" s="582" t="s">
        <v>3638</v>
      </c>
      <c r="OR44" s="582" t="s">
        <v>3642</v>
      </c>
      <c r="OS44" s="582" t="s">
        <v>3646</v>
      </c>
      <c r="OT44" s="582" t="s">
        <v>3877</v>
      </c>
      <c r="OU44" s="582" t="s">
        <v>3881</v>
      </c>
      <c r="OV44" s="582" t="s">
        <v>3885</v>
      </c>
      <c r="OW44" s="582" t="s">
        <v>3889</v>
      </c>
      <c r="OX44" s="582" t="s">
        <v>3893</v>
      </c>
      <c r="OY44" s="582" t="s">
        <v>3897</v>
      </c>
      <c r="OZ44" s="582" t="s">
        <v>3901</v>
      </c>
      <c r="PA44" s="582" t="s">
        <v>3905</v>
      </c>
      <c r="PB44" s="582" t="s">
        <v>3909</v>
      </c>
      <c r="PC44" s="582" t="s">
        <v>4144</v>
      </c>
      <c r="PD44" s="582" t="s">
        <v>4147</v>
      </c>
      <c r="PE44" s="582" t="s">
        <v>4151</v>
      </c>
      <c r="PF44" s="582" t="s">
        <v>4154</v>
      </c>
      <c r="PG44" s="582" t="s">
        <v>4158</v>
      </c>
      <c r="PH44" s="582" t="s">
        <v>4162</v>
      </c>
      <c r="PI44" s="582" t="s">
        <v>4166</v>
      </c>
      <c r="PJ44" s="582" t="s">
        <v>4170</v>
      </c>
      <c r="PK44" s="582" t="s">
        <v>4174</v>
      </c>
      <c r="PL44" s="582" t="s">
        <v>4178</v>
      </c>
      <c r="PM44" s="582" t="s">
        <v>4182</v>
      </c>
      <c r="PN44" s="582" t="s">
        <v>4186</v>
      </c>
      <c r="PO44" s="582" t="s">
        <v>4190</v>
      </c>
      <c r="PP44" s="582" t="s">
        <v>4194</v>
      </c>
      <c r="PQ44" s="582" t="s">
        <v>4198</v>
      </c>
      <c r="PR44" s="582" t="s">
        <v>4202</v>
      </c>
      <c r="PS44" s="582" t="s">
        <v>4206</v>
      </c>
      <c r="PT44" s="582" t="s">
        <v>4210</v>
      </c>
      <c r="PU44" s="582" t="s">
        <v>3913</v>
      </c>
      <c r="PV44" s="582" t="s">
        <v>3916</v>
      </c>
      <c r="PW44" s="582" t="s">
        <v>3920</v>
      </c>
      <c r="PX44" s="582" t="s">
        <v>3924</v>
      </c>
      <c r="PY44" s="582" t="s">
        <v>3928</v>
      </c>
      <c r="PZ44" s="582" t="s">
        <v>3932</v>
      </c>
      <c r="QA44" s="582" t="s">
        <v>3936</v>
      </c>
      <c r="QB44" s="582" t="s">
        <v>3940</v>
      </c>
      <c r="QC44" s="582" t="s">
        <v>3944</v>
      </c>
      <c r="QD44" s="582" t="s">
        <v>3948</v>
      </c>
      <c r="QE44" s="582" t="s">
        <v>3952</v>
      </c>
      <c r="QF44" s="582" t="s">
        <v>3956</v>
      </c>
      <c r="QG44" s="582" t="s">
        <v>3960</v>
      </c>
      <c r="QH44" s="582" t="s">
        <v>3964</v>
      </c>
      <c r="QI44" s="582" t="s">
        <v>3968</v>
      </c>
      <c r="QJ44" s="582" t="s">
        <v>3972</v>
      </c>
      <c r="QK44" s="582" t="s">
        <v>3976</v>
      </c>
      <c r="QL44" s="582" t="s">
        <v>3980</v>
      </c>
      <c r="QM44" s="582" t="s">
        <v>3984</v>
      </c>
      <c r="QN44" s="582" t="s">
        <v>3988</v>
      </c>
      <c r="QO44" s="582" t="s">
        <v>3992</v>
      </c>
      <c r="QP44" s="582" t="s">
        <v>3996</v>
      </c>
      <c r="QQ44" s="582" t="s">
        <v>4000</v>
      </c>
      <c r="QR44" s="582" t="s">
        <v>4004</v>
      </c>
      <c r="QS44" s="582" t="s">
        <v>4008</v>
      </c>
      <c r="QT44" s="582" t="s">
        <v>4012</v>
      </c>
      <c r="QU44" s="582" t="s">
        <v>4016</v>
      </c>
      <c r="QV44" s="582" t="s">
        <v>4019</v>
      </c>
      <c r="QW44" s="582" t="s">
        <v>4023</v>
      </c>
      <c r="QX44" s="582" t="s">
        <v>4027</v>
      </c>
      <c r="QY44" s="582" t="s">
        <v>4031</v>
      </c>
      <c r="QZ44" s="582" t="s">
        <v>4035</v>
      </c>
      <c r="RA44" s="582" t="s">
        <v>4039</v>
      </c>
      <c r="RB44" s="582" t="s">
        <v>4043</v>
      </c>
      <c r="RC44" s="582" t="s">
        <v>4047</v>
      </c>
      <c r="RD44" s="582" t="s">
        <v>4051</v>
      </c>
      <c r="RE44" s="582" t="s">
        <v>4055</v>
      </c>
      <c r="RF44" s="582" t="s">
        <v>4059</v>
      </c>
      <c r="RG44" s="582" t="s">
        <v>4063</v>
      </c>
      <c r="RH44" s="582" t="s">
        <v>4067</v>
      </c>
      <c r="RI44" s="582" t="s">
        <v>4070</v>
      </c>
      <c r="RJ44" s="582" t="s">
        <v>4074</v>
      </c>
      <c r="RK44" s="582" t="s">
        <v>4078</v>
      </c>
      <c r="RL44" s="582" t="s">
        <v>4082</v>
      </c>
      <c r="RM44" s="582" t="s">
        <v>4086</v>
      </c>
      <c r="RN44" s="582" t="s">
        <v>4090</v>
      </c>
      <c r="RO44" s="582" t="s">
        <v>4094</v>
      </c>
      <c r="RP44" s="582" t="s">
        <v>4098</v>
      </c>
      <c r="RQ44" s="582" t="s">
        <v>4102</v>
      </c>
      <c r="RR44" s="582" t="s">
        <v>4106</v>
      </c>
      <c r="RS44" s="582" t="s">
        <v>4110</v>
      </c>
      <c r="RT44" s="582" t="s">
        <v>4114</v>
      </c>
      <c r="RU44" s="582" t="s">
        <v>4118</v>
      </c>
      <c r="RV44" s="582" t="s">
        <v>4122</v>
      </c>
      <c r="RW44" s="582" t="s">
        <v>4126</v>
      </c>
      <c r="RX44" s="582" t="s">
        <v>4130</v>
      </c>
      <c r="RY44" s="582" t="s">
        <v>4134</v>
      </c>
      <c r="RZ44" s="582" t="s">
        <v>4137</v>
      </c>
      <c r="SA44" s="582" t="s">
        <v>4141</v>
      </c>
      <c r="SB44" s="582" t="s">
        <v>4510</v>
      </c>
      <c r="SC44" s="582" t="s">
        <v>4513</v>
      </c>
      <c r="SD44" s="582" t="s">
        <v>4517</v>
      </c>
      <c r="SE44" s="582" t="s">
        <v>4521</v>
      </c>
      <c r="SF44" s="582" t="s">
        <v>4525</v>
      </c>
      <c r="SG44" s="582" t="s">
        <v>4529</v>
      </c>
      <c r="SH44" s="582" t="s">
        <v>4533</v>
      </c>
      <c r="SI44" s="582" t="s">
        <v>4537</v>
      </c>
      <c r="SJ44" s="582" t="s">
        <v>4541</v>
      </c>
      <c r="SK44" s="582" t="s">
        <v>4545</v>
      </c>
      <c r="SL44" s="582" t="s">
        <v>4549</v>
      </c>
      <c r="SM44" s="582" t="s">
        <v>4553</v>
      </c>
      <c r="SN44" s="582" t="s">
        <v>4214</v>
      </c>
      <c r="SO44" s="582" t="s">
        <v>4217</v>
      </c>
      <c r="SP44" s="582" t="s">
        <v>4221</v>
      </c>
      <c r="SQ44" s="582" t="s">
        <v>4225</v>
      </c>
      <c r="SR44" s="582" t="s">
        <v>4229</v>
      </c>
      <c r="SS44" s="582" t="s">
        <v>4233</v>
      </c>
      <c r="ST44" s="582" t="s">
        <v>4237</v>
      </c>
      <c r="SU44" s="582" t="s">
        <v>4241</v>
      </c>
      <c r="SV44" s="582" t="s">
        <v>4349</v>
      </c>
      <c r="SW44" s="582" t="s">
        <v>4352</v>
      </c>
      <c r="SX44" s="582" t="s">
        <v>4356</v>
      </c>
      <c r="SY44" s="582" t="s">
        <v>4360</v>
      </c>
      <c r="SZ44" s="582" t="s">
        <v>4364</v>
      </c>
      <c r="TA44" s="582" t="s">
        <v>4368</v>
      </c>
      <c r="TB44" s="582" t="s">
        <v>4372</v>
      </c>
      <c r="TC44" s="582" t="s">
        <v>4376</v>
      </c>
      <c r="TD44" s="582" t="s">
        <v>4380</v>
      </c>
      <c r="TE44" s="582" t="s">
        <v>4384</v>
      </c>
      <c r="TF44" s="582" t="s">
        <v>4388</v>
      </c>
      <c r="TG44" s="582" t="s">
        <v>4392</v>
      </c>
      <c r="TH44" s="582" t="s">
        <v>4396</v>
      </c>
      <c r="TI44" s="582" t="s">
        <v>4400</v>
      </c>
      <c r="TJ44" s="582" t="s">
        <v>4439</v>
      </c>
      <c r="TK44" s="582" t="s">
        <v>4442</v>
      </c>
      <c r="TL44" s="582" t="s">
        <v>4446</v>
      </c>
      <c r="TM44" s="582" t="s">
        <v>4450</v>
      </c>
      <c r="TN44" s="582" t="s">
        <v>4454</v>
      </c>
      <c r="TO44" s="582" t="s">
        <v>4458</v>
      </c>
      <c r="TP44" s="582" t="s">
        <v>4462</v>
      </c>
      <c r="TQ44" s="582" t="s">
        <v>4466</v>
      </c>
      <c r="TR44" s="582" t="s">
        <v>4470</v>
      </c>
      <c r="TS44" s="582" t="s">
        <v>4474</v>
      </c>
      <c r="TT44" s="582" t="s">
        <v>4478</v>
      </c>
      <c r="TU44" s="582" t="s">
        <v>4482</v>
      </c>
      <c r="TV44" s="582" t="s">
        <v>4486</v>
      </c>
      <c r="TW44" s="582" t="s">
        <v>4490</v>
      </c>
      <c r="TX44" s="582" t="s">
        <v>4494</v>
      </c>
      <c r="TY44" s="582" t="s">
        <v>4498</v>
      </c>
      <c r="TZ44" s="582" t="s">
        <v>4502</v>
      </c>
      <c r="UA44" s="582" t="s">
        <v>4506</v>
      </c>
      <c r="UB44" s="582" t="s">
        <v>4404</v>
      </c>
      <c r="UC44" s="582" t="s">
        <v>4407</v>
      </c>
      <c r="UD44" s="582" t="s">
        <v>4411</v>
      </c>
      <c r="UE44" s="582" t="s">
        <v>4415</v>
      </c>
      <c r="UF44" s="582" t="s">
        <v>4419</v>
      </c>
      <c r="UG44" s="582" t="s">
        <v>4423</v>
      </c>
      <c r="UH44" s="582" t="s">
        <v>4427</v>
      </c>
      <c r="UI44" s="582" t="s">
        <v>4431</v>
      </c>
      <c r="UJ44" s="582" t="s">
        <v>4435</v>
      </c>
      <c r="UK44" s="582" t="s">
        <v>4245</v>
      </c>
      <c r="UL44" s="582" t="s">
        <v>4248</v>
      </c>
      <c r="UM44" s="582" t="s">
        <v>4252</v>
      </c>
      <c r="UN44" s="582" t="s">
        <v>4256</v>
      </c>
      <c r="UO44" s="582" t="s">
        <v>4260</v>
      </c>
      <c r="UP44" s="582" t="s">
        <v>4264</v>
      </c>
      <c r="UQ44" s="582" t="s">
        <v>4268</v>
      </c>
      <c r="UR44" s="582" t="s">
        <v>4271</v>
      </c>
      <c r="US44" s="582" t="s">
        <v>4275</v>
      </c>
      <c r="UT44" s="582" t="s">
        <v>4279</v>
      </c>
      <c r="UU44" s="582" t="s">
        <v>4283</v>
      </c>
      <c r="UV44" s="582" t="s">
        <v>4287</v>
      </c>
      <c r="UW44" s="582" t="s">
        <v>4291</v>
      </c>
      <c r="UX44" s="582" t="s">
        <v>4295</v>
      </c>
      <c r="UY44" s="582" t="s">
        <v>4299</v>
      </c>
      <c r="UZ44" s="582" t="s">
        <v>4303</v>
      </c>
      <c r="VA44" s="582" t="s">
        <v>4307</v>
      </c>
      <c r="VB44" s="582" t="s">
        <v>4311</v>
      </c>
      <c r="VC44" s="582" t="s">
        <v>4315</v>
      </c>
      <c r="VD44" s="582" t="s">
        <v>4319</v>
      </c>
      <c r="VE44" s="582" t="s">
        <v>4323</v>
      </c>
      <c r="VF44" s="582" t="s">
        <v>4327</v>
      </c>
      <c r="VG44" s="582" t="s">
        <v>4331</v>
      </c>
      <c r="VH44" s="582" t="s">
        <v>4335</v>
      </c>
      <c r="VI44" s="582" t="s">
        <v>4339</v>
      </c>
      <c r="VJ44" s="582" t="s">
        <v>4343</v>
      </c>
      <c r="VK44" s="582" t="s">
        <v>4346</v>
      </c>
      <c r="VL44" s="582" t="s">
        <v>4838</v>
      </c>
      <c r="VM44" s="582" t="s">
        <v>4841</v>
      </c>
      <c r="VN44" s="582" t="s">
        <v>4844</v>
      </c>
      <c r="VO44" s="582" t="s">
        <v>4848</v>
      </c>
      <c r="VP44" s="582" t="s">
        <v>4852</v>
      </c>
      <c r="VQ44" s="582" t="s">
        <v>4856</v>
      </c>
      <c r="VR44" s="582" t="s">
        <v>4860</v>
      </c>
      <c r="VS44" s="582" t="s">
        <v>4864</v>
      </c>
      <c r="VT44" s="582" t="s">
        <v>4868</v>
      </c>
      <c r="VU44" s="582" t="s">
        <v>4872</v>
      </c>
      <c r="VV44" s="582" t="s">
        <v>4876</v>
      </c>
      <c r="VW44" s="582" t="s">
        <v>4880</v>
      </c>
      <c r="VX44" s="582" t="s">
        <v>4884</v>
      </c>
      <c r="VY44" s="582" t="s">
        <v>4888</v>
      </c>
      <c r="VZ44" s="582" t="s">
        <v>4892</v>
      </c>
      <c r="WA44" s="582" t="s">
        <v>4896</v>
      </c>
      <c r="WB44" s="582" t="s">
        <v>4557</v>
      </c>
      <c r="WC44" s="582" t="s">
        <v>4561</v>
      </c>
      <c r="WD44" s="582" t="s">
        <v>4565</v>
      </c>
      <c r="WE44" s="582" t="s">
        <v>4569</v>
      </c>
      <c r="WF44" s="582" t="s">
        <v>4573</v>
      </c>
      <c r="WG44" s="582" t="s">
        <v>4577</v>
      </c>
      <c r="WH44" s="582" t="s">
        <v>4581</v>
      </c>
      <c r="WI44" s="582" t="s">
        <v>4585</v>
      </c>
      <c r="WJ44" s="582" t="s">
        <v>4589</v>
      </c>
      <c r="WK44" s="582" t="s">
        <v>4593</v>
      </c>
      <c r="WL44" s="582" t="s">
        <v>4597</v>
      </c>
      <c r="WM44" s="582" t="s">
        <v>4601</v>
      </c>
      <c r="WN44" s="582" t="s">
        <v>4605</v>
      </c>
      <c r="WO44" s="582" t="s">
        <v>4609</v>
      </c>
      <c r="WP44" s="582" t="s">
        <v>4613</v>
      </c>
      <c r="WQ44" s="582" t="s">
        <v>4617</v>
      </c>
      <c r="WR44" s="582" t="s">
        <v>4621</v>
      </c>
      <c r="WS44" s="582" t="s">
        <v>4625</v>
      </c>
      <c r="WT44" s="582" t="s">
        <v>4629</v>
      </c>
      <c r="WU44" s="582" t="s">
        <v>4633</v>
      </c>
      <c r="WV44" s="582" t="s">
        <v>4637</v>
      </c>
      <c r="WW44" s="582" t="s">
        <v>4641</v>
      </c>
      <c r="WX44" s="582" t="s">
        <v>4645</v>
      </c>
      <c r="WY44" s="582" t="s">
        <v>4649</v>
      </c>
      <c r="WZ44" s="582" t="s">
        <v>4653</v>
      </c>
      <c r="XA44" s="582" t="s">
        <v>4657</v>
      </c>
      <c r="XB44" s="582" t="s">
        <v>4661</v>
      </c>
      <c r="XC44" s="582" t="s">
        <v>4665</v>
      </c>
      <c r="XD44" s="582" t="s">
        <v>4669</v>
      </c>
      <c r="XE44" s="582" t="s">
        <v>4673</v>
      </c>
      <c r="XF44" s="582" t="s">
        <v>4676</v>
      </c>
      <c r="XG44" s="582" t="s">
        <v>4679</v>
      </c>
      <c r="XH44" s="582" t="s">
        <v>4682</v>
      </c>
      <c r="XI44" s="582" t="s">
        <v>4685</v>
      </c>
      <c r="XJ44" s="582" t="s">
        <v>4688</v>
      </c>
      <c r="XK44" s="582" t="s">
        <v>4692</v>
      </c>
      <c r="XL44" s="582" t="s">
        <v>4696</v>
      </c>
      <c r="XM44" s="582" t="s">
        <v>4700</v>
      </c>
      <c r="XN44" s="582" t="s">
        <v>4704</v>
      </c>
      <c r="XO44" s="582" t="s">
        <v>4708</v>
      </c>
      <c r="XP44" s="582" t="s">
        <v>4712</v>
      </c>
      <c r="XQ44" s="582" t="s">
        <v>4716</v>
      </c>
      <c r="XR44" s="582" t="s">
        <v>4720</v>
      </c>
      <c r="XS44" s="582" t="s">
        <v>4724</v>
      </c>
      <c r="XT44" s="582" t="s">
        <v>4728</v>
      </c>
      <c r="XU44" s="582" t="s">
        <v>4732</v>
      </c>
      <c r="XV44" s="582" t="s">
        <v>4736</v>
      </c>
      <c r="XW44" s="582" t="s">
        <v>4740</v>
      </c>
      <c r="XX44" s="582" t="s">
        <v>4744</v>
      </c>
      <c r="XY44" s="582" t="s">
        <v>4748</v>
      </c>
      <c r="XZ44" s="582" t="s">
        <v>4752</v>
      </c>
      <c r="YA44" s="582" t="s">
        <v>4756</v>
      </c>
      <c r="YB44" s="582" t="s">
        <v>4760</v>
      </c>
      <c r="YC44" s="582" t="s">
        <v>4764</v>
      </c>
      <c r="YD44" s="582" t="s">
        <v>4767</v>
      </c>
      <c r="YE44" s="582" t="s">
        <v>4771</v>
      </c>
      <c r="YF44" s="582" t="s">
        <v>4774</v>
      </c>
      <c r="YG44" s="582" t="s">
        <v>4777</v>
      </c>
      <c r="YH44" s="582" t="s">
        <v>4781</v>
      </c>
      <c r="YI44" s="582" t="s">
        <v>4785</v>
      </c>
      <c r="YJ44" s="582" t="s">
        <v>4789</v>
      </c>
      <c r="YK44" s="582" t="s">
        <v>4793</v>
      </c>
      <c r="YL44" s="582" t="s">
        <v>4797</v>
      </c>
      <c r="YM44" s="582" t="s">
        <v>4801</v>
      </c>
      <c r="YN44" s="582" t="s">
        <v>4805</v>
      </c>
      <c r="YO44" s="582" t="s">
        <v>4809</v>
      </c>
      <c r="YP44" s="582" t="s">
        <v>4813</v>
      </c>
      <c r="YQ44" s="582" t="s">
        <v>4817</v>
      </c>
      <c r="YR44" s="582" t="s">
        <v>4821</v>
      </c>
      <c r="YS44" s="582" t="s">
        <v>4825</v>
      </c>
      <c r="YT44" s="582" t="s">
        <v>4829</v>
      </c>
      <c r="YU44" s="582" t="s">
        <v>4832</v>
      </c>
      <c r="YV44" s="582" t="s">
        <v>4835</v>
      </c>
      <c r="YW44" s="582" t="s">
        <v>5149</v>
      </c>
      <c r="YX44" s="582" t="s">
        <v>5152</v>
      </c>
      <c r="YY44" s="582" t="s">
        <v>5156</v>
      </c>
      <c r="YZ44" s="582" t="s">
        <v>5160</v>
      </c>
      <c r="ZA44" s="582" t="s">
        <v>5164</v>
      </c>
      <c r="ZB44" s="582" t="s">
        <v>5168</v>
      </c>
      <c r="ZC44" s="582" t="s">
        <v>5172</v>
      </c>
      <c r="ZD44" s="582" t="s">
        <v>5087</v>
      </c>
      <c r="ZE44" s="582" t="s">
        <v>5090</v>
      </c>
      <c r="ZF44" s="582" t="s">
        <v>5094</v>
      </c>
      <c r="ZG44" s="582" t="s">
        <v>5098</v>
      </c>
      <c r="ZH44" s="582" t="s">
        <v>5102</v>
      </c>
      <c r="ZI44" s="582" t="s">
        <v>5106</v>
      </c>
      <c r="ZJ44" s="582" t="s">
        <v>5110</v>
      </c>
      <c r="ZK44" s="582" t="s">
        <v>5114</v>
      </c>
      <c r="ZL44" s="582" t="s">
        <v>5118</v>
      </c>
      <c r="ZM44" s="582" t="s">
        <v>4900</v>
      </c>
      <c r="ZN44" s="582" t="s">
        <v>4903</v>
      </c>
      <c r="ZO44" s="582" t="s">
        <v>4907</v>
      </c>
      <c r="ZP44" s="582" t="s">
        <v>4911</v>
      </c>
      <c r="ZQ44" s="582" t="s">
        <v>4915</v>
      </c>
      <c r="ZR44" s="582" t="s">
        <v>4919</v>
      </c>
      <c r="ZS44" s="582" t="s">
        <v>4923</v>
      </c>
      <c r="ZT44" s="582" t="s">
        <v>4927</v>
      </c>
      <c r="ZU44" s="582" t="s">
        <v>4931</v>
      </c>
      <c r="ZV44" s="582" t="s">
        <v>4935</v>
      </c>
      <c r="ZW44" s="582" t="s">
        <v>4939</v>
      </c>
      <c r="ZX44" s="582" t="s">
        <v>4943</v>
      </c>
      <c r="ZY44" s="582" t="s">
        <v>4947</v>
      </c>
      <c r="ZZ44" s="582" t="s">
        <v>4951</v>
      </c>
      <c r="AAA44" s="582" t="s">
        <v>4955</v>
      </c>
      <c r="AAB44" s="582" t="s">
        <v>4959</v>
      </c>
      <c r="AAC44" s="582" t="s">
        <v>4963</v>
      </c>
      <c r="AAD44" s="582" t="s">
        <v>4967</v>
      </c>
      <c r="AAE44" s="582" t="s">
        <v>4971</v>
      </c>
      <c r="AAF44" s="582" t="s">
        <v>4975</v>
      </c>
      <c r="AAG44" s="582" t="s">
        <v>4979</v>
      </c>
      <c r="AAH44" s="582" t="s">
        <v>4982</v>
      </c>
      <c r="AAI44" s="582" t="s">
        <v>5122</v>
      </c>
      <c r="AAJ44" s="582" t="s">
        <v>5125</v>
      </c>
      <c r="AAK44" s="582" t="s">
        <v>5129</v>
      </c>
      <c r="AAL44" s="582" t="s">
        <v>5133</v>
      </c>
      <c r="AAM44" s="582" t="s">
        <v>5137</v>
      </c>
      <c r="AAN44" s="582" t="s">
        <v>5141</v>
      </c>
      <c r="AAO44" s="582" t="s">
        <v>5145</v>
      </c>
      <c r="AAP44" s="582" t="s">
        <v>4986</v>
      </c>
      <c r="AAQ44" s="582" t="s">
        <v>4990</v>
      </c>
      <c r="AAR44" s="582" t="s">
        <v>4994</v>
      </c>
      <c r="AAS44" s="582" t="s">
        <v>4998</v>
      </c>
      <c r="AAT44" s="582" t="s">
        <v>5002</v>
      </c>
      <c r="AAU44" s="582" t="s">
        <v>5006</v>
      </c>
      <c r="AAV44" s="582" t="s">
        <v>5010</v>
      </c>
      <c r="AAW44" s="582" t="s">
        <v>5014</v>
      </c>
      <c r="AAX44" s="582" t="s">
        <v>5018</v>
      </c>
      <c r="AAY44" s="582" t="s">
        <v>5022</v>
      </c>
      <c r="AAZ44" s="582" t="s">
        <v>5026</v>
      </c>
      <c r="ABA44" s="582" t="s">
        <v>5030</v>
      </c>
      <c r="ABB44" s="582" t="s">
        <v>5034</v>
      </c>
      <c r="ABC44" s="582" t="s">
        <v>5038</v>
      </c>
      <c r="ABD44" s="582" t="s">
        <v>5042</v>
      </c>
      <c r="ABE44" s="582" t="s">
        <v>5046</v>
      </c>
      <c r="ABF44" s="582" t="s">
        <v>5050</v>
      </c>
      <c r="ABG44" s="582" t="s">
        <v>5054</v>
      </c>
      <c r="ABH44" s="582" t="s">
        <v>5058</v>
      </c>
      <c r="ABI44" s="582" t="s">
        <v>5062</v>
      </c>
      <c r="ABJ44" s="582" t="s">
        <v>5066</v>
      </c>
      <c r="ABK44" s="582" t="s">
        <v>5070</v>
      </c>
      <c r="ABL44" s="582" t="s">
        <v>5074</v>
      </c>
      <c r="ABM44" s="582" t="s">
        <v>5078</v>
      </c>
      <c r="ABN44" s="582" t="s">
        <v>5081</v>
      </c>
      <c r="ABO44" s="582" t="s">
        <v>5084</v>
      </c>
      <c r="ABP44" s="582" t="s">
        <v>5266</v>
      </c>
      <c r="ABQ44" s="582" t="s">
        <v>5269</v>
      </c>
      <c r="ABR44" s="582" t="s">
        <v>5273</v>
      </c>
      <c r="ABS44" s="582" t="s">
        <v>5277</v>
      </c>
      <c r="ABT44" s="582" t="s">
        <v>5281</v>
      </c>
      <c r="ABU44" s="582" t="s">
        <v>5285</v>
      </c>
      <c r="ABV44" s="582" t="s">
        <v>5289</v>
      </c>
      <c r="ABW44" s="582" t="s">
        <v>5293</v>
      </c>
      <c r="ABX44" s="582" t="s">
        <v>5297</v>
      </c>
      <c r="ABY44" s="582" t="s">
        <v>5444</v>
      </c>
      <c r="ABZ44" s="582" t="s">
        <v>5448</v>
      </c>
      <c r="ACA44" s="582" t="s">
        <v>5452</v>
      </c>
      <c r="ACB44" s="582" t="s">
        <v>5456</v>
      </c>
      <c r="ACC44" s="582" t="s">
        <v>5460</v>
      </c>
      <c r="ACD44" s="582" t="s">
        <v>5464</v>
      </c>
      <c r="ACE44" s="582" t="s">
        <v>5468</v>
      </c>
      <c r="ACF44" s="582" t="s">
        <v>5472</v>
      </c>
      <c r="ACG44" s="582" t="s">
        <v>5476</v>
      </c>
      <c r="ACH44" s="582" t="s">
        <v>5480</v>
      </c>
      <c r="ACI44" s="582" t="s">
        <v>5484</v>
      </c>
      <c r="ACJ44" s="582" t="s">
        <v>5176</v>
      </c>
      <c r="ACK44" s="582" t="s">
        <v>5180</v>
      </c>
      <c r="ACL44" s="582" t="s">
        <v>5184</v>
      </c>
      <c r="ACM44" s="582" t="s">
        <v>5188</v>
      </c>
      <c r="ACN44" s="582" t="s">
        <v>5192</v>
      </c>
      <c r="ACO44" s="582" t="s">
        <v>5196</v>
      </c>
      <c r="ACP44" s="582" t="s">
        <v>5200</v>
      </c>
      <c r="ACQ44" s="582" t="s">
        <v>5204</v>
      </c>
      <c r="ACR44" s="582" t="s">
        <v>5208</v>
      </c>
      <c r="ACS44" s="582" t="s">
        <v>5212</v>
      </c>
      <c r="ACT44" s="582" t="s">
        <v>5216</v>
      </c>
      <c r="ACU44" s="582" t="s">
        <v>5220</v>
      </c>
      <c r="ACV44" s="582" t="s">
        <v>5224</v>
      </c>
      <c r="ACW44" s="582" t="s">
        <v>5228</v>
      </c>
      <c r="ACX44" s="582" t="s">
        <v>5232</v>
      </c>
      <c r="ACY44" s="582" t="s">
        <v>5236</v>
      </c>
      <c r="ACZ44" s="582" t="s">
        <v>5240</v>
      </c>
      <c r="ADA44" s="582" t="s">
        <v>5244</v>
      </c>
      <c r="ADB44" s="582" t="s">
        <v>5248</v>
      </c>
      <c r="ADC44" s="582" t="s">
        <v>5252</v>
      </c>
      <c r="ADD44" s="582" t="s">
        <v>5254</v>
      </c>
      <c r="ADE44" s="582" t="s">
        <v>5258</v>
      </c>
      <c r="ADF44" s="582" t="s">
        <v>5262</v>
      </c>
      <c r="ADG44" s="582" t="s">
        <v>5301</v>
      </c>
      <c r="ADH44" s="582" t="s">
        <v>5304</v>
      </c>
      <c r="ADI44" s="582" t="s">
        <v>5308</v>
      </c>
      <c r="ADJ44" s="582" t="s">
        <v>5312</v>
      </c>
      <c r="ADK44" s="582" t="s">
        <v>5316</v>
      </c>
      <c r="ADL44" s="582" t="s">
        <v>5320</v>
      </c>
      <c r="ADM44" s="582" t="s">
        <v>5322</v>
      </c>
      <c r="ADN44" s="582" t="s">
        <v>5326</v>
      </c>
      <c r="ADO44" s="582" t="s">
        <v>5330</v>
      </c>
      <c r="ADP44" s="582" t="s">
        <v>5334</v>
      </c>
      <c r="ADQ44" s="582" t="s">
        <v>5338</v>
      </c>
      <c r="ADR44" s="582" t="s">
        <v>5342</v>
      </c>
      <c r="ADS44" s="582" t="s">
        <v>5898</v>
      </c>
      <c r="ADT44" s="582" t="s">
        <v>5425</v>
      </c>
      <c r="ADU44" s="582" t="s">
        <v>5428</v>
      </c>
      <c r="ADV44" s="582" t="s">
        <v>5432</v>
      </c>
      <c r="ADW44" s="582" t="s">
        <v>5436</v>
      </c>
      <c r="ADX44" s="582" t="s">
        <v>5440</v>
      </c>
      <c r="ADY44" s="582" t="s">
        <v>5909</v>
      </c>
      <c r="ADZ44" s="582" t="s">
        <v>5346</v>
      </c>
      <c r="AEA44" s="582" t="s">
        <v>5349</v>
      </c>
      <c r="AEB44" s="582" t="s">
        <v>5353</v>
      </c>
      <c r="AEC44" s="582" t="s">
        <v>5357</v>
      </c>
      <c r="AED44" s="582" t="s">
        <v>5361</v>
      </c>
      <c r="AEE44" s="582" t="s">
        <v>5365</v>
      </c>
      <c r="AEF44" s="582" t="s">
        <v>5369</v>
      </c>
      <c r="AEG44" s="582" t="s">
        <v>5373</v>
      </c>
      <c r="AEH44" s="582" t="s">
        <v>5377</v>
      </c>
      <c r="AEI44" s="582" t="s">
        <v>5381</v>
      </c>
      <c r="AEJ44" s="582" t="s">
        <v>5385</v>
      </c>
      <c r="AEK44" s="582" t="s">
        <v>5389</v>
      </c>
      <c r="AEL44" s="582" t="s">
        <v>5393</v>
      </c>
      <c r="AEM44" s="582" t="s">
        <v>5397</v>
      </c>
      <c r="AEN44" s="582" t="s">
        <v>5401</v>
      </c>
      <c r="AEO44" s="582" t="s">
        <v>5405</v>
      </c>
      <c r="AEP44" s="582" t="s">
        <v>5409</v>
      </c>
      <c r="AEQ44" s="582" t="s">
        <v>5413</v>
      </c>
      <c r="AER44" s="582" t="s">
        <v>5417</v>
      </c>
      <c r="AES44" s="582" t="s">
        <v>5421</v>
      </c>
      <c r="AET44" s="582" t="s">
        <v>5582</v>
      </c>
      <c r="AEU44" s="582" t="s">
        <v>5585</v>
      </c>
      <c r="AEV44" s="582" t="s">
        <v>5589</v>
      </c>
      <c r="AEW44" s="582" t="s">
        <v>5593</v>
      </c>
      <c r="AEX44" s="582" t="s">
        <v>5597</v>
      </c>
      <c r="AEY44" s="582" t="s">
        <v>5601</v>
      </c>
      <c r="AEZ44" s="582" t="s">
        <v>5605</v>
      </c>
      <c r="AFA44" s="582" t="s">
        <v>5609</v>
      </c>
      <c r="AFB44" s="582" t="s">
        <v>5613</v>
      </c>
      <c r="AFC44" s="582" t="s">
        <v>5617</v>
      </c>
      <c r="AFD44" s="582" t="s">
        <v>5742</v>
      </c>
      <c r="AFE44" s="582" t="s">
        <v>5746</v>
      </c>
      <c r="AFF44" s="582" t="s">
        <v>5750</v>
      </c>
      <c r="AFG44" s="582" t="s">
        <v>5754</v>
      </c>
      <c r="AFH44" s="582" t="s">
        <v>5758</v>
      </c>
      <c r="AFI44" s="582" t="s">
        <v>5762</v>
      </c>
      <c r="AFJ44" s="582" t="s">
        <v>5766</v>
      </c>
      <c r="AFK44" s="582" t="s">
        <v>5770</v>
      </c>
      <c r="AFL44" s="582" t="s">
        <v>5774</v>
      </c>
      <c r="AFM44" s="582" t="s">
        <v>5778</v>
      </c>
      <c r="AFN44" s="582" t="s">
        <v>5782</v>
      </c>
      <c r="AFO44" s="582" t="s">
        <v>5786</v>
      </c>
      <c r="AFP44" s="582" t="s">
        <v>5790</v>
      </c>
      <c r="AFQ44" s="582" t="s">
        <v>5664</v>
      </c>
      <c r="AFR44" s="582" t="s">
        <v>5667</v>
      </c>
      <c r="AFS44" s="582" t="s">
        <v>5671</v>
      </c>
      <c r="AFT44" s="582" t="s">
        <v>5675</v>
      </c>
      <c r="AFU44" s="582" t="s">
        <v>5679</v>
      </c>
      <c r="AFV44" s="582" t="s">
        <v>5683</v>
      </c>
      <c r="AFW44" s="582" t="s">
        <v>5687</v>
      </c>
      <c r="AFX44" s="582" t="s">
        <v>5691</v>
      </c>
      <c r="AFY44" s="582" t="s">
        <v>5695</v>
      </c>
      <c r="AFZ44" s="582" t="s">
        <v>5699</v>
      </c>
      <c r="AGA44" s="582" t="s">
        <v>5703</v>
      </c>
      <c r="AGB44" s="582" t="s">
        <v>5707</v>
      </c>
      <c r="AGC44" s="582" t="s">
        <v>5621</v>
      </c>
      <c r="AGD44" s="582" t="s">
        <v>5624</v>
      </c>
      <c r="AGE44" s="582" t="s">
        <v>5628</v>
      </c>
      <c r="AGF44" s="582" t="s">
        <v>5632</v>
      </c>
      <c r="AGG44" s="582" t="s">
        <v>5636</v>
      </c>
      <c r="AGH44" s="582" t="s">
        <v>5640</v>
      </c>
      <c r="AGI44" s="582" t="s">
        <v>5644</v>
      </c>
      <c r="AGJ44" s="582" t="s">
        <v>5648</v>
      </c>
      <c r="AGK44" s="582" t="s">
        <v>5652</v>
      </c>
      <c r="AGL44" s="582" t="s">
        <v>5656</v>
      </c>
      <c r="AGM44" s="582" t="s">
        <v>5660</v>
      </c>
      <c r="AGN44" s="582" t="s">
        <v>5711</v>
      </c>
      <c r="AGO44" s="582" t="s">
        <v>5714</v>
      </c>
      <c r="AGP44" s="582" t="s">
        <v>5718</v>
      </c>
      <c r="AGQ44" s="582" t="s">
        <v>5722</v>
      </c>
      <c r="AGR44" s="582" t="s">
        <v>5726</v>
      </c>
      <c r="AGS44" s="582" t="s">
        <v>5730</v>
      </c>
      <c r="AGT44" s="582" t="s">
        <v>5734</v>
      </c>
      <c r="AGU44" s="582" t="s">
        <v>5738</v>
      </c>
      <c r="AGV44" s="582" t="s">
        <v>5488</v>
      </c>
      <c r="AGW44" s="582" t="s">
        <v>5492</v>
      </c>
      <c r="AGX44" s="582" t="s">
        <v>5495</v>
      </c>
      <c r="AGY44" s="582" t="s">
        <v>5499</v>
      </c>
      <c r="AGZ44" s="582" t="s">
        <v>5503</v>
      </c>
      <c r="AHA44" s="582" t="s">
        <v>5507</v>
      </c>
      <c r="AHB44" s="582" t="s">
        <v>5511</v>
      </c>
      <c r="AHC44" s="582" t="s">
        <v>5515</v>
      </c>
      <c r="AHD44" s="582" t="s">
        <v>5519</v>
      </c>
      <c r="AHE44" s="582" t="s">
        <v>5523</v>
      </c>
      <c r="AHF44" s="582" t="s">
        <v>5527</v>
      </c>
      <c r="AHG44" s="582" t="s">
        <v>5531</v>
      </c>
      <c r="AHH44" s="582" t="s">
        <v>5535</v>
      </c>
      <c r="AHI44" s="582" t="s">
        <v>5539</v>
      </c>
      <c r="AHJ44" s="582" t="s">
        <v>5543</v>
      </c>
      <c r="AHK44" s="582" t="s">
        <v>5547</v>
      </c>
      <c r="AHL44" s="582" t="s">
        <v>5551</v>
      </c>
      <c r="AHM44" s="582" t="s">
        <v>5555</v>
      </c>
      <c r="AHN44" s="582" t="s">
        <v>5558</v>
      </c>
      <c r="AHO44" s="582" t="s">
        <v>5562</v>
      </c>
      <c r="AHP44" s="582" t="s">
        <v>5566</v>
      </c>
      <c r="AHQ44" s="576" t="s">
        <v>5570</v>
      </c>
      <c r="AHR44" s="576" t="s">
        <v>5574</v>
      </c>
      <c r="AHS44" s="576" t="s">
        <v>5578</v>
      </c>
      <c r="AHT44" s="576" t="s">
        <v>6381</v>
      </c>
    </row>
    <row r="45" spans="1:907" x14ac:dyDescent="0.7">
      <c r="B45" s="581" t="s">
        <v>6014</v>
      </c>
      <c r="C45" s="582" t="s">
        <v>6015</v>
      </c>
      <c r="D45" s="582" t="s">
        <v>1262</v>
      </c>
      <c r="E45" s="582" t="s">
        <v>1263</v>
      </c>
      <c r="F45" s="582" t="s">
        <v>1264</v>
      </c>
      <c r="G45" s="582" t="s">
        <v>1265</v>
      </c>
      <c r="H45" s="582" t="s">
        <v>1266</v>
      </c>
      <c r="I45" s="582" t="s">
        <v>1267</v>
      </c>
      <c r="J45" s="582" t="s">
        <v>1268</v>
      </c>
      <c r="K45" s="582" t="s">
        <v>1269</v>
      </c>
      <c r="L45" s="582" t="s">
        <v>1270</v>
      </c>
      <c r="M45" s="582" t="s">
        <v>1271</v>
      </c>
      <c r="N45" s="582" t="s">
        <v>1272</v>
      </c>
      <c r="O45" s="582" t="s">
        <v>1273</v>
      </c>
      <c r="P45" s="582" t="s">
        <v>1274</v>
      </c>
      <c r="Q45" s="582" t="s">
        <v>1275</v>
      </c>
      <c r="R45" s="582" t="s">
        <v>1276</v>
      </c>
      <c r="S45" s="582" t="s">
        <v>1277</v>
      </c>
      <c r="T45" s="582" t="s">
        <v>1278</v>
      </c>
      <c r="U45" s="582" t="s">
        <v>1279</v>
      </c>
      <c r="V45" s="582" t="s">
        <v>1280</v>
      </c>
      <c r="W45" s="582" t="s">
        <v>2096</v>
      </c>
      <c r="X45" s="582" t="s">
        <v>2097</v>
      </c>
      <c r="Y45" s="582" t="s">
        <v>1281</v>
      </c>
      <c r="Z45" s="582" t="s">
        <v>1282</v>
      </c>
      <c r="AA45" s="582" t="s">
        <v>1283</v>
      </c>
      <c r="AB45" s="582" t="s">
        <v>1284</v>
      </c>
      <c r="AC45" s="582" t="s">
        <v>2098</v>
      </c>
      <c r="AD45" s="582" t="s">
        <v>1285</v>
      </c>
      <c r="AE45" s="582" t="s">
        <v>1286</v>
      </c>
      <c r="AF45" s="582" t="s">
        <v>1287</v>
      </c>
      <c r="AG45" s="582" t="s">
        <v>1288</v>
      </c>
      <c r="AH45" s="582" t="s">
        <v>1289</v>
      </c>
      <c r="AI45" s="582" t="s">
        <v>1290</v>
      </c>
      <c r="AJ45" s="582" t="s">
        <v>1291</v>
      </c>
      <c r="AK45" s="582" t="s">
        <v>1292</v>
      </c>
      <c r="AL45" s="582" t="s">
        <v>1293</v>
      </c>
      <c r="AM45" s="582" t="s">
        <v>1294</v>
      </c>
      <c r="AN45" s="582" t="s">
        <v>1295</v>
      </c>
      <c r="AO45" s="582" t="s">
        <v>1296</v>
      </c>
      <c r="AP45" s="582" t="s">
        <v>1297</v>
      </c>
      <c r="AQ45" s="582" t="s">
        <v>1298</v>
      </c>
      <c r="AR45" s="582" t="s">
        <v>1299</v>
      </c>
      <c r="AS45" s="582" t="s">
        <v>1300</v>
      </c>
      <c r="AT45" s="582" t="s">
        <v>1301</v>
      </c>
      <c r="AU45" s="582" t="s">
        <v>1302</v>
      </c>
      <c r="AV45" s="582" t="s">
        <v>1303</v>
      </c>
      <c r="AW45" s="582" t="s">
        <v>1304</v>
      </c>
      <c r="AX45" s="582" t="s">
        <v>1305</v>
      </c>
      <c r="AY45" s="582" t="s">
        <v>1306</v>
      </c>
      <c r="AZ45" s="582" t="s">
        <v>1307</v>
      </c>
      <c r="BA45" s="582" t="s">
        <v>1308</v>
      </c>
      <c r="BB45" s="582" t="s">
        <v>1309</v>
      </c>
      <c r="BC45" s="582" t="s">
        <v>1310</v>
      </c>
      <c r="BD45" s="582" t="s">
        <v>1311</v>
      </c>
      <c r="BE45" s="582" t="s">
        <v>1312</v>
      </c>
      <c r="BF45" s="582" t="s">
        <v>1313</v>
      </c>
      <c r="BG45" s="582" t="s">
        <v>1314</v>
      </c>
      <c r="BH45" s="582" t="s">
        <v>2099</v>
      </c>
      <c r="BI45" s="582" t="s">
        <v>1316</v>
      </c>
      <c r="BJ45" s="582" t="s">
        <v>1317</v>
      </c>
      <c r="BK45" s="582" t="s">
        <v>1318</v>
      </c>
      <c r="BL45" s="582" t="s">
        <v>1319</v>
      </c>
      <c r="BM45" s="582" t="s">
        <v>1320</v>
      </c>
      <c r="BN45" s="582" t="s">
        <v>1321</v>
      </c>
      <c r="BO45" s="582" t="s">
        <v>1322</v>
      </c>
      <c r="BP45" s="582" t="s">
        <v>2100</v>
      </c>
      <c r="BQ45" s="582" t="s">
        <v>2101</v>
      </c>
      <c r="BR45" s="582" t="s">
        <v>1323</v>
      </c>
      <c r="BS45" s="582" t="s">
        <v>1324</v>
      </c>
      <c r="BT45" s="582" t="s">
        <v>1325</v>
      </c>
      <c r="BU45" s="582" t="s">
        <v>1326</v>
      </c>
      <c r="BV45" s="582" t="s">
        <v>1327</v>
      </c>
      <c r="BW45" s="582" t="s">
        <v>1328</v>
      </c>
      <c r="BX45" s="582" t="s">
        <v>1329</v>
      </c>
      <c r="BY45" s="582" t="s">
        <v>1330</v>
      </c>
      <c r="BZ45" s="582" t="s">
        <v>1331</v>
      </c>
      <c r="CA45" s="582" t="s">
        <v>1332</v>
      </c>
      <c r="CB45" s="582" t="s">
        <v>1333</v>
      </c>
      <c r="CC45" s="582" t="s">
        <v>1334</v>
      </c>
      <c r="CD45" s="582" t="s">
        <v>1335</v>
      </c>
      <c r="CE45" s="582" t="s">
        <v>1336</v>
      </c>
      <c r="CF45" s="582" t="s">
        <v>1337</v>
      </c>
      <c r="CG45" s="582" t="s">
        <v>1338</v>
      </c>
      <c r="CH45" s="582" t="s">
        <v>1339</v>
      </c>
      <c r="CI45" s="582" t="s">
        <v>1340</v>
      </c>
      <c r="CJ45" s="582" t="s">
        <v>1341</v>
      </c>
      <c r="CK45" s="582" t="s">
        <v>1342</v>
      </c>
      <c r="CL45" s="582" t="s">
        <v>1343</v>
      </c>
      <c r="CM45" s="582" t="s">
        <v>1344</v>
      </c>
      <c r="CN45" s="582" t="s">
        <v>1345</v>
      </c>
      <c r="CO45" s="582" t="s">
        <v>1346</v>
      </c>
      <c r="CP45" s="582" t="s">
        <v>1347</v>
      </c>
      <c r="CQ45" s="582" t="s">
        <v>1348</v>
      </c>
      <c r="CR45" s="582" t="s">
        <v>1349</v>
      </c>
      <c r="CS45" s="582" t="s">
        <v>1350</v>
      </c>
      <c r="CT45" s="582" t="s">
        <v>1351</v>
      </c>
      <c r="CU45" s="582" t="s">
        <v>1352</v>
      </c>
      <c r="CV45" s="582" t="s">
        <v>1353</v>
      </c>
      <c r="CW45" s="582" t="s">
        <v>1354</v>
      </c>
      <c r="CX45" s="582" t="s">
        <v>1355</v>
      </c>
      <c r="CY45" s="582" t="s">
        <v>1356</v>
      </c>
      <c r="CZ45" s="582" t="s">
        <v>1357</v>
      </c>
      <c r="DA45" s="582" t="s">
        <v>1358</v>
      </c>
      <c r="DB45" s="582" t="s">
        <v>1359</v>
      </c>
      <c r="DC45" s="582" t="s">
        <v>1360</v>
      </c>
      <c r="DD45" s="582" t="s">
        <v>1361</v>
      </c>
      <c r="DE45" s="582" t="s">
        <v>1362</v>
      </c>
      <c r="DF45" s="582" t="s">
        <v>1363</v>
      </c>
      <c r="DG45" s="582" t="s">
        <v>1364</v>
      </c>
      <c r="DH45" s="582" t="s">
        <v>1365</v>
      </c>
      <c r="DI45" s="582" t="s">
        <v>1366</v>
      </c>
      <c r="DJ45" s="582" t="s">
        <v>1367</v>
      </c>
      <c r="DK45" s="582" t="s">
        <v>1368</v>
      </c>
      <c r="DL45" s="582" t="s">
        <v>1369</v>
      </c>
      <c r="DM45" s="582" t="s">
        <v>1370</v>
      </c>
      <c r="DN45" s="582" t="s">
        <v>1371</v>
      </c>
      <c r="DO45" s="582" t="s">
        <v>1372</v>
      </c>
      <c r="DP45" s="582" t="s">
        <v>1373</v>
      </c>
      <c r="DQ45" s="582" t="s">
        <v>1374</v>
      </c>
      <c r="DR45" s="582" t="s">
        <v>1375</v>
      </c>
      <c r="DS45" s="582" t="s">
        <v>1376</v>
      </c>
      <c r="DT45" s="582" t="s">
        <v>1377</v>
      </c>
      <c r="DU45" s="582" t="s">
        <v>1378</v>
      </c>
      <c r="DV45" s="582" t="s">
        <v>1379</v>
      </c>
      <c r="DW45" s="582" t="s">
        <v>1380</v>
      </c>
      <c r="DX45" s="582" t="s">
        <v>1381</v>
      </c>
      <c r="DY45" s="582" t="s">
        <v>1382</v>
      </c>
      <c r="DZ45" s="582" t="s">
        <v>1383</v>
      </c>
      <c r="EA45" s="582" t="s">
        <v>1384</v>
      </c>
      <c r="EB45" s="582" t="s">
        <v>1385</v>
      </c>
      <c r="EC45" s="582" t="s">
        <v>1386</v>
      </c>
      <c r="ED45" s="582" t="s">
        <v>1387</v>
      </c>
      <c r="EE45" s="582" t="s">
        <v>1388</v>
      </c>
      <c r="EF45" s="582" t="s">
        <v>1389</v>
      </c>
      <c r="EG45" s="582" t="s">
        <v>1390</v>
      </c>
      <c r="EH45" s="582" t="s">
        <v>1391</v>
      </c>
      <c r="EI45" s="582" t="s">
        <v>1392</v>
      </c>
      <c r="EJ45" s="582" t="s">
        <v>1393</v>
      </c>
      <c r="EK45" s="582" t="s">
        <v>1394</v>
      </c>
      <c r="EL45" s="582" t="s">
        <v>1395</v>
      </c>
      <c r="EM45" s="582" t="s">
        <v>1396</v>
      </c>
      <c r="EN45" s="582" t="s">
        <v>1397</v>
      </c>
      <c r="EO45" s="582" t="s">
        <v>1398</v>
      </c>
      <c r="EP45" s="582" t="s">
        <v>1399</v>
      </c>
      <c r="EQ45" s="582" t="s">
        <v>1400</v>
      </c>
      <c r="ER45" s="582" t="s">
        <v>1401</v>
      </c>
      <c r="ES45" s="582" t="s">
        <v>1402</v>
      </c>
      <c r="ET45" s="582" t="s">
        <v>1403</v>
      </c>
      <c r="EU45" s="582" t="s">
        <v>1404</v>
      </c>
      <c r="EV45" s="582" t="s">
        <v>1405</v>
      </c>
      <c r="EW45" s="582" t="s">
        <v>1406</v>
      </c>
      <c r="EX45" s="582" t="s">
        <v>1407</v>
      </c>
      <c r="EY45" s="582" t="s">
        <v>1408</v>
      </c>
      <c r="EZ45" s="582" t="s">
        <v>1409</v>
      </c>
      <c r="FA45" s="582" t="s">
        <v>1410</v>
      </c>
      <c r="FB45" s="582" t="s">
        <v>1411</v>
      </c>
      <c r="FC45" s="582" t="s">
        <v>1412</v>
      </c>
      <c r="FD45" s="582" t="s">
        <v>1413</v>
      </c>
      <c r="FE45" s="582" t="s">
        <v>1414</v>
      </c>
      <c r="FF45" s="582" t="s">
        <v>1415</v>
      </c>
      <c r="FG45" s="582" t="s">
        <v>1416</v>
      </c>
      <c r="FH45" s="582" t="s">
        <v>2102</v>
      </c>
      <c r="FI45" s="582" t="s">
        <v>1418</v>
      </c>
      <c r="FJ45" s="582" t="s">
        <v>1419</v>
      </c>
      <c r="FK45" s="582" t="s">
        <v>1420</v>
      </c>
      <c r="FL45" s="582" t="s">
        <v>1421</v>
      </c>
      <c r="FM45" s="582" t="s">
        <v>1422</v>
      </c>
      <c r="FN45" s="582" t="s">
        <v>1423</v>
      </c>
      <c r="FO45" s="582" t="s">
        <v>2103</v>
      </c>
      <c r="FP45" s="582" t="s">
        <v>2104</v>
      </c>
      <c r="FQ45" s="582" t="s">
        <v>1426</v>
      </c>
      <c r="FR45" s="582" t="s">
        <v>1427</v>
      </c>
      <c r="FS45" s="582" t="s">
        <v>1428</v>
      </c>
      <c r="FT45" s="582" t="s">
        <v>1429</v>
      </c>
      <c r="FU45" s="582" t="s">
        <v>1430</v>
      </c>
      <c r="FV45" s="582" t="s">
        <v>1431</v>
      </c>
      <c r="FW45" s="582" t="s">
        <v>1432</v>
      </c>
      <c r="FX45" s="582" t="s">
        <v>1433</v>
      </c>
      <c r="FY45" s="582" t="s">
        <v>1434</v>
      </c>
      <c r="FZ45" s="582" t="s">
        <v>1435</v>
      </c>
      <c r="GA45" s="582" t="s">
        <v>1436</v>
      </c>
      <c r="GB45" s="582" t="s">
        <v>1437</v>
      </c>
      <c r="GC45" s="582" t="s">
        <v>1438</v>
      </c>
      <c r="GD45" s="582" t="s">
        <v>2105</v>
      </c>
      <c r="GE45" s="582" t="s">
        <v>1439</v>
      </c>
      <c r="GF45" s="582" t="s">
        <v>1440</v>
      </c>
      <c r="GG45" s="582" t="s">
        <v>1441</v>
      </c>
      <c r="GH45" s="582" t="s">
        <v>1442</v>
      </c>
      <c r="GI45" s="582" t="s">
        <v>1443</v>
      </c>
      <c r="GJ45" s="582" t="s">
        <v>1444</v>
      </c>
      <c r="GK45" s="582" t="s">
        <v>1445</v>
      </c>
      <c r="GL45" s="582" t="s">
        <v>1446</v>
      </c>
      <c r="GM45" s="582" t="s">
        <v>1447</v>
      </c>
      <c r="GN45" s="582" t="s">
        <v>1448</v>
      </c>
      <c r="GO45" s="582" t="s">
        <v>1449</v>
      </c>
      <c r="GP45" s="582" t="s">
        <v>1450</v>
      </c>
      <c r="GQ45" s="582" t="s">
        <v>1451</v>
      </c>
      <c r="GR45" s="582" t="s">
        <v>1452</v>
      </c>
      <c r="GS45" s="582" t="s">
        <v>1453</v>
      </c>
      <c r="GT45" s="582" t="s">
        <v>1454</v>
      </c>
      <c r="GU45" s="582" t="s">
        <v>1455</v>
      </c>
      <c r="GV45" s="582" t="s">
        <v>1456</v>
      </c>
      <c r="GW45" s="582" t="s">
        <v>1457</v>
      </c>
      <c r="GX45" s="582" t="s">
        <v>1458</v>
      </c>
      <c r="GY45" s="582" t="s">
        <v>1459</v>
      </c>
      <c r="GZ45" s="582" t="s">
        <v>1460</v>
      </c>
      <c r="HA45" s="582" t="s">
        <v>1461</v>
      </c>
      <c r="HB45" s="582" t="s">
        <v>1462</v>
      </c>
      <c r="HC45" s="582" t="s">
        <v>6289</v>
      </c>
      <c r="HD45" s="582" t="s">
        <v>1463</v>
      </c>
      <c r="HE45" s="582" t="s">
        <v>1464</v>
      </c>
      <c r="HF45" s="582" t="s">
        <v>1465</v>
      </c>
      <c r="HG45" s="582" t="s">
        <v>1466</v>
      </c>
      <c r="HH45" s="582" t="s">
        <v>1467</v>
      </c>
      <c r="HI45" s="582" t="s">
        <v>2106</v>
      </c>
      <c r="HJ45" s="582" t="s">
        <v>6341</v>
      </c>
      <c r="HK45" s="582" t="s">
        <v>1468</v>
      </c>
      <c r="HL45" s="582" t="s">
        <v>1469</v>
      </c>
      <c r="HM45" s="582" t="s">
        <v>1470</v>
      </c>
      <c r="HN45" s="582" t="s">
        <v>1471</v>
      </c>
      <c r="HO45" s="582" t="s">
        <v>1472</v>
      </c>
      <c r="HP45" s="582" t="s">
        <v>1473</v>
      </c>
      <c r="HQ45" s="582" t="s">
        <v>1474</v>
      </c>
      <c r="HR45" s="582" t="s">
        <v>1475</v>
      </c>
      <c r="HS45" s="582" t="s">
        <v>1476</v>
      </c>
      <c r="HT45" s="582" t="s">
        <v>1477</v>
      </c>
      <c r="HU45" s="582" t="s">
        <v>1478</v>
      </c>
      <c r="HV45" s="582" t="s">
        <v>1479</v>
      </c>
      <c r="HW45" s="582" t="s">
        <v>1480</v>
      </c>
      <c r="HX45" s="582" t="s">
        <v>1481</v>
      </c>
      <c r="HY45" s="582" t="s">
        <v>1482</v>
      </c>
      <c r="HZ45" s="582" t="s">
        <v>1483</v>
      </c>
      <c r="IA45" s="582" t="s">
        <v>1484</v>
      </c>
      <c r="IB45" s="582" t="s">
        <v>1485</v>
      </c>
      <c r="IC45" s="582" t="s">
        <v>1486</v>
      </c>
      <c r="ID45" s="582" t="s">
        <v>1487</v>
      </c>
      <c r="IE45" s="582" t="s">
        <v>1488</v>
      </c>
      <c r="IF45" s="582" t="s">
        <v>1489</v>
      </c>
      <c r="IG45" s="582" t="s">
        <v>1490</v>
      </c>
      <c r="IH45" s="582" t="s">
        <v>1491</v>
      </c>
      <c r="II45" s="582" t="s">
        <v>1492</v>
      </c>
      <c r="IJ45" s="582" t="s">
        <v>1493</v>
      </c>
      <c r="IK45" s="582" t="s">
        <v>1494</v>
      </c>
      <c r="IL45" s="582" t="s">
        <v>1495</v>
      </c>
      <c r="IM45" s="582" t="s">
        <v>1496</v>
      </c>
      <c r="IN45" s="582" t="s">
        <v>1497</v>
      </c>
      <c r="IO45" s="582" t="s">
        <v>1498</v>
      </c>
      <c r="IP45" s="582" t="s">
        <v>1499</v>
      </c>
      <c r="IQ45" s="582" t="s">
        <v>1500</v>
      </c>
      <c r="IR45" s="582" t="s">
        <v>1501</v>
      </c>
      <c r="IS45" s="582" t="s">
        <v>1502</v>
      </c>
      <c r="IT45" s="582" t="s">
        <v>1503</v>
      </c>
      <c r="IU45" s="582" t="s">
        <v>1504</v>
      </c>
      <c r="IV45" s="582" t="s">
        <v>1505</v>
      </c>
      <c r="IW45" s="582" t="s">
        <v>1506</v>
      </c>
      <c r="IX45" s="582" t="s">
        <v>1507</v>
      </c>
      <c r="IY45" s="582" t="s">
        <v>1508</v>
      </c>
      <c r="IZ45" s="582" t="s">
        <v>1509</v>
      </c>
      <c r="JA45" s="582" t="s">
        <v>1510</v>
      </c>
      <c r="JB45" s="582" t="s">
        <v>1511</v>
      </c>
      <c r="JC45" s="582" t="s">
        <v>1512</v>
      </c>
      <c r="JD45" s="582" t="s">
        <v>1513</v>
      </c>
      <c r="JE45" s="582" t="s">
        <v>1514</v>
      </c>
      <c r="JF45" s="582" t="s">
        <v>1515</v>
      </c>
      <c r="JG45" s="582" t="s">
        <v>1516</v>
      </c>
      <c r="JH45" s="582" t="s">
        <v>1517</v>
      </c>
      <c r="JI45" s="582" t="s">
        <v>1518</v>
      </c>
      <c r="JJ45" s="582" t="s">
        <v>1519</v>
      </c>
      <c r="JK45" s="582" t="s">
        <v>1520</v>
      </c>
      <c r="JL45" s="582" t="s">
        <v>1521</v>
      </c>
      <c r="JM45" s="582" t="s">
        <v>1522</v>
      </c>
      <c r="JN45" s="582" t="s">
        <v>1523</v>
      </c>
      <c r="JO45" s="582" t="s">
        <v>1524</v>
      </c>
      <c r="JP45" s="582" t="s">
        <v>1525</v>
      </c>
      <c r="JQ45" s="582" t="s">
        <v>1526</v>
      </c>
      <c r="JR45" s="582" t="s">
        <v>1527</v>
      </c>
      <c r="JS45" s="582" t="s">
        <v>1528</v>
      </c>
      <c r="JT45" s="582" t="s">
        <v>1529</v>
      </c>
      <c r="JU45" s="582" t="s">
        <v>1530</v>
      </c>
      <c r="JV45" s="582" t="s">
        <v>1531</v>
      </c>
      <c r="JW45" s="582" t="s">
        <v>1532</v>
      </c>
      <c r="JX45" s="582" t="s">
        <v>1533</v>
      </c>
      <c r="JY45" s="582" t="s">
        <v>1534</v>
      </c>
      <c r="JZ45" s="582" t="s">
        <v>1535</v>
      </c>
      <c r="KA45" s="582" t="s">
        <v>1536</v>
      </c>
      <c r="KB45" s="582" t="s">
        <v>1537</v>
      </c>
      <c r="KC45" s="582" t="s">
        <v>1538</v>
      </c>
      <c r="KD45" s="582" t="s">
        <v>1539</v>
      </c>
      <c r="KE45" s="582" t="s">
        <v>1540</v>
      </c>
      <c r="KF45" s="582" t="s">
        <v>1541</v>
      </c>
      <c r="KG45" s="582" t="s">
        <v>1542</v>
      </c>
      <c r="KH45" s="582" t="s">
        <v>5905</v>
      </c>
      <c r="KI45" s="582" t="s">
        <v>1543</v>
      </c>
      <c r="KJ45" s="582" t="s">
        <v>1544</v>
      </c>
      <c r="KK45" s="582" t="s">
        <v>1545</v>
      </c>
      <c r="KL45" s="582" t="s">
        <v>1546</v>
      </c>
      <c r="KM45" s="582" t="s">
        <v>1547</v>
      </c>
      <c r="KN45" s="582" t="s">
        <v>1548</v>
      </c>
      <c r="KO45" s="582" t="s">
        <v>1549</v>
      </c>
      <c r="KP45" s="582" t="s">
        <v>1550</v>
      </c>
      <c r="KQ45" s="582" t="s">
        <v>1551</v>
      </c>
      <c r="KR45" s="582" t="s">
        <v>1552</v>
      </c>
      <c r="KS45" s="582" t="s">
        <v>1553</v>
      </c>
      <c r="KT45" s="582" t="s">
        <v>1554</v>
      </c>
      <c r="KU45" s="582" t="s">
        <v>1555</v>
      </c>
      <c r="KV45" s="582" t="s">
        <v>1556</v>
      </c>
      <c r="KW45" s="582" t="s">
        <v>1557</v>
      </c>
      <c r="KX45" s="582" t="s">
        <v>1558</v>
      </c>
      <c r="KY45" s="582" t="s">
        <v>1559</v>
      </c>
      <c r="KZ45" s="582" t="s">
        <v>1560</v>
      </c>
      <c r="LA45" s="582" t="s">
        <v>1561</v>
      </c>
      <c r="LB45" s="582" t="s">
        <v>1562</v>
      </c>
      <c r="LC45" s="582" t="s">
        <v>1563</v>
      </c>
      <c r="LD45" s="582" t="s">
        <v>1564</v>
      </c>
      <c r="LE45" s="582" t="s">
        <v>1565</v>
      </c>
      <c r="LF45" s="582" t="s">
        <v>1566</v>
      </c>
      <c r="LG45" s="582" t="s">
        <v>1567</v>
      </c>
      <c r="LH45" s="582" t="s">
        <v>1568</v>
      </c>
      <c r="LI45" s="582" t="s">
        <v>1569</v>
      </c>
      <c r="LJ45" s="582" t="s">
        <v>1570</v>
      </c>
      <c r="LK45" s="582" t="s">
        <v>1571</v>
      </c>
      <c r="LL45" s="582" t="s">
        <v>1572</v>
      </c>
      <c r="LM45" s="582" t="s">
        <v>1573</v>
      </c>
      <c r="LN45" s="582" t="s">
        <v>1574</v>
      </c>
      <c r="LO45" s="582" t="s">
        <v>1575</v>
      </c>
      <c r="LP45" s="582" t="s">
        <v>1576</v>
      </c>
      <c r="LQ45" s="582" t="s">
        <v>1577</v>
      </c>
      <c r="LR45" s="582" t="s">
        <v>2107</v>
      </c>
      <c r="LS45" s="582" t="s">
        <v>1578</v>
      </c>
      <c r="LT45" s="582" t="s">
        <v>1579</v>
      </c>
      <c r="LU45" s="582" t="s">
        <v>1580</v>
      </c>
      <c r="LV45" s="582" t="s">
        <v>6290</v>
      </c>
      <c r="LW45" s="582" t="s">
        <v>1581</v>
      </c>
      <c r="LX45" s="582" t="s">
        <v>1582</v>
      </c>
      <c r="LY45" s="582" t="s">
        <v>1583</v>
      </c>
      <c r="LZ45" s="582" t="s">
        <v>1584</v>
      </c>
      <c r="MA45" s="582" t="s">
        <v>1585</v>
      </c>
      <c r="MB45" s="582" t="s">
        <v>1586</v>
      </c>
      <c r="MC45" s="582" t="s">
        <v>1587</v>
      </c>
      <c r="MD45" s="582" t="s">
        <v>1588</v>
      </c>
      <c r="ME45" s="582" t="s">
        <v>1589</v>
      </c>
      <c r="MF45" s="582" t="s">
        <v>1590</v>
      </c>
      <c r="MG45" s="582" t="s">
        <v>1591</v>
      </c>
      <c r="MH45" s="582" t="s">
        <v>1592</v>
      </c>
      <c r="MI45" s="582" t="s">
        <v>1593</v>
      </c>
      <c r="MJ45" s="582" t="s">
        <v>1594</v>
      </c>
      <c r="MK45" s="582" t="s">
        <v>1595</v>
      </c>
      <c r="ML45" s="582" t="s">
        <v>1596</v>
      </c>
      <c r="MM45" s="582" t="s">
        <v>1597</v>
      </c>
      <c r="MN45" s="582" t="s">
        <v>1598</v>
      </c>
      <c r="MO45" s="582" t="s">
        <v>1599</v>
      </c>
      <c r="MP45" s="582" t="s">
        <v>1600</v>
      </c>
      <c r="MQ45" s="582" t="s">
        <v>1601</v>
      </c>
      <c r="MR45" s="582" t="s">
        <v>1602</v>
      </c>
      <c r="MS45" s="582" t="s">
        <v>1603</v>
      </c>
      <c r="MT45" s="582" t="s">
        <v>6291</v>
      </c>
      <c r="MU45" s="582" t="s">
        <v>1604</v>
      </c>
      <c r="MV45" s="582" t="s">
        <v>1605</v>
      </c>
      <c r="MW45" s="582" t="s">
        <v>1606</v>
      </c>
      <c r="MX45" s="582" t="s">
        <v>1607</v>
      </c>
      <c r="MY45" s="582" t="s">
        <v>1608</v>
      </c>
      <c r="MZ45" s="582" t="s">
        <v>1609</v>
      </c>
      <c r="NA45" s="582" t="s">
        <v>1610</v>
      </c>
      <c r="NB45" s="582" t="s">
        <v>1611</v>
      </c>
      <c r="NC45" s="582" t="s">
        <v>1612</v>
      </c>
      <c r="ND45" s="582" t="s">
        <v>2108</v>
      </c>
      <c r="NE45" s="582" t="s">
        <v>1613</v>
      </c>
      <c r="NF45" s="582" t="s">
        <v>1614</v>
      </c>
      <c r="NG45" s="582" t="s">
        <v>1615</v>
      </c>
      <c r="NH45" s="582" t="s">
        <v>2109</v>
      </c>
      <c r="NI45" s="582" t="s">
        <v>1616</v>
      </c>
      <c r="NJ45" s="582" t="s">
        <v>1617</v>
      </c>
      <c r="NK45" s="582" t="s">
        <v>1618</v>
      </c>
      <c r="NL45" s="582" t="s">
        <v>1619</v>
      </c>
      <c r="NM45" s="582" t="s">
        <v>1620</v>
      </c>
      <c r="NN45" s="582" t="s">
        <v>1621</v>
      </c>
      <c r="NO45" s="582" t="s">
        <v>1622</v>
      </c>
      <c r="NP45" s="582" t="s">
        <v>2110</v>
      </c>
      <c r="NQ45" s="582" t="s">
        <v>1624</v>
      </c>
      <c r="NR45" s="582" t="s">
        <v>1625</v>
      </c>
      <c r="NS45" s="582" t="s">
        <v>1626</v>
      </c>
      <c r="NT45" s="582" t="s">
        <v>1627</v>
      </c>
      <c r="NU45" s="582" t="s">
        <v>1628</v>
      </c>
      <c r="NV45" s="582" t="s">
        <v>1629</v>
      </c>
      <c r="NW45" s="582" t="s">
        <v>1630</v>
      </c>
      <c r="NX45" s="582" t="s">
        <v>1631</v>
      </c>
      <c r="NY45" s="582" t="s">
        <v>2111</v>
      </c>
      <c r="NZ45" s="582" t="s">
        <v>1632</v>
      </c>
      <c r="OA45" s="582" t="s">
        <v>1633</v>
      </c>
      <c r="OB45" s="582" t="s">
        <v>1634</v>
      </c>
      <c r="OC45" s="582" t="s">
        <v>1635</v>
      </c>
      <c r="OD45" s="582" t="s">
        <v>1636</v>
      </c>
      <c r="OE45" s="582" t="s">
        <v>1637</v>
      </c>
      <c r="OF45" s="582" t="s">
        <v>6292</v>
      </c>
      <c r="OG45" s="582" t="s">
        <v>1638</v>
      </c>
      <c r="OH45" s="582" t="s">
        <v>2112</v>
      </c>
      <c r="OI45" s="582" t="s">
        <v>1639</v>
      </c>
      <c r="OJ45" s="582" t="s">
        <v>1640</v>
      </c>
      <c r="OK45" s="582" t="s">
        <v>1643</v>
      </c>
      <c r="OL45" s="582" t="s">
        <v>1641</v>
      </c>
      <c r="OM45" s="582" t="s">
        <v>1642</v>
      </c>
      <c r="ON45" s="582" t="s">
        <v>6293</v>
      </c>
      <c r="OO45" s="582" t="s">
        <v>1644</v>
      </c>
      <c r="OP45" s="582" t="s">
        <v>2113</v>
      </c>
      <c r="OQ45" s="582" t="s">
        <v>1645</v>
      </c>
      <c r="OR45" s="582" t="s">
        <v>1646</v>
      </c>
      <c r="OS45" s="582" t="s">
        <v>2114</v>
      </c>
      <c r="OT45" s="582" t="s">
        <v>1648</v>
      </c>
      <c r="OU45" s="582" t="s">
        <v>1649</v>
      </c>
      <c r="OV45" s="582" t="s">
        <v>1650</v>
      </c>
      <c r="OW45" s="582" t="s">
        <v>1651</v>
      </c>
      <c r="OX45" s="582" t="s">
        <v>1652</v>
      </c>
      <c r="OY45" s="582" t="s">
        <v>2115</v>
      </c>
      <c r="OZ45" s="582" t="s">
        <v>1653</v>
      </c>
      <c r="PA45" s="582" t="s">
        <v>2116</v>
      </c>
      <c r="PB45" s="582" t="s">
        <v>2117</v>
      </c>
      <c r="PC45" s="582" t="s">
        <v>1654</v>
      </c>
      <c r="PD45" s="582" t="s">
        <v>1655</v>
      </c>
      <c r="PE45" s="582" t="s">
        <v>2118</v>
      </c>
      <c r="PF45" s="582" t="s">
        <v>1657</v>
      </c>
      <c r="PG45" s="582" t="s">
        <v>1658</v>
      </c>
      <c r="PH45" s="582" t="s">
        <v>1659</v>
      </c>
      <c r="PI45" s="582" t="s">
        <v>1660</v>
      </c>
      <c r="PJ45" s="582" t="s">
        <v>1661</v>
      </c>
      <c r="PK45" s="582" t="s">
        <v>1662</v>
      </c>
      <c r="PL45" s="582" t="s">
        <v>1663</v>
      </c>
      <c r="PM45" s="582" t="s">
        <v>1664</v>
      </c>
      <c r="PN45" s="582" t="s">
        <v>1665</v>
      </c>
      <c r="PO45" s="582" t="s">
        <v>1666</v>
      </c>
      <c r="PP45" s="582" t="s">
        <v>1667</v>
      </c>
      <c r="PQ45" s="582" t="s">
        <v>2119</v>
      </c>
      <c r="PR45" s="582" t="s">
        <v>2120</v>
      </c>
      <c r="PS45" s="582" t="s">
        <v>2121</v>
      </c>
      <c r="PT45" s="582" t="s">
        <v>2122</v>
      </c>
      <c r="PU45" s="582" t="s">
        <v>1668</v>
      </c>
      <c r="PV45" s="582" t="s">
        <v>1669</v>
      </c>
      <c r="PW45" s="582" t="s">
        <v>1670</v>
      </c>
      <c r="PX45" s="582" t="s">
        <v>1671</v>
      </c>
      <c r="PY45" s="582" t="s">
        <v>2123</v>
      </c>
      <c r="PZ45" s="582" t="s">
        <v>1672</v>
      </c>
      <c r="QA45" s="582" t="s">
        <v>1673</v>
      </c>
      <c r="QB45" s="582" t="s">
        <v>1674</v>
      </c>
      <c r="QC45" s="582" t="s">
        <v>1675</v>
      </c>
      <c r="QD45" s="582" t="s">
        <v>1676</v>
      </c>
      <c r="QE45" s="582" t="s">
        <v>1677</v>
      </c>
      <c r="QF45" s="582" t="s">
        <v>1678</v>
      </c>
      <c r="QG45" s="582" t="s">
        <v>1679</v>
      </c>
      <c r="QH45" s="582" t="s">
        <v>1680</v>
      </c>
      <c r="QI45" s="582" t="s">
        <v>1681</v>
      </c>
      <c r="QJ45" s="582" t="s">
        <v>1682</v>
      </c>
      <c r="QK45" s="582" t="s">
        <v>1683</v>
      </c>
      <c r="QL45" s="582" t="s">
        <v>1684</v>
      </c>
      <c r="QM45" s="582" t="s">
        <v>1685</v>
      </c>
      <c r="QN45" s="582" t="s">
        <v>1686</v>
      </c>
      <c r="QO45" s="582" t="s">
        <v>1687</v>
      </c>
      <c r="QP45" s="582" t="s">
        <v>1688</v>
      </c>
      <c r="QQ45" s="582" t="s">
        <v>2124</v>
      </c>
      <c r="QR45" s="582" t="s">
        <v>2125</v>
      </c>
      <c r="QS45" s="582" t="s">
        <v>2126</v>
      </c>
      <c r="QT45" s="582" t="s">
        <v>2127</v>
      </c>
      <c r="QU45" s="582" t="s">
        <v>1689</v>
      </c>
      <c r="QV45" s="582" t="s">
        <v>1690</v>
      </c>
      <c r="QW45" s="582" t="s">
        <v>1691</v>
      </c>
      <c r="QX45" s="582" t="s">
        <v>1692</v>
      </c>
      <c r="QY45" s="582" t="s">
        <v>1693</v>
      </c>
      <c r="QZ45" s="582" t="s">
        <v>1694</v>
      </c>
      <c r="RA45" s="582" t="s">
        <v>1695</v>
      </c>
      <c r="RB45" s="582" t="s">
        <v>1696</v>
      </c>
      <c r="RC45" s="582" t="s">
        <v>1697</v>
      </c>
      <c r="RD45" s="582" t="s">
        <v>1698</v>
      </c>
      <c r="RE45" s="582" t="s">
        <v>1699</v>
      </c>
      <c r="RF45" s="582" t="s">
        <v>2128</v>
      </c>
      <c r="RG45" s="582" t="s">
        <v>2129</v>
      </c>
      <c r="RH45" s="582" t="s">
        <v>6294</v>
      </c>
      <c r="RI45" s="582" t="s">
        <v>1700</v>
      </c>
      <c r="RJ45" s="582" t="s">
        <v>1701</v>
      </c>
      <c r="RK45" s="582" t="s">
        <v>1702</v>
      </c>
      <c r="RL45" s="582" t="s">
        <v>1703</v>
      </c>
      <c r="RM45" s="582" t="s">
        <v>1704</v>
      </c>
      <c r="RN45" s="582" t="s">
        <v>1705</v>
      </c>
      <c r="RO45" s="582" t="s">
        <v>1706</v>
      </c>
      <c r="RP45" s="582" t="s">
        <v>1707</v>
      </c>
      <c r="RQ45" s="582" t="s">
        <v>1708</v>
      </c>
      <c r="RR45" s="582" t="s">
        <v>1709</v>
      </c>
      <c r="RS45" s="582" t="s">
        <v>1710</v>
      </c>
      <c r="RT45" s="582" t="s">
        <v>1711</v>
      </c>
      <c r="RU45" s="582" t="s">
        <v>1712</v>
      </c>
      <c r="RV45" s="582" t="s">
        <v>1713</v>
      </c>
      <c r="RW45" s="582" t="s">
        <v>1714</v>
      </c>
      <c r="RX45" s="582" t="s">
        <v>1715</v>
      </c>
      <c r="RY45" s="582" t="s">
        <v>2130</v>
      </c>
      <c r="RZ45" s="582" t="s">
        <v>2131</v>
      </c>
      <c r="SA45" s="582" t="s">
        <v>2132</v>
      </c>
      <c r="SB45" s="582" t="s">
        <v>1718</v>
      </c>
      <c r="SC45" s="582" t="s">
        <v>1719</v>
      </c>
      <c r="SD45" s="582" t="s">
        <v>1720</v>
      </c>
      <c r="SE45" s="582" t="s">
        <v>1721</v>
      </c>
      <c r="SF45" s="582" t="s">
        <v>1722</v>
      </c>
      <c r="SG45" s="582" t="s">
        <v>1723</v>
      </c>
      <c r="SH45" s="582" t="s">
        <v>1724</v>
      </c>
      <c r="SI45" s="582" t="s">
        <v>1725</v>
      </c>
      <c r="SJ45" s="582" t="s">
        <v>1726</v>
      </c>
      <c r="SK45" s="582" t="s">
        <v>1727</v>
      </c>
      <c r="SL45" s="582" t="s">
        <v>1728</v>
      </c>
      <c r="SM45" s="582" t="s">
        <v>2133</v>
      </c>
      <c r="SN45" s="582" t="s">
        <v>1729</v>
      </c>
      <c r="SO45" s="582" t="s">
        <v>1730</v>
      </c>
      <c r="SP45" s="582" t="s">
        <v>1731</v>
      </c>
      <c r="SQ45" s="582" t="s">
        <v>1732</v>
      </c>
      <c r="SR45" s="582" t="s">
        <v>1733</v>
      </c>
      <c r="SS45" s="582" t="s">
        <v>1734</v>
      </c>
      <c r="ST45" s="582" t="s">
        <v>1735</v>
      </c>
      <c r="SU45" s="582" t="s">
        <v>1736</v>
      </c>
      <c r="SV45" s="582" t="s">
        <v>1737</v>
      </c>
      <c r="SW45" s="582" t="s">
        <v>1738</v>
      </c>
      <c r="SX45" s="582" t="s">
        <v>1739</v>
      </c>
      <c r="SY45" s="582" t="s">
        <v>1740</v>
      </c>
      <c r="SZ45" s="582" t="s">
        <v>1741</v>
      </c>
      <c r="TA45" s="582" t="s">
        <v>1742</v>
      </c>
      <c r="TB45" s="582" t="s">
        <v>1743</v>
      </c>
      <c r="TC45" s="582" t="s">
        <v>1744</v>
      </c>
      <c r="TD45" s="582" t="s">
        <v>1745</v>
      </c>
      <c r="TE45" s="582" t="s">
        <v>1746</v>
      </c>
      <c r="TF45" s="582" t="s">
        <v>1747</v>
      </c>
      <c r="TG45" s="582" t="s">
        <v>1748</v>
      </c>
      <c r="TH45" s="582" t="s">
        <v>1749</v>
      </c>
      <c r="TI45" s="582" t="s">
        <v>2134</v>
      </c>
      <c r="TJ45" s="582" t="s">
        <v>1750</v>
      </c>
      <c r="TK45" s="582" t="s">
        <v>1751</v>
      </c>
      <c r="TL45" s="582" t="s">
        <v>1752</v>
      </c>
      <c r="TM45" s="582" t="s">
        <v>1753</v>
      </c>
      <c r="TN45" s="582" t="s">
        <v>1754</v>
      </c>
      <c r="TO45" s="582" t="s">
        <v>1755</v>
      </c>
      <c r="TP45" s="582" t="s">
        <v>1756</v>
      </c>
      <c r="TQ45" s="582" t="s">
        <v>1757</v>
      </c>
      <c r="TR45" s="582" t="s">
        <v>1758</v>
      </c>
      <c r="TS45" s="582" t="s">
        <v>1759</v>
      </c>
      <c r="TT45" s="582" t="s">
        <v>1760</v>
      </c>
      <c r="TU45" s="582" t="s">
        <v>1761</v>
      </c>
      <c r="TV45" s="582" t="s">
        <v>1762</v>
      </c>
      <c r="TW45" s="582" t="s">
        <v>1763</v>
      </c>
      <c r="TX45" s="582" t="s">
        <v>1764</v>
      </c>
      <c r="TY45" s="582" t="s">
        <v>1765</v>
      </c>
      <c r="TZ45" s="582" t="s">
        <v>2135</v>
      </c>
      <c r="UA45" s="582" t="s">
        <v>1766</v>
      </c>
      <c r="UB45" s="582" t="s">
        <v>1767</v>
      </c>
      <c r="UC45" s="582" t="s">
        <v>1768</v>
      </c>
      <c r="UD45" s="582" t="s">
        <v>1769</v>
      </c>
      <c r="UE45" s="582" t="s">
        <v>1770</v>
      </c>
      <c r="UF45" s="582" t="s">
        <v>1771</v>
      </c>
      <c r="UG45" s="582" t="s">
        <v>1772</v>
      </c>
      <c r="UH45" s="582" t="s">
        <v>2136</v>
      </c>
      <c r="UI45" s="582" t="s">
        <v>2137</v>
      </c>
      <c r="UJ45" s="582" t="s">
        <v>2138</v>
      </c>
      <c r="UK45" s="582" t="s">
        <v>1773</v>
      </c>
      <c r="UL45" s="582" t="s">
        <v>1774</v>
      </c>
      <c r="UM45" s="582" t="s">
        <v>1775</v>
      </c>
      <c r="UN45" s="582" t="s">
        <v>1776</v>
      </c>
      <c r="UO45" s="582" t="s">
        <v>1777</v>
      </c>
      <c r="UP45" s="582" t="s">
        <v>1778</v>
      </c>
      <c r="UQ45" s="582" t="s">
        <v>1779</v>
      </c>
      <c r="UR45" s="582" t="s">
        <v>1780</v>
      </c>
      <c r="US45" s="582" t="s">
        <v>1781</v>
      </c>
      <c r="UT45" s="582" t="s">
        <v>2139</v>
      </c>
      <c r="UU45" s="582" t="s">
        <v>1782</v>
      </c>
      <c r="UV45" s="582" t="s">
        <v>1783</v>
      </c>
      <c r="UW45" s="582" t="s">
        <v>1784</v>
      </c>
      <c r="UX45" s="582" t="s">
        <v>1785</v>
      </c>
      <c r="UY45" s="582" t="s">
        <v>1786</v>
      </c>
      <c r="UZ45" s="582" t="s">
        <v>1787</v>
      </c>
      <c r="VA45" s="582" t="s">
        <v>1788</v>
      </c>
      <c r="VB45" s="582" t="s">
        <v>1789</v>
      </c>
      <c r="VC45" s="582" t="s">
        <v>1790</v>
      </c>
      <c r="VD45" s="582" t="s">
        <v>1791</v>
      </c>
      <c r="VE45" s="582" t="s">
        <v>1792</v>
      </c>
      <c r="VF45" s="582" t="s">
        <v>1793</v>
      </c>
      <c r="VG45" s="582" t="s">
        <v>1794</v>
      </c>
      <c r="VH45" s="582" t="s">
        <v>1795</v>
      </c>
      <c r="VI45" s="582" t="s">
        <v>1796</v>
      </c>
      <c r="VJ45" s="582" t="s">
        <v>2140</v>
      </c>
      <c r="VK45" s="582" t="s">
        <v>2141</v>
      </c>
      <c r="VL45" s="582" t="s">
        <v>2142</v>
      </c>
      <c r="VM45" s="582" t="s">
        <v>1800</v>
      </c>
      <c r="VN45" s="582" t="s">
        <v>1801</v>
      </c>
      <c r="VO45" s="582" t="s">
        <v>1802</v>
      </c>
      <c r="VP45" s="582" t="s">
        <v>1803</v>
      </c>
      <c r="VQ45" s="582" t="s">
        <v>1804</v>
      </c>
      <c r="VR45" s="582" t="s">
        <v>1805</v>
      </c>
      <c r="VS45" s="582" t="s">
        <v>1806</v>
      </c>
      <c r="VT45" s="582" t="s">
        <v>1807</v>
      </c>
      <c r="VU45" s="582" t="s">
        <v>1808</v>
      </c>
      <c r="VV45" s="582" t="s">
        <v>2143</v>
      </c>
      <c r="VW45" s="582" t="s">
        <v>1809</v>
      </c>
      <c r="VX45" s="582" t="s">
        <v>1810</v>
      </c>
      <c r="VY45" s="582" t="s">
        <v>1811</v>
      </c>
      <c r="VZ45" s="582" t="s">
        <v>1812</v>
      </c>
      <c r="WA45" s="582" t="s">
        <v>1813</v>
      </c>
      <c r="WB45" s="582" t="s">
        <v>1814</v>
      </c>
      <c r="WC45" s="582" t="s">
        <v>1815</v>
      </c>
      <c r="WD45" s="582" t="s">
        <v>1816</v>
      </c>
      <c r="WE45" s="582" t="s">
        <v>1817</v>
      </c>
      <c r="WF45" s="582" t="s">
        <v>1818</v>
      </c>
      <c r="WG45" s="582" t="s">
        <v>1819</v>
      </c>
      <c r="WH45" s="582" t="s">
        <v>1820</v>
      </c>
      <c r="WI45" s="582" t="s">
        <v>1821</v>
      </c>
      <c r="WJ45" s="582" t="s">
        <v>1822</v>
      </c>
      <c r="WK45" s="582" t="s">
        <v>1823</v>
      </c>
      <c r="WL45" s="582" t="s">
        <v>1824</v>
      </c>
      <c r="WM45" s="582" t="s">
        <v>1825</v>
      </c>
      <c r="WN45" s="582" t="s">
        <v>1826</v>
      </c>
      <c r="WO45" s="582" t="s">
        <v>1827</v>
      </c>
      <c r="WP45" s="582" t="s">
        <v>1828</v>
      </c>
      <c r="WQ45" s="582" t="s">
        <v>1829</v>
      </c>
      <c r="WR45" s="582" t="s">
        <v>1830</v>
      </c>
      <c r="WS45" s="582" t="s">
        <v>1831</v>
      </c>
      <c r="WT45" s="582" t="s">
        <v>1832</v>
      </c>
      <c r="WU45" s="582" t="s">
        <v>1833</v>
      </c>
      <c r="WV45" s="582" t="s">
        <v>2144</v>
      </c>
      <c r="WW45" s="582" t="s">
        <v>2145</v>
      </c>
      <c r="WX45" s="582" t="s">
        <v>1834</v>
      </c>
      <c r="WY45" s="582" t="s">
        <v>1835</v>
      </c>
      <c r="WZ45" s="582" t="s">
        <v>1836</v>
      </c>
      <c r="XA45" s="582" t="s">
        <v>2146</v>
      </c>
      <c r="XB45" s="582" t="s">
        <v>1837</v>
      </c>
      <c r="XC45" s="582" t="s">
        <v>1838</v>
      </c>
      <c r="XD45" s="582" t="s">
        <v>1839</v>
      </c>
      <c r="XE45" s="582" t="s">
        <v>1840</v>
      </c>
      <c r="XF45" s="582" t="s">
        <v>2147</v>
      </c>
      <c r="XG45" s="582" t="s">
        <v>2148</v>
      </c>
      <c r="XH45" s="582" t="s">
        <v>2149</v>
      </c>
      <c r="XI45" s="582" t="s">
        <v>1844</v>
      </c>
      <c r="XJ45" s="582" t="s">
        <v>1845</v>
      </c>
      <c r="XK45" s="582" t="s">
        <v>1846</v>
      </c>
      <c r="XL45" s="582" t="s">
        <v>2150</v>
      </c>
      <c r="XM45" s="582" t="s">
        <v>1847</v>
      </c>
      <c r="XN45" s="582" t="s">
        <v>1848</v>
      </c>
      <c r="XO45" s="582" t="s">
        <v>1849</v>
      </c>
      <c r="XP45" s="582" t="s">
        <v>1850</v>
      </c>
      <c r="XQ45" s="582" t="s">
        <v>1851</v>
      </c>
      <c r="XR45" s="582" t="s">
        <v>1852</v>
      </c>
      <c r="XS45" s="582" t="s">
        <v>1853</v>
      </c>
      <c r="XT45" s="582" t="s">
        <v>1854</v>
      </c>
      <c r="XU45" s="582" t="s">
        <v>1855</v>
      </c>
      <c r="XV45" s="582" t="s">
        <v>1856</v>
      </c>
      <c r="XW45" s="582" t="s">
        <v>1857</v>
      </c>
      <c r="XX45" s="582" t="s">
        <v>1858</v>
      </c>
      <c r="XY45" s="582" t="s">
        <v>1859</v>
      </c>
      <c r="XZ45" s="582" t="s">
        <v>1860</v>
      </c>
      <c r="YA45" s="582" t="s">
        <v>1861</v>
      </c>
      <c r="YB45" s="582" t="s">
        <v>1862</v>
      </c>
      <c r="YC45" s="582" t="s">
        <v>1863</v>
      </c>
      <c r="YD45" s="582" t="s">
        <v>2151</v>
      </c>
      <c r="YE45" s="582" t="s">
        <v>2152</v>
      </c>
      <c r="YF45" s="582" t="s">
        <v>1865</v>
      </c>
      <c r="YG45" s="582" t="s">
        <v>1866</v>
      </c>
      <c r="YH45" s="582" t="s">
        <v>1867</v>
      </c>
      <c r="YI45" s="582" t="s">
        <v>1868</v>
      </c>
      <c r="YJ45" s="582" t="s">
        <v>2153</v>
      </c>
      <c r="YK45" s="582" t="s">
        <v>1869</v>
      </c>
      <c r="YL45" s="582" t="s">
        <v>1870</v>
      </c>
      <c r="YM45" s="582" t="s">
        <v>1871</v>
      </c>
      <c r="YN45" s="582" t="s">
        <v>1872</v>
      </c>
      <c r="YO45" s="582" t="s">
        <v>1873</v>
      </c>
      <c r="YP45" s="582" t="s">
        <v>1874</v>
      </c>
      <c r="YQ45" s="582" t="s">
        <v>1875</v>
      </c>
      <c r="YR45" s="582" t="s">
        <v>1876</v>
      </c>
      <c r="YS45" s="582" t="s">
        <v>1877</v>
      </c>
      <c r="YT45" s="582" t="s">
        <v>2154</v>
      </c>
      <c r="YU45" s="582" t="s">
        <v>2155</v>
      </c>
      <c r="YV45" s="582" t="s">
        <v>2156</v>
      </c>
      <c r="YW45" s="582" t="s">
        <v>1881</v>
      </c>
      <c r="YX45" s="582" t="s">
        <v>1882</v>
      </c>
      <c r="YY45" s="582" t="s">
        <v>1883</v>
      </c>
      <c r="YZ45" s="582" t="s">
        <v>1884</v>
      </c>
      <c r="ZA45" s="582" t="s">
        <v>1885</v>
      </c>
      <c r="ZB45" s="582" t="s">
        <v>1886</v>
      </c>
      <c r="ZC45" s="582" t="s">
        <v>1887</v>
      </c>
      <c r="ZD45" s="582" t="s">
        <v>1888</v>
      </c>
      <c r="ZE45" s="582" t="s">
        <v>1889</v>
      </c>
      <c r="ZF45" s="582" t="s">
        <v>1890</v>
      </c>
      <c r="ZG45" s="582" t="s">
        <v>1891</v>
      </c>
      <c r="ZH45" s="582" t="s">
        <v>1892</v>
      </c>
      <c r="ZI45" s="582" t="s">
        <v>1893</v>
      </c>
      <c r="ZJ45" s="582" t="s">
        <v>1894</v>
      </c>
      <c r="ZK45" s="582" t="s">
        <v>1895</v>
      </c>
      <c r="ZL45" s="582" t="s">
        <v>1896</v>
      </c>
      <c r="ZM45" s="582" t="s">
        <v>6295</v>
      </c>
      <c r="ZN45" s="582" t="s">
        <v>1897</v>
      </c>
      <c r="ZO45" s="582" t="s">
        <v>1898</v>
      </c>
      <c r="ZP45" s="582" t="s">
        <v>1899</v>
      </c>
      <c r="ZQ45" s="582" t="s">
        <v>1900</v>
      </c>
      <c r="ZR45" s="582" t="s">
        <v>1901</v>
      </c>
      <c r="ZS45" s="582" t="s">
        <v>1902</v>
      </c>
      <c r="ZT45" s="582" t="s">
        <v>1903</v>
      </c>
      <c r="ZU45" s="582" t="s">
        <v>1904</v>
      </c>
      <c r="ZV45" s="582" t="s">
        <v>1905</v>
      </c>
      <c r="ZW45" s="582" t="s">
        <v>1906</v>
      </c>
      <c r="ZX45" s="582" t="s">
        <v>1907</v>
      </c>
      <c r="ZY45" s="582" t="s">
        <v>1908</v>
      </c>
      <c r="ZZ45" s="582" t="s">
        <v>1909</v>
      </c>
      <c r="AAA45" s="582" t="s">
        <v>1910</v>
      </c>
      <c r="AAB45" s="582" t="s">
        <v>1911</v>
      </c>
      <c r="AAC45" s="582" t="s">
        <v>1912</v>
      </c>
      <c r="AAD45" s="582" t="s">
        <v>1913</v>
      </c>
      <c r="AAE45" s="582" t="s">
        <v>1914</v>
      </c>
      <c r="AAF45" s="582" t="s">
        <v>2157</v>
      </c>
      <c r="AAG45" s="582" t="s">
        <v>2158</v>
      </c>
      <c r="AAH45" s="582" t="s">
        <v>2159</v>
      </c>
      <c r="AAI45" s="582" t="s">
        <v>1916</v>
      </c>
      <c r="AAJ45" s="582" t="s">
        <v>1917</v>
      </c>
      <c r="AAK45" s="582" t="s">
        <v>1918</v>
      </c>
      <c r="AAL45" s="582" t="s">
        <v>1919</v>
      </c>
      <c r="AAM45" s="582" t="s">
        <v>1920</v>
      </c>
      <c r="AAN45" s="582" t="s">
        <v>1921</v>
      </c>
      <c r="AAO45" s="582" t="s">
        <v>1922</v>
      </c>
      <c r="AAP45" s="582" t="s">
        <v>1923</v>
      </c>
      <c r="AAQ45" s="582" t="s">
        <v>1924</v>
      </c>
      <c r="AAR45" s="582" t="s">
        <v>1925</v>
      </c>
      <c r="AAS45" s="582" t="s">
        <v>1926</v>
      </c>
      <c r="AAT45" s="582" t="s">
        <v>1927</v>
      </c>
      <c r="AAU45" s="582" t="s">
        <v>1928</v>
      </c>
      <c r="AAV45" s="582" t="s">
        <v>1929</v>
      </c>
      <c r="AAW45" s="582" t="s">
        <v>1930</v>
      </c>
      <c r="AAX45" s="582" t="s">
        <v>1931</v>
      </c>
      <c r="AAY45" s="582" t="s">
        <v>1932</v>
      </c>
      <c r="AAZ45" s="582" t="s">
        <v>1933</v>
      </c>
      <c r="ABA45" s="582" t="s">
        <v>2160</v>
      </c>
      <c r="ABB45" s="582" t="s">
        <v>1934</v>
      </c>
      <c r="ABC45" s="582" t="s">
        <v>1935</v>
      </c>
      <c r="ABD45" s="582" t="s">
        <v>1936</v>
      </c>
      <c r="ABE45" s="582" t="s">
        <v>1937</v>
      </c>
      <c r="ABF45" s="582" t="s">
        <v>1938</v>
      </c>
      <c r="ABG45" s="582" t="s">
        <v>1939</v>
      </c>
      <c r="ABH45" s="582" t="s">
        <v>1940</v>
      </c>
      <c r="ABI45" s="582" t="s">
        <v>2161</v>
      </c>
      <c r="ABJ45" s="582" t="s">
        <v>2162</v>
      </c>
      <c r="ABK45" s="582" t="s">
        <v>1941</v>
      </c>
      <c r="ABL45" s="582" t="s">
        <v>2163</v>
      </c>
      <c r="ABM45" s="582" t="s">
        <v>2164</v>
      </c>
      <c r="ABN45" s="582" t="s">
        <v>2165</v>
      </c>
      <c r="ABO45" s="582" t="s">
        <v>2166</v>
      </c>
      <c r="ABP45" s="582" t="s">
        <v>1945</v>
      </c>
      <c r="ABQ45" s="582" t="s">
        <v>1946</v>
      </c>
      <c r="ABR45" s="582" t="s">
        <v>1947</v>
      </c>
      <c r="ABS45" s="582" t="s">
        <v>1948</v>
      </c>
      <c r="ABT45" s="582" t="s">
        <v>1949</v>
      </c>
      <c r="ABU45" s="582" t="s">
        <v>1950</v>
      </c>
      <c r="ABV45" s="582" t="s">
        <v>1951</v>
      </c>
      <c r="ABW45" s="582" t="s">
        <v>1952</v>
      </c>
      <c r="ABX45" s="582" t="s">
        <v>2167</v>
      </c>
      <c r="ABY45" s="582" t="s">
        <v>1953</v>
      </c>
      <c r="ABZ45" s="582" t="s">
        <v>1954</v>
      </c>
      <c r="ACA45" s="582" t="s">
        <v>1955</v>
      </c>
      <c r="ACB45" s="582" t="s">
        <v>1956</v>
      </c>
      <c r="ACC45" s="582" t="s">
        <v>1957</v>
      </c>
      <c r="ACD45" s="582" t="s">
        <v>1958</v>
      </c>
      <c r="ACE45" s="582" t="s">
        <v>1959</v>
      </c>
      <c r="ACF45" s="582" t="s">
        <v>1960</v>
      </c>
      <c r="ACG45" s="582" t="s">
        <v>1961</v>
      </c>
      <c r="ACH45" s="582" t="s">
        <v>1962</v>
      </c>
      <c r="ACI45" s="582" t="s">
        <v>1963</v>
      </c>
      <c r="ACJ45" s="582" t="s">
        <v>1964</v>
      </c>
      <c r="ACK45" s="582" t="s">
        <v>1965</v>
      </c>
      <c r="ACL45" s="582" t="s">
        <v>1966</v>
      </c>
      <c r="ACM45" s="582" t="s">
        <v>1967</v>
      </c>
      <c r="ACN45" s="582" t="s">
        <v>1968</v>
      </c>
      <c r="ACO45" s="582" t="s">
        <v>1969</v>
      </c>
      <c r="ACP45" s="582" t="s">
        <v>1970</v>
      </c>
      <c r="ACQ45" s="582" t="s">
        <v>1971</v>
      </c>
      <c r="ACR45" s="582" t="s">
        <v>2168</v>
      </c>
      <c r="ACS45" s="582" t="s">
        <v>1972</v>
      </c>
      <c r="ACT45" s="582" t="s">
        <v>1973</v>
      </c>
      <c r="ACU45" s="582" t="s">
        <v>1974</v>
      </c>
      <c r="ACV45" s="582" t="s">
        <v>1975</v>
      </c>
      <c r="ACW45" s="582" t="s">
        <v>2169</v>
      </c>
      <c r="ACX45" s="582" t="s">
        <v>1976</v>
      </c>
      <c r="ACY45" s="582" t="s">
        <v>1977</v>
      </c>
      <c r="ACZ45" s="582" t="s">
        <v>1978</v>
      </c>
      <c r="ADA45" s="582" t="s">
        <v>1979</v>
      </c>
      <c r="ADB45" s="582" t="s">
        <v>1980</v>
      </c>
      <c r="ADC45" s="582" t="s">
        <v>1840</v>
      </c>
      <c r="ADD45" s="582" t="s">
        <v>2170</v>
      </c>
      <c r="ADE45" s="582" t="s">
        <v>2171</v>
      </c>
      <c r="ADF45" s="582" t="s">
        <v>2172</v>
      </c>
      <c r="ADG45" s="582" t="s">
        <v>1981</v>
      </c>
      <c r="ADH45" s="582" t="s">
        <v>1982</v>
      </c>
      <c r="ADI45" s="582" t="s">
        <v>1983</v>
      </c>
      <c r="ADJ45" s="582" t="s">
        <v>1984</v>
      </c>
      <c r="ADK45" s="582" t="s">
        <v>1985</v>
      </c>
      <c r="ADL45" s="582" t="s">
        <v>1480</v>
      </c>
      <c r="ADM45" s="582" t="s">
        <v>1986</v>
      </c>
      <c r="ADN45" s="582" t="s">
        <v>1987</v>
      </c>
      <c r="ADO45" s="582" t="s">
        <v>1988</v>
      </c>
      <c r="ADP45" s="582" t="s">
        <v>1989</v>
      </c>
      <c r="ADQ45" s="582" t="s">
        <v>1990</v>
      </c>
      <c r="ADR45" s="582" t="s">
        <v>1991</v>
      </c>
      <c r="ADS45" s="582" t="s">
        <v>5900</v>
      </c>
      <c r="ADT45" s="582" t="s">
        <v>1992</v>
      </c>
      <c r="ADU45" s="582" t="s">
        <v>1993</v>
      </c>
      <c r="ADV45" s="582" t="s">
        <v>1994</v>
      </c>
      <c r="ADW45" s="582" t="s">
        <v>1995</v>
      </c>
      <c r="ADX45" s="582" t="s">
        <v>1996</v>
      </c>
      <c r="ADY45" s="582" t="s">
        <v>5910</v>
      </c>
      <c r="ADZ45" s="582" t="s">
        <v>1997</v>
      </c>
      <c r="AEA45" s="582" t="s">
        <v>1998</v>
      </c>
      <c r="AEB45" s="582" t="s">
        <v>1999</v>
      </c>
      <c r="AEC45" s="582" t="s">
        <v>2000</v>
      </c>
      <c r="AED45" s="582" t="s">
        <v>2016</v>
      </c>
      <c r="AEE45" s="582" t="s">
        <v>2001</v>
      </c>
      <c r="AEF45" s="582" t="s">
        <v>2002</v>
      </c>
      <c r="AEG45" s="582" t="s">
        <v>2003</v>
      </c>
      <c r="AEH45" s="582" t="s">
        <v>2004</v>
      </c>
      <c r="AEI45" s="582" t="s">
        <v>2005</v>
      </c>
      <c r="AEJ45" s="582" t="s">
        <v>2006</v>
      </c>
      <c r="AEK45" s="582" t="s">
        <v>2007</v>
      </c>
      <c r="AEL45" s="582" t="s">
        <v>2008</v>
      </c>
      <c r="AEM45" s="582" t="s">
        <v>2009</v>
      </c>
      <c r="AEN45" s="582" t="s">
        <v>2010</v>
      </c>
      <c r="AEO45" s="582" t="s">
        <v>2011</v>
      </c>
      <c r="AEP45" s="582" t="s">
        <v>2012</v>
      </c>
      <c r="AEQ45" s="582" t="s">
        <v>2013</v>
      </c>
      <c r="AER45" s="582" t="s">
        <v>2014</v>
      </c>
      <c r="AES45" s="582" t="s">
        <v>2015</v>
      </c>
      <c r="AET45" s="582" t="s">
        <v>2017</v>
      </c>
      <c r="AEU45" s="582" t="s">
        <v>2018</v>
      </c>
      <c r="AEV45" s="582" t="s">
        <v>2019</v>
      </c>
      <c r="AEW45" s="582" t="s">
        <v>2020</v>
      </c>
      <c r="AEX45" s="582" t="s">
        <v>2021</v>
      </c>
      <c r="AEY45" s="582" t="s">
        <v>2022</v>
      </c>
      <c r="AEZ45" s="582" t="s">
        <v>2023</v>
      </c>
      <c r="AFA45" s="582" t="s">
        <v>2024</v>
      </c>
      <c r="AFB45" s="582" t="s">
        <v>2025</v>
      </c>
      <c r="AFC45" s="582" t="s">
        <v>2026</v>
      </c>
      <c r="AFD45" s="582" t="s">
        <v>2027</v>
      </c>
      <c r="AFE45" s="582" t="s">
        <v>2028</v>
      </c>
      <c r="AFF45" s="582" t="s">
        <v>2029</v>
      </c>
      <c r="AFG45" s="582" t="s">
        <v>2030</v>
      </c>
      <c r="AFH45" s="582" t="s">
        <v>2031</v>
      </c>
      <c r="AFI45" s="582" t="s">
        <v>2032</v>
      </c>
      <c r="AFJ45" s="582" t="s">
        <v>2033</v>
      </c>
      <c r="AFK45" s="582" t="s">
        <v>2034</v>
      </c>
      <c r="AFL45" s="582" t="s">
        <v>2035</v>
      </c>
      <c r="AFM45" s="582" t="s">
        <v>2036</v>
      </c>
      <c r="AFN45" s="582" t="s">
        <v>2037</v>
      </c>
      <c r="AFO45" s="582" t="s">
        <v>2038</v>
      </c>
      <c r="AFP45" s="582" t="s">
        <v>2039</v>
      </c>
      <c r="AFQ45" s="582" t="s">
        <v>2040</v>
      </c>
      <c r="AFR45" s="582" t="s">
        <v>2041</v>
      </c>
      <c r="AFS45" s="582" t="s">
        <v>2042</v>
      </c>
      <c r="AFT45" s="582" t="s">
        <v>2043</v>
      </c>
      <c r="AFU45" s="582" t="s">
        <v>2044</v>
      </c>
      <c r="AFV45" s="582" t="s">
        <v>2045</v>
      </c>
      <c r="AFW45" s="582" t="s">
        <v>2046</v>
      </c>
      <c r="AFX45" s="582" t="s">
        <v>2047</v>
      </c>
      <c r="AFY45" s="582" t="s">
        <v>2048</v>
      </c>
      <c r="AFZ45" s="582" t="s">
        <v>2049</v>
      </c>
      <c r="AGA45" s="582" t="s">
        <v>2050</v>
      </c>
      <c r="AGB45" s="582" t="s">
        <v>2051</v>
      </c>
      <c r="AGC45" s="582" t="s">
        <v>2052</v>
      </c>
      <c r="AGD45" s="582" t="s">
        <v>2053</v>
      </c>
      <c r="AGE45" s="582" t="s">
        <v>2054</v>
      </c>
      <c r="AGF45" s="582" t="s">
        <v>2055</v>
      </c>
      <c r="AGG45" s="582" t="s">
        <v>2056</v>
      </c>
      <c r="AGH45" s="582" t="s">
        <v>2057</v>
      </c>
      <c r="AGI45" s="582" t="s">
        <v>2058</v>
      </c>
      <c r="AGJ45" s="582" t="s">
        <v>2059</v>
      </c>
      <c r="AGK45" s="582" t="s">
        <v>2060</v>
      </c>
      <c r="AGL45" s="582" t="s">
        <v>2061</v>
      </c>
      <c r="AGM45" s="582" t="s">
        <v>2062</v>
      </c>
      <c r="AGN45" s="582" t="s">
        <v>2063</v>
      </c>
      <c r="AGO45" s="582" t="s">
        <v>2064</v>
      </c>
      <c r="AGP45" s="582" t="s">
        <v>2065</v>
      </c>
      <c r="AGQ45" s="582" t="s">
        <v>2066</v>
      </c>
      <c r="AGR45" s="582" t="s">
        <v>2067</v>
      </c>
      <c r="AGS45" s="582" t="s">
        <v>2068</v>
      </c>
      <c r="AGT45" s="582" t="s">
        <v>2069</v>
      </c>
      <c r="AGU45" s="582" t="s">
        <v>2070</v>
      </c>
      <c r="AGV45" s="582" t="s">
        <v>2071</v>
      </c>
      <c r="AGW45" s="582" t="s">
        <v>2072</v>
      </c>
      <c r="AGX45" s="582" t="s">
        <v>2073</v>
      </c>
      <c r="AGY45" s="582" t="s">
        <v>2074</v>
      </c>
      <c r="AGZ45" s="582" t="s">
        <v>2075</v>
      </c>
      <c r="AHA45" s="582" t="s">
        <v>2076</v>
      </c>
      <c r="AHB45" s="582" t="s">
        <v>2077</v>
      </c>
      <c r="AHC45" s="582" t="s">
        <v>2078</v>
      </c>
      <c r="AHD45" s="582" t="s">
        <v>2079</v>
      </c>
      <c r="AHE45" s="582" t="s">
        <v>2080</v>
      </c>
      <c r="AHF45" s="582" t="s">
        <v>2081</v>
      </c>
      <c r="AHG45" s="582" t="s">
        <v>2082</v>
      </c>
      <c r="AHH45" s="582" t="s">
        <v>2083</v>
      </c>
      <c r="AHI45" s="582" t="s">
        <v>2084</v>
      </c>
      <c r="AHJ45" s="582" t="s">
        <v>2085</v>
      </c>
      <c r="AHK45" s="582" t="s">
        <v>2086</v>
      </c>
      <c r="AHL45" s="582" t="s">
        <v>2087</v>
      </c>
      <c r="AHM45" s="582" t="s">
        <v>2088</v>
      </c>
      <c r="AHN45" s="582" t="s">
        <v>2089</v>
      </c>
      <c r="AHO45" s="582" t="s">
        <v>2090</v>
      </c>
      <c r="AHP45" s="582" t="s">
        <v>2091</v>
      </c>
      <c r="AHQ45" s="576" t="s">
        <v>2092</v>
      </c>
      <c r="AHR45" s="576" t="s">
        <v>2093</v>
      </c>
      <c r="AHS45" s="576" t="s">
        <v>2094</v>
      </c>
      <c r="AHT45" s="576" t="s">
        <v>6381</v>
      </c>
    </row>
    <row r="46" spans="1:907" x14ac:dyDescent="0.7">
      <c r="B46" s="581" t="s">
        <v>6016</v>
      </c>
      <c r="C46" s="582" t="s">
        <v>6017</v>
      </c>
      <c r="D46" s="582">
        <v>0</v>
      </c>
      <c r="E46" s="582">
        <v>4009</v>
      </c>
      <c r="F46" s="582">
        <v>47750</v>
      </c>
      <c r="G46" s="582">
        <v>17802</v>
      </c>
      <c r="H46" s="582">
        <v>28898.75</v>
      </c>
      <c r="I46" s="582">
        <v>0</v>
      </c>
      <c r="J46" s="582">
        <v>21319</v>
      </c>
      <c r="K46" s="582">
        <v>18200</v>
      </c>
      <c r="L46" s="582">
        <v>0</v>
      </c>
      <c r="M46" s="582">
        <v>0</v>
      </c>
      <c r="N46" s="582">
        <v>0</v>
      </c>
      <c r="O46" s="582">
        <v>9130</v>
      </c>
      <c r="P46" s="582">
        <v>290912.44</v>
      </c>
      <c r="Q46" s="582">
        <v>203322.01</v>
      </c>
      <c r="R46" s="582">
        <v>2724</v>
      </c>
      <c r="S46" s="582">
        <v>8462</v>
      </c>
      <c r="T46" s="582">
        <v>780</v>
      </c>
      <c r="U46" s="582">
        <v>2312</v>
      </c>
      <c r="V46" s="582">
        <v>165529</v>
      </c>
      <c r="W46" s="582">
        <v>0</v>
      </c>
      <c r="X46" s="582">
        <v>9343.5</v>
      </c>
      <c r="Y46" s="582">
        <v>0</v>
      </c>
      <c r="Z46" s="582">
        <v>0</v>
      </c>
      <c r="AA46" s="582">
        <v>3625</v>
      </c>
      <c r="AB46" s="582">
        <v>2000</v>
      </c>
      <c r="AC46" s="582">
        <v>0</v>
      </c>
      <c r="AD46" s="582">
        <v>0</v>
      </c>
      <c r="AE46" s="582">
        <v>0</v>
      </c>
      <c r="AF46" s="582">
        <v>32950</v>
      </c>
      <c r="AG46" s="582">
        <v>8492</v>
      </c>
      <c r="AH46" s="582">
        <v>154007</v>
      </c>
      <c r="AI46" s="582">
        <v>10428</v>
      </c>
      <c r="AJ46" s="582">
        <v>0</v>
      </c>
      <c r="AK46" s="582">
        <v>0</v>
      </c>
      <c r="AL46" s="582">
        <v>320</v>
      </c>
      <c r="AM46" s="582">
        <v>0</v>
      </c>
      <c r="AN46" s="582">
        <v>4014.45</v>
      </c>
      <c r="AO46" s="582">
        <v>0.01</v>
      </c>
      <c r="AP46" s="582">
        <v>22000</v>
      </c>
      <c r="AQ46" s="582">
        <v>4601.05</v>
      </c>
      <c r="AR46" s="582">
        <v>0</v>
      </c>
      <c r="AS46" s="582">
        <v>0</v>
      </c>
      <c r="AT46" s="582">
        <v>0</v>
      </c>
      <c r="AU46" s="582">
        <v>0</v>
      </c>
      <c r="AV46" s="582">
        <v>0</v>
      </c>
      <c r="AW46" s="582">
        <v>0</v>
      </c>
      <c r="AX46" s="582">
        <v>0</v>
      </c>
      <c r="AY46" s="582">
        <v>0</v>
      </c>
      <c r="AZ46" s="582">
        <v>0</v>
      </c>
      <c r="BA46" s="582">
        <v>0</v>
      </c>
      <c r="BB46" s="582">
        <v>0</v>
      </c>
      <c r="BC46" s="582">
        <v>0</v>
      </c>
      <c r="BD46" s="582">
        <v>0</v>
      </c>
      <c r="BE46" s="582">
        <v>3312</v>
      </c>
      <c r="BF46" s="582">
        <v>0</v>
      </c>
      <c r="BG46" s="582">
        <v>0</v>
      </c>
      <c r="BH46" s="582">
        <v>160</v>
      </c>
      <c r="BI46" s="582">
        <v>45561.5</v>
      </c>
      <c r="BJ46" s="582">
        <v>0</v>
      </c>
      <c r="BK46" s="582">
        <v>5439</v>
      </c>
      <c r="BL46" s="582">
        <v>6257</v>
      </c>
      <c r="BM46" s="582">
        <v>850</v>
      </c>
      <c r="BN46" s="582">
        <v>2355</v>
      </c>
      <c r="BO46" s="582">
        <v>2904.95</v>
      </c>
      <c r="BP46" s="582">
        <v>1262</v>
      </c>
      <c r="BQ46" s="582">
        <v>2466.4</v>
      </c>
      <c r="BR46" s="582">
        <v>0</v>
      </c>
      <c r="BS46" s="582">
        <v>0</v>
      </c>
      <c r="BT46" s="582">
        <v>6904.9</v>
      </c>
      <c r="BU46" s="582">
        <v>0</v>
      </c>
      <c r="BV46" s="582">
        <v>14520</v>
      </c>
      <c r="BW46" s="582">
        <v>0</v>
      </c>
      <c r="BX46" s="582">
        <v>0</v>
      </c>
      <c r="BY46" s="582">
        <v>0</v>
      </c>
      <c r="BZ46" s="582">
        <v>1800</v>
      </c>
      <c r="CA46" s="582">
        <v>0</v>
      </c>
      <c r="CB46" s="582">
        <v>0</v>
      </c>
      <c r="CC46" s="582">
        <v>0</v>
      </c>
      <c r="CD46" s="582">
        <v>0</v>
      </c>
      <c r="CE46" s="582">
        <v>0</v>
      </c>
      <c r="CF46" s="582">
        <v>0</v>
      </c>
      <c r="CG46" s="582">
        <v>0</v>
      </c>
      <c r="CH46" s="582">
        <v>28398</v>
      </c>
      <c r="CI46" s="582">
        <v>32925.86</v>
      </c>
      <c r="CJ46" s="582">
        <v>0</v>
      </c>
      <c r="CK46" s="582">
        <v>1256</v>
      </c>
      <c r="CL46" s="582">
        <v>7500</v>
      </c>
      <c r="CM46" s="582">
        <v>0</v>
      </c>
      <c r="CN46" s="582">
        <v>0</v>
      </c>
      <c r="CO46" s="582">
        <v>320</v>
      </c>
      <c r="CP46" s="582">
        <v>0</v>
      </c>
      <c r="CQ46" s="582">
        <v>0</v>
      </c>
      <c r="CR46" s="582">
        <v>5894</v>
      </c>
      <c r="CS46" s="582">
        <v>1888.5</v>
      </c>
      <c r="CT46" s="582">
        <v>82827.100000000006</v>
      </c>
      <c r="CU46" s="582">
        <v>0</v>
      </c>
      <c r="CV46" s="582">
        <v>49.96</v>
      </c>
      <c r="CW46" s="582">
        <v>0</v>
      </c>
      <c r="CX46" s="582">
        <v>692</v>
      </c>
      <c r="CY46" s="582">
        <v>4000</v>
      </c>
      <c r="CZ46" s="582">
        <v>30</v>
      </c>
      <c r="DA46" s="582">
        <v>222</v>
      </c>
      <c r="DB46" s="582">
        <v>0</v>
      </c>
      <c r="DC46" s="582">
        <v>0</v>
      </c>
      <c r="DD46" s="582">
        <v>0</v>
      </c>
      <c r="DE46" s="582">
        <v>0</v>
      </c>
      <c r="DF46" s="582">
        <v>0</v>
      </c>
      <c r="DG46" s="582">
        <v>0</v>
      </c>
      <c r="DH46" s="582">
        <v>0</v>
      </c>
      <c r="DI46" s="582">
        <v>0</v>
      </c>
      <c r="DJ46" s="582">
        <v>0</v>
      </c>
      <c r="DK46" s="582">
        <v>84516.5</v>
      </c>
      <c r="DL46" s="582">
        <v>0</v>
      </c>
      <c r="DM46" s="582">
        <v>5200</v>
      </c>
      <c r="DN46" s="582">
        <v>1200</v>
      </c>
      <c r="DO46" s="582">
        <v>0</v>
      </c>
      <c r="DP46" s="582">
        <v>0</v>
      </c>
      <c r="DQ46" s="582">
        <v>0</v>
      </c>
      <c r="DR46" s="582">
        <v>0</v>
      </c>
      <c r="DS46" s="582">
        <v>0</v>
      </c>
      <c r="DT46" s="582">
        <v>45000</v>
      </c>
      <c r="DU46" s="582">
        <v>1390</v>
      </c>
      <c r="DV46" s="582">
        <v>9311</v>
      </c>
      <c r="DW46" s="582">
        <v>0</v>
      </c>
      <c r="DX46" s="582">
        <v>1156</v>
      </c>
      <c r="DY46" s="582">
        <v>0</v>
      </c>
      <c r="DZ46" s="582">
        <v>0</v>
      </c>
      <c r="EA46" s="582">
        <v>0</v>
      </c>
      <c r="EB46" s="582">
        <v>0</v>
      </c>
      <c r="EC46" s="582">
        <v>0</v>
      </c>
      <c r="ED46" s="582">
        <v>7365.25</v>
      </c>
      <c r="EE46" s="582">
        <v>2466</v>
      </c>
      <c r="EF46" s="582">
        <v>15267.5</v>
      </c>
      <c r="EG46" s="582">
        <v>0</v>
      </c>
      <c r="EH46" s="582">
        <v>0</v>
      </c>
      <c r="EI46" s="582">
        <v>0</v>
      </c>
      <c r="EJ46" s="582">
        <v>990</v>
      </c>
      <c r="EK46" s="582">
        <v>0</v>
      </c>
      <c r="EL46" s="582">
        <v>0</v>
      </c>
      <c r="EM46" s="582">
        <v>0</v>
      </c>
      <c r="EN46" s="582">
        <v>0</v>
      </c>
      <c r="EO46" s="582">
        <v>0</v>
      </c>
      <c r="EP46" s="582">
        <v>0</v>
      </c>
      <c r="EQ46" s="582">
        <v>0</v>
      </c>
      <c r="ER46" s="582">
        <v>0</v>
      </c>
      <c r="ES46" s="582">
        <v>0</v>
      </c>
      <c r="ET46" s="582">
        <v>0</v>
      </c>
      <c r="EU46" s="582">
        <v>0</v>
      </c>
      <c r="EV46" s="582">
        <v>0</v>
      </c>
      <c r="EW46" s="582">
        <v>70130.5</v>
      </c>
      <c r="EX46" s="582">
        <v>3599</v>
      </c>
      <c r="EY46" s="582">
        <v>581</v>
      </c>
      <c r="EZ46" s="582">
        <v>6880</v>
      </c>
      <c r="FA46" s="582">
        <v>0</v>
      </c>
      <c r="FB46" s="582">
        <v>20340</v>
      </c>
      <c r="FC46" s="582">
        <v>0</v>
      </c>
      <c r="FD46" s="582">
        <v>225405.33</v>
      </c>
      <c r="FE46" s="582">
        <v>0</v>
      </c>
      <c r="FF46" s="582">
        <v>41295</v>
      </c>
      <c r="FG46" s="582">
        <v>24598</v>
      </c>
      <c r="FH46" s="582">
        <v>26412</v>
      </c>
      <c r="FI46" s="582">
        <v>38469.75</v>
      </c>
      <c r="FJ46" s="582">
        <v>2000</v>
      </c>
      <c r="FK46" s="582">
        <v>0</v>
      </c>
      <c r="FL46" s="582">
        <v>699.36</v>
      </c>
      <c r="FM46" s="582">
        <v>4501.75</v>
      </c>
      <c r="FN46" s="582">
        <v>0</v>
      </c>
      <c r="FO46" s="582">
        <v>0</v>
      </c>
      <c r="FP46" s="582">
        <v>0</v>
      </c>
      <c r="FQ46" s="582">
        <v>0</v>
      </c>
      <c r="FR46" s="582">
        <v>0</v>
      </c>
      <c r="FS46" s="582">
        <v>815</v>
      </c>
      <c r="FT46" s="582">
        <v>0</v>
      </c>
      <c r="FU46" s="582">
        <v>892555.63</v>
      </c>
      <c r="FV46" s="582">
        <v>0</v>
      </c>
      <c r="FW46" s="582">
        <v>0</v>
      </c>
      <c r="FX46" s="582">
        <v>0</v>
      </c>
      <c r="FY46" s="582">
        <v>0</v>
      </c>
      <c r="FZ46" s="582">
        <v>0</v>
      </c>
      <c r="GA46" s="582">
        <v>0</v>
      </c>
      <c r="GB46" s="582">
        <v>44</v>
      </c>
      <c r="GC46" s="582">
        <v>0</v>
      </c>
      <c r="GD46" s="582">
        <v>0</v>
      </c>
      <c r="GE46" s="582">
        <v>0.1</v>
      </c>
      <c r="GF46" s="582">
        <v>280</v>
      </c>
      <c r="GG46" s="582">
        <v>2810</v>
      </c>
      <c r="GH46" s="582">
        <v>9040</v>
      </c>
      <c r="GI46" s="582">
        <v>5310</v>
      </c>
      <c r="GJ46" s="582">
        <v>0</v>
      </c>
      <c r="GK46" s="582">
        <v>810</v>
      </c>
      <c r="GL46" s="582">
        <v>0</v>
      </c>
      <c r="GM46" s="582">
        <v>0</v>
      </c>
      <c r="GN46" s="582">
        <v>0</v>
      </c>
      <c r="GO46" s="582">
        <v>669</v>
      </c>
      <c r="GP46" s="582">
        <v>5085</v>
      </c>
      <c r="GQ46" s="582">
        <v>72413.5</v>
      </c>
      <c r="GR46" s="582">
        <v>0</v>
      </c>
      <c r="GS46" s="582">
        <v>0</v>
      </c>
      <c r="GT46" s="582">
        <v>0</v>
      </c>
      <c r="GU46" s="582">
        <v>0</v>
      </c>
      <c r="GV46" s="582">
        <v>0</v>
      </c>
      <c r="GW46" s="582">
        <v>0</v>
      </c>
      <c r="GX46" s="582">
        <v>0</v>
      </c>
      <c r="GY46" s="582">
        <v>38014</v>
      </c>
      <c r="GZ46" s="582">
        <v>0</v>
      </c>
      <c r="HA46" s="582">
        <v>0</v>
      </c>
      <c r="HB46" s="582">
        <v>7862</v>
      </c>
      <c r="HC46" s="582">
        <v>195696.75</v>
      </c>
      <c r="HD46" s="582">
        <v>0.5</v>
      </c>
      <c r="HE46" s="582">
        <v>414279.75</v>
      </c>
      <c r="HF46" s="582">
        <v>0</v>
      </c>
      <c r="HG46" s="582">
        <v>0</v>
      </c>
      <c r="HH46" s="582">
        <v>0</v>
      </c>
      <c r="HI46" s="582">
        <v>0</v>
      </c>
      <c r="HJ46" s="582">
        <v>-19720</v>
      </c>
      <c r="HK46" s="582">
        <v>178344</v>
      </c>
      <c r="HL46" s="582">
        <v>1900</v>
      </c>
      <c r="HM46" s="582">
        <v>58544.15</v>
      </c>
      <c r="HN46" s="582">
        <v>29215</v>
      </c>
      <c r="HO46" s="582">
        <v>27920</v>
      </c>
      <c r="HP46" s="582">
        <v>0</v>
      </c>
      <c r="HQ46" s="582">
        <v>26689.5</v>
      </c>
      <c r="HR46" s="582">
        <v>0</v>
      </c>
      <c r="HS46" s="582">
        <v>3000</v>
      </c>
      <c r="HT46" s="582">
        <v>79193</v>
      </c>
      <c r="HU46" s="582">
        <v>21968.63</v>
      </c>
      <c r="HV46" s="582">
        <v>35959</v>
      </c>
      <c r="HW46" s="582">
        <v>13100</v>
      </c>
      <c r="HX46" s="582">
        <v>23600</v>
      </c>
      <c r="HY46" s="582">
        <v>86289.5</v>
      </c>
      <c r="HZ46" s="582">
        <v>24814</v>
      </c>
      <c r="IA46" s="582">
        <v>61578</v>
      </c>
      <c r="IB46" s="582">
        <v>4780</v>
      </c>
      <c r="IC46" s="582">
        <v>6321</v>
      </c>
      <c r="ID46" s="582">
        <v>20683.84</v>
      </c>
      <c r="IE46" s="582">
        <v>0</v>
      </c>
      <c r="IF46" s="582">
        <v>0</v>
      </c>
      <c r="IG46" s="582">
        <v>7019</v>
      </c>
      <c r="IH46" s="582">
        <v>3442</v>
      </c>
      <c r="II46" s="582">
        <v>23705</v>
      </c>
      <c r="IJ46" s="582">
        <v>0</v>
      </c>
      <c r="IK46" s="582">
        <v>0</v>
      </c>
      <c r="IL46" s="582">
        <v>0</v>
      </c>
      <c r="IM46" s="582">
        <v>0</v>
      </c>
      <c r="IN46" s="582">
        <v>1000.25</v>
      </c>
      <c r="IO46" s="582">
        <v>8698</v>
      </c>
      <c r="IP46" s="582">
        <v>0</v>
      </c>
      <c r="IQ46" s="582">
        <v>0</v>
      </c>
      <c r="IR46" s="582">
        <v>0</v>
      </c>
      <c r="IS46" s="582">
        <v>0</v>
      </c>
      <c r="IT46" s="582">
        <v>357595</v>
      </c>
      <c r="IU46" s="582">
        <v>0</v>
      </c>
      <c r="IV46" s="582">
        <v>0</v>
      </c>
      <c r="IW46" s="582">
        <v>0</v>
      </c>
      <c r="IX46" s="582">
        <v>0</v>
      </c>
      <c r="IY46" s="582">
        <v>0</v>
      </c>
      <c r="IZ46" s="582">
        <v>5170</v>
      </c>
      <c r="JA46" s="582">
        <v>0</v>
      </c>
      <c r="JB46" s="582">
        <v>1800</v>
      </c>
      <c r="JC46" s="582">
        <v>0</v>
      </c>
      <c r="JD46" s="582">
        <v>78227</v>
      </c>
      <c r="JE46" s="582">
        <v>244292</v>
      </c>
      <c r="JF46" s="582">
        <v>48583</v>
      </c>
      <c r="JG46" s="582">
        <v>15072.5</v>
      </c>
      <c r="JH46" s="582">
        <v>31554.27</v>
      </c>
      <c r="JI46" s="582">
        <v>2370</v>
      </c>
      <c r="JJ46" s="582">
        <v>6362</v>
      </c>
      <c r="JK46" s="582">
        <v>0</v>
      </c>
      <c r="JL46" s="582">
        <v>83106.06</v>
      </c>
      <c r="JM46" s="582">
        <v>19816</v>
      </c>
      <c r="JN46" s="582">
        <v>28077.5</v>
      </c>
      <c r="JP46" s="582">
        <v>5000</v>
      </c>
      <c r="JQ46" s="582">
        <v>0</v>
      </c>
      <c r="JR46" s="582">
        <v>3714</v>
      </c>
      <c r="JS46" s="582">
        <v>102706.5</v>
      </c>
      <c r="JT46" s="582">
        <v>0</v>
      </c>
      <c r="JU46" s="582">
        <v>0</v>
      </c>
      <c r="JV46" s="582">
        <v>2531</v>
      </c>
      <c r="JW46" s="582">
        <v>3734</v>
      </c>
      <c r="JX46" s="582">
        <v>34220</v>
      </c>
      <c r="JY46" s="582">
        <v>0</v>
      </c>
      <c r="JZ46" s="582">
        <v>0</v>
      </c>
      <c r="KA46" s="582">
        <v>0</v>
      </c>
      <c r="KB46" s="582">
        <v>941.34</v>
      </c>
      <c r="KC46" s="582">
        <v>0</v>
      </c>
      <c r="KD46" s="582">
        <v>3112</v>
      </c>
      <c r="KE46" s="582">
        <v>27320</v>
      </c>
      <c r="KF46" s="582">
        <v>5043</v>
      </c>
      <c r="KG46" s="582">
        <v>9985</v>
      </c>
      <c r="KH46" s="582">
        <v>705</v>
      </c>
      <c r="KI46" s="582">
        <v>2544</v>
      </c>
      <c r="KJ46" s="582">
        <v>9000</v>
      </c>
      <c r="KK46" s="582">
        <v>0</v>
      </c>
      <c r="KL46" s="582">
        <v>453398.5</v>
      </c>
      <c r="KM46" s="582">
        <v>552.33000000000004</v>
      </c>
      <c r="KN46" s="582">
        <v>7588</v>
      </c>
      <c r="KO46" s="582">
        <v>83412</v>
      </c>
      <c r="KP46" s="582">
        <v>0</v>
      </c>
      <c r="KQ46" s="582">
        <v>0</v>
      </c>
      <c r="KR46" s="582">
        <v>124122</v>
      </c>
      <c r="KS46" s="582">
        <v>0</v>
      </c>
      <c r="KT46" s="582">
        <v>9039</v>
      </c>
      <c r="KU46" s="582">
        <v>7.0000000000000001E-3</v>
      </c>
      <c r="KV46" s="582">
        <v>0</v>
      </c>
      <c r="KW46" s="582">
        <v>0</v>
      </c>
      <c r="KX46" s="582">
        <v>0</v>
      </c>
      <c r="KY46" s="582">
        <v>0</v>
      </c>
      <c r="KZ46" s="582">
        <v>118450.17</v>
      </c>
      <c r="LA46" s="582">
        <v>0</v>
      </c>
      <c r="LB46" s="582">
        <v>7051.83</v>
      </c>
      <c r="LC46" s="582">
        <v>0</v>
      </c>
      <c r="LD46" s="582">
        <v>0</v>
      </c>
      <c r="LE46" s="582">
        <v>89803.06</v>
      </c>
      <c r="LF46" s="582">
        <v>0</v>
      </c>
      <c r="LG46" s="582">
        <v>6687</v>
      </c>
      <c r="LH46" s="582">
        <v>14270</v>
      </c>
      <c r="LI46" s="582">
        <v>0</v>
      </c>
      <c r="LJ46" s="582">
        <v>12685</v>
      </c>
      <c r="LK46" s="582">
        <v>67477.5</v>
      </c>
      <c r="LL46" s="582">
        <v>148036.93</v>
      </c>
      <c r="LM46" s="582">
        <v>0</v>
      </c>
      <c r="LN46" s="582">
        <v>389237.21</v>
      </c>
      <c r="LO46" s="582">
        <v>2407.65</v>
      </c>
      <c r="LP46" s="582">
        <v>33114</v>
      </c>
      <c r="LQ46" s="582">
        <v>86170.06</v>
      </c>
      <c r="LR46" s="582">
        <v>109414.8</v>
      </c>
      <c r="LS46" s="582">
        <v>0</v>
      </c>
      <c r="LT46" s="582">
        <v>0</v>
      </c>
      <c r="LU46" s="582">
        <v>0</v>
      </c>
      <c r="LV46" s="582">
        <v>0</v>
      </c>
      <c r="LW46" s="582">
        <v>50</v>
      </c>
      <c r="LX46" s="582">
        <v>102070</v>
      </c>
      <c r="LY46" s="582">
        <v>48848</v>
      </c>
      <c r="LZ46" s="582">
        <v>15478</v>
      </c>
      <c r="MA46" s="582">
        <v>10394</v>
      </c>
      <c r="MB46" s="582">
        <v>20326</v>
      </c>
      <c r="MC46" s="582">
        <v>16019.5</v>
      </c>
      <c r="MD46" s="582">
        <v>9080</v>
      </c>
      <c r="ME46" s="582">
        <v>10544.5</v>
      </c>
      <c r="MF46" s="582">
        <v>30054</v>
      </c>
      <c r="MG46" s="582">
        <v>0</v>
      </c>
      <c r="MH46" s="582">
        <v>177981.5</v>
      </c>
      <c r="MI46" s="582">
        <v>0</v>
      </c>
      <c r="MJ46" s="582">
        <v>0</v>
      </c>
      <c r="MK46" s="582">
        <v>0</v>
      </c>
      <c r="ML46" s="582">
        <v>0</v>
      </c>
      <c r="MM46" s="582">
        <v>0</v>
      </c>
      <c r="MN46" s="582">
        <v>94833.5</v>
      </c>
      <c r="MO46" s="582">
        <v>0</v>
      </c>
      <c r="MP46" s="582">
        <v>0</v>
      </c>
      <c r="MQ46" s="582">
        <v>0</v>
      </c>
      <c r="MR46" s="582">
        <v>0</v>
      </c>
      <c r="MS46" s="582">
        <v>500</v>
      </c>
      <c r="MT46" s="582">
        <v>244732</v>
      </c>
      <c r="MU46" s="582">
        <v>11700</v>
      </c>
      <c r="MV46" s="582">
        <v>0</v>
      </c>
      <c r="MW46" s="582">
        <v>0</v>
      </c>
      <c r="MX46" s="582">
        <v>0</v>
      </c>
      <c r="MY46" s="582">
        <v>0</v>
      </c>
      <c r="MZ46" s="582">
        <v>0</v>
      </c>
      <c r="NA46" s="582">
        <v>0</v>
      </c>
      <c r="NB46" s="582">
        <v>0</v>
      </c>
      <c r="NC46" s="582">
        <v>0</v>
      </c>
      <c r="ND46" s="582">
        <v>0</v>
      </c>
      <c r="NE46" s="582">
        <v>0</v>
      </c>
      <c r="NF46" s="582">
        <v>0</v>
      </c>
      <c r="NG46" s="582">
        <v>0</v>
      </c>
      <c r="NH46" s="582">
        <v>0</v>
      </c>
      <c r="NI46" s="582">
        <v>0</v>
      </c>
      <c r="NJ46" s="582">
        <v>0</v>
      </c>
      <c r="NK46" s="582">
        <v>0</v>
      </c>
      <c r="NL46" s="582">
        <v>0</v>
      </c>
      <c r="NM46" s="582">
        <v>0</v>
      </c>
      <c r="NO46" s="582">
        <v>13736</v>
      </c>
      <c r="NP46" s="582">
        <v>0</v>
      </c>
      <c r="NQ46" s="582">
        <v>0</v>
      </c>
      <c r="NR46" s="582">
        <v>0</v>
      </c>
      <c r="NS46" s="582">
        <v>0</v>
      </c>
      <c r="NT46" s="582">
        <v>0</v>
      </c>
      <c r="NU46" s="582">
        <v>0</v>
      </c>
      <c r="NV46" s="582">
        <v>2088</v>
      </c>
      <c r="NW46" s="582">
        <v>0</v>
      </c>
      <c r="NX46" s="582">
        <v>90945</v>
      </c>
      <c r="NY46" s="582">
        <v>34540.5</v>
      </c>
      <c r="NZ46" s="582">
        <v>0</v>
      </c>
      <c r="OA46" s="582">
        <v>0</v>
      </c>
      <c r="OB46" s="582">
        <v>0</v>
      </c>
      <c r="OC46" s="582">
        <v>16046.87</v>
      </c>
      <c r="OD46" s="582">
        <v>0</v>
      </c>
      <c r="OE46" s="582">
        <v>0</v>
      </c>
      <c r="OF46" s="582">
        <v>0</v>
      </c>
      <c r="OG46" s="582">
        <v>25720</v>
      </c>
      <c r="OH46" s="582">
        <v>2949</v>
      </c>
      <c r="OI46" s="582">
        <v>6830</v>
      </c>
      <c r="OJ46" s="582">
        <v>3805</v>
      </c>
      <c r="OK46" s="582">
        <v>38022.5</v>
      </c>
      <c r="OL46" s="582">
        <v>3535</v>
      </c>
      <c r="OM46" s="582">
        <v>22489</v>
      </c>
      <c r="ON46" s="582">
        <v>0</v>
      </c>
      <c r="OO46" s="582">
        <v>151</v>
      </c>
      <c r="OP46" s="582">
        <v>0</v>
      </c>
      <c r="OQ46" s="582">
        <v>0</v>
      </c>
      <c r="OR46" s="582">
        <v>9534</v>
      </c>
      <c r="OS46" s="582">
        <v>0</v>
      </c>
      <c r="OT46" s="582">
        <v>77314</v>
      </c>
      <c r="OU46" s="582">
        <v>885</v>
      </c>
      <c r="OV46" s="582">
        <v>0</v>
      </c>
      <c r="OW46" s="582">
        <v>18073</v>
      </c>
      <c r="OX46" s="582">
        <v>4140</v>
      </c>
      <c r="OY46" s="582">
        <v>0</v>
      </c>
      <c r="OZ46" s="582">
        <v>2041</v>
      </c>
      <c r="PA46" s="582">
        <v>0</v>
      </c>
      <c r="PB46" s="582">
        <v>0</v>
      </c>
      <c r="PC46" s="582">
        <v>0</v>
      </c>
      <c r="PD46" s="582">
        <v>0</v>
      </c>
      <c r="PE46" s="582">
        <v>0</v>
      </c>
      <c r="PF46" s="582">
        <v>0</v>
      </c>
      <c r="PG46" s="582">
        <v>0</v>
      </c>
      <c r="PH46" s="582">
        <v>0</v>
      </c>
      <c r="PI46" s="582">
        <v>0</v>
      </c>
      <c r="PJ46" s="582">
        <v>0</v>
      </c>
      <c r="PK46" s="582">
        <v>0</v>
      </c>
      <c r="PL46" s="582">
        <v>0</v>
      </c>
      <c r="PM46" s="582">
        <v>0</v>
      </c>
      <c r="PN46" s="582">
        <v>0</v>
      </c>
      <c r="PO46" s="582">
        <v>0</v>
      </c>
      <c r="PP46" s="582">
        <v>0</v>
      </c>
      <c r="PQ46" s="582">
        <v>0</v>
      </c>
      <c r="PR46" s="582">
        <v>0</v>
      </c>
      <c r="PS46" s="582">
        <v>0</v>
      </c>
      <c r="PT46" s="582">
        <v>0</v>
      </c>
      <c r="PU46" s="582">
        <v>0</v>
      </c>
      <c r="PV46" s="582">
        <v>29275</v>
      </c>
      <c r="PW46" s="582">
        <v>1905</v>
      </c>
      <c r="PX46" s="582">
        <v>0</v>
      </c>
      <c r="PY46" s="582">
        <v>0</v>
      </c>
      <c r="PZ46" s="582">
        <v>2726</v>
      </c>
      <c r="QA46" s="582">
        <v>0</v>
      </c>
      <c r="QB46" s="582">
        <v>0</v>
      </c>
      <c r="QC46" s="582">
        <v>0</v>
      </c>
      <c r="QD46" s="582">
        <v>0</v>
      </c>
      <c r="QE46" s="582">
        <v>0</v>
      </c>
      <c r="QF46" s="582">
        <v>0</v>
      </c>
      <c r="QG46" s="582">
        <v>19437</v>
      </c>
      <c r="QH46" s="582">
        <v>0</v>
      </c>
      <c r="QI46" s="582">
        <v>0</v>
      </c>
      <c r="QJ46" s="582">
        <v>0</v>
      </c>
      <c r="QK46" s="582">
        <v>0</v>
      </c>
      <c r="QL46" s="582">
        <v>115860</v>
      </c>
      <c r="QM46" s="582">
        <v>0</v>
      </c>
      <c r="QN46" s="582">
        <v>0</v>
      </c>
      <c r="QO46" s="582">
        <v>0</v>
      </c>
      <c r="QP46" s="582">
        <v>0</v>
      </c>
      <c r="QQ46" s="582">
        <v>0</v>
      </c>
      <c r="QR46" s="582">
        <v>6419.77</v>
      </c>
      <c r="QT46" s="582">
        <v>0</v>
      </c>
      <c r="QU46" s="582">
        <v>0</v>
      </c>
      <c r="QV46" s="582">
        <v>4406</v>
      </c>
      <c r="QW46" s="582">
        <v>0</v>
      </c>
      <c r="QX46" s="582">
        <v>1480</v>
      </c>
      <c r="QY46" s="582">
        <v>12440</v>
      </c>
      <c r="QZ46" s="582">
        <v>0</v>
      </c>
      <c r="RA46" s="582">
        <v>0</v>
      </c>
      <c r="RB46" s="582">
        <v>0</v>
      </c>
      <c r="RC46" s="582">
        <v>1203</v>
      </c>
      <c r="RD46" s="582">
        <v>0</v>
      </c>
      <c r="RE46" s="582">
        <v>0</v>
      </c>
      <c r="RF46" s="582">
        <v>0</v>
      </c>
      <c r="RG46" s="582">
        <v>0</v>
      </c>
      <c r="RH46" s="582">
        <v>72701.5</v>
      </c>
      <c r="RI46" s="582">
        <v>0</v>
      </c>
      <c r="RJ46" s="582">
        <v>0</v>
      </c>
      <c r="RK46" s="582">
        <v>0</v>
      </c>
      <c r="RL46" s="582">
        <v>0</v>
      </c>
      <c r="RM46" s="582">
        <v>0</v>
      </c>
      <c r="RN46" s="582">
        <v>5974.95</v>
      </c>
      <c r="RO46" s="582">
        <v>0</v>
      </c>
      <c r="RP46" s="582">
        <v>1230</v>
      </c>
      <c r="RQ46" s="582">
        <v>0</v>
      </c>
      <c r="RR46" s="582">
        <v>0</v>
      </c>
      <c r="RS46" s="582">
        <v>10000</v>
      </c>
      <c r="RT46" s="582">
        <v>0</v>
      </c>
      <c r="RU46" s="582">
        <v>0</v>
      </c>
      <c r="RV46" s="582">
        <v>0</v>
      </c>
      <c r="RW46" s="582">
        <v>20352</v>
      </c>
      <c r="RX46" s="582">
        <v>0</v>
      </c>
      <c r="RY46" s="582">
        <v>0</v>
      </c>
      <c r="RZ46" s="582">
        <v>0</v>
      </c>
      <c r="SA46" s="582">
        <v>750</v>
      </c>
      <c r="SB46" s="582">
        <v>70654</v>
      </c>
      <c r="SC46" s="582">
        <v>920</v>
      </c>
      <c r="SD46" s="582">
        <v>0</v>
      </c>
      <c r="SE46" s="582">
        <v>0</v>
      </c>
      <c r="SF46" s="582">
        <v>0</v>
      </c>
      <c r="SG46" s="582">
        <v>0</v>
      </c>
      <c r="SH46" s="582">
        <v>0</v>
      </c>
      <c r="SI46" s="582">
        <v>0</v>
      </c>
      <c r="SJ46" s="582">
        <v>0</v>
      </c>
      <c r="SK46" s="582">
        <v>3510</v>
      </c>
      <c r="SL46" s="582">
        <v>0</v>
      </c>
      <c r="SM46" s="582">
        <v>0</v>
      </c>
      <c r="SN46" s="582">
        <v>11387.5</v>
      </c>
      <c r="SO46" s="582">
        <v>10788</v>
      </c>
      <c r="SP46" s="582">
        <v>2028</v>
      </c>
      <c r="SQ46" s="582">
        <v>6051</v>
      </c>
      <c r="SR46" s="582">
        <v>2473</v>
      </c>
      <c r="SS46" s="582">
        <v>3590</v>
      </c>
      <c r="ST46" s="582">
        <v>48170.51</v>
      </c>
      <c r="SU46" s="582">
        <v>0</v>
      </c>
      <c r="SV46" s="582">
        <v>0</v>
      </c>
      <c r="SW46" s="582">
        <v>0</v>
      </c>
      <c r="SX46" s="582">
        <v>0</v>
      </c>
      <c r="SY46" s="582">
        <v>0</v>
      </c>
      <c r="SZ46" s="582">
        <v>0</v>
      </c>
      <c r="TA46" s="582">
        <v>280</v>
      </c>
      <c r="TB46" s="582">
        <v>17012</v>
      </c>
      <c r="TC46" s="582">
        <v>11</v>
      </c>
      <c r="TD46" s="582">
        <v>0</v>
      </c>
      <c r="TE46" s="582">
        <v>0</v>
      </c>
      <c r="TF46" s="582">
        <v>9</v>
      </c>
      <c r="TG46" s="582">
        <v>11200</v>
      </c>
      <c r="TH46" s="582">
        <v>0</v>
      </c>
      <c r="TI46" s="582">
        <v>0</v>
      </c>
      <c r="TJ46" s="582">
        <v>15869</v>
      </c>
      <c r="TK46" s="582">
        <v>1000</v>
      </c>
      <c r="TL46" s="582">
        <v>0</v>
      </c>
      <c r="TM46" s="582">
        <v>36675</v>
      </c>
      <c r="TN46" s="582">
        <v>0</v>
      </c>
      <c r="TO46" s="582">
        <v>0</v>
      </c>
      <c r="TP46" s="582">
        <v>0</v>
      </c>
      <c r="TQ46" s="582">
        <v>42</v>
      </c>
      <c r="TR46" s="582">
        <v>0</v>
      </c>
      <c r="TS46" s="582">
        <v>0</v>
      </c>
      <c r="TT46" s="582">
        <v>8525.5</v>
      </c>
      <c r="TU46" s="582">
        <v>0</v>
      </c>
      <c r="TV46" s="582">
        <v>0</v>
      </c>
      <c r="TW46" s="582">
        <v>0</v>
      </c>
      <c r="TX46" s="582">
        <v>0</v>
      </c>
      <c r="TY46" s="582">
        <v>0</v>
      </c>
      <c r="TZ46" s="582">
        <v>0</v>
      </c>
      <c r="UA46" s="582">
        <v>0</v>
      </c>
      <c r="UB46" s="582">
        <v>0</v>
      </c>
      <c r="UC46" s="582">
        <v>0</v>
      </c>
      <c r="UD46" s="582">
        <v>0</v>
      </c>
      <c r="UE46" s="582">
        <v>0</v>
      </c>
      <c r="UF46" s="582">
        <v>10</v>
      </c>
      <c r="UG46" s="582">
        <v>0</v>
      </c>
      <c r="UH46" s="582">
        <v>0</v>
      </c>
      <c r="UI46" s="582">
        <v>0</v>
      </c>
      <c r="UJ46" s="582">
        <v>1668</v>
      </c>
      <c r="UK46" s="582">
        <v>0</v>
      </c>
      <c r="UL46" s="582">
        <v>0</v>
      </c>
      <c r="UM46" s="582">
        <v>5233.6400000000003</v>
      </c>
      <c r="UN46" s="582">
        <v>0</v>
      </c>
      <c r="UO46" s="582">
        <v>0</v>
      </c>
      <c r="UP46" s="582">
        <v>0</v>
      </c>
      <c r="UQ46" s="582">
        <v>0</v>
      </c>
      <c r="UR46" s="582">
        <v>0</v>
      </c>
      <c r="US46" s="582">
        <v>0</v>
      </c>
      <c r="UT46" s="582">
        <v>0</v>
      </c>
      <c r="UU46" s="582">
        <v>0</v>
      </c>
      <c r="UV46" s="582">
        <v>0</v>
      </c>
      <c r="UW46" s="582">
        <v>0</v>
      </c>
      <c r="UX46" s="582">
        <v>0</v>
      </c>
      <c r="UY46" s="582">
        <v>622</v>
      </c>
      <c r="UZ46" s="582">
        <v>8260</v>
      </c>
      <c r="VA46" s="582">
        <v>0</v>
      </c>
      <c r="VB46" s="582">
        <v>0</v>
      </c>
      <c r="VC46" s="582">
        <v>0</v>
      </c>
      <c r="VD46" s="582">
        <v>0</v>
      </c>
      <c r="VE46" s="582">
        <v>0</v>
      </c>
      <c r="VF46" s="582">
        <v>0</v>
      </c>
      <c r="VG46" s="582">
        <v>0</v>
      </c>
      <c r="VH46" s="582">
        <v>0</v>
      </c>
      <c r="VI46" s="582">
        <v>0</v>
      </c>
      <c r="VJ46" s="582">
        <v>0</v>
      </c>
      <c r="VK46" s="582">
        <v>1300</v>
      </c>
      <c r="VL46" s="582">
        <v>0</v>
      </c>
      <c r="VM46" s="582">
        <v>0</v>
      </c>
      <c r="VN46" s="582">
        <v>0</v>
      </c>
      <c r="VO46" s="582">
        <v>2305</v>
      </c>
      <c r="VP46" s="582">
        <v>0</v>
      </c>
      <c r="VQ46" s="582">
        <v>0</v>
      </c>
      <c r="VR46" s="582">
        <v>8912.5</v>
      </c>
      <c r="VS46" s="582">
        <v>16999</v>
      </c>
      <c r="VT46" s="582">
        <v>0</v>
      </c>
      <c r="VU46" s="582">
        <v>0</v>
      </c>
      <c r="VV46" s="582">
        <v>0</v>
      </c>
      <c r="VW46" s="582">
        <v>0</v>
      </c>
      <c r="VX46" s="582">
        <v>10530.6</v>
      </c>
      <c r="VY46" s="582">
        <v>14565</v>
      </c>
      <c r="VZ46" s="582">
        <v>0</v>
      </c>
      <c r="WA46" s="582">
        <v>0</v>
      </c>
      <c r="WB46" s="582">
        <v>0</v>
      </c>
      <c r="WC46" s="582">
        <v>51000</v>
      </c>
      <c r="WD46" s="582">
        <v>0</v>
      </c>
      <c r="WE46" s="582">
        <v>5000</v>
      </c>
      <c r="WF46" s="582">
        <v>0</v>
      </c>
      <c r="WG46" s="582">
        <v>0</v>
      </c>
      <c r="WH46" s="582">
        <v>82749</v>
      </c>
      <c r="WI46" s="582">
        <v>0</v>
      </c>
      <c r="WJ46" s="582">
        <v>0</v>
      </c>
      <c r="WK46" s="582">
        <v>0</v>
      </c>
      <c r="WL46" s="582">
        <v>0</v>
      </c>
      <c r="WM46" s="582">
        <v>0</v>
      </c>
      <c r="WN46" s="582">
        <v>0</v>
      </c>
      <c r="WO46" s="582">
        <v>0</v>
      </c>
      <c r="WP46" s="582">
        <v>14615</v>
      </c>
      <c r="WQ46" s="582">
        <v>0</v>
      </c>
      <c r="WR46" s="582">
        <v>0</v>
      </c>
      <c r="WS46" s="582">
        <v>26005</v>
      </c>
      <c r="WT46" s="582">
        <v>298</v>
      </c>
      <c r="WU46" s="582">
        <v>595536</v>
      </c>
      <c r="WV46" s="582">
        <v>5000</v>
      </c>
      <c r="WW46" s="582">
        <v>31400</v>
      </c>
      <c r="WX46" s="582">
        <v>0</v>
      </c>
      <c r="WY46" s="582">
        <v>0</v>
      </c>
      <c r="WZ46" s="582">
        <v>9770</v>
      </c>
      <c r="XA46" s="582">
        <v>0</v>
      </c>
      <c r="XB46" s="582">
        <v>2971</v>
      </c>
      <c r="XC46" s="582">
        <v>0</v>
      </c>
      <c r="XD46" s="582">
        <v>50000</v>
      </c>
      <c r="XE46" s="582">
        <v>0</v>
      </c>
      <c r="XF46" s="582">
        <v>1500</v>
      </c>
      <c r="XG46" s="582">
        <v>0</v>
      </c>
      <c r="XH46" s="582">
        <v>18175</v>
      </c>
      <c r="XI46" s="582">
        <v>0</v>
      </c>
      <c r="XJ46" s="582">
        <v>0</v>
      </c>
      <c r="XK46" s="582">
        <v>0</v>
      </c>
      <c r="XL46" s="582">
        <v>0</v>
      </c>
      <c r="XM46" s="582">
        <v>2060</v>
      </c>
      <c r="XN46" s="582">
        <v>0</v>
      </c>
      <c r="XO46" s="582">
        <v>0</v>
      </c>
      <c r="XP46" s="582">
        <v>0</v>
      </c>
      <c r="XQ46" s="582">
        <v>0</v>
      </c>
      <c r="XR46" s="582">
        <v>0</v>
      </c>
      <c r="XS46" s="582">
        <v>0</v>
      </c>
      <c r="XT46" s="582">
        <v>0</v>
      </c>
      <c r="XU46" s="582">
        <v>6000</v>
      </c>
      <c r="XV46" s="582">
        <v>0</v>
      </c>
      <c r="XW46" s="582">
        <v>0</v>
      </c>
      <c r="XX46" s="582">
        <v>0</v>
      </c>
      <c r="XY46" s="582">
        <v>0</v>
      </c>
      <c r="XZ46" s="582">
        <v>0</v>
      </c>
      <c r="YA46" s="582">
        <v>0</v>
      </c>
      <c r="YB46" s="582">
        <v>0</v>
      </c>
      <c r="YC46" s="582">
        <v>0</v>
      </c>
      <c r="YD46" s="582">
        <v>0</v>
      </c>
      <c r="YE46" s="582">
        <v>0</v>
      </c>
      <c r="YF46" s="582">
        <v>0</v>
      </c>
      <c r="YG46" s="582">
        <v>0</v>
      </c>
      <c r="YH46" s="582">
        <v>0</v>
      </c>
      <c r="YI46" s="582">
        <v>0</v>
      </c>
      <c r="YJ46" s="582">
        <v>0</v>
      </c>
      <c r="YK46" s="582">
        <v>0</v>
      </c>
      <c r="YL46" s="582">
        <v>0</v>
      </c>
      <c r="YM46" s="582">
        <v>0</v>
      </c>
      <c r="YN46" s="582">
        <v>0</v>
      </c>
      <c r="YO46" s="582">
        <v>0</v>
      </c>
      <c r="YP46" s="582">
        <v>0</v>
      </c>
      <c r="YQ46" s="582">
        <v>0</v>
      </c>
      <c r="YR46" s="582">
        <v>0</v>
      </c>
      <c r="YS46" s="582">
        <v>0</v>
      </c>
      <c r="YT46" s="582">
        <v>0</v>
      </c>
      <c r="YU46" s="582">
        <v>0</v>
      </c>
      <c r="YV46" s="582">
        <v>0</v>
      </c>
      <c r="YW46" s="582">
        <v>0</v>
      </c>
      <c r="YX46" s="582">
        <v>0</v>
      </c>
      <c r="YY46" s="582">
        <v>0</v>
      </c>
      <c r="YZ46" s="582">
        <v>0</v>
      </c>
      <c r="ZA46" s="582">
        <v>0</v>
      </c>
      <c r="ZB46" s="582">
        <v>5621</v>
      </c>
      <c r="ZC46" s="582">
        <v>4455</v>
      </c>
      <c r="ZD46" s="582">
        <v>0</v>
      </c>
      <c r="ZE46" s="582">
        <v>0</v>
      </c>
      <c r="ZF46" s="582">
        <v>2375</v>
      </c>
      <c r="ZG46" s="582">
        <v>0</v>
      </c>
      <c r="ZH46" s="582">
        <v>1331</v>
      </c>
      <c r="ZI46" s="582">
        <v>1829.36</v>
      </c>
      <c r="ZJ46" s="582">
        <v>0</v>
      </c>
      <c r="ZK46" s="582">
        <v>0</v>
      </c>
      <c r="ZL46" s="582">
        <v>3580.107</v>
      </c>
      <c r="ZM46" s="582">
        <v>0</v>
      </c>
      <c r="ZN46" s="582">
        <v>0</v>
      </c>
      <c r="ZO46" s="582">
        <v>0</v>
      </c>
      <c r="ZP46" s="582">
        <v>0</v>
      </c>
      <c r="ZQ46" s="582">
        <v>0</v>
      </c>
      <c r="ZR46" s="582">
        <v>0</v>
      </c>
      <c r="ZS46" s="582">
        <v>0</v>
      </c>
      <c r="ZT46" s="582">
        <v>0</v>
      </c>
      <c r="ZU46" s="582">
        <v>0</v>
      </c>
      <c r="ZV46" s="582">
        <v>0</v>
      </c>
      <c r="ZW46" s="582">
        <v>0</v>
      </c>
      <c r="ZX46" s="582">
        <v>0</v>
      </c>
      <c r="ZY46" s="582">
        <v>2267.5</v>
      </c>
      <c r="ZZ46" s="582">
        <v>0</v>
      </c>
      <c r="AAA46" s="582">
        <v>0</v>
      </c>
      <c r="AAB46" s="582">
        <v>0</v>
      </c>
      <c r="AAC46" s="582">
        <v>0</v>
      </c>
      <c r="AAD46" s="582">
        <v>0</v>
      </c>
      <c r="AAE46" s="582">
        <v>0</v>
      </c>
      <c r="AAF46" s="582">
        <v>0</v>
      </c>
      <c r="AAG46" s="582">
        <v>0</v>
      </c>
      <c r="AAH46" s="582">
        <v>0</v>
      </c>
      <c r="AAI46" s="582">
        <v>0</v>
      </c>
      <c r="AAJ46" s="582">
        <v>7411</v>
      </c>
      <c r="AAK46" s="582">
        <v>0</v>
      </c>
      <c r="AAL46" s="582">
        <v>0</v>
      </c>
      <c r="AAM46" s="582">
        <v>0</v>
      </c>
      <c r="AAN46" s="582">
        <v>0</v>
      </c>
      <c r="AAO46" s="582">
        <v>0</v>
      </c>
      <c r="AAP46" s="582">
        <v>0</v>
      </c>
      <c r="AAQ46" s="582">
        <v>0</v>
      </c>
      <c r="AAR46" s="582">
        <v>0</v>
      </c>
      <c r="AAS46" s="582">
        <v>0</v>
      </c>
      <c r="AAT46" s="582">
        <v>0</v>
      </c>
      <c r="AAU46" s="582">
        <v>0</v>
      </c>
      <c r="AAV46" s="582">
        <v>0</v>
      </c>
      <c r="AAW46" s="582">
        <v>0</v>
      </c>
      <c r="AAX46" s="582">
        <v>0</v>
      </c>
      <c r="AAY46" s="582">
        <v>0</v>
      </c>
      <c r="AAZ46" s="582">
        <v>0</v>
      </c>
      <c r="ABA46" s="582">
        <v>0</v>
      </c>
      <c r="ABB46" s="582">
        <v>0</v>
      </c>
      <c r="ABC46" s="582">
        <v>0</v>
      </c>
      <c r="ABD46" s="582">
        <v>0</v>
      </c>
      <c r="ABE46" s="582">
        <v>3280.3</v>
      </c>
      <c r="ABF46" s="582">
        <v>0</v>
      </c>
      <c r="ABG46" s="582">
        <v>0</v>
      </c>
      <c r="ABH46" s="582">
        <v>0</v>
      </c>
      <c r="ABI46" s="582">
        <v>94299</v>
      </c>
      <c r="ABJ46" s="582">
        <v>1391</v>
      </c>
      <c r="ABK46" s="582">
        <v>0</v>
      </c>
      <c r="ABL46" s="582">
        <v>0</v>
      </c>
      <c r="ABM46" s="582">
        <v>0</v>
      </c>
      <c r="ABN46" s="582">
        <v>0</v>
      </c>
      <c r="ABO46" s="582">
        <v>0</v>
      </c>
      <c r="ABP46" s="582">
        <v>26479.38</v>
      </c>
      <c r="ABQ46" s="582">
        <v>5600</v>
      </c>
      <c r="ABR46" s="582">
        <v>677.68</v>
      </c>
      <c r="ABS46" s="582">
        <v>1392</v>
      </c>
      <c r="ABT46" s="582">
        <v>0</v>
      </c>
      <c r="ABU46" s="582">
        <v>0</v>
      </c>
      <c r="ABV46" s="582">
        <v>0</v>
      </c>
      <c r="ABW46" s="582">
        <v>0</v>
      </c>
      <c r="ABX46" s="582">
        <v>0</v>
      </c>
      <c r="ABY46" s="582">
        <v>0</v>
      </c>
      <c r="ABZ46" s="582">
        <v>212499.47</v>
      </c>
      <c r="ACA46" s="582">
        <v>15464.5</v>
      </c>
      <c r="ACB46" s="582">
        <v>0</v>
      </c>
      <c r="ACC46" s="582">
        <v>90675.5</v>
      </c>
      <c r="ACD46" s="582">
        <v>50000</v>
      </c>
      <c r="ACE46" s="582">
        <v>26940</v>
      </c>
      <c r="ACF46" s="582">
        <v>0</v>
      </c>
      <c r="ACG46" s="582">
        <v>0</v>
      </c>
      <c r="ACH46" s="582">
        <v>0</v>
      </c>
      <c r="ACI46" s="582">
        <v>8112.25</v>
      </c>
      <c r="ACJ46" s="582">
        <v>50</v>
      </c>
      <c r="ACK46" s="582">
        <v>0</v>
      </c>
      <c r="ACL46" s="582">
        <v>0</v>
      </c>
      <c r="ACM46" s="582">
        <v>0</v>
      </c>
      <c r="ACN46" s="582">
        <v>0</v>
      </c>
      <c r="ACO46" s="582">
        <v>0</v>
      </c>
      <c r="ACP46" s="582">
        <v>0</v>
      </c>
      <c r="ACQ46" s="582">
        <v>0</v>
      </c>
      <c r="ACR46" s="582">
        <v>0</v>
      </c>
      <c r="ACS46" s="582">
        <v>0</v>
      </c>
      <c r="ACT46" s="582">
        <v>0</v>
      </c>
      <c r="ACU46" s="582">
        <v>0</v>
      </c>
      <c r="ACV46" s="582">
        <v>0</v>
      </c>
      <c r="ACW46" s="582">
        <v>0</v>
      </c>
      <c r="ACX46" s="582">
        <v>0</v>
      </c>
      <c r="ACY46" s="582">
        <v>0</v>
      </c>
      <c r="ACZ46" s="582">
        <v>0</v>
      </c>
      <c r="ADA46" s="582">
        <v>0</v>
      </c>
      <c r="ADB46" s="582">
        <v>0</v>
      </c>
      <c r="ADC46" s="582">
        <v>0</v>
      </c>
      <c r="ADD46" s="582">
        <v>0</v>
      </c>
      <c r="ADE46" s="582">
        <v>0</v>
      </c>
      <c r="ADF46" s="582">
        <v>0</v>
      </c>
      <c r="ADG46" s="582">
        <v>0</v>
      </c>
      <c r="ADH46" s="582">
        <v>0</v>
      </c>
      <c r="ADI46" s="582">
        <v>30208</v>
      </c>
      <c r="ADJ46" s="582">
        <v>13502</v>
      </c>
      <c r="ADK46" s="582">
        <v>0</v>
      </c>
      <c r="ADL46" s="582">
        <v>0</v>
      </c>
      <c r="ADM46" s="582">
        <v>0</v>
      </c>
      <c r="ADN46" s="582">
        <v>0</v>
      </c>
      <c r="ADO46" s="582">
        <v>0</v>
      </c>
      <c r="ADP46" s="582">
        <v>0</v>
      </c>
      <c r="ADQ46" s="582">
        <v>0</v>
      </c>
      <c r="ADR46" s="582">
        <v>0</v>
      </c>
      <c r="ADS46" s="582">
        <v>0</v>
      </c>
      <c r="ADT46" s="582">
        <v>100</v>
      </c>
      <c r="ADU46" s="582">
        <v>0</v>
      </c>
      <c r="ADV46" s="582">
        <v>0</v>
      </c>
      <c r="ADW46" s="582">
        <v>0</v>
      </c>
      <c r="ADX46" s="582">
        <v>0</v>
      </c>
      <c r="ADY46" s="582">
        <v>0</v>
      </c>
      <c r="ADZ46" s="582">
        <v>105600</v>
      </c>
      <c r="AEA46" s="582">
        <v>36354</v>
      </c>
      <c r="AEB46" s="582">
        <v>500</v>
      </c>
      <c r="AEC46" s="582">
        <v>0</v>
      </c>
      <c r="AED46" s="582">
        <v>0</v>
      </c>
      <c r="AEE46" s="582">
        <v>89745</v>
      </c>
      <c r="AEF46" s="582">
        <v>0</v>
      </c>
      <c r="AEG46" s="582">
        <v>0</v>
      </c>
      <c r="AEH46" s="582">
        <v>0</v>
      </c>
      <c r="AEI46" s="582">
        <v>0</v>
      </c>
      <c r="AEJ46" s="582">
        <v>0</v>
      </c>
      <c r="AEK46" s="582">
        <v>0</v>
      </c>
      <c r="AEL46" s="582">
        <v>0</v>
      </c>
      <c r="AEM46" s="582">
        <v>0</v>
      </c>
      <c r="AEN46" s="582">
        <v>0</v>
      </c>
      <c r="AEO46" s="582">
        <v>0</v>
      </c>
      <c r="AEP46" s="582">
        <v>0</v>
      </c>
      <c r="AEQ46" s="582">
        <v>25000</v>
      </c>
      <c r="AER46" s="582">
        <v>0</v>
      </c>
      <c r="AES46" s="582">
        <v>0</v>
      </c>
      <c r="AET46" s="582">
        <v>100000</v>
      </c>
      <c r="AEU46" s="582">
        <v>60000</v>
      </c>
      <c r="AEV46" s="582">
        <v>0</v>
      </c>
      <c r="AEW46" s="582">
        <v>10000</v>
      </c>
      <c r="AEX46" s="582">
        <v>0</v>
      </c>
      <c r="AEY46" s="582">
        <v>80000</v>
      </c>
      <c r="AEZ46" s="582">
        <v>0</v>
      </c>
      <c r="AFA46" s="582">
        <v>0</v>
      </c>
      <c r="AFB46" s="582">
        <v>0</v>
      </c>
      <c r="AFC46" s="582">
        <v>0</v>
      </c>
      <c r="AFD46" s="582">
        <v>4685.0600000000004</v>
      </c>
      <c r="AFE46" s="582">
        <v>0</v>
      </c>
      <c r="AFF46" s="582">
        <v>140123.31</v>
      </c>
      <c r="AFG46" s="582">
        <v>8554</v>
      </c>
      <c r="AFH46" s="582">
        <v>492.07</v>
      </c>
      <c r="AFI46" s="582">
        <v>299.99</v>
      </c>
      <c r="AFJ46" s="582">
        <v>0</v>
      </c>
      <c r="AFK46" s="582">
        <v>2069811.56</v>
      </c>
      <c r="AFL46" s="582">
        <v>0</v>
      </c>
      <c r="AFM46" s="582">
        <v>0</v>
      </c>
      <c r="AFN46" s="582">
        <v>20735.759999999998</v>
      </c>
      <c r="AFO46" s="582">
        <v>28061</v>
      </c>
      <c r="AFP46" s="582">
        <v>30160.5</v>
      </c>
      <c r="AFQ46" s="582">
        <v>0</v>
      </c>
      <c r="AFR46" s="582">
        <v>0</v>
      </c>
      <c r="AFS46" s="582">
        <v>1198.8800000000001</v>
      </c>
      <c r="AFT46" s="582">
        <v>0.02</v>
      </c>
      <c r="AFU46" s="582">
        <v>0</v>
      </c>
      <c r="AFV46" s="582">
        <v>1987.87</v>
      </c>
      <c r="AFW46" s="582">
        <v>71.81</v>
      </c>
      <c r="AFX46" s="582">
        <v>0</v>
      </c>
      <c r="AFY46" s="582">
        <v>2462.6</v>
      </c>
      <c r="AFZ46" s="582">
        <v>14736.24</v>
      </c>
      <c r="AGA46" s="582">
        <v>684.97</v>
      </c>
      <c r="AGB46" s="582">
        <v>0</v>
      </c>
      <c r="AGC46" s="582">
        <v>0</v>
      </c>
      <c r="AGD46" s="582">
        <v>24104</v>
      </c>
      <c r="AGE46" s="582">
        <v>0</v>
      </c>
      <c r="AGF46" s="582">
        <v>0</v>
      </c>
      <c r="AGG46" s="582">
        <v>0</v>
      </c>
      <c r="AGH46" s="582">
        <v>3870.5</v>
      </c>
      <c r="AGI46" s="582">
        <v>0</v>
      </c>
      <c r="AGJ46" s="582">
        <v>0</v>
      </c>
      <c r="AGK46" s="582">
        <v>37370</v>
      </c>
      <c r="AGL46" s="582">
        <v>8457.75</v>
      </c>
      <c r="AGM46" s="582">
        <v>27056</v>
      </c>
      <c r="AGN46" s="582">
        <v>145283</v>
      </c>
      <c r="AGO46" s="582">
        <v>0</v>
      </c>
      <c r="AGP46" s="582">
        <v>18242</v>
      </c>
      <c r="AGQ46" s="582">
        <v>7411</v>
      </c>
      <c r="AGR46" s="582">
        <v>3000</v>
      </c>
      <c r="AGS46" s="582">
        <v>1666</v>
      </c>
      <c r="AGT46" s="582">
        <v>0</v>
      </c>
      <c r="AGU46" s="582">
        <v>3830</v>
      </c>
      <c r="AGV46" s="582">
        <v>0</v>
      </c>
      <c r="AGW46" s="582">
        <v>0</v>
      </c>
      <c r="AGX46" s="582">
        <v>0</v>
      </c>
      <c r="AGY46" s="582">
        <v>0</v>
      </c>
      <c r="AGZ46" s="582">
        <v>0</v>
      </c>
      <c r="AHA46" s="582">
        <v>0</v>
      </c>
      <c r="AHB46" s="582">
        <v>0</v>
      </c>
      <c r="AHC46" s="582">
        <v>0</v>
      </c>
      <c r="AHD46" s="582">
        <v>0</v>
      </c>
      <c r="AHE46" s="582">
        <v>0</v>
      </c>
      <c r="AHF46" s="582">
        <v>0</v>
      </c>
      <c r="AHG46" s="582">
        <v>0</v>
      </c>
      <c r="AHH46" s="582">
        <v>0</v>
      </c>
      <c r="AHI46" s="582">
        <v>0</v>
      </c>
      <c r="AHJ46" s="582">
        <v>0</v>
      </c>
      <c r="AHK46" s="582">
        <v>0</v>
      </c>
      <c r="AHL46" s="582">
        <v>0</v>
      </c>
      <c r="AHM46" s="582">
        <v>0</v>
      </c>
      <c r="AHN46" s="582">
        <v>0</v>
      </c>
      <c r="AHO46" s="582">
        <v>20000</v>
      </c>
      <c r="AHP46" s="582">
        <v>0</v>
      </c>
      <c r="AHQ46" s="576">
        <v>60000</v>
      </c>
      <c r="AHR46" s="576">
        <v>3324</v>
      </c>
      <c r="AHS46" s="576">
        <v>20000</v>
      </c>
      <c r="AHT46" s="582">
        <f>SUM(D46:AHS46)</f>
        <v>13759444.914000003</v>
      </c>
    </row>
    <row r="47" spans="1:907" x14ac:dyDescent="0.7">
      <c r="B47" s="581" t="s">
        <v>6018</v>
      </c>
      <c r="C47" s="582" t="s">
        <v>6382</v>
      </c>
      <c r="D47" s="582">
        <v>91734261.219999999</v>
      </c>
      <c r="V47" s="582">
        <v>260465831.80000001</v>
      </c>
      <c r="W47" s="582">
        <v>1971726</v>
      </c>
      <c r="AC47" s="582">
        <v>538692.75</v>
      </c>
      <c r="AT47" s="582">
        <v>43573783.409999996</v>
      </c>
      <c r="BI47" s="582">
        <v>59198630.909999996</v>
      </c>
      <c r="BJ47" s="582">
        <v>6455362.8599999994</v>
      </c>
      <c r="BR47" s="582">
        <v>128103301.58</v>
      </c>
      <c r="BZ47" s="582">
        <v>5665038.0099999998</v>
      </c>
      <c r="CG47" s="582">
        <v>383970207.45999998</v>
      </c>
      <c r="CT47" s="582">
        <v>130741710.61</v>
      </c>
      <c r="DB47" s="582">
        <v>2069734.11</v>
      </c>
      <c r="DC47" s="582">
        <v>1576796.48</v>
      </c>
      <c r="DK47" s="582">
        <v>16017803.91</v>
      </c>
      <c r="DT47" s="582">
        <v>21071376.390000001</v>
      </c>
      <c r="EE47" s="582">
        <v>112953638.95999999</v>
      </c>
      <c r="EF47" s="582">
        <v>30755065.41</v>
      </c>
      <c r="EN47" s="582">
        <v>92996685.040000007</v>
      </c>
      <c r="EW47" s="582">
        <v>34854554.729999997</v>
      </c>
      <c r="FI47" s="582">
        <v>179335561.08000001</v>
      </c>
      <c r="FQ47" s="582">
        <v>188696705.88999999</v>
      </c>
      <c r="GE47" s="582">
        <v>23806619.02</v>
      </c>
      <c r="GQ47" s="582">
        <v>262979914.21000001</v>
      </c>
      <c r="GY47" s="582">
        <v>12416869.07</v>
      </c>
      <c r="HC47" s="582">
        <v>51446441.829999998</v>
      </c>
      <c r="HK47" s="582">
        <v>5120443.38</v>
      </c>
      <c r="HS47" s="582">
        <v>28465900.645300001</v>
      </c>
      <c r="HT47" s="582">
        <v>5481037.4199999999</v>
      </c>
      <c r="II47" s="582">
        <v>20371234.370000001</v>
      </c>
      <c r="IJ47" s="582">
        <v>1534807.42</v>
      </c>
      <c r="IT47" s="582">
        <v>16498356.300000001</v>
      </c>
      <c r="IU47" s="582">
        <v>9013796.9299999997</v>
      </c>
      <c r="JF47" s="582">
        <v>2150263.8199999998</v>
      </c>
      <c r="JG47" s="582">
        <v>2083648.81</v>
      </c>
      <c r="JI47" s="582">
        <v>0</v>
      </c>
      <c r="JL47" s="582">
        <v>5022387.18</v>
      </c>
      <c r="JS47" s="582">
        <v>26795333.849999998</v>
      </c>
      <c r="JT47" s="582">
        <v>8538143.3100000005</v>
      </c>
      <c r="KI47" s="582">
        <v>271944376.33000004</v>
      </c>
      <c r="KR47" s="582">
        <v>42695104.490000002</v>
      </c>
      <c r="KX47" s="582">
        <v>116400020.98999999</v>
      </c>
      <c r="KZ47" s="582">
        <v>538087915.26999998</v>
      </c>
      <c r="LH47" s="582">
        <v>141795573.49000001</v>
      </c>
      <c r="LI47" s="582">
        <v>31882125.41</v>
      </c>
      <c r="LJ47" s="582">
        <v>69290374.400000006</v>
      </c>
      <c r="LK47" s="582">
        <v>1457352.37</v>
      </c>
      <c r="LS47" s="582">
        <v>775985.28</v>
      </c>
      <c r="LV47" s="582">
        <v>316181729.66000003</v>
      </c>
      <c r="LW47" s="582">
        <v>36175983.869999997</v>
      </c>
      <c r="LX47" s="582">
        <v>250764361.69</v>
      </c>
      <c r="LY47" s="582">
        <v>1818375.75</v>
      </c>
      <c r="MH47" s="582">
        <v>161807537.11000001</v>
      </c>
      <c r="MT47" s="582">
        <v>8803680.6999999993</v>
      </c>
      <c r="NE47" s="582">
        <v>144982607.97</v>
      </c>
      <c r="NH47" s="582">
        <v>83621870.769999996</v>
      </c>
      <c r="NQ47" s="582">
        <v>65386421.870000005</v>
      </c>
      <c r="NX47" s="582">
        <v>38825316.039999999</v>
      </c>
      <c r="OE47" s="582">
        <v>61124193.969999999</v>
      </c>
      <c r="OF47" s="582">
        <v>697817</v>
      </c>
      <c r="OH47" s="582">
        <v>2901536.1</v>
      </c>
      <c r="OI47" s="582">
        <v>673491.5</v>
      </c>
      <c r="ON47" s="582">
        <v>39225586.600000001</v>
      </c>
      <c r="OT47" s="582">
        <v>51583744.920000002</v>
      </c>
      <c r="OY47" s="582">
        <v>1217702</v>
      </c>
      <c r="PC47" s="582">
        <v>23918961.27</v>
      </c>
      <c r="PD47" s="582">
        <v>292073.43</v>
      </c>
      <c r="PU47" s="582">
        <v>54852987.710000001</v>
      </c>
      <c r="PY47" s="582">
        <v>650440</v>
      </c>
      <c r="QO47" s="582">
        <v>4988133.6500000004</v>
      </c>
      <c r="QU47" s="582">
        <v>139447715.02000001</v>
      </c>
      <c r="RC47" s="582">
        <v>1583939.35</v>
      </c>
      <c r="RH47" s="582">
        <v>96372139.379999995</v>
      </c>
      <c r="RW47" s="582">
        <v>281482</v>
      </c>
      <c r="SB47" s="582">
        <v>15479720.609999999</v>
      </c>
      <c r="SN47" s="582">
        <v>2473161.2000000002</v>
      </c>
      <c r="SV47" s="582">
        <v>7741348</v>
      </c>
      <c r="TJ47" s="582">
        <v>16937810.710000001</v>
      </c>
      <c r="TQ47" s="582">
        <v>982760</v>
      </c>
      <c r="TZ47" s="582">
        <v>2832448</v>
      </c>
      <c r="UB47" s="582">
        <v>14653340.640000001</v>
      </c>
      <c r="UK47" s="582">
        <v>4720987.46</v>
      </c>
      <c r="UQ47" s="582">
        <v>42023706.240000002</v>
      </c>
      <c r="UT47" s="582">
        <v>1393555.32</v>
      </c>
      <c r="VM47" s="582">
        <v>161454289.16</v>
      </c>
      <c r="VV47" s="582">
        <v>70168693.799999997</v>
      </c>
      <c r="WB47" s="582">
        <v>287674021.86000001</v>
      </c>
      <c r="WP47" s="582">
        <v>12248700.41</v>
      </c>
      <c r="WV47" s="582">
        <v>61994967.810000002</v>
      </c>
      <c r="XI47" s="582">
        <v>825989613.88999999</v>
      </c>
      <c r="XL47" s="582">
        <v>26422483.620000001</v>
      </c>
      <c r="YF47" s="582">
        <v>573757923.23000002</v>
      </c>
      <c r="YJ47" s="582">
        <v>336249.39</v>
      </c>
      <c r="YW47" s="582">
        <v>30973786.690000001</v>
      </c>
      <c r="ZD47" s="582">
        <v>52894814.329999998</v>
      </c>
      <c r="ZM47" s="582">
        <v>5965017.0199999996</v>
      </c>
      <c r="ZP47" s="582">
        <v>10811459.300000001</v>
      </c>
      <c r="AAI47" s="582">
        <v>49750301.859999999</v>
      </c>
      <c r="AAP47" s="582">
        <v>173363516.79000002</v>
      </c>
      <c r="ABA47" s="582">
        <v>4890542.5</v>
      </c>
      <c r="ABI47" s="582">
        <v>9905936.7200000007</v>
      </c>
      <c r="ABJ47" s="582">
        <v>7449681.6399999997</v>
      </c>
      <c r="ABP47" s="582">
        <v>296079680.43000001</v>
      </c>
      <c r="ABY47" s="582">
        <v>19809006.309999999</v>
      </c>
      <c r="ACJ47" s="582">
        <v>153922188.02000001</v>
      </c>
      <c r="ACR47" s="582">
        <v>1916920.5</v>
      </c>
      <c r="ACW47" s="582">
        <v>113135568.06</v>
      </c>
      <c r="ADG47" s="582">
        <v>29815856.870000001</v>
      </c>
      <c r="ADH47" s="582">
        <v>11907133.99</v>
      </c>
      <c r="ADP47" s="582">
        <v>73538163.189999998</v>
      </c>
      <c r="ADT47" s="582">
        <v>59764934.560000002</v>
      </c>
      <c r="ADZ47" s="582">
        <v>34374001.100000001</v>
      </c>
      <c r="AEA47" s="582">
        <v>17849024.010000002</v>
      </c>
      <c r="AET47" s="582">
        <v>180290041.59</v>
      </c>
      <c r="AFD47" s="582">
        <v>9772959.8100000005</v>
      </c>
      <c r="AFE47" s="582">
        <v>12230842.26</v>
      </c>
      <c r="AFQ47" s="582">
        <v>39052526.079999998</v>
      </c>
      <c r="AGC47" s="582">
        <v>2211343.0099999998</v>
      </c>
      <c r="AGN47" s="582">
        <v>210276969.44</v>
      </c>
      <c r="AGO47" s="582">
        <v>2559835.5699999998</v>
      </c>
      <c r="AGV47" s="582">
        <v>97644009.129999995</v>
      </c>
      <c r="AGW47" s="582">
        <v>132368365.45999999</v>
      </c>
      <c r="AHM47" s="582">
        <v>50093324.990000002</v>
      </c>
      <c r="AHT47" s="582">
        <f t="shared" ref="AHT47:AHT58" si="62">SUM(D47:AHS47)</f>
        <v>9100883856.1153049</v>
      </c>
    </row>
    <row r="48" spans="1:907" x14ac:dyDescent="0.7">
      <c r="B48" s="581" t="s">
        <v>6019</v>
      </c>
      <c r="C48" s="582" t="s">
        <v>6383</v>
      </c>
      <c r="E48" s="582">
        <v>368106</v>
      </c>
      <c r="F48" s="582">
        <v>15403989.18</v>
      </c>
      <c r="G48" s="582">
        <v>121941.5</v>
      </c>
      <c r="H48" s="582">
        <v>1064330.2</v>
      </c>
      <c r="I48" s="582">
        <v>481271.17</v>
      </c>
      <c r="J48" s="582">
        <v>39530264.710000001</v>
      </c>
      <c r="K48" s="582">
        <v>5259555.9400000004</v>
      </c>
      <c r="L48" s="582">
        <v>215215</v>
      </c>
      <c r="M48" s="582">
        <v>313715</v>
      </c>
      <c r="N48" s="582">
        <v>53593</v>
      </c>
      <c r="O48" s="582">
        <v>403472.75</v>
      </c>
      <c r="P48" s="582">
        <v>218623.55</v>
      </c>
      <c r="Q48" s="582">
        <v>363110</v>
      </c>
      <c r="R48" s="582">
        <v>220416</v>
      </c>
      <c r="T48" s="582">
        <v>498330</v>
      </c>
      <c r="U48" s="582">
        <v>183708.2</v>
      </c>
      <c r="X48" s="582">
        <v>270571.28000000003</v>
      </c>
      <c r="Y48" s="582">
        <v>118289</v>
      </c>
      <c r="Z48" s="582">
        <v>311239</v>
      </c>
      <c r="AA48" s="582">
        <v>483012.45</v>
      </c>
      <c r="AB48" s="582">
        <v>165923</v>
      </c>
      <c r="AD48" s="582">
        <v>471157.81</v>
      </c>
      <c r="AE48" s="582">
        <v>463003.03</v>
      </c>
      <c r="AF48" s="582">
        <v>1043888</v>
      </c>
      <c r="AG48" s="582">
        <v>570817</v>
      </c>
      <c r="AH48" s="582">
        <v>795342.72</v>
      </c>
      <c r="AI48" s="582">
        <v>1272502</v>
      </c>
      <c r="AJ48" s="582">
        <v>301682.76</v>
      </c>
      <c r="AK48" s="582">
        <v>165699</v>
      </c>
      <c r="AL48" s="582">
        <v>321817</v>
      </c>
      <c r="AM48" s="582">
        <v>39910</v>
      </c>
      <c r="AN48" s="582">
        <v>396795</v>
      </c>
      <c r="AO48" s="582">
        <v>619929</v>
      </c>
      <c r="AP48" s="582">
        <v>348280.23</v>
      </c>
      <c r="AQ48" s="582">
        <v>367975</v>
      </c>
      <c r="AR48" s="582">
        <v>340650</v>
      </c>
      <c r="AS48" s="582">
        <v>101134.14</v>
      </c>
      <c r="AU48" s="582">
        <v>207370.63</v>
      </c>
      <c r="AV48" s="582">
        <v>111822.25</v>
      </c>
      <c r="AW48" s="582">
        <v>9145</v>
      </c>
      <c r="AX48" s="582">
        <v>250870</v>
      </c>
      <c r="AY48" s="582">
        <v>189088</v>
      </c>
      <c r="AZ48" s="582">
        <v>62938</v>
      </c>
      <c r="BA48" s="582">
        <v>32225</v>
      </c>
      <c r="BB48" s="582">
        <v>202812.5</v>
      </c>
      <c r="BC48" s="582">
        <v>99418</v>
      </c>
      <c r="BD48" s="582">
        <v>225895</v>
      </c>
      <c r="BF48" s="582">
        <v>78368.75</v>
      </c>
      <c r="BG48" s="582">
        <v>49445</v>
      </c>
      <c r="BH48" s="582">
        <v>453619.5</v>
      </c>
      <c r="BK48" s="582">
        <v>254773.21</v>
      </c>
      <c r="BL48" s="582">
        <v>209146.86</v>
      </c>
      <c r="BM48" s="582">
        <v>607798.87</v>
      </c>
      <c r="BN48" s="582">
        <v>340416.03</v>
      </c>
      <c r="BO48" s="582">
        <v>228418.38</v>
      </c>
      <c r="BS48" s="582">
        <v>163965</v>
      </c>
      <c r="BT48" s="582">
        <v>426979</v>
      </c>
      <c r="BU48" s="582">
        <v>332732</v>
      </c>
      <c r="BV48" s="582">
        <v>425352</v>
      </c>
      <c r="BW48" s="582">
        <v>130685</v>
      </c>
      <c r="BX48" s="582">
        <v>124913.5</v>
      </c>
      <c r="BY48" s="582">
        <v>242546.99</v>
      </c>
      <c r="CA48" s="582">
        <v>76400</v>
      </c>
      <c r="CB48" s="582">
        <v>188623</v>
      </c>
      <c r="CC48" s="582">
        <v>272217.99</v>
      </c>
      <c r="CD48" s="582">
        <v>283253</v>
      </c>
      <c r="CE48" s="582">
        <v>203519</v>
      </c>
      <c r="CH48" s="582">
        <v>512370</v>
      </c>
      <c r="CI48" s="582">
        <v>1362922.95</v>
      </c>
      <c r="CJ48" s="582">
        <v>96353</v>
      </c>
      <c r="CK48" s="582">
        <v>794538</v>
      </c>
      <c r="CL48" s="582">
        <v>421113.7</v>
      </c>
      <c r="CM48" s="582">
        <v>481426</v>
      </c>
      <c r="CN48" s="582">
        <v>774664</v>
      </c>
      <c r="CO48" s="582">
        <v>329353.7</v>
      </c>
      <c r="CP48" s="582">
        <v>191276.65</v>
      </c>
      <c r="CQ48" s="582">
        <v>97492</v>
      </c>
      <c r="CR48" s="582">
        <v>213625</v>
      </c>
      <c r="CS48" s="582">
        <v>389382.94</v>
      </c>
      <c r="CU48" s="582">
        <v>125520.5</v>
      </c>
      <c r="CV48" s="582">
        <v>64768.5</v>
      </c>
      <c r="CW48" s="582">
        <v>335032</v>
      </c>
      <c r="CX48" s="582">
        <v>238497.06</v>
      </c>
      <c r="CY48" s="582">
        <v>185937</v>
      </c>
      <c r="CZ48" s="582">
        <v>64668.5</v>
      </c>
      <c r="DA48" s="582">
        <v>195045</v>
      </c>
      <c r="DD48" s="582">
        <v>412728</v>
      </c>
      <c r="DF48" s="582">
        <v>294087.5</v>
      </c>
      <c r="DG48" s="582">
        <v>492847.75</v>
      </c>
      <c r="DH48" s="582">
        <v>50000</v>
      </c>
      <c r="DI48" s="582">
        <v>377000</v>
      </c>
      <c r="DJ48" s="582">
        <v>785542</v>
      </c>
      <c r="DL48" s="582">
        <v>1210000</v>
      </c>
      <c r="DM48" s="582">
        <v>9392350</v>
      </c>
      <c r="DN48" s="582">
        <v>11404613</v>
      </c>
      <c r="DO48" s="582">
        <v>923645</v>
      </c>
      <c r="DP48" s="582">
        <v>956900</v>
      </c>
      <c r="DQ48" s="582">
        <v>2000000</v>
      </c>
      <c r="DR48" s="582">
        <v>1818732.93</v>
      </c>
      <c r="DS48" s="582">
        <v>3143850</v>
      </c>
      <c r="DU48" s="582">
        <v>161440</v>
      </c>
      <c r="DV48" s="582">
        <v>1899141.75</v>
      </c>
      <c r="DX48" s="582">
        <v>187049</v>
      </c>
      <c r="DY48" s="582">
        <v>445720</v>
      </c>
      <c r="EA48" s="582">
        <v>134808</v>
      </c>
      <c r="EB48" s="582">
        <v>321373</v>
      </c>
      <c r="EG48" s="582">
        <v>3546814.29</v>
      </c>
      <c r="EH48" s="582">
        <v>920305.19</v>
      </c>
      <c r="EI48" s="582">
        <v>2193853.2200000002</v>
      </c>
      <c r="EJ48" s="582">
        <v>545508</v>
      </c>
      <c r="EK48" s="582">
        <v>2000000</v>
      </c>
      <c r="EL48" s="582">
        <v>524818</v>
      </c>
      <c r="EM48" s="582">
        <v>2000000</v>
      </c>
      <c r="EO48" s="582">
        <v>726602.75</v>
      </c>
      <c r="EP48" s="582">
        <v>448216</v>
      </c>
      <c r="EQ48" s="582">
        <v>332507</v>
      </c>
      <c r="ER48" s="582">
        <v>245366</v>
      </c>
      <c r="ES48" s="582">
        <v>397102.5</v>
      </c>
      <c r="ET48" s="582">
        <v>4116679.5</v>
      </c>
      <c r="EU48" s="582">
        <v>7016385.7999999998</v>
      </c>
      <c r="EV48" s="582">
        <v>42335</v>
      </c>
      <c r="EX48" s="582">
        <v>233089.25</v>
      </c>
      <c r="EY48" s="582">
        <v>24282427.949999999</v>
      </c>
      <c r="EZ48" s="582">
        <v>834842.6</v>
      </c>
      <c r="FA48" s="582">
        <v>2188601</v>
      </c>
      <c r="FB48" s="582">
        <v>747862</v>
      </c>
      <c r="FC48" s="582">
        <v>1202118.2</v>
      </c>
      <c r="FD48" s="582">
        <v>2620749.4500000002</v>
      </c>
      <c r="FE48" s="582">
        <v>202872.01</v>
      </c>
      <c r="FF48" s="582">
        <v>30120167.100000001</v>
      </c>
      <c r="FG48" s="582">
        <v>367880</v>
      </c>
      <c r="FH48" s="582">
        <v>12</v>
      </c>
      <c r="FJ48" s="582">
        <v>716140</v>
      </c>
      <c r="FK48" s="582">
        <v>220911</v>
      </c>
      <c r="FL48" s="582">
        <v>124563.6</v>
      </c>
      <c r="FM48" s="582">
        <v>7320533</v>
      </c>
      <c r="FN48" s="582">
        <v>421175.7</v>
      </c>
      <c r="FO48" s="582">
        <v>359787.81</v>
      </c>
      <c r="FP48" s="582">
        <v>119720</v>
      </c>
      <c r="FR48" s="582">
        <v>14559848.98</v>
      </c>
      <c r="FS48" s="582">
        <v>15000143.300000001</v>
      </c>
      <c r="FT48" s="582">
        <v>6668003.6600000001</v>
      </c>
      <c r="FU48" s="582">
        <v>586877</v>
      </c>
      <c r="FV48" s="582">
        <v>2129679</v>
      </c>
      <c r="FW48" s="582">
        <v>4607217.76</v>
      </c>
      <c r="FX48" s="582">
        <v>1722503</v>
      </c>
      <c r="FY48" s="582">
        <v>60162284.799999997</v>
      </c>
      <c r="FZ48" s="582">
        <v>8863742.0999999996</v>
      </c>
      <c r="GA48" s="582">
        <v>5967028.1500000004</v>
      </c>
      <c r="GB48" s="582">
        <v>826050.2</v>
      </c>
      <c r="GC48" s="582">
        <v>1363463</v>
      </c>
      <c r="GD48" s="582">
        <v>5029049</v>
      </c>
      <c r="GF48" s="582">
        <v>27835485.100000001</v>
      </c>
      <c r="GG48" s="582">
        <v>32431351.620000001</v>
      </c>
      <c r="GH48" s="582">
        <v>2332033.2999999998</v>
      </c>
      <c r="GI48" s="582">
        <v>5787948.8600000003</v>
      </c>
      <c r="GJ48" s="582">
        <v>3819980.22</v>
      </c>
      <c r="GK48" s="582">
        <v>14308209.57</v>
      </c>
      <c r="GL48" s="582">
        <v>29011245.640000001</v>
      </c>
      <c r="GM48" s="582">
        <v>24509751.260000002</v>
      </c>
      <c r="GN48" s="582">
        <v>550305</v>
      </c>
      <c r="GO48" s="582">
        <v>9114571.8300000001</v>
      </c>
      <c r="GP48" s="582">
        <v>1127090</v>
      </c>
      <c r="GR48" s="582">
        <v>100782062.84999999</v>
      </c>
      <c r="GS48" s="582">
        <v>4369986.92</v>
      </c>
      <c r="GT48" s="582">
        <v>3742855.26</v>
      </c>
      <c r="GU48" s="582">
        <v>417952.13</v>
      </c>
      <c r="GV48" s="582">
        <v>8033620.6200000001</v>
      </c>
      <c r="GW48" s="582">
        <v>936810.61</v>
      </c>
      <c r="GX48" s="582">
        <v>864620.8</v>
      </c>
      <c r="HD48" s="582">
        <v>2307955.56</v>
      </c>
      <c r="HE48" s="582">
        <v>6504073.0500000007</v>
      </c>
      <c r="HG48" s="582">
        <v>10890451.43</v>
      </c>
      <c r="HH48" s="582">
        <v>17276945.890000001</v>
      </c>
      <c r="HI48" s="582">
        <v>2769220.06</v>
      </c>
      <c r="HK48" s="582">
        <v>8205910.2800000003</v>
      </c>
      <c r="HL48" s="582">
        <v>167071</v>
      </c>
      <c r="HM48" s="582">
        <v>813696.04</v>
      </c>
      <c r="HN48" s="582">
        <v>110876</v>
      </c>
      <c r="HO48" s="582">
        <v>13317.33</v>
      </c>
      <c r="HQ48" s="582">
        <v>101591.56</v>
      </c>
      <c r="HR48" s="582">
        <v>151102</v>
      </c>
      <c r="HV48" s="582">
        <v>10250</v>
      </c>
      <c r="HW48" s="582">
        <v>348028.5</v>
      </c>
      <c r="HX48" s="582">
        <v>469335</v>
      </c>
      <c r="HY48" s="582">
        <v>1541256.34</v>
      </c>
      <c r="HZ48" s="582">
        <v>281035</v>
      </c>
      <c r="IA48" s="582">
        <v>263981.62</v>
      </c>
      <c r="IB48" s="582">
        <v>807240.2</v>
      </c>
      <c r="IC48" s="582">
        <v>179721.5</v>
      </c>
      <c r="ID48" s="582">
        <v>674423.65</v>
      </c>
      <c r="IE48" s="582">
        <v>88650</v>
      </c>
      <c r="IF48" s="582">
        <v>712778</v>
      </c>
      <c r="IG48" s="582">
        <v>3500</v>
      </c>
      <c r="IH48" s="582">
        <v>5050</v>
      </c>
      <c r="IK48" s="582">
        <v>190685</v>
      </c>
      <c r="IL48" s="582">
        <v>369561.5</v>
      </c>
      <c r="IM48" s="582">
        <v>669886.14</v>
      </c>
      <c r="IN48" s="582">
        <v>14223412.050000001</v>
      </c>
      <c r="IO48" s="582">
        <v>218312</v>
      </c>
      <c r="IP48" s="582">
        <v>537100</v>
      </c>
      <c r="IQ48" s="582">
        <v>197715</v>
      </c>
      <c r="IR48" s="582">
        <v>74480</v>
      </c>
      <c r="IS48" s="582">
        <v>1873815.25</v>
      </c>
      <c r="IV48" s="582">
        <v>1000000</v>
      </c>
      <c r="IX48" s="582">
        <v>20000</v>
      </c>
      <c r="IY48" s="582">
        <v>2000000</v>
      </c>
      <c r="JA48" s="582">
        <v>17000000</v>
      </c>
      <c r="JB48" s="582">
        <v>300000</v>
      </c>
      <c r="JH48" s="582">
        <v>1527388.13</v>
      </c>
      <c r="JI48" s="582">
        <v>55666</v>
      </c>
      <c r="JK48" s="582">
        <v>94865</v>
      </c>
      <c r="JU48" s="582">
        <v>456631</v>
      </c>
      <c r="JW48" s="582">
        <v>339080.28</v>
      </c>
      <c r="JX48" s="582">
        <v>179708</v>
      </c>
      <c r="JY48" s="582">
        <v>101650</v>
      </c>
      <c r="JZ48" s="582">
        <v>459820</v>
      </c>
      <c r="KA48" s="582">
        <v>22800</v>
      </c>
      <c r="KB48" s="582">
        <v>308100</v>
      </c>
      <c r="KD48" s="582">
        <v>503080.75</v>
      </c>
      <c r="KF48" s="582">
        <v>49800</v>
      </c>
      <c r="KG48" s="582">
        <v>188358</v>
      </c>
      <c r="KH48" s="582">
        <v>464102</v>
      </c>
      <c r="KK48" s="582">
        <v>33237816.5</v>
      </c>
      <c r="KL48" s="582">
        <v>1852447.32</v>
      </c>
      <c r="KM48" s="582">
        <v>21204115.850000001</v>
      </c>
      <c r="KN48" s="582">
        <v>88130000</v>
      </c>
      <c r="KO48" s="582">
        <v>35729980</v>
      </c>
      <c r="KP48" s="582">
        <v>59088264.640000001</v>
      </c>
      <c r="KQ48" s="582">
        <v>20000000</v>
      </c>
      <c r="KS48" s="582">
        <v>314034.65000000002</v>
      </c>
      <c r="KT48" s="582">
        <v>263178</v>
      </c>
      <c r="KV48" s="582">
        <v>241650</v>
      </c>
      <c r="LA48" s="582">
        <v>117516528</v>
      </c>
      <c r="LB48" s="582">
        <v>38410765.18</v>
      </c>
      <c r="LC48" s="582">
        <v>92196156</v>
      </c>
      <c r="LD48" s="582">
        <v>52638189.140000001</v>
      </c>
      <c r="LE48" s="582">
        <v>79000000</v>
      </c>
      <c r="LF48" s="582">
        <v>60504101</v>
      </c>
      <c r="LG48" s="582">
        <v>11188906.51</v>
      </c>
      <c r="LL48" s="582">
        <v>549402.06000000006</v>
      </c>
      <c r="LM48" s="582">
        <v>169875</v>
      </c>
      <c r="LO48" s="582">
        <v>160160</v>
      </c>
      <c r="LP48" s="582">
        <v>517217</v>
      </c>
      <c r="LQ48" s="582">
        <v>197885.5</v>
      </c>
      <c r="LR48" s="582">
        <v>374480</v>
      </c>
      <c r="LT48" s="582">
        <v>10002818.949999999</v>
      </c>
      <c r="LU48" s="582">
        <v>500000</v>
      </c>
      <c r="LZ48" s="582">
        <v>545768</v>
      </c>
      <c r="MA48" s="582">
        <v>8483911.5</v>
      </c>
      <c r="MB48" s="582">
        <v>1650266.5</v>
      </c>
      <c r="MC48" s="582">
        <v>461181.15</v>
      </c>
      <c r="MD48" s="582">
        <v>1002092</v>
      </c>
      <c r="ME48" s="582">
        <v>4327577</v>
      </c>
      <c r="MF48" s="582">
        <v>9134233</v>
      </c>
      <c r="MG48" s="582">
        <v>904273.6</v>
      </c>
      <c r="MI48" s="582">
        <v>345535.5</v>
      </c>
      <c r="MJ48" s="582">
        <v>108980</v>
      </c>
      <c r="MK48" s="582">
        <v>381650</v>
      </c>
      <c r="ML48" s="582">
        <v>203155</v>
      </c>
      <c r="MM48" s="582">
        <v>442630</v>
      </c>
      <c r="MN48" s="582">
        <v>467944</v>
      </c>
      <c r="MO48" s="582">
        <v>106465</v>
      </c>
      <c r="MP48" s="582">
        <v>299700</v>
      </c>
      <c r="MQ48" s="582">
        <v>362150</v>
      </c>
      <c r="MR48" s="582">
        <v>899225</v>
      </c>
      <c r="MS48" s="582">
        <v>1211991</v>
      </c>
      <c r="MU48" s="582">
        <v>6404270</v>
      </c>
      <c r="MV48" s="582">
        <v>20196470.670000002</v>
      </c>
      <c r="MW48" s="582">
        <v>1778711</v>
      </c>
      <c r="MX48" s="582">
        <v>31276959.649999999</v>
      </c>
      <c r="MY48" s="582">
        <v>2397144.5</v>
      </c>
      <c r="MZ48" s="582">
        <v>163750422.61000001</v>
      </c>
      <c r="NA48" s="582">
        <v>5899867.8700000001</v>
      </c>
      <c r="NB48" s="582">
        <v>5623365.5499999998</v>
      </c>
      <c r="NC48" s="582">
        <v>1984700</v>
      </c>
      <c r="ND48" s="582">
        <v>1296486</v>
      </c>
      <c r="NF48" s="582">
        <v>6427992.2199999997</v>
      </c>
      <c r="NG48" s="582">
        <v>680230.27</v>
      </c>
      <c r="NI48" s="582">
        <v>139670</v>
      </c>
      <c r="NJ48" s="582">
        <v>17711038.870000001</v>
      </c>
      <c r="NK48" s="582">
        <v>25136815.949999999</v>
      </c>
      <c r="NM48" s="582">
        <v>3285256.3</v>
      </c>
      <c r="NN48" s="582">
        <v>554062.89</v>
      </c>
      <c r="NO48" s="582">
        <v>4490136.4400000004</v>
      </c>
      <c r="NP48" s="582">
        <v>47985</v>
      </c>
      <c r="NW48" s="582">
        <v>100217.5</v>
      </c>
      <c r="NY48" s="582">
        <v>4292719.88</v>
      </c>
      <c r="OG48" s="582">
        <v>4875672.58</v>
      </c>
      <c r="OJ48" s="582">
        <v>2964025</v>
      </c>
      <c r="OK48" s="582">
        <v>92208</v>
      </c>
      <c r="OL48" s="582">
        <v>796967.05</v>
      </c>
      <c r="OM48" s="582">
        <v>131494.70000000001</v>
      </c>
      <c r="OO48" s="582">
        <v>2000000</v>
      </c>
      <c r="OP48" s="582">
        <v>16306437.789999999</v>
      </c>
      <c r="OQ48" s="582">
        <v>2000000</v>
      </c>
      <c r="OR48" s="582">
        <v>1269803.3500000001</v>
      </c>
      <c r="OS48" s="582">
        <v>641391.77</v>
      </c>
      <c r="OU48" s="582">
        <v>46360</v>
      </c>
      <c r="OV48" s="582">
        <v>381941.42</v>
      </c>
      <c r="OW48" s="582">
        <v>1255194</v>
      </c>
      <c r="OX48" s="582">
        <v>433472</v>
      </c>
      <c r="OZ48" s="582">
        <v>211539</v>
      </c>
      <c r="PA48" s="582">
        <v>651567.65</v>
      </c>
      <c r="PB48" s="582">
        <v>86470</v>
      </c>
      <c r="PE48" s="582">
        <v>114181</v>
      </c>
      <c r="PF48" s="582">
        <v>68250.03</v>
      </c>
      <c r="PG48" s="582">
        <v>691307.5</v>
      </c>
      <c r="PH48" s="582">
        <v>480037</v>
      </c>
      <c r="PI48" s="582">
        <v>288828</v>
      </c>
      <c r="PJ48" s="582">
        <v>119110</v>
      </c>
      <c r="PK48" s="582">
        <v>835394.36</v>
      </c>
      <c r="PL48" s="582">
        <v>143550</v>
      </c>
      <c r="PM48" s="582">
        <v>271251.15999999997</v>
      </c>
      <c r="PN48" s="582">
        <v>1005602.78</v>
      </c>
      <c r="PP48" s="582">
        <v>1099894.1000000001</v>
      </c>
      <c r="PQ48" s="582">
        <v>506668</v>
      </c>
      <c r="PR48" s="582">
        <v>259750</v>
      </c>
      <c r="PS48" s="582">
        <v>142234</v>
      </c>
      <c r="PT48" s="582">
        <v>240958.5</v>
      </c>
      <c r="QA48" s="582">
        <v>2050000</v>
      </c>
      <c r="QB48" s="582">
        <v>39750</v>
      </c>
      <c r="QC48" s="582">
        <v>367812.14</v>
      </c>
      <c r="QD48" s="582">
        <v>93800</v>
      </c>
      <c r="QE48" s="582">
        <v>678400</v>
      </c>
      <c r="QF48" s="582">
        <v>8025</v>
      </c>
      <c r="QG48" s="582">
        <v>1822750</v>
      </c>
      <c r="QH48" s="582">
        <v>189714</v>
      </c>
      <c r="QK48" s="582">
        <v>82450</v>
      </c>
      <c r="QN48" s="582">
        <v>1196970.02</v>
      </c>
      <c r="QP48" s="582">
        <v>10000</v>
      </c>
      <c r="QQ48" s="582">
        <v>5000</v>
      </c>
      <c r="QR48" s="582">
        <v>106765</v>
      </c>
      <c r="QV48" s="582">
        <v>291160</v>
      </c>
      <c r="QW48" s="582">
        <v>451242</v>
      </c>
      <c r="QX48" s="582">
        <v>374919</v>
      </c>
      <c r="QY48" s="582">
        <v>69400</v>
      </c>
      <c r="QZ48" s="582">
        <v>1657212</v>
      </c>
      <c r="RA48" s="582">
        <v>200000</v>
      </c>
      <c r="RB48" s="582">
        <v>158740</v>
      </c>
      <c r="RD48" s="582">
        <v>321418</v>
      </c>
      <c r="RE48" s="582">
        <v>211723</v>
      </c>
      <c r="RF48" s="582">
        <v>278823</v>
      </c>
      <c r="RG48" s="582">
        <v>104950</v>
      </c>
      <c r="RI48" s="582">
        <v>791740</v>
      </c>
      <c r="RJ48" s="582">
        <v>161408</v>
      </c>
      <c r="RK48" s="582">
        <v>190920</v>
      </c>
      <c r="RL48" s="582">
        <v>334795</v>
      </c>
      <c r="RM48" s="582">
        <v>83825</v>
      </c>
      <c r="RO48" s="582">
        <v>269410</v>
      </c>
      <c r="RP48" s="582">
        <v>760109</v>
      </c>
      <c r="RQ48" s="582">
        <v>1621514.1</v>
      </c>
      <c r="RR48" s="582">
        <v>1960686.25</v>
      </c>
      <c r="RS48" s="582">
        <v>99056</v>
      </c>
      <c r="RT48" s="582">
        <v>112740</v>
      </c>
      <c r="RU48" s="582">
        <v>361140</v>
      </c>
      <c r="RV48" s="582">
        <v>314587.5</v>
      </c>
      <c r="RX48" s="582">
        <v>311520</v>
      </c>
      <c r="RY48" s="582">
        <v>252100</v>
      </c>
      <c r="RZ48" s="582">
        <v>123168</v>
      </c>
      <c r="SA48" s="582">
        <v>331915</v>
      </c>
      <c r="SC48" s="582">
        <v>333924</v>
      </c>
      <c r="SD48" s="582">
        <v>60400</v>
      </c>
      <c r="SI48" s="582">
        <v>0</v>
      </c>
      <c r="SJ48" s="582">
        <v>186227</v>
      </c>
      <c r="SK48" s="582">
        <v>314644</v>
      </c>
      <c r="SL48" s="582">
        <v>495058.65</v>
      </c>
      <c r="SM48" s="582">
        <v>38940</v>
      </c>
      <c r="SO48" s="582">
        <v>360619.9</v>
      </c>
      <c r="SP48" s="582">
        <v>1166698.75</v>
      </c>
      <c r="SQ48" s="582">
        <v>493530.35</v>
      </c>
      <c r="SR48" s="582">
        <v>428750.61</v>
      </c>
      <c r="SS48" s="582">
        <v>559095.25</v>
      </c>
      <c r="ST48" s="582">
        <v>19400</v>
      </c>
      <c r="SU48" s="582">
        <v>257752.1</v>
      </c>
      <c r="SW48" s="582">
        <v>332670</v>
      </c>
      <c r="SX48" s="582">
        <v>331107</v>
      </c>
      <c r="SY48" s="582">
        <v>143075</v>
      </c>
      <c r="SZ48" s="582">
        <v>133275</v>
      </c>
      <c r="TA48" s="582">
        <v>95675</v>
      </c>
      <c r="TB48" s="582">
        <v>139800</v>
      </c>
      <c r="TC48" s="582">
        <v>746878</v>
      </c>
      <c r="TD48" s="582">
        <v>27475</v>
      </c>
      <c r="TE48" s="582">
        <v>429105.5</v>
      </c>
      <c r="TF48" s="582">
        <v>237455</v>
      </c>
      <c r="TG48" s="582">
        <v>514101.5</v>
      </c>
      <c r="TH48" s="582">
        <v>260500</v>
      </c>
      <c r="TI48" s="582">
        <v>124425</v>
      </c>
      <c r="TK48" s="582">
        <v>102945</v>
      </c>
      <c r="TL48" s="582">
        <v>141866</v>
      </c>
      <c r="TM48" s="582">
        <v>303492</v>
      </c>
      <c r="TN48" s="582">
        <v>129645</v>
      </c>
      <c r="TO48" s="582">
        <v>114060</v>
      </c>
      <c r="TP48" s="582">
        <v>120198</v>
      </c>
      <c r="TR48" s="582">
        <v>215609</v>
      </c>
      <c r="TS48" s="582">
        <v>429536</v>
      </c>
      <c r="TT48" s="582">
        <v>609683</v>
      </c>
      <c r="TU48" s="582">
        <v>38755</v>
      </c>
      <c r="TV48" s="582">
        <v>66410</v>
      </c>
      <c r="TW48" s="582">
        <v>41400</v>
      </c>
      <c r="TX48" s="582">
        <v>203870</v>
      </c>
      <c r="TY48" s="582">
        <v>452711.5</v>
      </c>
      <c r="UA48" s="582">
        <v>234333</v>
      </c>
      <c r="UC48" s="582">
        <v>691492.5</v>
      </c>
      <c r="UD48" s="582">
        <v>41950</v>
      </c>
      <c r="UE48" s="582">
        <v>100240</v>
      </c>
      <c r="UF48" s="582">
        <v>2512604.54</v>
      </c>
      <c r="UG48" s="582">
        <v>157877</v>
      </c>
      <c r="UH48" s="582">
        <v>37875</v>
      </c>
      <c r="UI48" s="582">
        <v>301565</v>
      </c>
      <c r="UJ48" s="582">
        <v>151283.85</v>
      </c>
      <c r="UL48" s="582">
        <v>99540</v>
      </c>
      <c r="UM48" s="582">
        <v>362880</v>
      </c>
      <c r="UN48" s="582">
        <v>26215.200000000001</v>
      </c>
      <c r="UO48" s="582">
        <v>234826</v>
      </c>
      <c r="UP48" s="582">
        <v>58586</v>
      </c>
      <c r="UR48" s="582">
        <v>548000</v>
      </c>
      <c r="UU48" s="582">
        <v>17500</v>
      </c>
      <c r="UV48" s="582">
        <v>65332</v>
      </c>
      <c r="UW48" s="582">
        <v>594898</v>
      </c>
      <c r="UX48" s="582">
        <v>49650</v>
      </c>
      <c r="UY48" s="582">
        <v>899316.9</v>
      </c>
      <c r="UZ48" s="582">
        <v>360055</v>
      </c>
      <c r="VA48" s="582">
        <v>296890</v>
      </c>
      <c r="VB48" s="582">
        <v>1264424</v>
      </c>
      <c r="VC48" s="582">
        <v>330438</v>
      </c>
      <c r="VD48" s="582">
        <v>375862.5</v>
      </c>
      <c r="VE48" s="582">
        <v>213321.55</v>
      </c>
      <c r="VF48" s="582">
        <v>99501</v>
      </c>
      <c r="VH48" s="582">
        <v>143722.5</v>
      </c>
      <c r="VI48" s="582">
        <v>1030078.6</v>
      </c>
      <c r="VJ48" s="582">
        <v>340247.6</v>
      </c>
      <c r="VK48" s="582">
        <v>206127</v>
      </c>
      <c r="VN48" s="582">
        <v>45192.5</v>
      </c>
      <c r="VO48" s="582">
        <v>196630</v>
      </c>
      <c r="VP48" s="582">
        <v>300000</v>
      </c>
      <c r="VQ48" s="582">
        <v>187170</v>
      </c>
      <c r="VR48" s="582">
        <v>248901</v>
      </c>
      <c r="VS48" s="582">
        <v>714359.48</v>
      </c>
      <c r="VT48" s="582">
        <v>197710</v>
      </c>
      <c r="VV48" s="582">
        <v>4503730</v>
      </c>
      <c r="VW48" s="582">
        <v>1000000</v>
      </c>
      <c r="VX48" s="582">
        <v>10048859.050000001</v>
      </c>
      <c r="VY48" s="582">
        <v>40000</v>
      </c>
      <c r="VZ48" s="582">
        <v>325244</v>
      </c>
      <c r="WA48" s="582">
        <v>64900</v>
      </c>
      <c r="WC48" s="582">
        <v>4078104.7</v>
      </c>
      <c r="WD48" s="582">
        <v>15200000</v>
      </c>
      <c r="WE48" s="582">
        <v>9183264</v>
      </c>
      <c r="WF48" s="582">
        <v>1278606</v>
      </c>
      <c r="WG48" s="582">
        <v>2458092.75</v>
      </c>
      <c r="WH48" s="582">
        <v>2599549</v>
      </c>
      <c r="WI48" s="582">
        <v>11389200</v>
      </c>
      <c r="WJ48" s="582">
        <v>1210367.32</v>
      </c>
      <c r="WK48" s="582">
        <v>2261926</v>
      </c>
      <c r="WL48" s="582">
        <v>383708</v>
      </c>
      <c r="WM48" s="582">
        <v>3111031.5</v>
      </c>
      <c r="WN48" s="582">
        <v>1024500</v>
      </c>
      <c r="WO48" s="582">
        <v>32919524.030000001</v>
      </c>
      <c r="WQ48" s="582">
        <v>3262892.5</v>
      </c>
      <c r="WR48" s="582">
        <v>9481482.3800000008</v>
      </c>
      <c r="WS48" s="582">
        <v>1532929</v>
      </c>
      <c r="WT48" s="582">
        <v>400000</v>
      </c>
      <c r="WU48" s="582">
        <v>10560195</v>
      </c>
      <c r="WW48" s="582">
        <v>500000</v>
      </c>
      <c r="WX48" s="582">
        <v>182246.13</v>
      </c>
      <c r="WY48" s="582">
        <v>416156.1</v>
      </c>
      <c r="WZ48" s="582">
        <v>4800000</v>
      </c>
      <c r="XA48" s="582">
        <v>1654496.6</v>
      </c>
      <c r="XB48" s="582">
        <v>3522470</v>
      </c>
      <c r="XC48" s="582">
        <v>650442</v>
      </c>
      <c r="XD48" s="582">
        <v>126660190.03</v>
      </c>
      <c r="XE48" s="582">
        <v>1265535</v>
      </c>
      <c r="XF48" s="582">
        <v>460074</v>
      </c>
      <c r="XG48" s="582">
        <v>247454.5</v>
      </c>
      <c r="XH48" s="582">
        <v>229047.31</v>
      </c>
      <c r="XJ48" s="582">
        <v>12404233.65</v>
      </c>
      <c r="XK48" s="582">
        <v>3715202</v>
      </c>
      <c r="XM48" s="582">
        <v>6911630.2800000003</v>
      </c>
      <c r="XN48" s="582">
        <v>2764977</v>
      </c>
      <c r="XO48" s="582">
        <v>2118544</v>
      </c>
      <c r="XP48" s="582">
        <v>7723185</v>
      </c>
      <c r="XQ48" s="582">
        <v>1335345</v>
      </c>
      <c r="XR48" s="582">
        <v>3086949</v>
      </c>
      <c r="XS48" s="582">
        <v>2115158.75</v>
      </c>
      <c r="XT48" s="582">
        <v>3987743.25</v>
      </c>
      <c r="XU48" s="582">
        <v>1311904</v>
      </c>
      <c r="XV48" s="582">
        <v>1716818</v>
      </c>
      <c r="XW48" s="582">
        <v>3008070</v>
      </c>
      <c r="XX48" s="582">
        <v>1730609</v>
      </c>
      <c r="XY48" s="582">
        <v>3346282</v>
      </c>
      <c r="XZ48" s="582">
        <v>2590244</v>
      </c>
      <c r="YA48" s="582">
        <v>1383460</v>
      </c>
      <c r="YB48" s="582">
        <v>2931445.2</v>
      </c>
      <c r="YC48" s="582">
        <v>2808900</v>
      </c>
      <c r="YD48" s="582">
        <v>1554284.95</v>
      </c>
      <c r="YE48" s="582">
        <v>3157450</v>
      </c>
      <c r="YG48" s="582">
        <v>478805</v>
      </c>
      <c r="YH48" s="582">
        <v>227790</v>
      </c>
      <c r="YI48" s="582">
        <v>315245</v>
      </c>
      <c r="YJ48" s="582">
        <v>26806672.219999999</v>
      </c>
      <c r="YK48" s="582">
        <v>1955189.2</v>
      </c>
      <c r="YL48" s="582">
        <v>261535</v>
      </c>
      <c r="YM48" s="582">
        <v>160000</v>
      </c>
      <c r="YN48" s="582">
        <v>1332763.7</v>
      </c>
      <c r="YO48" s="582">
        <v>3138679.33</v>
      </c>
      <c r="YP48" s="582">
        <v>160190</v>
      </c>
      <c r="YQ48" s="582">
        <v>868875</v>
      </c>
      <c r="YR48" s="582">
        <v>367840</v>
      </c>
      <c r="YS48" s="582">
        <v>234770</v>
      </c>
      <c r="YT48" s="582">
        <v>103865</v>
      </c>
      <c r="YU48" s="582">
        <v>1100000</v>
      </c>
      <c r="YV48" s="582">
        <v>456700</v>
      </c>
      <c r="YX48" s="582">
        <v>6262640.6600000001</v>
      </c>
      <c r="YY48" s="582">
        <v>638012</v>
      </c>
      <c r="YZ48" s="582">
        <v>49482.5</v>
      </c>
      <c r="ZA48" s="582">
        <v>198025</v>
      </c>
      <c r="ZB48" s="582">
        <v>162500</v>
      </c>
      <c r="ZC48" s="582">
        <v>120678</v>
      </c>
      <c r="ZE48" s="582">
        <v>119148</v>
      </c>
      <c r="ZF48" s="582">
        <v>926820</v>
      </c>
      <c r="ZG48" s="582">
        <v>215302.23</v>
      </c>
      <c r="ZH48" s="582">
        <v>49650</v>
      </c>
      <c r="ZI48" s="582">
        <v>319710</v>
      </c>
      <c r="ZJ48" s="582">
        <v>93423</v>
      </c>
      <c r="ZK48" s="582">
        <v>254800</v>
      </c>
      <c r="ZL48" s="582">
        <v>53955</v>
      </c>
      <c r="ZN48" s="582">
        <v>1469860</v>
      </c>
      <c r="ZO48" s="582">
        <v>1261349.5</v>
      </c>
      <c r="ZQ48" s="582">
        <v>18793545.699999999</v>
      </c>
      <c r="ZR48" s="582">
        <v>824579.2</v>
      </c>
      <c r="ZS48" s="582">
        <v>594804.5</v>
      </c>
      <c r="ZT48" s="582">
        <v>2041546.2</v>
      </c>
      <c r="ZU48" s="582">
        <v>73613829.290000007</v>
      </c>
      <c r="ZV48" s="582">
        <v>1185160.45</v>
      </c>
      <c r="ZW48" s="582">
        <v>1068627</v>
      </c>
      <c r="ZX48" s="582">
        <v>9724618.5</v>
      </c>
      <c r="ZY48" s="582">
        <v>1339552.95</v>
      </c>
      <c r="ZZ48" s="582">
        <v>2803862.17</v>
      </c>
      <c r="AAA48" s="582">
        <v>1024202</v>
      </c>
      <c r="AAB48" s="582">
        <v>2090443.95</v>
      </c>
      <c r="AAC48" s="582">
        <v>1036026.62</v>
      </c>
      <c r="AAD48" s="582">
        <v>660000</v>
      </c>
      <c r="AAE48" s="582">
        <v>435610</v>
      </c>
      <c r="AAF48" s="582">
        <v>1250111</v>
      </c>
      <c r="AAG48" s="582">
        <v>100000</v>
      </c>
      <c r="AAH48" s="582">
        <v>351505</v>
      </c>
      <c r="AAJ48" s="582">
        <v>650967.30000000005</v>
      </c>
      <c r="AAK48" s="582">
        <v>760205.25</v>
      </c>
      <c r="AAL48" s="582">
        <v>762943.5</v>
      </c>
      <c r="AAM48" s="582">
        <v>264204.01</v>
      </c>
      <c r="AAN48" s="582">
        <v>1202448</v>
      </c>
      <c r="AAO48" s="582">
        <v>698502.88</v>
      </c>
      <c r="AAQ48" s="582">
        <v>588230</v>
      </c>
      <c r="AAR48" s="582">
        <v>1220378.1299999999</v>
      </c>
      <c r="AAS48" s="582">
        <v>482000</v>
      </c>
      <c r="AAT48" s="582">
        <v>462291</v>
      </c>
      <c r="AAU48" s="582">
        <v>425251</v>
      </c>
      <c r="AAV48" s="582">
        <v>414664</v>
      </c>
      <c r="AAW48" s="582">
        <v>1321969.8500000001</v>
      </c>
      <c r="AAX48" s="582">
        <v>8952134.5</v>
      </c>
      <c r="AAY48" s="582">
        <v>2551817.46</v>
      </c>
      <c r="AAZ48" s="582">
        <v>1259253.5</v>
      </c>
      <c r="ABB48" s="582">
        <v>1735350.4</v>
      </c>
      <c r="ABC48" s="582">
        <v>631055.49</v>
      </c>
      <c r="ABD48" s="582">
        <v>778431.75</v>
      </c>
      <c r="ABE48" s="582">
        <v>939234.16</v>
      </c>
      <c r="ABF48" s="582">
        <v>33600</v>
      </c>
      <c r="ABG48" s="582">
        <v>652236.76</v>
      </c>
      <c r="ABH48" s="582">
        <v>145512</v>
      </c>
      <c r="ABK48" s="582">
        <v>973464</v>
      </c>
      <c r="ABL48" s="582">
        <v>501848</v>
      </c>
      <c r="ABM48" s="582">
        <v>485203</v>
      </c>
      <c r="ABN48" s="582">
        <v>207737.48</v>
      </c>
      <c r="ABO48" s="582">
        <v>501870</v>
      </c>
      <c r="ABQ48" s="582">
        <v>870273.07</v>
      </c>
      <c r="ABR48" s="582">
        <v>194233</v>
      </c>
      <c r="ABS48" s="582">
        <v>4653616.9800000004</v>
      </c>
      <c r="ABT48" s="582">
        <v>431478.52</v>
      </c>
      <c r="ABU48" s="582">
        <v>372992</v>
      </c>
      <c r="ABV48" s="582">
        <v>213914</v>
      </c>
      <c r="ABW48" s="582">
        <v>293007</v>
      </c>
      <c r="ABX48" s="582">
        <v>37475</v>
      </c>
      <c r="ABZ48" s="582">
        <v>2058035</v>
      </c>
      <c r="ACA48" s="582">
        <v>1106724.7</v>
      </c>
      <c r="ACB48" s="582">
        <v>596509.86</v>
      </c>
      <c r="ACC48" s="582">
        <v>212126</v>
      </c>
      <c r="ACD48" s="582">
        <v>1561450</v>
      </c>
      <c r="ACE48" s="582">
        <v>164919</v>
      </c>
      <c r="ACF48" s="582">
        <v>416933</v>
      </c>
      <c r="ACG48" s="582">
        <v>589076</v>
      </c>
      <c r="ACH48" s="582">
        <v>1290568.3999999999</v>
      </c>
      <c r="ACI48" s="582">
        <v>176748</v>
      </c>
      <c r="ACK48" s="582">
        <v>199905</v>
      </c>
      <c r="ACL48" s="582">
        <v>419944.08</v>
      </c>
      <c r="ACM48" s="582">
        <v>125071.25</v>
      </c>
      <c r="ACN48" s="582">
        <v>10000</v>
      </c>
      <c r="ACO48" s="582">
        <v>268255</v>
      </c>
      <c r="ACQ48" s="582">
        <v>6905261.2000000002</v>
      </c>
      <c r="ACS48" s="582">
        <v>169183</v>
      </c>
      <c r="ACU48" s="582">
        <v>241329</v>
      </c>
      <c r="ACX48" s="582">
        <v>116814</v>
      </c>
      <c r="ACY48" s="582">
        <v>222177.5</v>
      </c>
      <c r="ACZ48" s="582">
        <v>141395</v>
      </c>
      <c r="ADA48" s="582">
        <v>206972.5</v>
      </c>
      <c r="ADB48" s="582">
        <v>253302</v>
      </c>
      <c r="ADD48" s="582">
        <v>379720</v>
      </c>
      <c r="ADE48" s="582">
        <v>206425</v>
      </c>
      <c r="ADF48" s="582">
        <v>517893.03</v>
      </c>
      <c r="ADJ48" s="582">
        <v>107125</v>
      </c>
      <c r="ADK48" s="582">
        <v>376698.5</v>
      </c>
      <c r="ADL48" s="582">
        <v>82858</v>
      </c>
      <c r="ADM48" s="582">
        <v>40550</v>
      </c>
      <c r="ADN48" s="582">
        <v>143380</v>
      </c>
      <c r="ADO48" s="582">
        <v>178785</v>
      </c>
      <c r="ADQ48" s="582">
        <v>33650</v>
      </c>
      <c r="ADR48" s="582">
        <v>983706.03</v>
      </c>
      <c r="ADU48" s="582">
        <v>247934</v>
      </c>
      <c r="ADV48" s="582">
        <v>392054.99</v>
      </c>
      <c r="ADW48" s="582">
        <v>524643.25</v>
      </c>
      <c r="ADX48" s="582">
        <v>404298</v>
      </c>
      <c r="AEB48" s="582">
        <v>1328742.75</v>
      </c>
      <c r="AEC48" s="582">
        <v>201550.5</v>
      </c>
      <c r="AEE48" s="582">
        <v>796856.5</v>
      </c>
      <c r="AEF48" s="582">
        <v>70475</v>
      </c>
      <c r="AEG48" s="582">
        <v>540411.35</v>
      </c>
      <c r="AEH48" s="582">
        <v>316147.96999999997</v>
      </c>
      <c r="AEI48" s="582">
        <v>551461.62</v>
      </c>
      <c r="AEJ48" s="582">
        <v>559134.77</v>
      </c>
      <c r="AEK48" s="582">
        <v>625269</v>
      </c>
      <c r="AEL48" s="582">
        <v>146268.6</v>
      </c>
      <c r="AEM48" s="582">
        <v>389944.47</v>
      </c>
      <c r="AEN48" s="582">
        <v>467745.75</v>
      </c>
      <c r="AEO48" s="582">
        <v>385100</v>
      </c>
      <c r="AEP48" s="582">
        <v>126940</v>
      </c>
      <c r="AEQ48" s="582">
        <v>1182286</v>
      </c>
      <c r="AER48" s="582">
        <v>60529</v>
      </c>
      <c r="AES48" s="582">
        <v>1093924.58</v>
      </c>
      <c r="AEU48" s="582">
        <v>1954785.1</v>
      </c>
      <c r="AEV48" s="582">
        <v>1529077.46</v>
      </c>
      <c r="AEX48" s="582">
        <v>1645267.04</v>
      </c>
      <c r="AEY48" s="582">
        <v>24383137.77</v>
      </c>
      <c r="AEZ48" s="582">
        <v>695834.3</v>
      </c>
      <c r="AFA48" s="582">
        <v>449430.6</v>
      </c>
      <c r="AFB48" s="582">
        <v>297619.34999999998</v>
      </c>
      <c r="AFC48" s="582">
        <v>410446.25</v>
      </c>
      <c r="AFF48" s="582">
        <v>1156394</v>
      </c>
      <c r="AFG48" s="582">
        <v>486168</v>
      </c>
      <c r="AFH48" s="582">
        <v>2350097.1</v>
      </c>
      <c r="AFI48" s="582">
        <v>2398279.7000000002</v>
      </c>
      <c r="AFJ48" s="582">
        <v>1459413.4</v>
      </c>
      <c r="AFK48" s="582">
        <v>322325</v>
      </c>
      <c r="AFL48" s="582">
        <v>452157.6</v>
      </c>
      <c r="AFM48" s="582">
        <v>4300425</v>
      </c>
      <c r="AFN48" s="582">
        <v>1154999.3</v>
      </c>
      <c r="AFO48" s="582">
        <v>886701.6</v>
      </c>
      <c r="AFP48" s="582">
        <v>380741</v>
      </c>
      <c r="AFR48" s="582">
        <v>800000</v>
      </c>
      <c r="AFS48" s="582">
        <v>418085</v>
      </c>
      <c r="AFT48" s="582">
        <v>400000</v>
      </c>
      <c r="AFU48" s="582">
        <v>2659504.75</v>
      </c>
      <c r="AFV48" s="582">
        <v>250000</v>
      </c>
      <c r="AFW48" s="582">
        <v>50000</v>
      </c>
      <c r="AFX48" s="582">
        <v>400000</v>
      </c>
      <c r="AFY48" s="582">
        <v>3164966.52</v>
      </c>
      <c r="AFZ48" s="582">
        <v>80000</v>
      </c>
      <c r="AGA48" s="582">
        <v>8529585.5</v>
      </c>
      <c r="AGB48" s="582">
        <v>796597</v>
      </c>
      <c r="AGD48" s="582">
        <v>877173.7</v>
      </c>
      <c r="AGE48" s="582">
        <v>3062398.4</v>
      </c>
      <c r="AGF48" s="582">
        <v>557786</v>
      </c>
      <c r="AGG48" s="582">
        <v>1627426.8</v>
      </c>
      <c r="AGH48" s="582">
        <v>812184.8</v>
      </c>
      <c r="AGI48" s="582">
        <v>29125</v>
      </c>
      <c r="AGJ48" s="582">
        <v>195501.5</v>
      </c>
      <c r="AGK48" s="582">
        <v>738811.4</v>
      </c>
      <c r="AGL48" s="582">
        <v>2611964.5</v>
      </c>
      <c r="AGM48" s="582">
        <v>331620</v>
      </c>
      <c r="AGP48" s="582">
        <v>838883.4</v>
      </c>
      <c r="AGQ48" s="582">
        <v>193072.6</v>
      </c>
      <c r="AGR48" s="582">
        <v>202330.44</v>
      </c>
      <c r="AGS48" s="582">
        <v>934690.74</v>
      </c>
      <c r="AGT48" s="582">
        <v>54020.6</v>
      </c>
      <c r="AGU48" s="582">
        <v>655707.5</v>
      </c>
      <c r="AGX48" s="582">
        <v>366178.3</v>
      </c>
      <c r="AGY48" s="582">
        <v>966841.61</v>
      </c>
      <c r="AGZ48" s="582">
        <v>596429</v>
      </c>
      <c r="AHA48" s="582">
        <v>1467608.95</v>
      </c>
      <c r="AHB48" s="582">
        <v>1176472.6499999999</v>
      </c>
      <c r="AHC48" s="582">
        <v>742664</v>
      </c>
      <c r="AHD48" s="582">
        <v>253855</v>
      </c>
      <c r="AHE48" s="582">
        <v>2666820</v>
      </c>
      <c r="AHF48" s="582">
        <v>263914.5</v>
      </c>
      <c r="AHG48" s="582">
        <v>729870.32</v>
      </c>
      <c r="AHH48" s="582">
        <v>98523</v>
      </c>
      <c r="AHI48" s="582">
        <v>482935</v>
      </c>
      <c r="AHJ48" s="582">
        <v>433665</v>
      </c>
      <c r="AHK48" s="582">
        <v>755433</v>
      </c>
      <c r="AHL48" s="582">
        <v>709110</v>
      </c>
      <c r="AHN48" s="582">
        <v>477134</v>
      </c>
      <c r="AHO48" s="582">
        <v>832834.1</v>
      </c>
      <c r="AHP48" s="582">
        <v>372254.95</v>
      </c>
      <c r="AHQ48" s="576">
        <v>1779596</v>
      </c>
      <c r="AHR48" s="576">
        <v>1129685.6000000001</v>
      </c>
      <c r="AHS48" s="576">
        <v>447534</v>
      </c>
      <c r="AHT48" s="582">
        <f t="shared" si="62"/>
        <v>2531196872.0699968</v>
      </c>
    </row>
    <row r="49" spans="1:908" x14ac:dyDescent="0.7">
      <c r="B49" s="581" t="s">
        <v>6020</v>
      </c>
      <c r="C49" s="582" t="s">
        <v>6021</v>
      </c>
      <c r="V49" s="582">
        <v>1164500</v>
      </c>
      <c r="AT49" s="582">
        <v>12265993.050000001</v>
      </c>
      <c r="BI49" s="582">
        <v>2230199.6</v>
      </c>
      <c r="BY49" s="582">
        <v>0</v>
      </c>
      <c r="DB49" s="582">
        <v>1591564</v>
      </c>
      <c r="DC49" s="582">
        <v>2716794.08</v>
      </c>
      <c r="DD49" s="582">
        <v>2050182.5</v>
      </c>
      <c r="DE49" s="582">
        <v>8732.5</v>
      </c>
      <c r="DJ49" s="582">
        <v>200000</v>
      </c>
      <c r="DK49" s="582">
        <v>9409353.8300000001</v>
      </c>
      <c r="DL49" s="582">
        <v>154700.75</v>
      </c>
      <c r="DM49" s="582">
        <v>1081302</v>
      </c>
      <c r="DN49" s="582">
        <v>872387</v>
      </c>
      <c r="DO49" s="582">
        <v>462021.75</v>
      </c>
      <c r="DP49" s="582">
        <v>619709.5</v>
      </c>
      <c r="DQ49" s="582">
        <v>408543.23</v>
      </c>
      <c r="DR49" s="582">
        <v>500202.14</v>
      </c>
      <c r="DS49" s="582">
        <v>1199485.72</v>
      </c>
      <c r="DW49" s="582">
        <v>166622.43</v>
      </c>
      <c r="EC49" s="582">
        <v>389540</v>
      </c>
      <c r="FI49" s="582">
        <v>455082.88</v>
      </c>
      <c r="GU49" s="582">
        <v>28488</v>
      </c>
      <c r="GW49" s="582">
        <v>0</v>
      </c>
      <c r="HC49" s="582">
        <v>8797609.5</v>
      </c>
      <c r="HF49" s="582">
        <v>3729049</v>
      </c>
      <c r="HT49" s="582">
        <v>1738418.45</v>
      </c>
      <c r="II49" s="582">
        <v>1175256</v>
      </c>
      <c r="IJ49" s="582">
        <v>3209555.8</v>
      </c>
      <c r="JS49" s="582">
        <v>575850</v>
      </c>
      <c r="KY49" s="582">
        <v>443464</v>
      </c>
      <c r="KZ49" s="582">
        <v>7717644.9000000004</v>
      </c>
      <c r="LJ49" s="582">
        <v>1072515</v>
      </c>
      <c r="LS49" s="582">
        <v>1498127.7</v>
      </c>
      <c r="MI49" s="582">
        <v>0</v>
      </c>
      <c r="ML49" s="582">
        <v>47380</v>
      </c>
      <c r="MM49" s="582">
        <v>0</v>
      </c>
      <c r="MO49" s="582">
        <v>18960</v>
      </c>
      <c r="MP49" s="582">
        <v>0</v>
      </c>
      <c r="MQ49" s="582">
        <v>0</v>
      </c>
      <c r="MR49" s="582">
        <v>0</v>
      </c>
      <c r="NF49" s="582">
        <v>4860000</v>
      </c>
      <c r="NL49" s="582">
        <v>6075691.5300000003</v>
      </c>
      <c r="OT49" s="582">
        <v>8478003.9900000002</v>
      </c>
      <c r="QQ49" s="582">
        <v>243950</v>
      </c>
      <c r="QS49" s="582">
        <v>288801.5</v>
      </c>
      <c r="VM49" s="582">
        <v>1382000</v>
      </c>
      <c r="WH49" s="582">
        <v>877406</v>
      </c>
      <c r="WV49" s="582">
        <v>18379965.77</v>
      </c>
      <c r="XD49" s="582">
        <v>11155176.67</v>
      </c>
      <c r="ABJ49" s="582">
        <v>38800</v>
      </c>
      <c r="ADH49" s="582">
        <v>1603276.72</v>
      </c>
      <c r="ADZ49" s="582">
        <v>8620001.5</v>
      </c>
      <c r="AET49" s="582">
        <v>14024039.859999999</v>
      </c>
      <c r="AFR49" s="582">
        <v>1804773</v>
      </c>
      <c r="AFT49" s="582">
        <v>493438.7</v>
      </c>
      <c r="AFU49" s="582">
        <v>402284.28</v>
      </c>
      <c r="AFV49" s="582">
        <v>391280</v>
      </c>
      <c r="AFY49" s="582">
        <v>577160</v>
      </c>
      <c r="AFZ49" s="582">
        <v>431880</v>
      </c>
      <c r="AGC49" s="582">
        <v>3596760.2</v>
      </c>
      <c r="AHT49" s="582">
        <f t="shared" si="62"/>
        <v>151723925.02999994</v>
      </c>
    </row>
    <row r="50" spans="1:908" x14ac:dyDescent="0.7">
      <c r="B50" s="581" t="s">
        <v>6022</v>
      </c>
      <c r="C50" s="582" t="s">
        <v>6384</v>
      </c>
      <c r="D50" s="582">
        <v>0</v>
      </c>
      <c r="V50" s="582">
        <v>152405</v>
      </c>
      <c r="W50" s="582">
        <v>0</v>
      </c>
      <c r="CG50" s="582">
        <v>0</v>
      </c>
      <c r="DK50" s="582">
        <v>429905</v>
      </c>
      <c r="DT50" s="582">
        <v>225527045.84</v>
      </c>
      <c r="GD50" s="582">
        <v>0</v>
      </c>
      <c r="GY50" s="582">
        <v>0</v>
      </c>
      <c r="HC50" s="582">
        <v>0</v>
      </c>
      <c r="HW50" s="582">
        <v>41002</v>
      </c>
      <c r="JL50" s="582">
        <v>4214265.63</v>
      </c>
      <c r="KI50" s="582">
        <v>0</v>
      </c>
      <c r="KZ50" s="582">
        <v>0</v>
      </c>
      <c r="LH50" s="582">
        <v>0</v>
      </c>
      <c r="LJ50" s="582">
        <v>0</v>
      </c>
      <c r="LS50" s="582">
        <v>0</v>
      </c>
      <c r="MH50" s="582">
        <v>0</v>
      </c>
      <c r="NH50" s="582">
        <v>0</v>
      </c>
      <c r="NX50" s="582">
        <v>0</v>
      </c>
      <c r="NY50" s="582">
        <v>227289.24</v>
      </c>
      <c r="OH50" s="582">
        <v>0</v>
      </c>
      <c r="OP50" s="582">
        <v>0</v>
      </c>
      <c r="PU50" s="582">
        <v>0</v>
      </c>
      <c r="PV50" s="582">
        <v>13671.26</v>
      </c>
      <c r="PW50" s="582">
        <v>7628730.4500000002</v>
      </c>
      <c r="QO50" s="582">
        <v>0</v>
      </c>
      <c r="QY50" s="582">
        <v>13538658.32</v>
      </c>
      <c r="TJ50" s="582">
        <v>0</v>
      </c>
      <c r="TZ50" s="582">
        <v>0</v>
      </c>
      <c r="UB50" s="582">
        <v>0</v>
      </c>
      <c r="VM50" s="582">
        <v>0</v>
      </c>
      <c r="WV50" s="582">
        <v>0</v>
      </c>
      <c r="XI50" s="582">
        <v>1002690</v>
      </c>
      <c r="XL50" s="582">
        <v>0</v>
      </c>
      <c r="YW50" s="582">
        <v>0</v>
      </c>
      <c r="ZD50" s="582">
        <v>0</v>
      </c>
      <c r="AAP50" s="582">
        <v>0</v>
      </c>
      <c r="AAR50" s="582">
        <v>0</v>
      </c>
      <c r="ABI50" s="582">
        <v>0</v>
      </c>
      <c r="ABO50" s="582">
        <v>11520</v>
      </c>
      <c r="ADH50" s="582">
        <v>4900</v>
      </c>
      <c r="ADZ50" s="582">
        <v>0</v>
      </c>
      <c r="AFE50" s="582">
        <v>0</v>
      </c>
      <c r="AHG50" s="582">
        <v>83490812.849999994</v>
      </c>
      <c r="AHT50" s="582">
        <f t="shared" si="62"/>
        <v>336282895.58999997</v>
      </c>
    </row>
    <row r="51" spans="1:908" x14ac:dyDescent="0.7">
      <c r="B51" s="581" t="s">
        <v>6023</v>
      </c>
      <c r="C51" s="582" t="s">
        <v>6024</v>
      </c>
      <c r="BI51" s="582">
        <v>518880</v>
      </c>
      <c r="GY51" s="582">
        <v>0</v>
      </c>
      <c r="JL51" s="582">
        <v>396540.35</v>
      </c>
      <c r="LI51" s="582">
        <v>0</v>
      </c>
      <c r="LS51" s="582">
        <v>0</v>
      </c>
      <c r="NX51" s="582">
        <v>0</v>
      </c>
      <c r="QU51" s="582">
        <v>0</v>
      </c>
      <c r="RH51" s="582">
        <v>0</v>
      </c>
      <c r="AFQ51" s="582">
        <v>0</v>
      </c>
      <c r="AHT51" s="582">
        <f t="shared" si="62"/>
        <v>915420.35</v>
      </c>
    </row>
    <row r="52" spans="1:908" x14ac:dyDescent="0.7">
      <c r="B52" s="581" t="s">
        <v>6025</v>
      </c>
      <c r="C52" s="582" t="s">
        <v>6385</v>
      </c>
      <c r="E52" s="582">
        <v>104146</v>
      </c>
      <c r="V52" s="582">
        <v>0</v>
      </c>
      <c r="Z52" s="582">
        <v>1821853.86</v>
      </c>
      <c r="AH52" s="582">
        <v>710848</v>
      </c>
      <c r="AT52" s="582">
        <v>153404.37</v>
      </c>
      <c r="BI52" s="582">
        <v>4278947.55</v>
      </c>
      <c r="BR52" s="582">
        <v>0</v>
      </c>
      <c r="BY52" s="582">
        <v>0</v>
      </c>
      <c r="CG52" s="582">
        <v>0</v>
      </c>
      <c r="CT52" s="582">
        <v>0</v>
      </c>
      <c r="DB52" s="582">
        <v>0</v>
      </c>
      <c r="DK52" s="582">
        <v>22388.49</v>
      </c>
      <c r="DM52" s="582">
        <v>0</v>
      </c>
      <c r="DN52" s="582">
        <v>0</v>
      </c>
      <c r="DQ52" s="582">
        <v>0</v>
      </c>
      <c r="DR52" s="582">
        <v>0</v>
      </c>
      <c r="DS52" s="582">
        <v>0</v>
      </c>
      <c r="DT52" s="582">
        <v>21000</v>
      </c>
      <c r="DV52" s="582">
        <v>0</v>
      </c>
      <c r="DX52" s="582">
        <v>0</v>
      </c>
      <c r="DZ52" s="582">
        <v>0</v>
      </c>
      <c r="EA52" s="582">
        <v>0</v>
      </c>
      <c r="EE52" s="582">
        <v>0</v>
      </c>
      <c r="EF52" s="582">
        <v>0</v>
      </c>
      <c r="EJ52" s="582">
        <v>453094.48</v>
      </c>
      <c r="EN52" s="582">
        <v>146629</v>
      </c>
      <c r="EU52" s="582">
        <v>0</v>
      </c>
      <c r="EW52" s="582">
        <v>0</v>
      </c>
      <c r="EX52" s="582">
        <v>0</v>
      </c>
      <c r="EY52" s="582">
        <v>0</v>
      </c>
      <c r="EZ52" s="582">
        <v>0</v>
      </c>
      <c r="FA52" s="582">
        <v>0</v>
      </c>
      <c r="FB52" s="582">
        <v>0</v>
      </c>
      <c r="FC52" s="582">
        <v>0</v>
      </c>
      <c r="FD52" s="582">
        <v>0</v>
      </c>
      <c r="FE52" s="582">
        <v>0</v>
      </c>
      <c r="FF52" s="582">
        <v>0</v>
      </c>
      <c r="FG52" s="582">
        <v>0</v>
      </c>
      <c r="FH52" s="582">
        <v>0</v>
      </c>
      <c r="FQ52" s="582">
        <v>0</v>
      </c>
      <c r="GE52" s="582">
        <v>4181993.7</v>
      </c>
      <c r="GK52" s="582">
        <v>3992155.53</v>
      </c>
      <c r="GQ52" s="582">
        <v>29488.14</v>
      </c>
      <c r="GR52" s="582">
        <v>0</v>
      </c>
      <c r="HB52" s="582">
        <v>0</v>
      </c>
      <c r="HC52" s="582">
        <v>0</v>
      </c>
      <c r="HE52" s="582">
        <v>1159.27</v>
      </c>
      <c r="HH52" s="582">
        <v>86293090.210000008</v>
      </c>
      <c r="HK52" s="582">
        <v>626690.05000000005</v>
      </c>
      <c r="HT52" s="582">
        <v>0</v>
      </c>
      <c r="ID52" s="582">
        <v>1379709.83</v>
      </c>
      <c r="IG52" s="582">
        <v>132.16999999999999</v>
      </c>
      <c r="II52" s="582">
        <v>0</v>
      </c>
      <c r="IJ52" s="582">
        <v>899919.5</v>
      </c>
      <c r="IK52" s="582">
        <v>0</v>
      </c>
      <c r="IL52" s="582">
        <v>1270</v>
      </c>
      <c r="IM52" s="582">
        <v>0</v>
      </c>
      <c r="IQ52" s="582">
        <v>0</v>
      </c>
      <c r="IS52" s="582">
        <v>0</v>
      </c>
      <c r="IT52" s="582">
        <v>1129.17</v>
      </c>
      <c r="IU52" s="582">
        <v>2376687.89</v>
      </c>
      <c r="IV52" s="582">
        <v>0</v>
      </c>
      <c r="IW52" s="582">
        <v>0</v>
      </c>
      <c r="IX52" s="582">
        <v>0</v>
      </c>
      <c r="IY52" s="582">
        <v>0</v>
      </c>
      <c r="IZ52" s="582">
        <v>1188.6400000000001</v>
      </c>
      <c r="JA52" s="582">
        <v>0</v>
      </c>
      <c r="JB52" s="582">
        <v>0</v>
      </c>
      <c r="JC52" s="582">
        <v>0</v>
      </c>
      <c r="JD52" s="582">
        <v>0</v>
      </c>
      <c r="JE52" s="582">
        <v>727306.09</v>
      </c>
      <c r="JF52" s="582">
        <v>0</v>
      </c>
      <c r="JI52" s="582">
        <v>1285161.27</v>
      </c>
      <c r="JK52" s="582">
        <v>432755.8</v>
      </c>
      <c r="JL52" s="582">
        <v>2352733.6</v>
      </c>
      <c r="JP52" s="582">
        <v>681.25</v>
      </c>
      <c r="JS52" s="582">
        <v>16081347.109999999</v>
      </c>
      <c r="JT52" s="582">
        <v>934103.47000000009</v>
      </c>
      <c r="KC52" s="582">
        <v>0</v>
      </c>
      <c r="KI52" s="582">
        <v>0</v>
      </c>
      <c r="KK52" s="582">
        <v>0</v>
      </c>
      <c r="KZ52" s="582">
        <v>0</v>
      </c>
      <c r="LN52" s="582">
        <v>1390252.93</v>
      </c>
      <c r="LP52" s="582">
        <v>41137</v>
      </c>
      <c r="LX52" s="582">
        <v>0</v>
      </c>
      <c r="LY52" s="582">
        <v>89171</v>
      </c>
      <c r="MH52" s="582">
        <v>5038419.6100000003</v>
      </c>
      <c r="MT52" s="582">
        <v>20119.34</v>
      </c>
      <c r="NE52" s="582">
        <v>45178880.269999996</v>
      </c>
      <c r="NM52" s="582">
        <v>162427.25</v>
      </c>
      <c r="NN52" s="582">
        <v>0</v>
      </c>
      <c r="NQ52" s="582">
        <v>58520</v>
      </c>
      <c r="OC52" s="582">
        <v>0</v>
      </c>
      <c r="OE52" s="582">
        <v>0</v>
      </c>
      <c r="OJ52" s="582">
        <v>1315037.32</v>
      </c>
      <c r="OL52" s="582">
        <v>0</v>
      </c>
      <c r="ON52" s="582">
        <v>0</v>
      </c>
      <c r="OO52" s="582">
        <v>0</v>
      </c>
      <c r="OP52" s="582">
        <v>0</v>
      </c>
      <c r="OQ52" s="582">
        <v>0</v>
      </c>
      <c r="OR52" s="582">
        <v>0</v>
      </c>
      <c r="OS52" s="582">
        <v>0</v>
      </c>
      <c r="OT52" s="582">
        <v>3604591.02</v>
      </c>
      <c r="PC52" s="582">
        <v>0</v>
      </c>
      <c r="PI52" s="582">
        <v>0</v>
      </c>
      <c r="PJ52" s="582">
        <v>0</v>
      </c>
      <c r="PL52" s="582">
        <v>0</v>
      </c>
      <c r="PN52" s="582">
        <v>0</v>
      </c>
      <c r="PP52" s="582">
        <v>18636</v>
      </c>
      <c r="PV52" s="582">
        <v>0</v>
      </c>
      <c r="PW52" s="582">
        <v>0</v>
      </c>
      <c r="PX52" s="582">
        <v>0</v>
      </c>
      <c r="PY52" s="582">
        <v>0</v>
      </c>
      <c r="PZ52" s="582">
        <v>0</v>
      </c>
      <c r="QB52" s="582">
        <v>500</v>
      </c>
      <c r="QC52" s="582">
        <v>0</v>
      </c>
      <c r="QD52" s="582">
        <v>0</v>
      </c>
      <c r="QE52" s="582">
        <v>0</v>
      </c>
      <c r="QF52" s="582">
        <v>0</v>
      </c>
      <c r="QG52" s="582">
        <v>0</v>
      </c>
      <c r="QH52" s="582">
        <v>0</v>
      </c>
      <c r="QI52" s="582">
        <v>0</v>
      </c>
      <c r="QJ52" s="582">
        <v>0</v>
      </c>
      <c r="QK52" s="582">
        <v>0</v>
      </c>
      <c r="QL52" s="582">
        <v>0</v>
      </c>
      <c r="QM52" s="582">
        <v>0</v>
      </c>
      <c r="QN52" s="582">
        <v>0</v>
      </c>
      <c r="QO52" s="582">
        <v>0</v>
      </c>
      <c r="QP52" s="582">
        <v>0</v>
      </c>
      <c r="QR52" s="582">
        <v>5900</v>
      </c>
      <c r="QS52" s="582">
        <v>0</v>
      </c>
      <c r="QT52" s="582">
        <v>0</v>
      </c>
      <c r="QU52" s="582">
        <v>0</v>
      </c>
      <c r="RH52" s="582">
        <v>0</v>
      </c>
      <c r="RT52" s="582">
        <v>317795.82</v>
      </c>
      <c r="SB52" s="582">
        <v>13708654.9</v>
      </c>
      <c r="SV52" s="582">
        <v>0</v>
      </c>
      <c r="UB52" s="582">
        <v>10612663.720000001</v>
      </c>
      <c r="UC52" s="582">
        <v>0</v>
      </c>
      <c r="UK52" s="582">
        <v>0</v>
      </c>
      <c r="UQ52" s="582">
        <v>54428.31</v>
      </c>
      <c r="UT52" s="582">
        <v>0</v>
      </c>
      <c r="VE52" s="582">
        <v>444338.37</v>
      </c>
      <c r="VQ52" s="582">
        <v>929545</v>
      </c>
      <c r="VX52" s="582">
        <v>1837259</v>
      </c>
      <c r="WB52" s="582">
        <v>0</v>
      </c>
      <c r="WL52" s="582">
        <v>500</v>
      </c>
      <c r="WO52" s="582">
        <v>194085</v>
      </c>
      <c r="WV52" s="582">
        <v>12547</v>
      </c>
      <c r="WZ52" s="582">
        <v>31670964.34</v>
      </c>
      <c r="XI52" s="582">
        <v>168627.5</v>
      </c>
      <c r="YJ52" s="582">
        <v>0</v>
      </c>
      <c r="YW52" s="582">
        <v>0</v>
      </c>
      <c r="ZC52" s="582">
        <v>15047342.59</v>
      </c>
      <c r="ZD52" s="582">
        <v>0</v>
      </c>
      <c r="ZI52" s="582">
        <v>0</v>
      </c>
      <c r="ZM52" s="582">
        <v>0</v>
      </c>
      <c r="AAC52" s="582">
        <v>0</v>
      </c>
      <c r="AAI52" s="582">
        <v>341550.68</v>
      </c>
      <c r="AAV52" s="582">
        <v>0</v>
      </c>
      <c r="AAW52" s="582">
        <v>0</v>
      </c>
      <c r="AAX52" s="582">
        <v>40000</v>
      </c>
      <c r="AAZ52" s="582">
        <v>2000</v>
      </c>
      <c r="ABA52" s="582">
        <v>1000</v>
      </c>
      <c r="ABC52" s="582">
        <v>0</v>
      </c>
      <c r="ABD52" s="582">
        <v>0</v>
      </c>
      <c r="ABP52" s="582">
        <v>0</v>
      </c>
      <c r="ABW52" s="582">
        <v>0</v>
      </c>
      <c r="ABZ52" s="582">
        <v>6162961.2700000005</v>
      </c>
      <c r="ACD52" s="582">
        <v>25200</v>
      </c>
      <c r="ACJ52" s="582">
        <v>11917084.27</v>
      </c>
      <c r="ACM52" s="582">
        <v>17549.12</v>
      </c>
      <c r="ACN52" s="582">
        <v>4631353.4000000004</v>
      </c>
      <c r="ACO52" s="582">
        <v>0</v>
      </c>
      <c r="ACP52" s="582">
        <v>28998.94</v>
      </c>
      <c r="ACW52" s="582">
        <v>0</v>
      </c>
      <c r="ADG52" s="582">
        <v>728073</v>
      </c>
      <c r="ADH52" s="582">
        <v>1734527.5</v>
      </c>
      <c r="ADL52" s="582">
        <v>0</v>
      </c>
      <c r="ADP52" s="582">
        <v>254000</v>
      </c>
      <c r="ADY52" s="582">
        <v>27180</v>
      </c>
      <c r="ADZ52" s="582">
        <v>0</v>
      </c>
      <c r="AEA52" s="582">
        <v>0</v>
      </c>
      <c r="AET52" s="582">
        <v>0</v>
      </c>
      <c r="AFD52" s="582">
        <v>156379.71</v>
      </c>
      <c r="AFG52" s="582">
        <v>2177619.42</v>
      </c>
      <c r="AFQ52" s="582">
        <v>394200987.16000003</v>
      </c>
      <c r="AFT52" s="582">
        <v>115716</v>
      </c>
      <c r="AFU52" s="582">
        <v>0</v>
      </c>
      <c r="AFW52" s="582">
        <v>314132.57</v>
      </c>
      <c r="AFY52" s="582">
        <v>1016210.71</v>
      </c>
      <c r="AFZ52" s="582">
        <v>7814660.8499999996</v>
      </c>
      <c r="AGA52" s="582">
        <v>328816.90999999997</v>
      </c>
      <c r="AGN52" s="582">
        <v>2537624</v>
      </c>
      <c r="AGV52" s="582">
        <v>50000</v>
      </c>
      <c r="AGW52" s="582">
        <v>92754.14</v>
      </c>
      <c r="AHD52" s="582">
        <v>300</v>
      </c>
      <c r="AHI52" s="582">
        <v>557517.88</v>
      </c>
      <c r="AHM52" s="582">
        <v>0</v>
      </c>
      <c r="AHT52" s="582">
        <f t="shared" si="62"/>
        <v>696507555.26000011</v>
      </c>
    </row>
    <row r="53" spans="1:908" x14ac:dyDescent="0.7">
      <c r="B53" s="581" t="s">
        <v>6026</v>
      </c>
      <c r="C53" s="582" t="s">
        <v>6386</v>
      </c>
      <c r="AT53" s="582">
        <v>0</v>
      </c>
      <c r="CG53" s="582">
        <v>0</v>
      </c>
      <c r="CT53" s="582">
        <v>0</v>
      </c>
      <c r="CU53" s="582">
        <v>593948.94999999995</v>
      </c>
      <c r="CX53" s="582">
        <v>73262.31</v>
      </c>
      <c r="DA53" s="582">
        <v>765727</v>
      </c>
      <c r="DT53" s="582">
        <v>28964345.439999998</v>
      </c>
      <c r="EE53" s="582">
        <v>0</v>
      </c>
      <c r="EF53" s="582">
        <v>0</v>
      </c>
      <c r="EN53" s="582">
        <v>0</v>
      </c>
      <c r="EW53" s="582">
        <v>0</v>
      </c>
      <c r="EY53" s="582">
        <v>0</v>
      </c>
      <c r="FA53" s="582">
        <v>0</v>
      </c>
      <c r="FB53" s="582">
        <v>0</v>
      </c>
      <c r="FC53" s="582">
        <v>0</v>
      </c>
      <c r="FE53" s="582">
        <v>0</v>
      </c>
      <c r="FG53" s="582">
        <v>0</v>
      </c>
      <c r="GK53" s="582">
        <v>15497492.48</v>
      </c>
      <c r="GL53" s="582">
        <v>319457.28000000003</v>
      </c>
      <c r="HH53" s="582">
        <v>8854635.5899999999</v>
      </c>
      <c r="HN53" s="582">
        <v>3978451.5</v>
      </c>
      <c r="ID53" s="582">
        <v>306537.25</v>
      </c>
      <c r="II53" s="582">
        <v>0</v>
      </c>
      <c r="IK53" s="582">
        <v>0</v>
      </c>
      <c r="IL53" s="582">
        <v>672.99</v>
      </c>
      <c r="IT53" s="582">
        <v>0</v>
      </c>
      <c r="JA53" s="582">
        <v>555040</v>
      </c>
      <c r="JE53" s="582">
        <v>0</v>
      </c>
      <c r="JF53" s="582">
        <v>1000</v>
      </c>
      <c r="JI53" s="582">
        <v>1866527.98</v>
      </c>
      <c r="JL53" s="582">
        <v>877003.5</v>
      </c>
      <c r="KI53" s="582">
        <v>0</v>
      </c>
      <c r="KZ53" s="582">
        <v>0</v>
      </c>
      <c r="NE53" s="582">
        <v>0</v>
      </c>
      <c r="NQ53" s="582">
        <v>0</v>
      </c>
      <c r="OE53" s="582">
        <v>0</v>
      </c>
      <c r="PC53" s="582">
        <v>0</v>
      </c>
      <c r="PL53" s="582">
        <v>0</v>
      </c>
      <c r="PW53" s="582">
        <v>0</v>
      </c>
      <c r="PX53" s="582">
        <v>0</v>
      </c>
      <c r="QB53" s="582">
        <v>31966409.27</v>
      </c>
      <c r="QU53" s="582">
        <v>0</v>
      </c>
      <c r="RH53" s="582">
        <v>0</v>
      </c>
      <c r="SB53" s="582">
        <v>3856847.0500000003</v>
      </c>
      <c r="UB53" s="582">
        <v>0</v>
      </c>
      <c r="UC53" s="582">
        <v>0</v>
      </c>
      <c r="UK53" s="582">
        <v>0</v>
      </c>
      <c r="WB53" s="582">
        <v>0</v>
      </c>
      <c r="YW53" s="582">
        <v>0</v>
      </c>
      <c r="ZD53" s="582">
        <v>7120073.3700000001</v>
      </c>
      <c r="ZI53" s="582">
        <v>0</v>
      </c>
      <c r="ABA53" s="582">
        <v>0</v>
      </c>
      <c r="ABP53" s="582">
        <v>0</v>
      </c>
      <c r="ABW53" s="582">
        <v>1025610.17</v>
      </c>
      <c r="ACJ53" s="582">
        <v>0</v>
      </c>
      <c r="ACN53" s="582">
        <v>378847.76</v>
      </c>
      <c r="ACO53" s="582">
        <v>0</v>
      </c>
      <c r="ADS53" s="582">
        <v>2441012.5</v>
      </c>
      <c r="AEA53" s="582">
        <v>0</v>
      </c>
      <c r="AET53" s="582">
        <v>0</v>
      </c>
      <c r="AHT53" s="582">
        <f t="shared" si="62"/>
        <v>109442902.39</v>
      </c>
    </row>
    <row r="54" spans="1:908" x14ac:dyDescent="0.7">
      <c r="B54" s="581" t="s">
        <v>6027</v>
      </c>
      <c r="C54" s="582" t="s">
        <v>6387</v>
      </c>
      <c r="S54" s="582">
        <v>6362269.25</v>
      </c>
      <c r="AT54" s="582">
        <v>0</v>
      </c>
      <c r="BR54" s="582">
        <v>104398.23</v>
      </c>
      <c r="CG54" s="582">
        <v>0</v>
      </c>
      <c r="CT54" s="582">
        <v>0</v>
      </c>
      <c r="CX54" s="582">
        <v>1128000</v>
      </c>
      <c r="DT54" s="582">
        <v>19225344.350000001</v>
      </c>
      <c r="DV54" s="582">
        <v>70638.009999999995</v>
      </c>
      <c r="DZ54" s="582">
        <v>0</v>
      </c>
      <c r="EA54" s="582">
        <v>0</v>
      </c>
      <c r="EE54" s="582">
        <v>0</v>
      </c>
      <c r="EF54" s="582">
        <v>0</v>
      </c>
      <c r="EG54" s="582">
        <v>2783.98</v>
      </c>
      <c r="EN54" s="582">
        <v>0</v>
      </c>
      <c r="EU54" s="582">
        <v>0</v>
      </c>
      <c r="EW54" s="582">
        <v>0</v>
      </c>
      <c r="EY54" s="582">
        <v>0</v>
      </c>
      <c r="FC54" s="582">
        <v>0</v>
      </c>
      <c r="FD54" s="582">
        <v>0</v>
      </c>
      <c r="FE54" s="582">
        <v>0</v>
      </c>
      <c r="FG54" s="582">
        <v>0</v>
      </c>
      <c r="GF54" s="582">
        <v>277010</v>
      </c>
      <c r="GK54" s="582">
        <v>2615.81</v>
      </c>
      <c r="GL54" s="582">
        <v>258381.51</v>
      </c>
      <c r="HH54" s="582">
        <v>3888514.42</v>
      </c>
      <c r="HS54" s="582">
        <v>375</v>
      </c>
      <c r="IK54" s="582">
        <v>0</v>
      </c>
      <c r="IL54" s="582">
        <v>0</v>
      </c>
      <c r="IM54" s="582">
        <v>0</v>
      </c>
      <c r="IU54" s="582">
        <v>0</v>
      </c>
      <c r="JE54" s="582">
        <v>0</v>
      </c>
      <c r="JL54" s="582">
        <v>2025300.3</v>
      </c>
      <c r="JT54" s="582">
        <v>0</v>
      </c>
      <c r="KI54" s="582">
        <v>0</v>
      </c>
      <c r="KZ54" s="582">
        <v>0</v>
      </c>
      <c r="LY54" s="582">
        <v>41073.47</v>
      </c>
      <c r="MI54" s="582">
        <v>0</v>
      </c>
      <c r="NE54" s="582">
        <v>0</v>
      </c>
      <c r="NQ54" s="582">
        <v>0</v>
      </c>
      <c r="OD54" s="582">
        <v>502207.95</v>
      </c>
      <c r="OJ54" s="582">
        <v>4560500</v>
      </c>
      <c r="OO54" s="582">
        <v>0</v>
      </c>
      <c r="OQ54" s="582">
        <v>3188557.94</v>
      </c>
      <c r="OR54" s="582">
        <v>0</v>
      </c>
      <c r="OS54" s="582">
        <v>0</v>
      </c>
      <c r="PC54" s="582">
        <v>0</v>
      </c>
      <c r="PN54" s="582">
        <v>0</v>
      </c>
      <c r="PU54" s="582">
        <v>1641540.5</v>
      </c>
      <c r="PV54" s="582">
        <v>0</v>
      </c>
      <c r="QC54" s="582">
        <v>0</v>
      </c>
      <c r="QJ54" s="582">
        <v>0</v>
      </c>
      <c r="QU54" s="582">
        <v>0</v>
      </c>
      <c r="QX54" s="582">
        <v>44563.4</v>
      </c>
      <c r="RH54" s="582">
        <v>0</v>
      </c>
      <c r="RU54" s="582">
        <v>43900</v>
      </c>
      <c r="UB54" s="582">
        <v>0</v>
      </c>
      <c r="UC54" s="582">
        <v>0</v>
      </c>
      <c r="UK54" s="582">
        <v>0</v>
      </c>
      <c r="UQ54" s="582">
        <v>1885159</v>
      </c>
      <c r="VX54" s="582">
        <v>6245047.4000000004</v>
      </c>
      <c r="WB54" s="582">
        <v>0</v>
      </c>
      <c r="YW54" s="582">
        <v>0</v>
      </c>
      <c r="ZC54" s="582">
        <v>471.72</v>
      </c>
      <c r="ZD54" s="582">
        <v>0</v>
      </c>
      <c r="ZM54" s="582">
        <v>0</v>
      </c>
      <c r="AAP54" s="582">
        <v>0</v>
      </c>
      <c r="AAT54" s="582">
        <v>0</v>
      </c>
      <c r="ABB54" s="582">
        <v>143297.60000000001</v>
      </c>
      <c r="ABN54" s="582">
        <v>0</v>
      </c>
      <c r="ACJ54" s="582">
        <v>0</v>
      </c>
      <c r="ACN54" s="582">
        <v>180448.23</v>
      </c>
      <c r="ACT54" s="582">
        <v>7500</v>
      </c>
      <c r="ADC54" s="582">
        <v>1879863</v>
      </c>
      <c r="ADP54" s="582">
        <v>11791318.25</v>
      </c>
      <c r="ADZ54" s="582">
        <v>0</v>
      </c>
      <c r="AEA54" s="582">
        <v>0</v>
      </c>
      <c r="AET54" s="582">
        <v>0</v>
      </c>
      <c r="AHT54" s="582">
        <f t="shared" si="62"/>
        <v>65501079.319999993</v>
      </c>
    </row>
    <row r="55" spans="1:908" x14ac:dyDescent="0.7">
      <c r="B55" s="581" t="s">
        <v>6028</v>
      </c>
      <c r="C55" s="582" t="s">
        <v>6388</v>
      </c>
      <c r="D55" s="582">
        <v>582901701.48000002</v>
      </c>
      <c r="E55" s="582">
        <v>15230022.630000001</v>
      </c>
      <c r="F55" s="582">
        <v>10881527.82</v>
      </c>
      <c r="G55" s="582">
        <v>2177584.21</v>
      </c>
      <c r="H55" s="582">
        <v>34491048.450000003</v>
      </c>
      <c r="I55" s="582">
        <v>18665582.960000001</v>
      </c>
      <c r="J55" s="582">
        <v>346175131.44999999</v>
      </c>
      <c r="K55" s="582">
        <v>77766966.650000006</v>
      </c>
      <c r="L55" s="582">
        <v>24941706.949999999</v>
      </c>
      <c r="M55" s="582">
        <v>16877904.93</v>
      </c>
      <c r="N55" s="582">
        <v>4445543.9000000004</v>
      </c>
      <c r="O55" s="582">
        <v>15559413.109999999</v>
      </c>
      <c r="P55" s="582">
        <v>96409478.530000001</v>
      </c>
      <c r="Q55" s="582">
        <v>17668569.280000001</v>
      </c>
      <c r="R55" s="582">
        <v>4087993.02</v>
      </c>
      <c r="S55" s="582">
        <v>22348643.300000001</v>
      </c>
      <c r="T55" s="582">
        <v>31576364.98</v>
      </c>
      <c r="U55" s="582">
        <v>2743055.6</v>
      </c>
      <c r="V55" s="582">
        <v>495468428.56999999</v>
      </c>
      <c r="W55" s="582">
        <v>68053996.269999996</v>
      </c>
      <c r="X55" s="582">
        <v>26908473.800000001</v>
      </c>
      <c r="Y55" s="582">
        <v>109341037.18999998</v>
      </c>
      <c r="Z55" s="582">
        <v>14735870.949999999</v>
      </c>
      <c r="AA55" s="582">
        <v>29718388.409999996</v>
      </c>
      <c r="AB55" s="582">
        <v>11309813.809999999</v>
      </c>
      <c r="AC55" s="582">
        <v>43072535.879999995</v>
      </c>
      <c r="AD55" s="582">
        <v>31657058.359999996</v>
      </c>
      <c r="AE55" s="582">
        <v>16063194.789999999</v>
      </c>
      <c r="AF55" s="582">
        <v>64706614.049999997</v>
      </c>
      <c r="AG55" s="582">
        <v>36775571.759999998</v>
      </c>
      <c r="AH55" s="582">
        <v>103346079.48999999</v>
      </c>
      <c r="AI55" s="582">
        <v>21195694.890000001</v>
      </c>
      <c r="AJ55" s="582">
        <v>25492560.350000001</v>
      </c>
      <c r="AK55" s="582">
        <v>17838625.799999997</v>
      </c>
      <c r="AL55" s="582">
        <v>62394316.299999997</v>
      </c>
      <c r="AM55" s="582">
        <v>11617175.319999998</v>
      </c>
      <c r="AN55" s="582">
        <v>48114805.520000003</v>
      </c>
      <c r="AO55" s="582">
        <v>15827249.719999999</v>
      </c>
      <c r="AP55" s="582">
        <v>2378102.06</v>
      </c>
      <c r="AQ55" s="582">
        <v>5316920.32</v>
      </c>
      <c r="AR55" s="582">
        <v>16988319.390000001</v>
      </c>
      <c r="AS55" s="582">
        <v>6960014.669999999</v>
      </c>
      <c r="AT55" s="582">
        <v>106011592.37</v>
      </c>
      <c r="AU55" s="582">
        <v>5037200.3499999996</v>
      </c>
      <c r="AV55" s="582">
        <v>11072928.540000001</v>
      </c>
      <c r="AW55" s="582">
        <v>6295077.5099999998</v>
      </c>
      <c r="AX55" s="582">
        <v>15643912.670000002</v>
      </c>
      <c r="AY55" s="582">
        <v>17022151.699999999</v>
      </c>
      <c r="AZ55" s="582">
        <v>12002851.620000001</v>
      </c>
      <c r="BA55" s="582">
        <v>15432950.66</v>
      </c>
      <c r="BB55" s="582">
        <v>10274801.300000001</v>
      </c>
      <c r="BC55" s="582">
        <v>12914401.539999999</v>
      </c>
      <c r="BD55" s="582">
        <v>15642957.189999999</v>
      </c>
      <c r="BE55" s="582">
        <v>2934204.0599999996</v>
      </c>
      <c r="BF55" s="582">
        <v>22000327.379999999</v>
      </c>
      <c r="BG55" s="582">
        <v>3660040.7600000002</v>
      </c>
      <c r="BH55" s="582">
        <v>17996081.510000002</v>
      </c>
      <c r="BI55" s="582">
        <v>186616617.25000003</v>
      </c>
      <c r="BJ55" s="582">
        <v>118315243.29000001</v>
      </c>
      <c r="BK55" s="582">
        <v>15770578.99</v>
      </c>
      <c r="BL55" s="582">
        <v>11669537.069999998</v>
      </c>
      <c r="BM55" s="582">
        <v>15719047.760000002</v>
      </c>
      <c r="BN55" s="582">
        <v>17996475.399999999</v>
      </c>
      <c r="BO55" s="582">
        <v>13507273.710000001</v>
      </c>
      <c r="BP55" s="582">
        <v>15450372.379999999</v>
      </c>
      <c r="BQ55" s="582">
        <v>15082294.029999999</v>
      </c>
      <c r="BR55" s="582">
        <v>39182705.829999998</v>
      </c>
      <c r="BS55" s="582">
        <v>10167585.209999999</v>
      </c>
      <c r="BT55" s="582">
        <v>4714332.2</v>
      </c>
      <c r="BU55" s="582">
        <v>53595934.789999992</v>
      </c>
      <c r="BV55" s="582">
        <v>13404071.289999997</v>
      </c>
      <c r="BW55" s="582">
        <v>3819796.88</v>
      </c>
      <c r="BX55" s="582">
        <v>14425493.16</v>
      </c>
      <c r="BY55" s="582">
        <v>6853276.4900000002</v>
      </c>
      <c r="BZ55" s="582">
        <v>117051881.19000001</v>
      </c>
      <c r="CA55" s="582">
        <v>6533568.8200000003</v>
      </c>
      <c r="CB55" s="582">
        <v>9813412.4499999993</v>
      </c>
      <c r="CC55" s="582">
        <v>26175660.679999996</v>
      </c>
      <c r="CD55" s="582">
        <v>8658178.9800000004</v>
      </c>
      <c r="CE55" s="582">
        <v>21914182.5</v>
      </c>
      <c r="CF55" s="582">
        <v>5761579.0099999998</v>
      </c>
      <c r="CG55" s="582">
        <v>1105184195.6700001</v>
      </c>
      <c r="CH55" s="582">
        <v>13578036.59</v>
      </c>
      <c r="CI55" s="582">
        <v>52706296.909999996</v>
      </c>
      <c r="CJ55" s="582">
        <v>8987422.5399999991</v>
      </c>
      <c r="CK55" s="582">
        <v>33320718.359999999</v>
      </c>
      <c r="CL55" s="582">
        <v>7431915.6200000001</v>
      </c>
      <c r="CM55" s="582">
        <v>12326170.550000001</v>
      </c>
      <c r="CN55" s="582">
        <v>30065878.48</v>
      </c>
      <c r="CO55" s="582">
        <v>9965512.6199999992</v>
      </c>
      <c r="CP55" s="582">
        <v>11014877.699999999</v>
      </c>
      <c r="CQ55" s="582">
        <v>8594435.3000000007</v>
      </c>
      <c r="CR55" s="582">
        <v>22734115.370000001</v>
      </c>
      <c r="CS55" s="582">
        <v>7499148.6600000001</v>
      </c>
      <c r="CT55" s="582">
        <v>167047479.78</v>
      </c>
      <c r="CU55" s="582">
        <v>30354034.199999999</v>
      </c>
      <c r="CV55" s="582">
        <v>27423587.289999999</v>
      </c>
      <c r="CW55" s="582">
        <v>16009688.050000001</v>
      </c>
      <c r="CX55" s="582">
        <v>24913662.670000002</v>
      </c>
      <c r="CY55" s="582">
        <v>27781152.510000002</v>
      </c>
      <c r="CZ55" s="582">
        <v>6759832.7400000002</v>
      </c>
      <c r="DA55" s="582">
        <v>8306590.5499999998</v>
      </c>
      <c r="DB55" s="582">
        <v>241261176.91</v>
      </c>
      <c r="DC55" s="582">
        <v>422404557.82999998</v>
      </c>
      <c r="DD55" s="582">
        <v>28184400.510000002</v>
      </c>
      <c r="DE55" s="582">
        <v>6749782.2699999996</v>
      </c>
      <c r="DF55" s="582">
        <v>19311660.460000001</v>
      </c>
      <c r="DG55" s="582">
        <v>100432028.06</v>
      </c>
      <c r="DH55" s="582">
        <v>108156254.52</v>
      </c>
      <c r="DI55" s="582">
        <v>8938208.2300000004</v>
      </c>
      <c r="DJ55" s="582">
        <v>63440110.43</v>
      </c>
      <c r="DK55" s="582">
        <v>743503097.73000002</v>
      </c>
      <c r="DL55" s="582">
        <v>33945801.509999998</v>
      </c>
      <c r="DM55" s="582">
        <v>26274607.399999999</v>
      </c>
      <c r="DN55" s="582">
        <v>54865076.850000001</v>
      </c>
      <c r="DO55" s="582">
        <v>56478120.749899998</v>
      </c>
      <c r="DP55" s="582">
        <v>98632771.059999987</v>
      </c>
      <c r="DQ55" s="582">
        <v>82213006.980000004</v>
      </c>
      <c r="DR55" s="582">
        <v>52254487.04999999</v>
      </c>
      <c r="DS55" s="582">
        <v>114079662.30000001</v>
      </c>
      <c r="DU55" s="582">
        <v>2925437.13</v>
      </c>
      <c r="DV55" s="582">
        <v>84351165.75</v>
      </c>
      <c r="DW55" s="582">
        <v>65268507.400000006</v>
      </c>
      <c r="DX55" s="582">
        <v>27745825.739999998</v>
      </c>
      <c r="DY55" s="582">
        <v>17976549.420000002</v>
      </c>
      <c r="DZ55" s="582">
        <v>61849584.849999994</v>
      </c>
      <c r="EA55" s="582">
        <v>24951066.27</v>
      </c>
      <c r="EB55" s="582">
        <v>14897106.799999999</v>
      </c>
      <c r="EC55" s="582">
        <v>29762687.030000001</v>
      </c>
      <c r="ED55" s="582">
        <v>17136050.25</v>
      </c>
      <c r="EE55" s="582">
        <v>220789333.90000001</v>
      </c>
      <c r="EF55" s="582">
        <v>262894021.30000001</v>
      </c>
      <c r="EG55" s="582">
        <v>31870762.989999998</v>
      </c>
      <c r="EH55" s="582">
        <v>7758705.4000000004</v>
      </c>
      <c r="EI55" s="582">
        <v>44436366.530000001</v>
      </c>
      <c r="EJ55" s="582">
        <v>34120779.710000001</v>
      </c>
      <c r="EK55" s="582">
        <v>33812731.539999999</v>
      </c>
      <c r="EL55" s="582">
        <v>13794999.869999999</v>
      </c>
      <c r="EM55" s="582">
        <v>23943753.34</v>
      </c>
      <c r="EN55" s="582">
        <v>50641588.759999998</v>
      </c>
      <c r="EO55" s="582">
        <v>14391107.369999999</v>
      </c>
      <c r="EP55" s="582">
        <v>12892754.59</v>
      </c>
      <c r="EQ55" s="582">
        <v>4247359.54</v>
      </c>
      <c r="ER55" s="582">
        <v>9917286.6999999993</v>
      </c>
      <c r="ES55" s="582">
        <v>26167812.190000001</v>
      </c>
      <c r="ET55" s="582">
        <v>6804369.9400000004</v>
      </c>
      <c r="EU55" s="582">
        <v>20259581.059999999</v>
      </c>
      <c r="EV55" s="582">
        <v>9937077.8100000005</v>
      </c>
      <c r="EW55" s="582">
        <v>185192518.31</v>
      </c>
      <c r="EX55" s="582">
        <v>30139701.899999999</v>
      </c>
      <c r="EY55" s="582">
        <v>18634091.370000001</v>
      </c>
      <c r="EZ55" s="582">
        <v>18773862.469999999</v>
      </c>
      <c r="FA55" s="582">
        <v>32342984.170000002</v>
      </c>
      <c r="FB55" s="582">
        <v>35116947.43</v>
      </c>
      <c r="FC55" s="582">
        <v>45978765.600000001</v>
      </c>
      <c r="FD55" s="582">
        <v>11345689.460000001</v>
      </c>
      <c r="FE55" s="582">
        <v>23229152.07</v>
      </c>
      <c r="FF55" s="582">
        <v>12687953.77</v>
      </c>
      <c r="FG55" s="582">
        <v>30662906.539999999</v>
      </c>
      <c r="FH55" s="582">
        <v>13127056.92</v>
      </c>
      <c r="FI55" s="582">
        <v>14385777.67</v>
      </c>
      <c r="FJ55" s="582">
        <v>18435599.32</v>
      </c>
      <c r="FK55" s="582">
        <v>23357125.540000003</v>
      </c>
      <c r="FL55" s="582">
        <v>23624432.389999997</v>
      </c>
      <c r="FM55" s="582">
        <v>24814590.48</v>
      </c>
      <c r="FN55" s="582">
        <v>34396875.609999992</v>
      </c>
      <c r="FO55" s="582">
        <v>7653877.080000001</v>
      </c>
      <c r="FP55" s="582">
        <v>14238924.710000001</v>
      </c>
      <c r="FQ55" s="582">
        <v>1268152359.98</v>
      </c>
      <c r="FR55" s="582">
        <v>10013793.73</v>
      </c>
      <c r="FS55" s="582">
        <v>44429364.969999999</v>
      </c>
      <c r="FT55" s="582">
        <v>34482526.450000003</v>
      </c>
      <c r="FU55" s="582">
        <v>102008106.34999999</v>
      </c>
      <c r="FV55" s="582">
        <v>28234517.32</v>
      </c>
      <c r="FW55" s="582">
        <v>76328253.890000001</v>
      </c>
      <c r="FX55" s="582">
        <v>21424120.559999999</v>
      </c>
      <c r="FY55" s="582">
        <v>22663099.41</v>
      </c>
      <c r="FZ55" s="582">
        <v>55497443.890000001</v>
      </c>
      <c r="GA55" s="582">
        <v>70077840.480000004</v>
      </c>
      <c r="GB55" s="582">
        <v>16724213.33</v>
      </c>
      <c r="GC55" s="582">
        <v>34858388.350000001</v>
      </c>
      <c r="GD55" s="582">
        <v>28484476.93</v>
      </c>
      <c r="GE55" s="582">
        <v>148083910.37</v>
      </c>
      <c r="GF55" s="582">
        <v>17790048.530000001</v>
      </c>
      <c r="GG55" s="582">
        <v>7339274.0199999996</v>
      </c>
      <c r="GH55" s="582">
        <v>40996307.590000004</v>
      </c>
      <c r="GI55" s="582">
        <v>45401465.880000003</v>
      </c>
      <c r="GJ55" s="582">
        <v>41328229.109999999</v>
      </c>
      <c r="GK55" s="582">
        <v>7463.53</v>
      </c>
      <c r="GL55" s="582">
        <v>41528763.960000001</v>
      </c>
      <c r="GM55" s="582">
        <v>8648081.8900000006</v>
      </c>
      <c r="GN55" s="582">
        <v>12035796.52</v>
      </c>
      <c r="GO55" s="582">
        <v>14546775.890000001</v>
      </c>
      <c r="GP55" s="582">
        <v>16725876.880000001</v>
      </c>
      <c r="GQ55" s="582">
        <v>105337534.92</v>
      </c>
      <c r="GR55" s="582">
        <v>9798077.6199999992</v>
      </c>
      <c r="GS55" s="582">
        <v>12782968.4</v>
      </c>
      <c r="GT55" s="582">
        <v>47176599.020000003</v>
      </c>
      <c r="GU55" s="582">
        <v>4908982.66</v>
      </c>
      <c r="GV55" s="582">
        <v>68545803.689999998</v>
      </c>
      <c r="GW55" s="582">
        <v>20511316.440000001</v>
      </c>
      <c r="GX55" s="582">
        <v>15653633.810000001</v>
      </c>
      <c r="GY55" s="582">
        <v>146504863.29999998</v>
      </c>
      <c r="GZ55" s="582">
        <v>19450280.650000002</v>
      </c>
      <c r="HA55" s="582">
        <v>61577942.209999993</v>
      </c>
      <c r="HB55" s="582">
        <v>41964555.219999999</v>
      </c>
      <c r="HC55" s="582">
        <v>422690123.47000003</v>
      </c>
      <c r="HD55" s="582">
        <v>192035483.75</v>
      </c>
      <c r="HE55" s="582">
        <v>17535033.719999999</v>
      </c>
      <c r="HF55" s="582">
        <v>213456771.83000001</v>
      </c>
      <c r="HG55" s="582">
        <v>57245039.269999996</v>
      </c>
      <c r="HH55" s="582">
        <v>94871854.209999993</v>
      </c>
      <c r="HI55" s="582">
        <v>60162409.310000002</v>
      </c>
      <c r="HJ55" s="582">
        <v>18996554.43</v>
      </c>
      <c r="HK55" s="582">
        <v>453594832.94999999</v>
      </c>
      <c r="HL55" s="582">
        <v>51911175.00999999</v>
      </c>
      <c r="HM55" s="582">
        <v>106409443.31</v>
      </c>
      <c r="HN55" s="582">
        <v>95902431.129999995</v>
      </c>
      <c r="HO55" s="582">
        <v>34472453.829999998</v>
      </c>
      <c r="HP55" s="582">
        <v>112197009.23999999</v>
      </c>
      <c r="HQ55" s="582">
        <v>41812739.800000004</v>
      </c>
      <c r="HR55" s="582">
        <v>41900093.664999999</v>
      </c>
      <c r="HS55" s="582">
        <v>71717620.230100006</v>
      </c>
      <c r="HT55" s="582">
        <v>99950747.770000011</v>
      </c>
      <c r="HU55" s="582">
        <v>70283793.329999998</v>
      </c>
      <c r="HV55" s="582">
        <v>112267134.99000001</v>
      </c>
      <c r="HW55" s="582">
        <v>43396410.549999997</v>
      </c>
      <c r="HX55" s="582">
        <v>14646973.359999999</v>
      </c>
      <c r="HY55" s="582">
        <v>213119533.47</v>
      </c>
      <c r="HZ55" s="582">
        <v>19595904.539999999</v>
      </c>
      <c r="IA55" s="582">
        <v>59248598.049999997</v>
      </c>
      <c r="IB55" s="582">
        <v>57466067.960000001</v>
      </c>
      <c r="IC55" s="582">
        <v>48107149.149999999</v>
      </c>
      <c r="ID55" s="582">
        <v>149369967.95000002</v>
      </c>
      <c r="IE55" s="582">
        <v>23724637.669999998</v>
      </c>
      <c r="IF55" s="582">
        <v>167736095.47</v>
      </c>
      <c r="IG55" s="582">
        <v>11119982.810000001</v>
      </c>
      <c r="IH55" s="582">
        <v>7758411.2300000004</v>
      </c>
      <c r="II55" s="582">
        <v>52742843.079999998</v>
      </c>
      <c r="IJ55" s="582">
        <v>60477196.869999997</v>
      </c>
      <c r="IK55" s="582">
        <v>54569805.379999995</v>
      </c>
      <c r="IL55" s="582">
        <v>87757005.140000001</v>
      </c>
      <c r="IM55" s="582">
        <v>42080065.560000002</v>
      </c>
      <c r="IN55" s="582">
        <v>82469691.25999999</v>
      </c>
      <c r="IO55" s="582">
        <v>12973513.83</v>
      </c>
      <c r="IP55" s="582">
        <v>6993592.9499999993</v>
      </c>
      <c r="IQ55" s="582">
        <v>15061816.449999999</v>
      </c>
      <c r="IR55" s="582">
        <v>11027217.08</v>
      </c>
      <c r="IS55" s="582">
        <v>69442156.350000009</v>
      </c>
      <c r="IT55" s="582">
        <v>117091137.17</v>
      </c>
      <c r="IU55" s="582">
        <v>40974962.769999996</v>
      </c>
      <c r="IV55" s="582">
        <v>165898872.90999997</v>
      </c>
      <c r="IW55" s="582">
        <v>90602305.600000024</v>
      </c>
      <c r="IX55" s="582">
        <v>60249378.199999996</v>
      </c>
      <c r="IY55" s="582">
        <v>38445464.019999996</v>
      </c>
      <c r="IZ55" s="582">
        <v>26356510.170000002</v>
      </c>
      <c r="JA55" s="582">
        <v>9273492.6500000041</v>
      </c>
      <c r="JB55" s="582">
        <v>17177348.039999999</v>
      </c>
      <c r="JC55" s="582">
        <v>48854039.070000008</v>
      </c>
      <c r="JD55" s="582">
        <v>86218033.420000002</v>
      </c>
      <c r="JE55" s="582">
        <v>13706932.910000002</v>
      </c>
      <c r="JF55" s="582">
        <v>137733154.99000001</v>
      </c>
      <c r="JG55" s="582">
        <v>72632236.629999995</v>
      </c>
      <c r="JH55" s="582">
        <v>19349121.57</v>
      </c>
      <c r="JI55" s="582">
        <v>5326783.38</v>
      </c>
      <c r="JJ55" s="582">
        <v>19963342.279999997</v>
      </c>
      <c r="JK55" s="582">
        <v>48583260.049999997</v>
      </c>
      <c r="JL55" s="582">
        <v>212339124.41</v>
      </c>
      <c r="JM55" s="582">
        <v>171630174.06999999</v>
      </c>
      <c r="JN55" s="582">
        <v>112623689.31999999</v>
      </c>
      <c r="JO55" s="582">
        <v>98712427.219999999</v>
      </c>
      <c r="JP55" s="582">
        <v>34848286.729999997</v>
      </c>
      <c r="JQ55" s="582">
        <v>130304821.25</v>
      </c>
      <c r="JR55" s="582">
        <v>38563913.439999998</v>
      </c>
      <c r="JS55" s="582">
        <v>351920332.48000002</v>
      </c>
      <c r="JT55" s="582">
        <v>461708607.76000005</v>
      </c>
      <c r="JU55" s="582">
        <v>78972259.550000012</v>
      </c>
      <c r="JV55" s="582">
        <v>11180899.51</v>
      </c>
      <c r="JW55" s="582">
        <v>70805664.099999994</v>
      </c>
      <c r="JX55" s="582">
        <v>8609521.6500000004</v>
      </c>
      <c r="JY55" s="582">
        <v>55698820.369999997</v>
      </c>
      <c r="JZ55" s="582">
        <v>63649254.840000004</v>
      </c>
      <c r="KA55" s="582">
        <v>47084181.759999998</v>
      </c>
      <c r="KB55" s="582">
        <v>25478504.789999999</v>
      </c>
      <c r="KC55" s="582">
        <v>57853806.490000002</v>
      </c>
      <c r="KD55" s="582">
        <v>50432132.639999993</v>
      </c>
      <c r="KE55" s="582">
        <v>11542634.409999998</v>
      </c>
      <c r="KF55" s="582">
        <v>14359295.369999997</v>
      </c>
      <c r="KG55" s="582">
        <v>34457805.420000002</v>
      </c>
      <c r="KH55" s="582">
        <v>7730383.8600000003</v>
      </c>
      <c r="KI55" s="582">
        <v>784245839.41999996</v>
      </c>
      <c r="KJ55" s="582">
        <v>48492811.699999996</v>
      </c>
      <c r="KK55" s="582">
        <v>5065497.91</v>
      </c>
      <c r="KL55" s="582">
        <v>70167247.020000011</v>
      </c>
      <c r="KM55" s="582">
        <v>133387416.66</v>
      </c>
      <c r="KN55" s="582">
        <v>2728597.15</v>
      </c>
      <c r="KO55" s="582">
        <v>27997702.699999999</v>
      </c>
      <c r="KP55" s="582">
        <v>27811077.210000005</v>
      </c>
      <c r="KQ55" s="582">
        <v>56396860.18</v>
      </c>
      <c r="KR55" s="582">
        <v>146349394.03</v>
      </c>
      <c r="KS55" s="582">
        <v>69606131.390000001</v>
      </c>
      <c r="KT55" s="582">
        <v>41690931.370000005</v>
      </c>
      <c r="KU55" s="582">
        <v>107638834.40299998</v>
      </c>
      <c r="KV55" s="582">
        <v>43658243.910000004</v>
      </c>
      <c r="KW55" s="582">
        <v>109287941.45</v>
      </c>
      <c r="KX55" s="582">
        <v>372173910.46999997</v>
      </c>
      <c r="KY55" s="582">
        <v>194656710.10999998</v>
      </c>
      <c r="KZ55" s="582">
        <v>27175646.57</v>
      </c>
      <c r="LA55" s="582">
        <v>6287050.5700000003</v>
      </c>
      <c r="LB55" s="582">
        <v>10635816.25</v>
      </c>
      <c r="LC55" s="582">
        <v>2155141.3199999998</v>
      </c>
      <c r="LD55" s="582">
        <v>15935795.789999999</v>
      </c>
      <c r="LE55" s="582">
        <v>14077848.800000001</v>
      </c>
      <c r="LF55" s="582">
        <v>35075177.039999999</v>
      </c>
      <c r="LG55" s="582">
        <v>12969489.800000001</v>
      </c>
      <c r="LH55" s="582">
        <v>596939637.73999989</v>
      </c>
      <c r="LI55" s="582">
        <v>139591794.45999998</v>
      </c>
      <c r="LJ55" s="582">
        <v>410857604.13</v>
      </c>
      <c r="LK55" s="582">
        <v>263812920.70000002</v>
      </c>
      <c r="LL55" s="582">
        <v>43436082.199999996</v>
      </c>
      <c r="LM55" s="582">
        <v>49713792.849999994</v>
      </c>
      <c r="LN55" s="582">
        <v>15968110.010000002</v>
      </c>
      <c r="LO55" s="582">
        <v>69807499.620000005</v>
      </c>
      <c r="LP55" s="582">
        <v>6170253.25</v>
      </c>
      <c r="LQ55" s="582">
        <v>53957911.009999998</v>
      </c>
      <c r="LR55" s="582">
        <v>15341137.060000001</v>
      </c>
      <c r="LS55" s="582">
        <v>111976601.33</v>
      </c>
      <c r="LT55" s="582">
        <v>76557440.409999996</v>
      </c>
      <c r="LU55" s="582">
        <v>34081953.439999998</v>
      </c>
      <c r="LV55" s="582">
        <v>1513186006.26</v>
      </c>
      <c r="LW55" s="582">
        <v>459780838.32000005</v>
      </c>
      <c r="LX55" s="582">
        <v>376314410.50999999</v>
      </c>
      <c r="LY55" s="582">
        <v>256498902.05000001</v>
      </c>
      <c r="LZ55" s="582">
        <v>47741285.879999988</v>
      </c>
      <c r="MA55" s="582">
        <v>139692931.47</v>
      </c>
      <c r="MB55" s="582">
        <v>86182281.399999991</v>
      </c>
      <c r="MC55" s="582">
        <v>63184450.300000004</v>
      </c>
      <c r="MD55" s="582">
        <v>108950060.71000001</v>
      </c>
      <c r="ME55" s="582">
        <v>184964490.97999999</v>
      </c>
      <c r="MF55" s="582">
        <v>98176136.370000005</v>
      </c>
      <c r="MG55" s="582">
        <v>62094616.410000004</v>
      </c>
      <c r="MH55" s="582">
        <v>285980349.12</v>
      </c>
      <c r="MI55" s="582">
        <v>36457032.290000007</v>
      </c>
      <c r="MJ55" s="582">
        <v>56487008.74000001</v>
      </c>
      <c r="MK55" s="582">
        <v>32962261.550000001</v>
      </c>
      <c r="ML55" s="582">
        <v>39984444.489999995</v>
      </c>
      <c r="MM55" s="582">
        <v>71624632.629999995</v>
      </c>
      <c r="MN55" s="582">
        <v>11858125.690000001</v>
      </c>
      <c r="MO55" s="582">
        <v>25563388.619999997</v>
      </c>
      <c r="MP55" s="582">
        <v>35481308.439999998</v>
      </c>
      <c r="MQ55" s="582">
        <v>30302427.039999999</v>
      </c>
      <c r="MR55" s="582">
        <v>19407470.359999999</v>
      </c>
      <c r="MS55" s="582">
        <v>38792954.059999995</v>
      </c>
      <c r="MT55" s="582">
        <v>512310203.48000002</v>
      </c>
      <c r="MU55" s="582">
        <v>31591746.849999998</v>
      </c>
      <c r="MV55" s="582">
        <v>165645520.05999997</v>
      </c>
      <c r="MW55" s="582">
        <v>107857273.81000002</v>
      </c>
      <c r="MX55" s="582">
        <v>56487027.969999999</v>
      </c>
      <c r="MY55" s="582">
        <v>77983511.060000002</v>
      </c>
      <c r="MZ55" s="582">
        <v>180855874.69999999</v>
      </c>
      <c r="NA55" s="582">
        <v>51972452.93</v>
      </c>
      <c r="NB55" s="582">
        <v>101557548.83999999</v>
      </c>
      <c r="NC55" s="582">
        <v>5929387.6799999997</v>
      </c>
      <c r="ND55" s="582">
        <v>38360541.609999999</v>
      </c>
      <c r="NE55" s="582">
        <v>935880779.6099999</v>
      </c>
      <c r="NF55" s="582">
        <v>530117338.91000003</v>
      </c>
      <c r="NG55" s="582">
        <v>49350461.520000003</v>
      </c>
      <c r="NH55" s="582">
        <v>784922296.01000011</v>
      </c>
      <c r="NI55" s="582">
        <v>31321313.239999998</v>
      </c>
      <c r="NJ55" s="582">
        <v>126523030.52000001</v>
      </c>
      <c r="NK55" s="582">
        <v>382853710.13999999</v>
      </c>
      <c r="NL55" s="582">
        <v>308051035.29000002</v>
      </c>
      <c r="NM55" s="582">
        <v>29970354.699999999</v>
      </c>
      <c r="NN55" s="582">
        <v>245554815.95000002</v>
      </c>
      <c r="NO55" s="582">
        <v>113329106.95999999</v>
      </c>
      <c r="NP55" s="582">
        <v>84606786.950000003</v>
      </c>
      <c r="NQ55" s="582">
        <v>225363670.68999997</v>
      </c>
      <c r="NR55" s="582">
        <v>62732178.939999998</v>
      </c>
      <c r="NS55" s="582">
        <v>22091860.990000002</v>
      </c>
      <c r="NT55" s="582">
        <v>44241286.549999997</v>
      </c>
      <c r="NU55" s="582">
        <v>44569242.160000004</v>
      </c>
      <c r="NV55" s="582">
        <v>12743248.050000001</v>
      </c>
      <c r="NW55" s="582">
        <v>17592610.649999999</v>
      </c>
      <c r="NX55" s="582">
        <v>563041460.13</v>
      </c>
      <c r="NY55" s="582">
        <v>397397444.64999998</v>
      </c>
      <c r="NZ55" s="582">
        <v>71425602.300000012</v>
      </c>
      <c r="OA55" s="582">
        <v>11065089.9</v>
      </c>
      <c r="OB55" s="582">
        <v>43880268.500000007</v>
      </c>
      <c r="OC55" s="582">
        <v>69162395.520000011</v>
      </c>
      <c r="OD55" s="582">
        <v>7998170.7400000012</v>
      </c>
      <c r="OE55" s="582">
        <v>537608742.67999995</v>
      </c>
      <c r="OF55" s="582">
        <v>78234458.320000008</v>
      </c>
      <c r="OG55" s="582">
        <v>71204930.25</v>
      </c>
      <c r="OH55" s="582">
        <v>150085838.44999999</v>
      </c>
      <c r="OI55" s="582">
        <v>7974885.9899999993</v>
      </c>
      <c r="OJ55" s="582">
        <v>132308856.71000001</v>
      </c>
      <c r="OK55" s="582">
        <v>121806543.04000001</v>
      </c>
      <c r="OL55" s="582">
        <v>23852674.149999999</v>
      </c>
      <c r="OM55" s="582">
        <v>122304976.90000001</v>
      </c>
      <c r="ON55" s="582">
        <v>1166397030.3200002</v>
      </c>
      <c r="OO55" s="582">
        <v>141771733.47000003</v>
      </c>
      <c r="OP55" s="582">
        <v>829799199.78000009</v>
      </c>
      <c r="OQ55" s="582">
        <v>181848348.09</v>
      </c>
      <c r="OR55" s="582">
        <v>40011296.159999996</v>
      </c>
      <c r="OS55" s="582">
        <v>117785427.95999999</v>
      </c>
      <c r="OT55" s="582">
        <v>658079863.9000001</v>
      </c>
      <c r="OU55" s="582">
        <v>44908807.729999997</v>
      </c>
      <c r="OV55" s="582">
        <v>100205958.11</v>
      </c>
      <c r="OW55" s="582">
        <v>93760607.480000004</v>
      </c>
      <c r="OX55" s="582">
        <v>59603386.109999992</v>
      </c>
      <c r="OY55" s="582">
        <v>186150639.73999998</v>
      </c>
      <c r="OZ55" s="582">
        <v>44320923.800000004</v>
      </c>
      <c r="PA55" s="582">
        <v>53146454.360000007</v>
      </c>
      <c r="PB55" s="582">
        <v>48439321.739999995</v>
      </c>
      <c r="PC55" s="582">
        <v>365035800.85000002</v>
      </c>
      <c r="PD55" s="582">
        <v>27030340.789999999</v>
      </c>
      <c r="PE55" s="582">
        <v>61370473.030000001</v>
      </c>
      <c r="PF55" s="582">
        <v>16777663.210000001</v>
      </c>
      <c r="PG55" s="582">
        <v>48236999.719999999</v>
      </c>
      <c r="PH55" s="582">
        <v>131873843.2</v>
      </c>
      <c r="PI55" s="582">
        <v>28965003.510000002</v>
      </c>
      <c r="PJ55" s="582">
        <v>26972565.93</v>
      </c>
      <c r="PK55" s="582">
        <v>23381984.420000002</v>
      </c>
      <c r="PL55" s="582">
        <v>24125990.800000001</v>
      </c>
      <c r="PM55" s="582">
        <v>75025844</v>
      </c>
      <c r="PN55" s="582">
        <v>47349249.249999993</v>
      </c>
      <c r="PO55" s="582">
        <v>16234087.76</v>
      </c>
      <c r="PP55" s="582">
        <v>111666547.45999999</v>
      </c>
      <c r="PQ55" s="582">
        <v>19610211.050000001</v>
      </c>
      <c r="PR55" s="582">
        <v>34149395.100000001</v>
      </c>
      <c r="PS55" s="582">
        <v>10254676.189999999</v>
      </c>
      <c r="PT55" s="582">
        <v>34068549.630000003</v>
      </c>
      <c r="PU55" s="582">
        <v>263733657.31</v>
      </c>
      <c r="PV55" s="582">
        <v>15143174.27</v>
      </c>
      <c r="PW55" s="582">
        <v>7269055.0700000003</v>
      </c>
      <c r="PX55" s="582">
        <v>74579193.950000003</v>
      </c>
      <c r="PY55" s="582">
        <v>281434534.27999997</v>
      </c>
      <c r="PZ55" s="582">
        <v>33533025.52</v>
      </c>
      <c r="QA55" s="582">
        <v>37529101.390000008</v>
      </c>
      <c r="QB55" s="582">
        <v>3170501.97</v>
      </c>
      <c r="QC55" s="582">
        <v>164076010.28999999</v>
      </c>
      <c r="QD55" s="582">
        <v>3869002.4499999997</v>
      </c>
      <c r="QE55" s="582">
        <v>155645869.91</v>
      </c>
      <c r="QF55" s="582">
        <v>21033030.229999997</v>
      </c>
      <c r="QG55" s="582">
        <v>35276913.880000003</v>
      </c>
      <c r="QH55" s="582">
        <v>71681623.019999996</v>
      </c>
      <c r="QI55" s="582">
        <v>21783775.989999998</v>
      </c>
      <c r="QJ55" s="582">
        <v>52210018.529999994</v>
      </c>
      <c r="QK55" s="582">
        <v>21869020.810000002</v>
      </c>
      <c r="QL55" s="582">
        <v>12932961.779999999</v>
      </c>
      <c r="QM55" s="582">
        <v>5834220.0099999998</v>
      </c>
      <c r="QN55" s="582">
        <v>69926577.739999995</v>
      </c>
      <c r="QO55" s="582">
        <v>122230761.81999999</v>
      </c>
      <c r="QP55" s="582">
        <v>8978825.9799999986</v>
      </c>
      <c r="QQ55" s="582">
        <v>6314019.379999999</v>
      </c>
      <c r="QR55" s="582">
        <v>4021398.7</v>
      </c>
      <c r="QS55" s="582">
        <v>6490353.5600000005</v>
      </c>
      <c r="QT55" s="582">
        <v>13456297.5</v>
      </c>
      <c r="QU55" s="582">
        <v>145252072.07999998</v>
      </c>
      <c r="QV55" s="582">
        <v>15731726.130000001</v>
      </c>
      <c r="QW55" s="582">
        <v>189030505.51999998</v>
      </c>
      <c r="QX55" s="582">
        <v>40936442.789999999</v>
      </c>
      <c r="QY55" s="582">
        <v>30106085.170000002</v>
      </c>
      <c r="QZ55" s="582">
        <v>198034866.60999998</v>
      </c>
      <c r="RA55" s="582">
        <v>30172545.219999999</v>
      </c>
      <c r="RB55" s="582">
        <v>102677408.38</v>
      </c>
      <c r="RC55" s="582">
        <v>147325253.50999999</v>
      </c>
      <c r="RD55" s="582">
        <v>24405895.350000001</v>
      </c>
      <c r="RE55" s="582">
        <v>16996547.800000001</v>
      </c>
      <c r="RF55" s="582">
        <v>61800908.479999997</v>
      </c>
      <c r="RG55" s="582">
        <v>16557060.039999999</v>
      </c>
      <c r="RH55" s="582">
        <v>1007837886.76</v>
      </c>
      <c r="RI55" s="582">
        <v>86939777.760000005</v>
      </c>
      <c r="RJ55" s="582">
        <v>17403001.620000001</v>
      </c>
      <c r="RK55" s="582">
        <v>82341446.590000004</v>
      </c>
      <c r="RL55" s="582">
        <v>44203813.969999999</v>
      </c>
      <c r="RM55" s="582">
        <v>67639516.170000002</v>
      </c>
      <c r="RN55" s="582">
        <v>68300061.620000005</v>
      </c>
      <c r="RO55" s="582">
        <v>74173083.810000002</v>
      </c>
      <c r="RP55" s="582">
        <v>70841652.219999999</v>
      </c>
      <c r="RQ55" s="582">
        <v>33792464.850000001</v>
      </c>
      <c r="RR55" s="582">
        <v>163486624.59999999</v>
      </c>
      <c r="RS55" s="582">
        <v>27775999.43</v>
      </c>
      <c r="RT55" s="582">
        <v>17634234.780000001</v>
      </c>
      <c r="RU55" s="582">
        <v>41873068.549999997</v>
      </c>
      <c r="RV55" s="582">
        <v>10265903.75</v>
      </c>
      <c r="RW55" s="582">
        <v>22040360.420000002</v>
      </c>
      <c r="RX55" s="582">
        <v>45035746.689999998</v>
      </c>
      <c r="RY55" s="582">
        <v>7237744.3700000001</v>
      </c>
      <c r="RZ55" s="582">
        <v>4341091.37</v>
      </c>
      <c r="SA55" s="582">
        <v>27649934.41</v>
      </c>
      <c r="SB55" s="582">
        <v>119606863.40000001</v>
      </c>
      <c r="SC55" s="582">
        <v>68086911.519999996</v>
      </c>
      <c r="SD55" s="582">
        <v>37995449.240000002</v>
      </c>
      <c r="SE55" s="582">
        <v>30478173.860000007</v>
      </c>
      <c r="SF55" s="582">
        <v>11326385.049999999</v>
      </c>
      <c r="SG55" s="582">
        <v>21762581.360000003</v>
      </c>
      <c r="SH55" s="582">
        <v>30266489.039999999</v>
      </c>
      <c r="SI55" s="582">
        <v>28695709.760000002</v>
      </c>
      <c r="SJ55" s="582">
        <v>37519934.400000006</v>
      </c>
      <c r="SK55" s="582">
        <v>39104980.109999992</v>
      </c>
      <c r="SL55" s="582">
        <v>8850464.7599999979</v>
      </c>
      <c r="SM55" s="582">
        <v>7004668.5799999991</v>
      </c>
      <c r="SN55" s="582">
        <v>145254557.61000001</v>
      </c>
      <c r="SO55" s="582">
        <v>45757492.850000001</v>
      </c>
      <c r="SP55" s="582">
        <v>19413071.129999999</v>
      </c>
      <c r="SQ55" s="582">
        <v>45397980.549999997</v>
      </c>
      <c r="SR55" s="582">
        <v>40346383.259999998</v>
      </c>
      <c r="SS55" s="582">
        <v>36569742.560000002</v>
      </c>
      <c r="ST55" s="582">
        <v>50153584.460000001</v>
      </c>
      <c r="SU55" s="582">
        <v>13450087.16</v>
      </c>
      <c r="SV55" s="582">
        <v>112034217.95999999</v>
      </c>
      <c r="SW55" s="582">
        <v>34347986.880000003</v>
      </c>
      <c r="SX55" s="582">
        <v>15752898.52</v>
      </c>
      <c r="SY55" s="582">
        <v>30391062.780000001</v>
      </c>
      <c r="SZ55" s="582">
        <v>6256560.8200000003</v>
      </c>
      <c r="TA55" s="582">
        <v>17902155.98</v>
      </c>
      <c r="TB55" s="582">
        <v>14646683.74</v>
      </c>
      <c r="TC55" s="582">
        <v>43001498.479999997</v>
      </c>
      <c r="TD55" s="582">
        <v>12836229.93</v>
      </c>
      <c r="TE55" s="582">
        <v>5251622.1900000004</v>
      </c>
      <c r="TF55" s="582">
        <v>21666721.079999998</v>
      </c>
      <c r="TG55" s="582">
        <v>36341296.460000001</v>
      </c>
      <c r="TH55" s="582">
        <v>61962612.310000002</v>
      </c>
      <c r="TI55" s="582">
        <v>9392803.0399999991</v>
      </c>
      <c r="TJ55" s="582">
        <v>171552519.03</v>
      </c>
      <c r="TK55" s="582">
        <v>54619245.979999997</v>
      </c>
      <c r="TL55" s="582">
        <v>40298439.280000001</v>
      </c>
      <c r="TM55" s="582">
        <v>17459050.050000001</v>
      </c>
      <c r="TN55" s="582">
        <v>32769133.280000001</v>
      </c>
      <c r="TO55" s="582">
        <v>24167629.239999998</v>
      </c>
      <c r="TP55" s="582">
        <v>16381963.33</v>
      </c>
      <c r="TQ55" s="582">
        <v>65507164.689999998</v>
      </c>
      <c r="TR55" s="582">
        <v>34002461.049999997</v>
      </c>
      <c r="TS55" s="582">
        <v>8957274</v>
      </c>
      <c r="TT55" s="582">
        <v>36408519.899999999</v>
      </c>
      <c r="TU55" s="582">
        <v>36264580.740000002</v>
      </c>
      <c r="TV55" s="582">
        <v>14072688.050000001</v>
      </c>
      <c r="TW55" s="582">
        <v>24831484.809999999</v>
      </c>
      <c r="TX55" s="582">
        <v>20915028.050000001</v>
      </c>
      <c r="TY55" s="582">
        <v>45657702.280000001</v>
      </c>
      <c r="TZ55" s="582">
        <v>154466192.31999999</v>
      </c>
      <c r="UA55" s="582">
        <v>42870795.18</v>
      </c>
      <c r="UB55" s="582">
        <v>418021388.42000002</v>
      </c>
      <c r="UC55" s="582">
        <v>33713676.740000002</v>
      </c>
      <c r="UD55" s="582">
        <v>10431942.9</v>
      </c>
      <c r="UE55" s="582">
        <v>16659749.359999999</v>
      </c>
      <c r="UF55" s="582">
        <v>29969215.379999999</v>
      </c>
      <c r="UG55" s="582">
        <v>31050329.09</v>
      </c>
      <c r="UH55" s="582">
        <v>5763704.4299999997</v>
      </c>
      <c r="UI55" s="582">
        <v>41456031.689999998</v>
      </c>
      <c r="UJ55" s="582">
        <v>12894376.15</v>
      </c>
      <c r="UK55" s="582">
        <v>249880862.20000002</v>
      </c>
      <c r="UL55" s="582">
        <v>48140479.450000003</v>
      </c>
      <c r="UM55" s="582">
        <v>32008221.350000001</v>
      </c>
      <c r="UN55" s="582">
        <v>41646419.220000006</v>
      </c>
      <c r="UO55" s="582">
        <v>40248010.730000004</v>
      </c>
      <c r="UP55" s="582">
        <v>16367774.039999999</v>
      </c>
      <c r="UQ55" s="582">
        <v>906281232.79999995</v>
      </c>
      <c r="UR55" s="582">
        <v>21860309.149999999</v>
      </c>
      <c r="US55" s="582">
        <v>6684999.0499999998</v>
      </c>
      <c r="UT55" s="582">
        <v>65023241.390000001</v>
      </c>
      <c r="UU55" s="582">
        <v>34703680.979999997</v>
      </c>
      <c r="UV55" s="582">
        <v>2077974.53</v>
      </c>
      <c r="UW55" s="582">
        <v>51728127.670000002</v>
      </c>
      <c r="UX55" s="582">
        <v>11372532.27</v>
      </c>
      <c r="UY55" s="582">
        <v>2370251.6800000002</v>
      </c>
      <c r="UZ55" s="582">
        <v>32477364.949999999</v>
      </c>
      <c r="VA55" s="582">
        <v>26912448.77</v>
      </c>
      <c r="VB55" s="582">
        <v>40523098.520000003</v>
      </c>
      <c r="VC55" s="582">
        <v>51562804.759999998</v>
      </c>
      <c r="VD55" s="582">
        <v>49950797.539999999</v>
      </c>
      <c r="VE55" s="582">
        <v>17694851.399999999</v>
      </c>
      <c r="VF55" s="582">
        <v>15225894.470000001</v>
      </c>
      <c r="VG55" s="582">
        <v>21496829.850000001</v>
      </c>
      <c r="VH55" s="582">
        <v>17552072.780000001</v>
      </c>
      <c r="VI55" s="582">
        <v>38149350.329999998</v>
      </c>
      <c r="VJ55" s="582">
        <v>8062041.8200000003</v>
      </c>
      <c r="VK55" s="582">
        <v>19427621.210000001</v>
      </c>
      <c r="VL55" s="582">
        <v>13021853.620000001</v>
      </c>
      <c r="VM55" s="582">
        <v>170895836.59000003</v>
      </c>
      <c r="VN55" s="582">
        <v>32412557.48</v>
      </c>
      <c r="VO55" s="582">
        <v>56503069.320000008</v>
      </c>
      <c r="VP55" s="582">
        <v>30775345.449999996</v>
      </c>
      <c r="VQ55" s="582">
        <v>41114445.649999999</v>
      </c>
      <c r="VR55" s="582">
        <v>31188724.350000001</v>
      </c>
      <c r="VS55" s="582">
        <v>33488502.229999997</v>
      </c>
      <c r="VT55" s="582">
        <v>11745930.93</v>
      </c>
      <c r="VU55" s="582">
        <v>34329077.350000001</v>
      </c>
      <c r="VV55" s="582">
        <v>41992894.280000001</v>
      </c>
      <c r="VW55" s="582">
        <v>22302323.309999999</v>
      </c>
      <c r="VX55" s="582">
        <v>79607936.74000001</v>
      </c>
      <c r="VY55" s="582">
        <v>14071121.460000001</v>
      </c>
      <c r="VZ55" s="582">
        <v>59000256.439999998</v>
      </c>
      <c r="WA55" s="582">
        <v>10116285.550000001</v>
      </c>
      <c r="WB55" s="582">
        <v>2731332678.4000001</v>
      </c>
      <c r="WC55" s="582">
        <v>55997772.18</v>
      </c>
      <c r="WD55" s="582">
        <v>62512373.390000001</v>
      </c>
      <c r="WE55" s="582">
        <v>60566428.510000005</v>
      </c>
      <c r="WF55" s="582">
        <v>39289484.140000001</v>
      </c>
      <c r="WG55" s="582">
        <v>17366281.860000003</v>
      </c>
      <c r="WH55" s="582">
        <v>28527863.440000001</v>
      </c>
      <c r="WI55" s="582">
        <v>53839840.239999995</v>
      </c>
      <c r="WJ55" s="582">
        <v>62495569.979999997</v>
      </c>
      <c r="WK55" s="582">
        <v>68207285.870000005</v>
      </c>
      <c r="WL55" s="582">
        <v>15610019.59</v>
      </c>
      <c r="WM55" s="582">
        <v>27609387.699999999</v>
      </c>
      <c r="WN55" s="582">
        <v>80447130.780000001</v>
      </c>
      <c r="WO55" s="582">
        <v>16266625.550000001</v>
      </c>
      <c r="WP55" s="582">
        <v>65961491.479999997</v>
      </c>
      <c r="WQ55" s="582">
        <v>75348984.12999998</v>
      </c>
      <c r="WR55" s="582">
        <v>25471829.530000001</v>
      </c>
      <c r="WS55" s="582">
        <v>111235282.8</v>
      </c>
      <c r="WT55" s="582">
        <v>20064592.669999998</v>
      </c>
      <c r="WU55" s="582">
        <v>72212912.069999993</v>
      </c>
      <c r="WV55" s="582">
        <v>36590660.359999992</v>
      </c>
      <c r="WW55" s="582">
        <v>25508244.439999998</v>
      </c>
      <c r="WX55" s="582">
        <v>40321922.940000005</v>
      </c>
      <c r="WY55" s="582">
        <v>18917323.5</v>
      </c>
      <c r="XA55" s="582">
        <v>8991120.8300000019</v>
      </c>
      <c r="XB55" s="582">
        <v>6508366.6900000004</v>
      </c>
      <c r="XC55" s="582">
        <v>30572314.25</v>
      </c>
      <c r="XD55" s="582">
        <v>52211388.859999999</v>
      </c>
      <c r="XE55" s="582">
        <v>7516799.3449999997</v>
      </c>
      <c r="XF55" s="582">
        <v>39880840.759999998</v>
      </c>
      <c r="XG55" s="582">
        <v>18822339.760000002</v>
      </c>
      <c r="XH55" s="582">
        <v>12238686.620000001</v>
      </c>
      <c r="XI55" s="582">
        <v>230825109.80000001</v>
      </c>
      <c r="XJ55" s="582">
        <v>76601858.510000005</v>
      </c>
      <c r="XK55" s="582">
        <v>138699091.13</v>
      </c>
      <c r="XL55" s="582">
        <v>146917510.22999999</v>
      </c>
      <c r="XM55" s="582">
        <v>56900868.399999999</v>
      </c>
      <c r="XN55" s="582">
        <v>72248356.129999995</v>
      </c>
      <c r="XO55" s="582">
        <v>145606623.43000001</v>
      </c>
      <c r="XP55" s="582">
        <v>127339496.97</v>
      </c>
      <c r="XQ55" s="582">
        <v>34647118.380000003</v>
      </c>
      <c r="XR55" s="582">
        <v>151596035.74000001</v>
      </c>
      <c r="XS55" s="582">
        <v>116426936.12</v>
      </c>
      <c r="XT55" s="582">
        <v>36315111.039999999</v>
      </c>
      <c r="XU55" s="582">
        <v>52213324.950000003</v>
      </c>
      <c r="XV55" s="582">
        <v>75732447.219999999</v>
      </c>
      <c r="XW55" s="582">
        <v>90073270.040000007</v>
      </c>
      <c r="XX55" s="582">
        <v>14654282.869999999</v>
      </c>
      <c r="XY55" s="582">
        <v>26370092.030000001</v>
      </c>
      <c r="XZ55" s="582">
        <v>44461415.469999999</v>
      </c>
      <c r="YA55" s="582">
        <v>27719537.75</v>
      </c>
      <c r="YB55" s="582">
        <v>55722268.5</v>
      </c>
      <c r="YC55" s="582">
        <v>46467376.549999997</v>
      </c>
      <c r="YD55" s="582">
        <v>81296441.25</v>
      </c>
      <c r="YE55" s="582">
        <v>52413421.109999999</v>
      </c>
      <c r="YF55" s="582">
        <v>146923551.59999999</v>
      </c>
      <c r="YG55" s="582">
        <v>116984770.95999999</v>
      </c>
      <c r="YH55" s="582">
        <v>151279136.13000003</v>
      </c>
      <c r="YI55" s="582">
        <v>107821207.06999999</v>
      </c>
      <c r="YJ55" s="582">
        <v>371897115.88000005</v>
      </c>
      <c r="YK55" s="582">
        <v>85484348.530000001</v>
      </c>
      <c r="YL55" s="582">
        <v>136110879.77000001</v>
      </c>
      <c r="YM55" s="582">
        <v>48637372.949999996</v>
      </c>
      <c r="YN55" s="582">
        <v>59378618.890000001</v>
      </c>
      <c r="YO55" s="582">
        <v>93403624.99000001</v>
      </c>
      <c r="YP55" s="582">
        <v>88526627.800000012</v>
      </c>
      <c r="YQ55" s="582">
        <v>86783792.280000016</v>
      </c>
      <c r="YR55" s="582">
        <v>55819695.409999996</v>
      </c>
      <c r="YS55" s="582">
        <v>63257792.890000008</v>
      </c>
      <c r="YT55" s="582">
        <v>105096606.31999999</v>
      </c>
      <c r="YU55" s="582">
        <v>126812954.61999999</v>
      </c>
      <c r="YV55" s="582">
        <v>71206432.549999997</v>
      </c>
      <c r="YW55" s="582">
        <v>141513267.13000005</v>
      </c>
      <c r="YX55" s="582">
        <v>26602603.98</v>
      </c>
      <c r="YY55" s="582">
        <v>37066357.650000006</v>
      </c>
      <c r="YZ55" s="582">
        <v>42268944.910000004</v>
      </c>
      <c r="ZA55" s="582">
        <v>19513433.199999999</v>
      </c>
      <c r="ZB55" s="582">
        <v>18674068.82</v>
      </c>
      <c r="ZC55" s="582">
        <v>1045865.46</v>
      </c>
      <c r="ZD55" s="582">
        <v>192754796.52000001</v>
      </c>
      <c r="ZE55" s="582">
        <v>26896154.789999999</v>
      </c>
      <c r="ZF55" s="582">
        <v>52979241.020000003</v>
      </c>
      <c r="ZG55" s="582">
        <v>28658224.219999999</v>
      </c>
      <c r="ZH55" s="582">
        <v>49886595.409999996</v>
      </c>
      <c r="ZI55" s="582">
        <v>23806949.66</v>
      </c>
      <c r="ZJ55" s="582">
        <v>31026793.539999999</v>
      </c>
      <c r="ZK55" s="582">
        <v>20272473.850000001</v>
      </c>
      <c r="ZL55" s="582">
        <v>36761426.292999998</v>
      </c>
      <c r="ZM55" s="582">
        <v>442289946.33999997</v>
      </c>
      <c r="ZN55" s="582">
        <v>38192628.949999996</v>
      </c>
      <c r="ZO55" s="582">
        <v>65228514.026999995</v>
      </c>
      <c r="ZP55" s="582">
        <v>369307416.64999998</v>
      </c>
      <c r="ZQ55" s="582">
        <v>92179755.189999998</v>
      </c>
      <c r="ZR55" s="582">
        <v>50058505.446999997</v>
      </c>
      <c r="ZS55" s="582">
        <v>33127191.489999998</v>
      </c>
      <c r="ZT55" s="582">
        <v>154517671.66</v>
      </c>
      <c r="ZU55" s="582">
        <v>198101527.87</v>
      </c>
      <c r="ZV55" s="582">
        <v>31107627.710000001</v>
      </c>
      <c r="ZW55" s="582">
        <v>45819820.259999998</v>
      </c>
      <c r="ZX55" s="582">
        <v>41526607.350000001</v>
      </c>
      <c r="ZY55" s="582">
        <v>10002484.800000001</v>
      </c>
      <c r="ZZ55" s="582">
        <v>43325114.700000003</v>
      </c>
      <c r="AAA55" s="582">
        <v>13802462.140000001</v>
      </c>
      <c r="AAB55" s="582">
        <v>27706785.330000002</v>
      </c>
      <c r="AAC55" s="582">
        <v>27479759.950000003</v>
      </c>
      <c r="AAD55" s="582">
        <v>47367496.530000001</v>
      </c>
      <c r="AAE55" s="582">
        <v>58875662.030000001</v>
      </c>
      <c r="AAF55" s="582">
        <v>38319304.689999998</v>
      </c>
      <c r="AAG55" s="582">
        <v>15739952.41</v>
      </c>
      <c r="AAH55" s="582">
        <v>35499187.579999998</v>
      </c>
      <c r="AAI55" s="582">
        <v>100330338.12</v>
      </c>
      <c r="AAJ55" s="582">
        <v>16894818.829999998</v>
      </c>
      <c r="AAK55" s="582">
        <v>30688770.609999999</v>
      </c>
      <c r="AAL55" s="582">
        <v>9593042.2300000004</v>
      </c>
      <c r="AAM55" s="582">
        <v>28294534.550000001</v>
      </c>
      <c r="AAN55" s="582">
        <v>22200018.990000002</v>
      </c>
      <c r="AAO55" s="582">
        <v>20817819.27</v>
      </c>
      <c r="AAP55" s="582">
        <v>790769523.24999988</v>
      </c>
      <c r="AAQ55" s="582">
        <v>24782524.190000001</v>
      </c>
      <c r="AAR55" s="582">
        <v>36141495.539999999</v>
      </c>
      <c r="AAS55" s="582">
        <v>210207634.68000001</v>
      </c>
      <c r="AAT55" s="582">
        <v>70108386.489999995</v>
      </c>
      <c r="AAU55" s="582">
        <v>94278695.810000002</v>
      </c>
      <c r="AAV55" s="582">
        <v>26707399.620000001</v>
      </c>
      <c r="AAW55" s="582">
        <v>101845718.04000001</v>
      </c>
      <c r="AAX55" s="582">
        <v>114901745.27</v>
      </c>
      <c r="AAY55" s="582">
        <v>31850586.84</v>
      </c>
      <c r="AAZ55" s="582">
        <v>71898087.719999999</v>
      </c>
      <c r="ABA55" s="582">
        <v>125911436.5</v>
      </c>
      <c r="ABB55" s="582">
        <v>100464136.47</v>
      </c>
      <c r="ABC55" s="582">
        <v>13283145.719999999</v>
      </c>
      <c r="ABD55" s="582">
        <v>13868755.25</v>
      </c>
      <c r="ABE55" s="582">
        <v>37260976.32</v>
      </c>
      <c r="ABF55" s="582">
        <v>39566042.710000001</v>
      </c>
      <c r="ABG55" s="582">
        <v>69213513.510000005</v>
      </c>
      <c r="ABH55" s="582">
        <v>26047687.559999999</v>
      </c>
      <c r="ABI55" s="582">
        <v>143916814.28999999</v>
      </c>
      <c r="ABJ55" s="582">
        <v>138287949.94999999</v>
      </c>
      <c r="ABK55" s="582">
        <v>53807900.799999997</v>
      </c>
      <c r="ABL55" s="582">
        <v>33028395.079999998</v>
      </c>
      <c r="ABM55" s="582">
        <v>20606395.739999998</v>
      </c>
      <c r="ABN55" s="582">
        <v>39945284.939999998</v>
      </c>
      <c r="ABO55" s="582">
        <v>20524090.879999999</v>
      </c>
      <c r="ABP55" s="582">
        <v>81267123.049999997</v>
      </c>
      <c r="ABQ55" s="582">
        <v>62697475.560000002</v>
      </c>
      <c r="ABR55" s="582">
        <v>29478316.73</v>
      </c>
      <c r="ABS55" s="582">
        <v>119758706.55</v>
      </c>
      <c r="ABT55" s="582">
        <v>135329773.72999999</v>
      </c>
      <c r="ABU55" s="582">
        <v>113623311.66</v>
      </c>
      <c r="ABV55" s="582">
        <v>25197357.559999999</v>
      </c>
      <c r="ABW55" s="582">
        <v>64168813.75</v>
      </c>
      <c r="ABX55" s="582">
        <v>41545239.93</v>
      </c>
      <c r="ABY55" s="582">
        <v>238487068.34999996</v>
      </c>
      <c r="ABZ55" s="582">
        <v>44779143.950000003</v>
      </c>
      <c r="ACA55" s="582">
        <v>70661111.74000001</v>
      </c>
      <c r="ACB55" s="582">
        <v>25322796.870000001</v>
      </c>
      <c r="ACC55" s="582">
        <v>25304844.43</v>
      </c>
      <c r="ACD55" s="582">
        <v>79534856.370000005</v>
      </c>
      <c r="ACE55" s="582">
        <v>14467370.129999999</v>
      </c>
      <c r="ACF55" s="582">
        <v>14897638.23</v>
      </c>
      <c r="ACG55" s="582">
        <v>19564078.189999998</v>
      </c>
      <c r="ACH55" s="582">
        <v>36610930.75</v>
      </c>
      <c r="ACI55" s="582">
        <v>18477322.390000001</v>
      </c>
      <c r="ACJ55" s="582">
        <v>229014480.81</v>
      </c>
      <c r="ACK55" s="582">
        <v>36037309.579999998</v>
      </c>
      <c r="ACL55" s="582">
        <v>34090849.589999996</v>
      </c>
      <c r="ACM55" s="582">
        <v>114925810.81</v>
      </c>
      <c r="ACN55" s="582">
        <v>9427491.6799999997</v>
      </c>
      <c r="ACO55" s="582">
        <v>22754932.220000003</v>
      </c>
      <c r="ACP55" s="582">
        <v>52777513.590000004</v>
      </c>
      <c r="ACQ55" s="582">
        <v>303059815.25000006</v>
      </c>
      <c r="ACR55" s="582">
        <v>59753208.600000001</v>
      </c>
      <c r="ACS55" s="582">
        <v>32239326.059999999</v>
      </c>
      <c r="ACT55" s="582">
        <v>32593556.320000004</v>
      </c>
      <c r="ACU55" s="582">
        <v>85250000.649999991</v>
      </c>
      <c r="ACV55" s="582">
        <v>89591860.49000001</v>
      </c>
      <c r="ACW55" s="582">
        <v>531481111.66000009</v>
      </c>
      <c r="ACX55" s="582">
        <v>13894993.549999999</v>
      </c>
      <c r="ACY55" s="582">
        <v>48228480.539999999</v>
      </c>
      <c r="ACZ55" s="582">
        <v>55981801.270000003</v>
      </c>
      <c r="ADA55" s="582">
        <v>11797589.65</v>
      </c>
      <c r="ADB55" s="582">
        <v>15417776.4</v>
      </c>
      <c r="ADC55" s="582">
        <v>3974813.63</v>
      </c>
      <c r="ADD55" s="582">
        <v>16608670.399999999</v>
      </c>
      <c r="ADE55" s="582">
        <v>36510126.740000002</v>
      </c>
      <c r="ADF55" s="582">
        <v>65375692.210000001</v>
      </c>
      <c r="ADG55" s="582">
        <v>28320458.640000004</v>
      </c>
      <c r="ADH55" s="582">
        <v>50428426.509999998</v>
      </c>
      <c r="ADI55" s="582">
        <v>16475434.149999999</v>
      </c>
      <c r="ADJ55" s="582">
        <v>16241468.5</v>
      </c>
      <c r="ADK55" s="582">
        <v>27429818.360000003</v>
      </c>
      <c r="ADL55" s="582">
        <v>6894696.3800000008</v>
      </c>
      <c r="ADM55" s="582">
        <v>45803811.860000007</v>
      </c>
      <c r="ADN55" s="582">
        <v>31082085.900000002</v>
      </c>
      <c r="ADO55" s="582">
        <v>9753888.7599999979</v>
      </c>
      <c r="ADP55" s="582">
        <v>527106226.5</v>
      </c>
      <c r="ADQ55" s="582">
        <v>129845234.96999998</v>
      </c>
      <c r="ADR55" s="582">
        <v>71445783.859999999</v>
      </c>
      <c r="ADS55" s="582">
        <v>56565902</v>
      </c>
      <c r="ADT55" s="582">
        <v>48248060.629999995</v>
      </c>
      <c r="ADU55" s="582">
        <v>1744117.99</v>
      </c>
      <c r="ADV55" s="582">
        <v>9804432.9399999995</v>
      </c>
      <c r="ADW55" s="582">
        <v>31217996.270000003</v>
      </c>
      <c r="ADX55" s="582">
        <v>480624.32999999996</v>
      </c>
      <c r="ADY55" s="582">
        <v>11584540.01</v>
      </c>
      <c r="ADZ55" s="582">
        <v>337118018.65000004</v>
      </c>
      <c r="AEA55" s="582">
        <v>169436565.75999999</v>
      </c>
      <c r="AEB55" s="582">
        <v>24693781.199999999</v>
      </c>
      <c r="AEC55" s="582">
        <v>39876742.68</v>
      </c>
      <c r="AED55" s="582">
        <v>32119912.640000001</v>
      </c>
      <c r="AEE55" s="582">
        <v>84496865.030000001</v>
      </c>
      <c r="AEF55" s="582">
        <v>47398667.879999995</v>
      </c>
      <c r="AEG55" s="582">
        <v>12672010.180000002</v>
      </c>
      <c r="AEH55" s="582">
        <v>4504368.08</v>
      </c>
      <c r="AEI55" s="582">
        <v>22402255.119999997</v>
      </c>
      <c r="AEJ55" s="582">
        <v>32042438.440000005</v>
      </c>
      <c r="AEK55" s="582">
        <v>101289196.02</v>
      </c>
      <c r="AEL55" s="582">
        <v>24842837.059999995</v>
      </c>
      <c r="AEM55" s="582">
        <v>10202922.4</v>
      </c>
      <c r="AEN55" s="582">
        <v>50206320.949999996</v>
      </c>
      <c r="AEO55" s="582">
        <v>61291488.710000001</v>
      </c>
      <c r="AEP55" s="582">
        <v>15217777.98</v>
      </c>
      <c r="AEQ55" s="582">
        <v>46692077.420000009</v>
      </c>
      <c r="AER55" s="582">
        <v>5796793.4000000004</v>
      </c>
      <c r="AES55" s="582">
        <v>33020137.07</v>
      </c>
      <c r="AET55" s="582">
        <v>387805105.85000002</v>
      </c>
      <c r="AEU55" s="582">
        <v>78521039.249999985</v>
      </c>
      <c r="AEV55" s="582">
        <v>116438549.09000002</v>
      </c>
      <c r="AEW55" s="582">
        <v>26708313.800000001</v>
      </c>
      <c r="AEX55" s="582">
        <v>19748072.649999995</v>
      </c>
      <c r="AEY55" s="582">
        <v>19545479.809999995</v>
      </c>
      <c r="AEZ55" s="582">
        <v>28723771.910000004</v>
      </c>
      <c r="AFA55" s="582">
        <v>17700122.59</v>
      </c>
      <c r="AFB55" s="582">
        <v>12868797.6</v>
      </c>
      <c r="AFC55" s="582">
        <v>8973224.2799999993</v>
      </c>
      <c r="AFD55" s="582">
        <v>357969598.33999997</v>
      </c>
      <c r="AFE55" s="582">
        <v>161719061.91</v>
      </c>
      <c r="AFF55" s="582">
        <v>86861145.670000002</v>
      </c>
      <c r="AFG55" s="582">
        <v>58757572.080000006</v>
      </c>
      <c r="AFH55" s="582">
        <v>237989112.49000001</v>
      </c>
      <c r="AFI55" s="582">
        <v>84225237.269999996</v>
      </c>
      <c r="AFJ55" s="582">
        <v>36388772.899999999</v>
      </c>
      <c r="AFK55" s="582">
        <v>30416771.769999996</v>
      </c>
      <c r="AFL55" s="582">
        <v>54646834.509999998</v>
      </c>
      <c r="AFM55" s="582">
        <v>38699219.75</v>
      </c>
      <c r="AFN55" s="582">
        <v>27001052.650000002</v>
      </c>
      <c r="AFO55" s="582">
        <v>42598715.619999997</v>
      </c>
      <c r="AFP55" s="582">
        <v>50595074.369999997</v>
      </c>
      <c r="AFQ55" s="582">
        <v>300922742.81999999</v>
      </c>
      <c r="AFR55" s="582">
        <v>112514775.19999999</v>
      </c>
      <c r="AFS55" s="582">
        <v>136191946.03999999</v>
      </c>
      <c r="AFT55" s="582">
        <v>52457743.380000003</v>
      </c>
      <c r="AFU55" s="582">
        <v>73366856.890000015</v>
      </c>
      <c r="AFV55" s="582">
        <v>63292612.540000007</v>
      </c>
      <c r="AFW55" s="582">
        <v>42268002.32</v>
      </c>
      <c r="AFX55" s="582">
        <v>150182210.97</v>
      </c>
      <c r="AFY55" s="582">
        <v>64213066.649999999</v>
      </c>
      <c r="AFZ55" s="582">
        <v>26495786.590000004</v>
      </c>
      <c r="AGA55" s="582">
        <v>199564209.94</v>
      </c>
      <c r="AGB55" s="582">
        <v>76018088.129999995</v>
      </c>
      <c r="AGC55" s="582">
        <v>548793312.18999994</v>
      </c>
      <c r="AGD55" s="582">
        <v>109003266.11000001</v>
      </c>
      <c r="AGE55" s="582">
        <v>50593735.460000001</v>
      </c>
      <c r="AGF55" s="582">
        <v>94949001.769999996</v>
      </c>
      <c r="AGG55" s="582">
        <v>119578417.88000001</v>
      </c>
      <c r="AGH55" s="582">
        <v>38140090.68</v>
      </c>
      <c r="AGI55" s="582">
        <v>43575446.920000002</v>
      </c>
      <c r="AGJ55" s="582">
        <v>48907241.860000007</v>
      </c>
      <c r="AGK55" s="582">
        <v>32311777.760000002</v>
      </c>
      <c r="AGL55" s="582">
        <v>35299047.610000007</v>
      </c>
      <c r="AGM55" s="582">
        <v>27478685.300000001</v>
      </c>
      <c r="AGN55" s="582">
        <v>798685351.78999984</v>
      </c>
      <c r="AGO55" s="582">
        <v>113103518.69</v>
      </c>
      <c r="AGP55" s="582">
        <v>192904677.61000001</v>
      </c>
      <c r="AGQ55" s="582">
        <v>43902454.009999998</v>
      </c>
      <c r="AGR55" s="582">
        <v>173137818.71000001</v>
      </c>
      <c r="AGS55" s="582">
        <v>106018655.46000001</v>
      </c>
      <c r="AGT55" s="582">
        <v>14092265.190000001</v>
      </c>
      <c r="AGU55" s="582">
        <v>55813532.609999999</v>
      </c>
      <c r="AGV55" s="582">
        <v>788588836.18000007</v>
      </c>
      <c r="AGW55" s="582">
        <v>352582699.52999997</v>
      </c>
      <c r="AGX55" s="582">
        <v>16163103.6</v>
      </c>
      <c r="AGY55" s="582">
        <v>213943527.23999998</v>
      </c>
      <c r="AGZ55" s="582">
        <v>157022372.28</v>
      </c>
      <c r="AHA55" s="582">
        <v>169073825.5</v>
      </c>
      <c r="AHB55" s="582">
        <v>16593215.449999999</v>
      </c>
      <c r="AHC55" s="582">
        <v>39620225.970000006</v>
      </c>
      <c r="AHD55" s="582">
        <v>15326424.059999999</v>
      </c>
      <c r="AHE55" s="582">
        <v>72733985.019999981</v>
      </c>
      <c r="AHF55" s="582">
        <v>184420497.73999998</v>
      </c>
      <c r="AHH55" s="582">
        <v>42639701.310000002</v>
      </c>
      <c r="AHI55" s="582">
        <v>82460022.909999996</v>
      </c>
      <c r="AHJ55" s="582">
        <v>42670550.95000001</v>
      </c>
      <c r="AHK55" s="582">
        <v>41974473.620000005</v>
      </c>
      <c r="AHL55" s="582">
        <v>26746611.949999999</v>
      </c>
      <c r="AHM55" s="582">
        <v>41610895.669999994</v>
      </c>
      <c r="AHN55" s="582">
        <v>61936894.130000003</v>
      </c>
      <c r="AHO55" s="582">
        <v>36927181.519999996</v>
      </c>
      <c r="AHP55" s="582">
        <v>38280682.600000001</v>
      </c>
      <c r="AHQ55" s="576">
        <v>40746615.590000004</v>
      </c>
      <c r="AHR55" s="576">
        <v>25393641.289999999</v>
      </c>
      <c r="AHS55" s="576">
        <v>14846513.310000002</v>
      </c>
      <c r="AHT55" s="582">
        <f t="shared" si="62"/>
        <v>76637114301.52005</v>
      </c>
    </row>
    <row r="56" spans="1:908" x14ac:dyDescent="0.7">
      <c r="B56" s="581" t="s">
        <v>6029</v>
      </c>
      <c r="C56" s="582" t="s">
        <v>6389</v>
      </c>
      <c r="D56" s="582">
        <v>21752102.690000001</v>
      </c>
      <c r="E56" s="582">
        <v>4323261.21</v>
      </c>
      <c r="F56" s="582">
        <v>1216008.96</v>
      </c>
      <c r="G56" s="582">
        <v>755277.19</v>
      </c>
      <c r="H56" s="582">
        <v>7239116</v>
      </c>
      <c r="I56" s="582">
        <v>2122672.62</v>
      </c>
      <c r="J56" s="582">
        <v>60869010.590000004</v>
      </c>
      <c r="K56" s="582">
        <v>5569903.5599999996</v>
      </c>
      <c r="L56" s="582">
        <v>250932.48000000001</v>
      </c>
      <c r="M56" s="582">
        <v>533058.91</v>
      </c>
      <c r="N56" s="582">
        <v>96167.15</v>
      </c>
      <c r="O56" s="582">
        <v>413330.07</v>
      </c>
      <c r="P56" s="582">
        <v>60399235.189999998</v>
      </c>
      <c r="Q56" s="582">
        <v>2288059.4300000002</v>
      </c>
      <c r="R56" s="582">
        <v>227532.91</v>
      </c>
      <c r="S56" s="582">
        <v>309385.01</v>
      </c>
      <c r="T56" s="582">
        <v>2921475.59</v>
      </c>
      <c r="U56" s="582">
        <v>693308.21</v>
      </c>
      <c r="V56" s="582">
        <v>94754733.209999993</v>
      </c>
      <c r="W56" s="582">
        <v>609698.24000000011</v>
      </c>
      <c r="X56" s="582">
        <v>3350094.75</v>
      </c>
      <c r="Y56" s="582">
        <v>51615</v>
      </c>
      <c r="Z56" s="582">
        <v>4422568.71</v>
      </c>
      <c r="AA56" s="582">
        <v>2434199.1</v>
      </c>
      <c r="AB56" s="582">
        <v>4737406.6500000004</v>
      </c>
      <c r="AC56" s="582">
        <v>4266635.95</v>
      </c>
      <c r="AD56" s="582">
        <v>3602343.87</v>
      </c>
      <c r="AE56" s="582">
        <v>2327435.7499999995</v>
      </c>
      <c r="AF56" s="582">
        <v>15001341.379999999</v>
      </c>
      <c r="AG56" s="582">
        <v>1081106.2</v>
      </c>
      <c r="AH56" s="582">
        <v>5835582.0099999998</v>
      </c>
      <c r="AI56" s="582">
        <v>5327363.26</v>
      </c>
      <c r="AJ56" s="582">
        <v>265714.46999999997</v>
      </c>
      <c r="AK56" s="582">
        <v>117987.53</v>
      </c>
      <c r="AL56" s="582">
        <v>132857.54999999999</v>
      </c>
      <c r="AM56" s="582">
        <v>1688338.25</v>
      </c>
      <c r="AN56" s="582">
        <v>27825115.68</v>
      </c>
      <c r="AO56" s="582">
        <v>2396787.81</v>
      </c>
      <c r="AP56" s="582">
        <v>1791218.6199999999</v>
      </c>
      <c r="AQ56" s="582">
        <v>219233.64</v>
      </c>
      <c r="AR56" s="582">
        <v>2803831.54</v>
      </c>
      <c r="AS56" s="582">
        <v>63953.29</v>
      </c>
      <c r="AT56" s="582">
        <v>16676801.710000001</v>
      </c>
      <c r="AU56" s="582">
        <v>11200</v>
      </c>
      <c r="AV56" s="582">
        <v>358513.58999999997</v>
      </c>
      <c r="AW56" s="582">
        <v>2096924</v>
      </c>
      <c r="AX56" s="582">
        <v>291743</v>
      </c>
      <c r="AY56" s="582">
        <v>234174.24</v>
      </c>
      <c r="AZ56" s="582">
        <v>22222</v>
      </c>
      <c r="BA56" s="582">
        <v>65142.38</v>
      </c>
      <c r="BB56" s="582">
        <v>1476.14</v>
      </c>
      <c r="BC56" s="582">
        <v>0</v>
      </c>
      <c r="BD56" s="582">
        <v>0</v>
      </c>
      <c r="BE56" s="582">
        <v>0</v>
      </c>
      <c r="BF56" s="582">
        <v>7129539.2999999998</v>
      </c>
      <c r="BG56" s="582">
        <v>184.12</v>
      </c>
      <c r="BH56" s="582">
        <v>2004205.73</v>
      </c>
      <c r="BI56" s="582">
        <v>39732264.75</v>
      </c>
      <c r="BJ56" s="582">
        <v>3192203.73</v>
      </c>
      <c r="BK56" s="582">
        <v>2834432.1</v>
      </c>
      <c r="BL56" s="582">
        <v>495135.7</v>
      </c>
      <c r="BM56" s="582">
        <v>274896.04000000004</v>
      </c>
      <c r="BN56" s="582">
        <v>2588804.17</v>
      </c>
      <c r="BO56" s="582">
        <v>1219131.32</v>
      </c>
      <c r="BP56" s="582">
        <v>1702929.18</v>
      </c>
      <c r="BQ56" s="582">
        <v>291231.57</v>
      </c>
      <c r="BR56" s="582">
        <v>6987964.6000000006</v>
      </c>
      <c r="BS56" s="582">
        <v>113072.48000000001</v>
      </c>
      <c r="BT56" s="582">
        <v>432926.26</v>
      </c>
      <c r="BU56" s="582">
        <v>304704.68</v>
      </c>
      <c r="BV56" s="582">
        <v>1346984.31</v>
      </c>
      <c r="BW56" s="582">
        <v>49388.63</v>
      </c>
      <c r="BX56" s="582">
        <v>47058.7</v>
      </c>
      <c r="BY56" s="582">
        <v>85641</v>
      </c>
      <c r="BZ56" s="582">
        <v>13406930.000000002</v>
      </c>
      <c r="CA56" s="582">
        <v>0</v>
      </c>
      <c r="CB56" s="582">
        <v>0</v>
      </c>
      <c r="CC56" s="582">
        <v>22025</v>
      </c>
      <c r="CD56" s="582">
        <v>0</v>
      </c>
      <c r="CE56" s="582">
        <v>11498</v>
      </c>
      <c r="CF56" s="582">
        <v>506834.19999999995</v>
      </c>
      <c r="CG56" s="582">
        <v>24669251.199999999</v>
      </c>
      <c r="CH56" s="582">
        <v>186730.99</v>
      </c>
      <c r="CI56" s="582">
        <v>99862.69</v>
      </c>
      <c r="CJ56" s="582">
        <v>87381.46</v>
      </c>
      <c r="CK56" s="582">
        <v>223972.23</v>
      </c>
      <c r="CL56" s="582">
        <v>494481.18</v>
      </c>
      <c r="CM56" s="582">
        <v>387889.08</v>
      </c>
      <c r="CN56" s="582">
        <v>4766</v>
      </c>
      <c r="CO56" s="582">
        <v>4827</v>
      </c>
      <c r="CP56" s="582">
        <v>140652.04999999999</v>
      </c>
      <c r="CQ56" s="582">
        <v>4774.58</v>
      </c>
      <c r="CR56" s="582">
        <v>1600296.5</v>
      </c>
      <c r="CS56" s="582">
        <v>1004689.5</v>
      </c>
      <c r="CT56" s="582">
        <v>52917319.460000001</v>
      </c>
      <c r="CU56" s="582">
        <v>916393.04</v>
      </c>
      <c r="CV56" s="582">
        <v>1226303.1100000001</v>
      </c>
      <c r="CW56" s="582">
        <v>851460.16</v>
      </c>
      <c r="CX56" s="582">
        <v>7006.97</v>
      </c>
      <c r="CY56" s="582">
        <v>1289386.08</v>
      </c>
      <c r="CZ56" s="582">
        <v>307769.38</v>
      </c>
      <c r="DA56" s="582">
        <v>3667.01</v>
      </c>
      <c r="DB56" s="582">
        <v>24403356.710000001</v>
      </c>
      <c r="DC56" s="582">
        <v>78241521.430000007</v>
      </c>
      <c r="DD56" s="582">
        <v>269991.87</v>
      </c>
      <c r="DE56" s="582">
        <v>1236013.8899999999</v>
      </c>
      <c r="DF56" s="582">
        <v>688010</v>
      </c>
      <c r="DG56" s="582">
        <v>1998909.6</v>
      </c>
      <c r="DH56" s="582">
        <v>17205627.66</v>
      </c>
      <c r="DI56" s="582">
        <v>357235.25</v>
      </c>
      <c r="DJ56" s="582">
        <v>5666428.8099999996</v>
      </c>
      <c r="DK56" s="582">
        <v>59837620.210000001</v>
      </c>
      <c r="DL56" s="582">
        <v>839686.1</v>
      </c>
      <c r="DM56" s="582">
        <v>3177887.54</v>
      </c>
      <c r="DN56" s="582">
        <v>634834.11</v>
      </c>
      <c r="DO56" s="582">
        <v>816948.04</v>
      </c>
      <c r="DP56" s="582">
        <v>521468.75</v>
      </c>
      <c r="DQ56" s="582">
        <v>15625894.229999999</v>
      </c>
      <c r="DR56" s="582">
        <v>585098.59</v>
      </c>
      <c r="DS56" s="582">
        <v>2222307.83</v>
      </c>
      <c r="DU56" s="582">
        <v>1283841.3800000001</v>
      </c>
      <c r="DV56" s="582">
        <v>2237607.6</v>
      </c>
      <c r="DW56" s="582">
        <v>9244700.9800000004</v>
      </c>
      <c r="DX56" s="582">
        <v>691902.91</v>
      </c>
      <c r="DY56" s="582">
        <v>395177</v>
      </c>
      <c r="DZ56" s="582">
        <v>491646.66</v>
      </c>
      <c r="EA56" s="582">
        <v>5356696.72</v>
      </c>
      <c r="EB56" s="582">
        <v>136962</v>
      </c>
      <c r="EC56" s="582">
        <v>2462656.87</v>
      </c>
      <c r="ED56" s="582">
        <v>117565.44</v>
      </c>
      <c r="EE56" s="582">
        <v>7632500.75</v>
      </c>
      <c r="EF56" s="582">
        <v>10437252.029999999</v>
      </c>
      <c r="EG56" s="582">
        <v>4600007.68</v>
      </c>
      <c r="EH56" s="582">
        <v>2974694.39</v>
      </c>
      <c r="EI56" s="582">
        <v>7404820.3300000001</v>
      </c>
      <c r="EJ56" s="582">
        <v>3637244.89</v>
      </c>
      <c r="EK56" s="582">
        <v>581401.80000000005</v>
      </c>
      <c r="EL56" s="582">
        <v>3779890.12</v>
      </c>
      <c r="EM56" s="582">
        <v>4659335.09</v>
      </c>
      <c r="EN56" s="582">
        <v>53321357.590000004</v>
      </c>
      <c r="EO56" s="582">
        <v>797859.26</v>
      </c>
      <c r="EP56" s="582">
        <v>1461547.87</v>
      </c>
      <c r="EQ56" s="582">
        <v>1193630.26</v>
      </c>
      <c r="ER56" s="582">
        <v>250529.28</v>
      </c>
      <c r="ES56" s="582">
        <v>561398.94999999995</v>
      </c>
      <c r="ET56" s="582">
        <v>1592998.7</v>
      </c>
      <c r="EU56" s="582">
        <v>3917368.4</v>
      </c>
      <c r="EV56" s="582">
        <v>149477.9</v>
      </c>
      <c r="EW56" s="582">
        <v>31457085.239999998</v>
      </c>
      <c r="EX56" s="582">
        <v>138690.89000000001</v>
      </c>
      <c r="EY56" s="582">
        <v>118811.49</v>
      </c>
      <c r="EZ56" s="582">
        <v>143058.72</v>
      </c>
      <c r="FA56" s="582">
        <v>248777.21</v>
      </c>
      <c r="FB56" s="582">
        <v>536143.66</v>
      </c>
      <c r="FC56" s="582">
        <v>1232175.02</v>
      </c>
      <c r="FD56" s="582">
        <v>4921425.8899999997</v>
      </c>
      <c r="FE56" s="582">
        <v>2102248.77</v>
      </c>
      <c r="FF56" s="582">
        <v>569642.98</v>
      </c>
      <c r="FG56" s="582">
        <v>278616.82</v>
      </c>
      <c r="FH56" s="582">
        <v>5117978.75</v>
      </c>
      <c r="FI56" s="582">
        <v>13156288.25</v>
      </c>
      <c r="FJ56" s="582">
        <v>180162</v>
      </c>
      <c r="FK56" s="582">
        <v>224772.52</v>
      </c>
      <c r="FL56" s="582">
        <v>6127484.4500000002</v>
      </c>
      <c r="FM56" s="582">
        <v>4461946.6399999997</v>
      </c>
      <c r="FN56" s="582">
        <v>420644.45</v>
      </c>
      <c r="FO56" s="582">
        <v>431889.81</v>
      </c>
      <c r="FP56" s="582">
        <v>49334.65</v>
      </c>
      <c r="FQ56" s="582">
        <v>70586733.980000004</v>
      </c>
      <c r="FR56" s="582">
        <v>5207844.53</v>
      </c>
      <c r="FS56" s="582">
        <v>6609297.6600000001</v>
      </c>
      <c r="FT56" s="582">
        <v>6282129.7400000002</v>
      </c>
      <c r="FU56" s="582">
        <v>2341770.5</v>
      </c>
      <c r="FV56" s="582">
        <v>91461.16</v>
      </c>
      <c r="FW56" s="582">
        <v>822200</v>
      </c>
      <c r="FX56" s="582">
        <v>5021787.71</v>
      </c>
      <c r="FY56" s="582">
        <v>84608.68</v>
      </c>
      <c r="FZ56" s="582">
        <v>111928</v>
      </c>
      <c r="GA56" s="582">
        <v>5515249.2999999998</v>
      </c>
      <c r="GB56" s="582">
        <v>6541520.8799999999</v>
      </c>
      <c r="GC56" s="582">
        <v>4553667.1500000004</v>
      </c>
      <c r="GD56" s="582">
        <v>12758668.42</v>
      </c>
      <c r="GE56" s="582">
        <v>27500662.370000001</v>
      </c>
      <c r="GF56" s="582">
        <v>4792287.4800000004</v>
      </c>
      <c r="GG56" s="582">
        <v>381668.36</v>
      </c>
      <c r="GH56" s="582">
        <v>6130644.8200000003</v>
      </c>
      <c r="GI56" s="582">
        <v>3028294.36</v>
      </c>
      <c r="GJ56" s="582">
        <v>210581.44</v>
      </c>
      <c r="GL56" s="582">
        <v>0</v>
      </c>
      <c r="GM56" s="582">
        <v>480784.25</v>
      </c>
      <c r="GN56" s="582">
        <v>1713539.16</v>
      </c>
      <c r="GO56" s="582">
        <v>66559</v>
      </c>
      <c r="GP56" s="582">
        <v>53097.26</v>
      </c>
      <c r="GQ56" s="582">
        <v>8462108.4399999995</v>
      </c>
      <c r="GS56" s="582">
        <v>0</v>
      </c>
      <c r="GT56" s="582">
        <v>150933.01999999999</v>
      </c>
      <c r="GU56" s="582">
        <v>127367.56</v>
      </c>
      <c r="GV56" s="582">
        <v>3494838.26</v>
      </c>
      <c r="GW56" s="582">
        <v>1600</v>
      </c>
      <c r="GX56" s="582">
        <v>0</v>
      </c>
      <c r="GY56" s="582">
        <v>18707095.93</v>
      </c>
      <c r="GZ56" s="582">
        <v>7601.31</v>
      </c>
      <c r="HA56" s="582">
        <v>9332771.8399999999</v>
      </c>
      <c r="HB56" s="582">
        <v>1356832</v>
      </c>
      <c r="HC56" s="582">
        <v>17529902.18</v>
      </c>
      <c r="HD56" s="582">
        <v>13398018.449999999</v>
      </c>
      <c r="HE56" s="582">
        <v>20964492.829999998</v>
      </c>
      <c r="HF56" s="582">
        <v>22359992.630000003</v>
      </c>
      <c r="HG56" s="582">
        <v>8398926.5199999996</v>
      </c>
      <c r="HI56" s="582">
        <v>6326187.8099999996</v>
      </c>
      <c r="HK56" s="582">
        <v>171946795.21000001</v>
      </c>
      <c r="HL56" s="582">
        <v>10499116.880000001</v>
      </c>
      <c r="HM56" s="582">
        <v>7979416.5300000003</v>
      </c>
      <c r="HN56" s="582">
        <v>2789751.78</v>
      </c>
      <c r="HO56" s="582">
        <v>4182113.21</v>
      </c>
      <c r="HP56" s="582">
        <v>15812931.02</v>
      </c>
      <c r="HQ56" s="582">
        <v>10450000.940000001</v>
      </c>
      <c r="HR56" s="582">
        <v>10870675.82</v>
      </c>
      <c r="HS56" s="582">
        <v>111837393.94</v>
      </c>
      <c r="HT56" s="582">
        <v>15246082.02</v>
      </c>
      <c r="HU56" s="582">
        <v>323596.5</v>
      </c>
      <c r="HV56" s="582">
        <v>259439.61</v>
      </c>
      <c r="HW56" s="582">
        <v>2168982.58</v>
      </c>
      <c r="HX56" s="582">
        <v>2189306.9900000002</v>
      </c>
      <c r="HY56" s="582">
        <v>860746.77</v>
      </c>
      <c r="HZ56" s="582">
        <v>58814.03</v>
      </c>
      <c r="IA56" s="582">
        <v>1265933.02</v>
      </c>
      <c r="IB56" s="582">
        <v>246531</v>
      </c>
      <c r="IC56" s="582">
        <v>5891961.8300000001</v>
      </c>
      <c r="ID56" s="582">
        <v>0</v>
      </c>
      <c r="IE56" s="582">
        <v>170246.99</v>
      </c>
      <c r="IF56" s="582">
        <v>546218.41999999993</v>
      </c>
      <c r="IG56" s="582">
        <v>900000</v>
      </c>
      <c r="IH56" s="582">
        <v>74738.06</v>
      </c>
      <c r="II56" s="582">
        <v>165970258.97</v>
      </c>
      <c r="IJ56" s="582">
        <v>34617104.560000002</v>
      </c>
      <c r="IK56" s="582">
        <v>3379121.91</v>
      </c>
      <c r="IL56" s="582">
        <v>4686147.82</v>
      </c>
      <c r="IM56" s="582">
        <v>255319.22</v>
      </c>
      <c r="IN56" s="582">
        <v>7437500.3499999996</v>
      </c>
      <c r="IO56" s="582">
        <v>87328.5</v>
      </c>
      <c r="IP56" s="582">
        <v>855256.91999999993</v>
      </c>
      <c r="IQ56" s="582">
        <v>1468762.2100000002</v>
      </c>
      <c r="IR56" s="582">
        <v>28665564.889999997</v>
      </c>
      <c r="IS56" s="582">
        <v>1724221.23</v>
      </c>
      <c r="IT56" s="582">
        <v>82759803.599999994</v>
      </c>
      <c r="IU56" s="582">
        <v>113346859.28999999</v>
      </c>
      <c r="IV56" s="582">
        <v>583443.27</v>
      </c>
      <c r="IW56" s="582">
        <v>3433140.31</v>
      </c>
      <c r="IX56" s="582">
        <v>13473047.049999999</v>
      </c>
      <c r="IY56" s="582">
        <v>4570</v>
      </c>
      <c r="IZ56" s="582">
        <v>474005.4</v>
      </c>
      <c r="JA56" s="582">
        <v>55837.15</v>
      </c>
      <c r="JB56" s="582">
        <v>287570.5</v>
      </c>
      <c r="JC56" s="582">
        <v>67807.960000000006</v>
      </c>
      <c r="JD56" s="582">
        <v>2174987.7000000002</v>
      </c>
      <c r="JE56" s="582">
        <v>282655</v>
      </c>
      <c r="JF56" s="582">
        <v>10736610.310000001</v>
      </c>
      <c r="JG56" s="582">
        <v>5859323.2800000003</v>
      </c>
      <c r="JH56" s="582">
        <v>1115463.21</v>
      </c>
      <c r="JJ56" s="582">
        <v>19130.66</v>
      </c>
      <c r="JK56" s="582">
        <v>966515.09</v>
      </c>
      <c r="JL56" s="582">
        <v>64281749.520000003</v>
      </c>
      <c r="JM56" s="582">
        <v>4645</v>
      </c>
      <c r="JN56" s="582">
        <v>4084</v>
      </c>
      <c r="JO56" s="582">
        <v>1256683.18</v>
      </c>
      <c r="JP56" s="582">
        <v>170746</v>
      </c>
      <c r="JQ56" s="582">
        <v>155175.92000000001</v>
      </c>
      <c r="JR56" s="582">
        <v>0</v>
      </c>
      <c r="JS56" s="582">
        <v>191564005.07999998</v>
      </c>
      <c r="JT56" s="582">
        <v>52171765.649999999</v>
      </c>
      <c r="JU56" s="582">
        <v>671671.47</v>
      </c>
      <c r="JV56" s="582">
        <v>0</v>
      </c>
      <c r="JW56" s="582">
        <v>1387580.61</v>
      </c>
      <c r="JX56" s="582">
        <v>0</v>
      </c>
      <c r="JY56" s="582">
        <v>169484.27</v>
      </c>
      <c r="JZ56" s="582">
        <v>0</v>
      </c>
      <c r="KA56" s="582">
        <v>3973.18</v>
      </c>
      <c r="KB56" s="582">
        <v>409660.01</v>
      </c>
      <c r="KC56" s="582">
        <v>0</v>
      </c>
      <c r="KD56" s="582">
        <v>2972748.83</v>
      </c>
      <c r="KE56" s="582">
        <v>422055.58</v>
      </c>
      <c r="KF56" s="582">
        <v>163149.54999999999</v>
      </c>
      <c r="KG56" s="582">
        <v>0</v>
      </c>
      <c r="KH56" s="582">
        <v>228136.29</v>
      </c>
      <c r="KI56" s="582">
        <v>159406353.37</v>
      </c>
      <c r="KJ56" s="582">
        <v>4741609.37</v>
      </c>
      <c r="KK56" s="582">
        <v>33315077.390000001</v>
      </c>
      <c r="KL56" s="582">
        <v>4491167.22</v>
      </c>
      <c r="KM56" s="582">
        <v>7155361.9299999997</v>
      </c>
      <c r="KN56" s="582">
        <v>15288728.470000001</v>
      </c>
      <c r="KO56" s="582">
        <v>1541522.94</v>
      </c>
      <c r="KP56" s="582">
        <v>5169495.3100000005</v>
      </c>
      <c r="KQ56" s="582">
        <v>469000</v>
      </c>
      <c r="KR56" s="582">
        <v>31000815.140000001</v>
      </c>
      <c r="KS56" s="582">
        <v>2300395.36</v>
      </c>
      <c r="KT56" s="582">
        <v>1698321.37</v>
      </c>
      <c r="KU56" s="582">
        <v>8218269.3899999997</v>
      </c>
      <c r="KV56" s="582">
        <v>7539354.5</v>
      </c>
      <c r="KW56" s="582">
        <v>4271959.5199999996</v>
      </c>
      <c r="KX56" s="582">
        <v>59937792.299999997</v>
      </c>
      <c r="KY56" s="582">
        <v>426859</v>
      </c>
      <c r="KZ56" s="582">
        <v>131856516.67</v>
      </c>
      <c r="LA56" s="582">
        <v>8287592.5899999999</v>
      </c>
      <c r="LB56" s="582">
        <v>25539288.219999999</v>
      </c>
      <c r="LC56" s="582">
        <v>74631610.789999992</v>
      </c>
      <c r="LD56" s="582">
        <v>11883201.439999999</v>
      </c>
      <c r="LE56" s="582">
        <v>2470815</v>
      </c>
      <c r="LF56" s="582">
        <v>7786961.7899999991</v>
      </c>
      <c r="LG56" s="582">
        <v>48154002.939999998</v>
      </c>
      <c r="LH56" s="582">
        <v>89920141.690000013</v>
      </c>
      <c r="LI56" s="582">
        <v>13422407.970000001</v>
      </c>
      <c r="LJ56" s="582">
        <v>33487157.690000001</v>
      </c>
      <c r="LK56" s="582">
        <v>41918878.609999999</v>
      </c>
      <c r="LL56" s="582">
        <v>4132304.17</v>
      </c>
      <c r="LM56" s="582">
        <v>2562011.2000000002</v>
      </c>
      <c r="LN56" s="582">
        <v>704509.39</v>
      </c>
      <c r="LO56" s="582">
        <v>17303629.030000001</v>
      </c>
      <c r="LP56" s="582">
        <v>124263.6</v>
      </c>
      <c r="LQ56" s="582">
        <v>4095856.4200000004</v>
      </c>
      <c r="LR56" s="582">
        <v>978090.05</v>
      </c>
      <c r="LS56" s="582">
        <v>28815546.960000001</v>
      </c>
      <c r="LT56" s="582">
        <v>0</v>
      </c>
      <c r="LU56" s="582">
        <v>2045664.47</v>
      </c>
      <c r="LV56" s="582">
        <v>131258041.43000001</v>
      </c>
      <c r="LW56" s="582">
        <v>43136564.769999996</v>
      </c>
      <c r="LX56" s="582">
        <v>56531666.950000003</v>
      </c>
      <c r="LY56" s="582">
        <v>4845211.82</v>
      </c>
      <c r="LZ56" s="582">
        <v>880768.05</v>
      </c>
      <c r="MA56" s="582">
        <v>4219809</v>
      </c>
      <c r="MB56" s="582">
        <v>1310742.1200000001</v>
      </c>
      <c r="MC56" s="582">
        <v>6652567.9000000004</v>
      </c>
      <c r="MD56" s="582">
        <v>831959.91</v>
      </c>
      <c r="ME56" s="582">
        <v>1069359.3700000001</v>
      </c>
      <c r="MF56" s="582">
        <v>8915693.120000001</v>
      </c>
      <c r="MG56" s="582">
        <v>807.5</v>
      </c>
      <c r="MH56" s="582">
        <v>53287190.670000002</v>
      </c>
      <c r="MI56" s="582">
        <v>3165691.3000000003</v>
      </c>
      <c r="MJ56" s="582">
        <v>47338.34</v>
      </c>
      <c r="MK56" s="582">
        <v>57325</v>
      </c>
      <c r="ML56" s="582">
        <v>54297.15</v>
      </c>
      <c r="MM56" s="582">
        <v>3952372.46</v>
      </c>
      <c r="MN56" s="582">
        <v>3063758</v>
      </c>
      <c r="MO56" s="582">
        <v>187283.16999999998</v>
      </c>
      <c r="MP56" s="582">
        <v>2032631.42</v>
      </c>
      <c r="MQ56" s="582">
        <v>250820.3</v>
      </c>
      <c r="MR56" s="582">
        <v>1732280.25</v>
      </c>
      <c r="MS56" s="582">
        <v>3557755</v>
      </c>
      <c r="MT56" s="582">
        <v>150143632.29000002</v>
      </c>
      <c r="MU56" s="582">
        <v>654785.12</v>
      </c>
      <c r="MV56" s="582">
        <v>8742904.3000000007</v>
      </c>
      <c r="MW56" s="582">
        <v>585158</v>
      </c>
      <c r="MX56" s="582">
        <v>19621064.350000001</v>
      </c>
      <c r="MY56" s="582">
        <v>2683696.3099999996</v>
      </c>
      <c r="MZ56" s="582">
        <v>4627709.2300000004</v>
      </c>
      <c r="NA56" s="582">
        <v>2065778.19</v>
      </c>
      <c r="NB56" s="582">
        <v>0</v>
      </c>
      <c r="NC56" s="582">
        <v>1084962.78</v>
      </c>
      <c r="ND56" s="582">
        <v>2985988.67</v>
      </c>
      <c r="NE56" s="582">
        <v>481113028.06999999</v>
      </c>
      <c r="NF56" s="582">
        <v>29031435.560000002</v>
      </c>
      <c r="NG56" s="582">
        <v>2737114.07</v>
      </c>
      <c r="NH56" s="582">
        <v>47927439.329999998</v>
      </c>
      <c r="NI56" s="582">
        <v>7160780.5499999998</v>
      </c>
      <c r="NJ56" s="582">
        <v>18109993.900000002</v>
      </c>
      <c r="NK56" s="582">
        <v>97694395.200000003</v>
      </c>
      <c r="NL56" s="582">
        <v>58103687.020000003</v>
      </c>
      <c r="NM56" s="582">
        <v>1084835.43</v>
      </c>
      <c r="NN56" s="582">
        <v>18588614.91</v>
      </c>
      <c r="NO56" s="582">
        <v>13818198.360000001</v>
      </c>
      <c r="NP56" s="582">
        <v>1528186.25</v>
      </c>
      <c r="NQ56" s="582">
        <v>36656324.649999991</v>
      </c>
      <c r="NR56" s="582">
        <v>3982493.24</v>
      </c>
      <c r="NS56" s="582">
        <v>3328624.42</v>
      </c>
      <c r="NT56" s="582">
        <v>3248594.3400000003</v>
      </c>
      <c r="NU56" s="582">
        <v>2512012.5699999998</v>
      </c>
      <c r="NV56" s="582">
        <v>75678.94</v>
      </c>
      <c r="NW56" s="582">
        <v>362107.8</v>
      </c>
      <c r="NX56" s="582">
        <v>99780552.800000012</v>
      </c>
      <c r="NY56" s="582">
        <v>82884346.710000008</v>
      </c>
      <c r="NZ56" s="582">
        <v>6731853.8099999996</v>
      </c>
      <c r="OA56" s="582">
        <v>1262597.56</v>
      </c>
      <c r="OB56" s="582">
        <v>658019.41</v>
      </c>
      <c r="OC56" s="582">
        <v>426006.64</v>
      </c>
      <c r="OD56" s="582">
        <v>952034</v>
      </c>
      <c r="OE56" s="582">
        <v>664299715.98999989</v>
      </c>
      <c r="OF56" s="582">
        <v>5337939.54</v>
      </c>
      <c r="OG56" s="582">
        <v>16414574.550000001</v>
      </c>
      <c r="OH56" s="582">
        <v>27100275.470000003</v>
      </c>
      <c r="OI56" s="582">
        <v>9094606.5700000003</v>
      </c>
      <c r="OJ56" s="582">
        <v>13985330.49</v>
      </c>
      <c r="OK56" s="582">
        <v>12986590.049999999</v>
      </c>
      <c r="OL56" s="582">
        <v>1207067.3400000001</v>
      </c>
      <c r="OM56" s="582">
        <v>19503902.57</v>
      </c>
      <c r="ON56" s="582">
        <v>88592799.489999995</v>
      </c>
      <c r="OO56" s="582">
        <v>114636533.95</v>
      </c>
      <c r="OP56" s="582">
        <v>98384477.699999988</v>
      </c>
      <c r="OQ56" s="582">
        <v>3142302.79</v>
      </c>
      <c r="OR56" s="582">
        <v>7639765.9299999997</v>
      </c>
      <c r="OS56" s="582">
        <v>0</v>
      </c>
      <c r="OT56" s="582">
        <v>23035311.310000002</v>
      </c>
      <c r="OU56" s="582">
        <v>5890824.9299999997</v>
      </c>
      <c r="OV56" s="582">
        <v>7363386.1600000001</v>
      </c>
      <c r="OW56" s="582">
        <v>3220899.76</v>
      </c>
      <c r="OX56" s="582">
        <v>19386271.489999998</v>
      </c>
      <c r="OY56" s="582">
        <v>118761743.08999999</v>
      </c>
      <c r="OZ56" s="582">
        <v>1385355.96</v>
      </c>
      <c r="PA56" s="582">
        <v>2516825.16</v>
      </c>
      <c r="PB56" s="582">
        <v>3610427.29</v>
      </c>
      <c r="PC56" s="582">
        <v>39929279.079999998</v>
      </c>
      <c r="PD56" s="582">
        <v>5946.22</v>
      </c>
      <c r="PE56" s="582">
        <v>3236586.56</v>
      </c>
      <c r="PF56" s="582">
        <v>12482</v>
      </c>
      <c r="PG56" s="582">
        <v>1333255.04</v>
      </c>
      <c r="PH56" s="582">
        <v>4958007.43</v>
      </c>
      <c r="PI56" s="582">
        <v>288932.53000000003</v>
      </c>
      <c r="PJ56" s="582">
        <v>910000</v>
      </c>
      <c r="PK56" s="582">
        <v>12574213.449999999</v>
      </c>
      <c r="PL56" s="582">
        <v>23596.38</v>
      </c>
      <c r="PM56" s="582">
        <v>4293330.8099999996</v>
      </c>
      <c r="PN56" s="582">
        <v>4437.96</v>
      </c>
      <c r="PO56" s="582">
        <v>795280.92</v>
      </c>
      <c r="PP56" s="582">
        <v>1430263.04</v>
      </c>
      <c r="PQ56" s="582">
        <v>2982458.9</v>
      </c>
      <c r="PR56" s="582">
        <v>81843.5</v>
      </c>
      <c r="PS56" s="582">
        <v>3781565.25</v>
      </c>
      <c r="PT56" s="582">
        <v>0</v>
      </c>
      <c r="PU56" s="582">
        <v>122080476.3</v>
      </c>
      <c r="PV56" s="582">
        <v>14687924.43</v>
      </c>
      <c r="PW56" s="582">
        <v>791542.77</v>
      </c>
      <c r="PX56" s="582">
        <v>16245417.84</v>
      </c>
      <c r="PY56" s="582">
        <v>50409675.030000001</v>
      </c>
      <c r="PZ56" s="582">
        <v>0</v>
      </c>
      <c r="QA56" s="582">
        <v>18041303.690000001</v>
      </c>
      <c r="QB56" s="582">
        <v>1149017.82</v>
      </c>
      <c r="QC56" s="582">
        <v>6239223.3200000003</v>
      </c>
      <c r="QD56" s="582">
        <v>434</v>
      </c>
      <c r="QE56" s="582">
        <v>23814012.539999999</v>
      </c>
      <c r="QF56" s="582">
        <v>355705.43</v>
      </c>
      <c r="QG56" s="582">
        <v>207973.11</v>
      </c>
      <c r="QH56" s="582">
        <v>6015489.3899999997</v>
      </c>
      <c r="QI56" s="582">
        <v>187675.08</v>
      </c>
      <c r="QJ56" s="582">
        <v>6723462.3200000003</v>
      </c>
      <c r="QK56" s="582">
        <v>1600362.75</v>
      </c>
      <c r="QL56" s="582">
        <v>384585.11999999994</v>
      </c>
      <c r="QM56" s="582">
        <v>221755.08</v>
      </c>
      <c r="QN56" s="582">
        <v>1808730.5999999999</v>
      </c>
      <c r="QO56" s="582">
        <v>2980388.29</v>
      </c>
      <c r="QP56" s="582">
        <v>1456612.74</v>
      </c>
      <c r="QQ56" s="582">
        <v>2192922.8199999998</v>
      </c>
      <c r="QR56" s="582">
        <v>0</v>
      </c>
      <c r="QS56" s="582">
        <v>2563383.37</v>
      </c>
      <c r="QT56" s="582">
        <v>2868940.66</v>
      </c>
      <c r="QU56" s="582">
        <v>23242173.609999999</v>
      </c>
      <c r="QV56" s="582">
        <v>0</v>
      </c>
      <c r="QW56" s="582">
        <v>0</v>
      </c>
      <c r="QX56" s="582">
        <v>623238.98</v>
      </c>
      <c r="QY56" s="582">
        <v>0</v>
      </c>
      <c r="QZ56" s="582">
        <v>1528304.6</v>
      </c>
      <c r="RA56" s="582">
        <v>0</v>
      </c>
      <c r="RB56" s="582">
        <v>70146</v>
      </c>
      <c r="RC56" s="582">
        <v>18966</v>
      </c>
      <c r="RD56" s="582">
        <v>5428776.2800000003</v>
      </c>
      <c r="RE56" s="582">
        <v>30118.76</v>
      </c>
      <c r="RF56" s="582">
        <v>0</v>
      </c>
      <c r="RG56" s="582">
        <v>133229.13</v>
      </c>
      <c r="RH56" s="582">
        <v>72133096.239999995</v>
      </c>
      <c r="RI56" s="582">
        <v>319078.74</v>
      </c>
      <c r="RJ56" s="582">
        <v>3958</v>
      </c>
      <c r="RK56" s="582">
        <v>2840794.75</v>
      </c>
      <c r="RL56" s="582">
        <v>20363.86</v>
      </c>
      <c r="RM56" s="582">
        <v>78946.850000000006</v>
      </c>
      <c r="RN56" s="582">
        <v>130640.86</v>
      </c>
      <c r="RO56" s="582">
        <v>336427.37</v>
      </c>
      <c r="RP56" s="582">
        <v>618624.22</v>
      </c>
      <c r="RQ56" s="582">
        <v>35165</v>
      </c>
      <c r="RR56" s="582">
        <v>462631.02</v>
      </c>
      <c r="RS56" s="582">
        <v>488412.29</v>
      </c>
      <c r="RT56" s="582">
        <v>803805.39</v>
      </c>
      <c r="RU56" s="582">
        <v>21042.16</v>
      </c>
      <c r="RV56" s="582">
        <v>247702.91</v>
      </c>
      <c r="RW56" s="582">
        <v>1094.8699999999999</v>
      </c>
      <c r="RX56" s="582">
        <v>20102</v>
      </c>
      <c r="RY56" s="582">
        <v>42295797.579999998</v>
      </c>
      <c r="RZ56" s="582">
        <v>4644586.84</v>
      </c>
      <c r="SA56" s="582">
        <v>3618433.52</v>
      </c>
      <c r="SB56" s="582">
        <v>46844652.230000004</v>
      </c>
      <c r="SD56" s="582">
        <v>2885678.1</v>
      </c>
      <c r="SE56" s="582">
        <v>1533292.59</v>
      </c>
      <c r="SF56" s="582">
        <v>386725.94</v>
      </c>
      <c r="SG56" s="582">
        <v>508841.05</v>
      </c>
      <c r="SH56" s="582">
        <v>1467674.99</v>
      </c>
      <c r="SI56" s="582">
        <v>1531556.68</v>
      </c>
      <c r="SJ56" s="582">
        <v>376617.52</v>
      </c>
      <c r="SK56" s="582">
        <v>3711437.98</v>
      </c>
      <c r="SL56" s="582">
        <v>5799730.2300000004</v>
      </c>
      <c r="SM56" s="582">
        <v>23087</v>
      </c>
      <c r="SN56" s="582">
        <v>15482173.6</v>
      </c>
      <c r="SO56" s="582">
        <v>116138.28</v>
      </c>
      <c r="SP56" s="582">
        <v>176098.16</v>
      </c>
      <c r="SQ56" s="582">
        <v>1293053.68</v>
      </c>
      <c r="SR56" s="582">
        <v>1214654.74</v>
      </c>
      <c r="SS56" s="582">
        <v>1197668.1599999999</v>
      </c>
      <c r="ST56" s="582">
        <v>3728085</v>
      </c>
      <c r="SU56" s="582">
        <v>197268.12</v>
      </c>
      <c r="SV56" s="582">
        <v>15370153.029999999</v>
      </c>
      <c r="SW56" s="582">
        <v>734927.23</v>
      </c>
      <c r="SX56" s="582">
        <v>2415730.2799999998</v>
      </c>
      <c r="SY56" s="582">
        <v>3345906.19</v>
      </c>
      <c r="SZ56" s="582">
        <v>4347.24</v>
      </c>
      <c r="TA56" s="582">
        <v>466610.65</v>
      </c>
      <c r="TB56" s="582">
        <v>0</v>
      </c>
      <c r="TC56" s="582">
        <v>459532.6</v>
      </c>
      <c r="TD56" s="582">
        <v>249161.61</v>
      </c>
      <c r="TE56" s="582">
        <v>191435.92</v>
      </c>
      <c r="TF56" s="582">
        <v>1224510.46</v>
      </c>
      <c r="TG56" s="582">
        <v>1085340.74</v>
      </c>
      <c r="TH56" s="582">
        <v>121875.85</v>
      </c>
      <c r="TI56" s="582">
        <v>690668.12</v>
      </c>
      <c r="TJ56" s="582">
        <v>28370759.449999999</v>
      </c>
      <c r="TK56" s="582">
        <v>75557</v>
      </c>
      <c r="TL56" s="582">
        <v>6000</v>
      </c>
      <c r="TM56" s="582">
        <v>145197.54999999999</v>
      </c>
      <c r="TN56" s="582">
        <v>445648.65</v>
      </c>
      <c r="TO56" s="582">
        <v>93553.2</v>
      </c>
      <c r="TP56" s="582">
        <v>52324.31</v>
      </c>
      <c r="TQ56" s="582">
        <v>163609.96</v>
      </c>
      <c r="TR56" s="582">
        <v>1663866.72</v>
      </c>
      <c r="TS56" s="582">
        <v>77892.97</v>
      </c>
      <c r="TT56" s="582">
        <v>178177.07</v>
      </c>
      <c r="TU56" s="582">
        <v>1296</v>
      </c>
      <c r="TV56" s="582">
        <v>15199.93</v>
      </c>
      <c r="TW56" s="582">
        <v>24301.65</v>
      </c>
      <c r="TX56" s="582">
        <v>29185.18</v>
      </c>
      <c r="TY56" s="582">
        <v>22094.49</v>
      </c>
      <c r="TZ56" s="582">
        <v>10116546.59</v>
      </c>
      <c r="UA56" s="582">
        <v>129266.3</v>
      </c>
      <c r="UB56" s="582">
        <v>15568887.5</v>
      </c>
      <c r="UC56" s="582">
        <v>2149789.73</v>
      </c>
      <c r="UD56" s="582">
        <v>476437.08</v>
      </c>
      <c r="UE56" s="582">
        <v>658771.72</v>
      </c>
      <c r="UF56" s="582">
        <v>10718404.85</v>
      </c>
      <c r="UG56" s="582">
        <v>0</v>
      </c>
      <c r="UH56" s="582">
        <v>0</v>
      </c>
      <c r="UI56" s="582">
        <v>2769369.48</v>
      </c>
      <c r="UJ56" s="582">
        <v>0</v>
      </c>
      <c r="UK56" s="582">
        <v>7155553.0099999998</v>
      </c>
      <c r="UL56" s="582">
        <v>1177032.6199999999</v>
      </c>
      <c r="UM56" s="582">
        <v>1308773.6099999999</v>
      </c>
      <c r="UN56" s="582">
        <v>84541.53</v>
      </c>
      <c r="UO56" s="582">
        <v>39034.89</v>
      </c>
      <c r="UP56" s="582">
        <v>2083937.66</v>
      </c>
      <c r="UQ56" s="582">
        <v>94224756.310000002</v>
      </c>
      <c r="UR56" s="582">
        <v>840754.92</v>
      </c>
      <c r="US56" s="582">
        <v>577489.07999999996</v>
      </c>
      <c r="UT56" s="582">
        <v>4704584.37</v>
      </c>
      <c r="UU56" s="582">
        <v>1176</v>
      </c>
      <c r="UV56" s="582">
        <v>193333.59</v>
      </c>
      <c r="UW56" s="582">
        <v>8212420.7400000002</v>
      </c>
      <c r="UX56" s="582">
        <v>1532912.03</v>
      </c>
      <c r="UY56" s="582">
        <v>0</v>
      </c>
      <c r="UZ56" s="582">
        <v>4347653.5599999996</v>
      </c>
      <c r="VA56" s="582">
        <v>1008350.8</v>
      </c>
      <c r="VB56" s="582">
        <v>7370391.8799999999</v>
      </c>
      <c r="VC56" s="582">
        <v>6031930.1799999997</v>
      </c>
      <c r="VD56" s="582">
        <v>18261755.989999998</v>
      </c>
      <c r="VE56" s="582">
        <v>1545000.65</v>
      </c>
      <c r="VF56" s="582">
        <v>1319260.54</v>
      </c>
      <c r="VG56" s="582">
        <v>2824806.1</v>
      </c>
      <c r="VH56" s="582">
        <v>674324.07</v>
      </c>
      <c r="VI56" s="582">
        <v>9014507.8399999999</v>
      </c>
      <c r="VJ56" s="582">
        <v>6520</v>
      </c>
      <c r="VK56" s="582">
        <v>1423369.38</v>
      </c>
      <c r="VL56" s="582">
        <v>982329.39</v>
      </c>
      <c r="VM56" s="582">
        <v>38201249.68</v>
      </c>
      <c r="VN56" s="582">
        <v>50414.8</v>
      </c>
      <c r="VO56" s="582">
        <v>11687247.5</v>
      </c>
      <c r="VP56" s="582">
        <v>15007074.300000001</v>
      </c>
      <c r="VQ56" s="582">
        <v>6944</v>
      </c>
      <c r="VR56" s="582">
        <v>528803</v>
      </c>
      <c r="VS56" s="582">
        <v>55027.74</v>
      </c>
      <c r="VT56" s="582">
        <v>2354379.2599999998</v>
      </c>
      <c r="VU56" s="582">
        <v>0</v>
      </c>
      <c r="VV56" s="582">
        <v>9915673.1999999993</v>
      </c>
      <c r="VW56" s="582">
        <v>116600</v>
      </c>
      <c r="VX56" s="582">
        <v>21746347.760000002</v>
      </c>
      <c r="VY56" s="582">
        <v>20545712.57</v>
      </c>
      <c r="VZ56" s="582">
        <v>0</v>
      </c>
      <c r="WA56" s="582">
        <v>1821040</v>
      </c>
      <c r="WB56" s="582">
        <v>251290059.33000001</v>
      </c>
      <c r="WC56" s="582">
        <v>2077043.37</v>
      </c>
      <c r="WD56" s="582">
        <v>2957767.21</v>
      </c>
      <c r="WE56" s="582">
        <v>3954661.92</v>
      </c>
      <c r="WG56" s="582">
        <v>1644889</v>
      </c>
      <c r="WH56" s="582">
        <v>850470.9</v>
      </c>
      <c r="WI56" s="582">
        <v>429290.94</v>
      </c>
      <c r="WJ56" s="582">
        <v>404898.97</v>
      </c>
      <c r="WK56" s="582">
        <v>200334</v>
      </c>
      <c r="WL56" s="582">
        <v>122022.62</v>
      </c>
      <c r="WM56" s="582">
        <v>15989838.359999999</v>
      </c>
      <c r="WN56" s="582">
        <v>236694.64</v>
      </c>
      <c r="WO56" s="582">
        <v>617440.03</v>
      </c>
      <c r="WP56" s="582">
        <v>519854.2</v>
      </c>
      <c r="WQ56" s="582">
        <v>1004</v>
      </c>
      <c r="WR56" s="582">
        <v>600744.35</v>
      </c>
      <c r="WS56" s="582">
        <v>554122.02</v>
      </c>
      <c r="WT56" s="582">
        <v>157828.95000000001</v>
      </c>
      <c r="WU56" s="582">
        <v>3224398.4699999997</v>
      </c>
      <c r="WV56" s="582">
        <v>6395223.1099999994</v>
      </c>
      <c r="WW56" s="582">
        <v>471427.8</v>
      </c>
      <c r="WX56" s="582">
        <v>2295</v>
      </c>
      <c r="WY56" s="582">
        <v>324659</v>
      </c>
      <c r="WZ56" s="582">
        <v>2779043.69</v>
      </c>
      <c r="XB56" s="582">
        <v>34800</v>
      </c>
      <c r="XC56" s="582">
        <v>64188.65</v>
      </c>
      <c r="XD56" s="582">
        <v>17043508.010000002</v>
      </c>
      <c r="XE56" s="582">
        <v>1062545.75</v>
      </c>
      <c r="XF56" s="582">
        <v>271666.18</v>
      </c>
      <c r="XG56" s="582">
        <v>0</v>
      </c>
      <c r="XH56" s="582">
        <v>739693.08</v>
      </c>
      <c r="XI56" s="582">
        <v>56157243.93</v>
      </c>
      <c r="XJ56" s="582">
        <v>2071614.07</v>
      </c>
      <c r="XK56" s="582">
        <v>0</v>
      </c>
      <c r="XL56" s="582">
        <v>39668819.049999997</v>
      </c>
      <c r="XM56" s="582">
        <v>333072.81</v>
      </c>
      <c r="XN56" s="582">
        <v>3672710.59</v>
      </c>
      <c r="XO56" s="582">
        <v>3671384.22</v>
      </c>
      <c r="XP56" s="582">
        <v>11833.91</v>
      </c>
      <c r="XQ56" s="582">
        <v>4524.03</v>
      </c>
      <c r="XR56" s="582">
        <v>0</v>
      </c>
      <c r="XS56" s="582">
        <v>0</v>
      </c>
      <c r="XT56" s="582">
        <v>15072.95</v>
      </c>
      <c r="XU56" s="582">
        <v>0</v>
      </c>
      <c r="XV56" s="582">
        <v>0</v>
      </c>
      <c r="XW56" s="582">
        <v>0</v>
      </c>
      <c r="XX56" s="582">
        <v>4610.4399999999996</v>
      </c>
      <c r="XY56" s="582">
        <v>229758.21</v>
      </c>
      <c r="XZ56" s="582">
        <v>217.02</v>
      </c>
      <c r="YA56" s="582">
        <v>1490459.87</v>
      </c>
      <c r="YB56" s="582">
        <v>0</v>
      </c>
      <c r="YC56" s="582">
        <v>0</v>
      </c>
      <c r="YD56" s="582">
        <v>0</v>
      </c>
      <c r="YE56" s="582">
        <v>0</v>
      </c>
      <c r="YF56" s="582">
        <v>144527696.63</v>
      </c>
      <c r="YG56" s="582">
        <v>589277.68000000005</v>
      </c>
      <c r="YH56" s="582">
        <v>0</v>
      </c>
      <c r="YI56" s="582">
        <v>0</v>
      </c>
      <c r="YJ56" s="582">
        <v>20232788.07</v>
      </c>
      <c r="YL56" s="582">
        <v>0</v>
      </c>
      <c r="YM56" s="582">
        <v>0</v>
      </c>
      <c r="YN56" s="582">
        <v>0</v>
      </c>
      <c r="YO56" s="582">
        <v>0</v>
      </c>
      <c r="YP56" s="582">
        <v>576614.18999999994</v>
      </c>
      <c r="YQ56" s="582">
        <v>0</v>
      </c>
      <c r="YR56" s="582">
        <v>1200226.47</v>
      </c>
      <c r="YS56" s="582">
        <v>0</v>
      </c>
      <c r="YT56" s="582">
        <v>0</v>
      </c>
      <c r="YU56" s="582">
        <v>0</v>
      </c>
      <c r="YV56" s="582">
        <v>171976.91</v>
      </c>
      <c r="YW56" s="582">
        <v>40938842.449999996</v>
      </c>
      <c r="YX56" s="582">
        <v>140301</v>
      </c>
      <c r="YY56" s="582">
        <v>4339284.82</v>
      </c>
      <c r="YZ56" s="582">
        <v>0</v>
      </c>
      <c r="ZA56" s="582">
        <v>2169909.0699999998</v>
      </c>
      <c r="ZB56" s="582">
        <v>1739830.51</v>
      </c>
      <c r="ZC56" s="582">
        <v>14871646.109999999</v>
      </c>
      <c r="ZD56" s="582">
        <v>29001167.260000002</v>
      </c>
      <c r="ZE56" s="582">
        <v>7577642.5</v>
      </c>
      <c r="ZF56" s="582">
        <v>18179733.260000002</v>
      </c>
      <c r="ZG56" s="582">
        <v>6232857.6500000004</v>
      </c>
      <c r="ZH56" s="582">
        <v>1696804.42</v>
      </c>
      <c r="ZI56" s="582">
        <v>8543900.8699999992</v>
      </c>
      <c r="ZJ56" s="582">
        <v>8858743.9800000004</v>
      </c>
      <c r="ZK56" s="582">
        <v>2301077.85</v>
      </c>
      <c r="ZL56" s="582">
        <v>55740934.25</v>
      </c>
      <c r="ZM56" s="582">
        <v>52808006.039999999</v>
      </c>
      <c r="ZN56" s="582">
        <v>4138844.93</v>
      </c>
      <c r="ZO56" s="582">
        <v>16552007.91</v>
      </c>
      <c r="ZP56" s="582">
        <v>51125333.379999995</v>
      </c>
      <c r="ZQ56" s="582">
        <v>19630282.940000001</v>
      </c>
      <c r="ZR56" s="582">
        <v>17912752.079999998</v>
      </c>
      <c r="ZS56" s="582">
        <v>16316276.779999999</v>
      </c>
      <c r="ZT56" s="582">
        <v>20975490.559999999</v>
      </c>
      <c r="ZU56" s="582">
        <v>74156937.549999997</v>
      </c>
      <c r="ZV56" s="582">
        <v>12888110</v>
      </c>
      <c r="ZW56" s="582">
        <v>979760.8</v>
      </c>
      <c r="ZX56" s="582">
        <v>4018996.54</v>
      </c>
      <c r="ZY56" s="582">
        <v>22920521.100000001</v>
      </c>
      <c r="ZZ56" s="582">
        <v>46481662.329999998</v>
      </c>
      <c r="AAA56" s="582">
        <v>4413562.04</v>
      </c>
      <c r="AAB56" s="582">
        <v>5413849.0199999996</v>
      </c>
      <c r="AAC56" s="582">
        <v>24229215.280000001</v>
      </c>
      <c r="AAD56" s="582">
        <v>2387081.39</v>
      </c>
      <c r="AAE56" s="582">
        <v>26233878.800000001</v>
      </c>
      <c r="AAF56" s="582">
        <v>29528846.640000001</v>
      </c>
      <c r="AAG56" s="582">
        <v>2990507.87</v>
      </c>
      <c r="AAH56" s="582">
        <v>2520973.81</v>
      </c>
      <c r="AAI56" s="582">
        <v>22759336.640000001</v>
      </c>
      <c r="AAJ56" s="582">
        <v>1513934.78</v>
      </c>
      <c r="AAK56" s="582">
        <v>0</v>
      </c>
      <c r="AAL56" s="582">
        <v>22851</v>
      </c>
      <c r="AAM56" s="582">
        <v>0</v>
      </c>
      <c r="AAN56" s="582">
        <v>900</v>
      </c>
      <c r="AAO56" s="582">
        <v>4374</v>
      </c>
      <c r="AAP56" s="582">
        <v>132630896.25</v>
      </c>
      <c r="AAQ56" s="582">
        <v>638701.19999999995</v>
      </c>
      <c r="AAR56" s="582">
        <v>14587740.26</v>
      </c>
      <c r="AAS56" s="582">
        <v>6892250.7999999998</v>
      </c>
      <c r="AAT56" s="582">
        <v>0</v>
      </c>
      <c r="AAU56" s="582">
        <v>1600</v>
      </c>
      <c r="AAV56" s="582">
        <v>6808097.3700000001</v>
      </c>
      <c r="AAW56" s="582">
        <v>622377.30000000005</v>
      </c>
      <c r="AAX56" s="582">
        <v>337791.5</v>
      </c>
      <c r="AAY56" s="582">
        <v>3429.25</v>
      </c>
      <c r="AAZ56" s="582">
        <v>0</v>
      </c>
      <c r="ABA56" s="582">
        <v>47013011.299999997</v>
      </c>
      <c r="ABB56" s="582">
        <v>344152.27</v>
      </c>
      <c r="ABC56" s="582">
        <v>28599.59</v>
      </c>
      <c r="ABD56" s="582">
        <v>1486911.6</v>
      </c>
      <c r="ABE56" s="582">
        <v>98925</v>
      </c>
      <c r="ABF56" s="582">
        <v>356353</v>
      </c>
      <c r="ABG56" s="582">
        <v>0</v>
      </c>
      <c r="ABH56" s="582">
        <v>16000</v>
      </c>
      <c r="ABI56" s="582">
        <v>4244485.1100000003</v>
      </c>
      <c r="ABJ56" s="582">
        <v>34830776.619999997</v>
      </c>
      <c r="ABK56" s="582">
        <v>500</v>
      </c>
      <c r="ABL56" s="582">
        <v>16177.75</v>
      </c>
      <c r="ABM56" s="582">
        <v>0</v>
      </c>
      <c r="ABN56" s="582">
        <v>282433.46000000002</v>
      </c>
      <c r="ABO56" s="582">
        <v>1750872.37</v>
      </c>
      <c r="ABP56" s="582">
        <v>23326698.989999998</v>
      </c>
      <c r="ABQ56" s="582">
        <v>30656741.27</v>
      </c>
      <c r="ABR56" s="582">
        <v>15351160.49</v>
      </c>
      <c r="ABS56" s="582">
        <v>34365323.82</v>
      </c>
      <c r="ABT56" s="582">
        <v>2611255.94</v>
      </c>
      <c r="ABU56" s="582">
        <v>1101694.98</v>
      </c>
      <c r="ABV56" s="582">
        <v>6518877.3099999996</v>
      </c>
      <c r="ABW56" s="582">
        <v>4865079.3</v>
      </c>
      <c r="ABY56" s="582">
        <v>51714662.419999994</v>
      </c>
      <c r="ABZ56" s="582">
        <v>9945429.2999999989</v>
      </c>
      <c r="ACA56" s="582">
        <v>12564510.779999999</v>
      </c>
      <c r="ACB56" s="582">
        <v>4702772.0999999996</v>
      </c>
      <c r="ACC56" s="582">
        <v>5139219.04</v>
      </c>
      <c r="ACD56" s="582">
        <v>3187077.1</v>
      </c>
      <c r="ACE56" s="582">
        <v>3896357.96</v>
      </c>
      <c r="ACF56" s="582">
        <v>1162493.81</v>
      </c>
      <c r="ACG56" s="582">
        <v>3403775.4699999997</v>
      </c>
      <c r="ACH56" s="582">
        <v>6397993.5</v>
      </c>
      <c r="ACI56" s="582">
        <v>9255616.1999999993</v>
      </c>
      <c r="ACJ56" s="582">
        <v>62865426.399999999</v>
      </c>
      <c r="ACK56" s="582">
        <v>8167359.7399999993</v>
      </c>
      <c r="ACL56" s="582">
        <v>1773691.28</v>
      </c>
      <c r="ACM56" s="582">
        <v>771641.45</v>
      </c>
      <c r="ACP56" s="582">
        <v>1500000</v>
      </c>
      <c r="ACQ56" s="582">
        <v>39952391.490000002</v>
      </c>
      <c r="ACR56" s="582">
        <v>315173782.04000002</v>
      </c>
      <c r="ACS56" s="582">
        <v>2002317.61</v>
      </c>
      <c r="ACT56" s="582">
        <v>16481174.029999999</v>
      </c>
      <c r="ACU56" s="582">
        <v>706415.02</v>
      </c>
      <c r="ACV56" s="582">
        <v>0</v>
      </c>
      <c r="ACW56" s="582">
        <v>13856628.179999998</v>
      </c>
      <c r="ACX56" s="582">
        <v>1170884.5</v>
      </c>
      <c r="ACY56" s="582">
        <v>470301.5</v>
      </c>
      <c r="ACZ56" s="582">
        <v>1364169.69</v>
      </c>
      <c r="ADA56" s="582">
        <v>1117436.4099999999</v>
      </c>
      <c r="ADB56" s="582">
        <v>16199</v>
      </c>
      <c r="ADD56" s="582">
        <v>1761</v>
      </c>
      <c r="ADE56" s="582">
        <v>2407753.2799999998</v>
      </c>
      <c r="ADF56" s="582">
        <v>0</v>
      </c>
      <c r="ADG56" s="582">
        <v>34938046.660000004</v>
      </c>
      <c r="ADH56" s="582">
        <v>10927842.41</v>
      </c>
      <c r="ADI56" s="582">
        <v>10852145.890000001</v>
      </c>
      <c r="ADJ56" s="582">
        <v>1822364.72</v>
      </c>
      <c r="ADK56" s="582">
        <v>1605476.06</v>
      </c>
      <c r="ADL56" s="582">
        <v>1966972.83</v>
      </c>
      <c r="ADM56" s="582">
        <v>10654194.190000001</v>
      </c>
      <c r="ADN56" s="582">
        <v>2696</v>
      </c>
      <c r="ADO56" s="582">
        <v>22490175.469999999</v>
      </c>
      <c r="ADP56" s="582">
        <v>132750894.3</v>
      </c>
      <c r="ADQ56" s="582">
        <v>29444164.850000001</v>
      </c>
      <c r="ADR56" s="582">
        <v>7457064.9000000004</v>
      </c>
      <c r="ADT56" s="582">
        <v>25475946.68</v>
      </c>
      <c r="ADU56" s="582">
        <v>867170.01</v>
      </c>
      <c r="ADV56" s="582">
        <v>1847647.51</v>
      </c>
      <c r="ADW56" s="582">
        <v>832553.89</v>
      </c>
      <c r="ADX56" s="582">
        <v>0</v>
      </c>
      <c r="ADY56" s="582">
        <v>1140888</v>
      </c>
      <c r="ADZ56" s="582">
        <v>121629619.30999999</v>
      </c>
      <c r="AEA56" s="582">
        <v>24449454.129999999</v>
      </c>
      <c r="AEB56" s="582">
        <v>8274985.5299999993</v>
      </c>
      <c r="AEC56" s="582">
        <v>4900656.59</v>
      </c>
      <c r="AED56" s="582">
        <v>9854215.7199999988</v>
      </c>
      <c r="AEE56" s="582">
        <v>1366752.76</v>
      </c>
      <c r="AEF56" s="582">
        <v>2408187.79</v>
      </c>
      <c r="AEG56" s="582">
        <v>1370000</v>
      </c>
      <c r="AEH56" s="582">
        <v>5497045.5999999996</v>
      </c>
      <c r="AEI56" s="582">
        <v>43338270.909999996</v>
      </c>
      <c r="AEJ56" s="582">
        <v>4423447.5999999996</v>
      </c>
      <c r="AEK56" s="582">
        <v>7794978.6099999994</v>
      </c>
      <c r="AEL56" s="582">
        <v>1913064.5</v>
      </c>
      <c r="AEM56" s="582">
        <v>4787687.45</v>
      </c>
      <c r="AEN56" s="582">
        <v>2669973.62</v>
      </c>
      <c r="AEO56" s="582">
        <v>42724500.060000002</v>
      </c>
      <c r="AEP56" s="582">
        <v>3697542.87</v>
      </c>
      <c r="AEQ56" s="582">
        <v>9458661.9100000001</v>
      </c>
      <c r="AER56" s="582">
        <v>766452.08</v>
      </c>
      <c r="AES56" s="582">
        <v>17380206.609999999</v>
      </c>
      <c r="AET56" s="582">
        <v>11306736.609999999</v>
      </c>
      <c r="AEU56" s="582">
        <v>2952347.1100000003</v>
      </c>
      <c r="AEV56" s="582">
        <v>481643.05</v>
      </c>
      <c r="AEW56" s="582">
        <v>6420371.7400000002</v>
      </c>
      <c r="AEX56" s="582">
        <v>1766413.25</v>
      </c>
      <c r="AEY56" s="582">
        <v>12375727.059999999</v>
      </c>
      <c r="AEZ56" s="582">
        <v>837372.43</v>
      </c>
      <c r="AFA56" s="582">
        <v>777724.8</v>
      </c>
      <c r="AFB56" s="582">
        <v>332548.83</v>
      </c>
      <c r="AFC56" s="582">
        <v>34135.199999999997</v>
      </c>
      <c r="AFD56" s="582">
        <v>26554269.5</v>
      </c>
      <c r="AFE56" s="582">
        <v>6458387.7799999993</v>
      </c>
      <c r="AFF56" s="582">
        <v>165849.79999999999</v>
      </c>
      <c r="AFG56" s="582">
        <v>1332646.3799999999</v>
      </c>
      <c r="AFH56" s="582">
        <v>1037236.11</v>
      </c>
      <c r="AFI56" s="582">
        <v>1605322.59</v>
      </c>
      <c r="AFJ56" s="582">
        <v>684847.14</v>
      </c>
      <c r="AFK56" s="582">
        <v>2081890.8800000001</v>
      </c>
      <c r="AFL56" s="582">
        <v>10654662.41</v>
      </c>
      <c r="AFM56" s="582">
        <v>82473.820000000007</v>
      </c>
      <c r="AFN56" s="582">
        <v>1220751.55</v>
      </c>
      <c r="AFO56" s="582">
        <v>5142178.0199999996</v>
      </c>
      <c r="AFP56" s="582">
        <v>2649155.6800000002</v>
      </c>
      <c r="AFQ56" s="582">
        <v>19673034.390000001</v>
      </c>
      <c r="AFR56" s="582">
        <v>1072863.9300000002</v>
      </c>
      <c r="AFS56" s="582">
        <v>980120</v>
      </c>
      <c r="AFT56" s="582">
        <v>55599.19</v>
      </c>
      <c r="AFU56" s="582">
        <v>270</v>
      </c>
      <c r="AFV56" s="582">
        <v>0</v>
      </c>
      <c r="AFW56" s="582">
        <v>936090</v>
      </c>
      <c r="AFX56" s="582">
        <v>979750.98</v>
      </c>
      <c r="AFY56" s="582">
        <v>3764808.75</v>
      </c>
      <c r="AFZ56" s="582">
        <v>0</v>
      </c>
      <c r="AGA56" s="582">
        <v>3703469.16</v>
      </c>
      <c r="AGC56" s="582">
        <v>35025025.960000001</v>
      </c>
      <c r="AGD56" s="582">
        <v>801802.1</v>
      </c>
      <c r="AGF56" s="582">
        <v>72496.37</v>
      </c>
      <c r="AGG56" s="582">
        <v>2255784.48</v>
      </c>
      <c r="AGH56" s="582">
        <v>109020</v>
      </c>
      <c r="AGI56" s="582">
        <v>656426.66</v>
      </c>
      <c r="AGJ56" s="582">
        <v>7678619.4800000004</v>
      </c>
      <c r="AGK56" s="582">
        <v>136000</v>
      </c>
      <c r="AGL56" s="582">
        <v>2369027.08</v>
      </c>
      <c r="AGM56" s="582">
        <v>1256700</v>
      </c>
      <c r="AGN56" s="582">
        <v>21320913.459999997</v>
      </c>
      <c r="AGO56" s="582">
        <v>4013623.22</v>
      </c>
      <c r="AGP56" s="582">
        <v>7784911.9299999997</v>
      </c>
      <c r="AGQ56" s="582">
        <v>1660440</v>
      </c>
      <c r="AGR56" s="582">
        <v>1095581.27</v>
      </c>
      <c r="AGS56" s="582">
        <v>1890582.95</v>
      </c>
      <c r="AGT56" s="582">
        <v>5508482.2999999998</v>
      </c>
      <c r="AGU56" s="582">
        <v>2716320.27</v>
      </c>
      <c r="AGV56" s="582">
        <v>51916477.630000003</v>
      </c>
      <c r="AGW56" s="582">
        <v>52734968.859999999</v>
      </c>
      <c r="AGX56" s="582">
        <v>2233153.69</v>
      </c>
      <c r="AGY56" s="582">
        <v>2129772.61</v>
      </c>
      <c r="AGZ56" s="582">
        <v>8250376.1600000001</v>
      </c>
      <c r="AHA56" s="582">
        <v>2700746.74</v>
      </c>
      <c r="AHB56" s="582">
        <v>1878207.51</v>
      </c>
      <c r="AHC56" s="582">
        <v>243173</v>
      </c>
      <c r="AHD56" s="582">
        <v>7312</v>
      </c>
      <c r="AHE56" s="582">
        <v>20218875.190000001</v>
      </c>
      <c r="AHF56" s="582">
        <v>6098479.8899999997</v>
      </c>
      <c r="AHG56" s="582">
        <v>5449116.7300000004</v>
      </c>
      <c r="AHH56" s="582">
        <v>153035.43</v>
      </c>
      <c r="AHI56" s="582">
        <v>7340128.8599999994</v>
      </c>
      <c r="AHJ56" s="582">
        <v>1334771.58</v>
      </c>
      <c r="AHK56" s="582">
        <v>10261686.350000001</v>
      </c>
      <c r="AHL56" s="582">
        <v>954126.98</v>
      </c>
      <c r="AHM56" s="582">
        <v>19011080.700000003</v>
      </c>
      <c r="AHN56" s="582">
        <v>3974171.71</v>
      </c>
      <c r="AHO56" s="582">
        <v>6311366.5100000007</v>
      </c>
      <c r="AHP56" s="582">
        <v>76587</v>
      </c>
      <c r="AHQ56" s="576">
        <v>4182098.21</v>
      </c>
      <c r="AHR56" s="576">
        <v>227135.43000000002</v>
      </c>
      <c r="AHS56" s="576">
        <v>705584.64000000001</v>
      </c>
      <c r="AHT56" s="582">
        <f t="shared" si="62"/>
        <v>10435307517.09</v>
      </c>
    </row>
    <row r="57" spans="1:908" x14ac:dyDescent="0.7">
      <c r="B57" s="581" t="s">
        <v>6030</v>
      </c>
      <c r="C57" s="582" t="s">
        <v>6390</v>
      </c>
      <c r="D57" s="582">
        <v>40927561.159999996</v>
      </c>
      <c r="E57" s="582">
        <v>4739358.2300000004</v>
      </c>
      <c r="F57" s="582">
        <v>173731.13</v>
      </c>
      <c r="G57" s="582">
        <v>384387.78</v>
      </c>
      <c r="H57" s="582">
        <v>6498558.4299999997</v>
      </c>
      <c r="I57" s="582">
        <v>188.6</v>
      </c>
      <c r="J57" s="582">
        <v>25614203.559999999</v>
      </c>
      <c r="L57" s="582">
        <v>203563.07</v>
      </c>
      <c r="M57" s="582">
        <v>427100.87</v>
      </c>
      <c r="N57" s="582">
        <v>107579.06</v>
      </c>
      <c r="O57" s="582">
        <v>415756.99</v>
      </c>
      <c r="P57" s="582">
        <v>6055476.8200000003</v>
      </c>
      <c r="Q57" s="582">
        <v>809543.93</v>
      </c>
      <c r="R57" s="582">
        <v>169044.86</v>
      </c>
      <c r="S57" s="582">
        <v>557926.68999999994</v>
      </c>
      <c r="T57" s="582">
        <v>506612.47999999998</v>
      </c>
      <c r="U57" s="582">
        <v>441450.68</v>
      </c>
      <c r="V57" s="582">
        <v>77309168.120000005</v>
      </c>
      <c r="W57" s="582">
        <v>5066447.18</v>
      </c>
      <c r="X57" s="582">
        <v>0</v>
      </c>
      <c r="Y57" s="582">
        <v>1784041.07</v>
      </c>
      <c r="Z57" s="582">
        <v>605541.05000000005</v>
      </c>
      <c r="AA57" s="582">
        <v>244913</v>
      </c>
      <c r="AB57" s="582">
        <v>2442309.63</v>
      </c>
      <c r="AC57" s="582">
        <v>357050</v>
      </c>
      <c r="AD57" s="582">
        <v>1143910.6499999999</v>
      </c>
      <c r="AE57" s="582">
        <v>830187.44</v>
      </c>
      <c r="AF57" s="582">
        <v>6076759.5999999996</v>
      </c>
      <c r="AG57" s="582">
        <v>234357</v>
      </c>
      <c r="AH57" s="582">
        <v>8937610.5</v>
      </c>
      <c r="AI57" s="582">
        <v>3462940.92</v>
      </c>
      <c r="AJ57" s="582">
        <v>229284</v>
      </c>
      <c r="AK57" s="582">
        <v>79948.87</v>
      </c>
      <c r="AL57" s="582">
        <v>2648951.59</v>
      </c>
      <c r="AM57" s="582">
        <v>39518.980000000003</v>
      </c>
      <c r="AN57" s="582">
        <v>199881.5</v>
      </c>
      <c r="AO57" s="582">
        <v>1099977.2</v>
      </c>
      <c r="AP57" s="582">
        <v>446732.15</v>
      </c>
      <c r="AQ57" s="582">
        <v>42750</v>
      </c>
      <c r="AR57" s="582">
        <v>1844599.0999999999</v>
      </c>
      <c r="AS57" s="582">
        <v>4000</v>
      </c>
      <c r="AT57" s="582">
        <v>4691719.04</v>
      </c>
      <c r="AU57" s="582">
        <v>4106344</v>
      </c>
      <c r="AV57" s="582">
        <v>1246210.7</v>
      </c>
      <c r="AW57" s="582">
        <v>272436.58999999997</v>
      </c>
      <c r="AY57" s="582">
        <v>96744</v>
      </c>
      <c r="AZ57" s="582">
        <v>32850</v>
      </c>
      <c r="BA57" s="582">
        <v>47400</v>
      </c>
      <c r="BB57" s="582">
        <v>7103</v>
      </c>
      <c r="BC57" s="582">
        <v>176636</v>
      </c>
      <c r="BD57" s="582">
        <v>89611</v>
      </c>
      <c r="BE57" s="582">
        <v>39695</v>
      </c>
      <c r="BF57" s="582">
        <v>988976.53</v>
      </c>
      <c r="BG57" s="582">
        <v>28208</v>
      </c>
      <c r="BH57" s="582">
        <v>9146700</v>
      </c>
      <c r="BI57" s="582">
        <v>21921680.199999999</v>
      </c>
      <c r="BJ57" s="582">
        <v>10516601.899999999</v>
      </c>
      <c r="BK57" s="582">
        <v>853376.64999999991</v>
      </c>
      <c r="BL57" s="582">
        <v>404856.13</v>
      </c>
      <c r="BM57" s="582">
        <v>376060.25</v>
      </c>
      <c r="BN57" s="582">
        <v>1741714.3399999999</v>
      </c>
      <c r="BO57" s="582">
        <v>233205.16999999998</v>
      </c>
      <c r="BP57" s="582">
        <v>325197.49</v>
      </c>
      <c r="BQ57" s="582">
        <v>149880.37</v>
      </c>
      <c r="BR57" s="582">
        <v>97293421.579999998</v>
      </c>
      <c r="BS57" s="582">
        <v>2391086.11</v>
      </c>
      <c r="BT57" s="582">
        <v>877151.01</v>
      </c>
      <c r="BU57" s="582">
        <v>2954470.2800000003</v>
      </c>
      <c r="BV57" s="582">
        <v>1814624.52</v>
      </c>
      <c r="BW57" s="582">
        <v>137543</v>
      </c>
      <c r="BX57" s="582">
        <v>851219.62999999989</v>
      </c>
      <c r="BY57" s="582">
        <v>1644384.55</v>
      </c>
      <c r="BZ57" s="582">
        <v>55000</v>
      </c>
      <c r="CE57" s="582">
        <v>12120</v>
      </c>
      <c r="CF57" s="582">
        <v>175750</v>
      </c>
      <c r="CG57" s="582">
        <v>42321377.049999997</v>
      </c>
      <c r="CH57" s="582">
        <v>208323.21</v>
      </c>
      <c r="CI57" s="582">
        <v>1061829.08</v>
      </c>
      <c r="CJ57" s="582">
        <v>194421.8</v>
      </c>
      <c r="CK57" s="582">
        <v>364130.17</v>
      </c>
      <c r="CL57" s="582">
        <v>238124</v>
      </c>
      <c r="CM57" s="582">
        <v>272750</v>
      </c>
      <c r="CO57" s="582">
        <v>6503980.0899999999</v>
      </c>
      <c r="CP57" s="582">
        <v>90941</v>
      </c>
      <c r="CQ57" s="582">
        <v>22174</v>
      </c>
      <c r="CR57" s="582">
        <v>2250</v>
      </c>
      <c r="CS57" s="582">
        <v>824164.92</v>
      </c>
      <c r="CT57" s="582">
        <v>1405632.12</v>
      </c>
      <c r="CU57" s="582">
        <v>4113405.56</v>
      </c>
      <c r="CV57" s="582">
        <v>120000</v>
      </c>
      <c r="CW57" s="582">
        <v>3803266.85</v>
      </c>
      <c r="CX57" s="582">
        <v>220731.45</v>
      </c>
      <c r="CY57" s="582">
        <v>1074751.94</v>
      </c>
      <c r="CZ57" s="582">
        <v>934704.62</v>
      </c>
      <c r="DB57" s="582">
        <v>4820611.9800000004</v>
      </c>
      <c r="DC57" s="582">
        <v>29431383.48</v>
      </c>
      <c r="DD57" s="582">
        <v>280311.49</v>
      </c>
      <c r="DE57" s="582">
        <v>28651805.859999999</v>
      </c>
      <c r="DF57" s="582">
        <v>1045108.73</v>
      </c>
      <c r="DG57" s="582">
        <v>1668468.55</v>
      </c>
      <c r="DH57" s="582">
        <v>3082084.79</v>
      </c>
      <c r="DI57" s="582">
        <v>454737.97</v>
      </c>
      <c r="DJ57" s="582">
        <v>1472774.78</v>
      </c>
      <c r="DK57" s="582">
        <v>92415973.230000004</v>
      </c>
      <c r="DL57" s="582">
        <v>93143</v>
      </c>
      <c r="DM57" s="582">
        <v>463788.61</v>
      </c>
      <c r="DN57" s="582">
        <v>1328190.1599999999</v>
      </c>
      <c r="DO57" s="582">
        <v>479711.67</v>
      </c>
      <c r="DP57" s="582">
        <v>148144.95000000001</v>
      </c>
      <c r="DQ57" s="582">
        <v>12180188.939999999</v>
      </c>
      <c r="DR57" s="582">
        <v>285019</v>
      </c>
      <c r="DS57" s="582">
        <v>553737.28</v>
      </c>
      <c r="DU57" s="582">
        <v>0</v>
      </c>
      <c r="DV57" s="582">
        <v>2320671.89</v>
      </c>
      <c r="DW57" s="582">
        <v>63428</v>
      </c>
      <c r="DX57" s="582">
        <v>345004</v>
      </c>
      <c r="DY57" s="582">
        <v>120000</v>
      </c>
      <c r="DZ57" s="582">
        <v>1027483.5900000001</v>
      </c>
      <c r="EA57" s="582">
        <v>0</v>
      </c>
      <c r="EB57" s="582">
        <v>418869.14</v>
      </c>
      <c r="ED57" s="582">
        <v>3767903.27</v>
      </c>
      <c r="EE57" s="582">
        <v>27956929.120000001</v>
      </c>
      <c r="EF57" s="582">
        <v>15627932.92</v>
      </c>
      <c r="EG57" s="582">
        <v>66343.98</v>
      </c>
      <c r="EH57" s="582">
        <v>218812</v>
      </c>
      <c r="EJ57" s="582">
        <v>495855.63</v>
      </c>
      <c r="EK57" s="582">
        <v>906696.8</v>
      </c>
      <c r="EL57" s="582">
        <v>1148867.06</v>
      </c>
      <c r="EM57" s="582">
        <v>1281695</v>
      </c>
      <c r="EN57" s="582">
        <v>57156122.990000002</v>
      </c>
      <c r="EP57" s="582">
        <v>507174.58</v>
      </c>
      <c r="ER57" s="582">
        <v>463479.32</v>
      </c>
      <c r="ES57" s="582">
        <v>329953.96999999997</v>
      </c>
      <c r="ET57" s="582">
        <v>390855.22</v>
      </c>
      <c r="EU57" s="582">
        <v>1845310.69</v>
      </c>
      <c r="EV57" s="582">
        <v>3164877.08</v>
      </c>
      <c r="EW57" s="582">
        <v>22174528.920000002</v>
      </c>
      <c r="EX57" s="582">
        <v>0</v>
      </c>
      <c r="EY57" s="582">
        <v>1285820.99</v>
      </c>
      <c r="EZ57" s="582">
        <v>40000</v>
      </c>
      <c r="FA57" s="582">
        <v>315855</v>
      </c>
      <c r="FB57" s="582">
        <v>500990</v>
      </c>
      <c r="FC57" s="582">
        <v>235052.5</v>
      </c>
      <c r="FD57" s="582">
        <v>581160</v>
      </c>
      <c r="FE57" s="582">
        <v>1752260.46</v>
      </c>
      <c r="FF57" s="582">
        <v>1436276.93</v>
      </c>
      <c r="FG57" s="582">
        <v>308947.18</v>
      </c>
      <c r="FH57" s="582">
        <v>496099.1</v>
      </c>
      <c r="FI57" s="582">
        <v>1351359.68</v>
      </c>
      <c r="FJ57" s="582">
        <v>0</v>
      </c>
      <c r="FK57" s="582">
        <v>0</v>
      </c>
      <c r="FL57" s="582">
        <v>1550110.93</v>
      </c>
      <c r="FM57" s="582">
        <v>3604569.85</v>
      </c>
      <c r="FN57" s="582">
        <v>6442756.7400000002</v>
      </c>
      <c r="FO57" s="582">
        <v>0</v>
      </c>
      <c r="FP57" s="582">
        <v>10000</v>
      </c>
      <c r="FQ57" s="582">
        <v>15194802.359999999</v>
      </c>
      <c r="FR57" s="582">
        <v>809787</v>
      </c>
      <c r="FS57" s="582">
        <v>1531025.2</v>
      </c>
      <c r="FT57" s="582">
        <v>16800</v>
      </c>
      <c r="FU57" s="582">
        <v>1030004.15</v>
      </c>
      <c r="FV57" s="582">
        <v>8133780</v>
      </c>
      <c r="FW57" s="582">
        <v>4570415.17</v>
      </c>
      <c r="FX57" s="582">
        <v>551050</v>
      </c>
      <c r="FY57" s="582">
        <v>5036391</v>
      </c>
      <c r="FZ57" s="582">
        <v>262180.90999999997</v>
      </c>
      <c r="GA57" s="582">
        <v>324663.94</v>
      </c>
      <c r="GB57" s="582">
        <v>521255</v>
      </c>
      <c r="GC57" s="582">
        <v>550131.03</v>
      </c>
      <c r="GD57" s="582">
        <v>735216.69</v>
      </c>
      <c r="GE57" s="582">
        <v>35705980.950000003</v>
      </c>
      <c r="GG57" s="582">
        <v>165682.5</v>
      </c>
      <c r="GH57" s="582">
        <v>7688622.2199999997</v>
      </c>
      <c r="GI57" s="582">
        <v>1229267.21</v>
      </c>
      <c r="GJ57" s="582">
        <v>358201.7</v>
      </c>
      <c r="GK57" s="582">
        <v>268112.34999999998</v>
      </c>
      <c r="GL57" s="582">
        <v>202521.91</v>
      </c>
      <c r="GM57" s="582">
        <v>176332</v>
      </c>
      <c r="GN57" s="582">
        <v>862228.27</v>
      </c>
      <c r="GO57" s="582">
        <v>32246.18</v>
      </c>
      <c r="GP57" s="582">
        <v>634704.79</v>
      </c>
      <c r="GQ57" s="582">
        <v>31043254.539999999</v>
      </c>
      <c r="GR57" s="582">
        <v>294357</v>
      </c>
      <c r="GS57" s="582">
        <v>37742.720000000001</v>
      </c>
      <c r="GT57" s="582">
        <v>424933.22</v>
      </c>
      <c r="GU57" s="582">
        <v>26526</v>
      </c>
      <c r="GV57" s="582">
        <v>825510</v>
      </c>
      <c r="GW57" s="582">
        <v>355842.86</v>
      </c>
      <c r="GX57" s="582">
        <v>467528.19</v>
      </c>
      <c r="GY57" s="582">
        <v>21300</v>
      </c>
      <c r="GZ57" s="582">
        <v>82600.53</v>
      </c>
      <c r="HA57" s="582">
        <v>3238427.66</v>
      </c>
      <c r="HB57" s="582">
        <v>133212.76999999999</v>
      </c>
      <c r="HC57" s="582">
        <v>2498164.15</v>
      </c>
      <c r="HD57" s="582">
        <v>2000000</v>
      </c>
      <c r="HE57" s="582">
        <v>11229589.449999999</v>
      </c>
      <c r="HF57" s="582">
        <v>89964.75</v>
      </c>
      <c r="HG57" s="582">
        <v>306869.12</v>
      </c>
      <c r="HH57" s="582">
        <v>9007832.5500000007</v>
      </c>
      <c r="HK57" s="582">
        <v>3127869.95</v>
      </c>
      <c r="HL57" s="582">
        <v>30245.08</v>
      </c>
      <c r="HM57" s="582">
        <v>4104405.63</v>
      </c>
      <c r="HN57" s="582">
        <v>78260.460000000006</v>
      </c>
      <c r="HO57" s="582">
        <v>379510.2</v>
      </c>
      <c r="HP57" s="582">
        <v>1288174.6200000001</v>
      </c>
      <c r="HQ57" s="582">
        <v>1787219.3299999998</v>
      </c>
      <c r="HR57" s="582">
        <v>501930.05</v>
      </c>
      <c r="HS57" s="582">
        <v>23281582.759999998</v>
      </c>
      <c r="HT57" s="582">
        <v>99762.87</v>
      </c>
      <c r="HV57" s="582">
        <v>4028179.41</v>
      </c>
      <c r="HY57" s="582">
        <v>4467706.5999999996</v>
      </c>
      <c r="HZ57" s="582">
        <v>0</v>
      </c>
      <c r="IA57" s="582">
        <v>4942.87</v>
      </c>
      <c r="IB57" s="582">
        <v>565373</v>
      </c>
      <c r="IC57" s="582">
        <v>996825</v>
      </c>
      <c r="ID57" s="582">
        <v>144413.70000000001</v>
      </c>
      <c r="IE57" s="582">
        <v>295600</v>
      </c>
      <c r="IG57" s="582">
        <v>277738.87</v>
      </c>
      <c r="II57" s="582">
        <v>2113136.98</v>
      </c>
      <c r="IJ57" s="582">
        <v>11114985.359999999</v>
      </c>
      <c r="IK57" s="582">
        <v>734894.65</v>
      </c>
      <c r="IL57" s="582">
        <v>559555.2300000001</v>
      </c>
      <c r="IM57" s="582">
        <v>26331.07</v>
      </c>
      <c r="IN57" s="582">
        <v>635151.24</v>
      </c>
      <c r="IO57" s="582">
        <v>621349.51</v>
      </c>
      <c r="IP57" s="582">
        <v>1610325.6300000001</v>
      </c>
      <c r="IQ57" s="582">
        <v>771420</v>
      </c>
      <c r="IR57" s="582">
        <v>449199.51</v>
      </c>
      <c r="IS57" s="582">
        <v>0</v>
      </c>
      <c r="IT57" s="582">
        <v>8830590.9300000016</v>
      </c>
      <c r="IV57" s="582">
        <v>6052043.4499999993</v>
      </c>
      <c r="IW57" s="582">
        <v>13053944.860000001</v>
      </c>
      <c r="IX57" s="582">
        <v>716291.2</v>
      </c>
      <c r="IY57" s="582">
        <v>10680.11</v>
      </c>
      <c r="IZ57" s="582">
        <v>3934218.08</v>
      </c>
      <c r="JA57" s="582">
        <v>213086.03</v>
      </c>
      <c r="JB57" s="582">
        <v>5432928.1100000003</v>
      </c>
      <c r="JC57" s="582">
        <v>316070.87</v>
      </c>
      <c r="JD57" s="582">
        <v>607410</v>
      </c>
      <c r="JE57" s="582">
        <v>92400.5</v>
      </c>
      <c r="JF57" s="582">
        <v>3713912.91</v>
      </c>
      <c r="JG57" s="582">
        <v>670468.56000000006</v>
      </c>
      <c r="JH57" s="582">
        <v>337594.61</v>
      </c>
      <c r="JK57" s="582">
        <v>1010800.45</v>
      </c>
      <c r="JL57" s="582">
        <v>139665.18</v>
      </c>
      <c r="JM57" s="582">
        <v>3709280.51</v>
      </c>
      <c r="JN57" s="582">
        <v>1040755</v>
      </c>
      <c r="JO57" s="582">
        <v>2628288.2000000002</v>
      </c>
      <c r="JP57" s="582">
        <v>305186.82</v>
      </c>
      <c r="JQ57" s="582">
        <v>6564291.6299999999</v>
      </c>
      <c r="JR57" s="582">
        <v>516505.8</v>
      </c>
      <c r="JS57" s="582">
        <v>27261060.82</v>
      </c>
      <c r="JT57" s="582">
        <v>4525455.79</v>
      </c>
      <c r="JU57" s="582">
        <v>212953.91</v>
      </c>
      <c r="JV57" s="582">
        <v>849137.5</v>
      </c>
      <c r="JW57" s="582">
        <v>146712</v>
      </c>
      <c r="JX57" s="582">
        <v>1043000</v>
      </c>
      <c r="JY57" s="582">
        <v>632808</v>
      </c>
      <c r="KA57" s="582">
        <v>181311.6</v>
      </c>
      <c r="KB57" s="582">
        <v>1237.6500000000001</v>
      </c>
      <c r="KC57" s="582">
        <v>102950</v>
      </c>
      <c r="KD57" s="582">
        <v>965.45</v>
      </c>
      <c r="KE57" s="582">
        <v>832057.38</v>
      </c>
      <c r="KF57" s="582">
        <v>0</v>
      </c>
      <c r="KG57" s="582">
        <v>15000</v>
      </c>
      <c r="KH57" s="582">
        <v>351253.73</v>
      </c>
      <c r="KI57" s="582">
        <v>29645265.879999999</v>
      </c>
      <c r="KK57" s="582">
        <v>2223637.84</v>
      </c>
      <c r="KL57" s="582">
        <v>0</v>
      </c>
      <c r="KM57" s="582">
        <v>25200</v>
      </c>
      <c r="KN57" s="582">
        <v>0</v>
      </c>
      <c r="KO57" s="582">
        <v>25000</v>
      </c>
      <c r="KP57" s="582">
        <v>20118.599999999999</v>
      </c>
      <c r="KQ57" s="582">
        <v>15000</v>
      </c>
      <c r="KR57" s="582">
        <v>759687.76</v>
      </c>
      <c r="KS57" s="582">
        <v>599887.8899999999</v>
      </c>
      <c r="KT57" s="582">
        <v>78102.649999999994</v>
      </c>
      <c r="KU57" s="582">
        <v>828982.19000000006</v>
      </c>
      <c r="KV57" s="582">
        <v>277772</v>
      </c>
      <c r="KW57" s="582">
        <v>629991.63</v>
      </c>
      <c r="KY57" s="582">
        <v>619835.76</v>
      </c>
      <c r="KZ57" s="582">
        <v>55478683.759999998</v>
      </c>
      <c r="LB57" s="582">
        <v>221023.62</v>
      </c>
      <c r="LD57" s="582">
        <v>83425237.379999995</v>
      </c>
      <c r="LE57" s="582">
        <v>3866</v>
      </c>
      <c r="LF57" s="582">
        <v>1864151.87</v>
      </c>
      <c r="LG57" s="582">
        <v>657352.98</v>
      </c>
      <c r="LH57" s="582">
        <v>45420125.519999996</v>
      </c>
      <c r="LI57" s="582">
        <v>9972543.5500000007</v>
      </c>
      <c r="LJ57" s="582">
        <v>27509736.649999999</v>
      </c>
      <c r="LK57" s="582">
        <v>300049.13</v>
      </c>
      <c r="LL57" s="582">
        <v>197500</v>
      </c>
      <c r="LM57" s="582">
        <v>285640.03000000003</v>
      </c>
      <c r="LO57" s="582">
        <v>772196.66999999993</v>
      </c>
      <c r="LP57" s="582">
        <v>11910.32</v>
      </c>
      <c r="LR57" s="582">
        <v>0</v>
      </c>
      <c r="LS57" s="582">
        <v>17169304.860000003</v>
      </c>
      <c r="LU57" s="582">
        <v>309300</v>
      </c>
      <c r="LV57" s="582">
        <v>3739577.86</v>
      </c>
      <c r="LW57" s="582">
        <v>72483215.840000004</v>
      </c>
      <c r="LX57" s="582">
        <v>16423270.75</v>
      </c>
      <c r="LY57" s="582">
        <v>958439.01</v>
      </c>
      <c r="MA57" s="582">
        <v>4339453.4000000004</v>
      </c>
      <c r="MB57" s="582">
        <v>4299099.5</v>
      </c>
      <c r="ME57" s="582">
        <v>192000</v>
      </c>
      <c r="MF57" s="582">
        <v>1820.02</v>
      </c>
      <c r="MG57" s="582">
        <v>113033.34</v>
      </c>
      <c r="MH57" s="582">
        <v>169766767.98000002</v>
      </c>
      <c r="MI57" s="582">
        <v>85000</v>
      </c>
      <c r="MJ57" s="582">
        <v>249951</v>
      </c>
      <c r="MK57" s="582">
        <v>1004918.39</v>
      </c>
      <c r="ML57" s="582">
        <v>0</v>
      </c>
      <c r="MM57" s="582">
        <v>1385632.98</v>
      </c>
      <c r="MN57" s="582">
        <v>10000</v>
      </c>
      <c r="MO57" s="582">
        <v>149851.39000000001</v>
      </c>
      <c r="MP57" s="582">
        <v>8553117.5300000012</v>
      </c>
      <c r="MQ57" s="582">
        <v>150513.08000000002</v>
      </c>
      <c r="MR57" s="582">
        <v>542957.5</v>
      </c>
      <c r="MS57" s="582">
        <v>751398.9</v>
      </c>
      <c r="MT57" s="582">
        <v>79792092.819999993</v>
      </c>
      <c r="MV57" s="582">
        <v>42300</v>
      </c>
      <c r="MX57" s="582">
        <v>1693100.85</v>
      </c>
      <c r="MY57" s="582">
        <v>656551.84000000008</v>
      </c>
      <c r="MZ57" s="582">
        <v>1036670.87</v>
      </c>
      <c r="NA57" s="582">
        <v>63664.99</v>
      </c>
      <c r="NB57" s="582">
        <v>539337.49</v>
      </c>
      <c r="NC57" s="582">
        <v>0</v>
      </c>
      <c r="ND57" s="582">
        <v>520636.02</v>
      </c>
      <c r="NE57" s="582">
        <v>103796097.52999999</v>
      </c>
      <c r="NF57" s="582">
        <v>5753000</v>
      </c>
      <c r="NG57" s="582">
        <v>692879.49</v>
      </c>
      <c r="NH57" s="582">
        <v>4577000</v>
      </c>
      <c r="NI57" s="582">
        <v>129450.29</v>
      </c>
      <c r="NJ57" s="582">
        <v>6020101.7999999998</v>
      </c>
      <c r="NK57" s="582">
        <v>20310652.090000004</v>
      </c>
      <c r="NL57" s="582">
        <v>12666030.08</v>
      </c>
      <c r="NN57" s="582">
        <v>122683.85</v>
      </c>
      <c r="NO57" s="582">
        <v>0</v>
      </c>
      <c r="NP57" s="582">
        <v>1608667.94</v>
      </c>
      <c r="NQ57" s="582">
        <v>14941432.65</v>
      </c>
      <c r="NR57" s="582">
        <v>0</v>
      </c>
      <c r="NS57" s="582">
        <v>40000</v>
      </c>
      <c r="NT57" s="582">
        <v>27501.09</v>
      </c>
      <c r="NU57" s="582">
        <v>468301.81000000006</v>
      </c>
      <c r="NV57" s="582">
        <v>14.06</v>
      </c>
      <c r="NW57" s="582">
        <v>1093820</v>
      </c>
      <c r="NX57" s="582">
        <v>31079293.949999999</v>
      </c>
      <c r="NY57" s="582">
        <v>5964443.6500000004</v>
      </c>
      <c r="NZ57" s="582">
        <v>1932410</v>
      </c>
      <c r="OA57" s="582">
        <v>370300</v>
      </c>
      <c r="OB57" s="582">
        <v>0</v>
      </c>
      <c r="OC57" s="582">
        <v>1223215.9099999999</v>
      </c>
      <c r="OE57" s="582">
        <v>25528070.879999999</v>
      </c>
      <c r="OF57" s="582">
        <v>578644.80000000005</v>
      </c>
      <c r="OG57" s="582">
        <v>505213.87</v>
      </c>
      <c r="OH57" s="582">
        <v>224757.75</v>
      </c>
      <c r="OI57" s="582">
        <v>2319228.09</v>
      </c>
      <c r="OJ57" s="582">
        <v>253877.63</v>
      </c>
      <c r="OK57" s="582">
        <v>8714900</v>
      </c>
      <c r="OL57" s="582">
        <v>100000</v>
      </c>
      <c r="ON57" s="582">
        <v>733145.43</v>
      </c>
      <c r="OP57" s="582">
        <v>683576</v>
      </c>
      <c r="OQ57" s="582">
        <v>980960</v>
      </c>
      <c r="OR57" s="582">
        <v>129145.42</v>
      </c>
      <c r="OS57" s="582">
        <v>987069.45000000007</v>
      </c>
      <c r="OT57" s="582">
        <v>1708245.9400000002</v>
      </c>
      <c r="OU57" s="582">
        <v>571926.31999999995</v>
      </c>
      <c r="OV57" s="582">
        <v>56111.18</v>
      </c>
      <c r="OW57" s="582">
        <v>633561.12</v>
      </c>
      <c r="OX57" s="582">
        <v>161193.98000000001</v>
      </c>
      <c r="OY57" s="582">
        <v>23397880.550000001</v>
      </c>
      <c r="OZ57" s="582">
        <v>2265915.39</v>
      </c>
      <c r="PA57" s="582">
        <v>59835</v>
      </c>
      <c r="PB57" s="582">
        <v>12824453.450000001</v>
      </c>
      <c r="PC57" s="582">
        <v>41732257.190000005</v>
      </c>
      <c r="PF57" s="582">
        <v>415.41</v>
      </c>
      <c r="PH57" s="582">
        <v>906527</v>
      </c>
      <c r="PJ57" s="582">
        <v>231446</v>
      </c>
      <c r="PK57" s="582">
        <v>134802.6</v>
      </c>
      <c r="PL57" s="582">
        <v>0</v>
      </c>
      <c r="PM57" s="582">
        <v>2913460.9</v>
      </c>
      <c r="PN57" s="582">
        <v>22355742.699999999</v>
      </c>
      <c r="PO57" s="582">
        <v>440745.68</v>
      </c>
      <c r="PP57" s="582">
        <v>11698778.369999999</v>
      </c>
      <c r="PQ57" s="582">
        <v>573469.80000000005</v>
      </c>
      <c r="PR57" s="582">
        <v>1220957.6000000001</v>
      </c>
      <c r="PU57" s="582">
        <v>47101825.299999997</v>
      </c>
      <c r="PY57" s="582">
        <v>174646</v>
      </c>
      <c r="PZ57" s="582">
        <v>140780</v>
      </c>
      <c r="QA57" s="582">
        <v>1192727</v>
      </c>
      <c r="QB57" s="582">
        <v>1492737</v>
      </c>
      <c r="QC57" s="582">
        <v>78.33</v>
      </c>
      <c r="QD57" s="582">
        <v>12500</v>
      </c>
      <c r="QE57" s="582">
        <v>526833.65</v>
      </c>
      <c r="QF57" s="582">
        <v>2761.24</v>
      </c>
      <c r="QG57" s="582">
        <v>349200</v>
      </c>
      <c r="QH57" s="582">
        <v>1214280.9800000002</v>
      </c>
      <c r="QK57" s="582">
        <v>537596.94999999995</v>
      </c>
      <c r="QM57" s="582">
        <v>0</v>
      </c>
      <c r="QO57" s="582">
        <v>1669024.88</v>
      </c>
      <c r="QP57" s="582">
        <v>54500</v>
      </c>
      <c r="QQ57" s="582">
        <v>259661.83</v>
      </c>
      <c r="QR57" s="582">
        <v>0</v>
      </c>
      <c r="QT57" s="582">
        <v>300845</v>
      </c>
      <c r="QU57" s="582">
        <v>37131357.360000014</v>
      </c>
      <c r="QV57" s="582">
        <v>271195</v>
      </c>
      <c r="QX57" s="582">
        <v>61160</v>
      </c>
      <c r="QY57" s="582">
        <v>0</v>
      </c>
      <c r="QZ57" s="582">
        <v>1094552.5</v>
      </c>
      <c r="RA57" s="582">
        <v>4100</v>
      </c>
      <c r="RB57" s="582">
        <v>1284705.46</v>
      </c>
      <c r="RD57" s="582">
        <v>175244</v>
      </c>
      <c r="RF57" s="582">
        <v>181060</v>
      </c>
      <c r="RG57" s="582">
        <v>170154</v>
      </c>
      <c r="RH57" s="582">
        <v>78622288.170000002</v>
      </c>
      <c r="RI57" s="582">
        <v>1743554.08</v>
      </c>
      <c r="RJ57" s="582">
        <v>127818.58</v>
      </c>
      <c r="RK57" s="582">
        <v>3773270.43</v>
      </c>
      <c r="RL57" s="582">
        <v>530751</v>
      </c>
      <c r="RN57" s="582">
        <v>261768.98</v>
      </c>
      <c r="RO57" s="582">
        <v>211706.38</v>
      </c>
      <c r="RP57" s="582">
        <v>640413</v>
      </c>
      <c r="RQ57" s="582">
        <v>0</v>
      </c>
      <c r="RR57" s="582">
        <v>521195.9</v>
      </c>
      <c r="RS57" s="582">
        <v>97975.35</v>
      </c>
      <c r="RT57" s="582">
        <v>15300</v>
      </c>
      <c r="RW57" s="582">
        <v>67434.789999999994</v>
      </c>
      <c r="RY57" s="582">
        <v>20700</v>
      </c>
      <c r="RZ57" s="582">
        <v>297.35000000000002</v>
      </c>
      <c r="SA57" s="582">
        <v>2000</v>
      </c>
      <c r="SB57" s="582">
        <v>6668090</v>
      </c>
      <c r="SC57" s="582">
        <v>390970</v>
      </c>
      <c r="SD57" s="582">
        <v>349970.19</v>
      </c>
      <c r="SE57" s="582">
        <v>395364</v>
      </c>
      <c r="SF57" s="582">
        <v>181300</v>
      </c>
      <c r="SG57" s="582">
        <v>195091.3</v>
      </c>
      <c r="SH57" s="582">
        <v>1146581.05</v>
      </c>
      <c r="SI57" s="582">
        <v>937717.16</v>
      </c>
      <c r="SJ57" s="582">
        <v>99425</v>
      </c>
      <c r="SK57" s="582">
        <v>2779943.09</v>
      </c>
      <c r="SL57" s="582">
        <v>486801.03</v>
      </c>
      <c r="SM57" s="582">
        <v>0</v>
      </c>
      <c r="SN57" s="582">
        <v>5093214.66</v>
      </c>
      <c r="SO57" s="582">
        <v>1555128.63</v>
      </c>
      <c r="SP57" s="582">
        <v>1167855.58</v>
      </c>
      <c r="SQ57" s="582">
        <v>1640582.78</v>
      </c>
      <c r="SR57" s="582">
        <v>866838.25</v>
      </c>
      <c r="SS57" s="582">
        <v>1471047.48</v>
      </c>
      <c r="ST57" s="582">
        <v>2457251.2000000002</v>
      </c>
      <c r="SV57" s="582">
        <v>76020</v>
      </c>
      <c r="SW57" s="582">
        <v>1868268.02</v>
      </c>
      <c r="SX57" s="582">
        <v>122191.76</v>
      </c>
      <c r="SY57" s="582">
        <v>2376297.09</v>
      </c>
      <c r="SZ57" s="582">
        <v>652031.56000000006</v>
      </c>
      <c r="TA57" s="582">
        <v>1173539.33</v>
      </c>
      <c r="TB57" s="582">
        <v>380620.13</v>
      </c>
      <c r="TC57" s="582">
        <v>255670</v>
      </c>
      <c r="TD57" s="582">
        <v>432577.74</v>
      </c>
      <c r="TE57" s="582">
        <v>1567689.62</v>
      </c>
      <c r="TF57" s="582">
        <v>52000</v>
      </c>
      <c r="TG57" s="582">
        <v>3135340.76</v>
      </c>
      <c r="TH57" s="582">
        <v>536560.16</v>
      </c>
      <c r="TI57" s="582">
        <v>170524.31</v>
      </c>
      <c r="TJ57" s="582">
        <v>2943850.88</v>
      </c>
      <c r="TK57" s="582">
        <v>110603.57</v>
      </c>
      <c r="TL57" s="582">
        <v>290400</v>
      </c>
      <c r="TM57" s="582">
        <v>33850</v>
      </c>
      <c r="TN57" s="582">
        <v>126007.19</v>
      </c>
      <c r="TO57" s="582">
        <v>10000</v>
      </c>
      <c r="TP57" s="582">
        <v>160153.79999999999</v>
      </c>
      <c r="TQ57" s="582">
        <v>2654985.0299999998</v>
      </c>
      <c r="TR57" s="582">
        <v>14900</v>
      </c>
      <c r="TS57" s="582">
        <v>234629.59</v>
      </c>
      <c r="TT57" s="582">
        <v>651054.66</v>
      </c>
      <c r="TU57" s="582">
        <v>1207658.6399999999</v>
      </c>
      <c r="TV57" s="582">
        <v>190650</v>
      </c>
      <c r="TW57" s="582">
        <v>655573.51</v>
      </c>
      <c r="TX57" s="582">
        <v>435498.28</v>
      </c>
      <c r="TY57" s="582">
        <v>0</v>
      </c>
      <c r="TZ57" s="582">
        <v>1856179.8</v>
      </c>
      <c r="UA57" s="582">
        <v>137346.88</v>
      </c>
      <c r="UB57" s="582">
        <v>428000</v>
      </c>
      <c r="UC57" s="582">
        <v>1006858.88</v>
      </c>
      <c r="UD57" s="582">
        <v>0</v>
      </c>
      <c r="UE57" s="582">
        <v>2847296.52</v>
      </c>
      <c r="UF57" s="582">
        <v>12501758.060000001</v>
      </c>
      <c r="UH57" s="582">
        <v>407085</v>
      </c>
      <c r="UI57" s="582">
        <v>29844</v>
      </c>
      <c r="UJ57" s="582">
        <v>209818.64</v>
      </c>
      <c r="UK57" s="582">
        <v>1691060.8199999998</v>
      </c>
      <c r="UL57" s="582">
        <v>1413899.9100000001</v>
      </c>
      <c r="UM57" s="582">
        <v>1142456.73</v>
      </c>
      <c r="UN57" s="582">
        <v>2106678.71</v>
      </c>
      <c r="UO57" s="582">
        <v>687882.91999999993</v>
      </c>
      <c r="UP57" s="582">
        <v>2577288.19</v>
      </c>
      <c r="UQ57" s="582">
        <v>62500349.090000004</v>
      </c>
      <c r="UR57" s="582">
        <v>532499.98</v>
      </c>
      <c r="UT57" s="582">
        <v>980456.95</v>
      </c>
      <c r="UU57" s="582">
        <v>191626.7</v>
      </c>
      <c r="UV57" s="582">
        <v>420886.7</v>
      </c>
      <c r="UW57" s="582">
        <v>7260319.0599999996</v>
      </c>
      <c r="UX57" s="582">
        <v>259800</v>
      </c>
      <c r="UZ57" s="582">
        <v>1197324.92</v>
      </c>
      <c r="VA57" s="582">
        <v>1139379.31</v>
      </c>
      <c r="VB57" s="582">
        <v>575986.29</v>
      </c>
      <c r="VC57" s="582">
        <v>1642010</v>
      </c>
      <c r="VD57" s="582">
        <v>918283.4</v>
      </c>
      <c r="VE57" s="582">
        <v>106718</v>
      </c>
      <c r="VF57" s="582">
        <v>588280.38</v>
      </c>
      <c r="VG57" s="582">
        <v>620565.77</v>
      </c>
      <c r="VH57" s="582">
        <v>408723.65</v>
      </c>
      <c r="VI57" s="582">
        <v>1144419.52</v>
      </c>
      <c r="VJ57" s="582">
        <v>325103.56</v>
      </c>
      <c r="VK57" s="582">
        <v>110644</v>
      </c>
      <c r="VL57" s="582">
        <v>2655642</v>
      </c>
      <c r="VM57" s="582">
        <v>1001686.6</v>
      </c>
      <c r="VN57" s="582">
        <v>621461.68000000005</v>
      </c>
      <c r="VO57" s="582">
        <v>618404.63</v>
      </c>
      <c r="VP57" s="582">
        <v>1800000</v>
      </c>
      <c r="VQ57" s="582">
        <v>825840</v>
      </c>
      <c r="VR57" s="582">
        <v>5475349.6600000001</v>
      </c>
      <c r="VS57" s="582">
        <v>9389806.8900000006</v>
      </c>
      <c r="VT57" s="582">
        <v>1188397.9000000001</v>
      </c>
      <c r="VU57" s="582">
        <v>2071207.04</v>
      </c>
      <c r="VV57" s="582">
        <v>1734960.47</v>
      </c>
      <c r="VW57" s="582">
        <v>882107.9</v>
      </c>
      <c r="VX57" s="582">
        <v>74050</v>
      </c>
      <c r="VY57" s="582">
        <v>1566661.99</v>
      </c>
      <c r="VZ57" s="582">
        <v>51598.879999999997</v>
      </c>
      <c r="WB57" s="582">
        <v>1682256.43</v>
      </c>
      <c r="WC57" s="582">
        <v>1133112</v>
      </c>
      <c r="WD57" s="582">
        <v>2512342.7999999998</v>
      </c>
      <c r="WF57" s="582">
        <v>1.92</v>
      </c>
      <c r="WG57" s="582">
        <v>983587.75</v>
      </c>
      <c r="WH57" s="582">
        <v>26768502.920000002</v>
      </c>
      <c r="WI57" s="582">
        <v>1120932.3599999999</v>
      </c>
      <c r="WJ57" s="582">
        <v>586609.68999999994</v>
      </c>
      <c r="WK57" s="582">
        <v>2249803.77</v>
      </c>
      <c r="WL57" s="582">
        <v>563300</v>
      </c>
      <c r="WM57" s="582">
        <v>3020851.2899999996</v>
      </c>
      <c r="WN57" s="582">
        <v>382149.65</v>
      </c>
      <c r="WO57" s="582">
        <v>3373970.4</v>
      </c>
      <c r="WP57" s="582">
        <v>3292634.34</v>
      </c>
      <c r="WQ57" s="582">
        <v>494454.26</v>
      </c>
      <c r="WR57" s="582">
        <v>315249.68</v>
      </c>
      <c r="WS57" s="582">
        <v>794290</v>
      </c>
      <c r="WT57" s="582">
        <v>3933608.79</v>
      </c>
      <c r="WU57" s="582">
        <v>3693022.15</v>
      </c>
      <c r="WV57" s="582">
        <v>1320000</v>
      </c>
      <c r="WW57" s="582">
        <v>296451.21000000002</v>
      </c>
      <c r="WX57" s="582">
        <v>1784351.1</v>
      </c>
      <c r="WY57" s="582">
        <v>748570.19</v>
      </c>
      <c r="WZ57" s="582">
        <v>3390897.23</v>
      </c>
      <c r="XB57" s="582">
        <v>76800</v>
      </c>
      <c r="XC57" s="582">
        <v>1273942</v>
      </c>
      <c r="XD57" s="582">
        <v>394510.24</v>
      </c>
      <c r="XE57" s="582">
        <v>1366303.33</v>
      </c>
      <c r="XG57" s="582">
        <v>0</v>
      </c>
      <c r="XH57" s="582">
        <v>82125</v>
      </c>
      <c r="XI57" s="582">
        <v>26010925.780000001</v>
      </c>
      <c r="XJ57" s="582">
        <v>1445860.66</v>
      </c>
      <c r="XK57" s="582">
        <v>741002</v>
      </c>
      <c r="XL57" s="582">
        <v>2473639.12</v>
      </c>
      <c r="XM57" s="582">
        <v>944519</v>
      </c>
      <c r="XN57" s="582">
        <v>130850.18</v>
      </c>
      <c r="XO57" s="582">
        <v>807783.6</v>
      </c>
      <c r="XP57" s="582">
        <v>722600.45</v>
      </c>
      <c r="XQ57" s="582">
        <v>261696</v>
      </c>
      <c r="XR57" s="582">
        <v>300633.84999999998</v>
      </c>
      <c r="XS57" s="582">
        <v>3353584.74</v>
      </c>
      <c r="XT57" s="582">
        <v>829604</v>
      </c>
      <c r="XU57" s="582">
        <v>409589.61</v>
      </c>
      <c r="XV57" s="582">
        <v>680895</v>
      </c>
      <c r="XW57" s="582">
        <v>1082003.3</v>
      </c>
      <c r="XX57" s="582">
        <v>495151</v>
      </c>
      <c r="XY57" s="582">
        <v>397138.83</v>
      </c>
      <c r="XZ57" s="582">
        <v>383807.3</v>
      </c>
      <c r="YA57" s="582">
        <v>520519.6</v>
      </c>
      <c r="YB57" s="582">
        <v>524349.28</v>
      </c>
      <c r="YC57" s="582">
        <v>389892</v>
      </c>
      <c r="YD57" s="582">
        <v>1771847.31</v>
      </c>
      <c r="YE57" s="582">
        <v>543339</v>
      </c>
      <c r="YF57" s="582">
        <v>24780484.310000002</v>
      </c>
      <c r="YG57" s="582">
        <v>344466</v>
      </c>
      <c r="YI57" s="582">
        <v>330160</v>
      </c>
      <c r="YJ57" s="582">
        <v>1105021.26</v>
      </c>
      <c r="YK57" s="582">
        <v>336655</v>
      </c>
      <c r="YL57" s="582">
        <v>5000</v>
      </c>
      <c r="YM57" s="582">
        <v>443770</v>
      </c>
      <c r="YN57" s="582">
        <v>909018</v>
      </c>
      <c r="YO57" s="582">
        <v>351010</v>
      </c>
      <c r="YP57" s="582">
        <v>1202413</v>
      </c>
      <c r="YQ57" s="582">
        <v>1366185</v>
      </c>
      <c r="YR57" s="582">
        <v>1522000</v>
      </c>
      <c r="YS57" s="582">
        <v>387650</v>
      </c>
      <c r="YT57" s="582">
        <v>543972.02</v>
      </c>
      <c r="YU57" s="582">
        <v>773673.74</v>
      </c>
      <c r="YV57" s="582">
        <v>242780</v>
      </c>
      <c r="YW57" s="582">
        <v>13847049.449999999</v>
      </c>
      <c r="YX57" s="582">
        <v>1599000</v>
      </c>
      <c r="YY57" s="582">
        <v>0</v>
      </c>
      <c r="ZA57" s="582">
        <v>4538450</v>
      </c>
      <c r="ZB57" s="582">
        <v>23337.87</v>
      </c>
      <c r="ZC57" s="582">
        <v>154217.41</v>
      </c>
      <c r="ZD57" s="582">
        <v>446883.75</v>
      </c>
      <c r="ZE57" s="582">
        <v>4725.93</v>
      </c>
      <c r="ZF57" s="582">
        <v>230347.03000000003</v>
      </c>
      <c r="ZG57" s="582">
        <v>0</v>
      </c>
      <c r="ZH57" s="582">
        <v>800534.7</v>
      </c>
      <c r="ZJ57" s="582">
        <v>1105877.3999999999</v>
      </c>
      <c r="ZK57" s="582">
        <v>258.95</v>
      </c>
      <c r="ZM57" s="582">
        <v>18244381.699999999</v>
      </c>
      <c r="ZN57" s="582">
        <v>844460.08</v>
      </c>
      <c r="ZO57" s="582">
        <v>2160673.6999999997</v>
      </c>
      <c r="ZP57" s="582">
        <v>3790447.47</v>
      </c>
      <c r="ZQ57" s="582">
        <v>1797.94</v>
      </c>
      <c r="ZR57" s="582">
        <v>3270246.36</v>
      </c>
      <c r="ZS57" s="582">
        <v>260115</v>
      </c>
      <c r="ZT57" s="582">
        <v>10308002.850000001</v>
      </c>
      <c r="ZU57" s="582">
        <v>6493347.0200000005</v>
      </c>
      <c r="ZV57" s="582">
        <v>6558300.79</v>
      </c>
      <c r="ZW57" s="582">
        <v>788306.83000000007</v>
      </c>
      <c r="ZX57" s="582">
        <v>2131469.46</v>
      </c>
      <c r="ZY57" s="582">
        <v>431759.42000000004</v>
      </c>
      <c r="ZZ57" s="582">
        <v>0</v>
      </c>
      <c r="AAA57" s="582">
        <v>749686.43</v>
      </c>
      <c r="AAB57" s="582">
        <v>667.25</v>
      </c>
      <c r="AAC57" s="582">
        <v>1618231.82</v>
      </c>
      <c r="AAD57" s="582">
        <v>0</v>
      </c>
      <c r="AAE57" s="582">
        <v>1031596.84</v>
      </c>
      <c r="AAF57" s="582">
        <v>4525495.1599999992</v>
      </c>
      <c r="AAG57" s="582">
        <v>1542421.93</v>
      </c>
      <c r="AAH57" s="582">
        <v>303176.31</v>
      </c>
      <c r="AAI57" s="582">
        <v>4770745.03</v>
      </c>
      <c r="AAJ57" s="582">
        <v>881467.48</v>
      </c>
      <c r="AAK57" s="582">
        <v>17840.75</v>
      </c>
      <c r="AAL57" s="582">
        <v>362283.5</v>
      </c>
      <c r="AAM57" s="582">
        <v>96533.34</v>
      </c>
      <c r="AAN57" s="582">
        <v>3777205.32</v>
      </c>
      <c r="AAO57" s="582">
        <v>857104.42</v>
      </c>
      <c r="AAP57" s="582">
        <v>183521766.34999999</v>
      </c>
      <c r="AAQ57" s="582">
        <v>201980</v>
      </c>
      <c r="AAR57" s="582">
        <v>997797.25</v>
      </c>
      <c r="AAS57" s="582">
        <v>433524</v>
      </c>
      <c r="AAT57" s="582">
        <v>574586.65</v>
      </c>
      <c r="AAU57" s="582">
        <v>155636.88</v>
      </c>
      <c r="AAV57" s="582">
        <v>16000</v>
      </c>
      <c r="AAW57" s="582">
        <v>0</v>
      </c>
      <c r="AAX57" s="582">
        <v>2876764.11</v>
      </c>
      <c r="AAY57" s="582">
        <v>79954</v>
      </c>
      <c r="AAZ57" s="582">
        <v>1020601.31</v>
      </c>
      <c r="ABA57" s="582">
        <v>298350</v>
      </c>
      <c r="ABB57" s="582">
        <v>11500</v>
      </c>
      <c r="ABC57" s="582">
        <v>75400</v>
      </c>
      <c r="ABD57" s="582">
        <v>552126.49</v>
      </c>
      <c r="ABE57" s="582">
        <v>0</v>
      </c>
      <c r="ABF57" s="582">
        <v>704384.59</v>
      </c>
      <c r="ABG57" s="582">
        <v>6751589.1100000003</v>
      </c>
      <c r="ABH57" s="582">
        <v>236588.03</v>
      </c>
      <c r="ABI57" s="582">
        <v>4272132.46</v>
      </c>
      <c r="ABJ57" s="582">
        <v>3358672.4</v>
      </c>
      <c r="ABK57" s="582">
        <v>215150</v>
      </c>
      <c r="ABL57" s="582">
        <v>300119.32</v>
      </c>
      <c r="ABN57" s="582">
        <v>487962.94</v>
      </c>
      <c r="ABO57" s="582">
        <v>9205</v>
      </c>
      <c r="ABP57" s="582">
        <v>25850120.649999999</v>
      </c>
      <c r="ABQ57" s="582">
        <v>6924620.5999999996</v>
      </c>
      <c r="ABR57" s="582">
        <v>252648.41</v>
      </c>
      <c r="ABT57" s="582">
        <v>5269634.5199999996</v>
      </c>
      <c r="ABU57" s="582">
        <v>826003.16</v>
      </c>
      <c r="ABV57" s="582">
        <v>1929251.1400000001</v>
      </c>
      <c r="ABW57" s="582">
        <v>953383.98</v>
      </c>
      <c r="ABX57" s="582">
        <v>0</v>
      </c>
      <c r="ABY57" s="582">
        <v>3670377.2399999998</v>
      </c>
      <c r="ABZ57" s="582">
        <v>78000</v>
      </c>
      <c r="ACA57" s="582">
        <v>7667489.46</v>
      </c>
      <c r="ACB57" s="582">
        <v>67740</v>
      </c>
      <c r="ACC57" s="582">
        <v>88733</v>
      </c>
      <c r="ACD57" s="582">
        <v>802894</v>
      </c>
      <c r="ACE57" s="582">
        <v>100133</v>
      </c>
      <c r="ACF57" s="582">
        <v>20328.98</v>
      </c>
      <c r="ACG57" s="582">
        <v>26179</v>
      </c>
      <c r="ACH57" s="582">
        <v>469874</v>
      </c>
      <c r="ACI57" s="582">
        <v>321625</v>
      </c>
      <c r="ACJ57" s="582">
        <v>246719523.19999999</v>
      </c>
      <c r="ACK57" s="582">
        <v>1007692.84</v>
      </c>
      <c r="ACL57" s="582">
        <v>294868</v>
      </c>
      <c r="ACO57" s="582">
        <v>0</v>
      </c>
      <c r="ACP57" s="582">
        <v>587467.53</v>
      </c>
      <c r="ACQ57" s="582">
        <v>2484517.1</v>
      </c>
      <c r="ACR57" s="582">
        <v>80747.83</v>
      </c>
      <c r="ACS57" s="582">
        <v>90060</v>
      </c>
      <c r="ACT57" s="582">
        <v>10000000</v>
      </c>
      <c r="ACW57" s="582">
        <v>936000</v>
      </c>
      <c r="ACX57" s="582">
        <v>8604415</v>
      </c>
      <c r="ACY57" s="582">
        <v>2196175.52</v>
      </c>
      <c r="ACZ57" s="582">
        <v>3126804.47</v>
      </c>
      <c r="ADA57" s="582">
        <v>390296.07</v>
      </c>
      <c r="ADB57" s="582">
        <v>57307.25</v>
      </c>
      <c r="ADD57" s="582">
        <v>645296.79</v>
      </c>
      <c r="ADE57" s="582">
        <v>800000</v>
      </c>
      <c r="ADF57" s="582">
        <v>0</v>
      </c>
      <c r="ADH57" s="582">
        <v>1611997.86</v>
      </c>
      <c r="ADI57" s="582">
        <v>2128579.5699999998</v>
      </c>
      <c r="ADJ57" s="582">
        <v>308615.71999999997</v>
      </c>
      <c r="ADL57" s="582">
        <v>4474574.71</v>
      </c>
      <c r="ADM57" s="582">
        <v>1482799.28</v>
      </c>
      <c r="ADN57" s="582">
        <v>58894.630000000005</v>
      </c>
      <c r="ADO57" s="582">
        <v>527013.09</v>
      </c>
      <c r="ADP57" s="582">
        <v>41612419.719999999</v>
      </c>
      <c r="ADQ57" s="582">
        <v>963875.73</v>
      </c>
      <c r="ADR57" s="582">
        <v>783291.17999999993</v>
      </c>
      <c r="ADS57" s="582">
        <v>0</v>
      </c>
      <c r="ADT57" s="582">
        <v>1113748.22</v>
      </c>
      <c r="ADU57" s="582">
        <v>0</v>
      </c>
      <c r="ADX57" s="582">
        <v>0</v>
      </c>
      <c r="ADY57" s="582">
        <v>199978</v>
      </c>
      <c r="ADZ57" s="582">
        <v>79456822.75999999</v>
      </c>
      <c r="AEA57" s="582">
        <v>6708831.4900000002</v>
      </c>
      <c r="AEB57" s="582">
        <v>473206.78</v>
      </c>
      <c r="AEC57" s="582">
        <v>2404238.86</v>
      </c>
      <c r="AED57" s="582">
        <v>4467423.8600000003</v>
      </c>
      <c r="AEE57" s="582">
        <v>0</v>
      </c>
      <c r="AEF57" s="582">
        <v>858094.69000000006</v>
      </c>
      <c r="AEG57" s="582">
        <v>112000</v>
      </c>
      <c r="AEH57" s="582">
        <v>1011763.23</v>
      </c>
      <c r="AEJ57" s="582">
        <v>738853.12</v>
      </c>
      <c r="AEL57" s="582">
        <v>144318.53999999998</v>
      </c>
      <c r="AEM57" s="582">
        <v>0</v>
      </c>
      <c r="AEN57" s="582">
        <v>1150574.01</v>
      </c>
      <c r="AEP57" s="582">
        <v>656027.25</v>
      </c>
      <c r="AEQ57" s="582">
        <v>129868.95</v>
      </c>
      <c r="AER57" s="582">
        <v>369047.77</v>
      </c>
      <c r="AES57" s="582">
        <v>3041690.84</v>
      </c>
      <c r="AET57" s="582">
        <v>68468216.640000001</v>
      </c>
      <c r="AEU57" s="582">
        <v>2426966.37</v>
      </c>
      <c r="AEV57" s="582">
        <v>709111.48</v>
      </c>
      <c r="AEW57" s="582">
        <v>803666.51</v>
      </c>
      <c r="AEX57" s="582">
        <v>710913.11</v>
      </c>
      <c r="AEY57" s="582">
        <v>3410582.93</v>
      </c>
      <c r="AEZ57" s="582">
        <v>300000</v>
      </c>
      <c r="AFA57" s="582">
        <v>471629.43</v>
      </c>
      <c r="AFB57" s="582">
        <v>331513.02</v>
      </c>
      <c r="AFC57" s="582">
        <v>402280</v>
      </c>
      <c r="AFD57" s="582">
        <v>21599551</v>
      </c>
      <c r="AFE57" s="582">
        <v>50040723.440000005</v>
      </c>
      <c r="AFF57" s="582">
        <v>2369249.89</v>
      </c>
      <c r="AFG57" s="582">
        <v>1118234.42</v>
      </c>
      <c r="AFH57" s="582">
        <v>93800</v>
      </c>
      <c r="AFI57" s="582">
        <v>3664350.2</v>
      </c>
      <c r="AFJ57" s="582">
        <v>505633.63</v>
      </c>
      <c r="AFK57" s="582">
        <v>691352.04</v>
      </c>
      <c r="AFL57" s="582">
        <v>0</v>
      </c>
      <c r="AFN57" s="582">
        <v>1915203.72</v>
      </c>
      <c r="AFO57" s="582">
        <v>994849.11</v>
      </c>
      <c r="AFP57" s="582">
        <v>2915206.61</v>
      </c>
      <c r="AFQ57" s="582">
        <v>11859629.720000001</v>
      </c>
      <c r="AFR57" s="582">
        <v>42300</v>
      </c>
      <c r="AFT57" s="582">
        <v>198175.92</v>
      </c>
      <c r="AFU57" s="582">
        <v>0</v>
      </c>
      <c r="AFV57" s="582">
        <v>422410.58</v>
      </c>
      <c r="AFW57" s="582">
        <v>36225</v>
      </c>
      <c r="AFX57" s="582">
        <v>0</v>
      </c>
      <c r="AFY57" s="582">
        <v>5606.83</v>
      </c>
      <c r="AGA57" s="582">
        <v>1140375</v>
      </c>
      <c r="AGB57" s="582">
        <v>4653</v>
      </c>
      <c r="AGC57" s="582">
        <v>1011524.3200000001</v>
      </c>
      <c r="AGD57" s="582">
        <v>531442.26</v>
      </c>
      <c r="AGE57" s="582">
        <v>928478.22</v>
      </c>
      <c r="AGF57" s="582">
        <v>157619.81</v>
      </c>
      <c r="AGG57" s="582">
        <v>49800</v>
      </c>
      <c r="AGH57" s="582">
        <v>440049.11</v>
      </c>
      <c r="AGI57" s="582">
        <v>560210.47</v>
      </c>
      <c r="AGJ57" s="582">
        <v>3740649.58</v>
      </c>
      <c r="AGK57" s="582">
        <v>384888.05</v>
      </c>
      <c r="AGL57" s="582">
        <v>92781.29</v>
      </c>
      <c r="AGM57" s="582">
        <v>34971.19</v>
      </c>
      <c r="AGN57" s="582">
        <v>44587984.229999997</v>
      </c>
      <c r="AGO57" s="582">
        <v>930137.22000000009</v>
      </c>
      <c r="AGP57" s="582">
        <v>3528019.12</v>
      </c>
      <c r="AGQ57" s="582">
        <v>66370.27</v>
      </c>
      <c r="AGR57" s="582">
        <v>91339.09</v>
      </c>
      <c r="AGS57" s="582">
        <v>17374.34</v>
      </c>
      <c r="AGT57" s="582">
        <v>44645</v>
      </c>
      <c r="AGV57" s="582">
        <v>2399525.75</v>
      </c>
      <c r="AGW57" s="582">
        <v>2964880.2199999997</v>
      </c>
      <c r="AGX57" s="582">
        <v>2701187.7800000003</v>
      </c>
      <c r="AGY57" s="582">
        <v>28649713</v>
      </c>
      <c r="AGZ57" s="582">
        <v>1286804.5900000001</v>
      </c>
      <c r="AHA57" s="582">
        <v>857314</v>
      </c>
      <c r="AHB57" s="582">
        <v>337516.9</v>
      </c>
      <c r="AHC57" s="582">
        <v>11606</v>
      </c>
      <c r="AHD57" s="582">
        <v>22040</v>
      </c>
      <c r="AHE57" s="582">
        <v>715735.6</v>
      </c>
      <c r="AHF57" s="582">
        <v>426.2</v>
      </c>
      <c r="AHG57" s="582">
        <v>1576888.8</v>
      </c>
      <c r="AHH57" s="582">
        <v>0</v>
      </c>
      <c r="AHI57" s="582">
        <v>286969.94</v>
      </c>
      <c r="AHJ57" s="582">
        <v>118388.17</v>
      </c>
      <c r="AHK57" s="582">
        <v>1130721.67</v>
      </c>
      <c r="AHL57" s="582">
        <v>3225628.59</v>
      </c>
      <c r="AHM57" s="582">
        <v>1628255.52</v>
      </c>
      <c r="AHN57" s="582">
        <v>45000</v>
      </c>
      <c r="AHO57" s="582">
        <v>310841.31</v>
      </c>
      <c r="AHP57" s="582">
        <v>38628</v>
      </c>
      <c r="AHR57" s="576">
        <v>12492.64</v>
      </c>
      <c r="AHS57" s="576">
        <v>153957.29999999999</v>
      </c>
      <c r="AHT57" s="582">
        <f t="shared" si="62"/>
        <v>3708604308.900001</v>
      </c>
    </row>
    <row r="58" spans="1:908" x14ac:dyDescent="0.7">
      <c r="B58" s="581" t="s">
        <v>6031</v>
      </c>
      <c r="C58" s="582" t="s">
        <v>6032</v>
      </c>
      <c r="DC58" s="582">
        <v>308774.48</v>
      </c>
      <c r="DK58" s="582">
        <v>145769569.16999999</v>
      </c>
      <c r="GY58" s="582">
        <v>16054.52</v>
      </c>
      <c r="HK58" s="582">
        <v>3430727.7</v>
      </c>
      <c r="JG58" s="582">
        <v>25578.59</v>
      </c>
      <c r="JO58" s="582">
        <v>31404005.98</v>
      </c>
      <c r="KR58" s="582">
        <v>1000000</v>
      </c>
      <c r="KX58" s="582">
        <v>117398.92</v>
      </c>
      <c r="KZ58" s="582">
        <v>5518542.9399999995</v>
      </c>
      <c r="LI58" s="582">
        <v>483065.12</v>
      </c>
      <c r="LX58" s="582">
        <v>1147297.6599999999</v>
      </c>
      <c r="QU58" s="582">
        <v>1274417.56</v>
      </c>
      <c r="ACJ58" s="582">
        <v>477765.53</v>
      </c>
      <c r="ADP58" s="582">
        <v>422832.77</v>
      </c>
      <c r="ADZ58" s="582">
        <v>5401553.3300000001</v>
      </c>
      <c r="AFD58" s="582">
        <v>1822713.67</v>
      </c>
      <c r="AHT58" s="582">
        <f t="shared" si="62"/>
        <v>198620297.93999997</v>
      </c>
    </row>
    <row r="59" spans="1:908" x14ac:dyDescent="0.7">
      <c r="B59" s="96" t="s">
        <v>44</v>
      </c>
      <c r="C59" s="6" t="s">
        <v>6462</v>
      </c>
      <c r="D59" s="582">
        <f>SUM(D46:D58)</f>
        <v>737315626.55000007</v>
      </c>
      <c r="E59" s="582">
        <f t="shared" ref="E59:BP59" si="63">SUM(E46:E58)</f>
        <v>24768903.07</v>
      </c>
      <c r="F59" s="582">
        <f t="shared" si="63"/>
        <v>27723007.09</v>
      </c>
      <c r="G59" s="582">
        <f t="shared" si="63"/>
        <v>3456992.6799999997</v>
      </c>
      <c r="H59" s="582">
        <f t="shared" si="63"/>
        <v>49321951.830000006</v>
      </c>
      <c r="I59" s="582">
        <f t="shared" si="63"/>
        <v>21269715.350000005</v>
      </c>
      <c r="J59" s="582">
        <f t="shared" si="63"/>
        <v>472209929.31</v>
      </c>
      <c r="K59" s="582">
        <f t="shared" si="63"/>
        <v>88614626.150000006</v>
      </c>
      <c r="L59" s="582">
        <f t="shared" si="63"/>
        <v>25611417.5</v>
      </c>
      <c r="M59" s="582">
        <f t="shared" si="63"/>
        <v>18151779.710000001</v>
      </c>
      <c r="N59" s="582">
        <f t="shared" si="63"/>
        <v>4702883.1100000003</v>
      </c>
      <c r="O59" s="582">
        <f t="shared" si="63"/>
        <v>16801102.919999998</v>
      </c>
      <c r="P59" s="582">
        <f t="shared" si="63"/>
        <v>163373726.52999997</v>
      </c>
      <c r="Q59" s="582">
        <f t="shared" si="63"/>
        <v>21332604.650000002</v>
      </c>
      <c r="R59" s="582">
        <f t="shared" si="63"/>
        <v>4707710.79</v>
      </c>
      <c r="S59" s="582">
        <f t="shared" si="63"/>
        <v>29586686.250000004</v>
      </c>
      <c r="T59" s="582">
        <f t="shared" si="63"/>
        <v>35503563.049999997</v>
      </c>
      <c r="U59" s="582">
        <f t="shared" si="63"/>
        <v>4063834.6900000004</v>
      </c>
      <c r="V59" s="582">
        <f t="shared" si="63"/>
        <v>929480595.70000005</v>
      </c>
      <c r="W59" s="582">
        <f t="shared" si="63"/>
        <v>75701867.689999998</v>
      </c>
      <c r="X59" s="582">
        <f t="shared" si="63"/>
        <v>30538483.330000002</v>
      </c>
      <c r="Y59" s="582">
        <f t="shared" si="63"/>
        <v>111294982.25999998</v>
      </c>
      <c r="Z59" s="582">
        <f t="shared" si="63"/>
        <v>21897073.57</v>
      </c>
      <c r="AA59" s="582">
        <f t="shared" si="63"/>
        <v>32884137.959999997</v>
      </c>
      <c r="AB59" s="582">
        <f t="shared" si="63"/>
        <v>18657453.09</v>
      </c>
      <c r="AC59" s="582">
        <f t="shared" si="63"/>
        <v>48234914.579999998</v>
      </c>
      <c r="AD59" s="582">
        <f t="shared" si="63"/>
        <v>36874470.68999999</v>
      </c>
      <c r="AE59" s="582">
        <f t="shared" si="63"/>
        <v>19683821.009999998</v>
      </c>
      <c r="AF59" s="582">
        <f t="shared" si="63"/>
        <v>86861553.029999986</v>
      </c>
      <c r="AG59" s="582">
        <f t="shared" si="63"/>
        <v>38670343.960000001</v>
      </c>
      <c r="AH59" s="582">
        <f t="shared" si="63"/>
        <v>119779469.72</v>
      </c>
      <c r="AI59" s="582">
        <f t="shared" si="63"/>
        <v>31268929.07</v>
      </c>
      <c r="AJ59" s="582">
        <f t="shared" si="63"/>
        <v>26289241.580000002</v>
      </c>
      <c r="AK59" s="582">
        <f t="shared" si="63"/>
        <v>18202261.199999999</v>
      </c>
      <c r="AL59" s="582">
        <f t="shared" si="63"/>
        <v>65498262.439999998</v>
      </c>
      <c r="AM59" s="582">
        <f t="shared" si="63"/>
        <v>13384942.549999999</v>
      </c>
      <c r="AN59" s="582">
        <f t="shared" si="63"/>
        <v>76540612.150000006</v>
      </c>
      <c r="AO59" s="582">
        <f t="shared" si="63"/>
        <v>19943943.739999998</v>
      </c>
      <c r="AP59" s="582">
        <f t="shared" si="63"/>
        <v>4986333.0600000005</v>
      </c>
      <c r="AQ59" s="582">
        <f t="shared" si="63"/>
        <v>5951480.0099999998</v>
      </c>
      <c r="AR59" s="582">
        <f t="shared" si="63"/>
        <v>21977400.030000001</v>
      </c>
      <c r="AS59" s="582">
        <f t="shared" si="63"/>
        <v>7129102.0999999987</v>
      </c>
      <c r="AT59" s="582">
        <f t="shared" si="63"/>
        <v>183373293.94999999</v>
      </c>
      <c r="AU59" s="582">
        <f t="shared" si="63"/>
        <v>9362114.9800000004</v>
      </c>
      <c r="AV59" s="582">
        <f t="shared" si="63"/>
        <v>12789475.08</v>
      </c>
      <c r="AW59" s="582">
        <f t="shared" si="63"/>
        <v>8673583.0999999996</v>
      </c>
      <c r="AX59" s="582">
        <f t="shared" si="63"/>
        <v>16186525.670000002</v>
      </c>
      <c r="AY59" s="582">
        <f t="shared" si="63"/>
        <v>17542157.939999998</v>
      </c>
      <c r="AZ59" s="582">
        <f t="shared" si="63"/>
        <v>12120861.620000001</v>
      </c>
      <c r="BA59" s="582">
        <f t="shared" si="63"/>
        <v>15577718.040000001</v>
      </c>
      <c r="BB59" s="582">
        <f t="shared" si="63"/>
        <v>10486192.940000001</v>
      </c>
      <c r="BC59" s="582">
        <f t="shared" si="63"/>
        <v>13190455.539999999</v>
      </c>
      <c r="BD59" s="582">
        <f t="shared" si="63"/>
        <v>15958463.189999999</v>
      </c>
      <c r="BE59" s="582">
        <f t="shared" si="63"/>
        <v>2977211.0599999996</v>
      </c>
      <c r="BF59" s="582">
        <f t="shared" si="63"/>
        <v>30197211.960000001</v>
      </c>
      <c r="BG59" s="582">
        <f t="shared" si="63"/>
        <v>3737877.8800000004</v>
      </c>
      <c r="BH59" s="582">
        <f t="shared" si="63"/>
        <v>29600766.740000002</v>
      </c>
      <c r="BI59" s="582">
        <f t="shared" si="63"/>
        <v>314542781.76000005</v>
      </c>
      <c r="BJ59" s="582">
        <f t="shared" si="63"/>
        <v>138479411.78</v>
      </c>
      <c r="BK59" s="582">
        <f t="shared" si="63"/>
        <v>19718599.949999999</v>
      </c>
      <c r="BL59" s="582">
        <f t="shared" si="63"/>
        <v>12784932.759999998</v>
      </c>
      <c r="BM59" s="582">
        <f t="shared" si="63"/>
        <v>16978652.920000002</v>
      </c>
      <c r="BN59" s="582">
        <f t="shared" si="63"/>
        <v>22669764.940000001</v>
      </c>
      <c r="BO59" s="582">
        <f t="shared" si="63"/>
        <v>15190933.530000001</v>
      </c>
      <c r="BP59" s="582">
        <f t="shared" si="63"/>
        <v>17479761.049999997</v>
      </c>
      <c r="BQ59" s="582">
        <f t="shared" ref="BQ59:EB59" si="64">SUM(BQ46:BQ58)</f>
        <v>15525872.369999999</v>
      </c>
      <c r="BR59" s="582">
        <f t="shared" si="64"/>
        <v>271671791.81999999</v>
      </c>
      <c r="BS59" s="582">
        <f t="shared" si="64"/>
        <v>12835708.799999999</v>
      </c>
      <c r="BT59" s="582">
        <f t="shared" si="64"/>
        <v>6458293.3700000001</v>
      </c>
      <c r="BU59" s="582">
        <f t="shared" si="64"/>
        <v>57187841.749999993</v>
      </c>
      <c r="BV59" s="582">
        <f t="shared" si="64"/>
        <v>17005552.119999997</v>
      </c>
      <c r="BW59" s="582">
        <f t="shared" si="64"/>
        <v>4137413.51</v>
      </c>
      <c r="BX59" s="582">
        <f t="shared" si="64"/>
        <v>15448684.989999998</v>
      </c>
      <c r="BY59" s="582">
        <f t="shared" si="64"/>
        <v>8825849.0300000012</v>
      </c>
      <c r="BZ59" s="582">
        <f t="shared" si="64"/>
        <v>136180649.20000002</v>
      </c>
      <c r="CA59" s="582">
        <f t="shared" si="64"/>
        <v>6609968.8200000003</v>
      </c>
      <c r="CB59" s="582">
        <f t="shared" si="64"/>
        <v>10002035.449999999</v>
      </c>
      <c r="CC59" s="582">
        <f t="shared" si="64"/>
        <v>26469903.669999994</v>
      </c>
      <c r="CD59" s="582">
        <f t="shared" si="64"/>
        <v>8941431.9800000004</v>
      </c>
      <c r="CE59" s="582">
        <f t="shared" si="64"/>
        <v>22141319.5</v>
      </c>
      <c r="CF59" s="582">
        <f t="shared" si="64"/>
        <v>6444163.21</v>
      </c>
      <c r="CG59" s="582">
        <f t="shared" si="64"/>
        <v>1556145031.3800001</v>
      </c>
      <c r="CH59" s="582">
        <f t="shared" si="64"/>
        <v>14513858.790000001</v>
      </c>
      <c r="CI59" s="582">
        <f t="shared" si="64"/>
        <v>55263837.489999995</v>
      </c>
      <c r="CJ59" s="582">
        <f t="shared" si="64"/>
        <v>9365578.8000000007</v>
      </c>
      <c r="CK59" s="582">
        <f t="shared" si="64"/>
        <v>34704614.759999998</v>
      </c>
      <c r="CL59" s="582">
        <f t="shared" si="64"/>
        <v>8593134.5</v>
      </c>
      <c r="CM59" s="582">
        <f t="shared" si="64"/>
        <v>13468235.630000001</v>
      </c>
      <c r="CN59" s="582">
        <f t="shared" si="64"/>
        <v>30845308.48</v>
      </c>
      <c r="CO59" s="582">
        <f t="shared" si="64"/>
        <v>16803993.409999996</v>
      </c>
      <c r="CP59" s="582">
        <f t="shared" si="64"/>
        <v>11437747.4</v>
      </c>
      <c r="CQ59" s="582">
        <f t="shared" si="64"/>
        <v>8718875.8800000008</v>
      </c>
      <c r="CR59" s="582">
        <f t="shared" si="64"/>
        <v>24556180.870000001</v>
      </c>
      <c r="CS59" s="582">
        <f t="shared" si="64"/>
        <v>9719274.5200000014</v>
      </c>
      <c r="CT59" s="582">
        <f t="shared" si="64"/>
        <v>352194969.06999999</v>
      </c>
      <c r="CU59" s="582">
        <f t="shared" si="64"/>
        <v>36103302.25</v>
      </c>
      <c r="CV59" s="582">
        <f t="shared" si="64"/>
        <v>28834708.859999999</v>
      </c>
      <c r="CW59" s="582">
        <f t="shared" si="64"/>
        <v>20999447.060000002</v>
      </c>
      <c r="CX59" s="582">
        <f t="shared" si="64"/>
        <v>26581852.460000001</v>
      </c>
      <c r="CY59" s="582">
        <f t="shared" si="64"/>
        <v>30335227.530000005</v>
      </c>
      <c r="CZ59" s="582">
        <f t="shared" si="64"/>
        <v>8067005.2400000002</v>
      </c>
      <c r="DA59" s="582">
        <f t="shared" si="64"/>
        <v>9271251.5600000005</v>
      </c>
      <c r="DB59" s="582">
        <f t="shared" si="64"/>
        <v>274146443.71000004</v>
      </c>
      <c r="DC59" s="582">
        <f t="shared" si="64"/>
        <v>534679827.78000003</v>
      </c>
      <c r="DD59" s="582">
        <f t="shared" si="64"/>
        <v>31197614.370000001</v>
      </c>
      <c r="DE59" s="582">
        <f t="shared" si="64"/>
        <v>36646334.519999996</v>
      </c>
      <c r="DF59" s="582">
        <f t="shared" si="64"/>
        <v>21338866.690000001</v>
      </c>
      <c r="DG59" s="582">
        <f t="shared" si="64"/>
        <v>104592253.95999999</v>
      </c>
      <c r="DH59" s="582">
        <f t="shared" si="64"/>
        <v>128493966.97</v>
      </c>
      <c r="DI59" s="582">
        <f t="shared" si="64"/>
        <v>10127181.450000001</v>
      </c>
      <c r="DJ59" s="582">
        <f t="shared" si="64"/>
        <v>71564856.019999996</v>
      </c>
      <c r="DK59" s="582">
        <f t="shared" si="64"/>
        <v>1067490228.0700001</v>
      </c>
      <c r="DL59" s="582">
        <f t="shared" si="64"/>
        <v>36243331.359999999</v>
      </c>
      <c r="DM59" s="582">
        <f t="shared" si="64"/>
        <v>40395135.549999997</v>
      </c>
      <c r="DN59" s="582">
        <f t="shared" si="64"/>
        <v>69106301.11999999</v>
      </c>
      <c r="DO59" s="582">
        <f t="shared" si="64"/>
        <v>59160447.209899999</v>
      </c>
      <c r="DP59" s="582">
        <f t="shared" si="64"/>
        <v>100878994.25999999</v>
      </c>
      <c r="DQ59" s="582">
        <f t="shared" si="64"/>
        <v>112427633.38000001</v>
      </c>
      <c r="DR59" s="582">
        <f t="shared" si="64"/>
        <v>55443539.709999993</v>
      </c>
      <c r="DS59" s="582">
        <f t="shared" si="64"/>
        <v>121199043.13000001</v>
      </c>
      <c r="DT59" s="582">
        <f t="shared" si="64"/>
        <v>294854112.02000004</v>
      </c>
      <c r="DU59" s="582">
        <f t="shared" si="64"/>
        <v>4372108.51</v>
      </c>
      <c r="DV59" s="582">
        <f t="shared" si="64"/>
        <v>90888536</v>
      </c>
      <c r="DW59" s="582">
        <f t="shared" si="64"/>
        <v>74743258.810000002</v>
      </c>
      <c r="DX59" s="582">
        <f t="shared" si="64"/>
        <v>28970937.649999999</v>
      </c>
      <c r="DY59" s="582">
        <f t="shared" si="64"/>
        <v>18937446.420000002</v>
      </c>
      <c r="DZ59" s="582">
        <f t="shared" si="64"/>
        <v>63368715.099999994</v>
      </c>
      <c r="EA59" s="582">
        <f t="shared" si="64"/>
        <v>30442570.989999998</v>
      </c>
      <c r="EB59" s="582">
        <f t="shared" si="64"/>
        <v>15774310.939999999</v>
      </c>
      <c r="EC59" s="582">
        <f t="shared" ref="EC59:GN59" si="65">SUM(EC46:EC58)</f>
        <v>32614883.900000002</v>
      </c>
      <c r="ED59" s="582">
        <f t="shared" si="65"/>
        <v>21028884.210000001</v>
      </c>
      <c r="EE59" s="582">
        <f t="shared" si="65"/>
        <v>369334868.73000002</v>
      </c>
      <c r="EF59" s="582">
        <f t="shared" si="65"/>
        <v>319729539.16000003</v>
      </c>
      <c r="EG59" s="582">
        <f t="shared" si="65"/>
        <v>40086712.919999994</v>
      </c>
      <c r="EH59" s="582">
        <f t="shared" si="65"/>
        <v>11872516.98</v>
      </c>
      <c r="EI59" s="582">
        <f t="shared" si="65"/>
        <v>54035040.079999998</v>
      </c>
      <c r="EJ59" s="582">
        <f t="shared" si="65"/>
        <v>39253472.710000001</v>
      </c>
      <c r="EK59" s="582">
        <f t="shared" si="65"/>
        <v>37300830.139999993</v>
      </c>
      <c r="EL59" s="582">
        <f t="shared" si="65"/>
        <v>19248575.049999997</v>
      </c>
      <c r="EM59" s="582">
        <f t="shared" si="65"/>
        <v>31884783.43</v>
      </c>
      <c r="EN59" s="582">
        <f t="shared" si="65"/>
        <v>254262383.38000003</v>
      </c>
      <c r="EO59" s="582">
        <f t="shared" si="65"/>
        <v>15915569.379999999</v>
      </c>
      <c r="EP59" s="582">
        <f t="shared" si="65"/>
        <v>15309693.040000001</v>
      </c>
      <c r="EQ59" s="582">
        <f t="shared" si="65"/>
        <v>5773496.7999999998</v>
      </c>
      <c r="ER59" s="582">
        <f t="shared" si="65"/>
        <v>10876661.299999999</v>
      </c>
      <c r="ES59" s="582">
        <f t="shared" si="65"/>
        <v>27456267.609999999</v>
      </c>
      <c r="ET59" s="582">
        <f t="shared" si="65"/>
        <v>12904903.360000001</v>
      </c>
      <c r="EU59" s="582">
        <f t="shared" si="65"/>
        <v>33038645.949999999</v>
      </c>
      <c r="EV59" s="582">
        <f t="shared" si="65"/>
        <v>13293767.790000001</v>
      </c>
      <c r="EW59" s="582">
        <f t="shared" si="65"/>
        <v>273748817.69999999</v>
      </c>
      <c r="EX59" s="582">
        <f t="shared" si="65"/>
        <v>30515081.039999999</v>
      </c>
      <c r="EY59" s="582">
        <f t="shared" si="65"/>
        <v>44321732.800000004</v>
      </c>
      <c r="EZ59" s="582">
        <f t="shared" si="65"/>
        <v>19798643.789999999</v>
      </c>
      <c r="FA59" s="582">
        <f t="shared" si="65"/>
        <v>35096217.380000003</v>
      </c>
      <c r="FB59" s="582">
        <f t="shared" si="65"/>
        <v>36922283.089999996</v>
      </c>
      <c r="FC59" s="582">
        <f t="shared" si="65"/>
        <v>48648111.320000008</v>
      </c>
      <c r="FD59" s="582">
        <f t="shared" si="65"/>
        <v>19694430.130000003</v>
      </c>
      <c r="FE59" s="582">
        <f t="shared" si="65"/>
        <v>27286533.310000002</v>
      </c>
      <c r="FF59" s="582">
        <f t="shared" si="65"/>
        <v>44855335.780000001</v>
      </c>
      <c r="FG59" s="582">
        <f t="shared" si="65"/>
        <v>31642948.539999999</v>
      </c>
      <c r="FH59" s="582">
        <f t="shared" si="65"/>
        <v>18767558.770000003</v>
      </c>
      <c r="FI59" s="582">
        <f t="shared" si="65"/>
        <v>208722539.31</v>
      </c>
      <c r="FJ59" s="582">
        <f t="shared" si="65"/>
        <v>19333901.32</v>
      </c>
      <c r="FK59" s="582">
        <f t="shared" si="65"/>
        <v>23802809.060000002</v>
      </c>
      <c r="FL59" s="582">
        <f t="shared" si="65"/>
        <v>31427290.729999997</v>
      </c>
      <c r="FM59" s="582">
        <f t="shared" si="65"/>
        <v>40206141.719999999</v>
      </c>
      <c r="FN59" s="582">
        <f t="shared" si="65"/>
        <v>41681452.5</v>
      </c>
      <c r="FO59" s="582">
        <f t="shared" si="65"/>
        <v>8445554.7000000011</v>
      </c>
      <c r="FP59" s="582">
        <f t="shared" si="65"/>
        <v>14417979.360000001</v>
      </c>
      <c r="FQ59" s="582">
        <f t="shared" si="65"/>
        <v>1542630602.2099998</v>
      </c>
      <c r="FR59" s="582">
        <f t="shared" si="65"/>
        <v>30591274.240000002</v>
      </c>
      <c r="FS59" s="582">
        <f t="shared" si="65"/>
        <v>67570646.129999995</v>
      </c>
      <c r="FT59" s="582">
        <f t="shared" si="65"/>
        <v>47449459.850000001</v>
      </c>
      <c r="FU59" s="582">
        <f t="shared" si="65"/>
        <v>106859313.63</v>
      </c>
      <c r="FV59" s="582">
        <f t="shared" si="65"/>
        <v>38589437.480000004</v>
      </c>
      <c r="FW59" s="582">
        <f t="shared" si="65"/>
        <v>86328086.820000008</v>
      </c>
      <c r="FX59" s="582">
        <f t="shared" si="65"/>
        <v>28719461.27</v>
      </c>
      <c r="FY59" s="582">
        <f t="shared" si="65"/>
        <v>87946383.890000001</v>
      </c>
      <c r="FZ59" s="582">
        <f t="shared" si="65"/>
        <v>64735294.899999999</v>
      </c>
      <c r="GA59" s="582">
        <f t="shared" si="65"/>
        <v>81884781.870000005</v>
      </c>
      <c r="GB59" s="582">
        <f t="shared" si="65"/>
        <v>24613083.41</v>
      </c>
      <c r="GC59" s="582">
        <f t="shared" si="65"/>
        <v>41325649.530000001</v>
      </c>
      <c r="GD59" s="582">
        <f t="shared" si="65"/>
        <v>47007411.039999999</v>
      </c>
      <c r="GE59" s="582">
        <f t="shared" si="65"/>
        <v>239279166.50999999</v>
      </c>
      <c r="GF59" s="582">
        <f t="shared" si="65"/>
        <v>50695111.109999999</v>
      </c>
      <c r="GG59" s="582">
        <f t="shared" si="65"/>
        <v>40320786.5</v>
      </c>
      <c r="GH59" s="582">
        <f t="shared" si="65"/>
        <v>57156647.93</v>
      </c>
      <c r="GI59" s="582">
        <f t="shared" si="65"/>
        <v>55452286.310000002</v>
      </c>
      <c r="GJ59" s="582">
        <f t="shared" si="65"/>
        <v>45716992.469999999</v>
      </c>
      <c r="GK59" s="582">
        <f t="shared" si="65"/>
        <v>34076859.270000003</v>
      </c>
      <c r="GL59" s="582">
        <f t="shared" si="65"/>
        <v>71320370.299999997</v>
      </c>
      <c r="GM59" s="582">
        <f t="shared" si="65"/>
        <v>33814949.400000006</v>
      </c>
      <c r="GN59" s="582">
        <f t="shared" si="65"/>
        <v>15161868.949999999</v>
      </c>
      <c r="GO59" s="582">
        <f t="shared" ref="GO59:IZ59" si="66">SUM(GO46:GO58)</f>
        <v>23760821.899999999</v>
      </c>
      <c r="GP59" s="582">
        <f t="shared" si="66"/>
        <v>18545853.930000003</v>
      </c>
      <c r="GQ59" s="582">
        <f t="shared" si="66"/>
        <v>407924713.75</v>
      </c>
      <c r="GR59" s="582">
        <f t="shared" si="66"/>
        <v>110874497.47</v>
      </c>
      <c r="GS59" s="582">
        <f t="shared" si="66"/>
        <v>17190698.039999999</v>
      </c>
      <c r="GT59" s="582">
        <f t="shared" si="66"/>
        <v>51495320.520000003</v>
      </c>
      <c r="GU59" s="582">
        <f t="shared" si="66"/>
        <v>5509316.3499999996</v>
      </c>
      <c r="GV59" s="582">
        <f t="shared" si="66"/>
        <v>80899772.570000008</v>
      </c>
      <c r="GW59" s="582">
        <f t="shared" si="66"/>
        <v>21805569.91</v>
      </c>
      <c r="GX59" s="582">
        <f t="shared" si="66"/>
        <v>16985782.800000001</v>
      </c>
      <c r="GY59" s="582">
        <f t="shared" si="66"/>
        <v>177704196.81999999</v>
      </c>
      <c r="GZ59" s="582">
        <f t="shared" si="66"/>
        <v>19540482.490000002</v>
      </c>
      <c r="HA59" s="582">
        <f t="shared" si="66"/>
        <v>74149141.709999993</v>
      </c>
      <c r="HB59" s="582">
        <f t="shared" si="66"/>
        <v>43462461.990000002</v>
      </c>
      <c r="HC59" s="582">
        <f t="shared" si="66"/>
        <v>503157937.88</v>
      </c>
      <c r="HD59" s="582">
        <f t="shared" si="66"/>
        <v>209741458.25999999</v>
      </c>
      <c r="HE59" s="582">
        <f t="shared" si="66"/>
        <v>56648628.069999993</v>
      </c>
      <c r="HF59" s="582">
        <f t="shared" si="66"/>
        <v>239635778.21000001</v>
      </c>
      <c r="HG59" s="582">
        <f t="shared" si="66"/>
        <v>76841286.339999989</v>
      </c>
      <c r="HH59" s="582">
        <f t="shared" si="66"/>
        <v>220192872.87</v>
      </c>
      <c r="HI59" s="582">
        <f t="shared" si="66"/>
        <v>69257817.180000007</v>
      </c>
      <c r="HJ59" s="582">
        <f t="shared" si="66"/>
        <v>18976834.43</v>
      </c>
      <c r="HK59" s="582">
        <f t="shared" si="66"/>
        <v>646231613.5200001</v>
      </c>
      <c r="HL59" s="582">
        <f t="shared" si="66"/>
        <v>62609507.969999991</v>
      </c>
      <c r="HM59" s="582">
        <f t="shared" si="66"/>
        <v>119365505.66</v>
      </c>
      <c r="HN59" s="582">
        <f t="shared" si="66"/>
        <v>102888985.86999999</v>
      </c>
      <c r="HO59" s="582">
        <f t="shared" si="66"/>
        <v>39075314.57</v>
      </c>
      <c r="HP59" s="582">
        <f t="shared" si="66"/>
        <v>129298114.88</v>
      </c>
      <c r="HQ59" s="582">
        <f t="shared" si="66"/>
        <v>54178241.13000001</v>
      </c>
      <c r="HR59" s="582">
        <f t="shared" si="66"/>
        <v>53423801.534999996</v>
      </c>
      <c r="HS59" s="582">
        <f t="shared" si="66"/>
        <v>235305872.57539999</v>
      </c>
      <c r="HT59" s="582">
        <f t="shared" si="66"/>
        <v>122595241.53000002</v>
      </c>
      <c r="HU59" s="582">
        <f t="shared" si="66"/>
        <v>70629358.459999993</v>
      </c>
      <c r="HV59" s="582">
        <f t="shared" si="66"/>
        <v>116600963.01000001</v>
      </c>
      <c r="HW59" s="582">
        <f t="shared" si="66"/>
        <v>45967523.629999995</v>
      </c>
      <c r="HX59" s="582">
        <f t="shared" si="66"/>
        <v>17329215.350000001</v>
      </c>
      <c r="HY59" s="582">
        <f t="shared" si="66"/>
        <v>220075532.68000001</v>
      </c>
      <c r="HZ59" s="582">
        <f t="shared" si="66"/>
        <v>19960567.57</v>
      </c>
      <c r="IA59" s="582">
        <f t="shared" si="66"/>
        <v>60845033.559999995</v>
      </c>
      <c r="IB59" s="582">
        <f t="shared" si="66"/>
        <v>59089992.160000004</v>
      </c>
      <c r="IC59" s="582">
        <f t="shared" si="66"/>
        <v>55181978.479999997</v>
      </c>
      <c r="ID59" s="582">
        <f t="shared" si="66"/>
        <v>151895736.22</v>
      </c>
      <c r="IE59" s="582">
        <f t="shared" si="66"/>
        <v>24279134.659999996</v>
      </c>
      <c r="IF59" s="582">
        <f t="shared" si="66"/>
        <v>168995091.88999999</v>
      </c>
      <c r="IG59" s="582">
        <f t="shared" si="66"/>
        <v>12308372.85</v>
      </c>
      <c r="IH59" s="582">
        <f t="shared" si="66"/>
        <v>7841641.29</v>
      </c>
      <c r="II59" s="582">
        <f t="shared" si="66"/>
        <v>242396434.40000001</v>
      </c>
      <c r="IJ59" s="582">
        <f t="shared" si="66"/>
        <v>111853569.51000001</v>
      </c>
      <c r="IK59" s="582">
        <f t="shared" si="66"/>
        <v>58874506.93999999</v>
      </c>
      <c r="IL59" s="582">
        <f t="shared" si="66"/>
        <v>93374212.679999992</v>
      </c>
      <c r="IM59" s="582">
        <f t="shared" si="66"/>
        <v>43031601.990000002</v>
      </c>
      <c r="IN59" s="582">
        <f t="shared" si="66"/>
        <v>104766755.14999998</v>
      </c>
      <c r="IO59" s="582">
        <f t="shared" si="66"/>
        <v>13909201.84</v>
      </c>
      <c r="IP59" s="582">
        <f t="shared" si="66"/>
        <v>9996275.5</v>
      </c>
      <c r="IQ59" s="582">
        <f t="shared" si="66"/>
        <v>17499713.66</v>
      </c>
      <c r="IR59" s="582">
        <f t="shared" si="66"/>
        <v>40216461.479999997</v>
      </c>
      <c r="IS59" s="582">
        <f t="shared" si="66"/>
        <v>73040192.830000013</v>
      </c>
      <c r="IT59" s="582">
        <f t="shared" si="66"/>
        <v>225538612.17000002</v>
      </c>
      <c r="IU59" s="582">
        <f t="shared" si="66"/>
        <v>165712306.88</v>
      </c>
      <c r="IV59" s="582">
        <f t="shared" si="66"/>
        <v>173534359.62999997</v>
      </c>
      <c r="IW59" s="582">
        <f t="shared" si="66"/>
        <v>107089390.77000003</v>
      </c>
      <c r="IX59" s="582">
        <f t="shared" si="66"/>
        <v>74458716.450000003</v>
      </c>
      <c r="IY59" s="582">
        <f t="shared" si="66"/>
        <v>40460714.129999995</v>
      </c>
      <c r="IZ59" s="582">
        <f t="shared" si="66"/>
        <v>30771092.289999999</v>
      </c>
      <c r="JA59" s="582">
        <f t="shared" ref="JA59:LL59" si="67">SUM(JA46:JA58)</f>
        <v>27097455.830000006</v>
      </c>
      <c r="JB59" s="582">
        <f t="shared" si="67"/>
        <v>23199646.649999999</v>
      </c>
      <c r="JC59" s="582">
        <f t="shared" si="67"/>
        <v>49237917.900000006</v>
      </c>
      <c r="JD59" s="582">
        <f t="shared" si="67"/>
        <v>89078658.120000005</v>
      </c>
      <c r="JE59" s="582">
        <f t="shared" si="67"/>
        <v>15053586.500000002</v>
      </c>
      <c r="JF59" s="582">
        <f t="shared" si="67"/>
        <v>154383525.03</v>
      </c>
      <c r="JG59" s="582">
        <f t="shared" si="67"/>
        <v>81286328.370000005</v>
      </c>
      <c r="JH59" s="582">
        <f t="shared" si="67"/>
        <v>22361121.789999999</v>
      </c>
      <c r="JI59" s="582">
        <f t="shared" si="67"/>
        <v>8536508.629999999</v>
      </c>
      <c r="JJ59" s="582">
        <f t="shared" si="67"/>
        <v>19988834.939999998</v>
      </c>
      <c r="JK59" s="582">
        <f t="shared" si="67"/>
        <v>51088196.390000001</v>
      </c>
      <c r="JL59" s="582">
        <f t="shared" si="67"/>
        <v>291731875.73000002</v>
      </c>
      <c r="JM59" s="582">
        <f t="shared" si="67"/>
        <v>175363915.57999998</v>
      </c>
      <c r="JN59" s="582">
        <f t="shared" si="67"/>
        <v>113696605.81999999</v>
      </c>
      <c r="JO59" s="582">
        <f t="shared" si="67"/>
        <v>134001404.58000001</v>
      </c>
      <c r="JP59" s="582">
        <f t="shared" si="67"/>
        <v>35329900.799999997</v>
      </c>
      <c r="JQ59" s="582">
        <f t="shared" si="67"/>
        <v>137024288.80000001</v>
      </c>
      <c r="JR59" s="582">
        <f t="shared" si="67"/>
        <v>39084133.239999995</v>
      </c>
      <c r="JS59" s="582">
        <f t="shared" si="67"/>
        <v>614300635.84000003</v>
      </c>
      <c r="JT59" s="582">
        <f t="shared" si="67"/>
        <v>527878075.98000008</v>
      </c>
      <c r="JU59" s="582">
        <f t="shared" si="67"/>
        <v>80313515.930000007</v>
      </c>
      <c r="JV59" s="582">
        <f t="shared" si="67"/>
        <v>12032568.01</v>
      </c>
      <c r="JW59" s="582">
        <f t="shared" si="67"/>
        <v>72682770.989999995</v>
      </c>
      <c r="JX59" s="582">
        <f t="shared" si="67"/>
        <v>9866449.6500000004</v>
      </c>
      <c r="JY59" s="582">
        <f t="shared" si="67"/>
        <v>56602762.640000001</v>
      </c>
      <c r="JZ59" s="582">
        <f t="shared" si="67"/>
        <v>64109074.840000004</v>
      </c>
      <c r="KA59" s="582">
        <f t="shared" si="67"/>
        <v>47292266.539999999</v>
      </c>
      <c r="KB59" s="582">
        <f t="shared" si="67"/>
        <v>26198443.789999999</v>
      </c>
      <c r="KC59" s="582">
        <f t="shared" si="67"/>
        <v>57956756.490000002</v>
      </c>
      <c r="KD59" s="582">
        <f t="shared" si="67"/>
        <v>53912039.669999994</v>
      </c>
      <c r="KE59" s="582">
        <f t="shared" si="67"/>
        <v>12824067.369999999</v>
      </c>
      <c r="KF59" s="582">
        <f t="shared" si="67"/>
        <v>14577287.919999998</v>
      </c>
      <c r="KG59" s="582">
        <f t="shared" si="67"/>
        <v>34671148.420000002</v>
      </c>
      <c r="KH59" s="582">
        <f t="shared" si="67"/>
        <v>8774580.8800000008</v>
      </c>
      <c r="KI59" s="582">
        <f t="shared" si="67"/>
        <v>1245244379</v>
      </c>
      <c r="KJ59" s="582">
        <f t="shared" si="67"/>
        <v>53243421.069999993</v>
      </c>
      <c r="KK59" s="582">
        <f t="shared" si="67"/>
        <v>73842029.640000001</v>
      </c>
      <c r="KL59" s="582">
        <f t="shared" si="67"/>
        <v>76964260.060000002</v>
      </c>
      <c r="KM59" s="582">
        <f t="shared" si="67"/>
        <v>161772646.77000001</v>
      </c>
      <c r="KN59" s="582">
        <f t="shared" si="67"/>
        <v>106154913.62</v>
      </c>
      <c r="KO59" s="582">
        <f t="shared" si="67"/>
        <v>65377617.640000001</v>
      </c>
      <c r="KP59" s="582">
        <f t="shared" si="67"/>
        <v>92088955.760000005</v>
      </c>
      <c r="KQ59" s="582">
        <f t="shared" si="67"/>
        <v>76880860.180000007</v>
      </c>
      <c r="KR59" s="582">
        <f t="shared" si="67"/>
        <v>221929123.42000002</v>
      </c>
      <c r="KS59" s="582">
        <f t="shared" si="67"/>
        <v>72820449.290000007</v>
      </c>
      <c r="KT59" s="582">
        <f t="shared" si="67"/>
        <v>43739572.390000001</v>
      </c>
      <c r="KU59" s="582">
        <f t="shared" si="67"/>
        <v>116686085.98999998</v>
      </c>
      <c r="KV59" s="582">
        <f t="shared" si="67"/>
        <v>51717020.410000004</v>
      </c>
      <c r="KW59" s="582">
        <f t="shared" si="67"/>
        <v>114189892.59999999</v>
      </c>
      <c r="KX59" s="582">
        <f t="shared" si="67"/>
        <v>548629122.67999995</v>
      </c>
      <c r="KY59" s="582">
        <f t="shared" si="67"/>
        <v>196146868.86999997</v>
      </c>
      <c r="KZ59" s="582">
        <f t="shared" si="67"/>
        <v>765953400.27999997</v>
      </c>
      <c r="LA59" s="582">
        <f t="shared" si="67"/>
        <v>132091171.16</v>
      </c>
      <c r="LB59" s="582">
        <f t="shared" si="67"/>
        <v>74813945.099999994</v>
      </c>
      <c r="LC59" s="582">
        <f t="shared" si="67"/>
        <v>168982908.10999998</v>
      </c>
      <c r="LD59" s="582">
        <f t="shared" si="67"/>
        <v>163882423.75</v>
      </c>
      <c r="LE59" s="582">
        <f t="shared" si="67"/>
        <v>95642332.859999999</v>
      </c>
      <c r="LF59" s="582">
        <f t="shared" si="67"/>
        <v>105230391.69999999</v>
      </c>
      <c r="LG59" s="582">
        <f t="shared" si="67"/>
        <v>72976439.230000004</v>
      </c>
      <c r="LH59" s="582">
        <f t="shared" si="67"/>
        <v>874089748.43999994</v>
      </c>
      <c r="LI59" s="582">
        <f t="shared" si="67"/>
        <v>195351936.50999999</v>
      </c>
      <c r="LJ59" s="582">
        <f t="shared" si="67"/>
        <v>542230072.87</v>
      </c>
      <c r="LK59" s="582">
        <f t="shared" si="67"/>
        <v>307556678.31</v>
      </c>
      <c r="LL59" s="582">
        <f t="shared" si="67"/>
        <v>48463325.359999999</v>
      </c>
      <c r="LM59" s="582">
        <f t="shared" ref="LM59:NX59" si="68">SUM(LM46:LM58)</f>
        <v>52731319.079999998</v>
      </c>
      <c r="LN59" s="582">
        <f t="shared" si="68"/>
        <v>18452109.540000003</v>
      </c>
      <c r="LO59" s="582">
        <f t="shared" si="68"/>
        <v>88045892.970000014</v>
      </c>
      <c r="LP59" s="582">
        <f t="shared" si="68"/>
        <v>6897895.1699999999</v>
      </c>
      <c r="LQ59" s="582">
        <f t="shared" si="68"/>
        <v>58337822.990000002</v>
      </c>
      <c r="LR59" s="582">
        <f t="shared" si="68"/>
        <v>16803121.91</v>
      </c>
      <c r="LS59" s="582">
        <f t="shared" si="68"/>
        <v>160235566.13000003</v>
      </c>
      <c r="LT59" s="582">
        <f t="shared" si="68"/>
        <v>86560259.359999999</v>
      </c>
      <c r="LU59" s="582">
        <f t="shared" si="68"/>
        <v>36936917.909999996</v>
      </c>
      <c r="LV59" s="582">
        <f t="shared" si="68"/>
        <v>1964365355.21</v>
      </c>
      <c r="LW59" s="582">
        <f t="shared" si="68"/>
        <v>611576652.80000007</v>
      </c>
      <c r="LX59" s="582">
        <f t="shared" si="68"/>
        <v>701283077.56000006</v>
      </c>
      <c r="LY59" s="582">
        <f t="shared" si="68"/>
        <v>264300021.09999999</v>
      </c>
      <c r="LZ59" s="582">
        <f t="shared" si="68"/>
        <v>49183299.929999985</v>
      </c>
      <c r="MA59" s="582">
        <f t="shared" si="68"/>
        <v>156746499.37</v>
      </c>
      <c r="MB59" s="582">
        <f t="shared" si="68"/>
        <v>93462715.519999996</v>
      </c>
      <c r="MC59" s="582">
        <f t="shared" si="68"/>
        <v>70314218.850000009</v>
      </c>
      <c r="MD59" s="582">
        <f t="shared" si="68"/>
        <v>110793192.62</v>
      </c>
      <c r="ME59" s="582">
        <f t="shared" si="68"/>
        <v>190563971.84999999</v>
      </c>
      <c r="MF59" s="582">
        <f t="shared" si="68"/>
        <v>116257936.51000001</v>
      </c>
      <c r="MG59" s="582">
        <f t="shared" si="68"/>
        <v>63112730.850000009</v>
      </c>
      <c r="MH59" s="582">
        <f t="shared" si="68"/>
        <v>676058245.99000001</v>
      </c>
      <c r="MI59" s="582">
        <f t="shared" si="68"/>
        <v>40053259.090000004</v>
      </c>
      <c r="MJ59" s="582">
        <f t="shared" si="68"/>
        <v>56893278.080000013</v>
      </c>
      <c r="MK59" s="582">
        <f t="shared" si="68"/>
        <v>34406154.939999998</v>
      </c>
      <c r="ML59" s="582">
        <f t="shared" si="68"/>
        <v>40289276.639999993</v>
      </c>
      <c r="MM59" s="582">
        <f t="shared" si="68"/>
        <v>77405268.069999993</v>
      </c>
      <c r="MN59" s="582">
        <f t="shared" si="68"/>
        <v>15494661.190000001</v>
      </c>
      <c r="MO59" s="582">
        <f t="shared" si="68"/>
        <v>26025948.18</v>
      </c>
      <c r="MP59" s="582">
        <f t="shared" si="68"/>
        <v>46366757.390000001</v>
      </c>
      <c r="MQ59" s="582">
        <f t="shared" si="68"/>
        <v>31065910.419999998</v>
      </c>
      <c r="MR59" s="582">
        <f t="shared" si="68"/>
        <v>22581933.109999999</v>
      </c>
      <c r="MS59" s="582">
        <f t="shared" si="68"/>
        <v>44314598.959999993</v>
      </c>
      <c r="MT59" s="582">
        <f t="shared" si="68"/>
        <v>751314460.63000011</v>
      </c>
      <c r="MU59" s="582">
        <f t="shared" si="68"/>
        <v>38662501.969999991</v>
      </c>
      <c r="MV59" s="582">
        <f t="shared" si="68"/>
        <v>194627195.02999997</v>
      </c>
      <c r="MW59" s="582">
        <f t="shared" si="68"/>
        <v>110221142.81000002</v>
      </c>
      <c r="MX59" s="582">
        <f t="shared" si="68"/>
        <v>109078152.81999999</v>
      </c>
      <c r="MY59" s="582">
        <f t="shared" si="68"/>
        <v>83720903.710000008</v>
      </c>
      <c r="MZ59" s="582">
        <f t="shared" si="68"/>
        <v>350270677.41000003</v>
      </c>
      <c r="NA59" s="582">
        <f t="shared" si="68"/>
        <v>60001763.979999997</v>
      </c>
      <c r="NB59" s="582">
        <f t="shared" si="68"/>
        <v>107720251.87999998</v>
      </c>
      <c r="NC59" s="582">
        <f t="shared" si="68"/>
        <v>8999050.459999999</v>
      </c>
      <c r="ND59" s="582">
        <f t="shared" si="68"/>
        <v>43163652.300000004</v>
      </c>
      <c r="NE59" s="582">
        <f t="shared" si="68"/>
        <v>1710951393.4499998</v>
      </c>
      <c r="NF59" s="582">
        <f t="shared" si="68"/>
        <v>576189766.69000006</v>
      </c>
      <c r="NG59" s="582">
        <f t="shared" si="68"/>
        <v>53460685.350000009</v>
      </c>
      <c r="NH59" s="582">
        <f t="shared" si="68"/>
        <v>921048606.11000013</v>
      </c>
      <c r="NI59" s="582">
        <f t="shared" si="68"/>
        <v>38751214.079999998</v>
      </c>
      <c r="NJ59" s="582">
        <f t="shared" si="68"/>
        <v>168364165.09000003</v>
      </c>
      <c r="NK59" s="582">
        <f t="shared" si="68"/>
        <v>525995573.38</v>
      </c>
      <c r="NL59" s="582">
        <f t="shared" si="68"/>
        <v>384896443.91999996</v>
      </c>
      <c r="NM59" s="582">
        <f t="shared" si="68"/>
        <v>34502873.68</v>
      </c>
      <c r="NN59" s="582">
        <f t="shared" si="68"/>
        <v>264820177.59999999</v>
      </c>
      <c r="NO59" s="582">
        <f t="shared" si="68"/>
        <v>131651177.75999999</v>
      </c>
      <c r="NP59" s="582">
        <f t="shared" si="68"/>
        <v>87791626.140000001</v>
      </c>
      <c r="NQ59" s="582">
        <f t="shared" si="68"/>
        <v>342406369.8599999</v>
      </c>
      <c r="NR59" s="582">
        <f t="shared" si="68"/>
        <v>66714672.18</v>
      </c>
      <c r="NS59" s="582">
        <f t="shared" si="68"/>
        <v>25460485.410000004</v>
      </c>
      <c r="NT59" s="582">
        <f t="shared" si="68"/>
        <v>47517381.980000004</v>
      </c>
      <c r="NU59" s="582">
        <f t="shared" si="68"/>
        <v>47549556.540000007</v>
      </c>
      <c r="NV59" s="582">
        <f t="shared" si="68"/>
        <v>12821029.050000001</v>
      </c>
      <c r="NW59" s="582">
        <f t="shared" si="68"/>
        <v>19148755.949999999</v>
      </c>
      <c r="NX59" s="582">
        <f t="shared" si="68"/>
        <v>732817567.92000008</v>
      </c>
      <c r="NY59" s="582">
        <f t="shared" ref="NY59:QJ59" si="69">SUM(NY46:NY58)</f>
        <v>490800784.63</v>
      </c>
      <c r="NZ59" s="582">
        <f t="shared" si="69"/>
        <v>80089866.110000014</v>
      </c>
      <c r="OA59" s="582">
        <f t="shared" si="69"/>
        <v>12697987.460000001</v>
      </c>
      <c r="OB59" s="582">
        <f t="shared" si="69"/>
        <v>44538287.910000004</v>
      </c>
      <c r="OC59" s="582">
        <f t="shared" si="69"/>
        <v>70827664.940000013</v>
      </c>
      <c r="OD59" s="582">
        <f t="shared" si="69"/>
        <v>9452412.6900000013</v>
      </c>
      <c r="OE59" s="582">
        <f t="shared" si="69"/>
        <v>1288560723.52</v>
      </c>
      <c r="OF59" s="582">
        <f t="shared" si="69"/>
        <v>84848859.660000011</v>
      </c>
      <c r="OG59" s="582">
        <f t="shared" si="69"/>
        <v>93026111.25</v>
      </c>
      <c r="OH59" s="582">
        <f t="shared" si="69"/>
        <v>180315356.76999998</v>
      </c>
      <c r="OI59" s="582">
        <f t="shared" si="69"/>
        <v>20069042.149999999</v>
      </c>
      <c r="OJ59" s="582">
        <f t="shared" si="69"/>
        <v>155391432.15000001</v>
      </c>
      <c r="OK59" s="582">
        <f t="shared" si="69"/>
        <v>143638263.59</v>
      </c>
      <c r="OL59" s="582">
        <f t="shared" si="69"/>
        <v>25960243.539999999</v>
      </c>
      <c r="OM59" s="582">
        <f t="shared" si="69"/>
        <v>141962863.17000002</v>
      </c>
      <c r="ON59" s="582">
        <f t="shared" si="69"/>
        <v>1294948561.8400002</v>
      </c>
      <c r="OO59" s="582">
        <f t="shared" si="69"/>
        <v>258408418.42000002</v>
      </c>
      <c r="OP59" s="582">
        <f t="shared" si="69"/>
        <v>945173691.26999998</v>
      </c>
      <c r="OQ59" s="582">
        <f t="shared" si="69"/>
        <v>191160168.81999999</v>
      </c>
      <c r="OR59" s="582">
        <f t="shared" si="69"/>
        <v>49059544.859999999</v>
      </c>
      <c r="OS59" s="582">
        <f t="shared" si="69"/>
        <v>119413889.17999999</v>
      </c>
      <c r="OT59" s="582">
        <f t="shared" si="69"/>
        <v>746567075.08000016</v>
      </c>
      <c r="OU59" s="582">
        <f t="shared" si="69"/>
        <v>51418803.979999997</v>
      </c>
      <c r="OV59" s="582">
        <f t="shared" si="69"/>
        <v>108007396.87</v>
      </c>
      <c r="OW59" s="582">
        <f t="shared" si="69"/>
        <v>98888335.360000014</v>
      </c>
      <c r="OX59" s="582">
        <f t="shared" si="69"/>
        <v>79588463.579999998</v>
      </c>
      <c r="OY59" s="582">
        <f t="shared" si="69"/>
        <v>329527965.38</v>
      </c>
      <c r="OZ59" s="582">
        <f t="shared" si="69"/>
        <v>48185775.150000006</v>
      </c>
      <c r="PA59" s="582">
        <f t="shared" si="69"/>
        <v>56374682.170000002</v>
      </c>
      <c r="PB59" s="582">
        <f t="shared" si="69"/>
        <v>64960672.479999997</v>
      </c>
      <c r="PC59" s="582">
        <f t="shared" si="69"/>
        <v>470616298.38999999</v>
      </c>
      <c r="PD59" s="582">
        <f t="shared" si="69"/>
        <v>27328360.439999998</v>
      </c>
      <c r="PE59" s="582">
        <f t="shared" si="69"/>
        <v>64721240.590000004</v>
      </c>
      <c r="PF59" s="582">
        <f t="shared" si="69"/>
        <v>16858810.650000002</v>
      </c>
      <c r="PG59" s="582">
        <f t="shared" si="69"/>
        <v>50261562.259999998</v>
      </c>
      <c r="PH59" s="582">
        <f t="shared" si="69"/>
        <v>138218414.63</v>
      </c>
      <c r="PI59" s="582">
        <f t="shared" si="69"/>
        <v>29542764.040000003</v>
      </c>
      <c r="PJ59" s="582">
        <f t="shared" si="69"/>
        <v>28233121.93</v>
      </c>
      <c r="PK59" s="582">
        <f t="shared" si="69"/>
        <v>36926394.830000006</v>
      </c>
      <c r="PL59" s="582">
        <f t="shared" si="69"/>
        <v>24293137.18</v>
      </c>
      <c r="PM59" s="582">
        <f t="shared" si="69"/>
        <v>82503886.870000005</v>
      </c>
      <c r="PN59" s="582">
        <f t="shared" si="69"/>
        <v>70715032.689999998</v>
      </c>
      <c r="PO59" s="582">
        <f t="shared" si="69"/>
        <v>17470114.359999999</v>
      </c>
      <c r="PP59" s="582">
        <f t="shared" si="69"/>
        <v>125914118.97</v>
      </c>
      <c r="PQ59" s="582">
        <f t="shared" si="69"/>
        <v>23672807.75</v>
      </c>
      <c r="PR59" s="582">
        <f t="shared" si="69"/>
        <v>35711946.200000003</v>
      </c>
      <c r="PS59" s="582">
        <f t="shared" si="69"/>
        <v>14178475.439999999</v>
      </c>
      <c r="PT59" s="582">
        <f t="shared" si="69"/>
        <v>34309508.130000003</v>
      </c>
      <c r="PU59" s="582">
        <f t="shared" si="69"/>
        <v>489410487.12</v>
      </c>
      <c r="PV59" s="582">
        <f t="shared" si="69"/>
        <v>29874044.960000001</v>
      </c>
      <c r="PW59" s="582">
        <f t="shared" si="69"/>
        <v>15691233.289999999</v>
      </c>
      <c r="PX59" s="582">
        <f t="shared" si="69"/>
        <v>90824611.790000007</v>
      </c>
      <c r="PY59" s="582">
        <f t="shared" si="69"/>
        <v>332669295.30999994</v>
      </c>
      <c r="PZ59" s="582">
        <f t="shared" si="69"/>
        <v>33676531.519999996</v>
      </c>
      <c r="QA59" s="582">
        <f t="shared" si="69"/>
        <v>58813132.080000013</v>
      </c>
      <c r="QB59" s="582">
        <f t="shared" si="69"/>
        <v>37818916.060000002</v>
      </c>
      <c r="QC59" s="582">
        <f t="shared" si="69"/>
        <v>170683124.07999998</v>
      </c>
      <c r="QD59" s="582">
        <f t="shared" si="69"/>
        <v>3975736.4499999997</v>
      </c>
      <c r="QE59" s="582">
        <f t="shared" si="69"/>
        <v>180665116.09999999</v>
      </c>
      <c r="QF59" s="582">
        <f t="shared" si="69"/>
        <v>21399521.899999995</v>
      </c>
      <c r="QG59" s="582">
        <f t="shared" si="69"/>
        <v>37676273.990000002</v>
      </c>
      <c r="QH59" s="582">
        <f t="shared" si="69"/>
        <v>79101107.390000001</v>
      </c>
      <c r="QI59" s="582">
        <f t="shared" si="69"/>
        <v>21971451.069999997</v>
      </c>
      <c r="QJ59" s="582">
        <f t="shared" si="69"/>
        <v>58933480.849999994</v>
      </c>
      <c r="QK59" s="582">
        <f t="shared" ref="QK59:SV59" si="70">SUM(QK46:QK58)</f>
        <v>24089430.510000002</v>
      </c>
      <c r="QL59" s="582">
        <f t="shared" si="70"/>
        <v>13433406.899999999</v>
      </c>
      <c r="QM59" s="582">
        <f t="shared" si="70"/>
        <v>6055975.0899999999</v>
      </c>
      <c r="QN59" s="582">
        <f t="shared" si="70"/>
        <v>72932278.359999985</v>
      </c>
      <c r="QO59" s="582">
        <f t="shared" si="70"/>
        <v>131868308.64</v>
      </c>
      <c r="QP59" s="582">
        <f t="shared" si="70"/>
        <v>10499938.719999999</v>
      </c>
      <c r="QQ59" s="582">
        <f t="shared" si="70"/>
        <v>9015554.0299999993</v>
      </c>
      <c r="QR59" s="582">
        <f t="shared" si="70"/>
        <v>4140483.47</v>
      </c>
      <c r="QS59" s="582">
        <f t="shared" si="70"/>
        <v>9342538.4299999997</v>
      </c>
      <c r="QT59" s="582">
        <f t="shared" si="70"/>
        <v>16626083.16</v>
      </c>
      <c r="QU59" s="582">
        <f t="shared" si="70"/>
        <v>346347735.63000005</v>
      </c>
      <c r="QV59" s="582">
        <f t="shared" si="70"/>
        <v>16298487.130000001</v>
      </c>
      <c r="QW59" s="582">
        <f t="shared" si="70"/>
        <v>189481747.51999998</v>
      </c>
      <c r="QX59" s="582">
        <f t="shared" si="70"/>
        <v>42041804.169999994</v>
      </c>
      <c r="QY59" s="582">
        <f t="shared" si="70"/>
        <v>43726583.490000002</v>
      </c>
      <c r="QZ59" s="582">
        <f t="shared" si="70"/>
        <v>202314935.70999998</v>
      </c>
      <c r="RA59" s="582">
        <f t="shared" si="70"/>
        <v>30376645.219999999</v>
      </c>
      <c r="RB59" s="582">
        <f t="shared" si="70"/>
        <v>104190999.83999999</v>
      </c>
      <c r="RC59" s="582">
        <f t="shared" si="70"/>
        <v>148929361.85999998</v>
      </c>
      <c r="RD59" s="582">
        <f t="shared" si="70"/>
        <v>30331333.630000003</v>
      </c>
      <c r="RE59" s="582">
        <f t="shared" si="70"/>
        <v>17238389.560000002</v>
      </c>
      <c r="RF59" s="582">
        <f t="shared" si="70"/>
        <v>62260791.479999997</v>
      </c>
      <c r="RG59" s="582">
        <f t="shared" si="70"/>
        <v>16965393.169999998</v>
      </c>
      <c r="RH59" s="582">
        <f t="shared" si="70"/>
        <v>1255038112.05</v>
      </c>
      <c r="RI59" s="582">
        <f t="shared" si="70"/>
        <v>89794150.579999998</v>
      </c>
      <c r="RJ59" s="582">
        <f t="shared" si="70"/>
        <v>17696186.199999999</v>
      </c>
      <c r="RK59" s="582">
        <f t="shared" si="70"/>
        <v>89146431.770000011</v>
      </c>
      <c r="RL59" s="582">
        <f t="shared" si="70"/>
        <v>45089723.829999998</v>
      </c>
      <c r="RM59" s="582">
        <f t="shared" si="70"/>
        <v>67802288.019999996</v>
      </c>
      <c r="RN59" s="582">
        <f t="shared" si="70"/>
        <v>68698446.410000011</v>
      </c>
      <c r="RO59" s="582">
        <f t="shared" si="70"/>
        <v>74990627.560000002</v>
      </c>
      <c r="RP59" s="582">
        <f t="shared" si="70"/>
        <v>72862028.439999998</v>
      </c>
      <c r="RQ59" s="582">
        <f t="shared" si="70"/>
        <v>35449143.950000003</v>
      </c>
      <c r="RR59" s="582">
        <f t="shared" si="70"/>
        <v>166431137.77000001</v>
      </c>
      <c r="RS59" s="582">
        <f t="shared" si="70"/>
        <v>28471443.07</v>
      </c>
      <c r="RT59" s="582">
        <f t="shared" si="70"/>
        <v>18883875.990000002</v>
      </c>
      <c r="RU59" s="582">
        <f t="shared" si="70"/>
        <v>42299150.709999993</v>
      </c>
      <c r="RV59" s="582">
        <f t="shared" si="70"/>
        <v>10828194.16</v>
      </c>
      <c r="RW59" s="582">
        <f t="shared" si="70"/>
        <v>22410724.080000002</v>
      </c>
      <c r="RX59" s="582">
        <f t="shared" si="70"/>
        <v>45367368.689999998</v>
      </c>
      <c r="RY59" s="582">
        <f t="shared" si="70"/>
        <v>49806341.949999996</v>
      </c>
      <c r="RZ59" s="582">
        <f t="shared" si="70"/>
        <v>9109143.5600000005</v>
      </c>
      <c r="SA59" s="582">
        <f t="shared" si="70"/>
        <v>31603032.93</v>
      </c>
      <c r="SB59" s="582">
        <f t="shared" si="70"/>
        <v>206235482.19</v>
      </c>
      <c r="SC59" s="582">
        <f t="shared" si="70"/>
        <v>68812725.519999996</v>
      </c>
      <c r="SD59" s="582">
        <f t="shared" si="70"/>
        <v>41291497.530000001</v>
      </c>
      <c r="SE59" s="582">
        <f t="shared" si="70"/>
        <v>32406830.450000007</v>
      </c>
      <c r="SF59" s="582">
        <f t="shared" si="70"/>
        <v>11894410.989999998</v>
      </c>
      <c r="SG59" s="582">
        <f t="shared" si="70"/>
        <v>22466513.710000005</v>
      </c>
      <c r="SH59" s="582">
        <f t="shared" si="70"/>
        <v>32880745.079999998</v>
      </c>
      <c r="SI59" s="582">
        <f t="shared" si="70"/>
        <v>31164983.600000001</v>
      </c>
      <c r="SJ59" s="582">
        <f t="shared" si="70"/>
        <v>38182203.920000009</v>
      </c>
      <c r="SK59" s="582">
        <f t="shared" si="70"/>
        <v>45914515.179999992</v>
      </c>
      <c r="SL59" s="582">
        <f t="shared" si="70"/>
        <v>15632054.669999998</v>
      </c>
      <c r="SM59" s="582">
        <f t="shared" si="70"/>
        <v>7066695.5799999991</v>
      </c>
      <c r="SN59" s="582">
        <f t="shared" si="70"/>
        <v>168314494.56999999</v>
      </c>
      <c r="SO59" s="582">
        <f t="shared" si="70"/>
        <v>47800167.660000004</v>
      </c>
      <c r="SP59" s="582">
        <f t="shared" si="70"/>
        <v>21925751.619999997</v>
      </c>
      <c r="SQ59" s="582">
        <f t="shared" si="70"/>
        <v>48831198.359999999</v>
      </c>
      <c r="SR59" s="582">
        <f t="shared" si="70"/>
        <v>42859099.859999999</v>
      </c>
      <c r="SS59" s="582">
        <f t="shared" si="70"/>
        <v>39801143.449999996</v>
      </c>
      <c r="ST59" s="582">
        <f t="shared" si="70"/>
        <v>56406491.170000002</v>
      </c>
      <c r="SU59" s="582">
        <f t="shared" si="70"/>
        <v>13905107.379999999</v>
      </c>
      <c r="SV59" s="582">
        <f t="shared" si="70"/>
        <v>135221738.98999998</v>
      </c>
      <c r="SW59" s="582">
        <f t="shared" ref="SW59:VH59" si="71">SUM(SW46:SW58)</f>
        <v>37283852.130000003</v>
      </c>
      <c r="SX59" s="582">
        <f t="shared" si="71"/>
        <v>18621927.560000002</v>
      </c>
      <c r="SY59" s="582">
        <f t="shared" si="71"/>
        <v>36256341.060000002</v>
      </c>
      <c r="SZ59" s="582">
        <f t="shared" si="71"/>
        <v>7046214.620000001</v>
      </c>
      <c r="TA59" s="582">
        <f t="shared" si="71"/>
        <v>19638260.960000001</v>
      </c>
      <c r="TB59" s="582">
        <f t="shared" si="71"/>
        <v>15184115.870000001</v>
      </c>
      <c r="TC59" s="582">
        <f t="shared" si="71"/>
        <v>44463590.079999998</v>
      </c>
      <c r="TD59" s="582">
        <f t="shared" si="71"/>
        <v>13545444.279999999</v>
      </c>
      <c r="TE59" s="582">
        <f t="shared" si="71"/>
        <v>7439853.2300000004</v>
      </c>
      <c r="TF59" s="582">
        <f t="shared" si="71"/>
        <v>23180695.539999999</v>
      </c>
      <c r="TG59" s="582">
        <f t="shared" si="71"/>
        <v>41087279.460000001</v>
      </c>
      <c r="TH59" s="582">
        <f t="shared" si="71"/>
        <v>62881548.32</v>
      </c>
      <c r="TI59" s="582">
        <f t="shared" si="71"/>
        <v>10378420.469999999</v>
      </c>
      <c r="TJ59" s="582">
        <f t="shared" si="71"/>
        <v>219820809.06999999</v>
      </c>
      <c r="TK59" s="582">
        <f t="shared" si="71"/>
        <v>54909351.549999997</v>
      </c>
      <c r="TL59" s="582">
        <f t="shared" si="71"/>
        <v>40736705.280000001</v>
      </c>
      <c r="TM59" s="582">
        <f t="shared" si="71"/>
        <v>17978264.600000001</v>
      </c>
      <c r="TN59" s="582">
        <f t="shared" si="71"/>
        <v>33470434.120000001</v>
      </c>
      <c r="TO59" s="582">
        <f t="shared" si="71"/>
        <v>24385242.439999998</v>
      </c>
      <c r="TP59" s="582">
        <f t="shared" si="71"/>
        <v>16714639.440000001</v>
      </c>
      <c r="TQ59" s="582">
        <f t="shared" si="71"/>
        <v>69308561.679999992</v>
      </c>
      <c r="TR59" s="582">
        <f t="shared" si="71"/>
        <v>35896836.769999996</v>
      </c>
      <c r="TS59" s="582">
        <f t="shared" si="71"/>
        <v>9699332.5600000005</v>
      </c>
      <c r="TT59" s="582">
        <f t="shared" si="71"/>
        <v>37855960.129999995</v>
      </c>
      <c r="TU59" s="582">
        <f t="shared" si="71"/>
        <v>37512290.380000003</v>
      </c>
      <c r="TV59" s="582">
        <f t="shared" si="71"/>
        <v>14344947.98</v>
      </c>
      <c r="TW59" s="582">
        <f t="shared" si="71"/>
        <v>25552759.969999999</v>
      </c>
      <c r="TX59" s="582">
        <f t="shared" si="71"/>
        <v>21583581.510000002</v>
      </c>
      <c r="TY59" s="582">
        <f t="shared" si="71"/>
        <v>46132508.270000003</v>
      </c>
      <c r="TZ59" s="582">
        <f t="shared" si="71"/>
        <v>169271366.71000001</v>
      </c>
      <c r="UA59" s="582">
        <f t="shared" si="71"/>
        <v>43371741.359999999</v>
      </c>
      <c r="UB59" s="582">
        <f t="shared" si="71"/>
        <v>459284280.28000003</v>
      </c>
      <c r="UC59" s="582">
        <f t="shared" si="71"/>
        <v>37561817.850000001</v>
      </c>
      <c r="UD59" s="582">
        <f t="shared" si="71"/>
        <v>10950329.98</v>
      </c>
      <c r="UE59" s="582">
        <f t="shared" si="71"/>
        <v>20266057.599999998</v>
      </c>
      <c r="UF59" s="582">
        <f t="shared" si="71"/>
        <v>55701992.829999998</v>
      </c>
      <c r="UG59" s="582">
        <f t="shared" si="71"/>
        <v>31208206.09</v>
      </c>
      <c r="UH59" s="582">
        <f t="shared" si="71"/>
        <v>6208664.4299999997</v>
      </c>
      <c r="UI59" s="582">
        <f t="shared" si="71"/>
        <v>44556810.169999994</v>
      </c>
      <c r="UJ59" s="582">
        <f t="shared" si="71"/>
        <v>13257146.640000001</v>
      </c>
      <c r="UK59" s="582">
        <f t="shared" si="71"/>
        <v>263448463.49000001</v>
      </c>
      <c r="UL59" s="582">
        <f t="shared" si="71"/>
        <v>50830951.980000004</v>
      </c>
      <c r="UM59" s="582">
        <f t="shared" si="71"/>
        <v>34827565.329999998</v>
      </c>
      <c r="UN59" s="582">
        <f t="shared" si="71"/>
        <v>43863854.660000011</v>
      </c>
      <c r="UO59" s="582">
        <f t="shared" si="71"/>
        <v>41209754.540000007</v>
      </c>
      <c r="UP59" s="582">
        <f t="shared" si="71"/>
        <v>21087585.890000001</v>
      </c>
      <c r="UQ59" s="582">
        <f t="shared" si="71"/>
        <v>1106969631.7499998</v>
      </c>
      <c r="UR59" s="582">
        <f t="shared" si="71"/>
        <v>23781564.050000001</v>
      </c>
      <c r="US59" s="582">
        <f t="shared" si="71"/>
        <v>7262488.1299999999</v>
      </c>
      <c r="UT59" s="582">
        <f t="shared" si="71"/>
        <v>72101838.030000001</v>
      </c>
      <c r="UU59" s="582">
        <f t="shared" si="71"/>
        <v>34913983.68</v>
      </c>
      <c r="UV59" s="582">
        <f t="shared" si="71"/>
        <v>2757526.8200000003</v>
      </c>
      <c r="UW59" s="582">
        <f t="shared" si="71"/>
        <v>67795765.469999999</v>
      </c>
      <c r="UX59" s="582">
        <f t="shared" si="71"/>
        <v>13214894.299999999</v>
      </c>
      <c r="UY59" s="582">
        <f t="shared" si="71"/>
        <v>3270190.58</v>
      </c>
      <c r="UZ59" s="582">
        <f t="shared" si="71"/>
        <v>38390658.43</v>
      </c>
      <c r="VA59" s="582">
        <f t="shared" si="71"/>
        <v>29357068.879999999</v>
      </c>
      <c r="VB59" s="582">
        <f t="shared" si="71"/>
        <v>49733900.690000005</v>
      </c>
      <c r="VC59" s="582">
        <f t="shared" si="71"/>
        <v>59567182.939999998</v>
      </c>
      <c r="VD59" s="582">
        <f t="shared" si="71"/>
        <v>69506699.430000007</v>
      </c>
      <c r="VE59" s="582">
        <f t="shared" si="71"/>
        <v>20004229.969999999</v>
      </c>
      <c r="VF59" s="582">
        <f t="shared" si="71"/>
        <v>17232936.390000001</v>
      </c>
      <c r="VG59" s="582">
        <f t="shared" si="71"/>
        <v>24942201.720000003</v>
      </c>
      <c r="VH59" s="582">
        <f t="shared" si="71"/>
        <v>18778843</v>
      </c>
      <c r="VI59" s="582">
        <f t="shared" ref="VI59:XT59" si="72">SUM(VI46:VI58)</f>
        <v>49338356.289999999</v>
      </c>
      <c r="VJ59" s="582">
        <f t="shared" si="72"/>
        <v>8733912.9800000004</v>
      </c>
      <c r="VK59" s="582">
        <f t="shared" si="72"/>
        <v>21169061.59</v>
      </c>
      <c r="VL59" s="582">
        <f t="shared" si="72"/>
        <v>16659825.010000002</v>
      </c>
      <c r="VM59" s="582">
        <f t="shared" si="72"/>
        <v>372935062.03000003</v>
      </c>
      <c r="VN59" s="582">
        <f t="shared" si="72"/>
        <v>33129626.460000001</v>
      </c>
      <c r="VO59" s="582">
        <f t="shared" si="72"/>
        <v>69007656.450000003</v>
      </c>
      <c r="VP59" s="582">
        <f t="shared" si="72"/>
        <v>47882419.75</v>
      </c>
      <c r="VQ59" s="582">
        <f t="shared" si="72"/>
        <v>43063944.649999999</v>
      </c>
      <c r="VR59" s="582">
        <f t="shared" si="72"/>
        <v>37450690.510000005</v>
      </c>
      <c r="VS59" s="582">
        <f t="shared" si="72"/>
        <v>43664695.339999996</v>
      </c>
      <c r="VT59" s="582">
        <f t="shared" si="72"/>
        <v>15486418.09</v>
      </c>
      <c r="VU59" s="582">
        <f t="shared" si="72"/>
        <v>36400284.390000001</v>
      </c>
      <c r="VV59" s="582">
        <f t="shared" si="72"/>
        <v>128315951.75</v>
      </c>
      <c r="VW59" s="582">
        <f t="shared" si="72"/>
        <v>24301031.209999997</v>
      </c>
      <c r="VX59" s="582">
        <f t="shared" si="72"/>
        <v>119570030.55000001</v>
      </c>
      <c r="VY59" s="582">
        <f t="shared" si="72"/>
        <v>36238061.020000003</v>
      </c>
      <c r="VZ59" s="582">
        <f t="shared" si="72"/>
        <v>59377099.32</v>
      </c>
      <c r="WA59" s="582">
        <f t="shared" si="72"/>
        <v>12002225.550000001</v>
      </c>
      <c r="WB59" s="582">
        <f t="shared" si="72"/>
        <v>3271979016.02</v>
      </c>
      <c r="WC59" s="582">
        <f t="shared" si="72"/>
        <v>63337032.25</v>
      </c>
      <c r="WD59" s="582">
        <f t="shared" si="72"/>
        <v>83182483.399999991</v>
      </c>
      <c r="WE59" s="582">
        <f t="shared" si="72"/>
        <v>73709354.430000007</v>
      </c>
      <c r="WF59" s="582">
        <f t="shared" si="72"/>
        <v>40568092.060000002</v>
      </c>
      <c r="WG59" s="582">
        <f t="shared" si="72"/>
        <v>22452851.360000003</v>
      </c>
      <c r="WH59" s="582">
        <f t="shared" si="72"/>
        <v>59706541.260000005</v>
      </c>
      <c r="WI59" s="582">
        <f t="shared" si="72"/>
        <v>66779263.539999992</v>
      </c>
      <c r="WJ59" s="582">
        <f t="shared" si="72"/>
        <v>64697445.959999993</v>
      </c>
      <c r="WK59" s="582">
        <f t="shared" si="72"/>
        <v>72919349.640000001</v>
      </c>
      <c r="WL59" s="582">
        <f t="shared" si="72"/>
        <v>16679550.209999999</v>
      </c>
      <c r="WM59" s="582">
        <f t="shared" si="72"/>
        <v>49731108.850000001</v>
      </c>
      <c r="WN59" s="582">
        <f t="shared" si="72"/>
        <v>82090475.070000008</v>
      </c>
      <c r="WO59" s="582">
        <f t="shared" si="72"/>
        <v>53371645.009999998</v>
      </c>
      <c r="WP59" s="582">
        <f t="shared" si="72"/>
        <v>82037295.430000007</v>
      </c>
      <c r="WQ59" s="582">
        <f t="shared" si="72"/>
        <v>79107334.889999986</v>
      </c>
      <c r="WR59" s="582">
        <f t="shared" si="72"/>
        <v>35869305.940000005</v>
      </c>
      <c r="WS59" s="582">
        <f t="shared" si="72"/>
        <v>114142628.81999999</v>
      </c>
      <c r="WT59" s="582">
        <f t="shared" si="72"/>
        <v>24556328.409999996</v>
      </c>
      <c r="WU59" s="582">
        <f t="shared" si="72"/>
        <v>90286063.689999998</v>
      </c>
      <c r="WV59" s="582">
        <f t="shared" si="72"/>
        <v>124698364.05</v>
      </c>
      <c r="WW59" s="582">
        <f t="shared" si="72"/>
        <v>26807523.449999999</v>
      </c>
      <c r="WX59" s="582">
        <f t="shared" si="72"/>
        <v>42290815.170000009</v>
      </c>
      <c r="WY59" s="582">
        <f t="shared" si="72"/>
        <v>20406708.790000003</v>
      </c>
      <c r="WZ59" s="582">
        <f t="shared" si="72"/>
        <v>42650675.259999998</v>
      </c>
      <c r="XA59" s="582">
        <f t="shared" si="72"/>
        <v>10645617.430000002</v>
      </c>
      <c r="XB59" s="582">
        <f t="shared" si="72"/>
        <v>10145407.690000001</v>
      </c>
      <c r="XC59" s="582">
        <f t="shared" si="72"/>
        <v>32560886.899999999</v>
      </c>
      <c r="XD59" s="582">
        <f t="shared" si="72"/>
        <v>207514773.81</v>
      </c>
      <c r="XE59" s="582">
        <f t="shared" si="72"/>
        <v>11211183.424999999</v>
      </c>
      <c r="XF59" s="582">
        <f t="shared" si="72"/>
        <v>40614080.939999998</v>
      </c>
      <c r="XG59" s="582">
        <f t="shared" si="72"/>
        <v>19069794.260000002</v>
      </c>
      <c r="XH59" s="582">
        <f t="shared" si="72"/>
        <v>13307727.010000002</v>
      </c>
      <c r="XI59" s="582">
        <f t="shared" si="72"/>
        <v>1140154210.9000001</v>
      </c>
      <c r="XJ59" s="582">
        <f t="shared" si="72"/>
        <v>92523566.890000001</v>
      </c>
      <c r="XK59" s="582">
        <f t="shared" si="72"/>
        <v>143155295.13</v>
      </c>
      <c r="XL59" s="582">
        <f t="shared" si="72"/>
        <v>215482452.01999998</v>
      </c>
      <c r="XM59" s="582">
        <f t="shared" si="72"/>
        <v>65092150.490000002</v>
      </c>
      <c r="XN59" s="582">
        <f t="shared" si="72"/>
        <v>78816893.900000006</v>
      </c>
      <c r="XO59" s="582">
        <f t="shared" si="72"/>
        <v>152204335.25</v>
      </c>
      <c r="XP59" s="582">
        <f t="shared" si="72"/>
        <v>135797116.32999998</v>
      </c>
      <c r="XQ59" s="582">
        <f t="shared" si="72"/>
        <v>36248683.410000004</v>
      </c>
      <c r="XR59" s="582">
        <f t="shared" si="72"/>
        <v>154983618.59</v>
      </c>
      <c r="XS59" s="582">
        <f t="shared" si="72"/>
        <v>121895679.61</v>
      </c>
      <c r="XT59" s="582">
        <f t="shared" si="72"/>
        <v>41147531.240000002</v>
      </c>
      <c r="XU59" s="582">
        <f t="shared" ref="XU59:AAF59" si="73">SUM(XU46:XU58)</f>
        <v>53940818.560000002</v>
      </c>
      <c r="XV59" s="582">
        <f t="shared" si="73"/>
        <v>78130160.219999999</v>
      </c>
      <c r="XW59" s="582">
        <f t="shared" si="73"/>
        <v>94163343.340000004</v>
      </c>
      <c r="XX59" s="582">
        <f t="shared" si="73"/>
        <v>16884653.309999999</v>
      </c>
      <c r="XY59" s="582">
        <f t="shared" si="73"/>
        <v>30343271.07</v>
      </c>
      <c r="XZ59" s="582">
        <f t="shared" si="73"/>
        <v>47435683.789999999</v>
      </c>
      <c r="YA59" s="582">
        <f t="shared" si="73"/>
        <v>31113977.220000003</v>
      </c>
      <c r="YB59" s="582">
        <f t="shared" si="73"/>
        <v>59178062.980000004</v>
      </c>
      <c r="YC59" s="582">
        <f t="shared" si="73"/>
        <v>49666168.549999997</v>
      </c>
      <c r="YD59" s="582">
        <f t="shared" si="73"/>
        <v>84622573.510000005</v>
      </c>
      <c r="YE59" s="582">
        <f t="shared" si="73"/>
        <v>56114210.109999999</v>
      </c>
      <c r="YF59" s="582">
        <f t="shared" si="73"/>
        <v>889989655.76999998</v>
      </c>
      <c r="YG59" s="582">
        <f t="shared" si="73"/>
        <v>118397319.64</v>
      </c>
      <c r="YH59" s="582">
        <f t="shared" si="73"/>
        <v>151506926.13000003</v>
      </c>
      <c r="YI59" s="582">
        <f t="shared" si="73"/>
        <v>108466612.06999999</v>
      </c>
      <c r="YJ59" s="582">
        <f t="shared" si="73"/>
        <v>420377846.82000005</v>
      </c>
      <c r="YK59" s="582">
        <f t="shared" si="73"/>
        <v>87776192.730000004</v>
      </c>
      <c r="YL59" s="582">
        <f t="shared" si="73"/>
        <v>136377414.77000001</v>
      </c>
      <c r="YM59" s="582">
        <f t="shared" si="73"/>
        <v>49241142.949999996</v>
      </c>
      <c r="YN59" s="582">
        <f t="shared" si="73"/>
        <v>61620400.590000004</v>
      </c>
      <c r="YO59" s="582">
        <f t="shared" si="73"/>
        <v>96893314.320000008</v>
      </c>
      <c r="YP59" s="582">
        <f t="shared" si="73"/>
        <v>90465844.99000001</v>
      </c>
      <c r="YQ59" s="582">
        <f t="shared" si="73"/>
        <v>89018852.280000016</v>
      </c>
      <c r="YR59" s="582">
        <f t="shared" si="73"/>
        <v>58909761.879999995</v>
      </c>
      <c r="YS59" s="582">
        <f t="shared" si="73"/>
        <v>63880212.890000008</v>
      </c>
      <c r="YT59" s="582">
        <f t="shared" si="73"/>
        <v>105744443.33999999</v>
      </c>
      <c r="YU59" s="582">
        <f t="shared" si="73"/>
        <v>128686628.35999998</v>
      </c>
      <c r="YV59" s="582">
        <f t="shared" si="73"/>
        <v>72077889.459999993</v>
      </c>
      <c r="YW59" s="582">
        <f t="shared" si="73"/>
        <v>227272945.72000003</v>
      </c>
      <c r="YX59" s="582">
        <f t="shared" si="73"/>
        <v>34604545.640000001</v>
      </c>
      <c r="YY59" s="582">
        <f t="shared" si="73"/>
        <v>42043654.470000006</v>
      </c>
      <c r="YZ59" s="582">
        <f t="shared" si="73"/>
        <v>42318427.410000004</v>
      </c>
      <c r="ZA59" s="582">
        <f t="shared" si="73"/>
        <v>26419817.27</v>
      </c>
      <c r="ZB59" s="582">
        <f t="shared" si="73"/>
        <v>20605358.200000003</v>
      </c>
      <c r="ZC59" s="582">
        <f t="shared" si="73"/>
        <v>31244676.289999999</v>
      </c>
      <c r="ZD59" s="582">
        <f t="shared" si="73"/>
        <v>282217735.23000002</v>
      </c>
      <c r="ZE59" s="582">
        <f t="shared" si="73"/>
        <v>34597671.219999999</v>
      </c>
      <c r="ZF59" s="582">
        <f t="shared" si="73"/>
        <v>72318516.310000002</v>
      </c>
      <c r="ZG59" s="582">
        <f t="shared" si="73"/>
        <v>35106384.100000001</v>
      </c>
      <c r="ZH59" s="582">
        <f t="shared" si="73"/>
        <v>52434915.530000001</v>
      </c>
      <c r="ZI59" s="582">
        <f t="shared" si="73"/>
        <v>32672389.890000001</v>
      </c>
      <c r="ZJ59" s="582">
        <f t="shared" si="73"/>
        <v>41084837.919999994</v>
      </c>
      <c r="ZK59" s="582">
        <f t="shared" si="73"/>
        <v>22828610.650000002</v>
      </c>
      <c r="ZL59" s="582">
        <f t="shared" si="73"/>
        <v>92559895.650000006</v>
      </c>
      <c r="ZM59" s="582">
        <f t="shared" si="73"/>
        <v>519307351.09999996</v>
      </c>
      <c r="ZN59" s="582">
        <f t="shared" si="73"/>
        <v>44645793.959999993</v>
      </c>
      <c r="ZO59" s="582">
        <f t="shared" si="73"/>
        <v>85202545.136999995</v>
      </c>
      <c r="ZP59" s="582">
        <f t="shared" si="73"/>
        <v>435034656.80000001</v>
      </c>
      <c r="ZQ59" s="582">
        <f t="shared" si="73"/>
        <v>130605381.77</v>
      </c>
      <c r="ZR59" s="582">
        <f t="shared" si="73"/>
        <v>72066083.086999997</v>
      </c>
      <c r="ZS59" s="582">
        <f t="shared" si="73"/>
        <v>50298387.769999996</v>
      </c>
      <c r="ZT59" s="582">
        <f t="shared" si="73"/>
        <v>187842711.26999998</v>
      </c>
      <c r="ZU59" s="582">
        <f t="shared" si="73"/>
        <v>352365641.73000002</v>
      </c>
      <c r="ZV59" s="582">
        <f t="shared" si="73"/>
        <v>51739198.949999996</v>
      </c>
      <c r="ZW59" s="582">
        <f t="shared" si="73"/>
        <v>48656514.889999993</v>
      </c>
      <c r="ZX59" s="582">
        <f t="shared" si="73"/>
        <v>57401691.850000001</v>
      </c>
      <c r="ZY59" s="582">
        <f t="shared" si="73"/>
        <v>34696585.770000003</v>
      </c>
      <c r="ZZ59" s="582">
        <f t="shared" si="73"/>
        <v>92610639.200000003</v>
      </c>
      <c r="AAA59" s="582">
        <f t="shared" si="73"/>
        <v>19989912.609999999</v>
      </c>
      <c r="AAB59" s="582">
        <f t="shared" si="73"/>
        <v>35211745.549999997</v>
      </c>
      <c r="AAC59" s="582">
        <f t="shared" si="73"/>
        <v>54363233.670000009</v>
      </c>
      <c r="AAD59" s="582">
        <f t="shared" si="73"/>
        <v>50414577.920000002</v>
      </c>
      <c r="AAE59" s="582">
        <f t="shared" si="73"/>
        <v>86576747.670000002</v>
      </c>
      <c r="AAF59" s="582">
        <f t="shared" si="73"/>
        <v>73623757.489999995</v>
      </c>
      <c r="AAG59" s="582">
        <f t="shared" ref="AAG59:ACR59" si="74">SUM(AAG46:AAG58)</f>
        <v>20372882.210000001</v>
      </c>
      <c r="AAH59" s="582">
        <f t="shared" si="74"/>
        <v>38674842.700000003</v>
      </c>
      <c r="AAI59" s="582">
        <f t="shared" si="74"/>
        <v>177952272.33000001</v>
      </c>
      <c r="AAJ59" s="582">
        <f t="shared" si="74"/>
        <v>19948599.390000001</v>
      </c>
      <c r="AAK59" s="582">
        <f t="shared" si="74"/>
        <v>31466816.609999999</v>
      </c>
      <c r="AAL59" s="582">
        <f t="shared" si="74"/>
        <v>10741120.23</v>
      </c>
      <c r="AAM59" s="582">
        <f t="shared" si="74"/>
        <v>28655271.900000002</v>
      </c>
      <c r="AAN59" s="582">
        <f t="shared" si="74"/>
        <v>27180572.310000002</v>
      </c>
      <c r="AAO59" s="582">
        <f t="shared" si="74"/>
        <v>22377800.57</v>
      </c>
      <c r="AAP59" s="582">
        <f t="shared" si="74"/>
        <v>1280285702.6399999</v>
      </c>
      <c r="AAQ59" s="582">
        <f t="shared" si="74"/>
        <v>26211435.390000001</v>
      </c>
      <c r="AAR59" s="582">
        <f t="shared" si="74"/>
        <v>52947411.18</v>
      </c>
      <c r="AAS59" s="582">
        <f t="shared" si="74"/>
        <v>218015409.48000002</v>
      </c>
      <c r="AAT59" s="582">
        <f t="shared" si="74"/>
        <v>71145264.140000001</v>
      </c>
      <c r="AAU59" s="582">
        <f t="shared" si="74"/>
        <v>94861183.689999998</v>
      </c>
      <c r="AAV59" s="582">
        <f t="shared" si="74"/>
        <v>33946160.990000002</v>
      </c>
      <c r="AAW59" s="582">
        <f t="shared" si="74"/>
        <v>103790065.19</v>
      </c>
      <c r="AAX59" s="582">
        <f t="shared" si="74"/>
        <v>127108435.38</v>
      </c>
      <c r="AAY59" s="582">
        <f t="shared" si="74"/>
        <v>34485787.549999997</v>
      </c>
      <c r="AAZ59" s="582">
        <f t="shared" si="74"/>
        <v>74179942.530000001</v>
      </c>
      <c r="ABA59" s="582">
        <f t="shared" si="74"/>
        <v>178114340.30000001</v>
      </c>
      <c r="ABB59" s="582">
        <f t="shared" si="74"/>
        <v>102698436.73999999</v>
      </c>
      <c r="ABC59" s="582">
        <f t="shared" si="74"/>
        <v>14018200.799999999</v>
      </c>
      <c r="ABD59" s="582">
        <f t="shared" si="74"/>
        <v>16686225.09</v>
      </c>
      <c r="ABE59" s="582">
        <f t="shared" si="74"/>
        <v>38302415.780000001</v>
      </c>
      <c r="ABF59" s="582">
        <f t="shared" si="74"/>
        <v>40660380.300000004</v>
      </c>
      <c r="ABG59" s="582">
        <f t="shared" si="74"/>
        <v>76617339.38000001</v>
      </c>
      <c r="ABH59" s="582">
        <f t="shared" si="74"/>
        <v>26445787.59</v>
      </c>
      <c r="ABI59" s="582">
        <f t="shared" si="74"/>
        <v>162433667.58000001</v>
      </c>
      <c r="ABJ59" s="582">
        <f t="shared" si="74"/>
        <v>183967271.60999998</v>
      </c>
      <c r="ABK59" s="582">
        <f t="shared" si="74"/>
        <v>54997014.799999997</v>
      </c>
      <c r="ABL59" s="582">
        <f t="shared" si="74"/>
        <v>33846540.149999999</v>
      </c>
      <c r="ABM59" s="582">
        <f t="shared" si="74"/>
        <v>21091598.739999998</v>
      </c>
      <c r="ABN59" s="582">
        <f t="shared" si="74"/>
        <v>40923418.819999993</v>
      </c>
      <c r="ABO59" s="582">
        <f t="shared" si="74"/>
        <v>22797558.25</v>
      </c>
      <c r="ABP59" s="582">
        <f t="shared" si="74"/>
        <v>426550102.5</v>
      </c>
      <c r="ABQ59" s="582">
        <f t="shared" si="74"/>
        <v>101154710.5</v>
      </c>
      <c r="ABR59" s="582">
        <f t="shared" si="74"/>
        <v>45277036.309999995</v>
      </c>
      <c r="ABS59" s="582">
        <f t="shared" si="74"/>
        <v>158779039.34999999</v>
      </c>
      <c r="ABT59" s="582">
        <f t="shared" si="74"/>
        <v>143642142.71000001</v>
      </c>
      <c r="ABU59" s="582">
        <f t="shared" si="74"/>
        <v>115924001.8</v>
      </c>
      <c r="ABV59" s="582">
        <f t="shared" si="74"/>
        <v>33859400.009999998</v>
      </c>
      <c r="ABW59" s="582">
        <f t="shared" si="74"/>
        <v>71305894.200000003</v>
      </c>
      <c r="ABX59" s="582">
        <f t="shared" si="74"/>
        <v>41582714.93</v>
      </c>
      <c r="ABY59" s="582">
        <f t="shared" si="74"/>
        <v>313681114.31999999</v>
      </c>
      <c r="ABZ59" s="582">
        <f t="shared" si="74"/>
        <v>63236068.990000002</v>
      </c>
      <c r="ACA59" s="582">
        <f t="shared" si="74"/>
        <v>92015301.180000007</v>
      </c>
      <c r="ACB59" s="582">
        <f t="shared" si="74"/>
        <v>30689818.829999998</v>
      </c>
      <c r="ACC59" s="582">
        <f t="shared" si="74"/>
        <v>30835597.969999999</v>
      </c>
      <c r="ACD59" s="582">
        <f t="shared" si="74"/>
        <v>85161477.469999999</v>
      </c>
      <c r="ACE59" s="582">
        <f t="shared" si="74"/>
        <v>18655720.09</v>
      </c>
      <c r="ACF59" s="582">
        <f t="shared" si="74"/>
        <v>16497394.020000001</v>
      </c>
      <c r="ACG59" s="582">
        <f t="shared" si="74"/>
        <v>23583108.659999996</v>
      </c>
      <c r="ACH59" s="582">
        <f t="shared" si="74"/>
        <v>44769366.649999999</v>
      </c>
      <c r="ACI59" s="582">
        <f t="shared" si="74"/>
        <v>28239423.84</v>
      </c>
      <c r="ACJ59" s="582">
        <f t="shared" si="74"/>
        <v>704916518.23000002</v>
      </c>
      <c r="ACK59" s="582">
        <f t="shared" si="74"/>
        <v>45412267.160000004</v>
      </c>
      <c r="ACL59" s="582">
        <f t="shared" si="74"/>
        <v>36579352.949999996</v>
      </c>
      <c r="ACM59" s="582">
        <f t="shared" si="74"/>
        <v>115840072.63000001</v>
      </c>
      <c r="ACN59" s="582">
        <f t="shared" si="74"/>
        <v>14628141.07</v>
      </c>
      <c r="ACO59" s="582">
        <f t="shared" si="74"/>
        <v>23023187.220000003</v>
      </c>
      <c r="ACP59" s="582">
        <f t="shared" si="74"/>
        <v>54893980.060000002</v>
      </c>
      <c r="ACQ59" s="582">
        <f t="shared" si="74"/>
        <v>352401985.04000008</v>
      </c>
      <c r="ACR59" s="582">
        <f t="shared" si="74"/>
        <v>376924658.97000003</v>
      </c>
      <c r="ACS59" s="582">
        <f t="shared" ref="ACS59:AFD59" si="75">SUM(ACS46:ACS58)</f>
        <v>34500886.670000002</v>
      </c>
      <c r="ACT59" s="582">
        <f t="shared" si="75"/>
        <v>59082230.350000001</v>
      </c>
      <c r="ACU59" s="582">
        <f t="shared" si="75"/>
        <v>86197744.669999987</v>
      </c>
      <c r="ACV59" s="582">
        <f t="shared" si="75"/>
        <v>89591860.49000001</v>
      </c>
      <c r="ACW59" s="582">
        <f t="shared" si="75"/>
        <v>659409307.89999998</v>
      </c>
      <c r="ACX59" s="582">
        <f t="shared" si="75"/>
        <v>23787107.049999997</v>
      </c>
      <c r="ACY59" s="582">
        <f t="shared" si="75"/>
        <v>51117135.060000002</v>
      </c>
      <c r="ACZ59" s="582">
        <f t="shared" si="75"/>
        <v>60614170.43</v>
      </c>
      <c r="ADA59" s="582">
        <f t="shared" si="75"/>
        <v>13512294.630000001</v>
      </c>
      <c r="ADB59" s="582">
        <f t="shared" si="75"/>
        <v>15744584.65</v>
      </c>
      <c r="ADC59" s="582">
        <f t="shared" si="75"/>
        <v>5854676.6299999999</v>
      </c>
      <c r="ADD59" s="582">
        <f t="shared" si="75"/>
        <v>17635448.189999998</v>
      </c>
      <c r="ADE59" s="582">
        <f t="shared" si="75"/>
        <v>39924305.020000003</v>
      </c>
      <c r="ADF59" s="582">
        <f t="shared" si="75"/>
        <v>65893585.240000002</v>
      </c>
      <c r="ADG59" s="582">
        <f t="shared" si="75"/>
        <v>93802435.170000017</v>
      </c>
      <c r="ADH59" s="582">
        <f t="shared" si="75"/>
        <v>78218104.989999995</v>
      </c>
      <c r="ADI59" s="582">
        <f t="shared" si="75"/>
        <v>29486367.609999999</v>
      </c>
      <c r="ADJ59" s="582">
        <f t="shared" si="75"/>
        <v>18493075.939999998</v>
      </c>
      <c r="ADK59" s="582">
        <f t="shared" si="75"/>
        <v>29411992.920000002</v>
      </c>
      <c r="ADL59" s="582">
        <f t="shared" si="75"/>
        <v>13419101.920000002</v>
      </c>
      <c r="ADM59" s="582">
        <f t="shared" si="75"/>
        <v>57981355.330000013</v>
      </c>
      <c r="ADN59" s="582">
        <f t="shared" si="75"/>
        <v>31287056.530000001</v>
      </c>
      <c r="ADO59" s="582">
        <f t="shared" si="75"/>
        <v>32949862.319999997</v>
      </c>
      <c r="ADP59" s="582">
        <f t="shared" si="75"/>
        <v>787475854.73000002</v>
      </c>
      <c r="ADQ59" s="582">
        <f t="shared" si="75"/>
        <v>160286925.54999998</v>
      </c>
      <c r="ADR59" s="582">
        <f t="shared" si="75"/>
        <v>80669845.970000014</v>
      </c>
      <c r="ADS59" s="582">
        <f t="shared" si="75"/>
        <v>59006914.5</v>
      </c>
      <c r="ADT59" s="582">
        <f t="shared" si="75"/>
        <v>134602790.09</v>
      </c>
      <c r="ADU59" s="582">
        <f t="shared" si="75"/>
        <v>2859222</v>
      </c>
      <c r="ADV59" s="582">
        <f t="shared" si="75"/>
        <v>12044135.439999999</v>
      </c>
      <c r="ADW59" s="582">
        <f t="shared" si="75"/>
        <v>32575193.410000004</v>
      </c>
      <c r="ADX59" s="582">
        <f t="shared" si="75"/>
        <v>884922.33</v>
      </c>
      <c r="ADY59" s="582">
        <f t="shared" si="75"/>
        <v>12952586.01</v>
      </c>
      <c r="ADZ59" s="582">
        <f t="shared" si="75"/>
        <v>586705616.6500001</v>
      </c>
      <c r="AEA59" s="582">
        <f t="shared" si="75"/>
        <v>218480229.38999999</v>
      </c>
      <c r="AEB59" s="582">
        <f t="shared" si="75"/>
        <v>34771216.259999998</v>
      </c>
      <c r="AEC59" s="582">
        <f t="shared" si="75"/>
        <v>47383188.629999995</v>
      </c>
      <c r="AED59" s="582">
        <f t="shared" si="75"/>
        <v>46441552.219999999</v>
      </c>
      <c r="AEE59" s="582">
        <f t="shared" si="75"/>
        <v>86750219.290000007</v>
      </c>
      <c r="AEF59" s="582">
        <f t="shared" si="75"/>
        <v>50735425.359999992</v>
      </c>
      <c r="AEG59" s="582">
        <f t="shared" si="75"/>
        <v>14694421.530000001</v>
      </c>
      <c r="AEH59" s="582">
        <f t="shared" si="75"/>
        <v>11329324.879999999</v>
      </c>
      <c r="AEI59" s="582">
        <f t="shared" si="75"/>
        <v>66291987.649999991</v>
      </c>
      <c r="AEJ59" s="582">
        <f t="shared" si="75"/>
        <v>37763873.93</v>
      </c>
      <c r="AEK59" s="582">
        <f t="shared" si="75"/>
        <v>109709443.63</v>
      </c>
      <c r="AEL59" s="582">
        <f t="shared" si="75"/>
        <v>27046488.699999996</v>
      </c>
      <c r="AEM59" s="582">
        <f t="shared" si="75"/>
        <v>15380554.32</v>
      </c>
      <c r="AEN59" s="582">
        <f t="shared" si="75"/>
        <v>54494614.329999991</v>
      </c>
      <c r="AEO59" s="582">
        <f t="shared" si="75"/>
        <v>104401088.77000001</v>
      </c>
      <c r="AEP59" s="582">
        <f t="shared" si="75"/>
        <v>19698288.100000001</v>
      </c>
      <c r="AEQ59" s="582">
        <f t="shared" si="75"/>
        <v>57487894.280000016</v>
      </c>
      <c r="AER59" s="582">
        <f t="shared" si="75"/>
        <v>6992822.25</v>
      </c>
      <c r="AES59" s="582">
        <f t="shared" si="75"/>
        <v>54535959.099999994</v>
      </c>
      <c r="AET59" s="582">
        <f t="shared" si="75"/>
        <v>661994140.54999995</v>
      </c>
      <c r="AEU59" s="582">
        <f t="shared" si="75"/>
        <v>85915137.829999983</v>
      </c>
      <c r="AEV59" s="582">
        <f t="shared" si="75"/>
        <v>119158381.08000001</v>
      </c>
      <c r="AEW59" s="582">
        <f t="shared" si="75"/>
        <v>33942352.049999997</v>
      </c>
      <c r="AEX59" s="582">
        <f t="shared" si="75"/>
        <v>23870666.049999993</v>
      </c>
      <c r="AEY59" s="582">
        <f t="shared" si="75"/>
        <v>59794927.57</v>
      </c>
      <c r="AEZ59" s="582">
        <f t="shared" si="75"/>
        <v>30556978.640000004</v>
      </c>
      <c r="AFA59" s="582">
        <f t="shared" si="75"/>
        <v>19398907.420000002</v>
      </c>
      <c r="AFB59" s="582">
        <f t="shared" si="75"/>
        <v>13830478.799999999</v>
      </c>
      <c r="AFC59" s="582">
        <f t="shared" si="75"/>
        <v>9820085.7299999986</v>
      </c>
      <c r="AFD59" s="582">
        <f t="shared" si="75"/>
        <v>417880157.08999997</v>
      </c>
      <c r="AFE59" s="582">
        <f t="shared" ref="AFE59:AHP59" si="76">SUM(AFE46:AFE58)</f>
        <v>230449015.38999999</v>
      </c>
      <c r="AFF59" s="582">
        <f t="shared" si="76"/>
        <v>90692762.670000002</v>
      </c>
      <c r="AFG59" s="582">
        <f t="shared" si="76"/>
        <v>63880794.300000012</v>
      </c>
      <c r="AFH59" s="582">
        <f t="shared" si="76"/>
        <v>241470737.77000001</v>
      </c>
      <c r="AFI59" s="582">
        <f t="shared" si="76"/>
        <v>91893489.75</v>
      </c>
      <c r="AFJ59" s="582">
        <f t="shared" si="76"/>
        <v>39038667.07</v>
      </c>
      <c r="AFK59" s="582">
        <f t="shared" si="76"/>
        <v>35582151.249999993</v>
      </c>
      <c r="AFL59" s="582">
        <f t="shared" si="76"/>
        <v>65753654.519999996</v>
      </c>
      <c r="AFM59" s="582">
        <f t="shared" si="76"/>
        <v>43082118.57</v>
      </c>
      <c r="AFN59" s="582">
        <f t="shared" si="76"/>
        <v>31312742.98</v>
      </c>
      <c r="AFO59" s="582">
        <f t="shared" si="76"/>
        <v>49650505.349999994</v>
      </c>
      <c r="AFP59" s="582">
        <f t="shared" si="76"/>
        <v>56570338.159999996</v>
      </c>
      <c r="AFQ59" s="582">
        <f t="shared" si="76"/>
        <v>765708920.16999996</v>
      </c>
      <c r="AFR59" s="582">
        <f t="shared" si="76"/>
        <v>116234712.13</v>
      </c>
      <c r="AFS59" s="582">
        <f t="shared" si="76"/>
        <v>137591349.91999999</v>
      </c>
      <c r="AFT59" s="582">
        <f t="shared" si="76"/>
        <v>53720673.210000001</v>
      </c>
      <c r="AFU59" s="582">
        <f t="shared" si="76"/>
        <v>76428915.920000017</v>
      </c>
      <c r="AFV59" s="582">
        <f t="shared" si="76"/>
        <v>64358290.990000002</v>
      </c>
      <c r="AFW59" s="582">
        <f t="shared" si="76"/>
        <v>43604521.700000003</v>
      </c>
      <c r="AFX59" s="582">
        <f t="shared" si="76"/>
        <v>151561961.94999999</v>
      </c>
      <c r="AFY59" s="582">
        <f t="shared" si="76"/>
        <v>72744282.060000002</v>
      </c>
      <c r="AFZ59" s="582">
        <f t="shared" si="76"/>
        <v>34837063.680000007</v>
      </c>
      <c r="AGA59" s="582">
        <f t="shared" si="76"/>
        <v>213267141.47999999</v>
      </c>
      <c r="AGB59" s="582">
        <f t="shared" si="76"/>
        <v>76819338.129999995</v>
      </c>
      <c r="AGC59" s="582">
        <f t="shared" si="76"/>
        <v>590637965.68000007</v>
      </c>
      <c r="AGD59" s="582">
        <f t="shared" si="76"/>
        <v>111237788.17000002</v>
      </c>
      <c r="AGE59" s="582">
        <f t="shared" si="76"/>
        <v>54584612.079999998</v>
      </c>
      <c r="AGF59" s="582">
        <f t="shared" si="76"/>
        <v>95736903.950000003</v>
      </c>
      <c r="AGG59" s="582">
        <f t="shared" si="76"/>
        <v>123511429.16000001</v>
      </c>
      <c r="AGH59" s="582">
        <f t="shared" si="76"/>
        <v>39505215.089999996</v>
      </c>
      <c r="AGI59" s="582">
        <f t="shared" si="76"/>
        <v>44821209.049999997</v>
      </c>
      <c r="AGJ59" s="582">
        <f t="shared" si="76"/>
        <v>60522012.420000002</v>
      </c>
      <c r="AGK59" s="582">
        <f t="shared" si="76"/>
        <v>33608847.210000001</v>
      </c>
      <c r="AGL59" s="582">
        <f t="shared" si="76"/>
        <v>40381278.230000004</v>
      </c>
      <c r="AGM59" s="582">
        <f t="shared" si="76"/>
        <v>29129032.490000002</v>
      </c>
      <c r="AGN59" s="582">
        <f t="shared" si="76"/>
        <v>1077554125.9199998</v>
      </c>
      <c r="AGO59" s="582">
        <f t="shared" si="76"/>
        <v>120607114.69999999</v>
      </c>
      <c r="AGP59" s="582">
        <f t="shared" si="76"/>
        <v>205074734.06000003</v>
      </c>
      <c r="AGQ59" s="582">
        <f t="shared" si="76"/>
        <v>45829747.880000003</v>
      </c>
      <c r="AGR59" s="582">
        <f t="shared" si="76"/>
        <v>174530069.51000002</v>
      </c>
      <c r="AGS59" s="582">
        <f t="shared" si="76"/>
        <v>108862969.49000001</v>
      </c>
      <c r="AGT59" s="582">
        <f t="shared" si="76"/>
        <v>19699413.09</v>
      </c>
      <c r="AGU59" s="582">
        <f t="shared" si="76"/>
        <v>59189390.380000003</v>
      </c>
      <c r="AGV59" s="582">
        <f t="shared" si="76"/>
        <v>940598848.69000006</v>
      </c>
      <c r="AGW59" s="582">
        <f t="shared" si="76"/>
        <v>540743668.21000004</v>
      </c>
      <c r="AGX59" s="582">
        <f t="shared" si="76"/>
        <v>21463623.370000001</v>
      </c>
      <c r="AGY59" s="582">
        <f t="shared" si="76"/>
        <v>245689854.46000001</v>
      </c>
      <c r="AGZ59" s="582">
        <f t="shared" si="76"/>
        <v>167155982.03</v>
      </c>
      <c r="AHA59" s="582">
        <f t="shared" si="76"/>
        <v>174099495.19</v>
      </c>
      <c r="AHB59" s="582">
        <f t="shared" si="76"/>
        <v>19985412.509999998</v>
      </c>
      <c r="AHC59" s="582">
        <f t="shared" si="76"/>
        <v>40617668.970000006</v>
      </c>
      <c r="AHD59" s="582">
        <f t="shared" si="76"/>
        <v>15609931.059999999</v>
      </c>
      <c r="AHE59" s="582">
        <f t="shared" si="76"/>
        <v>96335415.809999973</v>
      </c>
      <c r="AHF59" s="582">
        <f t="shared" si="76"/>
        <v>190783318.32999995</v>
      </c>
      <c r="AHG59" s="582">
        <f t="shared" si="76"/>
        <v>91246688.699999988</v>
      </c>
      <c r="AHH59" s="582">
        <f t="shared" si="76"/>
        <v>42891259.740000002</v>
      </c>
      <c r="AHI59" s="582">
        <f t="shared" si="76"/>
        <v>91127574.589999989</v>
      </c>
      <c r="AHJ59" s="582">
        <f t="shared" si="76"/>
        <v>44557375.70000001</v>
      </c>
      <c r="AHK59" s="582">
        <f t="shared" si="76"/>
        <v>54122314.640000008</v>
      </c>
      <c r="AHL59" s="582">
        <f t="shared" si="76"/>
        <v>31635477.52</v>
      </c>
      <c r="AHM59" s="582">
        <f t="shared" si="76"/>
        <v>112343556.88</v>
      </c>
      <c r="AHN59" s="582">
        <f t="shared" si="76"/>
        <v>66433199.840000004</v>
      </c>
      <c r="AHO59" s="582">
        <f t="shared" si="76"/>
        <v>44402223.439999998</v>
      </c>
      <c r="AHP59" s="582">
        <f t="shared" si="76"/>
        <v>38768152.550000004</v>
      </c>
      <c r="AHQ59" s="582">
        <f t="shared" ref="AHQ59:AHT59" si="77">SUM(AHQ46:AHQ58)</f>
        <v>46768309.800000004</v>
      </c>
      <c r="AHR59" s="582">
        <f t="shared" si="77"/>
        <v>26766278.960000001</v>
      </c>
      <c r="AHS59" s="582">
        <f t="shared" si="77"/>
        <v>16173589.250000004</v>
      </c>
      <c r="AHT59" s="582">
        <f t="shared" si="77"/>
        <v>103985860376.48935</v>
      </c>
    </row>
    <row r="60" spans="1:908" x14ac:dyDescent="0.7">
      <c r="B60" s="96"/>
      <c r="C60" s="6"/>
      <c r="AHQ60" s="582"/>
      <c r="AHR60" s="582"/>
      <c r="AHS60" s="582"/>
      <c r="AHT60" s="582"/>
    </row>
    <row r="61" spans="1:908" x14ac:dyDescent="0.7">
      <c r="A61" s="576">
        <v>1</v>
      </c>
      <c r="B61" s="581">
        <v>2</v>
      </c>
      <c r="C61" s="576">
        <v>3</v>
      </c>
      <c r="D61" s="581">
        <v>4</v>
      </c>
      <c r="E61" s="576">
        <v>5</v>
      </c>
      <c r="F61" s="581">
        <v>6</v>
      </c>
      <c r="G61" s="576">
        <v>7</v>
      </c>
      <c r="H61" s="581">
        <v>8</v>
      </c>
      <c r="I61" s="576">
        <v>9</v>
      </c>
      <c r="J61" s="581">
        <v>10</v>
      </c>
      <c r="K61" s="576">
        <v>11</v>
      </c>
      <c r="L61" s="581">
        <v>12</v>
      </c>
      <c r="M61" s="576">
        <v>13</v>
      </c>
      <c r="N61" s="581">
        <v>14</v>
      </c>
      <c r="O61" s="576">
        <v>15</v>
      </c>
      <c r="P61" s="581">
        <v>16</v>
      </c>
      <c r="Q61" s="576">
        <v>17</v>
      </c>
      <c r="R61" s="581">
        <v>18</v>
      </c>
      <c r="S61" s="576">
        <v>19</v>
      </c>
      <c r="T61" s="581">
        <v>20</v>
      </c>
      <c r="U61" s="576">
        <v>21</v>
      </c>
      <c r="V61" s="581">
        <v>22</v>
      </c>
      <c r="W61" s="576">
        <v>23</v>
      </c>
      <c r="X61" s="581">
        <v>24</v>
      </c>
      <c r="Y61" s="576">
        <v>25</v>
      </c>
      <c r="Z61" s="581">
        <v>26</v>
      </c>
      <c r="AA61" s="576">
        <v>27</v>
      </c>
      <c r="AB61" s="581">
        <v>28</v>
      </c>
      <c r="AC61" s="576">
        <v>29</v>
      </c>
      <c r="AD61" s="581">
        <v>30</v>
      </c>
      <c r="AE61" s="576">
        <v>31</v>
      </c>
      <c r="AF61" s="581">
        <v>32</v>
      </c>
      <c r="AG61" s="576">
        <v>33</v>
      </c>
      <c r="AH61" s="581">
        <v>34</v>
      </c>
      <c r="AI61" s="576">
        <v>35</v>
      </c>
      <c r="AJ61" s="581">
        <v>36</v>
      </c>
      <c r="AK61" s="576">
        <v>37</v>
      </c>
      <c r="AL61" s="581">
        <v>38</v>
      </c>
      <c r="AM61" s="576">
        <v>39</v>
      </c>
      <c r="AN61" s="581">
        <v>40</v>
      </c>
      <c r="AO61" s="576">
        <v>41</v>
      </c>
      <c r="AP61" s="581">
        <v>42</v>
      </c>
      <c r="AQ61" s="576">
        <v>43</v>
      </c>
      <c r="AR61" s="581">
        <v>44</v>
      </c>
      <c r="AS61" s="576">
        <v>45</v>
      </c>
      <c r="AT61" s="581">
        <v>46</v>
      </c>
      <c r="AU61" s="576">
        <v>47</v>
      </c>
      <c r="AV61" s="581">
        <v>48</v>
      </c>
      <c r="AW61" s="576">
        <v>49</v>
      </c>
      <c r="AX61" s="581">
        <v>50</v>
      </c>
      <c r="AY61" s="576">
        <v>51</v>
      </c>
      <c r="AZ61" s="581">
        <v>52</v>
      </c>
      <c r="BA61" s="576">
        <v>53</v>
      </c>
      <c r="BB61" s="581">
        <v>54</v>
      </c>
      <c r="BC61" s="576">
        <v>55</v>
      </c>
      <c r="BD61" s="581">
        <v>56</v>
      </c>
      <c r="BE61" s="576">
        <v>57</v>
      </c>
      <c r="BF61" s="581">
        <v>58</v>
      </c>
      <c r="BG61" s="576">
        <v>59</v>
      </c>
      <c r="BH61" s="581">
        <v>60</v>
      </c>
      <c r="BI61" s="576">
        <v>61</v>
      </c>
      <c r="BJ61" s="581">
        <v>62</v>
      </c>
      <c r="BK61" s="576">
        <v>63</v>
      </c>
      <c r="BL61" s="581">
        <v>64</v>
      </c>
      <c r="BM61" s="576">
        <v>65</v>
      </c>
      <c r="BN61" s="581">
        <v>66</v>
      </c>
      <c r="BO61" s="576">
        <v>67</v>
      </c>
      <c r="BP61" s="581">
        <v>68</v>
      </c>
      <c r="BQ61" s="576">
        <v>69</v>
      </c>
      <c r="BR61" s="581">
        <v>70</v>
      </c>
      <c r="BS61" s="576">
        <v>71</v>
      </c>
      <c r="BT61" s="581">
        <v>72</v>
      </c>
      <c r="BU61" s="576">
        <v>73</v>
      </c>
      <c r="BV61" s="581">
        <v>74</v>
      </c>
      <c r="BW61" s="576">
        <v>75</v>
      </c>
      <c r="BX61" s="581">
        <v>76</v>
      </c>
      <c r="BY61" s="576">
        <v>77</v>
      </c>
      <c r="BZ61" s="581">
        <v>78</v>
      </c>
      <c r="CA61" s="576">
        <v>79</v>
      </c>
      <c r="CB61" s="581">
        <v>80</v>
      </c>
      <c r="CC61" s="576">
        <v>81</v>
      </c>
      <c r="CD61" s="581">
        <v>82</v>
      </c>
      <c r="CE61" s="576">
        <v>83</v>
      </c>
      <c r="CF61" s="581">
        <v>84</v>
      </c>
      <c r="CG61" s="576">
        <v>85</v>
      </c>
      <c r="CH61" s="581">
        <v>86</v>
      </c>
      <c r="CI61" s="576">
        <v>87</v>
      </c>
      <c r="CJ61" s="581">
        <v>88</v>
      </c>
      <c r="CK61" s="576">
        <v>89</v>
      </c>
      <c r="CL61" s="581">
        <v>90</v>
      </c>
      <c r="CM61" s="576">
        <v>91</v>
      </c>
      <c r="CN61" s="581">
        <v>92</v>
      </c>
      <c r="CO61" s="576">
        <v>93</v>
      </c>
      <c r="CP61" s="581">
        <v>94</v>
      </c>
      <c r="CQ61" s="576">
        <v>95</v>
      </c>
      <c r="CR61" s="581">
        <v>96</v>
      </c>
      <c r="CS61" s="576">
        <v>97</v>
      </c>
      <c r="CT61" s="581">
        <v>98</v>
      </c>
      <c r="CU61" s="576">
        <v>99</v>
      </c>
      <c r="CV61" s="581">
        <v>100</v>
      </c>
      <c r="CW61" s="576">
        <v>101</v>
      </c>
      <c r="CX61" s="581">
        <v>102</v>
      </c>
      <c r="CY61" s="576">
        <v>103</v>
      </c>
      <c r="CZ61" s="581">
        <v>104</v>
      </c>
      <c r="DA61" s="576">
        <v>105</v>
      </c>
      <c r="DB61" s="581">
        <v>106</v>
      </c>
      <c r="DC61" s="576">
        <v>107</v>
      </c>
      <c r="DD61" s="581">
        <v>108</v>
      </c>
      <c r="DE61" s="576">
        <v>109</v>
      </c>
      <c r="DF61" s="581">
        <v>110</v>
      </c>
      <c r="DG61" s="576">
        <v>111</v>
      </c>
      <c r="DH61" s="581">
        <v>112</v>
      </c>
      <c r="DI61" s="576">
        <v>113</v>
      </c>
      <c r="DJ61" s="581">
        <v>114</v>
      </c>
      <c r="DK61" s="576">
        <v>115</v>
      </c>
      <c r="DL61" s="581">
        <v>116</v>
      </c>
      <c r="DM61" s="576">
        <v>117</v>
      </c>
      <c r="DN61" s="581">
        <v>118</v>
      </c>
      <c r="DO61" s="576">
        <v>119</v>
      </c>
      <c r="DP61" s="581">
        <v>120</v>
      </c>
      <c r="DQ61" s="576">
        <v>121</v>
      </c>
      <c r="DR61" s="581">
        <v>122</v>
      </c>
      <c r="DS61" s="576">
        <v>123</v>
      </c>
      <c r="DT61" s="581">
        <v>124</v>
      </c>
      <c r="DU61" s="576">
        <v>125</v>
      </c>
      <c r="DV61" s="581">
        <v>126</v>
      </c>
      <c r="DW61" s="576">
        <v>127</v>
      </c>
      <c r="DX61" s="581">
        <v>128</v>
      </c>
      <c r="DY61" s="576">
        <v>129</v>
      </c>
      <c r="DZ61" s="581">
        <v>130</v>
      </c>
      <c r="EA61" s="576">
        <v>131</v>
      </c>
      <c r="EB61" s="581">
        <v>132</v>
      </c>
      <c r="EC61" s="576">
        <v>133</v>
      </c>
      <c r="ED61" s="581">
        <v>134</v>
      </c>
      <c r="EE61" s="576">
        <v>135</v>
      </c>
      <c r="EF61" s="581">
        <v>136</v>
      </c>
      <c r="EG61" s="576">
        <v>137</v>
      </c>
      <c r="EH61" s="581">
        <v>138</v>
      </c>
      <c r="EI61" s="576">
        <v>139</v>
      </c>
      <c r="EJ61" s="581">
        <v>140</v>
      </c>
      <c r="EK61" s="576">
        <v>141</v>
      </c>
      <c r="EL61" s="581">
        <v>142</v>
      </c>
      <c r="EM61" s="576">
        <v>143</v>
      </c>
      <c r="EN61" s="581">
        <v>144</v>
      </c>
      <c r="EO61" s="576">
        <v>145</v>
      </c>
      <c r="EP61" s="581">
        <v>146</v>
      </c>
      <c r="EQ61" s="576">
        <v>147</v>
      </c>
      <c r="ER61" s="581">
        <v>148</v>
      </c>
      <c r="ES61" s="576">
        <v>149</v>
      </c>
      <c r="ET61" s="581">
        <v>150</v>
      </c>
      <c r="EU61" s="576">
        <v>151</v>
      </c>
      <c r="EV61" s="581">
        <v>152</v>
      </c>
      <c r="EW61" s="576">
        <v>153</v>
      </c>
      <c r="EX61" s="581">
        <v>154</v>
      </c>
      <c r="EY61" s="576">
        <v>155</v>
      </c>
      <c r="EZ61" s="581">
        <v>156</v>
      </c>
      <c r="FA61" s="576">
        <v>157</v>
      </c>
      <c r="FB61" s="581">
        <v>158</v>
      </c>
      <c r="FC61" s="576">
        <v>159</v>
      </c>
      <c r="FD61" s="581">
        <v>160</v>
      </c>
      <c r="FE61" s="576">
        <v>161</v>
      </c>
      <c r="FF61" s="581">
        <v>162</v>
      </c>
      <c r="FG61" s="576">
        <v>163</v>
      </c>
      <c r="FH61" s="581">
        <v>164</v>
      </c>
      <c r="FI61" s="576">
        <v>165</v>
      </c>
      <c r="FJ61" s="581">
        <v>166</v>
      </c>
      <c r="FK61" s="576">
        <v>167</v>
      </c>
      <c r="FL61" s="581">
        <v>168</v>
      </c>
      <c r="FM61" s="576">
        <v>169</v>
      </c>
      <c r="FN61" s="581">
        <v>170</v>
      </c>
      <c r="FO61" s="576">
        <v>171</v>
      </c>
      <c r="FP61" s="581">
        <v>172</v>
      </c>
      <c r="FQ61" s="576">
        <v>173</v>
      </c>
      <c r="FR61" s="581">
        <v>174</v>
      </c>
      <c r="FS61" s="576">
        <v>175</v>
      </c>
      <c r="FT61" s="581">
        <v>176</v>
      </c>
      <c r="FU61" s="576">
        <v>177</v>
      </c>
      <c r="FV61" s="581">
        <v>178</v>
      </c>
      <c r="FW61" s="576">
        <v>179</v>
      </c>
      <c r="FX61" s="581">
        <v>180</v>
      </c>
      <c r="FY61" s="576">
        <v>181</v>
      </c>
      <c r="FZ61" s="581">
        <v>182</v>
      </c>
      <c r="GA61" s="576">
        <v>183</v>
      </c>
      <c r="GB61" s="581">
        <v>184</v>
      </c>
      <c r="GC61" s="576">
        <v>185</v>
      </c>
      <c r="GD61" s="581">
        <v>186</v>
      </c>
      <c r="GE61" s="576">
        <v>187</v>
      </c>
      <c r="GF61" s="581">
        <v>188</v>
      </c>
      <c r="GG61" s="576">
        <v>189</v>
      </c>
      <c r="GH61" s="581">
        <v>190</v>
      </c>
      <c r="GI61" s="576">
        <v>191</v>
      </c>
      <c r="GJ61" s="581">
        <v>192</v>
      </c>
      <c r="GK61" s="576">
        <v>193</v>
      </c>
      <c r="GL61" s="581">
        <v>194</v>
      </c>
      <c r="GM61" s="576">
        <v>195</v>
      </c>
      <c r="GN61" s="581">
        <v>196</v>
      </c>
      <c r="GO61" s="576">
        <v>197</v>
      </c>
      <c r="GP61" s="581">
        <v>198</v>
      </c>
      <c r="GQ61" s="576">
        <v>199</v>
      </c>
      <c r="GR61" s="581">
        <v>200</v>
      </c>
      <c r="GS61" s="576">
        <v>201</v>
      </c>
      <c r="GT61" s="581">
        <v>202</v>
      </c>
      <c r="GU61" s="576">
        <v>203</v>
      </c>
      <c r="GV61" s="581">
        <v>204</v>
      </c>
      <c r="GW61" s="576">
        <v>205</v>
      </c>
      <c r="GX61" s="581">
        <v>206</v>
      </c>
      <c r="GY61" s="576">
        <v>207</v>
      </c>
      <c r="GZ61" s="581">
        <v>208</v>
      </c>
      <c r="HA61" s="576">
        <v>209</v>
      </c>
      <c r="HB61" s="581">
        <v>210</v>
      </c>
      <c r="HC61" s="576">
        <v>211</v>
      </c>
      <c r="HD61" s="581">
        <v>212</v>
      </c>
      <c r="HE61" s="576">
        <v>213</v>
      </c>
      <c r="HF61" s="581">
        <v>214</v>
      </c>
      <c r="HG61" s="576">
        <v>215</v>
      </c>
      <c r="HH61" s="581">
        <v>216</v>
      </c>
      <c r="HI61" s="576">
        <v>217</v>
      </c>
      <c r="HJ61" s="581">
        <v>218</v>
      </c>
      <c r="HK61" s="576">
        <v>219</v>
      </c>
      <c r="HL61" s="581">
        <v>220</v>
      </c>
      <c r="HM61" s="576">
        <v>221</v>
      </c>
      <c r="HN61" s="581">
        <v>222</v>
      </c>
      <c r="HO61" s="576">
        <v>223</v>
      </c>
      <c r="HP61" s="581">
        <v>224</v>
      </c>
      <c r="HQ61" s="576">
        <v>225</v>
      </c>
      <c r="HR61" s="581">
        <v>226</v>
      </c>
      <c r="HS61" s="576">
        <v>227</v>
      </c>
      <c r="HT61" s="581">
        <v>228</v>
      </c>
      <c r="HU61" s="576">
        <v>229</v>
      </c>
      <c r="HV61" s="581">
        <v>230</v>
      </c>
      <c r="HW61" s="576">
        <v>231</v>
      </c>
      <c r="HX61" s="581">
        <v>232</v>
      </c>
      <c r="HY61" s="576">
        <v>233</v>
      </c>
      <c r="HZ61" s="581">
        <v>234</v>
      </c>
      <c r="IA61" s="576">
        <v>235</v>
      </c>
      <c r="IB61" s="581">
        <v>236</v>
      </c>
      <c r="IC61" s="576">
        <v>237</v>
      </c>
      <c r="ID61" s="581">
        <v>238</v>
      </c>
      <c r="IE61" s="576">
        <v>239</v>
      </c>
      <c r="IF61" s="581">
        <v>240</v>
      </c>
      <c r="IG61" s="576">
        <v>241</v>
      </c>
      <c r="IH61" s="581">
        <v>242</v>
      </c>
      <c r="II61" s="576">
        <v>243</v>
      </c>
      <c r="IJ61" s="581">
        <v>244</v>
      </c>
      <c r="IK61" s="576">
        <v>245</v>
      </c>
      <c r="IL61" s="581">
        <v>246</v>
      </c>
      <c r="IM61" s="576">
        <v>247</v>
      </c>
      <c r="IN61" s="581">
        <v>248</v>
      </c>
      <c r="IO61" s="576">
        <v>249</v>
      </c>
      <c r="IP61" s="581">
        <v>250</v>
      </c>
      <c r="IQ61" s="576">
        <v>251</v>
      </c>
      <c r="IR61" s="581">
        <v>252</v>
      </c>
      <c r="IS61" s="576">
        <v>253</v>
      </c>
      <c r="IT61" s="581">
        <v>254</v>
      </c>
      <c r="IU61" s="576">
        <v>255</v>
      </c>
      <c r="IV61" s="581">
        <v>256</v>
      </c>
      <c r="IW61" s="576">
        <v>257</v>
      </c>
      <c r="IX61" s="581">
        <v>258</v>
      </c>
      <c r="IY61" s="576">
        <v>259</v>
      </c>
      <c r="IZ61" s="581">
        <v>260</v>
      </c>
      <c r="JA61" s="576">
        <v>261</v>
      </c>
      <c r="JB61" s="581">
        <v>262</v>
      </c>
      <c r="JC61" s="576">
        <v>263</v>
      </c>
      <c r="JD61" s="581">
        <v>264</v>
      </c>
      <c r="JE61" s="576">
        <v>265</v>
      </c>
      <c r="JF61" s="581">
        <v>266</v>
      </c>
      <c r="JG61" s="576">
        <v>267</v>
      </c>
      <c r="JH61" s="581">
        <v>268</v>
      </c>
      <c r="JI61" s="576">
        <v>269</v>
      </c>
      <c r="JJ61" s="581">
        <v>270</v>
      </c>
      <c r="JK61" s="576">
        <v>271</v>
      </c>
      <c r="JL61" s="581">
        <v>272</v>
      </c>
      <c r="JM61" s="576">
        <v>273</v>
      </c>
      <c r="JN61" s="581">
        <v>274</v>
      </c>
      <c r="JO61" s="576">
        <v>275</v>
      </c>
      <c r="JP61" s="581">
        <v>276</v>
      </c>
      <c r="JQ61" s="576">
        <v>277</v>
      </c>
      <c r="JR61" s="581">
        <v>278</v>
      </c>
      <c r="JS61" s="576">
        <v>279</v>
      </c>
      <c r="JT61" s="581">
        <v>280</v>
      </c>
      <c r="JU61" s="576">
        <v>281</v>
      </c>
      <c r="JV61" s="581">
        <v>282</v>
      </c>
      <c r="JW61" s="576">
        <v>283</v>
      </c>
      <c r="JX61" s="581">
        <v>284</v>
      </c>
      <c r="JY61" s="576">
        <v>285</v>
      </c>
      <c r="JZ61" s="581">
        <v>286</v>
      </c>
      <c r="KA61" s="576">
        <v>287</v>
      </c>
      <c r="KB61" s="581">
        <v>288</v>
      </c>
      <c r="KC61" s="576">
        <v>289</v>
      </c>
      <c r="KD61" s="581">
        <v>290</v>
      </c>
      <c r="KE61" s="576">
        <v>291</v>
      </c>
      <c r="KF61" s="581">
        <v>292</v>
      </c>
      <c r="KG61" s="576">
        <v>293</v>
      </c>
      <c r="KH61" s="581">
        <v>294</v>
      </c>
      <c r="KI61" s="576">
        <v>295</v>
      </c>
      <c r="KJ61" s="581">
        <v>296</v>
      </c>
      <c r="KK61" s="576">
        <v>297</v>
      </c>
      <c r="KL61" s="581">
        <v>298</v>
      </c>
      <c r="KM61" s="576">
        <v>299</v>
      </c>
      <c r="KN61" s="581">
        <v>300</v>
      </c>
      <c r="KO61" s="576">
        <v>301</v>
      </c>
      <c r="KP61" s="581">
        <v>302</v>
      </c>
      <c r="KQ61" s="576">
        <v>303</v>
      </c>
      <c r="KR61" s="581">
        <v>304</v>
      </c>
      <c r="KS61" s="576">
        <v>305</v>
      </c>
      <c r="KT61" s="581">
        <v>306</v>
      </c>
      <c r="KU61" s="576">
        <v>307</v>
      </c>
      <c r="KV61" s="581">
        <v>308</v>
      </c>
      <c r="KW61" s="576">
        <v>309</v>
      </c>
      <c r="KX61" s="581">
        <v>310</v>
      </c>
      <c r="KY61" s="576">
        <v>311</v>
      </c>
      <c r="KZ61" s="581">
        <v>312</v>
      </c>
      <c r="LA61" s="576">
        <v>313</v>
      </c>
      <c r="LB61" s="581">
        <v>314</v>
      </c>
      <c r="LC61" s="576">
        <v>315</v>
      </c>
      <c r="LD61" s="581">
        <v>316</v>
      </c>
      <c r="LE61" s="576">
        <v>317</v>
      </c>
      <c r="LF61" s="581">
        <v>318</v>
      </c>
      <c r="LG61" s="576">
        <v>319</v>
      </c>
      <c r="LH61" s="581">
        <v>320</v>
      </c>
      <c r="LI61" s="576">
        <v>321</v>
      </c>
      <c r="LJ61" s="581">
        <v>322</v>
      </c>
      <c r="LK61" s="576">
        <v>323</v>
      </c>
      <c r="LL61" s="581">
        <v>324</v>
      </c>
      <c r="LM61" s="576">
        <v>325</v>
      </c>
      <c r="LN61" s="581">
        <v>326</v>
      </c>
      <c r="LO61" s="576">
        <v>327</v>
      </c>
      <c r="LP61" s="581">
        <v>328</v>
      </c>
      <c r="LQ61" s="576">
        <v>329</v>
      </c>
      <c r="LR61" s="581">
        <v>330</v>
      </c>
      <c r="LS61" s="576">
        <v>331</v>
      </c>
      <c r="LT61" s="581">
        <v>332</v>
      </c>
      <c r="LU61" s="576">
        <v>333</v>
      </c>
      <c r="LV61" s="581">
        <v>334</v>
      </c>
      <c r="LW61" s="576">
        <v>335</v>
      </c>
      <c r="LX61" s="581">
        <v>336</v>
      </c>
      <c r="LY61" s="576">
        <v>337</v>
      </c>
      <c r="LZ61" s="581">
        <v>338</v>
      </c>
      <c r="MA61" s="576">
        <v>339</v>
      </c>
      <c r="MB61" s="581">
        <v>340</v>
      </c>
      <c r="MC61" s="576">
        <v>341</v>
      </c>
      <c r="MD61" s="581">
        <v>342</v>
      </c>
      <c r="ME61" s="576">
        <v>343</v>
      </c>
      <c r="MF61" s="581">
        <v>344</v>
      </c>
      <c r="MG61" s="576">
        <v>345</v>
      </c>
      <c r="MH61" s="581">
        <v>346</v>
      </c>
      <c r="MI61" s="576">
        <v>347</v>
      </c>
      <c r="MJ61" s="581">
        <v>348</v>
      </c>
      <c r="MK61" s="576">
        <v>349</v>
      </c>
      <c r="ML61" s="581">
        <v>350</v>
      </c>
      <c r="MM61" s="576">
        <v>351</v>
      </c>
      <c r="MN61" s="581">
        <v>352</v>
      </c>
      <c r="MO61" s="576">
        <v>353</v>
      </c>
      <c r="MP61" s="581">
        <v>354</v>
      </c>
      <c r="MQ61" s="576">
        <v>355</v>
      </c>
      <c r="MR61" s="581">
        <v>356</v>
      </c>
      <c r="MS61" s="576">
        <v>357</v>
      </c>
      <c r="MT61" s="581">
        <v>358</v>
      </c>
      <c r="MU61" s="576">
        <v>359</v>
      </c>
      <c r="MV61" s="581">
        <v>360</v>
      </c>
      <c r="MW61" s="576">
        <v>361</v>
      </c>
      <c r="MX61" s="581">
        <v>362</v>
      </c>
      <c r="MY61" s="576">
        <v>363</v>
      </c>
      <c r="MZ61" s="581">
        <v>364</v>
      </c>
      <c r="NA61" s="576">
        <v>365</v>
      </c>
      <c r="NB61" s="581">
        <v>366</v>
      </c>
      <c r="NC61" s="576">
        <v>367</v>
      </c>
      <c r="ND61" s="581">
        <v>368</v>
      </c>
      <c r="NE61" s="576">
        <v>369</v>
      </c>
      <c r="NF61" s="581">
        <v>370</v>
      </c>
      <c r="NG61" s="576">
        <v>371</v>
      </c>
      <c r="NH61" s="581">
        <v>372</v>
      </c>
      <c r="NI61" s="576">
        <v>373</v>
      </c>
      <c r="NJ61" s="581">
        <v>374</v>
      </c>
      <c r="NK61" s="576">
        <v>375</v>
      </c>
      <c r="NL61" s="581">
        <v>376</v>
      </c>
      <c r="NM61" s="576">
        <v>377</v>
      </c>
      <c r="NN61" s="581">
        <v>378</v>
      </c>
      <c r="NO61" s="576">
        <v>379</v>
      </c>
      <c r="NP61" s="581">
        <v>380</v>
      </c>
      <c r="NQ61" s="576">
        <v>381</v>
      </c>
      <c r="NR61" s="581">
        <v>382</v>
      </c>
      <c r="NS61" s="576">
        <v>383</v>
      </c>
      <c r="NT61" s="581">
        <v>384</v>
      </c>
      <c r="NU61" s="576">
        <v>385</v>
      </c>
      <c r="NV61" s="581">
        <v>386</v>
      </c>
      <c r="NW61" s="576">
        <v>387</v>
      </c>
      <c r="NX61" s="581">
        <v>388</v>
      </c>
      <c r="NY61" s="576">
        <v>389</v>
      </c>
      <c r="NZ61" s="581">
        <v>390</v>
      </c>
      <c r="OA61" s="576">
        <v>391</v>
      </c>
      <c r="OB61" s="581">
        <v>392</v>
      </c>
      <c r="OC61" s="576">
        <v>393</v>
      </c>
      <c r="OD61" s="581">
        <v>394</v>
      </c>
      <c r="OE61" s="576">
        <v>395</v>
      </c>
      <c r="OF61" s="581">
        <v>396</v>
      </c>
      <c r="OG61" s="576">
        <v>397</v>
      </c>
      <c r="OH61" s="581">
        <v>398</v>
      </c>
      <c r="OI61" s="576">
        <v>399</v>
      </c>
      <c r="OJ61" s="581">
        <v>400</v>
      </c>
      <c r="OK61" s="576">
        <v>401</v>
      </c>
      <c r="OL61" s="581">
        <v>402</v>
      </c>
      <c r="OM61" s="576">
        <v>403</v>
      </c>
      <c r="ON61" s="581">
        <v>404</v>
      </c>
      <c r="OO61" s="576">
        <v>405</v>
      </c>
      <c r="OP61" s="581">
        <v>406</v>
      </c>
      <c r="OQ61" s="576">
        <v>407</v>
      </c>
      <c r="OR61" s="581">
        <v>408</v>
      </c>
      <c r="OS61" s="576">
        <v>409</v>
      </c>
      <c r="OT61" s="581">
        <v>410</v>
      </c>
      <c r="OU61" s="576">
        <v>411</v>
      </c>
      <c r="OV61" s="581">
        <v>412</v>
      </c>
      <c r="OW61" s="576">
        <v>413</v>
      </c>
      <c r="OX61" s="581">
        <v>414</v>
      </c>
      <c r="OY61" s="576">
        <v>415</v>
      </c>
      <c r="OZ61" s="581">
        <v>416</v>
      </c>
      <c r="PA61" s="576">
        <v>417</v>
      </c>
      <c r="PB61" s="581">
        <v>418</v>
      </c>
      <c r="PC61" s="576">
        <v>419</v>
      </c>
      <c r="PD61" s="581">
        <v>420</v>
      </c>
      <c r="PE61" s="576">
        <v>421</v>
      </c>
      <c r="PF61" s="581">
        <v>422</v>
      </c>
      <c r="PG61" s="576">
        <v>423</v>
      </c>
      <c r="PH61" s="581">
        <v>424</v>
      </c>
      <c r="PI61" s="576">
        <v>425</v>
      </c>
      <c r="PJ61" s="581">
        <v>426</v>
      </c>
      <c r="PK61" s="576">
        <v>427</v>
      </c>
      <c r="PL61" s="581">
        <v>428</v>
      </c>
      <c r="PM61" s="576">
        <v>429</v>
      </c>
      <c r="PN61" s="581">
        <v>430</v>
      </c>
      <c r="PO61" s="576">
        <v>431</v>
      </c>
      <c r="PP61" s="581">
        <v>432</v>
      </c>
      <c r="PQ61" s="576">
        <v>433</v>
      </c>
      <c r="PR61" s="581">
        <v>434</v>
      </c>
      <c r="PS61" s="576">
        <v>435</v>
      </c>
      <c r="PT61" s="581">
        <v>436</v>
      </c>
      <c r="PU61" s="576">
        <v>437</v>
      </c>
      <c r="PV61" s="581">
        <v>438</v>
      </c>
      <c r="PW61" s="576">
        <v>439</v>
      </c>
      <c r="PX61" s="581">
        <v>440</v>
      </c>
      <c r="PY61" s="576">
        <v>441</v>
      </c>
      <c r="PZ61" s="581">
        <v>442</v>
      </c>
      <c r="QA61" s="576">
        <v>443</v>
      </c>
      <c r="QB61" s="581">
        <v>444</v>
      </c>
      <c r="QC61" s="576">
        <v>445</v>
      </c>
      <c r="QD61" s="581">
        <v>446</v>
      </c>
      <c r="QE61" s="576">
        <v>447</v>
      </c>
      <c r="QF61" s="581">
        <v>448</v>
      </c>
      <c r="QG61" s="576">
        <v>449</v>
      </c>
      <c r="QH61" s="581">
        <v>450</v>
      </c>
      <c r="QI61" s="576">
        <v>451</v>
      </c>
      <c r="QJ61" s="581">
        <v>452</v>
      </c>
      <c r="QK61" s="576">
        <v>453</v>
      </c>
      <c r="QL61" s="581">
        <v>454</v>
      </c>
      <c r="QM61" s="576">
        <v>455</v>
      </c>
      <c r="QN61" s="581">
        <v>456</v>
      </c>
      <c r="QO61" s="576">
        <v>457</v>
      </c>
      <c r="QP61" s="581">
        <v>458</v>
      </c>
      <c r="QQ61" s="576">
        <v>459</v>
      </c>
      <c r="QR61" s="581">
        <v>460</v>
      </c>
      <c r="QS61" s="576">
        <v>461</v>
      </c>
      <c r="QT61" s="581">
        <v>462</v>
      </c>
      <c r="QU61" s="576">
        <v>463</v>
      </c>
      <c r="QV61" s="581">
        <v>464</v>
      </c>
      <c r="QW61" s="576">
        <v>465</v>
      </c>
      <c r="QX61" s="581">
        <v>466</v>
      </c>
      <c r="QY61" s="576">
        <v>467</v>
      </c>
      <c r="QZ61" s="581">
        <v>468</v>
      </c>
      <c r="RA61" s="576">
        <v>469</v>
      </c>
      <c r="RB61" s="581">
        <v>470</v>
      </c>
      <c r="RC61" s="576">
        <v>471</v>
      </c>
      <c r="RD61" s="581">
        <v>472</v>
      </c>
      <c r="RE61" s="576">
        <v>473</v>
      </c>
      <c r="RF61" s="581">
        <v>474</v>
      </c>
      <c r="RG61" s="576">
        <v>475</v>
      </c>
      <c r="RH61" s="581">
        <v>476</v>
      </c>
      <c r="RI61" s="576">
        <v>477</v>
      </c>
      <c r="RJ61" s="581">
        <v>478</v>
      </c>
      <c r="RK61" s="576">
        <v>479</v>
      </c>
      <c r="RL61" s="581">
        <v>480</v>
      </c>
      <c r="RM61" s="576">
        <v>481</v>
      </c>
      <c r="RN61" s="581">
        <v>482</v>
      </c>
      <c r="RO61" s="576">
        <v>483</v>
      </c>
      <c r="RP61" s="581">
        <v>484</v>
      </c>
      <c r="RQ61" s="576">
        <v>485</v>
      </c>
      <c r="RR61" s="581">
        <v>486</v>
      </c>
      <c r="RS61" s="576">
        <v>487</v>
      </c>
      <c r="RT61" s="581">
        <v>488</v>
      </c>
      <c r="RU61" s="576">
        <v>489</v>
      </c>
      <c r="RV61" s="581">
        <v>490</v>
      </c>
      <c r="RW61" s="576">
        <v>491</v>
      </c>
      <c r="RX61" s="581">
        <v>492</v>
      </c>
      <c r="RY61" s="576">
        <v>493</v>
      </c>
      <c r="RZ61" s="581">
        <v>494</v>
      </c>
      <c r="SA61" s="576">
        <v>495</v>
      </c>
      <c r="SB61" s="581">
        <v>496</v>
      </c>
      <c r="SC61" s="576">
        <v>497</v>
      </c>
      <c r="SD61" s="581">
        <v>498</v>
      </c>
      <c r="SE61" s="576">
        <v>499</v>
      </c>
      <c r="SF61" s="581">
        <v>500</v>
      </c>
      <c r="SG61" s="576">
        <v>501</v>
      </c>
      <c r="SH61" s="581">
        <v>502</v>
      </c>
      <c r="SI61" s="576">
        <v>503</v>
      </c>
      <c r="SJ61" s="581">
        <v>504</v>
      </c>
      <c r="SK61" s="576">
        <v>505</v>
      </c>
      <c r="SL61" s="581">
        <v>506</v>
      </c>
      <c r="SM61" s="576">
        <v>507</v>
      </c>
      <c r="SN61" s="581">
        <v>508</v>
      </c>
      <c r="SO61" s="576">
        <v>509</v>
      </c>
      <c r="SP61" s="581">
        <v>510</v>
      </c>
      <c r="SQ61" s="576">
        <v>511</v>
      </c>
      <c r="SR61" s="581">
        <v>512</v>
      </c>
      <c r="SS61" s="576">
        <v>513</v>
      </c>
      <c r="ST61" s="581">
        <v>514</v>
      </c>
      <c r="SU61" s="576">
        <v>515</v>
      </c>
      <c r="SV61" s="581">
        <v>516</v>
      </c>
      <c r="SW61" s="576">
        <v>517</v>
      </c>
      <c r="SX61" s="581">
        <v>518</v>
      </c>
      <c r="SY61" s="576">
        <v>519</v>
      </c>
      <c r="SZ61" s="581">
        <v>520</v>
      </c>
      <c r="TA61" s="576">
        <v>521</v>
      </c>
      <c r="TB61" s="581">
        <v>522</v>
      </c>
      <c r="TC61" s="576">
        <v>523</v>
      </c>
      <c r="TD61" s="581">
        <v>524</v>
      </c>
      <c r="TE61" s="576">
        <v>525</v>
      </c>
      <c r="TF61" s="581">
        <v>526</v>
      </c>
      <c r="TG61" s="576">
        <v>527</v>
      </c>
      <c r="TH61" s="581">
        <v>528</v>
      </c>
      <c r="TI61" s="576">
        <v>529</v>
      </c>
      <c r="TJ61" s="581">
        <v>530</v>
      </c>
      <c r="TK61" s="576">
        <v>531</v>
      </c>
      <c r="TL61" s="581">
        <v>532</v>
      </c>
      <c r="TM61" s="576">
        <v>533</v>
      </c>
      <c r="TN61" s="581">
        <v>534</v>
      </c>
      <c r="TO61" s="576">
        <v>535</v>
      </c>
      <c r="TP61" s="581">
        <v>536</v>
      </c>
      <c r="TQ61" s="576">
        <v>537</v>
      </c>
      <c r="TR61" s="581">
        <v>538</v>
      </c>
      <c r="TS61" s="576">
        <v>539</v>
      </c>
      <c r="TT61" s="581">
        <v>540</v>
      </c>
      <c r="TU61" s="576">
        <v>541</v>
      </c>
      <c r="TV61" s="581">
        <v>542</v>
      </c>
      <c r="TW61" s="576">
        <v>543</v>
      </c>
      <c r="TX61" s="581">
        <v>544</v>
      </c>
      <c r="TY61" s="576">
        <v>545</v>
      </c>
      <c r="TZ61" s="581">
        <v>546</v>
      </c>
      <c r="UA61" s="576">
        <v>547</v>
      </c>
      <c r="UB61" s="581">
        <v>548</v>
      </c>
      <c r="UC61" s="576">
        <v>549</v>
      </c>
      <c r="UD61" s="581">
        <v>550</v>
      </c>
      <c r="UE61" s="576">
        <v>551</v>
      </c>
      <c r="UF61" s="581">
        <v>552</v>
      </c>
      <c r="UG61" s="576">
        <v>553</v>
      </c>
      <c r="UH61" s="581">
        <v>554</v>
      </c>
      <c r="UI61" s="576">
        <v>555</v>
      </c>
      <c r="UJ61" s="581">
        <v>556</v>
      </c>
      <c r="UK61" s="576">
        <v>557</v>
      </c>
      <c r="UL61" s="581">
        <v>558</v>
      </c>
      <c r="UM61" s="576">
        <v>559</v>
      </c>
      <c r="UN61" s="581">
        <v>560</v>
      </c>
      <c r="UO61" s="576">
        <v>561</v>
      </c>
      <c r="UP61" s="581">
        <v>562</v>
      </c>
      <c r="UQ61" s="576">
        <v>563</v>
      </c>
      <c r="UR61" s="581">
        <v>564</v>
      </c>
      <c r="US61" s="576">
        <v>565</v>
      </c>
      <c r="UT61" s="581">
        <v>566</v>
      </c>
      <c r="UU61" s="576">
        <v>567</v>
      </c>
      <c r="UV61" s="581">
        <v>568</v>
      </c>
      <c r="UW61" s="576">
        <v>569</v>
      </c>
      <c r="UX61" s="581">
        <v>570</v>
      </c>
      <c r="UY61" s="576">
        <v>571</v>
      </c>
      <c r="UZ61" s="581">
        <v>572</v>
      </c>
      <c r="VA61" s="576">
        <v>573</v>
      </c>
      <c r="VB61" s="581">
        <v>574</v>
      </c>
      <c r="VC61" s="576">
        <v>575</v>
      </c>
      <c r="VD61" s="581">
        <v>576</v>
      </c>
      <c r="VE61" s="576">
        <v>577</v>
      </c>
      <c r="VF61" s="581">
        <v>578</v>
      </c>
      <c r="VG61" s="576">
        <v>579</v>
      </c>
      <c r="VH61" s="581">
        <v>580</v>
      </c>
      <c r="VI61" s="576">
        <v>581</v>
      </c>
      <c r="VJ61" s="581">
        <v>582</v>
      </c>
      <c r="VK61" s="576">
        <v>583</v>
      </c>
      <c r="VL61" s="581">
        <v>584</v>
      </c>
      <c r="VM61" s="576">
        <v>585</v>
      </c>
      <c r="VN61" s="581">
        <v>586</v>
      </c>
      <c r="VO61" s="576">
        <v>587</v>
      </c>
      <c r="VP61" s="581">
        <v>588</v>
      </c>
      <c r="VQ61" s="576">
        <v>589</v>
      </c>
      <c r="VR61" s="581">
        <v>590</v>
      </c>
      <c r="VS61" s="576">
        <v>591</v>
      </c>
      <c r="VT61" s="581">
        <v>592</v>
      </c>
      <c r="VU61" s="576">
        <v>593</v>
      </c>
      <c r="VV61" s="581">
        <v>594</v>
      </c>
      <c r="VW61" s="576">
        <v>595</v>
      </c>
      <c r="VX61" s="581">
        <v>596</v>
      </c>
      <c r="VY61" s="576">
        <v>597</v>
      </c>
      <c r="VZ61" s="581">
        <v>598</v>
      </c>
      <c r="WA61" s="576">
        <v>599</v>
      </c>
      <c r="WB61" s="581">
        <v>600</v>
      </c>
      <c r="WC61" s="576">
        <v>601</v>
      </c>
      <c r="WD61" s="581">
        <v>602</v>
      </c>
      <c r="WE61" s="576">
        <v>603</v>
      </c>
      <c r="WF61" s="581">
        <v>604</v>
      </c>
      <c r="WG61" s="576">
        <v>605</v>
      </c>
      <c r="WH61" s="581">
        <v>606</v>
      </c>
      <c r="WI61" s="576">
        <v>607</v>
      </c>
      <c r="WJ61" s="581">
        <v>608</v>
      </c>
      <c r="WK61" s="576">
        <v>609</v>
      </c>
      <c r="WL61" s="581">
        <v>610</v>
      </c>
      <c r="WM61" s="576">
        <v>611</v>
      </c>
      <c r="WN61" s="581">
        <v>612</v>
      </c>
      <c r="WO61" s="576">
        <v>613</v>
      </c>
      <c r="WP61" s="581">
        <v>614</v>
      </c>
      <c r="WQ61" s="576">
        <v>615</v>
      </c>
      <c r="WR61" s="581">
        <v>616</v>
      </c>
      <c r="WS61" s="576">
        <v>617</v>
      </c>
      <c r="WT61" s="581">
        <v>618</v>
      </c>
      <c r="WU61" s="576">
        <v>619</v>
      </c>
      <c r="WV61" s="581">
        <v>620</v>
      </c>
      <c r="WW61" s="576">
        <v>621</v>
      </c>
      <c r="WX61" s="581">
        <v>622</v>
      </c>
      <c r="WY61" s="576">
        <v>623</v>
      </c>
      <c r="WZ61" s="581">
        <v>624</v>
      </c>
      <c r="XA61" s="576">
        <v>625</v>
      </c>
      <c r="XB61" s="581">
        <v>626</v>
      </c>
      <c r="XC61" s="576">
        <v>627</v>
      </c>
      <c r="XD61" s="581">
        <v>628</v>
      </c>
      <c r="XE61" s="576">
        <v>629</v>
      </c>
      <c r="XF61" s="581">
        <v>630</v>
      </c>
      <c r="XG61" s="576">
        <v>631</v>
      </c>
      <c r="XH61" s="581">
        <v>632</v>
      </c>
      <c r="XI61" s="576">
        <v>633</v>
      </c>
      <c r="XJ61" s="581">
        <v>634</v>
      </c>
      <c r="XK61" s="576">
        <v>635</v>
      </c>
      <c r="XL61" s="581">
        <v>636</v>
      </c>
      <c r="XM61" s="576">
        <v>637</v>
      </c>
      <c r="XN61" s="581">
        <v>638</v>
      </c>
      <c r="XO61" s="576">
        <v>639</v>
      </c>
      <c r="XP61" s="581">
        <v>640</v>
      </c>
      <c r="XQ61" s="576">
        <v>641</v>
      </c>
      <c r="XR61" s="581">
        <v>642</v>
      </c>
      <c r="XS61" s="576">
        <v>643</v>
      </c>
      <c r="XT61" s="581">
        <v>644</v>
      </c>
      <c r="XU61" s="576">
        <v>645</v>
      </c>
      <c r="XV61" s="581">
        <v>646</v>
      </c>
      <c r="XW61" s="576">
        <v>647</v>
      </c>
      <c r="XX61" s="581">
        <v>648</v>
      </c>
      <c r="XY61" s="576">
        <v>649</v>
      </c>
      <c r="XZ61" s="581">
        <v>650</v>
      </c>
      <c r="YA61" s="576">
        <v>651</v>
      </c>
      <c r="YB61" s="581">
        <v>652</v>
      </c>
      <c r="YC61" s="576">
        <v>653</v>
      </c>
      <c r="YD61" s="581">
        <v>654</v>
      </c>
      <c r="YE61" s="576">
        <v>655</v>
      </c>
      <c r="YF61" s="581">
        <v>656</v>
      </c>
      <c r="YG61" s="576">
        <v>657</v>
      </c>
      <c r="YH61" s="581">
        <v>658</v>
      </c>
      <c r="YI61" s="576">
        <v>659</v>
      </c>
      <c r="YJ61" s="581">
        <v>660</v>
      </c>
      <c r="YK61" s="576">
        <v>661</v>
      </c>
      <c r="YL61" s="581">
        <v>662</v>
      </c>
      <c r="YM61" s="576">
        <v>663</v>
      </c>
      <c r="YN61" s="581">
        <v>664</v>
      </c>
      <c r="YO61" s="576">
        <v>665</v>
      </c>
      <c r="YP61" s="581">
        <v>666</v>
      </c>
      <c r="YQ61" s="576">
        <v>667</v>
      </c>
      <c r="YR61" s="581">
        <v>668</v>
      </c>
      <c r="YS61" s="576">
        <v>669</v>
      </c>
      <c r="YT61" s="581">
        <v>670</v>
      </c>
      <c r="YU61" s="576">
        <v>671</v>
      </c>
      <c r="YV61" s="581">
        <v>672</v>
      </c>
      <c r="YW61" s="576">
        <v>673</v>
      </c>
      <c r="YX61" s="581">
        <v>674</v>
      </c>
      <c r="YY61" s="576">
        <v>675</v>
      </c>
      <c r="YZ61" s="581">
        <v>676</v>
      </c>
      <c r="ZA61" s="576">
        <v>677</v>
      </c>
      <c r="ZB61" s="581">
        <v>678</v>
      </c>
      <c r="ZC61" s="576">
        <v>679</v>
      </c>
      <c r="ZD61" s="581">
        <v>680</v>
      </c>
      <c r="ZE61" s="576">
        <v>681</v>
      </c>
      <c r="ZF61" s="581">
        <v>682</v>
      </c>
      <c r="ZG61" s="576">
        <v>683</v>
      </c>
      <c r="ZH61" s="581">
        <v>684</v>
      </c>
      <c r="ZI61" s="576">
        <v>685</v>
      </c>
      <c r="ZJ61" s="581">
        <v>686</v>
      </c>
      <c r="ZK61" s="576">
        <v>687</v>
      </c>
      <c r="ZL61" s="581">
        <v>688</v>
      </c>
      <c r="ZM61" s="576">
        <v>689</v>
      </c>
      <c r="ZN61" s="581">
        <v>690</v>
      </c>
      <c r="ZO61" s="576">
        <v>691</v>
      </c>
      <c r="ZP61" s="581">
        <v>692</v>
      </c>
      <c r="ZQ61" s="576">
        <v>693</v>
      </c>
      <c r="ZR61" s="581">
        <v>694</v>
      </c>
      <c r="ZS61" s="576">
        <v>695</v>
      </c>
      <c r="ZT61" s="581">
        <v>696</v>
      </c>
      <c r="ZU61" s="576">
        <v>697</v>
      </c>
      <c r="ZV61" s="581">
        <v>698</v>
      </c>
      <c r="ZW61" s="576">
        <v>699</v>
      </c>
      <c r="ZX61" s="581">
        <v>700</v>
      </c>
      <c r="ZY61" s="576">
        <v>701</v>
      </c>
      <c r="ZZ61" s="581">
        <v>702</v>
      </c>
      <c r="AAA61" s="576">
        <v>703</v>
      </c>
      <c r="AAB61" s="581">
        <v>704</v>
      </c>
      <c r="AAC61" s="576">
        <v>705</v>
      </c>
      <c r="AAD61" s="581">
        <v>706</v>
      </c>
      <c r="AAE61" s="576">
        <v>707</v>
      </c>
      <c r="AAF61" s="581">
        <v>708</v>
      </c>
      <c r="AAG61" s="576">
        <v>709</v>
      </c>
      <c r="AAH61" s="581">
        <v>710</v>
      </c>
      <c r="AAI61" s="576">
        <v>711</v>
      </c>
      <c r="AAJ61" s="581">
        <v>712</v>
      </c>
      <c r="AAK61" s="576">
        <v>713</v>
      </c>
      <c r="AAL61" s="581">
        <v>714</v>
      </c>
      <c r="AAM61" s="576">
        <v>715</v>
      </c>
      <c r="AAN61" s="581">
        <v>716</v>
      </c>
      <c r="AAO61" s="576">
        <v>717</v>
      </c>
      <c r="AAP61" s="581">
        <v>718</v>
      </c>
      <c r="AAQ61" s="576">
        <v>719</v>
      </c>
      <c r="AAR61" s="581">
        <v>720</v>
      </c>
      <c r="AAS61" s="576">
        <v>721</v>
      </c>
      <c r="AAT61" s="581">
        <v>722</v>
      </c>
      <c r="AAU61" s="576">
        <v>723</v>
      </c>
      <c r="AAV61" s="581">
        <v>724</v>
      </c>
      <c r="AAW61" s="576">
        <v>725</v>
      </c>
      <c r="AAX61" s="581">
        <v>726</v>
      </c>
      <c r="AAY61" s="576">
        <v>727</v>
      </c>
      <c r="AAZ61" s="581">
        <v>728</v>
      </c>
      <c r="ABA61" s="576">
        <v>729</v>
      </c>
      <c r="ABB61" s="581">
        <v>730</v>
      </c>
      <c r="ABC61" s="576">
        <v>731</v>
      </c>
      <c r="ABD61" s="581">
        <v>732</v>
      </c>
      <c r="ABE61" s="576">
        <v>733</v>
      </c>
      <c r="ABF61" s="581">
        <v>734</v>
      </c>
      <c r="ABG61" s="576">
        <v>735</v>
      </c>
      <c r="ABH61" s="581">
        <v>736</v>
      </c>
      <c r="ABI61" s="576">
        <v>737</v>
      </c>
      <c r="ABJ61" s="581">
        <v>738</v>
      </c>
      <c r="ABK61" s="576">
        <v>739</v>
      </c>
      <c r="ABL61" s="581">
        <v>740</v>
      </c>
      <c r="ABM61" s="576">
        <v>741</v>
      </c>
      <c r="ABN61" s="581">
        <v>742</v>
      </c>
      <c r="ABO61" s="576">
        <v>743</v>
      </c>
      <c r="ABP61" s="581">
        <v>744</v>
      </c>
      <c r="ABQ61" s="576">
        <v>745</v>
      </c>
      <c r="ABR61" s="581">
        <v>746</v>
      </c>
      <c r="ABS61" s="576">
        <v>747</v>
      </c>
      <c r="ABT61" s="581">
        <v>748</v>
      </c>
      <c r="ABU61" s="576">
        <v>749</v>
      </c>
      <c r="ABV61" s="581">
        <v>750</v>
      </c>
      <c r="ABW61" s="576">
        <v>751</v>
      </c>
      <c r="ABX61" s="581">
        <v>752</v>
      </c>
      <c r="ABY61" s="576">
        <v>753</v>
      </c>
      <c r="ABZ61" s="581">
        <v>754</v>
      </c>
      <c r="ACA61" s="576">
        <v>755</v>
      </c>
      <c r="ACB61" s="581">
        <v>756</v>
      </c>
      <c r="ACC61" s="576">
        <v>757</v>
      </c>
      <c r="ACD61" s="581">
        <v>758</v>
      </c>
      <c r="ACE61" s="576">
        <v>759</v>
      </c>
      <c r="ACF61" s="581">
        <v>760</v>
      </c>
      <c r="ACG61" s="576">
        <v>761</v>
      </c>
      <c r="ACH61" s="581">
        <v>762</v>
      </c>
      <c r="ACI61" s="576">
        <v>763</v>
      </c>
      <c r="ACJ61" s="581">
        <v>764</v>
      </c>
      <c r="ACK61" s="576">
        <v>765</v>
      </c>
      <c r="ACL61" s="581">
        <v>766</v>
      </c>
      <c r="ACM61" s="576">
        <v>767</v>
      </c>
      <c r="ACN61" s="581">
        <v>768</v>
      </c>
      <c r="ACO61" s="576">
        <v>769</v>
      </c>
      <c r="ACP61" s="581">
        <v>770</v>
      </c>
      <c r="ACQ61" s="576">
        <v>771</v>
      </c>
      <c r="ACR61" s="581">
        <v>772</v>
      </c>
      <c r="ACS61" s="576">
        <v>773</v>
      </c>
      <c r="ACT61" s="581">
        <v>774</v>
      </c>
      <c r="ACU61" s="576">
        <v>775</v>
      </c>
      <c r="ACV61" s="581">
        <v>776</v>
      </c>
      <c r="ACW61" s="576">
        <v>777</v>
      </c>
      <c r="ACX61" s="581">
        <v>778</v>
      </c>
      <c r="ACY61" s="576">
        <v>779</v>
      </c>
      <c r="ACZ61" s="581">
        <v>780</v>
      </c>
      <c r="ADA61" s="576">
        <v>781</v>
      </c>
      <c r="ADB61" s="581">
        <v>782</v>
      </c>
      <c r="ADC61" s="576">
        <v>783</v>
      </c>
      <c r="ADD61" s="581">
        <v>784</v>
      </c>
      <c r="ADE61" s="576">
        <v>785</v>
      </c>
      <c r="ADF61" s="581">
        <v>786</v>
      </c>
      <c r="ADG61" s="576">
        <v>787</v>
      </c>
      <c r="ADH61" s="581">
        <v>788</v>
      </c>
      <c r="ADI61" s="576">
        <v>789</v>
      </c>
      <c r="ADJ61" s="581">
        <v>790</v>
      </c>
      <c r="ADK61" s="576">
        <v>791</v>
      </c>
      <c r="ADL61" s="581">
        <v>792</v>
      </c>
      <c r="ADM61" s="576">
        <v>793</v>
      </c>
      <c r="ADN61" s="581">
        <v>794</v>
      </c>
      <c r="ADO61" s="576">
        <v>795</v>
      </c>
      <c r="ADP61" s="581">
        <v>796</v>
      </c>
      <c r="ADQ61" s="576">
        <v>797</v>
      </c>
      <c r="ADR61" s="581">
        <v>798</v>
      </c>
      <c r="ADS61" s="576">
        <v>799</v>
      </c>
      <c r="ADT61" s="581">
        <v>800</v>
      </c>
      <c r="ADU61" s="576">
        <v>801</v>
      </c>
      <c r="ADV61" s="581">
        <v>802</v>
      </c>
      <c r="ADW61" s="576">
        <v>803</v>
      </c>
      <c r="ADX61" s="581">
        <v>804</v>
      </c>
      <c r="ADY61" s="576">
        <v>805</v>
      </c>
      <c r="ADZ61" s="581">
        <v>806</v>
      </c>
      <c r="AEA61" s="576">
        <v>807</v>
      </c>
      <c r="AEB61" s="581">
        <v>808</v>
      </c>
      <c r="AEC61" s="576">
        <v>809</v>
      </c>
      <c r="AED61" s="581">
        <v>810</v>
      </c>
      <c r="AEE61" s="576">
        <v>811</v>
      </c>
      <c r="AEF61" s="581">
        <v>812</v>
      </c>
      <c r="AEG61" s="576">
        <v>813</v>
      </c>
      <c r="AEH61" s="581">
        <v>814</v>
      </c>
      <c r="AEI61" s="576">
        <v>815</v>
      </c>
      <c r="AEJ61" s="581">
        <v>816</v>
      </c>
      <c r="AEK61" s="576">
        <v>817</v>
      </c>
      <c r="AEL61" s="581">
        <v>818</v>
      </c>
      <c r="AEM61" s="576">
        <v>819</v>
      </c>
      <c r="AEN61" s="581">
        <v>820</v>
      </c>
      <c r="AEO61" s="576">
        <v>821</v>
      </c>
      <c r="AEP61" s="581">
        <v>822</v>
      </c>
      <c r="AEQ61" s="576">
        <v>823</v>
      </c>
      <c r="AER61" s="581">
        <v>824</v>
      </c>
      <c r="AES61" s="576">
        <v>825</v>
      </c>
      <c r="AET61" s="581">
        <v>826</v>
      </c>
      <c r="AEU61" s="576">
        <v>827</v>
      </c>
      <c r="AEV61" s="581">
        <v>828</v>
      </c>
      <c r="AEW61" s="576">
        <v>829</v>
      </c>
      <c r="AEX61" s="581">
        <v>830</v>
      </c>
      <c r="AEY61" s="576">
        <v>831</v>
      </c>
      <c r="AEZ61" s="581">
        <v>832</v>
      </c>
      <c r="AFA61" s="576">
        <v>833</v>
      </c>
      <c r="AFB61" s="581">
        <v>834</v>
      </c>
      <c r="AFC61" s="576">
        <v>835</v>
      </c>
      <c r="AFD61" s="581">
        <v>836</v>
      </c>
      <c r="AFE61" s="576">
        <v>837</v>
      </c>
      <c r="AFF61" s="581">
        <v>838</v>
      </c>
      <c r="AFG61" s="576">
        <v>839</v>
      </c>
      <c r="AFH61" s="581">
        <v>840</v>
      </c>
      <c r="AFI61" s="576">
        <v>841</v>
      </c>
      <c r="AFJ61" s="581">
        <v>842</v>
      </c>
      <c r="AFK61" s="576">
        <v>843</v>
      </c>
      <c r="AFL61" s="581">
        <v>844</v>
      </c>
      <c r="AFM61" s="576">
        <v>845</v>
      </c>
      <c r="AFN61" s="581">
        <v>846</v>
      </c>
      <c r="AFO61" s="576">
        <v>847</v>
      </c>
      <c r="AFP61" s="581">
        <v>848</v>
      </c>
      <c r="AFQ61" s="576">
        <v>849</v>
      </c>
      <c r="AFR61" s="581">
        <v>850</v>
      </c>
      <c r="AFS61" s="576">
        <v>851</v>
      </c>
      <c r="AFT61" s="581">
        <v>852</v>
      </c>
      <c r="AFU61" s="576">
        <v>853</v>
      </c>
      <c r="AFV61" s="581">
        <v>854</v>
      </c>
      <c r="AFW61" s="576">
        <v>855</v>
      </c>
      <c r="AFX61" s="581">
        <v>856</v>
      </c>
      <c r="AFY61" s="576">
        <v>857</v>
      </c>
      <c r="AFZ61" s="581">
        <v>858</v>
      </c>
      <c r="AGA61" s="576">
        <v>859</v>
      </c>
      <c r="AGB61" s="581">
        <v>860</v>
      </c>
      <c r="AGC61" s="576">
        <v>861</v>
      </c>
      <c r="AGD61" s="581">
        <v>862</v>
      </c>
      <c r="AGE61" s="576">
        <v>863</v>
      </c>
      <c r="AGF61" s="581">
        <v>864</v>
      </c>
      <c r="AGG61" s="576">
        <v>865</v>
      </c>
      <c r="AGH61" s="581">
        <v>866</v>
      </c>
      <c r="AGI61" s="576">
        <v>867</v>
      </c>
      <c r="AGJ61" s="581">
        <v>868</v>
      </c>
      <c r="AGK61" s="576">
        <v>869</v>
      </c>
      <c r="AGL61" s="581">
        <v>870</v>
      </c>
      <c r="AGM61" s="576">
        <v>871</v>
      </c>
      <c r="AGN61" s="581">
        <v>872</v>
      </c>
      <c r="AGO61" s="576">
        <v>873</v>
      </c>
      <c r="AGP61" s="581">
        <v>874</v>
      </c>
      <c r="AGQ61" s="576">
        <v>875</v>
      </c>
      <c r="AGR61" s="581">
        <v>876</v>
      </c>
      <c r="AGS61" s="576">
        <v>877</v>
      </c>
      <c r="AGT61" s="581">
        <v>878</v>
      </c>
      <c r="AGU61" s="576">
        <v>879</v>
      </c>
      <c r="AGV61" s="581">
        <v>880</v>
      </c>
      <c r="AGW61" s="576">
        <v>881</v>
      </c>
      <c r="AGX61" s="581">
        <v>882</v>
      </c>
      <c r="AGY61" s="576">
        <v>883</v>
      </c>
      <c r="AGZ61" s="581">
        <v>884</v>
      </c>
      <c r="AHA61" s="576">
        <v>885</v>
      </c>
      <c r="AHB61" s="581">
        <v>886</v>
      </c>
      <c r="AHC61" s="576">
        <v>887</v>
      </c>
      <c r="AHD61" s="581">
        <v>888</v>
      </c>
      <c r="AHE61" s="576">
        <v>889</v>
      </c>
      <c r="AHF61" s="581">
        <v>890</v>
      </c>
      <c r="AHG61" s="576">
        <v>891</v>
      </c>
      <c r="AHH61" s="581">
        <v>892</v>
      </c>
      <c r="AHI61" s="576">
        <v>893</v>
      </c>
      <c r="AHJ61" s="581">
        <v>894</v>
      </c>
      <c r="AHK61" s="576">
        <v>895</v>
      </c>
      <c r="AHL61" s="581">
        <v>896</v>
      </c>
      <c r="AHM61" s="576">
        <v>897</v>
      </c>
      <c r="AHN61" s="581">
        <v>898</v>
      </c>
      <c r="AHO61" s="576">
        <v>899</v>
      </c>
      <c r="AHP61" s="581">
        <v>900</v>
      </c>
      <c r="AHQ61" s="576">
        <v>901</v>
      </c>
      <c r="AHR61" s="581">
        <v>902</v>
      </c>
      <c r="AHS61" s="576">
        <v>903</v>
      </c>
      <c r="AHT61" s="581">
        <v>904</v>
      </c>
    </row>
    <row r="62" spans="1:908" x14ac:dyDescent="0.7">
      <c r="A62" s="576" t="str">
        <f>INDEX($AHV$62:$AHV$187,MATCH(B62,$AHW$62:$AHW$187,0))</f>
        <v>ภาระ</v>
      </c>
      <c r="B62" s="581" t="s">
        <v>6391</v>
      </c>
      <c r="C62" s="582" t="s">
        <v>6392</v>
      </c>
      <c r="D62" s="582">
        <v>23122756.02</v>
      </c>
      <c r="V62" s="582">
        <v>0</v>
      </c>
      <c r="AT62" s="582">
        <v>8800582.0899999999</v>
      </c>
      <c r="BI62" s="582">
        <v>41725973.539999999</v>
      </c>
      <c r="BJ62" s="582">
        <v>0</v>
      </c>
      <c r="BR62" s="582">
        <v>20366905.699999999</v>
      </c>
      <c r="CG62" s="582">
        <v>53010644.75</v>
      </c>
      <c r="CT62" s="582">
        <v>36121982.039999999</v>
      </c>
      <c r="DK62" s="582">
        <v>0</v>
      </c>
      <c r="DT62" s="582">
        <v>78516983.609999999</v>
      </c>
      <c r="EE62" s="582">
        <v>163600</v>
      </c>
      <c r="EF62" s="582">
        <v>10202291.1</v>
      </c>
      <c r="EN62" s="582">
        <v>49673623.789999999</v>
      </c>
      <c r="FI62" s="582">
        <v>17473177.420000002</v>
      </c>
      <c r="FQ62" s="582">
        <v>138100723.40000001</v>
      </c>
      <c r="GE62" s="582">
        <v>42812805.280000001</v>
      </c>
      <c r="GQ62" s="582">
        <v>21778887.25</v>
      </c>
      <c r="HC62" s="582">
        <v>139036737.28999999</v>
      </c>
      <c r="HS62" s="582">
        <v>67670981.040000007</v>
      </c>
      <c r="HT62" s="582">
        <v>24952898.079999998</v>
      </c>
      <c r="II62" s="582">
        <v>44443020.57</v>
      </c>
      <c r="IJ62" s="582">
        <v>49187439.539999999</v>
      </c>
      <c r="IT62" s="582">
        <v>26944011.09</v>
      </c>
      <c r="IU62" s="582">
        <v>37181563.039999999</v>
      </c>
      <c r="JF62" s="582">
        <v>21760755.059999999</v>
      </c>
      <c r="JL62" s="582">
        <v>0</v>
      </c>
      <c r="JS62" s="582">
        <v>24967561.460000001</v>
      </c>
      <c r="JT62" s="582">
        <v>4445696.8</v>
      </c>
      <c r="LH62" s="582">
        <v>196993943.08000001</v>
      </c>
      <c r="LI62" s="582">
        <v>43730524.270000003</v>
      </c>
      <c r="LJ62" s="582">
        <v>18154286.129999999</v>
      </c>
      <c r="LV62" s="582">
        <v>5654578.1200000001</v>
      </c>
      <c r="LY62" s="582">
        <v>6652860.0499999998</v>
      </c>
      <c r="MH62" s="582">
        <v>876150</v>
      </c>
      <c r="NE62" s="582">
        <v>66554694.210000001</v>
      </c>
      <c r="NX62" s="582">
        <v>0</v>
      </c>
      <c r="OE62" s="582">
        <v>0</v>
      </c>
      <c r="ON62" s="582">
        <v>77684594.409999996</v>
      </c>
      <c r="OT62" s="582">
        <v>20023987.460000001</v>
      </c>
      <c r="PU62" s="582">
        <v>242215882.27000001</v>
      </c>
      <c r="RH62" s="582">
        <v>9950936.5</v>
      </c>
      <c r="SB62" s="582">
        <v>80</v>
      </c>
      <c r="UQ62" s="582">
        <v>0</v>
      </c>
      <c r="WV62" s="582">
        <v>12840</v>
      </c>
      <c r="XL62" s="582">
        <v>787153</v>
      </c>
      <c r="YF62" s="582">
        <v>2497433.5700000003</v>
      </c>
      <c r="YJ62" s="582">
        <v>20533504.27</v>
      </c>
      <c r="YW62" s="582">
        <v>0</v>
      </c>
      <c r="ABP62" s="582">
        <v>25268335.629999999</v>
      </c>
      <c r="ABY62" s="582">
        <v>124117415.94</v>
      </c>
      <c r="ACJ62" s="582">
        <v>146113487.15000001</v>
      </c>
      <c r="AET62" s="582">
        <v>31861597.800000001</v>
      </c>
      <c r="AFD62" s="582">
        <v>0</v>
      </c>
      <c r="AGN62" s="582">
        <v>58951812.939999998</v>
      </c>
      <c r="AGV62" s="582">
        <v>147003607.75</v>
      </c>
      <c r="AGW62" s="582">
        <v>77427254.879999995</v>
      </c>
      <c r="AHM62" s="582">
        <v>11686568.09</v>
      </c>
      <c r="AHT62" s="582">
        <f>SUM(D62:AHS62)</f>
        <v>2317215127.4800005</v>
      </c>
      <c r="AHV62" s="611" t="s">
        <v>6248</v>
      </c>
      <c r="AHW62" s="611" t="s">
        <v>6033</v>
      </c>
      <c r="AHX62" s="611" t="s">
        <v>6034</v>
      </c>
    </row>
    <row r="63" spans="1:908" x14ac:dyDescent="0.7">
      <c r="A63" s="576" t="str">
        <f t="shared" ref="A63:A126" si="78">INDEX($AHV$62:$AHV$187,MATCH(B63,$AHW$62:$AHW$187,0))</f>
        <v>ภาระ</v>
      </c>
      <c r="B63" s="581" t="s">
        <v>6393</v>
      </c>
      <c r="C63" s="582" t="s">
        <v>6394</v>
      </c>
      <c r="D63" s="582">
        <v>13800</v>
      </c>
      <c r="V63" s="582">
        <v>0</v>
      </c>
      <c r="AT63" s="582">
        <v>8122044.8700000001</v>
      </c>
      <c r="BI63" s="582">
        <v>751965.45</v>
      </c>
      <c r="BR63" s="582">
        <v>201395.20000000001</v>
      </c>
      <c r="CG63" s="582">
        <v>7399060.7199999997</v>
      </c>
      <c r="CT63" s="582">
        <v>1089168</v>
      </c>
      <c r="DK63" s="582">
        <v>0</v>
      </c>
      <c r="DT63" s="582">
        <v>891751.52</v>
      </c>
      <c r="EN63" s="582">
        <v>409232.12</v>
      </c>
      <c r="FI63" s="582">
        <v>380539.7</v>
      </c>
      <c r="FQ63" s="582">
        <v>762745</v>
      </c>
      <c r="GE63" s="582">
        <v>2256299.35</v>
      </c>
      <c r="GQ63" s="582">
        <v>344299.79</v>
      </c>
      <c r="HC63" s="582">
        <v>120434777.73</v>
      </c>
      <c r="HS63" s="582">
        <v>14324343.720000001</v>
      </c>
      <c r="HT63" s="582">
        <v>342387</v>
      </c>
      <c r="II63" s="582">
        <v>645344.65</v>
      </c>
      <c r="IJ63" s="582">
        <v>1099491.45</v>
      </c>
      <c r="IT63" s="582">
        <v>282261.58</v>
      </c>
      <c r="IU63" s="582">
        <v>2551286.52</v>
      </c>
      <c r="JF63" s="582">
        <v>6877186.1799999997</v>
      </c>
      <c r="JS63" s="582">
        <v>3707348.7</v>
      </c>
      <c r="JT63" s="582">
        <v>178642.7</v>
      </c>
      <c r="LH63" s="582">
        <v>978556.54</v>
      </c>
      <c r="LJ63" s="582">
        <v>3539768.27</v>
      </c>
      <c r="NE63" s="582">
        <v>32229499.420000002</v>
      </c>
      <c r="NX63" s="582">
        <v>0</v>
      </c>
      <c r="OE63" s="582">
        <v>0</v>
      </c>
      <c r="ON63" s="582">
        <v>8324414</v>
      </c>
      <c r="OT63" s="582">
        <v>579488.56999999995</v>
      </c>
      <c r="PU63" s="582">
        <v>15063388.76</v>
      </c>
      <c r="WV63" s="582">
        <v>0</v>
      </c>
      <c r="YF63" s="582">
        <v>0</v>
      </c>
      <c r="YJ63" s="582">
        <v>410920</v>
      </c>
      <c r="ABP63" s="582">
        <v>6283839.6200000001</v>
      </c>
      <c r="ABY63" s="582">
        <v>9006836.2100000009</v>
      </c>
      <c r="AET63" s="582">
        <v>188563.96</v>
      </c>
      <c r="AFD63" s="582">
        <v>0</v>
      </c>
      <c r="AGN63" s="582">
        <v>578503.43000000005</v>
      </c>
      <c r="AGV63" s="582">
        <v>1138082.83</v>
      </c>
      <c r="AGW63" s="582">
        <v>127367.83</v>
      </c>
      <c r="AHM63" s="582">
        <v>3906557.9</v>
      </c>
      <c r="AHT63" s="582">
        <f t="shared" ref="AHT63:AHT126" si="79">SUM(D63:AHS63)</f>
        <v>255421159.29000005</v>
      </c>
      <c r="AHV63" s="611" t="s">
        <v>6248</v>
      </c>
      <c r="AHW63" s="611" t="s">
        <v>6035</v>
      </c>
      <c r="AHX63" s="611" t="s">
        <v>6036</v>
      </c>
    </row>
    <row r="64" spans="1:908" x14ac:dyDescent="0.7">
      <c r="A64" s="576" t="str">
        <f t="shared" si="78"/>
        <v>ภาระ</v>
      </c>
      <c r="B64" s="581" t="s">
        <v>6395</v>
      </c>
      <c r="C64" s="582" t="s">
        <v>6396</v>
      </c>
      <c r="D64" s="582">
        <v>94949037.599999994</v>
      </c>
      <c r="V64" s="582">
        <v>0</v>
      </c>
      <c r="AT64" s="582">
        <v>183549.52</v>
      </c>
      <c r="BI64" s="582">
        <v>15700118.41</v>
      </c>
      <c r="BJ64" s="582">
        <v>0</v>
      </c>
      <c r="BR64" s="582">
        <v>27210115.25</v>
      </c>
      <c r="CG64" s="582">
        <v>30922644.280000001</v>
      </c>
      <c r="CT64" s="582">
        <v>21038195.129999999</v>
      </c>
      <c r="DK64" s="582">
        <v>0</v>
      </c>
      <c r="DT64" s="582">
        <v>38375921.109999999</v>
      </c>
      <c r="EE64" s="582">
        <v>0</v>
      </c>
      <c r="EF64" s="582">
        <v>226129.82</v>
      </c>
      <c r="EN64" s="582">
        <v>52578235.030000001</v>
      </c>
      <c r="EW64" s="582">
        <v>21822184.920000002</v>
      </c>
      <c r="FI64" s="582">
        <v>15728099.34</v>
      </c>
      <c r="FQ64" s="582">
        <v>94495968.530000001</v>
      </c>
      <c r="GE64" s="582">
        <v>17170161.879999999</v>
      </c>
      <c r="GQ64" s="582">
        <v>16943147.780000001</v>
      </c>
      <c r="HC64" s="582">
        <v>21988989.84</v>
      </c>
      <c r="HS64" s="582">
        <v>22865864.157000002</v>
      </c>
      <c r="HT64" s="582">
        <v>18996218.469999999</v>
      </c>
      <c r="II64" s="582">
        <v>9207811.3900000006</v>
      </c>
      <c r="IJ64" s="582">
        <v>35609563.869999997</v>
      </c>
      <c r="IT64" s="582">
        <v>6318886.9800000004</v>
      </c>
      <c r="IU64" s="582">
        <v>34481135.75</v>
      </c>
      <c r="JF64" s="582">
        <v>1874265.95</v>
      </c>
      <c r="JL64" s="582">
        <v>0</v>
      </c>
      <c r="JS64" s="582">
        <v>26681761.510000002</v>
      </c>
      <c r="JT64" s="582">
        <v>2672439.87</v>
      </c>
      <c r="LH64" s="582">
        <v>98665516.829999998</v>
      </c>
      <c r="LI64" s="582">
        <v>14842458.119999999</v>
      </c>
      <c r="LJ64" s="582">
        <v>4477330.25</v>
      </c>
      <c r="LV64" s="582">
        <v>4759139.5999999996</v>
      </c>
      <c r="LX64" s="582">
        <v>235361.2</v>
      </c>
      <c r="MH64" s="582">
        <v>27866153.219999999</v>
      </c>
      <c r="NE64" s="582">
        <v>26064655.859999999</v>
      </c>
      <c r="NX64" s="582">
        <v>0</v>
      </c>
      <c r="OE64" s="582">
        <v>0</v>
      </c>
      <c r="ON64" s="582">
        <v>30813022.710000001</v>
      </c>
      <c r="OT64" s="582">
        <v>14026884.609999999</v>
      </c>
      <c r="PU64" s="582">
        <v>113987289.48</v>
      </c>
      <c r="RH64" s="582">
        <v>0</v>
      </c>
      <c r="SB64" s="582">
        <v>48000</v>
      </c>
      <c r="WV64" s="582">
        <v>0</v>
      </c>
      <c r="XL64" s="582">
        <v>22363</v>
      </c>
      <c r="YF64" s="582">
        <v>31684921.41</v>
      </c>
      <c r="YJ64" s="582">
        <v>9777352.9900000002</v>
      </c>
      <c r="YW64" s="582">
        <v>0</v>
      </c>
      <c r="ABI64" s="582">
        <v>4937085.2</v>
      </c>
      <c r="ABP64" s="582">
        <v>1984727.65</v>
      </c>
      <c r="ABY64" s="582">
        <v>43374318.869999997</v>
      </c>
      <c r="ACJ64" s="582">
        <v>90712592.010000005</v>
      </c>
      <c r="AET64" s="582">
        <v>33810803.200000003</v>
      </c>
      <c r="AFD64" s="582">
        <v>11900</v>
      </c>
      <c r="AGC64" s="582">
        <v>0</v>
      </c>
      <c r="AGN64" s="582">
        <v>37869753.799999997</v>
      </c>
      <c r="AGV64" s="582">
        <v>95211490.739999995</v>
      </c>
      <c r="AGW64" s="582">
        <v>34792821.030000001</v>
      </c>
      <c r="AHM64" s="582">
        <v>7991493.4800000004</v>
      </c>
      <c r="AHT64" s="582">
        <f t="shared" si="79"/>
        <v>1356007881.6470003</v>
      </c>
      <c r="AHV64" s="611" t="s">
        <v>6248</v>
      </c>
      <c r="AHW64" s="611" t="s">
        <v>6037</v>
      </c>
      <c r="AHX64" s="611" t="s">
        <v>6038</v>
      </c>
    </row>
    <row r="65" spans="1:908" x14ac:dyDescent="0.7">
      <c r="A65" s="576" t="str">
        <f t="shared" si="78"/>
        <v>ภาระ</v>
      </c>
      <c r="B65" s="581" t="s">
        <v>6397</v>
      </c>
      <c r="C65" s="582" t="s">
        <v>6398</v>
      </c>
      <c r="D65" s="582">
        <v>20343570.629999999</v>
      </c>
      <c r="V65" s="582">
        <v>0</v>
      </c>
      <c r="AT65" s="582">
        <v>646966.05000000005</v>
      </c>
      <c r="BI65" s="582">
        <v>3944461.56</v>
      </c>
      <c r="BJ65" s="582">
        <v>0</v>
      </c>
      <c r="BR65" s="582">
        <v>2763062.8</v>
      </c>
      <c r="CG65" s="582">
        <v>5167260.09</v>
      </c>
      <c r="CT65" s="582">
        <v>4889428.5</v>
      </c>
      <c r="DK65" s="582">
        <v>0</v>
      </c>
      <c r="DT65" s="582">
        <v>18402294.91</v>
      </c>
      <c r="EE65" s="582">
        <v>0</v>
      </c>
      <c r="EF65" s="582">
        <v>670361</v>
      </c>
      <c r="EN65" s="582">
        <v>5452917.7000000002</v>
      </c>
      <c r="EW65" s="582">
        <v>10721043.84</v>
      </c>
      <c r="FI65" s="582">
        <v>15302981.92</v>
      </c>
      <c r="FQ65" s="582">
        <v>22934738.57</v>
      </c>
      <c r="GE65" s="582">
        <v>8373854.0499999998</v>
      </c>
      <c r="GQ65" s="582">
        <v>3520040.75</v>
      </c>
      <c r="HC65" s="582">
        <v>4370110</v>
      </c>
      <c r="HS65" s="582">
        <v>21705030.839400001</v>
      </c>
      <c r="HT65" s="582">
        <v>470065.72</v>
      </c>
      <c r="II65" s="582">
        <v>1571011</v>
      </c>
      <c r="IJ65" s="582">
        <v>17622331.5</v>
      </c>
      <c r="IU65" s="582">
        <v>12107199.08</v>
      </c>
      <c r="JF65" s="582">
        <v>962581</v>
      </c>
      <c r="JL65" s="582">
        <v>0</v>
      </c>
      <c r="JS65" s="582">
        <v>11079408.449999999</v>
      </c>
      <c r="JT65" s="582">
        <v>3439233.6</v>
      </c>
      <c r="LH65" s="582">
        <v>36437995.880000003</v>
      </c>
      <c r="LI65" s="582">
        <v>5411988.2999999998</v>
      </c>
      <c r="LJ65" s="582">
        <v>1000908</v>
      </c>
      <c r="LV65" s="582">
        <v>1529015.7</v>
      </c>
      <c r="LX65" s="582">
        <v>27927</v>
      </c>
      <c r="MH65" s="582">
        <v>5782820.5</v>
      </c>
      <c r="NE65" s="582">
        <v>15398710.449999999</v>
      </c>
      <c r="NQ65" s="582">
        <v>58100</v>
      </c>
      <c r="NX65" s="582">
        <v>0</v>
      </c>
      <c r="OE65" s="582">
        <v>0</v>
      </c>
      <c r="ON65" s="582">
        <v>14067158.65</v>
      </c>
      <c r="OT65" s="582">
        <v>1670808.2</v>
      </c>
      <c r="PU65" s="582">
        <v>55480773.399999999</v>
      </c>
      <c r="UQ65" s="582">
        <v>0</v>
      </c>
      <c r="YF65" s="582">
        <v>16438126</v>
      </c>
      <c r="YJ65" s="582">
        <v>1791496.5</v>
      </c>
      <c r="YW65" s="582">
        <v>0</v>
      </c>
      <c r="ABI65" s="582">
        <v>120000</v>
      </c>
      <c r="ABP65" s="582">
        <v>5638833.6200000001</v>
      </c>
      <c r="ABY65" s="582">
        <v>34878858.950000003</v>
      </c>
      <c r="ACJ65" s="582">
        <v>37893246.490000002</v>
      </c>
      <c r="AET65" s="582">
        <v>7347293.9800000004</v>
      </c>
      <c r="AFD65" s="582">
        <v>0</v>
      </c>
      <c r="AGN65" s="582">
        <v>27429132.5</v>
      </c>
      <c r="AGV65" s="582">
        <v>31949030.620000001</v>
      </c>
      <c r="AGW65" s="582">
        <v>10727875</v>
      </c>
      <c r="AHM65" s="582">
        <v>2607143</v>
      </c>
      <c r="AHT65" s="582">
        <f t="shared" si="79"/>
        <v>510147196.29939997</v>
      </c>
      <c r="AHV65" s="611" t="s">
        <v>6248</v>
      </c>
      <c r="AHW65" s="611" t="s">
        <v>6039</v>
      </c>
      <c r="AHX65" s="611" t="s">
        <v>6040</v>
      </c>
    </row>
    <row r="66" spans="1:908" x14ac:dyDescent="0.7">
      <c r="A66" s="576" t="str">
        <f t="shared" si="78"/>
        <v>ภาระ</v>
      </c>
      <c r="B66" s="581" t="s">
        <v>6399</v>
      </c>
      <c r="C66" s="582" t="s">
        <v>6400</v>
      </c>
      <c r="CG66" s="582">
        <v>0</v>
      </c>
      <c r="EN66" s="582">
        <v>564053.92000000004</v>
      </c>
      <c r="FI66" s="582">
        <v>11962.6</v>
      </c>
      <c r="IJ66" s="582">
        <v>40375</v>
      </c>
      <c r="LH66" s="582">
        <v>521986.8</v>
      </c>
      <c r="MH66" s="582">
        <v>10600</v>
      </c>
      <c r="ABP66" s="582">
        <v>349000</v>
      </c>
      <c r="ACJ66" s="582">
        <v>977635</v>
      </c>
      <c r="AGV66" s="582">
        <v>25500</v>
      </c>
      <c r="AHM66" s="582">
        <v>3695550</v>
      </c>
      <c r="AHT66" s="582">
        <f t="shared" si="79"/>
        <v>6196663.3200000003</v>
      </c>
      <c r="AHV66" s="611" t="s">
        <v>6248</v>
      </c>
      <c r="AHW66" s="611" t="s">
        <v>6041</v>
      </c>
      <c r="AHX66" s="611" t="s">
        <v>6042</v>
      </c>
    </row>
    <row r="67" spans="1:908" x14ac:dyDescent="0.7">
      <c r="A67" s="576" t="str">
        <f t="shared" si="78"/>
        <v>ภาระ</v>
      </c>
      <c r="B67" s="581" t="s">
        <v>6401</v>
      </c>
      <c r="C67" s="582" t="s">
        <v>6402</v>
      </c>
      <c r="D67" s="582">
        <v>1609797.87</v>
      </c>
      <c r="V67" s="582">
        <v>0</v>
      </c>
      <c r="AT67" s="582">
        <v>45544.5</v>
      </c>
      <c r="BI67" s="582">
        <v>302538.68</v>
      </c>
      <c r="BJ67" s="582">
        <v>0</v>
      </c>
      <c r="BR67" s="582">
        <v>365538.24</v>
      </c>
      <c r="CG67" s="582">
        <v>0</v>
      </c>
      <c r="CT67" s="582">
        <v>190137.39</v>
      </c>
      <c r="DK67" s="582">
        <v>0</v>
      </c>
      <c r="DT67" s="582">
        <v>170146</v>
      </c>
      <c r="EE67" s="582">
        <v>0</v>
      </c>
      <c r="FI67" s="582">
        <v>495359.6</v>
      </c>
      <c r="FQ67" s="582">
        <v>1008360.65</v>
      </c>
      <c r="GE67" s="582">
        <v>559074.4</v>
      </c>
      <c r="GQ67" s="582">
        <v>145775.92000000001</v>
      </c>
      <c r="HC67" s="582">
        <v>314712.21000000002</v>
      </c>
      <c r="HS67" s="582">
        <v>403224</v>
      </c>
      <c r="HT67" s="582">
        <v>217571.3</v>
      </c>
      <c r="II67" s="582">
        <v>0</v>
      </c>
      <c r="IJ67" s="582">
        <v>858927</v>
      </c>
      <c r="IU67" s="582">
        <v>533905.51</v>
      </c>
      <c r="JF67" s="582">
        <v>91570</v>
      </c>
      <c r="JL67" s="582">
        <v>0</v>
      </c>
      <c r="JS67" s="582">
        <v>22595</v>
      </c>
      <c r="JT67" s="582">
        <v>80957.62</v>
      </c>
      <c r="LH67" s="582">
        <v>607301.93000000005</v>
      </c>
      <c r="LI67" s="582">
        <v>1393704.75</v>
      </c>
      <c r="LJ67" s="582">
        <v>103147.8</v>
      </c>
      <c r="LV67" s="582">
        <v>0</v>
      </c>
      <c r="MH67" s="582">
        <v>23183.200000000001</v>
      </c>
      <c r="NE67" s="582">
        <v>355332.31</v>
      </c>
      <c r="NX67" s="582">
        <v>0</v>
      </c>
      <c r="OE67" s="582">
        <v>0</v>
      </c>
      <c r="ON67" s="582">
        <v>796614.91</v>
      </c>
      <c r="OT67" s="582">
        <v>36510</v>
      </c>
      <c r="PU67" s="582">
        <v>537352.65</v>
      </c>
      <c r="YF67" s="582">
        <v>31040</v>
      </c>
      <c r="YJ67" s="582">
        <v>538411.80000000005</v>
      </c>
      <c r="YW67" s="582">
        <v>0</v>
      </c>
      <c r="ABI67" s="582">
        <v>1669696.29</v>
      </c>
      <c r="ABP67" s="582">
        <v>69707</v>
      </c>
      <c r="ABY67" s="582">
        <v>1236266.5900000001</v>
      </c>
      <c r="ACJ67" s="582">
        <v>630180.27</v>
      </c>
      <c r="AET67" s="582">
        <v>159869.95000000001</v>
      </c>
      <c r="AFD67" s="582">
        <v>0</v>
      </c>
      <c r="AGC67" s="582">
        <v>0</v>
      </c>
      <c r="AGN67" s="582">
        <v>406167</v>
      </c>
      <c r="AGV67" s="582">
        <v>1061021.52</v>
      </c>
      <c r="AGW67" s="582">
        <v>833688.07</v>
      </c>
      <c r="AHM67" s="582">
        <v>835619.68</v>
      </c>
      <c r="AHT67" s="582">
        <f t="shared" si="79"/>
        <v>18740551.609999999</v>
      </c>
      <c r="AHV67" s="611" t="s">
        <v>6248</v>
      </c>
      <c r="AHW67" s="611" t="s">
        <v>6043</v>
      </c>
      <c r="AHX67" s="611" t="s">
        <v>6044</v>
      </c>
    </row>
    <row r="68" spans="1:908" x14ac:dyDescent="0.7">
      <c r="A68" s="576" t="str">
        <f t="shared" si="78"/>
        <v>ภาระ</v>
      </c>
      <c r="B68" s="581" t="s">
        <v>6403</v>
      </c>
      <c r="C68" s="582" t="s">
        <v>6404</v>
      </c>
      <c r="D68" s="582">
        <v>8163606.9299999997</v>
      </c>
      <c r="V68" s="582">
        <v>0</v>
      </c>
      <c r="AT68" s="582">
        <v>326400</v>
      </c>
      <c r="BI68" s="582">
        <v>2492588.2999999998</v>
      </c>
      <c r="BJ68" s="582">
        <v>8300</v>
      </c>
      <c r="BR68" s="582">
        <v>1219441.5</v>
      </c>
      <c r="CG68" s="582">
        <v>0</v>
      </c>
      <c r="CT68" s="582">
        <v>3486588.27</v>
      </c>
      <c r="DK68" s="582">
        <v>0</v>
      </c>
      <c r="DT68" s="582">
        <v>10997355.75</v>
      </c>
      <c r="EE68" s="582">
        <v>0</v>
      </c>
      <c r="EF68" s="582">
        <v>598976.65</v>
      </c>
      <c r="EN68" s="582">
        <v>9513872.6799999997</v>
      </c>
      <c r="FI68" s="582">
        <v>4415058.5</v>
      </c>
      <c r="FQ68" s="582">
        <v>9669325.4900000002</v>
      </c>
      <c r="GE68" s="582">
        <v>732541.5</v>
      </c>
      <c r="GQ68" s="582">
        <v>621047</v>
      </c>
      <c r="HC68" s="582">
        <v>4785864.78</v>
      </c>
      <c r="HS68" s="582">
        <v>5400764.8600000003</v>
      </c>
      <c r="HT68" s="582">
        <v>1218620.8</v>
      </c>
      <c r="II68" s="582">
        <v>5853891.9800000004</v>
      </c>
      <c r="IJ68" s="582">
        <v>2872528.58</v>
      </c>
      <c r="IU68" s="582">
        <v>8220849.4199999999</v>
      </c>
      <c r="JF68" s="582">
        <v>423352.7</v>
      </c>
      <c r="JS68" s="582">
        <v>2547312.65</v>
      </c>
      <c r="JT68" s="582">
        <v>8435235.379999999</v>
      </c>
      <c r="LH68" s="582">
        <v>18342370.399999999</v>
      </c>
      <c r="LI68" s="582">
        <v>3791968.74</v>
      </c>
      <c r="LJ68" s="582">
        <v>1028793.65</v>
      </c>
      <c r="LV68" s="582">
        <v>302154.92</v>
      </c>
      <c r="LX68" s="582">
        <v>185362.63</v>
      </c>
      <c r="MH68" s="582">
        <v>4701740.54</v>
      </c>
      <c r="NE68" s="582">
        <v>7840409.4000000004</v>
      </c>
      <c r="NQ68" s="582">
        <v>146278.32</v>
      </c>
      <c r="NX68" s="582">
        <v>0.4</v>
      </c>
      <c r="OE68" s="582">
        <v>353.1</v>
      </c>
      <c r="ON68" s="582">
        <v>8620449.3900000006</v>
      </c>
      <c r="OT68" s="582">
        <v>1869526.04</v>
      </c>
      <c r="PU68" s="582">
        <v>9566917.1999999993</v>
      </c>
      <c r="XL68" s="582">
        <v>17976</v>
      </c>
      <c r="YF68" s="582">
        <v>4097710.49</v>
      </c>
      <c r="YJ68" s="582">
        <v>0</v>
      </c>
      <c r="YW68" s="582">
        <v>0</v>
      </c>
      <c r="ABI68" s="582">
        <v>1701352.2</v>
      </c>
      <c r="ABP68" s="582">
        <v>1472326.44</v>
      </c>
      <c r="ABY68" s="582">
        <v>4382705.4000000004</v>
      </c>
      <c r="ACJ68" s="582">
        <v>54180</v>
      </c>
      <c r="AET68" s="582">
        <v>6185814.0700000003</v>
      </c>
      <c r="AFD68" s="582">
        <v>-895850.5</v>
      </c>
      <c r="AGC68" s="582">
        <v>0</v>
      </c>
      <c r="AGN68" s="582">
        <v>6752266.1399999997</v>
      </c>
      <c r="AGV68" s="582">
        <v>10291583.76</v>
      </c>
      <c r="AGW68" s="582">
        <v>6921644.04</v>
      </c>
      <c r="AHM68" s="582">
        <v>1278909.33</v>
      </c>
      <c r="AHT68" s="582">
        <f t="shared" si="79"/>
        <v>190660465.81999996</v>
      </c>
      <c r="AHV68" s="611" t="s">
        <v>6248</v>
      </c>
      <c r="AHW68" s="611" t="s">
        <v>6045</v>
      </c>
      <c r="AHX68" s="611" t="s">
        <v>6046</v>
      </c>
    </row>
    <row r="69" spans="1:908" x14ac:dyDescent="0.7">
      <c r="A69" s="576" t="str">
        <f t="shared" si="78"/>
        <v>ภาระ</v>
      </c>
      <c r="B69" s="581" t="s">
        <v>6405</v>
      </c>
      <c r="C69" s="582" t="s">
        <v>6406</v>
      </c>
      <c r="D69" s="582">
        <v>25257944.219999999</v>
      </c>
      <c r="AT69" s="582">
        <v>7047673.4400000004</v>
      </c>
      <c r="BI69" s="582">
        <v>14254793.98</v>
      </c>
      <c r="BJ69" s="582">
        <v>107500</v>
      </c>
      <c r="BR69" s="582">
        <v>13217673.34</v>
      </c>
      <c r="CG69" s="582">
        <v>6429631.2199999997</v>
      </c>
      <c r="CT69" s="582">
        <v>2050665</v>
      </c>
      <c r="DK69" s="582">
        <v>0</v>
      </c>
      <c r="DT69" s="582">
        <v>1191046.46</v>
      </c>
      <c r="EE69" s="582">
        <v>0</v>
      </c>
      <c r="EF69" s="582">
        <v>732035</v>
      </c>
      <c r="EN69" s="582">
        <v>28730684.039999999</v>
      </c>
      <c r="EW69" s="582">
        <v>12372889</v>
      </c>
      <c r="FI69" s="582">
        <v>2635153.5699999998</v>
      </c>
      <c r="FQ69" s="582">
        <v>33972232.82</v>
      </c>
      <c r="GE69" s="582">
        <v>6130241.6600000001</v>
      </c>
      <c r="GQ69" s="582">
        <v>1555785.34</v>
      </c>
      <c r="HC69" s="582">
        <v>26216031.379999999</v>
      </c>
      <c r="HS69" s="582">
        <v>17489333.550000001</v>
      </c>
      <c r="HT69" s="582">
        <v>2670172.4700000002</v>
      </c>
      <c r="II69" s="582">
        <v>7286108.5599999996</v>
      </c>
      <c r="IJ69" s="582">
        <v>19110771.190000001</v>
      </c>
      <c r="IU69" s="582">
        <v>8034616.7100000009</v>
      </c>
      <c r="JF69" s="582">
        <v>2942960.6799999997</v>
      </c>
      <c r="JS69" s="582">
        <v>7242219.3999999994</v>
      </c>
      <c r="JT69" s="582">
        <v>853195</v>
      </c>
      <c r="LH69" s="582">
        <v>32203939.120000001</v>
      </c>
      <c r="LI69" s="582">
        <v>4211663.5199999996</v>
      </c>
      <c r="LJ69" s="582">
        <v>3362256.75</v>
      </c>
      <c r="LK69" s="582">
        <v>1626290.61</v>
      </c>
      <c r="LV69" s="582">
        <v>127509.86</v>
      </c>
      <c r="LW69" s="582">
        <v>0</v>
      </c>
      <c r="LX69" s="582">
        <v>732340</v>
      </c>
      <c r="MH69" s="582">
        <v>12003782.24</v>
      </c>
      <c r="MT69" s="582">
        <v>0</v>
      </c>
      <c r="NE69" s="582">
        <v>13503389.279999999</v>
      </c>
      <c r="NQ69" s="582">
        <v>5912870</v>
      </c>
      <c r="NX69" s="582">
        <v>-0.4</v>
      </c>
      <c r="OE69" s="582">
        <v>2351412</v>
      </c>
      <c r="ON69" s="582">
        <v>18443226.579999998</v>
      </c>
      <c r="OT69" s="582">
        <v>11862651.93</v>
      </c>
      <c r="PU69" s="582">
        <v>60878169.399999999</v>
      </c>
      <c r="XL69" s="582">
        <v>0</v>
      </c>
      <c r="YF69" s="582">
        <v>16146701.560000001</v>
      </c>
      <c r="YJ69" s="582">
        <v>1477213.59</v>
      </c>
      <c r="YW69" s="582">
        <v>0</v>
      </c>
      <c r="ABI69" s="582">
        <v>10099158.66</v>
      </c>
      <c r="ABP69" s="582">
        <v>205221.5</v>
      </c>
      <c r="ABY69" s="582">
        <v>3403975.01</v>
      </c>
      <c r="AET69" s="582">
        <v>5067245.76</v>
      </c>
      <c r="AFD69" s="582">
        <v>883950.5</v>
      </c>
      <c r="AGC69" s="582">
        <v>0</v>
      </c>
      <c r="AGN69" s="582">
        <v>54543352.350000001</v>
      </c>
      <c r="AGV69" s="582">
        <v>28444921.309999999</v>
      </c>
      <c r="AGW69" s="582">
        <v>16557871.09</v>
      </c>
      <c r="AHM69" s="582">
        <v>13731329.07</v>
      </c>
      <c r="AHT69" s="582">
        <f t="shared" si="79"/>
        <v>565311799.32000005</v>
      </c>
      <c r="AHV69" s="611" t="s">
        <v>6248</v>
      </c>
      <c r="AHW69" s="611" t="s">
        <v>6047</v>
      </c>
      <c r="AHX69" s="611" t="s">
        <v>6048</v>
      </c>
    </row>
    <row r="70" spans="1:908" x14ac:dyDescent="0.7">
      <c r="A70" s="576" t="str">
        <f t="shared" si="78"/>
        <v>ภาระ</v>
      </c>
      <c r="B70" s="581" t="s">
        <v>6407</v>
      </c>
      <c r="C70" s="582" t="s">
        <v>6408</v>
      </c>
      <c r="D70" s="582">
        <v>265591415.12</v>
      </c>
      <c r="BI70" s="582">
        <v>0</v>
      </c>
      <c r="BJ70" s="582">
        <v>0</v>
      </c>
      <c r="CG70" s="582">
        <v>0</v>
      </c>
      <c r="DK70" s="582">
        <v>201693073.22</v>
      </c>
      <c r="EE70" s="582">
        <v>1368161.6</v>
      </c>
      <c r="FI70" s="582">
        <v>195130</v>
      </c>
      <c r="FQ70" s="582">
        <v>16497632</v>
      </c>
      <c r="HS70" s="582">
        <v>0</v>
      </c>
      <c r="IJ70" s="582">
        <v>0</v>
      </c>
      <c r="JF70" s="582">
        <v>0</v>
      </c>
      <c r="JL70" s="582">
        <v>5663665.8300000001</v>
      </c>
      <c r="JS70" s="582">
        <v>0</v>
      </c>
      <c r="LW70" s="582">
        <v>15443995.199999999</v>
      </c>
      <c r="MT70" s="582">
        <v>94202494.480000004</v>
      </c>
      <c r="NX70" s="582">
        <v>236052899.89999992</v>
      </c>
      <c r="QO70" s="582">
        <v>0</v>
      </c>
      <c r="XI70" s="582">
        <v>62218123.100000001</v>
      </c>
      <c r="YJ70" s="582">
        <v>0</v>
      </c>
      <c r="ZM70" s="582">
        <v>0</v>
      </c>
      <c r="AET70" s="582">
        <v>0</v>
      </c>
      <c r="AFD70" s="582">
        <v>27236053.640000001</v>
      </c>
      <c r="AGC70" s="582">
        <v>0</v>
      </c>
      <c r="AGN70" s="582">
        <v>0</v>
      </c>
      <c r="AHT70" s="582">
        <f t="shared" si="79"/>
        <v>926162644.08999991</v>
      </c>
      <c r="AHV70" s="611" t="s">
        <v>6248</v>
      </c>
      <c r="AHW70" s="611" t="s">
        <v>6049</v>
      </c>
      <c r="AHX70" s="611" t="s">
        <v>6050</v>
      </c>
    </row>
    <row r="71" spans="1:908" x14ac:dyDescent="0.7">
      <c r="A71" s="576" t="str">
        <f t="shared" si="78"/>
        <v>ภาระ</v>
      </c>
      <c r="B71" s="581" t="s">
        <v>6409</v>
      </c>
      <c r="C71" s="582" t="s">
        <v>6410</v>
      </c>
      <c r="D71" s="582">
        <v>0</v>
      </c>
      <c r="V71" s="582">
        <v>0</v>
      </c>
      <c r="CG71" s="582">
        <v>997725.67</v>
      </c>
      <c r="EN71" s="582">
        <v>1216544.8</v>
      </c>
      <c r="FI71" s="582">
        <v>1709991.4</v>
      </c>
      <c r="GE71" s="582">
        <v>1208068.2</v>
      </c>
      <c r="GQ71" s="582">
        <v>1284665.55</v>
      </c>
      <c r="IJ71" s="582">
        <v>16229346.640000001</v>
      </c>
      <c r="JF71" s="582">
        <v>1924274.6</v>
      </c>
      <c r="ON71" s="582">
        <v>13132539.26</v>
      </c>
      <c r="OT71" s="582">
        <v>1617095.44</v>
      </c>
      <c r="ABY71" s="582">
        <v>7184393.75</v>
      </c>
      <c r="AHT71" s="582">
        <f t="shared" si="79"/>
        <v>46504645.310000002</v>
      </c>
      <c r="AHV71" s="611" t="s">
        <v>6248</v>
      </c>
      <c r="AHW71" s="611" t="s">
        <v>6051</v>
      </c>
      <c r="AHX71" s="611" t="s">
        <v>6052</v>
      </c>
    </row>
    <row r="72" spans="1:908" x14ac:dyDescent="0.7">
      <c r="A72" s="576" t="str">
        <f t="shared" si="78"/>
        <v>ภาระ</v>
      </c>
      <c r="B72" s="581" t="s">
        <v>6411</v>
      </c>
      <c r="C72" s="582" t="s">
        <v>6412</v>
      </c>
      <c r="D72" s="582">
        <v>0</v>
      </c>
      <c r="IJ72" s="582">
        <v>7500</v>
      </c>
      <c r="AHT72" s="582">
        <f t="shared" si="79"/>
        <v>7500</v>
      </c>
      <c r="AHV72" s="611" t="s">
        <v>6248</v>
      </c>
      <c r="AHW72" s="611" t="s">
        <v>6053</v>
      </c>
      <c r="AHX72" s="611" t="s">
        <v>6054</v>
      </c>
    </row>
    <row r="73" spans="1:908" x14ac:dyDescent="0.7">
      <c r="A73" s="576" t="str">
        <f t="shared" si="78"/>
        <v>ภาระ</v>
      </c>
      <c r="B73" s="581" t="s">
        <v>6413</v>
      </c>
      <c r="C73" s="582" t="s">
        <v>6054</v>
      </c>
      <c r="AK73" s="582">
        <v>0</v>
      </c>
      <c r="CG73" s="582">
        <v>20853.23</v>
      </c>
      <c r="RU73" s="582">
        <v>0</v>
      </c>
      <c r="AHT73" s="582">
        <f t="shared" si="79"/>
        <v>20853.23</v>
      </c>
      <c r="AHV73" s="611" t="s">
        <v>6248</v>
      </c>
      <c r="AHW73" s="611" t="s">
        <v>6055</v>
      </c>
      <c r="AHX73" s="611" t="s">
        <v>6056</v>
      </c>
    </row>
    <row r="74" spans="1:908" x14ac:dyDescent="0.7">
      <c r="A74" s="576" t="str">
        <f t="shared" si="78"/>
        <v>ภาระ</v>
      </c>
      <c r="B74" s="581" t="s">
        <v>6464</v>
      </c>
      <c r="C74" s="582" t="s">
        <v>6465</v>
      </c>
      <c r="KX74" s="582">
        <v>0</v>
      </c>
      <c r="NV74" s="582">
        <v>0</v>
      </c>
      <c r="AHT74" s="582">
        <f t="shared" si="79"/>
        <v>0</v>
      </c>
      <c r="AHV74" s="611" t="s">
        <v>6248</v>
      </c>
      <c r="AHW74" s="611" t="s">
        <v>6057</v>
      </c>
      <c r="AHX74" s="611" t="s">
        <v>6058</v>
      </c>
    </row>
    <row r="75" spans="1:908" x14ac:dyDescent="0.7">
      <c r="A75" s="576" t="str">
        <f t="shared" si="78"/>
        <v>ภาระ</v>
      </c>
      <c r="B75" s="581" t="s">
        <v>6414</v>
      </c>
      <c r="C75" s="582" t="s">
        <v>6058</v>
      </c>
      <c r="D75" s="582">
        <v>0</v>
      </c>
      <c r="CG75" s="582">
        <v>0</v>
      </c>
      <c r="EE75" s="582">
        <v>0</v>
      </c>
      <c r="FI75" s="582">
        <v>5018.3</v>
      </c>
      <c r="GE75" s="582">
        <v>2480406.1</v>
      </c>
      <c r="LI75" s="582">
        <v>0</v>
      </c>
      <c r="ABY75" s="582">
        <v>3522633.35</v>
      </c>
      <c r="AFE75" s="582">
        <v>0</v>
      </c>
      <c r="AHT75" s="582">
        <f t="shared" si="79"/>
        <v>6008057.75</v>
      </c>
      <c r="AHV75" s="611" t="s">
        <v>6248</v>
      </c>
      <c r="AHW75" s="611" t="s">
        <v>6059</v>
      </c>
      <c r="AHX75" s="611" t="s">
        <v>6060</v>
      </c>
    </row>
    <row r="76" spans="1:908" x14ac:dyDescent="0.7">
      <c r="A76" s="576" t="str">
        <f t="shared" si="78"/>
        <v>ภาระ</v>
      </c>
      <c r="B76" s="581" t="s">
        <v>6415</v>
      </c>
      <c r="C76" s="582" t="s">
        <v>6060</v>
      </c>
      <c r="V76" s="582">
        <v>0</v>
      </c>
      <c r="FI76" s="582">
        <v>36052.22</v>
      </c>
      <c r="ABY76" s="582">
        <v>501490</v>
      </c>
      <c r="AHT76" s="582">
        <f t="shared" si="79"/>
        <v>537542.22</v>
      </c>
      <c r="AHV76" s="611" t="s">
        <v>6248</v>
      </c>
      <c r="AHW76" s="611" t="s">
        <v>6061</v>
      </c>
      <c r="AHX76" s="611" t="s">
        <v>6062</v>
      </c>
    </row>
    <row r="77" spans="1:908" x14ac:dyDescent="0.7">
      <c r="A77" s="576" t="str">
        <f t="shared" si="78"/>
        <v>ภาระ</v>
      </c>
      <c r="B77" s="581" t="s">
        <v>6466</v>
      </c>
      <c r="C77" s="582" t="s">
        <v>6064</v>
      </c>
      <c r="BY77" s="582">
        <v>0</v>
      </c>
      <c r="AHT77" s="582">
        <f t="shared" si="79"/>
        <v>0</v>
      </c>
      <c r="AHV77" s="611" t="s">
        <v>6248</v>
      </c>
      <c r="AHW77" s="611" t="s">
        <v>6063</v>
      </c>
      <c r="AHX77" s="611" t="s">
        <v>6064</v>
      </c>
    </row>
    <row r="78" spans="1:908" x14ac:dyDescent="0.7">
      <c r="A78" s="576" t="str">
        <f t="shared" si="78"/>
        <v>ภาระ</v>
      </c>
      <c r="B78" s="581" t="s">
        <v>6065</v>
      </c>
      <c r="C78" s="582" t="s">
        <v>6066</v>
      </c>
      <c r="D78" s="582">
        <v>0</v>
      </c>
      <c r="E78" s="582">
        <v>9098032.2100000009</v>
      </c>
      <c r="F78" s="582">
        <v>19980113.09</v>
      </c>
      <c r="G78" s="582">
        <v>1424785.31</v>
      </c>
      <c r="H78" s="582">
        <v>6431419.0999999996</v>
      </c>
      <c r="I78" s="582">
        <v>1007937.6</v>
      </c>
      <c r="J78" s="582">
        <v>9062370.3000000007</v>
      </c>
      <c r="K78" s="582">
        <v>2729653.42</v>
      </c>
      <c r="L78" s="582">
        <v>4331691.8099999996</v>
      </c>
      <c r="M78" s="582">
        <v>3783115.49</v>
      </c>
      <c r="N78" s="582">
        <v>6866270</v>
      </c>
      <c r="O78" s="582">
        <v>6765480.9299999997</v>
      </c>
      <c r="P78" s="582">
        <v>4272316.26</v>
      </c>
      <c r="Q78" s="582">
        <v>3585748.55</v>
      </c>
      <c r="R78" s="582">
        <v>1760485.66</v>
      </c>
      <c r="S78" s="582">
        <v>14459466.300000001</v>
      </c>
      <c r="T78" s="582">
        <v>4077511.8</v>
      </c>
      <c r="U78" s="582">
        <v>2083173.33</v>
      </c>
      <c r="V78" s="582">
        <v>0</v>
      </c>
      <c r="W78" s="582">
        <v>40146860.93</v>
      </c>
      <c r="X78" s="582">
        <v>3004416.47</v>
      </c>
      <c r="Y78" s="582">
        <v>1825457.17</v>
      </c>
      <c r="Z78" s="582">
        <v>11134363.35</v>
      </c>
      <c r="AA78" s="582">
        <v>10751121.23</v>
      </c>
      <c r="AB78" s="582">
        <v>7205941.8899999997</v>
      </c>
      <c r="AC78" s="582">
        <v>89253760.849999994</v>
      </c>
      <c r="AD78" s="582">
        <v>11716250.800000001</v>
      </c>
      <c r="AE78" s="582">
        <v>11933764.560000001</v>
      </c>
      <c r="AF78" s="582">
        <v>76387432.219999999</v>
      </c>
      <c r="AG78" s="582">
        <v>16127547.49</v>
      </c>
      <c r="AH78" s="582">
        <v>12962324.35</v>
      </c>
      <c r="AI78" s="582">
        <v>34319949.609999999</v>
      </c>
      <c r="AJ78" s="582">
        <v>8795423.9700000007</v>
      </c>
      <c r="AK78" s="582">
        <v>7174688.4800000004</v>
      </c>
      <c r="AL78" s="582">
        <v>3928365.68</v>
      </c>
      <c r="AM78" s="582">
        <v>29375778.079999998</v>
      </c>
      <c r="AN78" s="582">
        <v>1668938.52</v>
      </c>
      <c r="AO78" s="582">
        <v>5348598.0999999996</v>
      </c>
      <c r="AP78" s="582">
        <v>7461406.9299999997</v>
      </c>
      <c r="AQ78" s="582">
        <v>6235518.7599999998</v>
      </c>
      <c r="AR78" s="582">
        <v>11204207.58</v>
      </c>
      <c r="AS78" s="582">
        <v>4126074.42</v>
      </c>
      <c r="AU78" s="582">
        <v>404912.69</v>
      </c>
      <c r="AV78" s="582">
        <v>77606.12</v>
      </c>
      <c r="AW78" s="582">
        <v>1347750.58</v>
      </c>
      <c r="AX78" s="582">
        <v>2061283.1400000001</v>
      </c>
      <c r="AY78" s="582">
        <v>6788921.4100000001</v>
      </c>
      <c r="AZ78" s="582">
        <v>16000</v>
      </c>
      <c r="BA78" s="582">
        <v>622743.13</v>
      </c>
      <c r="BB78" s="582">
        <v>148500.25</v>
      </c>
      <c r="BC78" s="582">
        <v>556190.18999999994</v>
      </c>
      <c r="BD78" s="582">
        <v>389673.51</v>
      </c>
      <c r="BE78" s="582">
        <v>937244.45</v>
      </c>
      <c r="BF78" s="582">
        <v>8199487.9199999999</v>
      </c>
      <c r="BG78" s="582">
        <v>121787.71</v>
      </c>
      <c r="BH78" s="582">
        <v>1302855.47</v>
      </c>
      <c r="BI78" s="582">
        <v>4715979.68</v>
      </c>
      <c r="BJ78" s="582">
        <v>18558543.82</v>
      </c>
      <c r="BK78" s="582">
        <v>3624542.92</v>
      </c>
      <c r="BL78" s="582">
        <v>1673045.17</v>
      </c>
      <c r="BM78" s="582">
        <v>6858325.4900000002</v>
      </c>
      <c r="BN78" s="582">
        <v>1964712.68</v>
      </c>
      <c r="BO78" s="582">
        <v>887709.68</v>
      </c>
      <c r="BP78" s="582">
        <v>846331.51</v>
      </c>
      <c r="BQ78" s="582">
        <v>1173751.4099999999</v>
      </c>
      <c r="BS78" s="582">
        <v>1986560.37</v>
      </c>
      <c r="BT78" s="582">
        <v>1255491.71</v>
      </c>
      <c r="BU78" s="582">
        <v>5927090.9199999999</v>
      </c>
      <c r="BV78" s="582">
        <v>2790115.2</v>
      </c>
      <c r="BW78" s="582">
        <v>3910984.73</v>
      </c>
      <c r="BX78" s="582">
        <v>1427293.35</v>
      </c>
      <c r="BY78" s="582">
        <v>3857470.62</v>
      </c>
      <c r="BZ78" s="582">
        <v>27772812.399999999</v>
      </c>
      <c r="CA78" s="582">
        <v>5443096.29</v>
      </c>
      <c r="CB78" s="582">
        <v>13982336.210000001</v>
      </c>
      <c r="CC78" s="582">
        <v>13400744.279999999</v>
      </c>
      <c r="CD78" s="582">
        <v>4057595.77</v>
      </c>
      <c r="CE78" s="582">
        <v>3123230.06</v>
      </c>
      <c r="CF78" s="582">
        <v>3823966.73</v>
      </c>
      <c r="CG78" s="582">
        <v>1654852.45</v>
      </c>
      <c r="CH78" s="582">
        <v>4765761.0199999996</v>
      </c>
      <c r="CI78" s="582">
        <v>8012713.0999999996</v>
      </c>
      <c r="CJ78" s="582">
        <v>2227902.29</v>
      </c>
      <c r="CK78" s="582">
        <v>1825220.3</v>
      </c>
      <c r="CL78" s="582">
        <v>4863659.54</v>
      </c>
      <c r="CM78" s="582">
        <v>2654206.87</v>
      </c>
      <c r="CN78" s="582">
        <v>2654452.5699999998</v>
      </c>
      <c r="CO78" s="582">
        <v>947409.93</v>
      </c>
      <c r="CP78" s="582">
        <v>4707714.5199999996</v>
      </c>
      <c r="CQ78" s="582">
        <v>732137.77</v>
      </c>
      <c r="CR78" s="582">
        <v>1813428.29</v>
      </c>
      <c r="CS78" s="582">
        <v>1307305.57</v>
      </c>
      <c r="CT78" s="582">
        <v>644745.64</v>
      </c>
      <c r="CU78" s="582">
        <v>1825099.63</v>
      </c>
      <c r="CV78" s="582">
        <v>1863354.44</v>
      </c>
      <c r="CW78" s="582">
        <v>8497566.2300000004</v>
      </c>
      <c r="CX78" s="582">
        <v>2047316.63</v>
      </c>
      <c r="CY78" s="582">
        <v>3768810.68</v>
      </c>
      <c r="CZ78" s="582">
        <v>2497799.21</v>
      </c>
      <c r="DA78" s="582">
        <v>3884082.25</v>
      </c>
      <c r="DB78" s="582">
        <v>57379858.869999997</v>
      </c>
      <c r="DC78" s="582">
        <v>45762015.109999999</v>
      </c>
      <c r="DD78" s="582">
        <v>7052432.9800000004</v>
      </c>
      <c r="DE78" s="582">
        <v>3842432.92</v>
      </c>
      <c r="DF78" s="582">
        <v>4301144.7699999996</v>
      </c>
      <c r="DG78" s="582">
        <v>13523496.710000001</v>
      </c>
      <c r="DH78" s="582">
        <v>5953530.71</v>
      </c>
      <c r="DI78" s="582">
        <v>10518202.59</v>
      </c>
      <c r="DJ78" s="582">
        <v>727908.47</v>
      </c>
      <c r="DK78" s="582">
        <v>62703959.969999999</v>
      </c>
      <c r="DL78" s="582">
        <v>5008416.2300000004</v>
      </c>
      <c r="DM78" s="582">
        <v>7226124.2199999997</v>
      </c>
      <c r="DN78" s="582">
        <v>3004168.12</v>
      </c>
      <c r="DO78" s="582">
        <v>9573621.2300000004</v>
      </c>
      <c r="DP78" s="582">
        <v>4019618.94</v>
      </c>
      <c r="DQ78" s="582">
        <v>16193772.52</v>
      </c>
      <c r="DR78" s="582">
        <v>3154684.45</v>
      </c>
      <c r="DS78" s="582">
        <v>7033419.5</v>
      </c>
      <c r="DT78" s="582">
        <v>816901</v>
      </c>
      <c r="DU78" s="582">
        <v>13211825.74</v>
      </c>
      <c r="DV78" s="582">
        <v>11425275.25</v>
      </c>
      <c r="DW78" s="582">
        <v>11937467.35</v>
      </c>
      <c r="DX78" s="582">
        <v>6283605.7699999996</v>
      </c>
      <c r="DY78" s="582">
        <v>844079.53</v>
      </c>
      <c r="DZ78" s="582">
        <v>5726240.6500000004</v>
      </c>
      <c r="EA78" s="582">
        <v>1421535.53</v>
      </c>
      <c r="EB78" s="582">
        <v>1916535.18</v>
      </c>
      <c r="EC78" s="582">
        <v>2573239.1800000002</v>
      </c>
      <c r="ED78" s="582">
        <v>11064555.92</v>
      </c>
      <c r="EE78" s="582">
        <v>12772101.34</v>
      </c>
      <c r="EF78" s="582">
        <v>2452370.71</v>
      </c>
      <c r="EG78" s="582">
        <v>2792491.54</v>
      </c>
      <c r="EH78" s="582">
        <v>7454486.8799999999</v>
      </c>
      <c r="EI78" s="582">
        <v>5402431.0199999996</v>
      </c>
      <c r="EJ78" s="582">
        <v>6198166.46</v>
      </c>
      <c r="EK78" s="582">
        <v>9845216.2699999996</v>
      </c>
      <c r="EL78" s="582">
        <v>3385816.9</v>
      </c>
      <c r="EM78" s="582">
        <v>6784577.6399999997</v>
      </c>
      <c r="EN78" s="582">
        <v>390000</v>
      </c>
      <c r="EO78" s="582">
        <v>3482427.15</v>
      </c>
      <c r="EP78" s="582">
        <v>10388539.289999999</v>
      </c>
      <c r="EQ78" s="582">
        <v>4019538.88</v>
      </c>
      <c r="ER78" s="582">
        <v>6852163.5300000003</v>
      </c>
      <c r="ES78" s="582">
        <v>3047656.06</v>
      </c>
      <c r="ET78" s="582">
        <v>14575626.68</v>
      </c>
      <c r="EU78" s="582">
        <v>10377556.949999999</v>
      </c>
      <c r="EV78" s="582">
        <v>6573894.1799999997</v>
      </c>
      <c r="EW78" s="582">
        <v>56921128.93</v>
      </c>
      <c r="EX78" s="582">
        <v>1863061.07</v>
      </c>
      <c r="EY78" s="582">
        <v>1495294.47</v>
      </c>
      <c r="EZ78" s="582">
        <v>6288857.6600000001</v>
      </c>
      <c r="FA78" s="582">
        <v>3097191.49</v>
      </c>
      <c r="FB78" s="582">
        <v>20329428.149999999</v>
      </c>
      <c r="FC78" s="582">
        <v>1321953.3</v>
      </c>
      <c r="FD78" s="582">
        <v>3397236.83</v>
      </c>
      <c r="FE78" s="582">
        <v>2890128.04</v>
      </c>
      <c r="FF78" s="582">
        <v>2732146.65</v>
      </c>
      <c r="FG78" s="582">
        <v>2779920.42</v>
      </c>
      <c r="FH78" s="582">
        <v>1836610.75</v>
      </c>
      <c r="FI78" s="582">
        <v>0</v>
      </c>
      <c r="FJ78" s="582">
        <v>5773250.8600000003</v>
      </c>
      <c r="FK78" s="582">
        <v>134226.1</v>
      </c>
      <c r="FL78" s="582">
        <v>3195883.83</v>
      </c>
      <c r="FM78" s="582">
        <v>293311.71000000002</v>
      </c>
      <c r="FN78" s="582">
        <v>4554922.95</v>
      </c>
      <c r="FO78" s="582">
        <v>2430456.5699999998</v>
      </c>
      <c r="FP78" s="582">
        <v>2084990.59</v>
      </c>
      <c r="FQ78" s="582">
        <v>1375019.18</v>
      </c>
      <c r="FR78" s="582">
        <v>3643727.7</v>
      </c>
      <c r="FS78" s="582">
        <v>5471829.6299999999</v>
      </c>
      <c r="FT78" s="582">
        <v>8834992.5399999991</v>
      </c>
      <c r="FU78" s="582">
        <v>6590128.7300000004</v>
      </c>
      <c r="FV78" s="582">
        <v>2293988.0299999998</v>
      </c>
      <c r="FW78" s="582">
        <v>22830398.149999999</v>
      </c>
      <c r="FX78" s="582">
        <v>8901531.4900000002</v>
      </c>
      <c r="FY78" s="582">
        <v>7140324.4299999997</v>
      </c>
      <c r="FZ78" s="582">
        <v>2365470.4500000002</v>
      </c>
      <c r="GA78" s="582">
        <v>12532793.310000001</v>
      </c>
      <c r="GB78" s="582">
        <v>9171473.0199999996</v>
      </c>
      <c r="GC78" s="582">
        <v>2486655.48</v>
      </c>
      <c r="GD78" s="582">
        <v>2060665.58</v>
      </c>
      <c r="GE78" s="582">
        <v>48500</v>
      </c>
      <c r="GF78" s="582">
        <v>2020434.55</v>
      </c>
      <c r="GG78" s="582">
        <v>752003.38</v>
      </c>
      <c r="GH78" s="582">
        <v>6777218.8200000003</v>
      </c>
      <c r="GI78" s="582">
        <v>3066499.21</v>
      </c>
      <c r="GJ78" s="582">
        <v>310622.83</v>
      </c>
      <c r="GK78" s="582">
        <v>1369070.22</v>
      </c>
      <c r="GL78" s="582">
        <v>7369293.9900000002</v>
      </c>
      <c r="GM78" s="582">
        <v>1215234.08</v>
      </c>
      <c r="GN78" s="582">
        <v>1068756.92</v>
      </c>
      <c r="GO78" s="582">
        <v>1206375.6000000001</v>
      </c>
      <c r="GP78" s="582">
        <v>648756.63</v>
      </c>
      <c r="GQ78" s="582">
        <v>5822912.7999999998</v>
      </c>
      <c r="GR78" s="582">
        <v>4575492.41</v>
      </c>
      <c r="GS78" s="582">
        <v>1854321.2</v>
      </c>
      <c r="GT78" s="582">
        <v>6180657.7000000002</v>
      </c>
      <c r="GU78" s="582">
        <v>0</v>
      </c>
      <c r="GV78" s="582">
        <v>1711302.05</v>
      </c>
      <c r="GW78" s="582">
        <v>514914.48</v>
      </c>
      <c r="GX78" s="582">
        <v>489324.1</v>
      </c>
      <c r="GY78" s="582">
        <v>54047358.420000002</v>
      </c>
      <c r="GZ78" s="582">
        <v>2626241.34</v>
      </c>
      <c r="HA78" s="582">
        <v>3826617.11</v>
      </c>
      <c r="HB78" s="582">
        <v>2412944.33</v>
      </c>
      <c r="HC78" s="582">
        <v>446876.08</v>
      </c>
      <c r="HD78" s="582">
        <v>1030177.98</v>
      </c>
      <c r="HE78" s="582">
        <v>11536088.390000001</v>
      </c>
      <c r="HF78" s="582">
        <v>14274630.689999999</v>
      </c>
      <c r="HG78" s="582">
        <v>7716320.4900000002</v>
      </c>
      <c r="HH78" s="582">
        <v>3021373.99</v>
      </c>
      <c r="HI78" s="582">
        <v>283606.59999999998</v>
      </c>
      <c r="HJ78" s="582">
        <v>10440261.43</v>
      </c>
      <c r="HK78" s="582">
        <v>617783.19999999995</v>
      </c>
      <c r="HL78" s="582">
        <v>11585442.810000001</v>
      </c>
      <c r="HM78" s="582">
        <v>7725232.3099999996</v>
      </c>
      <c r="HN78" s="582">
        <v>7440694.2699999996</v>
      </c>
      <c r="HO78" s="582">
        <v>6166297.0499999998</v>
      </c>
      <c r="HP78" s="582">
        <v>142145.84</v>
      </c>
      <c r="HQ78" s="582">
        <v>5846446.8700000001</v>
      </c>
      <c r="HR78" s="582">
        <v>670743.18000000005</v>
      </c>
      <c r="HS78" s="582">
        <v>917208.4</v>
      </c>
      <c r="HT78" s="582">
        <v>6156523.4100000001</v>
      </c>
      <c r="HU78" s="582">
        <v>12603395.23</v>
      </c>
      <c r="HV78" s="582">
        <v>3732257.68</v>
      </c>
      <c r="HW78" s="582">
        <v>3083892.31</v>
      </c>
      <c r="HX78" s="582">
        <v>4542803.68</v>
      </c>
      <c r="HY78" s="582">
        <v>5225487.74</v>
      </c>
      <c r="HZ78" s="582">
        <v>8856414.7699999996</v>
      </c>
      <c r="IA78" s="582">
        <v>2145920.23</v>
      </c>
      <c r="IB78" s="582">
        <v>6060805.3499999996</v>
      </c>
      <c r="IC78" s="582">
        <v>4341338.84</v>
      </c>
      <c r="ID78" s="582">
        <v>3234981.54</v>
      </c>
      <c r="IE78" s="582">
        <v>1325624.22</v>
      </c>
      <c r="IF78" s="582">
        <v>5256883.08</v>
      </c>
      <c r="IG78" s="582">
        <v>2262809.25</v>
      </c>
      <c r="IH78" s="582">
        <v>1751771.9</v>
      </c>
      <c r="II78" s="582">
        <v>9392.0300000000007</v>
      </c>
      <c r="IJ78" s="582">
        <v>0</v>
      </c>
      <c r="IK78" s="582">
        <v>1212032.8999999999</v>
      </c>
      <c r="IL78" s="582">
        <v>14279405.359999999</v>
      </c>
      <c r="IM78" s="582">
        <v>13672485.470000001</v>
      </c>
      <c r="IN78" s="582">
        <v>2587130.2400000002</v>
      </c>
      <c r="IO78" s="582">
        <v>884661</v>
      </c>
      <c r="IP78" s="582">
        <v>1836439.34</v>
      </c>
      <c r="IQ78" s="582">
        <v>2184260.5299999998</v>
      </c>
      <c r="IR78" s="582">
        <v>4214957.05</v>
      </c>
      <c r="IS78" s="582">
        <v>2588235.5</v>
      </c>
      <c r="IT78" s="582">
        <v>177463644.69999999</v>
      </c>
      <c r="IV78" s="582">
        <v>1040580.85</v>
      </c>
      <c r="IW78" s="582">
        <v>4741782.43</v>
      </c>
      <c r="IX78" s="582">
        <v>2469493.46</v>
      </c>
      <c r="IY78" s="582">
        <v>795310.2</v>
      </c>
      <c r="IZ78" s="582">
        <v>7113781.4499999993</v>
      </c>
      <c r="JA78" s="582">
        <v>728289.24</v>
      </c>
      <c r="JB78" s="582">
        <v>3704559.54</v>
      </c>
      <c r="JC78" s="582">
        <v>4969871</v>
      </c>
      <c r="JD78" s="582">
        <v>6498238.6899999995</v>
      </c>
      <c r="JE78" s="582">
        <v>3903720.85</v>
      </c>
      <c r="JF78" s="582">
        <v>642570.03</v>
      </c>
      <c r="JG78" s="582">
        <v>24783946.02</v>
      </c>
      <c r="JH78" s="582">
        <v>3678776.82</v>
      </c>
      <c r="JI78" s="582">
        <v>7060387.0700000003</v>
      </c>
      <c r="JJ78" s="582">
        <v>6393552.04</v>
      </c>
      <c r="JK78" s="582">
        <v>1506452.45</v>
      </c>
      <c r="JL78" s="582">
        <v>41495442.890000001</v>
      </c>
      <c r="JM78" s="582">
        <v>1288289.78</v>
      </c>
      <c r="JN78" s="582">
        <v>7139657.5</v>
      </c>
      <c r="JO78" s="582">
        <v>7864384.0700000003</v>
      </c>
      <c r="JP78" s="582">
        <v>4959210.55</v>
      </c>
      <c r="JQ78" s="582">
        <v>9208373.4100000001</v>
      </c>
      <c r="JR78" s="582">
        <v>1983309.61</v>
      </c>
      <c r="JS78" s="582">
        <v>4404168.8</v>
      </c>
      <c r="JT78" s="582">
        <v>477351</v>
      </c>
      <c r="JU78" s="582">
        <v>5182598.5999999996</v>
      </c>
      <c r="JV78" s="582">
        <v>1549823.31</v>
      </c>
      <c r="JW78" s="582">
        <v>3135358.17</v>
      </c>
      <c r="JX78" s="582">
        <v>688204.17</v>
      </c>
      <c r="JY78" s="582">
        <v>11028104.68</v>
      </c>
      <c r="JZ78" s="582">
        <v>5834987.6399999997</v>
      </c>
      <c r="KA78" s="582">
        <v>4889449.03</v>
      </c>
      <c r="KB78" s="582">
        <v>3025368.23</v>
      </c>
      <c r="KC78" s="582">
        <v>1337912.8</v>
      </c>
      <c r="KD78" s="582">
        <v>2812895.88</v>
      </c>
      <c r="KE78" s="582">
        <v>582171</v>
      </c>
      <c r="KF78" s="582">
        <v>737085.94</v>
      </c>
      <c r="KG78" s="582">
        <v>2256886.17</v>
      </c>
      <c r="KH78" s="582">
        <v>3616407.15</v>
      </c>
      <c r="KI78" s="582">
        <v>117164662.36</v>
      </c>
      <c r="KJ78" s="582">
        <v>21037895.890000001</v>
      </c>
      <c r="KK78" s="582">
        <v>1758456.33</v>
      </c>
      <c r="KL78" s="582">
        <v>1545046.07</v>
      </c>
      <c r="KM78" s="582">
        <v>3947813.71</v>
      </c>
      <c r="KN78" s="582">
        <v>3063093.01</v>
      </c>
      <c r="KO78" s="582">
        <v>26672327.760000002</v>
      </c>
      <c r="KP78" s="582">
        <v>2168585.9300000002</v>
      </c>
      <c r="KQ78" s="582">
        <v>3619643.6799999997</v>
      </c>
      <c r="KR78" s="582">
        <v>68286281.219999999</v>
      </c>
      <c r="KS78" s="582">
        <v>4736118.74</v>
      </c>
      <c r="KT78" s="582">
        <v>1036346.65</v>
      </c>
      <c r="KU78" s="582">
        <v>4622257.47</v>
      </c>
      <c r="KV78" s="582">
        <v>3199409.18</v>
      </c>
      <c r="KW78" s="582">
        <v>4356839.6399999997</v>
      </c>
      <c r="KX78" s="582">
        <v>46727382.93</v>
      </c>
      <c r="KY78" s="582">
        <v>7070668.9800000004</v>
      </c>
      <c r="KZ78" s="582">
        <v>60703135.979999997</v>
      </c>
      <c r="LA78" s="582">
        <v>4096196.57</v>
      </c>
      <c r="LB78" s="582">
        <v>1545899.19</v>
      </c>
      <c r="LC78" s="582">
        <v>10220808.789999999</v>
      </c>
      <c r="LD78" s="582">
        <v>8041893.1299999999</v>
      </c>
      <c r="LE78" s="582">
        <v>2284751.5499999998</v>
      </c>
      <c r="LF78" s="582">
        <v>3102119.57</v>
      </c>
      <c r="LG78" s="582">
        <v>2228840.31</v>
      </c>
      <c r="LH78" s="582">
        <v>11773746.5</v>
      </c>
      <c r="LI78" s="582">
        <v>443735.3</v>
      </c>
      <c r="LJ78" s="582">
        <v>388647.4</v>
      </c>
      <c r="LK78" s="582">
        <v>18401033.57</v>
      </c>
      <c r="LL78" s="582">
        <v>1314548.31</v>
      </c>
      <c r="LM78" s="582">
        <v>2962839.05</v>
      </c>
      <c r="LN78" s="582">
        <v>1019481.19</v>
      </c>
      <c r="LO78" s="582">
        <v>1893276.19</v>
      </c>
      <c r="LP78" s="582">
        <v>1852609.06</v>
      </c>
      <c r="LQ78" s="582">
        <v>2859292.74</v>
      </c>
      <c r="LR78" s="582">
        <v>34760</v>
      </c>
      <c r="LS78" s="582">
        <v>8067969.2700000005</v>
      </c>
      <c r="LT78" s="582">
        <v>395013.4</v>
      </c>
      <c r="LU78" s="582">
        <v>2739127.52</v>
      </c>
      <c r="LV78" s="582">
        <v>47047861.659999996</v>
      </c>
      <c r="LW78" s="582">
        <v>13174690.1</v>
      </c>
      <c r="LX78" s="582">
        <v>82270782.090000004</v>
      </c>
      <c r="LY78" s="582">
        <v>19930877.059999999</v>
      </c>
      <c r="LZ78" s="582">
        <v>18667588.640000001</v>
      </c>
      <c r="MA78" s="582">
        <v>9430747.8200000003</v>
      </c>
      <c r="MB78" s="582">
        <v>4881521.05</v>
      </c>
      <c r="MC78" s="582">
        <v>5397730.7300000004</v>
      </c>
      <c r="MD78" s="582">
        <v>4338526.5999999996</v>
      </c>
      <c r="ME78" s="582">
        <v>3967665.9</v>
      </c>
      <c r="MF78" s="582">
        <v>15612550.68</v>
      </c>
      <c r="MG78" s="582">
        <v>2275671.94</v>
      </c>
      <c r="MH78" s="582">
        <v>121238075.93000001</v>
      </c>
      <c r="MI78" s="582">
        <v>5843331.2400000002</v>
      </c>
      <c r="MJ78" s="582">
        <v>3981473.36</v>
      </c>
      <c r="MK78" s="582">
        <v>1792448.23</v>
      </c>
      <c r="ML78" s="582">
        <v>1586070.15</v>
      </c>
      <c r="MM78" s="582">
        <v>3235154.32</v>
      </c>
      <c r="MN78" s="582">
        <v>4451624.1900000004</v>
      </c>
      <c r="MO78" s="582">
        <v>1298664.8799999999</v>
      </c>
      <c r="MP78" s="582">
        <v>6331361.2400000002</v>
      </c>
      <c r="MQ78" s="582">
        <v>4141667.66</v>
      </c>
      <c r="MR78" s="582">
        <v>2743158.6</v>
      </c>
      <c r="MS78" s="582">
        <v>4156513.34</v>
      </c>
      <c r="MT78" s="582">
        <v>9450015.9000000004</v>
      </c>
      <c r="MU78" s="582">
        <v>4274557.25</v>
      </c>
      <c r="MV78" s="582">
        <v>3575723.66</v>
      </c>
      <c r="MW78" s="582">
        <v>8837123.6799999997</v>
      </c>
      <c r="MX78" s="582">
        <v>8853192.8999999985</v>
      </c>
      <c r="MY78" s="582">
        <v>2570358.9500000002</v>
      </c>
      <c r="MZ78" s="582">
        <v>8839966.1199999992</v>
      </c>
      <c r="NA78" s="582">
        <v>12899026.84</v>
      </c>
      <c r="NB78" s="582">
        <v>1500802.77</v>
      </c>
      <c r="NC78" s="582">
        <v>3633248.61</v>
      </c>
      <c r="ND78" s="582">
        <v>598616.52</v>
      </c>
      <c r="NE78" s="582">
        <v>7772221.7800000003</v>
      </c>
      <c r="NF78" s="582">
        <v>7291359.8600000003</v>
      </c>
      <c r="NG78" s="582">
        <v>1533165.73</v>
      </c>
      <c r="NH78" s="582">
        <v>14929842.25</v>
      </c>
      <c r="NI78" s="582">
        <v>3540467.23</v>
      </c>
      <c r="NJ78" s="582">
        <v>6611413.5800000001</v>
      </c>
      <c r="NK78" s="582">
        <v>18157414.43</v>
      </c>
      <c r="NL78" s="582">
        <v>15415531.949999999</v>
      </c>
      <c r="NM78" s="582">
        <v>358096.95</v>
      </c>
      <c r="NN78" s="582">
        <v>4966836.5999999996</v>
      </c>
      <c r="NO78" s="582">
        <v>2499183.7200000002</v>
      </c>
      <c r="NP78" s="582">
        <v>5360377.6500000004</v>
      </c>
      <c r="NQ78" s="582">
        <v>31965585.920000002</v>
      </c>
      <c r="NR78" s="582">
        <v>808108.47</v>
      </c>
      <c r="NS78" s="582">
        <v>1327990.82</v>
      </c>
      <c r="NT78" s="582">
        <v>537778.11</v>
      </c>
      <c r="NU78" s="582">
        <v>2029891.9100000001</v>
      </c>
      <c r="NV78" s="582">
        <v>396022.51</v>
      </c>
      <c r="NW78" s="582">
        <v>2040</v>
      </c>
      <c r="NX78" s="582">
        <v>1211518.8</v>
      </c>
      <c r="NY78" s="582">
        <v>17190849.789999999</v>
      </c>
      <c r="NZ78" s="582">
        <v>2458971.77</v>
      </c>
      <c r="OA78" s="582">
        <v>3280352.37</v>
      </c>
      <c r="OB78" s="582">
        <v>2651563.4300000002</v>
      </c>
      <c r="OC78" s="582">
        <v>1883250.02</v>
      </c>
      <c r="OD78" s="582">
        <v>2436312.75</v>
      </c>
      <c r="OE78" s="582">
        <v>0</v>
      </c>
      <c r="OF78" s="582">
        <v>26586551.199999999</v>
      </c>
      <c r="OG78" s="582">
        <v>2778044.09</v>
      </c>
      <c r="OH78" s="582">
        <v>23662594.57</v>
      </c>
      <c r="OI78" s="582">
        <v>2590388.4</v>
      </c>
      <c r="OJ78" s="582">
        <v>1279729.3</v>
      </c>
      <c r="OK78" s="582">
        <v>5032745.32</v>
      </c>
      <c r="OL78" s="582">
        <v>5451837.6699999999</v>
      </c>
      <c r="OM78" s="582">
        <v>5551181.9000000004</v>
      </c>
      <c r="ON78" s="582">
        <v>5582569.9000000004</v>
      </c>
      <c r="OO78" s="582">
        <v>14792646.869999999</v>
      </c>
      <c r="OP78" s="582">
        <v>27688694.219999999</v>
      </c>
      <c r="OQ78" s="582">
        <v>7345010.29</v>
      </c>
      <c r="OR78" s="582">
        <v>10473286.119999999</v>
      </c>
      <c r="OS78" s="582">
        <v>2314034.65</v>
      </c>
      <c r="OT78" s="582">
        <v>7432421.3600000003</v>
      </c>
      <c r="OU78" s="582">
        <v>2141110.02</v>
      </c>
      <c r="OV78" s="582">
        <v>622955.05000000005</v>
      </c>
      <c r="OW78" s="582">
        <v>1691466.31</v>
      </c>
      <c r="OX78" s="582">
        <v>4171403.05</v>
      </c>
      <c r="OY78" s="582">
        <v>9828814.2699999996</v>
      </c>
      <c r="OZ78" s="582">
        <v>2585522.35</v>
      </c>
      <c r="PA78" s="582">
        <v>1351765.84</v>
      </c>
      <c r="PB78" s="582">
        <v>3567863.69</v>
      </c>
      <c r="PC78" s="582">
        <v>49316449.130000003</v>
      </c>
      <c r="PD78" s="582">
        <v>2933770.57</v>
      </c>
      <c r="PE78" s="582">
        <v>28307197.59</v>
      </c>
      <c r="PF78" s="582">
        <v>1653001.99</v>
      </c>
      <c r="PG78" s="582">
        <v>3860363.41</v>
      </c>
      <c r="PH78" s="582">
        <v>6816580.5999999996</v>
      </c>
      <c r="PI78" s="582">
        <v>4971134.28</v>
      </c>
      <c r="PJ78" s="582">
        <v>2512089.96</v>
      </c>
      <c r="PK78" s="582">
        <v>7263122.9199999999</v>
      </c>
      <c r="PL78" s="582">
        <v>7860743.3899999997</v>
      </c>
      <c r="PM78" s="582">
        <v>5120683.97</v>
      </c>
      <c r="PN78" s="582">
        <v>8659234.7699999996</v>
      </c>
      <c r="PO78" s="582">
        <v>3337717.66</v>
      </c>
      <c r="PP78" s="582">
        <v>16501956.98</v>
      </c>
      <c r="PQ78" s="582">
        <v>3006972.15</v>
      </c>
      <c r="PR78" s="582">
        <v>2399100.94</v>
      </c>
      <c r="PS78" s="582">
        <v>4989815.0999999996</v>
      </c>
      <c r="PT78" s="582">
        <v>3577909.79</v>
      </c>
      <c r="PU78" s="582">
        <v>4320944.74</v>
      </c>
      <c r="PV78" s="582">
        <v>14774493.359999999</v>
      </c>
      <c r="PW78" s="582">
        <v>9885550.2100000009</v>
      </c>
      <c r="PX78" s="582">
        <v>7241416.6299999999</v>
      </c>
      <c r="PY78" s="582">
        <v>71901576.569999993</v>
      </c>
      <c r="PZ78" s="582">
        <v>16891863.710000001</v>
      </c>
      <c r="QA78" s="582">
        <v>34493789.340000004</v>
      </c>
      <c r="QB78" s="582">
        <v>9933533.8900000006</v>
      </c>
      <c r="QC78" s="582">
        <v>17021196.649999999</v>
      </c>
      <c r="QD78" s="582">
        <v>2718979.31</v>
      </c>
      <c r="QE78" s="582">
        <v>17810941.629999999</v>
      </c>
      <c r="QF78" s="582">
        <v>6820435.5199999996</v>
      </c>
      <c r="QG78" s="582">
        <v>7514049.2599999998</v>
      </c>
      <c r="QH78" s="582">
        <v>5978356.7699999996</v>
      </c>
      <c r="QI78" s="582">
        <v>28864756.170000002</v>
      </c>
      <c r="QJ78" s="582">
        <v>6638947.0800000001</v>
      </c>
      <c r="QK78" s="582">
        <v>15438862.26</v>
      </c>
      <c r="QL78" s="582">
        <v>12826323.48</v>
      </c>
      <c r="QM78" s="582">
        <v>9284956.4800000004</v>
      </c>
      <c r="QN78" s="582">
        <v>11682398.640000001</v>
      </c>
      <c r="QO78" s="582">
        <v>12456697.720000001</v>
      </c>
      <c r="QP78" s="582">
        <v>6761090.8300000001</v>
      </c>
      <c r="QQ78" s="582">
        <v>2755991.72</v>
      </c>
      <c r="QR78" s="582">
        <v>6282025.3899999997</v>
      </c>
      <c r="QS78" s="582">
        <v>349564.41</v>
      </c>
      <c r="QT78" s="582">
        <v>2638913.2400000002</v>
      </c>
      <c r="QU78" s="582">
        <v>100198924.65000001</v>
      </c>
      <c r="QV78" s="582">
        <v>2665164.61</v>
      </c>
      <c r="QW78" s="582">
        <v>11171650.359999999</v>
      </c>
      <c r="QX78" s="582">
        <v>3407405.33</v>
      </c>
      <c r="QY78" s="582">
        <v>4343881.5</v>
      </c>
      <c r="QZ78" s="582">
        <v>19974119.640000001</v>
      </c>
      <c r="RA78" s="582">
        <v>7148664.3200000003</v>
      </c>
      <c r="RB78" s="582">
        <v>14828226.66</v>
      </c>
      <c r="RC78" s="582">
        <v>4964206.3</v>
      </c>
      <c r="RD78" s="582">
        <v>8138687.9000000004</v>
      </c>
      <c r="RE78" s="582">
        <v>4064665.17</v>
      </c>
      <c r="RF78" s="582">
        <v>415105.85</v>
      </c>
      <c r="RG78" s="582">
        <v>2266118.8199999998</v>
      </c>
      <c r="RH78" s="582">
        <v>93028794.969999999</v>
      </c>
      <c r="RI78" s="582">
        <v>16848905.370000001</v>
      </c>
      <c r="RJ78" s="582">
        <v>4296277.72</v>
      </c>
      <c r="RK78" s="582">
        <v>3582610.98</v>
      </c>
      <c r="RL78" s="582">
        <v>11615492.34</v>
      </c>
      <c r="RM78" s="582">
        <v>17971150</v>
      </c>
      <c r="RN78" s="582">
        <v>32233105.73</v>
      </c>
      <c r="RO78" s="582">
        <v>5264789.29</v>
      </c>
      <c r="RP78" s="582">
        <v>4235010.55</v>
      </c>
      <c r="RQ78" s="582">
        <v>28513438.300000001</v>
      </c>
      <c r="RR78" s="582">
        <v>25691874.25</v>
      </c>
      <c r="RS78" s="582">
        <v>5193463.82</v>
      </c>
      <c r="RT78" s="582">
        <v>6987513.5999999996</v>
      </c>
      <c r="RU78" s="582">
        <v>10600952.439999999</v>
      </c>
      <c r="RV78" s="582">
        <v>3382946.5</v>
      </c>
      <c r="RW78" s="582">
        <v>3978630.37</v>
      </c>
      <c r="RX78" s="582">
        <v>4924879.87</v>
      </c>
      <c r="RY78" s="582">
        <v>2217459.34</v>
      </c>
      <c r="RZ78" s="582">
        <v>2973521.34</v>
      </c>
      <c r="SA78" s="582">
        <v>1674519.88</v>
      </c>
      <c r="SB78" s="582">
        <v>25729920.32</v>
      </c>
      <c r="SC78" s="582">
        <v>2579647.12</v>
      </c>
      <c r="SD78" s="582">
        <v>3126213.46</v>
      </c>
      <c r="SE78" s="582">
        <v>3622035.71</v>
      </c>
      <c r="SF78" s="582">
        <v>2274800.96</v>
      </c>
      <c r="SG78" s="582">
        <v>6048279.3200000003</v>
      </c>
      <c r="SH78" s="582">
        <v>4094438</v>
      </c>
      <c r="SI78" s="582">
        <v>1383900.35</v>
      </c>
      <c r="SJ78" s="582">
        <v>3195530.26</v>
      </c>
      <c r="SK78" s="582">
        <v>1224617.46</v>
      </c>
      <c r="SL78" s="582">
        <v>19405447.23</v>
      </c>
      <c r="SM78" s="582">
        <v>1955565.82</v>
      </c>
      <c r="SN78" s="582">
        <v>18372122.579999998</v>
      </c>
      <c r="SO78" s="582">
        <v>2231857.83</v>
      </c>
      <c r="SP78" s="582">
        <v>3839225.3</v>
      </c>
      <c r="SQ78" s="582">
        <v>9521795.8499999996</v>
      </c>
      <c r="SR78" s="582">
        <v>1301323.8</v>
      </c>
      <c r="SS78" s="582">
        <v>1543364.2</v>
      </c>
      <c r="ST78" s="582">
        <v>740499.5</v>
      </c>
      <c r="SU78" s="582">
        <v>1733328.7</v>
      </c>
      <c r="SV78" s="582">
        <v>72848226.980000004</v>
      </c>
      <c r="SW78" s="582">
        <v>1212046.75</v>
      </c>
      <c r="SX78" s="582">
        <v>3388586.8</v>
      </c>
      <c r="SY78" s="582">
        <v>4367866.0599999996</v>
      </c>
      <c r="SZ78" s="582">
        <v>695035.54</v>
      </c>
      <c r="TA78" s="582">
        <v>1292873.07</v>
      </c>
      <c r="TB78" s="582">
        <v>3515942.72</v>
      </c>
      <c r="TC78" s="582">
        <v>30383851.760000002</v>
      </c>
      <c r="TD78" s="582">
        <v>6102752.54</v>
      </c>
      <c r="TE78" s="582">
        <v>3799712.35</v>
      </c>
      <c r="TF78" s="582">
        <v>5524539.3799999999</v>
      </c>
      <c r="TG78" s="582">
        <v>27018573.66</v>
      </c>
      <c r="TH78" s="582">
        <v>2354636.29</v>
      </c>
      <c r="TI78" s="582">
        <v>2534900.09</v>
      </c>
      <c r="TJ78" s="582">
        <v>93019005.659999996</v>
      </c>
      <c r="TK78" s="582">
        <v>1119458.46</v>
      </c>
      <c r="TL78" s="582">
        <v>4012167.59</v>
      </c>
      <c r="TM78" s="582">
        <v>8752829.0800000001</v>
      </c>
      <c r="TN78" s="582">
        <v>8901816.8000000007</v>
      </c>
      <c r="TO78" s="582">
        <v>1340767.58</v>
      </c>
      <c r="TP78" s="582">
        <v>768819.74</v>
      </c>
      <c r="TQ78" s="582">
        <v>12364254.9</v>
      </c>
      <c r="TR78" s="582">
        <v>2417978.7400000002</v>
      </c>
      <c r="TS78" s="582">
        <v>12357418.880000001</v>
      </c>
      <c r="TT78" s="582">
        <v>10610767.300000001</v>
      </c>
      <c r="TU78" s="582">
        <v>1084238.98</v>
      </c>
      <c r="TV78" s="582">
        <v>2002048.77</v>
      </c>
      <c r="TW78" s="582">
        <v>2718413.44</v>
      </c>
      <c r="TX78" s="582">
        <v>4599359.92</v>
      </c>
      <c r="TY78" s="582">
        <v>102001.24</v>
      </c>
      <c r="TZ78" s="582">
        <v>27740273.73</v>
      </c>
      <c r="UA78" s="582">
        <v>1627826.34</v>
      </c>
      <c r="UB78" s="582">
        <v>31745417.170000002</v>
      </c>
      <c r="UC78" s="582">
        <v>15297910.16</v>
      </c>
      <c r="UD78" s="582">
        <v>7398379.75</v>
      </c>
      <c r="UE78" s="582">
        <v>6540584.8399999999</v>
      </c>
      <c r="UF78" s="582">
        <v>60537443.369999997</v>
      </c>
      <c r="UG78" s="582">
        <v>968000.7</v>
      </c>
      <c r="UH78" s="582">
        <v>2833114.38</v>
      </c>
      <c r="UI78" s="582">
        <v>8749973.4199999999</v>
      </c>
      <c r="UJ78" s="582">
        <v>3313726.94</v>
      </c>
      <c r="UK78" s="582">
        <v>24571488.740000002</v>
      </c>
      <c r="UL78" s="582">
        <v>11690580.869999999</v>
      </c>
      <c r="UM78" s="582">
        <v>4157636.53</v>
      </c>
      <c r="UN78" s="582">
        <v>14377095.189999999</v>
      </c>
      <c r="UO78" s="582">
        <v>6147597.2699999996</v>
      </c>
      <c r="UP78" s="582">
        <v>6156295.0999999996</v>
      </c>
      <c r="UQ78" s="582">
        <v>75712047.159999996</v>
      </c>
      <c r="UR78" s="582">
        <v>8296937.2000000002</v>
      </c>
      <c r="US78" s="582">
        <v>7627913.4100000001</v>
      </c>
      <c r="UT78" s="582">
        <v>37310391.259999998</v>
      </c>
      <c r="UU78" s="582">
        <v>297275.09999999998</v>
      </c>
      <c r="UV78" s="582">
        <v>8902584.9499999993</v>
      </c>
      <c r="UW78" s="582">
        <v>17302654.949999999</v>
      </c>
      <c r="UX78" s="582">
        <v>2967344.12</v>
      </c>
      <c r="UY78" s="582">
        <v>8931647.3100000005</v>
      </c>
      <c r="UZ78" s="582">
        <v>910452.51</v>
      </c>
      <c r="VA78" s="582">
        <v>7549355.2599999998</v>
      </c>
      <c r="VB78" s="582">
        <v>14897090.92</v>
      </c>
      <c r="VC78" s="582">
        <v>8554641.1600000001</v>
      </c>
      <c r="VD78" s="582">
        <v>4207998.6500000004</v>
      </c>
      <c r="VE78" s="582">
        <v>2834617.14</v>
      </c>
      <c r="VF78" s="582">
        <v>5422607.8399999999</v>
      </c>
      <c r="VG78" s="582">
        <v>3997135.62</v>
      </c>
      <c r="VH78" s="582">
        <v>3355142.72</v>
      </c>
      <c r="VI78" s="582">
        <v>16005673.59</v>
      </c>
      <c r="VJ78" s="582">
        <v>5356574.5199999996</v>
      </c>
      <c r="VK78" s="582">
        <v>1883371.78</v>
      </c>
      <c r="VL78" s="582">
        <v>840083.62</v>
      </c>
      <c r="VM78" s="582">
        <v>157505919.97</v>
      </c>
      <c r="VN78" s="582">
        <v>8754290.7799999993</v>
      </c>
      <c r="VO78" s="582">
        <v>2336080.66</v>
      </c>
      <c r="VP78" s="582">
        <v>7123616.6399999997</v>
      </c>
      <c r="VQ78" s="582">
        <v>17023906.789999999</v>
      </c>
      <c r="VR78" s="582">
        <v>10994619.57</v>
      </c>
      <c r="VS78" s="582">
        <v>7647877.2000000002</v>
      </c>
      <c r="VT78" s="582">
        <v>3286711.47</v>
      </c>
      <c r="VU78" s="582">
        <v>7963566.2000000002</v>
      </c>
      <c r="VV78" s="582">
        <v>24554194.629999999</v>
      </c>
      <c r="VW78" s="582">
        <v>4871693.62</v>
      </c>
      <c r="VX78" s="582">
        <v>6045787.9500000002</v>
      </c>
      <c r="VY78" s="582">
        <v>2092908.84</v>
      </c>
      <c r="VZ78" s="582">
        <v>2565844.94</v>
      </c>
      <c r="WA78" s="582">
        <v>4048903.81</v>
      </c>
      <c r="WB78" s="582">
        <v>297297251.68000001</v>
      </c>
      <c r="WC78" s="582">
        <v>7648420.7800000003</v>
      </c>
      <c r="WD78" s="582">
        <v>947277.3</v>
      </c>
      <c r="WE78" s="582">
        <v>1465383.08</v>
      </c>
      <c r="WF78" s="582">
        <v>1947522.01</v>
      </c>
      <c r="WG78" s="582">
        <v>4375184.26</v>
      </c>
      <c r="WH78" s="582">
        <v>17966018.509999998</v>
      </c>
      <c r="WI78" s="582">
        <v>9560891.1799999997</v>
      </c>
      <c r="WJ78" s="582">
        <v>2920875.8</v>
      </c>
      <c r="WK78" s="582">
        <v>5054565.95</v>
      </c>
      <c r="WL78" s="582">
        <v>2518507.2200000002</v>
      </c>
      <c r="WM78" s="582">
        <v>20145381.16</v>
      </c>
      <c r="WN78" s="582">
        <v>4598610.1900000004</v>
      </c>
      <c r="WO78" s="582">
        <v>14400641.790000001</v>
      </c>
      <c r="WP78" s="582">
        <v>8400978.0299999993</v>
      </c>
      <c r="WQ78" s="582">
        <v>584512.25</v>
      </c>
      <c r="WR78" s="582">
        <v>3644466.39</v>
      </c>
      <c r="WS78" s="582">
        <v>7206453.4800000004</v>
      </c>
      <c r="WT78" s="582">
        <v>2000305.16</v>
      </c>
      <c r="WU78" s="582">
        <v>7526125.7300000004</v>
      </c>
      <c r="WV78" s="582">
        <v>12259124.550000001</v>
      </c>
      <c r="WW78" s="582">
        <v>7356920</v>
      </c>
      <c r="WX78" s="582">
        <v>3957440.66</v>
      </c>
      <c r="WY78" s="582">
        <v>2669945.5</v>
      </c>
      <c r="WZ78" s="582">
        <v>3190167.3</v>
      </c>
      <c r="XA78" s="582">
        <v>3408347.61</v>
      </c>
      <c r="XB78" s="582">
        <v>4816608.4000000004</v>
      </c>
      <c r="XC78" s="582">
        <v>4642898.99</v>
      </c>
      <c r="XD78" s="582">
        <v>8259254.6500000004</v>
      </c>
      <c r="XE78" s="582">
        <v>4504878.3600000003</v>
      </c>
      <c r="XF78" s="582">
        <v>430766.55</v>
      </c>
      <c r="XG78" s="582">
        <v>1370755.24</v>
      </c>
      <c r="XH78" s="582">
        <v>3227366.07</v>
      </c>
      <c r="XI78" s="582">
        <v>5293200.7</v>
      </c>
      <c r="XJ78" s="582">
        <v>1945353.41</v>
      </c>
      <c r="XK78" s="582">
        <v>4898360.08</v>
      </c>
      <c r="XL78" s="582">
        <v>24164122.34</v>
      </c>
      <c r="XM78" s="582">
        <v>5869102.1600000001</v>
      </c>
      <c r="XN78" s="582">
        <v>2297876.91</v>
      </c>
      <c r="XO78" s="582">
        <v>6944349.8399999999</v>
      </c>
      <c r="XP78" s="582">
        <v>5136257.8600000003</v>
      </c>
      <c r="XQ78" s="582">
        <v>1599811.7</v>
      </c>
      <c r="XR78" s="582">
        <v>3438394.15</v>
      </c>
      <c r="XS78" s="582">
        <v>4569217.0999999996</v>
      </c>
      <c r="XT78" s="582">
        <v>1455864.4</v>
      </c>
      <c r="XU78" s="582">
        <v>3132492.34</v>
      </c>
      <c r="XV78" s="582">
        <v>454818</v>
      </c>
      <c r="XW78" s="582">
        <v>2639554.4500000002</v>
      </c>
      <c r="XX78" s="582">
        <v>1374991.16</v>
      </c>
      <c r="XY78" s="582">
        <v>660331.21</v>
      </c>
      <c r="XZ78" s="582">
        <v>1270695.76</v>
      </c>
      <c r="YA78" s="582">
        <v>1710344.53</v>
      </c>
      <c r="YB78" s="582">
        <v>459870.4</v>
      </c>
      <c r="YC78" s="582">
        <v>731316.16</v>
      </c>
      <c r="YD78" s="582">
        <v>3203119</v>
      </c>
      <c r="YE78" s="582">
        <v>559177.62</v>
      </c>
      <c r="YG78" s="582">
        <v>3058869.29</v>
      </c>
      <c r="YH78" s="582">
        <v>5362155.41</v>
      </c>
      <c r="YI78" s="582">
        <v>3325921.8</v>
      </c>
      <c r="YJ78" s="582">
        <v>2243910.96</v>
      </c>
      <c r="YK78" s="582">
        <v>2589565.94</v>
      </c>
      <c r="YL78" s="582">
        <v>7124514.4199999999</v>
      </c>
      <c r="YM78" s="582">
        <v>445967</v>
      </c>
      <c r="YN78" s="582">
        <v>10002433.82</v>
      </c>
      <c r="YO78" s="582">
        <v>7670493.8300000001</v>
      </c>
      <c r="YP78" s="582">
        <v>5089554.4000000004</v>
      </c>
      <c r="YQ78" s="582">
        <v>2672914.6</v>
      </c>
      <c r="YR78" s="582">
        <v>6398511.7199999997</v>
      </c>
      <c r="YS78" s="582">
        <v>2736086.81</v>
      </c>
      <c r="YT78" s="582">
        <v>3070318.35</v>
      </c>
      <c r="YU78" s="582">
        <v>6566436.4500000002</v>
      </c>
      <c r="YV78" s="582">
        <v>1217965.6499999999</v>
      </c>
      <c r="YW78" s="582">
        <v>37447327.520000003</v>
      </c>
      <c r="YX78" s="582">
        <v>4328679.3600000003</v>
      </c>
      <c r="YY78" s="582">
        <v>2135543.44</v>
      </c>
      <c r="YZ78" s="582">
        <v>3652764.45</v>
      </c>
      <c r="ZA78" s="582">
        <v>3616229.78</v>
      </c>
      <c r="ZB78" s="582">
        <v>1846644.5</v>
      </c>
      <c r="ZC78" s="582">
        <v>1473920.29</v>
      </c>
      <c r="ZD78" s="582">
        <v>11665022.67</v>
      </c>
      <c r="ZE78" s="582">
        <v>1621494.98</v>
      </c>
      <c r="ZF78" s="582">
        <v>2413873.84</v>
      </c>
      <c r="ZG78" s="582">
        <v>2382594.0099999998</v>
      </c>
      <c r="ZH78" s="582">
        <v>905799.61</v>
      </c>
      <c r="ZI78" s="582">
        <v>906176.31</v>
      </c>
      <c r="ZJ78" s="582">
        <v>1632328.98</v>
      </c>
      <c r="ZK78" s="582">
        <v>1417170.2</v>
      </c>
      <c r="ZL78" s="582">
        <v>27485863.859999999</v>
      </c>
      <c r="ZM78" s="582">
        <v>110426115.72</v>
      </c>
      <c r="ZN78" s="582">
        <v>2651478.46</v>
      </c>
      <c r="ZO78" s="582">
        <v>17253249.256999999</v>
      </c>
      <c r="ZP78" s="582">
        <v>20074261.210000001</v>
      </c>
      <c r="ZQ78" s="582">
        <v>3132320.54</v>
      </c>
      <c r="ZR78" s="582">
        <v>2430834.65</v>
      </c>
      <c r="ZS78" s="582">
        <v>4631076.4000000004</v>
      </c>
      <c r="ZT78" s="582">
        <v>8084280.5800000001</v>
      </c>
      <c r="ZU78" s="582">
        <v>7509827.3799999999</v>
      </c>
      <c r="ZV78" s="582">
        <v>11356645.77</v>
      </c>
      <c r="ZW78" s="582">
        <v>1205352.72</v>
      </c>
      <c r="ZX78" s="582">
        <v>1566072.64</v>
      </c>
      <c r="ZY78" s="582">
        <v>4072625.95</v>
      </c>
      <c r="ZZ78" s="582">
        <v>3946100.9</v>
      </c>
      <c r="AAA78" s="582">
        <v>1171733.3600000001</v>
      </c>
      <c r="AAB78" s="582">
        <v>1951510.3</v>
      </c>
      <c r="AAC78" s="582">
        <v>2078146.67</v>
      </c>
      <c r="AAD78" s="582">
        <v>1656113.08</v>
      </c>
      <c r="AAE78" s="582">
        <v>4278435.67</v>
      </c>
      <c r="AAF78" s="582">
        <v>1128837.56</v>
      </c>
      <c r="AAG78" s="582">
        <v>644629.68999999994</v>
      </c>
      <c r="AAH78" s="582">
        <v>2195451.2599999998</v>
      </c>
      <c r="AAI78" s="582">
        <v>30942105.59</v>
      </c>
      <c r="AAJ78" s="582">
        <v>5446705.8200000003</v>
      </c>
      <c r="AAK78" s="582">
        <v>7851286.6900000004</v>
      </c>
      <c r="AAL78" s="582">
        <v>2550665.33</v>
      </c>
      <c r="AAM78" s="582">
        <v>1599823.49</v>
      </c>
      <c r="AAN78" s="582">
        <v>10433255.58</v>
      </c>
      <c r="AAO78" s="582">
        <v>2356591.2000000002</v>
      </c>
      <c r="AAP78" s="582">
        <v>192523646.06</v>
      </c>
      <c r="AAQ78" s="582">
        <v>8488476.8699999992</v>
      </c>
      <c r="AAR78" s="582">
        <v>2128542.89</v>
      </c>
      <c r="AAS78" s="582">
        <v>8127221.8099999996</v>
      </c>
      <c r="AAT78" s="582">
        <v>5159642.62</v>
      </c>
      <c r="AAU78" s="582">
        <v>6121183.2000000002</v>
      </c>
      <c r="AAV78" s="582">
        <v>4384816.7699999996</v>
      </c>
      <c r="AAW78" s="582">
        <v>3791282.32</v>
      </c>
      <c r="AAX78" s="582">
        <v>41871320.509999998</v>
      </c>
      <c r="AAY78" s="582">
        <v>4176642.29</v>
      </c>
      <c r="AAZ78" s="582">
        <v>6005776.6799999997</v>
      </c>
      <c r="ABA78" s="582">
        <v>40504725.030000001</v>
      </c>
      <c r="ABB78" s="582">
        <v>9539098.6500000004</v>
      </c>
      <c r="ABC78" s="582">
        <v>1512353.25</v>
      </c>
      <c r="ABD78" s="582">
        <v>3679591.69</v>
      </c>
      <c r="ABE78" s="582">
        <v>3342855.35</v>
      </c>
      <c r="ABF78" s="582">
        <v>2376532.7200000002</v>
      </c>
      <c r="ABG78" s="582">
        <v>3141618.02</v>
      </c>
      <c r="ABH78" s="582">
        <v>4780271.6900000004</v>
      </c>
      <c r="ABI78" s="582">
        <v>42884314.979999997</v>
      </c>
      <c r="ABJ78" s="582">
        <v>14463631.060000001</v>
      </c>
      <c r="ABK78" s="582">
        <v>8603102.1199999992</v>
      </c>
      <c r="ABL78" s="582">
        <v>3725333.74</v>
      </c>
      <c r="ABM78" s="582">
        <v>10097246.869999999</v>
      </c>
      <c r="ABN78" s="582">
        <v>1781293.99</v>
      </c>
      <c r="ABO78" s="582">
        <v>1168450.46</v>
      </c>
      <c r="ABP78" s="582">
        <v>13319200.630000001</v>
      </c>
      <c r="ABQ78" s="582">
        <v>3373565.58</v>
      </c>
      <c r="ABR78" s="582">
        <v>8172667.4199999999</v>
      </c>
      <c r="ABS78" s="582">
        <v>8504827.2200000007</v>
      </c>
      <c r="ABT78" s="582">
        <v>5811464.9800000004</v>
      </c>
      <c r="ABU78" s="582">
        <v>5446521.2000000002</v>
      </c>
      <c r="ABV78" s="582">
        <v>3468321.25</v>
      </c>
      <c r="ABW78" s="582">
        <v>7840757.2800000003</v>
      </c>
      <c r="ABX78" s="582">
        <v>131588.82999999999</v>
      </c>
      <c r="ABY78" s="582">
        <v>1221369</v>
      </c>
      <c r="ABZ78" s="582">
        <v>1215127.5900000001</v>
      </c>
      <c r="ACA78" s="582">
        <v>7863391.7599999998</v>
      </c>
      <c r="ACB78" s="582">
        <v>2027683.81</v>
      </c>
      <c r="ACC78" s="582">
        <v>3319212.05</v>
      </c>
      <c r="ACD78" s="582">
        <v>36293282.43</v>
      </c>
      <c r="ACE78" s="582">
        <v>1221311.25</v>
      </c>
      <c r="ACF78" s="582">
        <v>1653331.11</v>
      </c>
      <c r="ACG78" s="582">
        <v>3053580.64</v>
      </c>
      <c r="ACH78" s="582">
        <v>6542040.4500000002</v>
      </c>
      <c r="ACI78" s="582">
        <v>2153312.0499999998</v>
      </c>
      <c r="ACK78" s="582">
        <v>1096723.68</v>
      </c>
      <c r="ACL78" s="582">
        <v>10208923.880000001</v>
      </c>
      <c r="ACM78" s="582">
        <v>7019636.0199999996</v>
      </c>
      <c r="ACN78" s="582">
        <v>3285353.31</v>
      </c>
      <c r="ACO78" s="582">
        <v>25718466.149999999</v>
      </c>
      <c r="ACP78" s="582">
        <v>9577466.4100000001</v>
      </c>
      <c r="ACQ78" s="582">
        <v>28695907.57</v>
      </c>
      <c r="ACR78" s="582">
        <v>26905711.449999999</v>
      </c>
      <c r="ACS78" s="582">
        <v>11717324.4</v>
      </c>
      <c r="ACT78" s="582">
        <v>33255835.050000001</v>
      </c>
      <c r="ACU78" s="582">
        <v>23819706.5</v>
      </c>
      <c r="ACV78" s="582">
        <v>19967718.84</v>
      </c>
      <c r="ACW78" s="582">
        <v>15435400.15</v>
      </c>
      <c r="ACX78" s="582">
        <v>6958686.8600000003</v>
      </c>
      <c r="ACY78" s="582">
        <v>2356724.5499999998</v>
      </c>
      <c r="ACZ78" s="582">
        <v>11431190.609999999</v>
      </c>
      <c r="ADA78" s="582">
        <v>6703987.1799999997</v>
      </c>
      <c r="ADB78" s="582">
        <v>9149260.8000000007</v>
      </c>
      <c r="ADC78" s="582">
        <v>4574863.16</v>
      </c>
      <c r="ADD78" s="582">
        <v>6094005.7000000002</v>
      </c>
      <c r="ADE78" s="582">
        <v>5339204.37</v>
      </c>
      <c r="ADF78" s="582">
        <v>7373939.5300000003</v>
      </c>
      <c r="ADG78" s="582">
        <v>39110299.740000002</v>
      </c>
      <c r="ADH78" s="582">
        <v>18960636.920000002</v>
      </c>
      <c r="ADI78" s="582">
        <v>715240.19</v>
      </c>
      <c r="ADJ78" s="582">
        <v>3043027.21</v>
      </c>
      <c r="ADK78" s="582">
        <v>12933776.710000001</v>
      </c>
      <c r="ADL78" s="582">
        <v>233200</v>
      </c>
      <c r="ADM78" s="582">
        <v>1775465.83</v>
      </c>
      <c r="ADN78" s="582">
        <v>8087351.9699999997</v>
      </c>
      <c r="ADO78" s="582">
        <v>13190567.779999999</v>
      </c>
      <c r="ADP78" s="582">
        <v>89346930.670000002</v>
      </c>
      <c r="ADQ78" s="582">
        <v>13208913.560000001</v>
      </c>
      <c r="ADR78" s="582">
        <v>5351063.96</v>
      </c>
      <c r="ADS78" s="582">
        <v>1857196.08</v>
      </c>
      <c r="ADT78" s="582">
        <v>27424467.27</v>
      </c>
      <c r="ADU78" s="582">
        <v>2699512.27</v>
      </c>
      <c r="ADV78" s="582">
        <v>3522625.99</v>
      </c>
      <c r="ADW78" s="582">
        <v>0</v>
      </c>
      <c r="ADX78" s="582">
        <v>1616839.18</v>
      </c>
      <c r="ADY78" s="582">
        <v>630570.43999999994</v>
      </c>
      <c r="ADZ78" s="582">
        <v>89048736.319999993</v>
      </c>
      <c r="AEA78" s="582">
        <v>40818868.82</v>
      </c>
      <c r="AEB78" s="582">
        <v>30953261.82</v>
      </c>
      <c r="AEC78" s="582">
        <v>11131763.85</v>
      </c>
      <c r="AED78" s="582">
        <v>1045961.03</v>
      </c>
      <c r="AEE78" s="582">
        <v>15508891.5</v>
      </c>
      <c r="AEF78" s="582">
        <v>20646687.469999999</v>
      </c>
      <c r="AEG78" s="582">
        <v>11432529.68</v>
      </c>
      <c r="AEH78" s="582">
        <v>5836718.75</v>
      </c>
      <c r="AEI78" s="582">
        <v>714819.34</v>
      </c>
      <c r="AEJ78" s="582">
        <v>8402429.6400000006</v>
      </c>
      <c r="AEK78" s="582">
        <v>9503321.5899999999</v>
      </c>
      <c r="AEL78" s="582">
        <v>3181273.74</v>
      </c>
      <c r="AEM78" s="582">
        <v>5212672.6399999997</v>
      </c>
      <c r="AEN78" s="582">
        <v>8928884.8599999994</v>
      </c>
      <c r="AEO78" s="582">
        <v>4063589.43</v>
      </c>
      <c r="AEP78" s="582">
        <v>882428.98</v>
      </c>
      <c r="AEQ78" s="582">
        <v>29601365.559999999</v>
      </c>
      <c r="AER78" s="582">
        <v>910715.07</v>
      </c>
      <c r="AES78" s="582">
        <v>16634233.08</v>
      </c>
      <c r="AET78" s="582">
        <v>35180979.579999998</v>
      </c>
      <c r="AEU78" s="582">
        <v>7694809.0599999996</v>
      </c>
      <c r="AEV78" s="582">
        <v>4790232.3</v>
      </c>
      <c r="AEW78" s="582">
        <v>10131547.01</v>
      </c>
      <c r="AEX78" s="582">
        <v>4764404.96</v>
      </c>
      <c r="AEY78" s="582">
        <v>24001822.73</v>
      </c>
      <c r="AEZ78" s="582">
        <v>7723660.6200000001</v>
      </c>
      <c r="AFA78" s="582">
        <v>9700542.8100000005</v>
      </c>
      <c r="AFB78" s="582">
        <v>8103835.3200000003</v>
      </c>
      <c r="AFC78" s="582">
        <v>3417363.37</v>
      </c>
      <c r="AFD78" s="582">
        <v>1625923.9</v>
      </c>
      <c r="AFE78" s="582">
        <v>1174233.6000000001</v>
      </c>
      <c r="AFF78" s="582">
        <v>5015932.17</v>
      </c>
      <c r="AFG78" s="582">
        <v>3206003.25</v>
      </c>
      <c r="AFH78" s="582">
        <v>6725769.4400000004</v>
      </c>
      <c r="AFI78" s="582">
        <v>4963792.37</v>
      </c>
      <c r="AFJ78" s="582">
        <v>3960468.64</v>
      </c>
      <c r="AFK78" s="582">
        <v>3785960.1</v>
      </c>
      <c r="AFL78" s="582">
        <v>2180133.58</v>
      </c>
      <c r="AFM78" s="582">
        <v>4518327.78</v>
      </c>
      <c r="AFN78" s="582">
        <v>3279744.47</v>
      </c>
      <c r="AFO78" s="582">
        <v>1899706.94</v>
      </c>
      <c r="AFP78" s="582">
        <v>2757211.61</v>
      </c>
      <c r="AFQ78" s="582">
        <v>59828119.640000001</v>
      </c>
      <c r="AFR78" s="582">
        <v>5396504.2400000002</v>
      </c>
      <c r="AFS78" s="582">
        <v>6599614.1799999997</v>
      </c>
      <c r="AFT78" s="582">
        <v>3422817.58</v>
      </c>
      <c r="AFU78" s="582">
        <v>3336653.7199999997</v>
      </c>
      <c r="AFV78" s="582">
        <v>2959604.06</v>
      </c>
      <c r="AFW78" s="582">
        <v>1762164.88</v>
      </c>
      <c r="AFX78" s="582">
        <v>6001782.1100000003</v>
      </c>
      <c r="AFY78" s="582">
        <v>3376594.39</v>
      </c>
      <c r="AFZ78" s="582">
        <v>2250891.04</v>
      </c>
      <c r="AGA78" s="582">
        <v>7227094.9700000007</v>
      </c>
      <c r="AGB78" s="582">
        <v>1949905.67</v>
      </c>
      <c r="AGC78" s="582">
        <v>33572538.210000001</v>
      </c>
      <c r="AGD78" s="582">
        <v>1983561.59</v>
      </c>
      <c r="AGE78" s="582">
        <v>4943504.8600000003</v>
      </c>
      <c r="AGF78" s="582">
        <v>3229430.89</v>
      </c>
      <c r="AGG78" s="582">
        <v>8701992.0099999998</v>
      </c>
      <c r="AGH78" s="582">
        <v>3991998.56</v>
      </c>
      <c r="AGI78" s="582">
        <v>648766.49</v>
      </c>
      <c r="AGJ78" s="582">
        <v>4530618.96</v>
      </c>
      <c r="AGK78" s="582">
        <v>1928770.58</v>
      </c>
      <c r="AGL78" s="582">
        <v>5335500.5</v>
      </c>
      <c r="AGM78" s="582">
        <v>2022073.51</v>
      </c>
      <c r="AGN78" s="582">
        <v>692679.28</v>
      </c>
      <c r="AGO78" s="582">
        <v>2387333.67</v>
      </c>
      <c r="AGP78" s="582">
        <v>1946385.94</v>
      </c>
      <c r="AGQ78" s="582">
        <v>871412.9</v>
      </c>
      <c r="AGR78" s="582">
        <v>132081.4</v>
      </c>
      <c r="AGS78" s="582">
        <v>934960.24</v>
      </c>
      <c r="AGT78" s="582">
        <v>606359.19999999995</v>
      </c>
      <c r="AGU78" s="582">
        <v>955781.38</v>
      </c>
      <c r="AGV78" s="582">
        <v>25000</v>
      </c>
      <c r="AGX78" s="582">
        <v>7322361.9000000004</v>
      </c>
      <c r="AGY78" s="582">
        <v>4685875.13</v>
      </c>
      <c r="AGZ78" s="582">
        <v>5906004.46</v>
      </c>
      <c r="AHA78" s="582">
        <v>233952.5</v>
      </c>
      <c r="AHB78" s="582">
        <v>2506077.5499999998</v>
      </c>
      <c r="AHC78" s="582">
        <v>1990437.17</v>
      </c>
      <c r="AHD78" s="582">
        <v>934928.01</v>
      </c>
      <c r="AHE78" s="582">
        <v>7698605.29</v>
      </c>
      <c r="AHF78" s="582">
        <v>1864598.98</v>
      </c>
      <c r="AHG78" s="582">
        <v>431280.79</v>
      </c>
      <c r="AHH78" s="582">
        <v>4018675.77</v>
      </c>
      <c r="AHI78" s="582">
        <v>1591367.16</v>
      </c>
      <c r="AHJ78" s="582">
        <v>723586.13</v>
      </c>
      <c r="AHK78" s="582">
        <v>1422352.81</v>
      </c>
      <c r="AHL78" s="582">
        <v>1941256.06</v>
      </c>
      <c r="AHM78" s="582">
        <v>66281.58</v>
      </c>
      <c r="AHN78" s="582">
        <v>1529950.3</v>
      </c>
      <c r="AHO78" s="582">
        <v>2122121.48</v>
      </c>
      <c r="AHP78" s="582">
        <v>1449530.67</v>
      </c>
      <c r="AHQ78" s="576">
        <v>3210618.99</v>
      </c>
      <c r="AHR78" s="576">
        <v>1019452.82</v>
      </c>
      <c r="AHS78" s="576">
        <v>4348424.62</v>
      </c>
      <c r="AHT78" s="582">
        <f t="shared" si="79"/>
        <v>8321749707.0069942</v>
      </c>
      <c r="AHV78" s="611" t="s">
        <v>6248</v>
      </c>
      <c r="AHW78" s="611" t="s">
        <v>6065</v>
      </c>
      <c r="AHX78" s="611" t="s">
        <v>6066</v>
      </c>
    </row>
    <row r="79" spans="1:908" x14ac:dyDescent="0.7">
      <c r="A79" s="576" t="str">
        <f t="shared" si="78"/>
        <v>ภาระ</v>
      </c>
      <c r="B79" s="581" t="s">
        <v>6067</v>
      </c>
      <c r="C79" s="582" t="s">
        <v>6068</v>
      </c>
      <c r="D79" s="582">
        <v>2247</v>
      </c>
      <c r="E79" s="582">
        <v>2083896.53</v>
      </c>
      <c r="F79" s="582">
        <v>3956681.29</v>
      </c>
      <c r="G79" s="582">
        <v>277017.15000000002</v>
      </c>
      <c r="H79" s="582">
        <v>7593617.4400000004</v>
      </c>
      <c r="I79" s="582">
        <v>311855.5</v>
      </c>
      <c r="J79" s="582">
        <v>5408247.79</v>
      </c>
      <c r="K79" s="582">
        <v>520972.29</v>
      </c>
      <c r="L79" s="582">
        <v>1175455.6100000001</v>
      </c>
      <c r="M79" s="582">
        <v>1303263.8899999999</v>
      </c>
      <c r="N79" s="582">
        <v>2975257.62</v>
      </c>
      <c r="O79" s="582">
        <v>1712779.79</v>
      </c>
      <c r="P79" s="582">
        <v>1786604.05</v>
      </c>
      <c r="Q79" s="582">
        <v>1181567.6499999999</v>
      </c>
      <c r="R79" s="582">
        <v>646206.26</v>
      </c>
      <c r="S79" s="582">
        <v>7240757.5</v>
      </c>
      <c r="T79" s="582">
        <v>1681353.85</v>
      </c>
      <c r="U79" s="582">
        <v>660955.02</v>
      </c>
      <c r="V79" s="582">
        <v>43270</v>
      </c>
      <c r="W79" s="582">
        <v>10713227.99</v>
      </c>
      <c r="X79" s="582">
        <v>1564312.22</v>
      </c>
      <c r="Y79" s="582">
        <v>139776.1</v>
      </c>
      <c r="Z79" s="582">
        <v>2735741.71</v>
      </c>
      <c r="AA79" s="582">
        <v>1638371.64</v>
      </c>
      <c r="AB79" s="582">
        <v>609108.39</v>
      </c>
      <c r="AC79" s="582">
        <v>33329317.300000001</v>
      </c>
      <c r="AD79" s="582">
        <v>1278649.33</v>
      </c>
      <c r="AE79" s="582">
        <v>2268632.2400000002</v>
      </c>
      <c r="AF79" s="582">
        <v>14019867.130000001</v>
      </c>
      <c r="AG79" s="582">
        <v>1115306.3</v>
      </c>
      <c r="AH79" s="582">
        <v>12465432.869999999</v>
      </c>
      <c r="AI79" s="582">
        <v>5077808.3499999996</v>
      </c>
      <c r="AJ79" s="582">
        <v>1858154.97</v>
      </c>
      <c r="AK79" s="582">
        <v>1395899.8</v>
      </c>
      <c r="AL79" s="582">
        <v>1996410.26</v>
      </c>
      <c r="AM79" s="582">
        <v>5059419.04</v>
      </c>
      <c r="AN79" s="582">
        <v>155766.79</v>
      </c>
      <c r="AO79" s="582">
        <v>1623037.43</v>
      </c>
      <c r="AP79" s="582">
        <v>1066488.18</v>
      </c>
      <c r="AQ79" s="582">
        <v>569846.93999999994</v>
      </c>
      <c r="AR79" s="582">
        <v>790397.32</v>
      </c>
      <c r="AS79" s="582">
        <v>1427215.4</v>
      </c>
      <c r="AU79" s="582">
        <v>95951.5</v>
      </c>
      <c r="AV79" s="582">
        <v>143090.97</v>
      </c>
      <c r="AW79" s="582">
        <v>2398316.46</v>
      </c>
      <c r="AX79" s="582">
        <v>499756.69</v>
      </c>
      <c r="AY79" s="582">
        <v>1839932.53</v>
      </c>
      <c r="AZ79" s="582">
        <v>2940</v>
      </c>
      <c r="BA79" s="582">
        <v>213322.81</v>
      </c>
      <c r="BB79" s="582">
        <v>0</v>
      </c>
      <c r="BC79" s="582">
        <v>43248.979999999996</v>
      </c>
      <c r="BD79" s="582">
        <v>27436</v>
      </c>
      <c r="BE79" s="582">
        <v>312428.45</v>
      </c>
      <c r="BF79" s="582">
        <v>4517295.01</v>
      </c>
      <c r="BG79" s="582">
        <v>64407.78</v>
      </c>
      <c r="BH79" s="582">
        <v>217184.28</v>
      </c>
      <c r="BI79" s="582">
        <v>4236137.12</v>
      </c>
      <c r="BJ79" s="582">
        <v>11517702.226</v>
      </c>
      <c r="BK79" s="582">
        <v>515437.09</v>
      </c>
      <c r="BL79" s="582">
        <v>108014</v>
      </c>
      <c r="BM79" s="582">
        <v>2496021.71</v>
      </c>
      <c r="BN79" s="582">
        <v>344847</v>
      </c>
      <c r="BO79" s="582">
        <v>41880</v>
      </c>
      <c r="BP79" s="582">
        <v>221907.73</v>
      </c>
      <c r="BQ79" s="582">
        <v>246085.9</v>
      </c>
      <c r="BS79" s="582">
        <v>664026.51</v>
      </c>
      <c r="BT79" s="582">
        <v>446261.74</v>
      </c>
      <c r="BU79" s="582">
        <v>1617723.9</v>
      </c>
      <c r="BV79" s="582">
        <v>829048.27</v>
      </c>
      <c r="BW79" s="582">
        <v>1341082.3400000001</v>
      </c>
      <c r="BX79" s="582">
        <v>586961.4</v>
      </c>
      <c r="BY79" s="582">
        <v>1062812.97</v>
      </c>
      <c r="BZ79" s="582">
        <v>11810133.76</v>
      </c>
      <c r="CA79" s="582">
        <v>413386.01</v>
      </c>
      <c r="CB79" s="582">
        <v>69250</v>
      </c>
      <c r="CC79" s="582">
        <v>4667417.08</v>
      </c>
      <c r="CD79" s="582">
        <v>1223626</v>
      </c>
      <c r="CE79" s="582">
        <v>269305</v>
      </c>
      <c r="CF79" s="582">
        <v>619438.81000000006</v>
      </c>
      <c r="CG79" s="582">
        <v>49915.4</v>
      </c>
      <c r="CH79" s="582">
        <v>492267.38</v>
      </c>
      <c r="CI79" s="582">
        <v>5854452.5</v>
      </c>
      <c r="CJ79" s="582">
        <v>567047.38</v>
      </c>
      <c r="CK79" s="582">
        <v>660308.80000000005</v>
      </c>
      <c r="CL79" s="582">
        <v>886455.2</v>
      </c>
      <c r="CM79" s="582">
        <v>725720.7</v>
      </c>
      <c r="CN79" s="582">
        <v>1030799.25</v>
      </c>
      <c r="CO79" s="582">
        <v>52230.59</v>
      </c>
      <c r="CP79" s="582">
        <v>1635663.2</v>
      </c>
      <c r="CQ79" s="582">
        <v>86454.8</v>
      </c>
      <c r="CR79" s="582">
        <v>116921</v>
      </c>
      <c r="CS79" s="582">
        <v>234545.82</v>
      </c>
      <c r="CT79" s="582">
        <v>1143242</v>
      </c>
      <c r="CU79" s="582">
        <v>530125.48</v>
      </c>
      <c r="CV79" s="582">
        <v>836138.62</v>
      </c>
      <c r="CW79" s="582">
        <v>3903672.99</v>
      </c>
      <c r="CX79" s="582">
        <v>524863.62</v>
      </c>
      <c r="CY79" s="582">
        <v>2074641.91</v>
      </c>
      <c r="CZ79" s="582">
        <v>457912.45</v>
      </c>
      <c r="DA79" s="582">
        <v>1051738.67</v>
      </c>
      <c r="DB79" s="582">
        <v>18614439.260000002</v>
      </c>
      <c r="DC79" s="582">
        <v>32576063.559999999</v>
      </c>
      <c r="DD79" s="582">
        <v>2261893.2400000002</v>
      </c>
      <c r="DE79" s="582">
        <v>877271.27</v>
      </c>
      <c r="DF79" s="582">
        <v>1758885.28</v>
      </c>
      <c r="DG79" s="582">
        <v>1469111.73</v>
      </c>
      <c r="DH79" s="582">
        <v>1702689.45</v>
      </c>
      <c r="DI79" s="582">
        <v>1586431.21</v>
      </c>
      <c r="DJ79" s="582">
        <v>245444.56</v>
      </c>
      <c r="DK79" s="582">
        <v>45708978.939999998</v>
      </c>
      <c r="DL79" s="582">
        <v>632831.05000000005</v>
      </c>
      <c r="DM79" s="582">
        <v>1234826.6100000001</v>
      </c>
      <c r="DN79" s="582">
        <v>291584.40000000002</v>
      </c>
      <c r="DO79" s="582">
        <v>1605110.24</v>
      </c>
      <c r="DP79" s="582">
        <v>1368033.81</v>
      </c>
      <c r="DQ79" s="582">
        <v>7541142.0899999999</v>
      </c>
      <c r="DR79" s="582">
        <v>1303429.0199</v>
      </c>
      <c r="DS79" s="582">
        <v>5985831.4199999999</v>
      </c>
      <c r="DT79" s="582">
        <v>20059423.100000001</v>
      </c>
      <c r="DU79" s="582">
        <v>285680</v>
      </c>
      <c r="DV79" s="582">
        <v>5864807.4800000004</v>
      </c>
      <c r="DW79" s="582">
        <v>11116553.77</v>
      </c>
      <c r="DX79" s="582">
        <v>689085.59</v>
      </c>
      <c r="DY79" s="582">
        <v>615828.72</v>
      </c>
      <c r="DZ79" s="582">
        <v>2370325.54</v>
      </c>
      <c r="EA79" s="582">
        <v>287811.71000000002</v>
      </c>
      <c r="EB79" s="582">
        <v>409187.03</v>
      </c>
      <c r="EC79" s="582">
        <v>1481302.55</v>
      </c>
      <c r="ED79" s="582">
        <v>7130160.1399999997</v>
      </c>
      <c r="EE79" s="582">
        <v>16344593.439999999</v>
      </c>
      <c r="EF79" s="582">
        <v>7247108.9900000002</v>
      </c>
      <c r="EG79" s="582">
        <v>29193.4</v>
      </c>
      <c r="EH79" s="582">
        <v>1326628.0900000001</v>
      </c>
      <c r="EI79" s="582">
        <v>1780815.76</v>
      </c>
      <c r="EJ79" s="582">
        <v>1220612.8600000001</v>
      </c>
      <c r="EK79" s="582">
        <v>2818507.3</v>
      </c>
      <c r="EL79" s="582">
        <v>904973.08</v>
      </c>
      <c r="EM79" s="582">
        <v>1459039.28</v>
      </c>
      <c r="EN79" s="582">
        <v>0</v>
      </c>
      <c r="EO79" s="582">
        <v>471976.84</v>
      </c>
      <c r="EP79" s="582">
        <v>2401015.91</v>
      </c>
      <c r="EQ79" s="582">
        <v>631960.30000000005</v>
      </c>
      <c r="ER79" s="582">
        <v>572702.30000000005</v>
      </c>
      <c r="ES79" s="582">
        <v>471772.24</v>
      </c>
      <c r="ET79" s="582">
        <v>1785418.08</v>
      </c>
      <c r="EU79" s="582">
        <v>1745948.33</v>
      </c>
      <c r="EV79" s="582">
        <v>111990.45</v>
      </c>
      <c r="EW79" s="582">
        <v>47818724.649999999</v>
      </c>
      <c r="EX79" s="582">
        <v>341322.4</v>
      </c>
      <c r="EY79" s="582">
        <v>549649.81999999995</v>
      </c>
      <c r="EZ79" s="582">
        <v>3024677.25</v>
      </c>
      <c r="FA79" s="582">
        <v>128550.5</v>
      </c>
      <c r="FB79" s="582">
        <v>1562720.5</v>
      </c>
      <c r="FC79" s="582">
        <v>516421.14</v>
      </c>
      <c r="FD79" s="582">
        <v>229049</v>
      </c>
      <c r="FE79" s="582">
        <v>1509012</v>
      </c>
      <c r="FF79" s="582">
        <v>836398.21</v>
      </c>
      <c r="FG79" s="582">
        <v>944216.44</v>
      </c>
      <c r="FH79" s="582">
        <v>533117.9</v>
      </c>
      <c r="FJ79" s="582">
        <v>994464.93</v>
      </c>
      <c r="FK79" s="582">
        <v>56591.1</v>
      </c>
      <c r="FL79" s="582">
        <v>628868.81000000006</v>
      </c>
      <c r="FM79" s="582">
        <v>695</v>
      </c>
      <c r="FN79" s="582">
        <v>307748.59000000003</v>
      </c>
      <c r="FO79" s="582">
        <v>365944</v>
      </c>
      <c r="FP79" s="582">
        <v>84795.4</v>
      </c>
      <c r="FQ79" s="582">
        <v>2932649.89</v>
      </c>
      <c r="FR79" s="582">
        <v>775914.62</v>
      </c>
      <c r="FS79" s="582">
        <v>2724137.7</v>
      </c>
      <c r="FT79" s="582">
        <v>1084259.07</v>
      </c>
      <c r="FU79" s="582">
        <v>1873378.79</v>
      </c>
      <c r="FV79" s="582">
        <v>763940</v>
      </c>
      <c r="FW79" s="582">
        <v>3369169.7</v>
      </c>
      <c r="FX79" s="582">
        <v>1078212.25</v>
      </c>
      <c r="FY79" s="582">
        <v>985376.06</v>
      </c>
      <c r="FZ79" s="582">
        <v>626409.4</v>
      </c>
      <c r="GA79" s="582">
        <v>2283899.0099999998</v>
      </c>
      <c r="GB79" s="582">
        <v>596530.06999999995</v>
      </c>
      <c r="GC79" s="582">
        <v>558946.4</v>
      </c>
      <c r="GD79" s="582">
        <v>203255.3</v>
      </c>
      <c r="GE79" s="582">
        <v>225273.02</v>
      </c>
      <c r="GF79" s="582">
        <v>763154.88</v>
      </c>
      <c r="GG79" s="582">
        <v>257822.38</v>
      </c>
      <c r="GH79" s="582">
        <v>3011995.97</v>
      </c>
      <c r="GI79" s="582">
        <v>654251.09</v>
      </c>
      <c r="GJ79" s="582">
        <v>235003</v>
      </c>
      <c r="GK79" s="582">
        <v>660405.31000000006</v>
      </c>
      <c r="GL79" s="582">
        <v>4203548.6500000004</v>
      </c>
      <c r="GM79" s="582">
        <v>33544.5</v>
      </c>
      <c r="GN79" s="582">
        <v>502716.9</v>
      </c>
      <c r="GO79" s="582">
        <v>369744.38</v>
      </c>
      <c r="GP79" s="582">
        <v>225907.26</v>
      </c>
      <c r="GQ79" s="582">
        <v>7044817.2000000002</v>
      </c>
      <c r="GR79" s="582">
        <v>1281664.0900000001</v>
      </c>
      <c r="GS79" s="582">
        <v>582963.68999999994</v>
      </c>
      <c r="GT79" s="582">
        <v>2438431.81</v>
      </c>
      <c r="GU79" s="582">
        <v>0</v>
      </c>
      <c r="GV79" s="582">
        <v>0</v>
      </c>
      <c r="GW79" s="582">
        <v>79595.350000000006</v>
      </c>
      <c r="GX79" s="582">
        <v>469442.13</v>
      </c>
      <c r="GY79" s="582">
        <v>7254468.3899999997</v>
      </c>
      <c r="GZ79" s="582">
        <v>17580</v>
      </c>
      <c r="HA79" s="582">
        <v>864560.93</v>
      </c>
      <c r="HB79" s="582">
        <v>768276.8</v>
      </c>
      <c r="HC79" s="582">
        <v>1048944.49</v>
      </c>
      <c r="HE79" s="582">
        <v>3805293.57</v>
      </c>
      <c r="HF79" s="582">
        <v>6695051.5</v>
      </c>
      <c r="HG79" s="582">
        <v>1455149.07</v>
      </c>
      <c r="HH79" s="582">
        <v>2241957.9900000002</v>
      </c>
      <c r="HI79" s="582">
        <v>160615</v>
      </c>
      <c r="HJ79" s="582">
        <v>74810</v>
      </c>
      <c r="HK79" s="582">
        <v>724537.08</v>
      </c>
      <c r="HL79" s="582">
        <v>327789.53999999998</v>
      </c>
      <c r="HM79" s="582">
        <v>5607895.6299999999</v>
      </c>
      <c r="HN79" s="582">
        <v>1204035.8700000001</v>
      </c>
      <c r="HO79" s="582">
        <v>444535.4</v>
      </c>
      <c r="HP79" s="582">
        <v>94454.58</v>
      </c>
      <c r="HQ79" s="582">
        <v>1196823.46</v>
      </c>
      <c r="HR79" s="582">
        <v>959754.25</v>
      </c>
      <c r="HS79" s="582">
        <v>615341.28</v>
      </c>
      <c r="HT79" s="582">
        <v>1491605.2</v>
      </c>
      <c r="HU79" s="582">
        <v>1441582.95</v>
      </c>
      <c r="HV79" s="582">
        <v>1218666.75</v>
      </c>
      <c r="HW79" s="582">
        <v>360115.4</v>
      </c>
      <c r="HX79" s="582">
        <v>443042</v>
      </c>
      <c r="HY79" s="582">
        <v>5570978.7400000002</v>
      </c>
      <c r="HZ79" s="582">
        <v>1578899.45</v>
      </c>
      <c r="IA79" s="582">
        <v>849596.25</v>
      </c>
      <c r="IB79" s="582">
        <v>2482641.88</v>
      </c>
      <c r="IC79" s="582">
        <v>811562.33</v>
      </c>
      <c r="ID79" s="582">
        <v>3041682.09</v>
      </c>
      <c r="IE79" s="582">
        <v>362489.59999999998</v>
      </c>
      <c r="IF79" s="582">
        <v>1500334</v>
      </c>
      <c r="IG79" s="582">
        <v>923397.2</v>
      </c>
      <c r="IH79" s="582">
        <v>630839.80000000005</v>
      </c>
      <c r="II79" s="582">
        <v>31114.5</v>
      </c>
      <c r="IJ79" s="582">
        <v>28660</v>
      </c>
      <c r="IK79" s="582">
        <v>400458.51</v>
      </c>
      <c r="IL79" s="582">
        <v>6137468.9699999997</v>
      </c>
      <c r="IM79" s="582">
        <v>9262156.4199999999</v>
      </c>
      <c r="IN79" s="582">
        <v>521768.06</v>
      </c>
      <c r="IO79" s="582">
        <v>466267.08</v>
      </c>
      <c r="IP79" s="582">
        <v>1437313.1</v>
      </c>
      <c r="IQ79" s="582">
        <v>780785.53</v>
      </c>
      <c r="IR79" s="582">
        <v>1277983.28</v>
      </c>
      <c r="IS79" s="582">
        <v>676794.24</v>
      </c>
      <c r="IT79" s="582">
        <v>43716542.460000001</v>
      </c>
      <c r="IU79" s="582">
        <v>9458816.1899999995</v>
      </c>
      <c r="IV79" s="582">
        <v>859320.5</v>
      </c>
      <c r="IW79" s="582">
        <v>913240.5</v>
      </c>
      <c r="IX79" s="582">
        <v>1784907.67</v>
      </c>
      <c r="IY79" s="582">
        <v>237307.63</v>
      </c>
      <c r="IZ79" s="582">
        <v>1381834.15</v>
      </c>
      <c r="JA79" s="582">
        <v>313117.59999999998</v>
      </c>
      <c r="JB79" s="582">
        <v>623568.80000000005</v>
      </c>
      <c r="JC79" s="582">
        <v>304821.8</v>
      </c>
      <c r="JD79" s="582">
        <v>160540</v>
      </c>
      <c r="JE79" s="582">
        <v>844840.27</v>
      </c>
      <c r="JF79" s="582">
        <v>255093</v>
      </c>
      <c r="JG79" s="582">
        <v>17024072.460000001</v>
      </c>
      <c r="JH79" s="582">
        <v>1042311.8</v>
      </c>
      <c r="JI79" s="582">
        <v>679068.9</v>
      </c>
      <c r="JJ79" s="582">
        <v>366236.99</v>
      </c>
      <c r="JK79" s="582">
        <v>342910.4</v>
      </c>
      <c r="JL79" s="582">
        <v>22942747.969999999</v>
      </c>
      <c r="JM79" s="582">
        <v>266882.7</v>
      </c>
      <c r="JN79" s="582">
        <v>1543175.63</v>
      </c>
      <c r="JO79" s="582">
        <v>4741753.3499999996</v>
      </c>
      <c r="JP79" s="582">
        <v>1444292.36</v>
      </c>
      <c r="JQ79" s="582">
        <v>3168304.78</v>
      </c>
      <c r="JR79" s="582">
        <v>644810.32999999996</v>
      </c>
      <c r="JS79" s="582">
        <v>244200</v>
      </c>
      <c r="JU79" s="582">
        <v>807647.3</v>
      </c>
      <c r="JV79" s="582">
        <v>210033.5</v>
      </c>
      <c r="JW79" s="582">
        <v>228569</v>
      </c>
      <c r="JX79" s="582">
        <v>146254.79999999999</v>
      </c>
      <c r="JY79" s="582">
        <v>4909505.55</v>
      </c>
      <c r="JZ79" s="582">
        <v>1301200.7</v>
      </c>
      <c r="KA79" s="582">
        <v>567050</v>
      </c>
      <c r="KB79" s="582">
        <v>1326421.54</v>
      </c>
      <c r="KC79" s="582">
        <v>911203.3</v>
      </c>
      <c r="KD79" s="582">
        <v>549404.1</v>
      </c>
      <c r="KE79" s="582">
        <v>612966.5</v>
      </c>
      <c r="KF79" s="582">
        <v>65575.100000000006</v>
      </c>
      <c r="KG79" s="582">
        <v>498097.99</v>
      </c>
      <c r="KH79" s="582">
        <v>1078307.25</v>
      </c>
      <c r="KI79" s="582">
        <v>80554880.879999995</v>
      </c>
      <c r="KJ79" s="582">
        <v>8337157.0099999998</v>
      </c>
      <c r="KK79" s="582">
        <v>781034.81</v>
      </c>
      <c r="KL79" s="582">
        <v>562882.06000000006</v>
      </c>
      <c r="KM79" s="582">
        <v>1387100.15</v>
      </c>
      <c r="KN79" s="582">
        <v>1277242.68</v>
      </c>
      <c r="KO79" s="582">
        <v>15636720.76</v>
      </c>
      <c r="KP79" s="582">
        <v>1354539.45</v>
      </c>
      <c r="KQ79" s="582">
        <v>946790.43</v>
      </c>
      <c r="KR79" s="582">
        <v>21100779.870000001</v>
      </c>
      <c r="KS79" s="582">
        <v>567869.14</v>
      </c>
      <c r="KT79" s="582">
        <v>424668.22</v>
      </c>
      <c r="KU79" s="582">
        <v>3771172.02</v>
      </c>
      <c r="KV79" s="582">
        <v>1408293.09</v>
      </c>
      <c r="KW79" s="582">
        <v>692160.1</v>
      </c>
      <c r="KX79" s="582">
        <v>29415661.109999999</v>
      </c>
      <c r="KY79" s="582">
        <v>1389406.15</v>
      </c>
      <c r="KZ79" s="582">
        <v>21691576.539999999</v>
      </c>
      <c r="LA79" s="582">
        <v>616423.28</v>
      </c>
      <c r="LB79" s="582">
        <v>542034.35</v>
      </c>
      <c r="LC79" s="582">
        <v>3668793.59</v>
      </c>
      <c r="LD79" s="582">
        <v>1183654.8</v>
      </c>
      <c r="LE79" s="582">
        <v>489699.58</v>
      </c>
      <c r="LF79" s="582">
        <v>693293.06</v>
      </c>
      <c r="LG79" s="582">
        <v>569018.72</v>
      </c>
      <c r="LH79" s="582">
        <v>158820.5</v>
      </c>
      <c r="LI79" s="582">
        <v>19050</v>
      </c>
      <c r="LJ79" s="582">
        <v>82999.600000000006</v>
      </c>
      <c r="LK79" s="582">
        <v>9889933.120000001</v>
      </c>
      <c r="LL79" s="582">
        <v>1148948.25</v>
      </c>
      <c r="LM79" s="582">
        <v>1150961.8</v>
      </c>
      <c r="LN79" s="582">
        <v>215874.64</v>
      </c>
      <c r="LO79" s="582">
        <v>1345125.1500000001</v>
      </c>
      <c r="LP79" s="582">
        <v>1631209.31</v>
      </c>
      <c r="LQ79" s="582">
        <v>913445.83</v>
      </c>
      <c r="LR79" s="582">
        <v>76091.100000000006</v>
      </c>
      <c r="LS79" s="582">
        <v>2946011.1</v>
      </c>
      <c r="LT79" s="582">
        <v>51012</v>
      </c>
      <c r="LU79" s="582">
        <v>762321.45</v>
      </c>
      <c r="LV79" s="582">
        <v>15609288.039999999</v>
      </c>
      <c r="LW79" s="582">
        <v>4877073.5</v>
      </c>
      <c r="LX79" s="582">
        <v>38561133.25</v>
      </c>
      <c r="LY79" s="582">
        <v>3963760.14</v>
      </c>
      <c r="LZ79" s="582">
        <v>2082385.62</v>
      </c>
      <c r="MA79" s="582">
        <v>1830971.31</v>
      </c>
      <c r="MB79" s="582">
        <v>303586.55</v>
      </c>
      <c r="MC79" s="582">
        <v>818133.47</v>
      </c>
      <c r="MD79" s="582">
        <v>1548573.6</v>
      </c>
      <c r="ME79" s="582">
        <v>1099269.6399999999</v>
      </c>
      <c r="MF79" s="582">
        <v>5488580.8200000003</v>
      </c>
      <c r="MG79" s="582">
        <v>173615.15</v>
      </c>
      <c r="MH79" s="582">
        <v>38562907</v>
      </c>
      <c r="MI79" s="582">
        <v>1712638.6</v>
      </c>
      <c r="MJ79" s="582">
        <v>264951.06</v>
      </c>
      <c r="MK79" s="582">
        <v>679075.42999999993</v>
      </c>
      <c r="ML79" s="582">
        <v>580964.02</v>
      </c>
      <c r="MM79" s="582">
        <v>1303310.3500000001</v>
      </c>
      <c r="MN79" s="582">
        <v>1848863.81</v>
      </c>
      <c r="MO79" s="582">
        <v>569688.66</v>
      </c>
      <c r="MP79" s="582">
        <v>2157158.77</v>
      </c>
      <c r="MQ79" s="582">
        <v>1014450.39</v>
      </c>
      <c r="MR79" s="582">
        <v>86318.5</v>
      </c>
      <c r="MS79" s="582">
        <v>211248</v>
      </c>
      <c r="MT79" s="582">
        <v>6713868</v>
      </c>
      <c r="MU79" s="582">
        <v>2270005.6800000002</v>
      </c>
      <c r="MV79" s="582">
        <v>792736.8</v>
      </c>
      <c r="MW79" s="582">
        <v>1335781.7</v>
      </c>
      <c r="MX79" s="582">
        <v>4043873.97</v>
      </c>
      <c r="MY79" s="582">
        <v>517715.1</v>
      </c>
      <c r="MZ79" s="582">
        <v>4236364.5</v>
      </c>
      <c r="NA79" s="582">
        <v>3712965.1300000004</v>
      </c>
      <c r="NB79" s="582">
        <v>1671143.81</v>
      </c>
      <c r="NC79" s="582">
        <v>906917.14</v>
      </c>
      <c r="ND79" s="582">
        <v>282209.59999999998</v>
      </c>
      <c r="NE79" s="582">
        <v>776757.46</v>
      </c>
      <c r="NF79" s="582">
        <v>1072372.55</v>
      </c>
      <c r="NG79" s="582">
        <v>379660.4</v>
      </c>
      <c r="NH79" s="582">
        <v>19313248.920000002</v>
      </c>
      <c r="NI79" s="582">
        <v>1134056.8700000001</v>
      </c>
      <c r="NJ79" s="582">
        <v>2504035.0499999998</v>
      </c>
      <c r="NK79" s="582">
        <v>9488314.3599999994</v>
      </c>
      <c r="NL79" s="582">
        <v>9484190.9000000004</v>
      </c>
      <c r="NM79" s="582">
        <v>9104.7000000000007</v>
      </c>
      <c r="NN79" s="582">
        <v>517758.2</v>
      </c>
      <c r="NO79" s="582">
        <v>28530</v>
      </c>
      <c r="NP79" s="582">
        <v>372848.8</v>
      </c>
      <c r="NQ79" s="582">
        <v>17574491.030000001</v>
      </c>
      <c r="NR79" s="582">
        <v>158441.4</v>
      </c>
      <c r="NS79" s="582">
        <v>236728</v>
      </c>
      <c r="NT79" s="582">
        <v>128079.6</v>
      </c>
      <c r="NU79" s="582">
        <v>261617.8</v>
      </c>
      <c r="NV79" s="582">
        <v>126834.75</v>
      </c>
      <c r="NW79" s="582">
        <v>9510</v>
      </c>
      <c r="NX79" s="582">
        <v>58016</v>
      </c>
      <c r="NY79" s="582">
        <v>7100127.7300000004</v>
      </c>
      <c r="NZ79" s="582">
        <v>407484.05</v>
      </c>
      <c r="OA79" s="582">
        <v>541684.19999999995</v>
      </c>
      <c r="OB79" s="582">
        <v>826813.2</v>
      </c>
      <c r="OC79" s="582">
        <v>1762761.69</v>
      </c>
      <c r="OD79" s="582">
        <v>402164.58</v>
      </c>
      <c r="OE79" s="582">
        <v>0</v>
      </c>
      <c r="OF79" s="582">
        <v>16771395.810000001</v>
      </c>
      <c r="OG79" s="582">
        <v>941407.72</v>
      </c>
      <c r="OH79" s="582">
        <v>11991907.529999999</v>
      </c>
      <c r="OI79" s="582">
        <v>589706.39</v>
      </c>
      <c r="OJ79" s="582">
        <v>2376074.52</v>
      </c>
      <c r="OK79" s="582">
        <v>3742282.37</v>
      </c>
      <c r="OL79" s="582">
        <v>440246.29</v>
      </c>
      <c r="OM79" s="582">
        <v>2432190.58</v>
      </c>
      <c r="ON79" s="582">
        <v>370700.52</v>
      </c>
      <c r="OO79" s="582">
        <v>5778719.5599999996</v>
      </c>
      <c r="OP79" s="582">
        <v>8479364.6699999999</v>
      </c>
      <c r="OQ79" s="582">
        <v>1382273.99</v>
      </c>
      <c r="OR79" s="582">
        <v>2832044</v>
      </c>
      <c r="OS79" s="582">
        <v>1677040.38</v>
      </c>
      <c r="OT79" s="582">
        <v>195521.6</v>
      </c>
      <c r="OU79" s="582">
        <v>680856</v>
      </c>
      <c r="OV79" s="582">
        <v>1185195.72</v>
      </c>
      <c r="OW79" s="582">
        <v>758327.9</v>
      </c>
      <c r="OX79" s="582">
        <v>1561923.3</v>
      </c>
      <c r="OY79" s="582">
        <v>9761198.6500000004</v>
      </c>
      <c r="OZ79" s="582">
        <v>379014.8</v>
      </c>
      <c r="PA79" s="582">
        <v>591809.4</v>
      </c>
      <c r="PB79" s="582">
        <v>149200</v>
      </c>
      <c r="PC79" s="582">
        <v>32074488.09</v>
      </c>
      <c r="PD79" s="582">
        <v>886836</v>
      </c>
      <c r="PE79" s="582">
        <v>5523778.5599999996</v>
      </c>
      <c r="PF79" s="582">
        <v>240154.9</v>
      </c>
      <c r="PG79" s="582">
        <v>590657.86</v>
      </c>
      <c r="PH79" s="582">
        <v>2704570.84</v>
      </c>
      <c r="PI79" s="582">
        <v>1694609.02</v>
      </c>
      <c r="PJ79" s="582">
        <v>777007.79</v>
      </c>
      <c r="PK79" s="582">
        <v>1480215.91</v>
      </c>
      <c r="PL79" s="582">
        <v>1408764.26</v>
      </c>
      <c r="PM79" s="582">
        <v>1333320.2</v>
      </c>
      <c r="PN79" s="582">
        <v>3051088.71</v>
      </c>
      <c r="PO79" s="582">
        <v>120380</v>
      </c>
      <c r="PP79" s="582">
        <v>9295340.8900000006</v>
      </c>
      <c r="PQ79" s="582">
        <v>1221741.5</v>
      </c>
      <c r="PR79" s="582">
        <v>782032.1</v>
      </c>
      <c r="PS79" s="582">
        <v>656742.01</v>
      </c>
      <c r="PT79" s="582">
        <v>1278650.6599999999</v>
      </c>
      <c r="PU79" s="582">
        <v>1445718.9</v>
      </c>
      <c r="PV79" s="582">
        <v>1830721.69</v>
      </c>
      <c r="PX79" s="582">
        <v>1909369.21</v>
      </c>
      <c r="PY79" s="582">
        <v>34449709.490000002</v>
      </c>
      <c r="PZ79" s="582">
        <v>4892237.68</v>
      </c>
      <c r="QA79" s="582">
        <v>11458864.09</v>
      </c>
      <c r="QB79" s="582">
        <v>1442547.56</v>
      </c>
      <c r="QC79" s="582">
        <v>2187435.81</v>
      </c>
      <c r="QD79" s="582">
        <v>610283.24</v>
      </c>
      <c r="QE79" s="582">
        <v>6301216.0999999996</v>
      </c>
      <c r="QF79" s="582">
        <v>1709963.91</v>
      </c>
      <c r="QG79" s="582">
        <v>1429479.16</v>
      </c>
      <c r="QH79" s="582">
        <v>698470</v>
      </c>
      <c r="QI79" s="582">
        <v>7260381.4299999997</v>
      </c>
      <c r="QJ79" s="582">
        <v>1090218.9099999999</v>
      </c>
      <c r="QK79" s="582">
        <v>2592299.6</v>
      </c>
      <c r="QL79" s="582">
        <v>1902413.4</v>
      </c>
      <c r="QM79" s="582">
        <v>3683341</v>
      </c>
      <c r="QN79" s="582">
        <v>10825075.5</v>
      </c>
      <c r="QO79" s="582">
        <v>13121059.630000001</v>
      </c>
      <c r="QP79" s="582">
        <v>1270036.17</v>
      </c>
      <c r="QQ79" s="582">
        <v>254399.99</v>
      </c>
      <c r="QR79" s="582">
        <v>805972.05</v>
      </c>
      <c r="QS79" s="582">
        <v>56765</v>
      </c>
      <c r="QT79" s="582">
        <v>598693.77999999991</v>
      </c>
      <c r="QU79" s="582">
        <v>46074744.359999999</v>
      </c>
      <c r="QV79" s="582">
        <v>1032689.45</v>
      </c>
      <c r="QW79" s="582">
        <v>5067136.67</v>
      </c>
      <c r="QX79" s="582">
        <v>1128763.8400000001</v>
      </c>
      <c r="QY79" s="582">
        <v>876386.43</v>
      </c>
      <c r="QZ79" s="582">
        <v>7722485.0700000003</v>
      </c>
      <c r="RA79" s="582">
        <v>2969324.79</v>
      </c>
      <c r="RB79" s="582">
        <v>3715765.54</v>
      </c>
      <c r="RC79" s="582">
        <v>994557.24</v>
      </c>
      <c r="RD79" s="582">
        <v>291442</v>
      </c>
      <c r="RE79" s="582">
        <v>466202.5</v>
      </c>
      <c r="RF79" s="582">
        <v>398754.8</v>
      </c>
      <c r="RG79" s="582">
        <v>771805.3</v>
      </c>
      <c r="RH79" s="582">
        <v>72745777.879999995</v>
      </c>
      <c r="RI79" s="582">
        <v>7253413.0199999996</v>
      </c>
      <c r="RJ79" s="582">
        <v>58500</v>
      </c>
      <c r="RK79" s="582">
        <v>1009663.42</v>
      </c>
      <c r="RL79" s="582">
        <v>3621042.65</v>
      </c>
      <c r="RM79" s="582">
        <v>2172694.34</v>
      </c>
      <c r="RN79" s="582">
        <v>4610555.9400000004</v>
      </c>
      <c r="RO79" s="582">
        <v>1568969.1</v>
      </c>
      <c r="RP79" s="582">
        <v>530244.6</v>
      </c>
      <c r="RQ79" s="582">
        <v>5486905.4699999997</v>
      </c>
      <c r="RR79" s="582">
        <v>8975783.6999999993</v>
      </c>
      <c r="RS79" s="582">
        <v>1266815.6499999999</v>
      </c>
      <c r="RT79" s="582">
        <v>1480944.95</v>
      </c>
      <c r="RU79" s="582">
        <v>511189</v>
      </c>
      <c r="RV79" s="582">
        <v>261564.99</v>
      </c>
      <c r="RW79" s="582">
        <v>184903.6</v>
      </c>
      <c r="RX79" s="582">
        <v>428760.4</v>
      </c>
      <c r="RY79" s="582">
        <v>535273.55000000005</v>
      </c>
      <c r="RZ79" s="582">
        <v>811027.28</v>
      </c>
      <c r="SA79" s="582">
        <v>552358.40000000002</v>
      </c>
      <c r="SB79" s="582">
        <v>33218627.109999999</v>
      </c>
      <c r="SC79" s="582">
        <v>2141559.52</v>
      </c>
      <c r="SD79" s="582">
        <v>499103.2</v>
      </c>
      <c r="SE79" s="582">
        <v>374786.85</v>
      </c>
      <c r="SF79" s="582">
        <v>1437190.85</v>
      </c>
      <c r="SG79" s="582">
        <v>2355541.5699999998</v>
      </c>
      <c r="SH79" s="582">
        <v>577007.34</v>
      </c>
      <c r="SI79" s="582">
        <v>3811277.88</v>
      </c>
      <c r="SJ79" s="582">
        <v>839627.89</v>
      </c>
      <c r="SK79" s="582">
        <v>232833.73</v>
      </c>
      <c r="SL79" s="582">
        <v>16340626.539999999</v>
      </c>
      <c r="SM79" s="582">
        <v>699628.95</v>
      </c>
      <c r="SN79" s="582">
        <v>14574307.050000001</v>
      </c>
      <c r="SO79" s="582">
        <v>560081.1</v>
      </c>
      <c r="SP79" s="582">
        <v>1430039.49</v>
      </c>
      <c r="SQ79" s="582">
        <v>5421690.8099999996</v>
      </c>
      <c r="SR79" s="582">
        <v>176179.18</v>
      </c>
      <c r="SS79" s="582">
        <v>765376.18</v>
      </c>
      <c r="ST79" s="582">
        <v>375357.3</v>
      </c>
      <c r="SU79" s="582">
        <v>430328.6</v>
      </c>
      <c r="SV79" s="582">
        <v>90347229.989999995</v>
      </c>
      <c r="SW79" s="582">
        <v>149137.38</v>
      </c>
      <c r="SX79" s="582">
        <v>2845473.4</v>
      </c>
      <c r="SY79" s="582">
        <v>1674178.1</v>
      </c>
      <c r="SZ79" s="582">
        <v>199410.59</v>
      </c>
      <c r="TA79" s="582">
        <v>350596.5</v>
      </c>
      <c r="TB79" s="582">
        <v>2185869.59</v>
      </c>
      <c r="TC79" s="582">
        <v>5923290.2999999998</v>
      </c>
      <c r="TD79" s="582">
        <v>1156937.6000000001</v>
      </c>
      <c r="TE79" s="582">
        <v>1753497.84</v>
      </c>
      <c r="TF79" s="582">
        <v>1816770.48</v>
      </c>
      <c r="TG79" s="582">
        <v>5148923.41</v>
      </c>
      <c r="TH79" s="582">
        <v>1431142.09</v>
      </c>
      <c r="TI79" s="582">
        <v>596200.80000000005</v>
      </c>
      <c r="TJ79" s="582">
        <v>99869777.040000007</v>
      </c>
      <c r="TK79" s="582">
        <v>555091.5</v>
      </c>
      <c r="TL79" s="582">
        <v>2025383.9</v>
      </c>
      <c r="TM79" s="582">
        <v>8574219.4000000004</v>
      </c>
      <c r="TN79" s="582">
        <v>3969426.61</v>
      </c>
      <c r="TO79" s="582">
        <v>577418.19999999995</v>
      </c>
      <c r="TP79" s="582">
        <v>352997.4</v>
      </c>
      <c r="TQ79" s="582">
        <v>6008399.6699999999</v>
      </c>
      <c r="TR79" s="582">
        <v>1174243.48</v>
      </c>
      <c r="TS79" s="582">
        <v>2866251.42</v>
      </c>
      <c r="TT79" s="582">
        <v>2756703</v>
      </c>
      <c r="TU79" s="582">
        <v>331437.8</v>
      </c>
      <c r="TV79" s="582">
        <v>1757158.44</v>
      </c>
      <c r="TW79" s="582">
        <v>638146.34</v>
      </c>
      <c r="TX79" s="582">
        <v>2051135.78</v>
      </c>
      <c r="TY79" s="582">
        <v>127772.3</v>
      </c>
      <c r="TZ79" s="582">
        <v>7704230.5999999996</v>
      </c>
      <c r="UA79" s="582">
        <v>819733.07</v>
      </c>
      <c r="UB79" s="582">
        <v>18465559.850000001</v>
      </c>
      <c r="UC79" s="582">
        <v>5380275.21</v>
      </c>
      <c r="UD79" s="582">
        <v>1380733</v>
      </c>
      <c r="UE79" s="582">
        <v>1938210.57</v>
      </c>
      <c r="UF79" s="582">
        <v>80803464.510000005</v>
      </c>
      <c r="UG79" s="582">
        <v>531796.9</v>
      </c>
      <c r="UH79" s="582">
        <v>2306970.6</v>
      </c>
      <c r="UI79" s="582">
        <v>1529764.1</v>
      </c>
      <c r="UJ79" s="582">
        <v>1116857.8</v>
      </c>
      <c r="UK79" s="582">
        <v>27641221.190000001</v>
      </c>
      <c r="UL79" s="582">
        <v>4827621.9800000004</v>
      </c>
      <c r="UM79" s="582">
        <v>1368387.8199999998</v>
      </c>
      <c r="UN79" s="582">
        <v>10819762.09</v>
      </c>
      <c r="UO79" s="582">
        <v>3563921.35</v>
      </c>
      <c r="UP79" s="582">
        <v>1294051.03</v>
      </c>
      <c r="UQ79" s="582">
        <v>157689138.30000001</v>
      </c>
      <c r="UR79" s="582">
        <v>3561088.18</v>
      </c>
      <c r="US79" s="582">
        <v>3900635.38</v>
      </c>
      <c r="UT79" s="582">
        <v>16979381.850000001</v>
      </c>
      <c r="UU79" s="582">
        <v>94313.71</v>
      </c>
      <c r="UV79" s="582">
        <v>2924596</v>
      </c>
      <c r="UW79" s="582">
        <v>6143905.1200000001</v>
      </c>
      <c r="UX79" s="582">
        <v>1509942.7</v>
      </c>
      <c r="UY79" s="582">
        <v>1916160.79</v>
      </c>
      <c r="UZ79" s="582">
        <v>323637.59999999998</v>
      </c>
      <c r="VA79" s="582">
        <v>2805156.5</v>
      </c>
      <c r="VB79" s="582">
        <v>7355825.5</v>
      </c>
      <c r="VC79" s="582">
        <v>3107293.92</v>
      </c>
      <c r="VD79" s="582">
        <v>1487265.23</v>
      </c>
      <c r="VE79" s="582">
        <v>803129.1</v>
      </c>
      <c r="VF79" s="582">
        <v>1320420.1000000001</v>
      </c>
      <c r="VG79" s="582">
        <v>1163184.93</v>
      </c>
      <c r="VH79" s="582">
        <v>1967119.54</v>
      </c>
      <c r="VI79" s="582">
        <v>5100338.83</v>
      </c>
      <c r="VJ79" s="582">
        <v>2098074</v>
      </c>
      <c r="VK79" s="582">
        <v>781559.94</v>
      </c>
      <c r="VL79" s="582">
        <v>640423.52</v>
      </c>
      <c r="VM79" s="582">
        <v>101036542.5</v>
      </c>
      <c r="VN79" s="582">
        <v>1726153.08</v>
      </c>
      <c r="VO79" s="582">
        <v>842186.9</v>
      </c>
      <c r="VP79" s="582">
        <v>1079365.0900000001</v>
      </c>
      <c r="VQ79" s="582">
        <v>4897327.82</v>
      </c>
      <c r="VR79" s="582">
        <v>1758323.06</v>
      </c>
      <c r="VS79" s="582">
        <v>706496.9</v>
      </c>
      <c r="VT79" s="582">
        <v>483740.52</v>
      </c>
      <c r="VU79" s="582">
        <v>2481654.7200000002</v>
      </c>
      <c r="VV79" s="582">
        <v>13652007.710000001</v>
      </c>
      <c r="VW79" s="582">
        <v>872617.4</v>
      </c>
      <c r="VX79" s="582">
        <v>8353853.3500000006</v>
      </c>
      <c r="VY79" s="582">
        <v>815231</v>
      </c>
      <c r="VZ79" s="582">
        <v>390079.48</v>
      </c>
      <c r="WA79" s="582">
        <v>1107673.7</v>
      </c>
      <c r="WB79" s="582">
        <v>43051297.189999998</v>
      </c>
      <c r="WC79" s="582">
        <v>2308672.7799999998</v>
      </c>
      <c r="WD79" s="582">
        <v>475421.2</v>
      </c>
      <c r="WE79" s="582">
        <v>62850</v>
      </c>
      <c r="WF79" s="582">
        <v>606712.54</v>
      </c>
      <c r="WG79" s="582">
        <v>2140465.06</v>
      </c>
      <c r="WH79" s="582">
        <v>5933219.1900000004</v>
      </c>
      <c r="WI79" s="582">
        <v>3894916.62</v>
      </c>
      <c r="WJ79" s="582">
        <v>701856.33</v>
      </c>
      <c r="WK79" s="582">
        <v>2052789.68</v>
      </c>
      <c r="WL79" s="582">
        <v>12020</v>
      </c>
      <c r="WM79" s="582">
        <v>10200715.75</v>
      </c>
      <c r="WN79" s="582">
        <v>783877.44</v>
      </c>
      <c r="WO79" s="582">
        <v>7640353.5099999998</v>
      </c>
      <c r="WP79" s="582">
        <v>4889273.78</v>
      </c>
      <c r="WQ79" s="582">
        <v>300926.49</v>
      </c>
      <c r="WR79" s="582">
        <v>131916.76</v>
      </c>
      <c r="WS79" s="582">
        <v>747274.63</v>
      </c>
      <c r="WT79" s="582">
        <v>541660.43999999994</v>
      </c>
      <c r="WU79" s="582">
        <v>4491252.6399999997</v>
      </c>
      <c r="WV79" s="582">
        <v>11486967.869999999</v>
      </c>
      <c r="WW79" s="582">
        <v>3275956.84</v>
      </c>
      <c r="WX79" s="582">
        <v>923135.24</v>
      </c>
      <c r="WY79" s="582">
        <v>1828124.94</v>
      </c>
      <c r="WZ79" s="582">
        <v>2339387.9300000002</v>
      </c>
      <c r="XA79" s="582">
        <v>969706.51</v>
      </c>
      <c r="XB79" s="582">
        <v>850546.29</v>
      </c>
      <c r="XC79" s="582">
        <v>1688090.25</v>
      </c>
      <c r="XD79" s="582">
        <v>2182244.5</v>
      </c>
      <c r="XE79" s="582">
        <v>1498632.61</v>
      </c>
      <c r="XF79" s="582">
        <v>296564.19999999995</v>
      </c>
      <c r="XG79" s="582">
        <v>49087</v>
      </c>
      <c r="XH79" s="582">
        <v>956370.98</v>
      </c>
      <c r="XI79" s="582">
        <v>17870294.18</v>
      </c>
      <c r="XJ79" s="582">
        <v>602629.81000000006</v>
      </c>
      <c r="XK79" s="582">
        <v>1842906.27</v>
      </c>
      <c r="XL79" s="582">
        <v>15896557.140000001</v>
      </c>
      <c r="XM79" s="582">
        <v>1267517.92</v>
      </c>
      <c r="XN79" s="582">
        <v>196549.89</v>
      </c>
      <c r="XO79" s="582">
        <v>4515868.21</v>
      </c>
      <c r="XP79" s="582">
        <v>332910.5</v>
      </c>
      <c r="XQ79" s="582">
        <v>1290489.83</v>
      </c>
      <c r="XR79" s="582">
        <v>2232782.16</v>
      </c>
      <c r="XS79" s="582">
        <v>1381086.8</v>
      </c>
      <c r="XT79" s="582">
        <v>311863.40000000002</v>
      </c>
      <c r="XU79" s="582">
        <v>1918750</v>
      </c>
      <c r="XV79" s="582">
        <v>206815.32</v>
      </c>
      <c r="XW79" s="582">
        <v>29850</v>
      </c>
      <c r="XX79" s="582">
        <v>1703121.17</v>
      </c>
      <c r="XY79" s="582">
        <v>349680</v>
      </c>
      <c r="XZ79" s="582">
        <v>1241210.98</v>
      </c>
      <c r="YA79" s="582">
        <v>510020.26</v>
      </c>
      <c r="YB79" s="582">
        <v>146816.07999999999</v>
      </c>
      <c r="YC79" s="582">
        <v>184394.16</v>
      </c>
      <c r="YD79" s="582">
        <v>765127.53</v>
      </c>
      <c r="YE79" s="582">
        <v>128627</v>
      </c>
      <c r="YF79" s="582">
        <v>1437710.65</v>
      </c>
      <c r="YG79" s="582">
        <v>601239.09</v>
      </c>
      <c r="YH79" s="582">
        <v>2401860.7400000002</v>
      </c>
      <c r="YI79" s="582">
        <v>870415.8</v>
      </c>
      <c r="YJ79" s="582">
        <v>229686.3</v>
      </c>
      <c r="YK79" s="582">
        <v>1273497.4099999999</v>
      </c>
      <c r="YL79" s="582">
        <v>1385647.79</v>
      </c>
      <c r="YM79" s="582">
        <v>97411.1</v>
      </c>
      <c r="YN79" s="582">
        <v>7378966.1699999999</v>
      </c>
      <c r="YO79" s="582">
        <v>5453350.7000000002</v>
      </c>
      <c r="YP79" s="582">
        <v>1258564.3700000001</v>
      </c>
      <c r="YQ79" s="582">
        <v>836732.12</v>
      </c>
      <c r="YR79" s="582">
        <v>2903667.36</v>
      </c>
      <c r="YS79" s="582">
        <v>811812.23</v>
      </c>
      <c r="YT79" s="582">
        <v>819662.92</v>
      </c>
      <c r="YU79" s="582">
        <v>2559180.29</v>
      </c>
      <c r="YV79" s="582">
        <v>520203.01</v>
      </c>
      <c r="YW79" s="582">
        <v>30661795.57</v>
      </c>
      <c r="YX79" s="582">
        <v>1411255.41</v>
      </c>
      <c r="YY79" s="582">
        <v>589786.24</v>
      </c>
      <c r="YZ79" s="582">
        <v>570779.65</v>
      </c>
      <c r="ZA79" s="582">
        <v>2325316.65</v>
      </c>
      <c r="ZB79" s="582">
        <v>443215</v>
      </c>
      <c r="ZC79" s="582">
        <v>826554.74</v>
      </c>
      <c r="ZD79" s="582">
        <v>7339596.0800000001</v>
      </c>
      <c r="ZE79" s="582">
        <v>135470</v>
      </c>
      <c r="ZF79" s="582">
        <v>1008285.7</v>
      </c>
      <c r="ZG79" s="582">
        <v>424078.72</v>
      </c>
      <c r="ZH79" s="582">
        <v>202400.15</v>
      </c>
      <c r="ZI79" s="582">
        <v>92047.5</v>
      </c>
      <c r="ZJ79" s="582">
        <v>303435.7</v>
      </c>
      <c r="ZK79" s="582">
        <v>346936.67</v>
      </c>
      <c r="ZL79" s="582">
        <v>11384500.619999999</v>
      </c>
      <c r="ZM79" s="582">
        <v>53596475.049999997</v>
      </c>
      <c r="ZN79" s="582">
        <v>859659.72</v>
      </c>
      <c r="ZO79" s="582">
        <v>5051191.7300000004</v>
      </c>
      <c r="ZP79" s="582">
        <v>16073267.91</v>
      </c>
      <c r="ZQ79" s="582">
        <v>739640.6</v>
      </c>
      <c r="ZR79" s="582">
        <v>349171.7</v>
      </c>
      <c r="ZS79" s="582">
        <v>929576.5</v>
      </c>
      <c r="ZT79" s="582">
        <v>2306810.1</v>
      </c>
      <c r="ZU79" s="582">
        <v>969911.4</v>
      </c>
      <c r="ZV79" s="582">
        <v>4969394.74</v>
      </c>
      <c r="ZW79" s="582">
        <v>413570</v>
      </c>
      <c r="ZX79" s="582">
        <v>745028.74</v>
      </c>
      <c r="ZY79" s="582">
        <v>2014107.45</v>
      </c>
      <c r="ZZ79" s="582">
        <v>722369.88</v>
      </c>
      <c r="AAA79" s="582">
        <v>241990.82</v>
      </c>
      <c r="AAB79" s="582">
        <v>880221.4</v>
      </c>
      <c r="AAC79" s="582">
        <v>2401239</v>
      </c>
      <c r="AAD79" s="582">
        <v>140546.87</v>
      </c>
      <c r="AAE79" s="582">
        <v>1434976.7</v>
      </c>
      <c r="AAF79" s="582">
        <v>225588.94</v>
      </c>
      <c r="AAG79" s="582">
        <v>202323.26</v>
      </c>
      <c r="AAH79" s="582">
        <v>932766.2</v>
      </c>
      <c r="AAI79" s="582">
        <v>11012106.17</v>
      </c>
      <c r="AAJ79" s="582">
        <v>1098299.76</v>
      </c>
      <c r="AAK79" s="582">
        <v>2574341.11</v>
      </c>
      <c r="AAL79" s="582">
        <v>722532.8</v>
      </c>
      <c r="AAM79" s="582">
        <v>68909.2</v>
      </c>
      <c r="AAN79" s="582">
        <v>2813129.08</v>
      </c>
      <c r="AAO79" s="582">
        <v>964462.68</v>
      </c>
      <c r="AAP79" s="582">
        <v>249203438.69999999</v>
      </c>
      <c r="AAQ79" s="582">
        <v>280150</v>
      </c>
      <c r="AAR79" s="582">
        <v>2260422</v>
      </c>
      <c r="AAS79" s="582">
        <v>3240134.3</v>
      </c>
      <c r="AAT79" s="582">
        <v>2067604.89</v>
      </c>
      <c r="AAU79" s="582">
        <v>1074128.72</v>
      </c>
      <c r="AAV79" s="582">
        <v>2188889.92</v>
      </c>
      <c r="AAW79" s="582">
        <v>1744802.33</v>
      </c>
      <c r="AAX79" s="582">
        <v>22850241.949999999</v>
      </c>
      <c r="AAY79" s="582">
        <v>1594567.15</v>
      </c>
      <c r="AAZ79" s="582">
        <v>2682512.86</v>
      </c>
      <c r="ABA79" s="582">
        <v>17548201.870000001</v>
      </c>
      <c r="ABB79" s="582">
        <v>5104176.51</v>
      </c>
      <c r="ABC79" s="582">
        <v>786438.6</v>
      </c>
      <c r="ABD79" s="582">
        <v>2099810.5499999998</v>
      </c>
      <c r="ABE79" s="582">
        <v>833050.2</v>
      </c>
      <c r="ABF79" s="582">
        <v>111230</v>
      </c>
      <c r="ABG79" s="582">
        <v>864360.9</v>
      </c>
      <c r="ABH79" s="582">
        <v>1318956.5</v>
      </c>
      <c r="ABI79" s="582">
        <v>12387882.01</v>
      </c>
      <c r="ABJ79" s="582">
        <v>11560799.029999999</v>
      </c>
      <c r="ABK79" s="582">
        <v>4721803.8</v>
      </c>
      <c r="ABL79" s="582">
        <v>849540.8</v>
      </c>
      <c r="ABM79" s="582">
        <v>1057690.17</v>
      </c>
      <c r="ABN79" s="582">
        <v>492494.24</v>
      </c>
      <c r="ABO79" s="582">
        <v>588531.76</v>
      </c>
      <c r="ABP79" s="582">
        <v>13592021.880000001</v>
      </c>
      <c r="ABQ79" s="582">
        <v>102700</v>
      </c>
      <c r="ABR79" s="582">
        <v>1937037.51</v>
      </c>
      <c r="ABS79" s="582">
        <v>1134089.6200000001</v>
      </c>
      <c r="ABT79" s="582">
        <v>2006813.65</v>
      </c>
      <c r="ABU79" s="582">
        <v>1580023.41</v>
      </c>
      <c r="ABV79" s="582">
        <v>361729.04</v>
      </c>
      <c r="ABW79" s="582">
        <v>2519860.35</v>
      </c>
      <c r="ABX79" s="582">
        <v>61352.7</v>
      </c>
      <c r="ABY79" s="582">
        <v>7292619.0499999998</v>
      </c>
      <c r="ABZ79" s="582">
        <v>729100.64</v>
      </c>
      <c r="ACA79" s="582">
        <v>7797777.3300000001</v>
      </c>
      <c r="ACB79" s="582">
        <v>476487.3</v>
      </c>
      <c r="ACC79" s="582">
        <v>395726.2</v>
      </c>
      <c r="ACD79" s="582">
        <v>15854400.640000001</v>
      </c>
      <c r="ACE79" s="582">
        <v>261647.93</v>
      </c>
      <c r="ACF79" s="582">
        <v>223391.02</v>
      </c>
      <c r="ACG79" s="582">
        <v>599489.04</v>
      </c>
      <c r="ACH79" s="582">
        <v>53280</v>
      </c>
      <c r="ACI79" s="582">
        <v>1291351.75</v>
      </c>
      <c r="ACK79" s="582">
        <v>142508.56</v>
      </c>
      <c r="ACL79" s="582">
        <v>226371</v>
      </c>
      <c r="ACM79" s="582">
        <v>259317.5</v>
      </c>
      <c r="ACN79" s="582">
        <v>43180</v>
      </c>
      <c r="ACO79" s="582">
        <v>2967520.03</v>
      </c>
      <c r="ACP79" s="582">
        <v>2054099.49</v>
      </c>
      <c r="ACQ79" s="582">
        <v>16125294.65</v>
      </c>
      <c r="ACR79" s="582">
        <v>3564484.97</v>
      </c>
      <c r="ACS79" s="582">
        <v>2026651.91</v>
      </c>
      <c r="ACT79" s="582">
        <v>1774371</v>
      </c>
      <c r="ACU79" s="582">
        <v>1290900.8</v>
      </c>
      <c r="ACV79" s="582">
        <v>5401515.2300000004</v>
      </c>
      <c r="ACW79" s="582">
        <v>11902538.74</v>
      </c>
      <c r="ACX79" s="582">
        <v>389749.56</v>
      </c>
      <c r="ACY79" s="582">
        <v>335751.58</v>
      </c>
      <c r="ACZ79" s="582">
        <v>662575.26</v>
      </c>
      <c r="ADA79" s="582">
        <v>92829</v>
      </c>
      <c r="ADB79" s="582">
        <v>641169.44999999995</v>
      </c>
      <c r="ADC79" s="582">
        <v>416237.1</v>
      </c>
      <c r="ADD79" s="582">
        <v>1337602.1499999999</v>
      </c>
      <c r="ADE79" s="582">
        <v>824343.21</v>
      </c>
      <c r="ADF79" s="582">
        <v>968455.86</v>
      </c>
      <c r="ADG79" s="582">
        <v>12045911.689999999</v>
      </c>
      <c r="ADH79" s="582">
        <v>7585638.7000000002</v>
      </c>
      <c r="ADI79" s="582">
        <v>43834.400000000001</v>
      </c>
      <c r="ADJ79" s="582">
        <v>1943852.42</v>
      </c>
      <c r="ADK79" s="582">
        <v>987625.1</v>
      </c>
      <c r="ADM79" s="582">
        <v>614342.80000000005</v>
      </c>
      <c r="ADN79" s="582">
        <v>2186358.1</v>
      </c>
      <c r="ADO79" s="582">
        <v>1918316.85</v>
      </c>
      <c r="ADP79" s="582">
        <v>86238315.859999999</v>
      </c>
      <c r="ADQ79" s="582">
        <v>2705699.3</v>
      </c>
      <c r="ADR79" s="582">
        <v>2574518.9</v>
      </c>
      <c r="ADS79" s="582">
        <v>1046208</v>
      </c>
      <c r="ADT79" s="582">
        <v>32910718.350000001</v>
      </c>
      <c r="ADU79" s="582">
        <v>505941.73</v>
      </c>
      <c r="ADV79" s="582">
        <v>1722751.26</v>
      </c>
      <c r="ADW79" s="582">
        <v>67015.679999999993</v>
      </c>
      <c r="ADX79" s="582">
        <v>772208.9</v>
      </c>
      <c r="ADY79" s="582">
        <v>1179913.8799999999</v>
      </c>
      <c r="ADZ79" s="582">
        <v>88023688.140000001</v>
      </c>
      <c r="AEA79" s="582">
        <v>26573704.25</v>
      </c>
      <c r="AEB79" s="582">
        <v>11423034.49</v>
      </c>
      <c r="AEC79" s="582">
        <v>3244130.22</v>
      </c>
      <c r="AED79" s="582">
        <v>444999.5</v>
      </c>
      <c r="AEE79" s="582">
        <v>4806808.9800000004</v>
      </c>
      <c r="AEF79" s="582">
        <v>1889877.86</v>
      </c>
      <c r="AEG79" s="582">
        <v>2990249.79</v>
      </c>
      <c r="AEH79" s="582">
        <v>1311174.3</v>
      </c>
      <c r="AEI79" s="582">
        <v>645518</v>
      </c>
      <c r="AEJ79" s="582">
        <v>5935682.5800000001</v>
      </c>
      <c r="AEK79" s="582">
        <v>1025353.87</v>
      </c>
      <c r="AEL79" s="582">
        <v>43725</v>
      </c>
      <c r="AEM79" s="582">
        <v>1492191.87</v>
      </c>
      <c r="AEN79" s="582">
        <v>3817491.6</v>
      </c>
      <c r="AEO79" s="582">
        <v>1144532.1299999999</v>
      </c>
      <c r="AEP79" s="582">
        <v>0</v>
      </c>
      <c r="AEQ79" s="582">
        <v>2762243.61</v>
      </c>
      <c r="AER79" s="582">
        <v>668285.98</v>
      </c>
      <c r="AES79" s="582">
        <v>8824089.1400000006</v>
      </c>
      <c r="AET79" s="582">
        <v>4206689.3</v>
      </c>
      <c r="AEU79" s="582">
        <v>3746617.16</v>
      </c>
      <c r="AEV79" s="582">
        <v>1323694.1399999999</v>
      </c>
      <c r="AEW79" s="582">
        <v>238816.58</v>
      </c>
      <c r="AEX79" s="582">
        <v>1995426.64</v>
      </c>
      <c r="AEY79" s="582">
        <v>7890869.6600000001</v>
      </c>
      <c r="AEZ79" s="582">
        <v>2255429.4900000002</v>
      </c>
      <c r="AFA79" s="582">
        <v>4977645.2699999996</v>
      </c>
      <c r="AFB79" s="582">
        <v>1292186.3400000001</v>
      </c>
      <c r="AFC79" s="582">
        <v>756375.75</v>
      </c>
      <c r="AFD79" s="582">
        <v>7664567.3899999997</v>
      </c>
      <c r="AFE79" s="582">
        <v>22150</v>
      </c>
      <c r="AFF79" s="582">
        <v>1932789.08</v>
      </c>
      <c r="AFG79" s="582">
        <v>1757177.5</v>
      </c>
      <c r="AFH79" s="582">
        <v>3663112.42</v>
      </c>
      <c r="AFI79" s="582">
        <v>1261526</v>
      </c>
      <c r="AFJ79" s="582">
        <v>2045387.6</v>
      </c>
      <c r="AFK79" s="582">
        <v>1188872.1499999999</v>
      </c>
      <c r="AFL79" s="582">
        <v>982684.7</v>
      </c>
      <c r="AFM79" s="582">
        <v>689250.85</v>
      </c>
      <c r="AFN79" s="582">
        <v>924664.75</v>
      </c>
      <c r="AFO79" s="582">
        <v>651007</v>
      </c>
      <c r="AFP79" s="582">
        <v>1001531.66</v>
      </c>
      <c r="AFQ79" s="582">
        <v>33719320.950000003</v>
      </c>
      <c r="AFR79" s="582">
        <v>1815845</v>
      </c>
      <c r="AFS79" s="582">
        <v>99150</v>
      </c>
      <c r="AFT79" s="582">
        <v>180122</v>
      </c>
      <c r="AFU79" s="582">
        <v>1240192.24</v>
      </c>
      <c r="AFV79" s="582">
        <v>1383210.46</v>
      </c>
      <c r="AFW79" s="582">
        <v>399547.85</v>
      </c>
      <c r="AFX79" s="582">
        <v>1816251.15</v>
      </c>
      <c r="AFY79" s="582">
        <v>1690492.3</v>
      </c>
      <c r="AFZ79" s="582">
        <v>493184</v>
      </c>
      <c r="AGA79" s="582">
        <v>833551.91</v>
      </c>
      <c r="AGB79" s="582">
        <v>1073363.25</v>
      </c>
      <c r="AGC79" s="582">
        <v>6022953.1699999999</v>
      </c>
      <c r="AGD79" s="582">
        <v>590451.9</v>
      </c>
      <c r="AGE79" s="582">
        <v>2415263.77</v>
      </c>
      <c r="AGF79" s="582">
        <v>902251.57</v>
      </c>
      <c r="AGG79" s="582">
        <v>2315417.35</v>
      </c>
      <c r="AGH79" s="582">
        <v>1095095.6599999999</v>
      </c>
      <c r="AGI79" s="582">
        <v>288597.36</v>
      </c>
      <c r="AGJ79" s="582">
        <v>644811.66</v>
      </c>
      <c r="AGK79" s="582">
        <v>1278461.43</v>
      </c>
      <c r="AGL79" s="582">
        <v>1239014.01</v>
      </c>
      <c r="AGM79" s="582">
        <v>1232287.8899999999</v>
      </c>
      <c r="AGN79" s="582">
        <v>3108816.21</v>
      </c>
      <c r="AGO79" s="582">
        <v>535562.31000000006</v>
      </c>
      <c r="AGP79" s="582">
        <v>287638.90000000002</v>
      </c>
      <c r="AGQ79" s="582">
        <v>39320</v>
      </c>
      <c r="AGR79" s="582">
        <v>0</v>
      </c>
      <c r="AGS79" s="582">
        <v>92519.5</v>
      </c>
      <c r="AGT79" s="582">
        <v>173165.74</v>
      </c>
      <c r="AGU79" s="582">
        <v>198500</v>
      </c>
      <c r="AGV79" s="582">
        <v>0</v>
      </c>
      <c r="AGX79" s="582">
        <v>1060586.8999999999</v>
      </c>
      <c r="AGY79" s="582">
        <v>855546.05</v>
      </c>
      <c r="AGZ79" s="582">
        <v>6207564.0899999999</v>
      </c>
      <c r="AHA79" s="582">
        <v>481342.15</v>
      </c>
      <c r="AHB79" s="582">
        <v>462050.2</v>
      </c>
      <c r="AHC79" s="582">
        <v>661154.68000000005</v>
      </c>
      <c r="AHD79" s="582">
        <v>201277.3</v>
      </c>
      <c r="AHE79" s="582">
        <v>2240640.2799999998</v>
      </c>
      <c r="AHF79" s="582">
        <v>654941.18000000005</v>
      </c>
      <c r="AHG79" s="582">
        <v>64683.73</v>
      </c>
      <c r="AHH79" s="582">
        <v>1225364.4099999999</v>
      </c>
      <c r="AHI79" s="582">
        <v>548678.68999999994</v>
      </c>
      <c r="AHJ79" s="582">
        <v>326721.31</v>
      </c>
      <c r="AHK79" s="582">
        <v>348491.15</v>
      </c>
      <c r="AHL79" s="582">
        <v>408070.2</v>
      </c>
      <c r="AHM79" s="582">
        <v>1519038.2</v>
      </c>
      <c r="AHN79" s="582">
        <v>944664.89</v>
      </c>
      <c r="AHO79" s="582">
        <v>1063170.5600000001</v>
      </c>
      <c r="AHP79" s="582">
        <v>673542.12</v>
      </c>
      <c r="AHQ79" s="576">
        <v>1588918.38</v>
      </c>
      <c r="AHR79" s="576">
        <v>386833.47</v>
      </c>
      <c r="AHS79" s="576">
        <v>1556385.17</v>
      </c>
      <c r="AHT79" s="582">
        <f t="shared" si="79"/>
        <v>3815126925.0258946</v>
      </c>
      <c r="AHV79" s="611" t="s">
        <v>6248</v>
      </c>
      <c r="AHW79" s="611" t="s">
        <v>6067</v>
      </c>
      <c r="AHX79" s="611" t="s">
        <v>6068</v>
      </c>
    </row>
    <row r="80" spans="1:908" x14ac:dyDescent="0.7">
      <c r="A80" s="576" t="str">
        <f t="shared" si="78"/>
        <v>ภาระ</v>
      </c>
      <c r="B80" s="581" t="s">
        <v>6069</v>
      </c>
      <c r="C80" s="582" t="s">
        <v>6070</v>
      </c>
      <c r="D80" s="582">
        <v>0</v>
      </c>
      <c r="E80" s="582">
        <v>4051444.2</v>
      </c>
      <c r="F80" s="582">
        <v>5420116.7000000002</v>
      </c>
      <c r="G80" s="582">
        <v>263115</v>
      </c>
      <c r="H80" s="582">
        <v>483203.7</v>
      </c>
      <c r="I80" s="582">
        <v>50850</v>
      </c>
      <c r="J80" s="582">
        <v>1911534.63</v>
      </c>
      <c r="K80" s="582">
        <v>666854.19999999995</v>
      </c>
      <c r="L80" s="582">
        <v>1487436.16</v>
      </c>
      <c r="M80" s="582">
        <v>1054999</v>
      </c>
      <c r="N80" s="582">
        <v>1669663.5</v>
      </c>
      <c r="O80" s="582">
        <v>1773409.6</v>
      </c>
      <c r="P80" s="582">
        <v>1224578</v>
      </c>
      <c r="Q80" s="582">
        <v>1854067.46</v>
      </c>
      <c r="R80" s="582">
        <v>289217</v>
      </c>
      <c r="S80" s="582">
        <v>6458273.1699999999</v>
      </c>
      <c r="T80" s="582">
        <v>536660</v>
      </c>
      <c r="U80" s="582">
        <v>247390</v>
      </c>
      <c r="V80" s="582">
        <v>0</v>
      </c>
      <c r="W80" s="582">
        <v>1981950.06</v>
      </c>
      <c r="X80" s="582">
        <v>1215381.2</v>
      </c>
      <c r="Y80" s="582">
        <v>9724.65</v>
      </c>
      <c r="Z80" s="582">
        <v>3171188.62</v>
      </c>
      <c r="AA80" s="582">
        <v>1711349.6</v>
      </c>
      <c r="AB80" s="582">
        <v>1345457.43</v>
      </c>
      <c r="AC80" s="582">
        <v>13561607.16</v>
      </c>
      <c r="AD80" s="582">
        <v>1319012.25</v>
      </c>
      <c r="AE80" s="582">
        <v>2271393.7000000002</v>
      </c>
      <c r="AF80" s="582">
        <v>24289604.280000001</v>
      </c>
      <c r="AG80" s="582">
        <v>266825</v>
      </c>
      <c r="AH80" s="582">
        <v>2408529.1</v>
      </c>
      <c r="AI80" s="582">
        <v>4364010.97</v>
      </c>
      <c r="AJ80" s="582">
        <v>3196790.05</v>
      </c>
      <c r="AK80" s="582">
        <v>2208090.2999999998</v>
      </c>
      <c r="AL80" s="582">
        <v>4812107.4400000004</v>
      </c>
      <c r="AM80" s="582">
        <v>9668194.3599999994</v>
      </c>
      <c r="AN80" s="582">
        <v>7275.84</v>
      </c>
      <c r="AO80" s="582">
        <v>2349992.16</v>
      </c>
      <c r="AP80" s="582">
        <v>1775390.2</v>
      </c>
      <c r="AQ80" s="582">
        <v>367112.83</v>
      </c>
      <c r="AR80" s="582">
        <v>1836956.65</v>
      </c>
      <c r="AS80" s="582">
        <v>2096462.41</v>
      </c>
      <c r="AU80" s="582">
        <v>0</v>
      </c>
      <c r="AV80" s="582">
        <v>10385</v>
      </c>
      <c r="AW80" s="582">
        <v>1011757.5</v>
      </c>
      <c r="AX80" s="582">
        <v>868341.1</v>
      </c>
      <c r="AY80" s="582">
        <v>3490638.48</v>
      </c>
      <c r="AZ80" s="582">
        <v>141816</v>
      </c>
      <c r="BA80" s="582">
        <v>406485.6</v>
      </c>
      <c r="BB80" s="582">
        <v>0</v>
      </c>
      <c r="BC80" s="582">
        <v>0</v>
      </c>
      <c r="BD80" s="582">
        <v>45660</v>
      </c>
      <c r="BE80" s="582">
        <v>972454</v>
      </c>
      <c r="BF80" s="582">
        <v>2599918.75</v>
      </c>
      <c r="BG80" s="582">
        <v>64556</v>
      </c>
      <c r="BH80" s="582">
        <v>684532.8</v>
      </c>
      <c r="BI80" s="582">
        <v>1594677</v>
      </c>
      <c r="BJ80" s="582">
        <v>5995796.8499999996</v>
      </c>
      <c r="BK80" s="582">
        <v>445354.22</v>
      </c>
      <c r="BL80" s="582">
        <v>203299.18</v>
      </c>
      <c r="BM80" s="582">
        <v>2262345.0299999998</v>
      </c>
      <c r="BN80" s="582">
        <v>609015.88</v>
      </c>
      <c r="BO80" s="582">
        <v>139435.07999999999</v>
      </c>
      <c r="BP80" s="582">
        <v>23809</v>
      </c>
      <c r="BQ80" s="582">
        <v>19838.5</v>
      </c>
      <c r="BS80" s="582">
        <v>29590</v>
      </c>
      <c r="BT80" s="582">
        <v>281685.40000000002</v>
      </c>
      <c r="BU80" s="582">
        <v>1683395</v>
      </c>
      <c r="BV80" s="582">
        <v>698487.42</v>
      </c>
      <c r="BW80" s="582">
        <v>554001.5</v>
      </c>
      <c r="BX80" s="582">
        <v>738037</v>
      </c>
      <c r="BY80" s="582">
        <v>658187.81000000006</v>
      </c>
      <c r="BZ80" s="582">
        <v>8391382.9399999995</v>
      </c>
      <c r="CA80" s="582">
        <v>3621426.95</v>
      </c>
      <c r="CB80" s="582">
        <v>5090269.8</v>
      </c>
      <c r="CC80" s="582">
        <v>10971097.65</v>
      </c>
      <c r="CD80" s="582">
        <v>3962853.3</v>
      </c>
      <c r="CE80" s="582">
        <v>3304168.8</v>
      </c>
      <c r="CF80" s="582">
        <v>2301092.0499999998</v>
      </c>
      <c r="CG80" s="582">
        <v>19210</v>
      </c>
      <c r="CH80" s="582">
        <v>92716.32</v>
      </c>
      <c r="CI80" s="582">
        <v>1800551.97</v>
      </c>
      <c r="CJ80" s="582">
        <v>733942.41</v>
      </c>
      <c r="CK80" s="582">
        <v>191113.75</v>
      </c>
      <c r="CL80" s="582">
        <v>1016550.68</v>
      </c>
      <c r="CM80" s="582">
        <v>718194.5</v>
      </c>
      <c r="CN80" s="582">
        <v>564180.01</v>
      </c>
      <c r="CO80" s="582">
        <v>8302</v>
      </c>
      <c r="CP80" s="582">
        <v>969907.24</v>
      </c>
      <c r="CQ80" s="582">
        <v>31325.75</v>
      </c>
      <c r="CR80" s="582">
        <v>148313.5</v>
      </c>
      <c r="CS80" s="582">
        <v>152185.72</v>
      </c>
      <c r="CT80" s="582">
        <v>635947.5</v>
      </c>
      <c r="CU80" s="582">
        <v>515347.96</v>
      </c>
      <c r="CV80" s="582">
        <v>450102.5</v>
      </c>
      <c r="CW80" s="582">
        <v>1941405.7</v>
      </c>
      <c r="CX80" s="582">
        <v>426393.5</v>
      </c>
      <c r="CY80" s="582">
        <v>1468963.8</v>
      </c>
      <c r="CZ80" s="582">
        <v>476313</v>
      </c>
      <c r="DA80" s="582">
        <v>1682114</v>
      </c>
      <c r="DB80" s="582">
        <v>10583593.380000001</v>
      </c>
      <c r="DC80" s="582">
        <v>22234148.25</v>
      </c>
      <c r="DD80" s="582">
        <v>2381049.5299999998</v>
      </c>
      <c r="DE80" s="582">
        <v>1962522</v>
      </c>
      <c r="DF80" s="582">
        <v>3731325</v>
      </c>
      <c r="DG80" s="582">
        <v>935893.5</v>
      </c>
      <c r="DH80" s="582">
        <v>345312.95</v>
      </c>
      <c r="DI80" s="582">
        <v>1664413.56</v>
      </c>
      <c r="DJ80" s="582">
        <v>586752</v>
      </c>
      <c r="DK80" s="582">
        <v>8087508.1799999997</v>
      </c>
      <c r="DL80" s="582">
        <v>603289</v>
      </c>
      <c r="DM80" s="582">
        <v>230200</v>
      </c>
      <c r="DN80" s="582">
        <v>333372.14</v>
      </c>
      <c r="DO80" s="582">
        <v>3143200</v>
      </c>
      <c r="DP80" s="582">
        <v>1253510</v>
      </c>
      <c r="DQ80" s="582">
        <v>2844545.05</v>
      </c>
      <c r="DR80" s="582">
        <v>810310</v>
      </c>
      <c r="DS80" s="582">
        <v>991385</v>
      </c>
      <c r="DU80" s="582">
        <v>2376722.5</v>
      </c>
      <c r="DV80" s="582">
        <v>5823920.4000000004</v>
      </c>
      <c r="DW80" s="582">
        <v>1705362.58</v>
      </c>
      <c r="DX80" s="582">
        <v>1811127</v>
      </c>
      <c r="DY80" s="582">
        <v>538439.39</v>
      </c>
      <c r="DZ80" s="582">
        <v>375847.2</v>
      </c>
      <c r="EA80" s="582">
        <v>159248</v>
      </c>
      <c r="EB80" s="582">
        <v>942306</v>
      </c>
      <c r="EC80" s="582">
        <v>1292307</v>
      </c>
      <c r="ED80" s="582">
        <v>4548957.28</v>
      </c>
      <c r="EE80" s="582">
        <v>56640</v>
      </c>
      <c r="EF80" s="582">
        <v>1903369</v>
      </c>
      <c r="EG80" s="582">
        <v>88500</v>
      </c>
      <c r="EH80" s="582">
        <v>2428251.5</v>
      </c>
      <c r="EI80" s="582">
        <v>2846886.31</v>
      </c>
      <c r="EJ80" s="582">
        <v>614941.99</v>
      </c>
      <c r="EK80" s="582">
        <v>366690</v>
      </c>
      <c r="EL80" s="582">
        <v>1467861.12</v>
      </c>
      <c r="EM80" s="582">
        <v>679257.96</v>
      </c>
      <c r="EN80" s="582">
        <v>0</v>
      </c>
      <c r="EO80" s="582">
        <v>2021601</v>
      </c>
      <c r="EP80" s="582">
        <v>3268482.35</v>
      </c>
      <c r="EQ80" s="582">
        <v>1054137.55</v>
      </c>
      <c r="ER80" s="582">
        <v>681956.25</v>
      </c>
      <c r="ES80" s="582">
        <v>603543.02</v>
      </c>
      <c r="ET80" s="582">
        <v>815355.44</v>
      </c>
      <c r="EU80" s="582">
        <v>6276070.25</v>
      </c>
      <c r="EV80" s="582">
        <v>1747688.75</v>
      </c>
      <c r="EW80" s="582">
        <v>16082625.109999999</v>
      </c>
      <c r="EX80" s="582">
        <v>155025</v>
      </c>
      <c r="EY80" s="582">
        <v>133795</v>
      </c>
      <c r="EZ80" s="582">
        <v>7468386.25</v>
      </c>
      <c r="FA80" s="582">
        <v>20000</v>
      </c>
      <c r="FB80" s="582">
        <v>5420471.4199999999</v>
      </c>
      <c r="FC80" s="582">
        <v>654604</v>
      </c>
      <c r="FD80" s="582">
        <v>969128</v>
      </c>
      <c r="FE80" s="582">
        <v>1444501.7</v>
      </c>
      <c r="FF80" s="582">
        <v>929816</v>
      </c>
      <c r="FG80" s="582">
        <v>1053309.95</v>
      </c>
      <c r="FH80" s="582">
        <v>1256104.5</v>
      </c>
      <c r="FJ80" s="582">
        <v>436304.84</v>
      </c>
      <c r="FK80" s="582">
        <v>17900</v>
      </c>
      <c r="FL80" s="582">
        <v>642676.4</v>
      </c>
      <c r="FM80" s="582">
        <v>294651.55</v>
      </c>
      <c r="FN80" s="582">
        <v>348840</v>
      </c>
      <c r="FO80" s="582">
        <v>496041</v>
      </c>
      <c r="FP80" s="582">
        <v>175090</v>
      </c>
      <c r="FQ80" s="582">
        <v>1038114.4</v>
      </c>
      <c r="FR80" s="582">
        <v>1506481</v>
      </c>
      <c r="FS80" s="582">
        <v>722793</v>
      </c>
      <c r="FT80" s="582">
        <v>2261908</v>
      </c>
      <c r="FU80" s="582">
        <v>1266076</v>
      </c>
      <c r="FV80" s="582">
        <v>604600</v>
      </c>
      <c r="FW80" s="582">
        <v>2875206.7</v>
      </c>
      <c r="FX80" s="582">
        <v>779935.77</v>
      </c>
      <c r="FY80" s="582">
        <v>1724225</v>
      </c>
      <c r="FZ80" s="582">
        <v>26460</v>
      </c>
      <c r="GA80" s="582">
        <v>1804360.73</v>
      </c>
      <c r="GB80" s="582">
        <v>996964</v>
      </c>
      <c r="GC80" s="582">
        <v>2305423.09</v>
      </c>
      <c r="GD80" s="582">
        <v>625304.73</v>
      </c>
      <c r="GE80" s="582">
        <v>1357575</v>
      </c>
      <c r="GF80" s="582">
        <v>638135</v>
      </c>
      <c r="GG80" s="582">
        <v>8826.65</v>
      </c>
      <c r="GH80" s="582">
        <v>1541524.5</v>
      </c>
      <c r="GI80" s="582">
        <v>263972.5</v>
      </c>
      <c r="GJ80" s="582">
        <v>0</v>
      </c>
      <c r="GK80" s="582">
        <v>816606.65</v>
      </c>
      <c r="GL80" s="582">
        <v>1254600</v>
      </c>
      <c r="GM80" s="582">
        <v>106600.95</v>
      </c>
      <c r="GN80" s="582">
        <v>596815.19999999995</v>
      </c>
      <c r="GO80" s="582">
        <v>275878</v>
      </c>
      <c r="GP80" s="582">
        <v>211761.9</v>
      </c>
      <c r="GQ80" s="582">
        <v>1219494</v>
      </c>
      <c r="GR80" s="582">
        <v>1015436</v>
      </c>
      <c r="GS80" s="582">
        <v>160659</v>
      </c>
      <c r="GT80" s="582">
        <v>3123924.79</v>
      </c>
      <c r="GU80" s="582">
        <v>0</v>
      </c>
      <c r="GV80" s="582">
        <v>359519.75</v>
      </c>
      <c r="GW80" s="582">
        <v>402834</v>
      </c>
      <c r="GX80" s="582">
        <v>156524</v>
      </c>
      <c r="GY80" s="582">
        <v>111889.69</v>
      </c>
      <c r="GZ80" s="582">
        <v>479429.6</v>
      </c>
      <c r="HA80" s="582">
        <v>1186943</v>
      </c>
      <c r="HB80" s="582">
        <v>1090551.6399999999</v>
      </c>
      <c r="HC80" s="582">
        <v>21920795.399999999</v>
      </c>
      <c r="HD80" s="582">
        <v>2965428.4</v>
      </c>
      <c r="HE80" s="582">
        <v>4665436.01</v>
      </c>
      <c r="HF80" s="582">
        <v>5509690.0499999998</v>
      </c>
      <c r="HG80" s="582">
        <v>1584613.2</v>
      </c>
      <c r="HH80" s="582">
        <v>984104.49</v>
      </c>
      <c r="HI80" s="582">
        <v>65833.929999999993</v>
      </c>
      <c r="HJ80" s="582">
        <v>447293.95</v>
      </c>
      <c r="HK80" s="582">
        <v>4176529.6</v>
      </c>
      <c r="HL80" s="582">
        <v>2763876.08</v>
      </c>
      <c r="HM80" s="582">
        <v>8397998.6099999994</v>
      </c>
      <c r="HN80" s="582">
        <v>1506763.2</v>
      </c>
      <c r="HO80" s="582">
        <v>514686</v>
      </c>
      <c r="HP80" s="582">
        <v>254037.38</v>
      </c>
      <c r="HQ80" s="582">
        <v>4735680</v>
      </c>
      <c r="HR80" s="582">
        <v>276309.28999999998</v>
      </c>
      <c r="HS80" s="582">
        <v>99000</v>
      </c>
      <c r="HT80" s="582">
        <v>14375882.199999999</v>
      </c>
      <c r="HU80" s="582">
        <v>2576948.5</v>
      </c>
      <c r="HV80" s="582">
        <v>947580</v>
      </c>
      <c r="HW80" s="582">
        <v>1353193.3</v>
      </c>
      <c r="HX80" s="582">
        <v>248415</v>
      </c>
      <c r="HY80" s="582">
        <v>1731345</v>
      </c>
      <c r="HZ80" s="582">
        <v>2898131.44</v>
      </c>
      <c r="IA80" s="582">
        <v>631884.62</v>
      </c>
      <c r="IB80" s="582">
        <v>2182882.71</v>
      </c>
      <c r="IC80" s="582">
        <v>835443.8</v>
      </c>
      <c r="ID80" s="582">
        <v>979980.57</v>
      </c>
      <c r="IE80" s="582">
        <v>1184113</v>
      </c>
      <c r="IF80" s="582">
        <v>1271326.67</v>
      </c>
      <c r="IG80" s="582">
        <v>682392.2</v>
      </c>
      <c r="IH80" s="582">
        <v>1730409.6</v>
      </c>
      <c r="II80" s="582">
        <v>1200</v>
      </c>
      <c r="IK80" s="582">
        <v>18289</v>
      </c>
      <c r="IL80" s="582">
        <v>7481175.7300000004</v>
      </c>
      <c r="IM80" s="582">
        <v>18792078</v>
      </c>
      <c r="IN80" s="582">
        <v>409516</v>
      </c>
      <c r="IO80" s="582">
        <v>612160</v>
      </c>
      <c r="IP80" s="582">
        <v>1019667.75</v>
      </c>
      <c r="IQ80" s="582">
        <v>2293818.36</v>
      </c>
      <c r="IR80" s="582">
        <v>2972473.38</v>
      </c>
      <c r="IS80" s="582">
        <v>719876.53</v>
      </c>
      <c r="IT80" s="582">
        <v>21697796.440000001</v>
      </c>
      <c r="IU80" s="582">
        <v>1727176.88</v>
      </c>
      <c r="IV80" s="582">
        <v>797133.54</v>
      </c>
      <c r="IW80" s="582">
        <v>1728264</v>
      </c>
      <c r="IX80" s="582">
        <v>3306155.64</v>
      </c>
      <c r="IY80" s="582">
        <v>160539.76</v>
      </c>
      <c r="IZ80" s="582">
        <v>1726865</v>
      </c>
      <c r="JA80" s="582">
        <v>602994.25</v>
      </c>
      <c r="JB80" s="582">
        <v>589497.85</v>
      </c>
      <c r="JC80" s="582">
        <v>626683.4</v>
      </c>
      <c r="JD80" s="582">
        <v>1644878.5</v>
      </c>
      <c r="JE80" s="582">
        <v>1801114.44</v>
      </c>
      <c r="JF80" s="582">
        <v>88194</v>
      </c>
      <c r="JG80" s="582">
        <v>3079346.82</v>
      </c>
      <c r="JH80" s="582">
        <v>856451</v>
      </c>
      <c r="JI80" s="582">
        <v>1108190</v>
      </c>
      <c r="JJ80" s="582">
        <v>354702.03</v>
      </c>
      <c r="JK80" s="582">
        <v>238343</v>
      </c>
      <c r="JL80" s="582">
        <v>4683997.3499999996</v>
      </c>
      <c r="JM80" s="582">
        <v>369402</v>
      </c>
      <c r="JN80" s="582">
        <v>512859.73</v>
      </c>
      <c r="JO80" s="582">
        <v>5929663.2000000002</v>
      </c>
      <c r="JP80" s="582">
        <v>3611967</v>
      </c>
      <c r="JQ80" s="582">
        <v>2458749.7999999998</v>
      </c>
      <c r="JR80" s="582">
        <v>131863</v>
      </c>
      <c r="JS80" s="582">
        <v>0</v>
      </c>
      <c r="JU80" s="582">
        <v>558325</v>
      </c>
      <c r="JV80" s="582">
        <v>632263.5</v>
      </c>
      <c r="JW80" s="582">
        <v>408495.22</v>
      </c>
      <c r="JX80" s="582">
        <v>65903</v>
      </c>
      <c r="JY80" s="582">
        <v>4344510</v>
      </c>
      <c r="JZ80" s="582">
        <v>486504</v>
      </c>
      <c r="KA80" s="582">
        <v>4250</v>
      </c>
      <c r="KB80" s="582">
        <v>571607.98</v>
      </c>
      <c r="KC80" s="582">
        <v>56745</v>
      </c>
      <c r="KD80" s="582">
        <v>887335</v>
      </c>
      <c r="KE80" s="582">
        <v>718866</v>
      </c>
      <c r="KF80" s="582">
        <v>389806</v>
      </c>
      <c r="KG80" s="582">
        <v>853085</v>
      </c>
      <c r="KH80" s="582">
        <v>861370.5</v>
      </c>
      <c r="KI80" s="582">
        <v>31517696.07</v>
      </c>
      <c r="KJ80" s="582">
        <v>3636768.25</v>
      </c>
      <c r="KK80" s="582">
        <v>1007758.3</v>
      </c>
      <c r="KL80" s="582">
        <v>821235.38</v>
      </c>
      <c r="KM80" s="582">
        <v>226810</v>
      </c>
      <c r="KN80" s="582">
        <v>1409174.7</v>
      </c>
      <c r="KO80" s="582">
        <v>8259877.75</v>
      </c>
      <c r="KP80" s="582">
        <v>523598.34</v>
      </c>
      <c r="KQ80" s="582">
        <v>884875.69</v>
      </c>
      <c r="KR80" s="582">
        <v>10780401.98</v>
      </c>
      <c r="KS80" s="582">
        <v>859261</v>
      </c>
      <c r="KT80" s="582">
        <v>121306.46</v>
      </c>
      <c r="KU80" s="582">
        <v>1560729.7</v>
      </c>
      <c r="KV80" s="582">
        <v>732445.4</v>
      </c>
      <c r="KW80" s="582">
        <v>884361</v>
      </c>
      <c r="KX80" s="582">
        <v>11358472.699999999</v>
      </c>
      <c r="KY80" s="582">
        <v>765848.8</v>
      </c>
      <c r="KZ80" s="582">
        <v>2487280.9</v>
      </c>
      <c r="LA80" s="582">
        <v>111504.9</v>
      </c>
      <c r="LB80" s="582">
        <v>626400</v>
      </c>
      <c r="LC80" s="582">
        <v>1887496.61</v>
      </c>
      <c r="LD80" s="582">
        <v>1960519</v>
      </c>
      <c r="LE80" s="582">
        <v>1246645</v>
      </c>
      <c r="LF80" s="582">
        <v>853899</v>
      </c>
      <c r="LG80" s="582">
        <v>1365233.5</v>
      </c>
      <c r="LH80" s="582">
        <v>0</v>
      </c>
      <c r="LJ80" s="582">
        <v>4904</v>
      </c>
      <c r="LK80" s="582">
        <v>4558410.9000000004</v>
      </c>
      <c r="LL80" s="582">
        <v>681199</v>
      </c>
      <c r="LM80" s="582">
        <v>685018.6</v>
      </c>
      <c r="LN80" s="582">
        <v>1514614.06</v>
      </c>
      <c r="LO80" s="582">
        <v>2248249</v>
      </c>
      <c r="LP80" s="582">
        <v>781459.88</v>
      </c>
      <c r="LQ80" s="582">
        <v>1172308.2</v>
      </c>
      <c r="LR80" s="582">
        <v>57204</v>
      </c>
      <c r="LS80" s="582">
        <v>4683993</v>
      </c>
      <c r="LT80" s="582">
        <v>0</v>
      </c>
      <c r="LU80" s="582">
        <v>998792</v>
      </c>
      <c r="LV80" s="582">
        <v>1530495</v>
      </c>
      <c r="LW80" s="582">
        <v>8019019</v>
      </c>
      <c r="LX80" s="582">
        <v>7010462.3499999996</v>
      </c>
      <c r="LY80" s="582">
        <v>10658887.109999999</v>
      </c>
      <c r="LZ80" s="582">
        <v>1616071.9</v>
      </c>
      <c r="MA80" s="582">
        <v>707215.84</v>
      </c>
      <c r="MB80" s="582">
        <v>264451</v>
      </c>
      <c r="MC80" s="582">
        <v>1993133.53</v>
      </c>
      <c r="MD80" s="582">
        <v>1498401</v>
      </c>
      <c r="ME80" s="582">
        <v>10180</v>
      </c>
      <c r="MF80" s="582">
        <v>2577855.2000000002</v>
      </c>
      <c r="MG80" s="582">
        <v>369756.47</v>
      </c>
      <c r="MH80" s="582">
        <v>22896912.379999999</v>
      </c>
      <c r="MI80" s="582">
        <v>1144507.3299999998</v>
      </c>
      <c r="MJ80" s="582">
        <v>72450</v>
      </c>
      <c r="MK80" s="582">
        <v>1683270</v>
      </c>
      <c r="ML80" s="582">
        <v>304551</v>
      </c>
      <c r="MM80" s="582">
        <v>6359011.2000000002</v>
      </c>
      <c r="MN80" s="582">
        <v>2593210</v>
      </c>
      <c r="MO80" s="582">
        <v>662460.68000000005</v>
      </c>
      <c r="MP80" s="582">
        <v>2748381.4</v>
      </c>
      <c r="MQ80" s="582">
        <v>788859</v>
      </c>
      <c r="MR80" s="582">
        <v>635066</v>
      </c>
      <c r="MS80" s="582">
        <v>164491.78</v>
      </c>
      <c r="MT80" s="582">
        <v>11297793</v>
      </c>
      <c r="MU80" s="582">
        <v>3223536</v>
      </c>
      <c r="MV80" s="582">
        <v>413312</v>
      </c>
      <c r="MW80" s="582">
        <v>504082</v>
      </c>
      <c r="MX80" s="582">
        <v>4236935.1900000004</v>
      </c>
      <c r="MY80" s="582">
        <v>366232.5</v>
      </c>
      <c r="MZ80" s="582">
        <v>1343999</v>
      </c>
      <c r="NA80" s="582">
        <v>1104080</v>
      </c>
      <c r="NB80" s="582">
        <v>1641835.9</v>
      </c>
      <c r="NC80" s="582">
        <v>779826.8</v>
      </c>
      <c r="ND80" s="582">
        <v>355842</v>
      </c>
      <c r="NE80" s="582">
        <v>360504.7</v>
      </c>
      <c r="NF80" s="582">
        <v>655967</v>
      </c>
      <c r="NG80" s="582">
        <v>242812</v>
      </c>
      <c r="NH80" s="582">
        <v>1094784.43</v>
      </c>
      <c r="NI80" s="582">
        <v>717305.34</v>
      </c>
      <c r="NJ80" s="582">
        <v>901930</v>
      </c>
      <c r="NK80" s="582">
        <v>4434787</v>
      </c>
      <c r="NL80" s="582">
        <v>5932046.4199999999</v>
      </c>
      <c r="NM80" s="582">
        <v>676819</v>
      </c>
      <c r="NN80" s="582">
        <v>2102104</v>
      </c>
      <c r="NO80" s="582">
        <v>237820</v>
      </c>
      <c r="NP80" s="582">
        <v>679377</v>
      </c>
      <c r="NQ80" s="582">
        <v>2768367.6</v>
      </c>
      <c r="NR80" s="582">
        <v>677210</v>
      </c>
      <c r="NS80" s="582">
        <v>487523.75</v>
      </c>
      <c r="NT80" s="582">
        <v>0</v>
      </c>
      <c r="NU80" s="582">
        <v>59902</v>
      </c>
      <c r="NV80" s="582">
        <v>94459</v>
      </c>
      <c r="NW80" s="582">
        <v>0</v>
      </c>
      <c r="NX80" s="582">
        <v>19750</v>
      </c>
      <c r="NY80" s="582">
        <v>6724970</v>
      </c>
      <c r="NZ80" s="582">
        <v>1364342.23</v>
      </c>
      <c r="OA80" s="582">
        <v>1224969</v>
      </c>
      <c r="OB80" s="582">
        <v>43413</v>
      </c>
      <c r="OC80" s="582">
        <v>905524.91</v>
      </c>
      <c r="OD80" s="582">
        <v>354936.45999999996</v>
      </c>
      <c r="OE80" s="582">
        <v>0</v>
      </c>
      <c r="OF80" s="582">
        <v>3844159.36</v>
      </c>
      <c r="OG80" s="582">
        <v>1625891.8</v>
      </c>
      <c r="OH80" s="582">
        <v>8426493.0099999998</v>
      </c>
      <c r="OI80" s="582">
        <v>1814147.76</v>
      </c>
      <c r="OJ80" s="582">
        <v>2385893.08</v>
      </c>
      <c r="OK80" s="582">
        <v>435856.86</v>
      </c>
      <c r="OL80" s="582">
        <v>875500.72</v>
      </c>
      <c r="OM80" s="582">
        <v>6192436.0700000003</v>
      </c>
      <c r="ON80" s="582">
        <v>6080</v>
      </c>
      <c r="OO80" s="582">
        <v>5519066.1200000001</v>
      </c>
      <c r="OP80" s="582">
        <v>9154102.9199999999</v>
      </c>
      <c r="OQ80" s="582">
        <v>2385856.52</v>
      </c>
      <c r="OR80" s="582">
        <v>2460835.4900000002</v>
      </c>
      <c r="OS80" s="582">
        <v>846655.18</v>
      </c>
      <c r="OT80" s="582">
        <v>61600</v>
      </c>
      <c r="OU80" s="582">
        <v>268820.18</v>
      </c>
      <c r="OV80" s="582">
        <v>468975.5</v>
      </c>
      <c r="OW80" s="582">
        <v>1280841.6000000001</v>
      </c>
      <c r="OX80" s="582">
        <v>1318521.05</v>
      </c>
      <c r="OY80" s="582">
        <v>3644956.86</v>
      </c>
      <c r="OZ80" s="582">
        <v>348913.23</v>
      </c>
      <c r="PA80" s="582">
        <v>244897.9</v>
      </c>
      <c r="PB80" s="582">
        <v>710754</v>
      </c>
      <c r="PC80" s="582">
        <v>16634155.060000001</v>
      </c>
      <c r="PD80" s="582">
        <v>2282714.1</v>
      </c>
      <c r="PE80" s="582">
        <v>5358146.2699999996</v>
      </c>
      <c r="PF80" s="582">
        <v>632771</v>
      </c>
      <c r="PG80" s="582">
        <v>728227.28</v>
      </c>
      <c r="PH80" s="582">
        <v>2053819.78</v>
      </c>
      <c r="PI80" s="582">
        <v>2492239</v>
      </c>
      <c r="PJ80" s="582">
        <v>1671448.8</v>
      </c>
      <c r="PK80" s="582">
        <v>4593663.12</v>
      </c>
      <c r="PL80" s="582">
        <v>4493292.5</v>
      </c>
      <c r="PM80" s="582">
        <v>1279000</v>
      </c>
      <c r="PN80" s="582">
        <v>6138532.7800000003</v>
      </c>
      <c r="PO80" s="582">
        <v>1789401.4</v>
      </c>
      <c r="PP80" s="582">
        <v>3374674.1</v>
      </c>
      <c r="PQ80" s="582">
        <v>424912</v>
      </c>
      <c r="PR80" s="582">
        <v>979512.52</v>
      </c>
      <c r="PS80" s="582">
        <v>1336159</v>
      </c>
      <c r="PT80" s="582">
        <v>625724</v>
      </c>
      <c r="PU80" s="582">
        <v>333490.84000000003</v>
      </c>
      <c r="PV80" s="582">
        <v>1440489.71</v>
      </c>
      <c r="PW80" s="582">
        <v>2796399.72</v>
      </c>
      <c r="PX80" s="582">
        <v>1223869</v>
      </c>
      <c r="PY80" s="582">
        <v>27461072.350000001</v>
      </c>
      <c r="PZ80" s="582">
        <v>5584723.25</v>
      </c>
      <c r="QA80" s="582">
        <v>9867991.8900000006</v>
      </c>
      <c r="QB80" s="582">
        <v>1653744.75</v>
      </c>
      <c r="QC80" s="582">
        <v>7525381.7000000002</v>
      </c>
      <c r="QD80" s="582">
        <v>1621234.5</v>
      </c>
      <c r="QE80" s="582">
        <v>516128.26</v>
      </c>
      <c r="QF80" s="582">
        <v>2888775.28</v>
      </c>
      <c r="QG80" s="582">
        <v>1296056.7</v>
      </c>
      <c r="QH80" s="582">
        <v>2000426.61</v>
      </c>
      <c r="QI80" s="582">
        <v>5381751.2699999996</v>
      </c>
      <c r="QJ80" s="582">
        <v>2682293.5</v>
      </c>
      <c r="QK80" s="582">
        <v>5934580</v>
      </c>
      <c r="QL80" s="582">
        <v>1898333.47</v>
      </c>
      <c r="QM80" s="582">
        <v>2359750.23</v>
      </c>
      <c r="QN80" s="582">
        <v>4994855.07</v>
      </c>
      <c r="QO80" s="582">
        <v>13288425.35</v>
      </c>
      <c r="QP80" s="582">
        <v>1587702</v>
      </c>
      <c r="QQ80" s="582">
        <v>224429.98</v>
      </c>
      <c r="QR80" s="582">
        <v>1827730</v>
      </c>
      <c r="QS80" s="582">
        <v>230811</v>
      </c>
      <c r="QT80" s="582">
        <v>418040.98</v>
      </c>
      <c r="QU80" s="582">
        <v>44041049.899999999</v>
      </c>
      <c r="QV80" s="582">
        <v>796687.5</v>
      </c>
      <c r="QW80" s="582">
        <v>7322364.6100000003</v>
      </c>
      <c r="QX80" s="582">
        <v>2488627.75</v>
      </c>
      <c r="QY80" s="582">
        <v>910527</v>
      </c>
      <c r="QZ80" s="582">
        <v>6642047.0700000003</v>
      </c>
      <c r="RA80" s="582">
        <v>3431708.96</v>
      </c>
      <c r="RB80" s="582">
        <v>1871312.01</v>
      </c>
      <c r="RC80" s="582">
        <v>1897601</v>
      </c>
      <c r="RD80" s="582">
        <v>2959670.75</v>
      </c>
      <c r="RE80" s="582">
        <v>1407888.38</v>
      </c>
      <c r="RF80" s="582">
        <v>92680</v>
      </c>
      <c r="RG80" s="582">
        <v>1575049</v>
      </c>
      <c r="RH80" s="582">
        <v>36769715.469999999</v>
      </c>
      <c r="RI80" s="582">
        <v>6478450</v>
      </c>
      <c r="RJ80" s="582">
        <v>717180</v>
      </c>
      <c r="RK80" s="582">
        <v>1169376</v>
      </c>
      <c r="RL80" s="582">
        <v>2616055.2599999998</v>
      </c>
      <c r="RM80" s="582">
        <v>4762732.33</v>
      </c>
      <c r="RN80" s="582">
        <v>5301230.9000000004</v>
      </c>
      <c r="RO80" s="582">
        <v>1082548</v>
      </c>
      <c r="RP80" s="582">
        <v>1860930.7</v>
      </c>
      <c r="RQ80" s="582">
        <v>2227751.6</v>
      </c>
      <c r="RR80" s="582">
        <v>1923972</v>
      </c>
      <c r="RS80" s="582">
        <v>967318</v>
      </c>
      <c r="RT80" s="582">
        <v>2017850</v>
      </c>
      <c r="RU80" s="582">
        <v>1254195.2</v>
      </c>
      <c r="RV80" s="582">
        <v>522400</v>
      </c>
      <c r="RW80" s="582">
        <v>343972</v>
      </c>
      <c r="RX80" s="582">
        <v>260450</v>
      </c>
      <c r="RY80" s="582">
        <v>800845</v>
      </c>
      <c r="RZ80" s="582">
        <v>996143</v>
      </c>
      <c r="SA80" s="582">
        <v>925476</v>
      </c>
      <c r="SB80" s="582">
        <v>32242534.899999999</v>
      </c>
      <c r="SC80" s="582">
        <v>799989</v>
      </c>
      <c r="SD80" s="582">
        <v>1267239.5</v>
      </c>
      <c r="SE80" s="582">
        <v>495621.4</v>
      </c>
      <c r="SF80" s="582">
        <v>1122184</v>
      </c>
      <c r="SG80" s="582">
        <v>3721200</v>
      </c>
      <c r="SH80" s="582">
        <v>864139.4</v>
      </c>
      <c r="SI80" s="582">
        <v>1375051.46</v>
      </c>
      <c r="SJ80" s="582">
        <v>3749723.5</v>
      </c>
      <c r="SK80" s="582">
        <v>1014095</v>
      </c>
      <c r="SL80" s="582">
        <v>11504611</v>
      </c>
      <c r="SM80" s="582">
        <v>2112567.4</v>
      </c>
      <c r="SN80" s="582">
        <v>7884888.5</v>
      </c>
      <c r="SO80" s="582">
        <v>1411048.25</v>
      </c>
      <c r="SP80" s="582">
        <v>1644897</v>
      </c>
      <c r="SQ80" s="582">
        <v>6462790.25</v>
      </c>
      <c r="SR80" s="582">
        <v>512076.49</v>
      </c>
      <c r="SS80" s="582">
        <v>348544</v>
      </c>
      <c r="ST80" s="582">
        <v>7820</v>
      </c>
      <c r="SU80" s="582">
        <v>157221</v>
      </c>
      <c r="SV80" s="582">
        <v>16993951.170000002</v>
      </c>
      <c r="SW80" s="582">
        <v>276270</v>
      </c>
      <c r="SX80" s="582">
        <v>1114550.44</v>
      </c>
      <c r="SY80" s="582">
        <v>1388353</v>
      </c>
      <c r="SZ80" s="582">
        <v>635582</v>
      </c>
      <c r="TA80" s="582">
        <v>376626</v>
      </c>
      <c r="TB80" s="582">
        <v>2640877</v>
      </c>
      <c r="TC80" s="582">
        <v>9496165.0299999993</v>
      </c>
      <c r="TD80" s="582">
        <v>737191</v>
      </c>
      <c r="TE80" s="582">
        <v>872274</v>
      </c>
      <c r="TF80" s="582">
        <v>3174923</v>
      </c>
      <c r="TG80" s="582">
        <v>2265098.6</v>
      </c>
      <c r="TH80" s="582">
        <v>1351231.6</v>
      </c>
      <c r="TI80" s="582">
        <v>722529</v>
      </c>
      <c r="TJ80" s="582">
        <v>42492523.25</v>
      </c>
      <c r="TK80" s="582">
        <v>89580</v>
      </c>
      <c r="TL80" s="582">
        <v>2169044.5</v>
      </c>
      <c r="TM80" s="582">
        <v>1400903.2</v>
      </c>
      <c r="TN80" s="582">
        <v>1380329.55</v>
      </c>
      <c r="TO80" s="582">
        <v>570765</v>
      </c>
      <c r="TP80" s="582">
        <v>642728</v>
      </c>
      <c r="TQ80" s="582">
        <v>7300350.2999999998</v>
      </c>
      <c r="TR80" s="582">
        <v>954445.88</v>
      </c>
      <c r="TS80" s="582">
        <v>1415776</v>
      </c>
      <c r="TT80" s="582">
        <v>5710524</v>
      </c>
      <c r="TU80" s="582">
        <v>421450</v>
      </c>
      <c r="TV80" s="582">
        <v>1545419.45</v>
      </c>
      <c r="TW80" s="582">
        <v>633659.43999999994</v>
      </c>
      <c r="TX80" s="582">
        <v>2518422.5</v>
      </c>
      <c r="TY80" s="582">
        <v>111160</v>
      </c>
      <c r="TZ80" s="582">
        <v>6185665.6799999997</v>
      </c>
      <c r="UA80" s="582">
        <v>1066799.75</v>
      </c>
      <c r="UB80" s="582">
        <v>11923854</v>
      </c>
      <c r="UC80" s="582">
        <v>3517452.09</v>
      </c>
      <c r="UD80" s="582">
        <v>2770611</v>
      </c>
      <c r="UE80" s="582">
        <v>3609435</v>
      </c>
      <c r="UF80" s="582">
        <v>13801147.800000001</v>
      </c>
      <c r="UG80" s="582">
        <v>503062.5</v>
      </c>
      <c r="UH80" s="582">
        <v>1652596.98</v>
      </c>
      <c r="UI80" s="582">
        <v>1017546</v>
      </c>
      <c r="UJ80" s="582">
        <v>738649</v>
      </c>
      <c r="UK80" s="582">
        <v>9278894.2799999993</v>
      </c>
      <c r="UL80" s="582">
        <v>6832877.8799999999</v>
      </c>
      <c r="UM80" s="582">
        <v>1408481</v>
      </c>
      <c r="UN80" s="582">
        <v>6302160.4000000004</v>
      </c>
      <c r="UO80" s="582">
        <v>1146973.6000000001</v>
      </c>
      <c r="UP80" s="582">
        <v>5207259.8</v>
      </c>
      <c r="UQ80" s="582">
        <v>6847298</v>
      </c>
      <c r="UR80" s="582">
        <v>7880606</v>
      </c>
      <c r="US80" s="582">
        <v>2951467.5</v>
      </c>
      <c r="UT80" s="582">
        <v>4708842.72</v>
      </c>
      <c r="UU80" s="582">
        <v>15665.5</v>
      </c>
      <c r="UV80" s="582">
        <v>2701296.1</v>
      </c>
      <c r="UW80" s="582">
        <v>5035830</v>
      </c>
      <c r="UX80" s="582">
        <v>2026556</v>
      </c>
      <c r="UY80" s="582">
        <v>2450082.7000000002</v>
      </c>
      <c r="UZ80" s="582">
        <v>829787</v>
      </c>
      <c r="VA80" s="582">
        <v>3036362.5</v>
      </c>
      <c r="VB80" s="582">
        <v>7050425</v>
      </c>
      <c r="VC80" s="582">
        <v>4003142</v>
      </c>
      <c r="VD80" s="582">
        <v>990095</v>
      </c>
      <c r="VE80" s="582">
        <v>1033875</v>
      </c>
      <c r="VF80" s="582">
        <v>1696748.22</v>
      </c>
      <c r="VG80" s="582">
        <v>2764300</v>
      </c>
      <c r="VH80" s="582">
        <v>2809062</v>
      </c>
      <c r="VI80" s="582">
        <v>8207445.7999999998</v>
      </c>
      <c r="VJ80" s="582">
        <v>1076548</v>
      </c>
      <c r="VK80" s="582">
        <v>999069.6</v>
      </c>
      <c r="VL80" s="582">
        <v>203284</v>
      </c>
      <c r="VM80" s="582">
        <v>19559985.199999999</v>
      </c>
      <c r="VN80" s="582">
        <v>3564233</v>
      </c>
      <c r="VO80" s="582">
        <v>1538966</v>
      </c>
      <c r="VP80" s="582">
        <v>366304</v>
      </c>
      <c r="VQ80" s="582">
        <v>6312865.1399999997</v>
      </c>
      <c r="VR80" s="582">
        <v>4030701.6</v>
      </c>
      <c r="VS80" s="582">
        <v>3124577.22</v>
      </c>
      <c r="VT80" s="582">
        <v>183700</v>
      </c>
      <c r="VU80" s="582">
        <v>5340540</v>
      </c>
      <c r="VV80" s="582">
        <v>3952254.15</v>
      </c>
      <c r="VW80" s="582">
        <v>2890506.75</v>
      </c>
      <c r="VX80" s="582">
        <v>4205813.29</v>
      </c>
      <c r="VY80" s="582">
        <v>1393698.12</v>
      </c>
      <c r="VZ80" s="582">
        <v>135350</v>
      </c>
      <c r="WA80" s="582">
        <v>1389518</v>
      </c>
      <c r="WB80" s="582">
        <v>180094076.5</v>
      </c>
      <c r="WC80" s="582">
        <v>2023822.09</v>
      </c>
      <c r="WD80" s="582">
        <v>780076.8</v>
      </c>
      <c r="WE80" s="582">
        <v>3084318.25</v>
      </c>
      <c r="WF80" s="582">
        <v>695990</v>
      </c>
      <c r="WG80" s="582">
        <v>1350931.24</v>
      </c>
      <c r="WH80" s="582">
        <v>6825684.5</v>
      </c>
      <c r="WI80" s="582">
        <v>3142235.5</v>
      </c>
      <c r="WJ80" s="582">
        <v>729570</v>
      </c>
      <c r="WK80" s="582">
        <v>2218769.5</v>
      </c>
      <c r="WL80" s="582">
        <v>828434.95</v>
      </c>
      <c r="WM80" s="582">
        <v>7418280</v>
      </c>
      <c r="WN80" s="582">
        <v>1623445</v>
      </c>
      <c r="WO80" s="582">
        <v>4467830.75</v>
      </c>
      <c r="WP80" s="582">
        <v>1607280.55</v>
      </c>
      <c r="WQ80" s="582">
        <v>380176.08</v>
      </c>
      <c r="WR80" s="582">
        <v>9000</v>
      </c>
      <c r="WS80" s="582">
        <v>1557206.77</v>
      </c>
      <c r="WT80" s="582">
        <v>505297</v>
      </c>
      <c r="WU80" s="582">
        <v>3435093.5</v>
      </c>
      <c r="WV80" s="582">
        <v>4120723</v>
      </c>
      <c r="WW80" s="582">
        <v>3262356</v>
      </c>
      <c r="WX80" s="582">
        <v>1598815</v>
      </c>
      <c r="WY80" s="582">
        <v>1022146.94</v>
      </c>
      <c r="WZ80" s="582">
        <v>1778852.01</v>
      </c>
      <c r="XA80" s="582">
        <v>817989.68</v>
      </c>
      <c r="XB80" s="582">
        <v>1231141.3400000001</v>
      </c>
      <c r="XC80" s="582">
        <v>616371.5</v>
      </c>
      <c r="XD80" s="582">
        <v>21389340.699999999</v>
      </c>
      <c r="XE80" s="582">
        <v>2281703.0499999998</v>
      </c>
      <c r="XF80" s="582">
        <v>121968.61</v>
      </c>
      <c r="XG80" s="582">
        <v>158420</v>
      </c>
      <c r="XH80" s="582">
        <v>393980.43</v>
      </c>
      <c r="XI80" s="582">
        <v>39653106.020000003</v>
      </c>
      <c r="XJ80" s="582">
        <v>396921</v>
      </c>
      <c r="XK80" s="582">
        <v>2015786</v>
      </c>
      <c r="XL80" s="582">
        <v>15144921</v>
      </c>
      <c r="XM80" s="582">
        <v>1843879.9</v>
      </c>
      <c r="XN80" s="582">
        <v>3103432</v>
      </c>
      <c r="XO80" s="582">
        <v>2262267.84</v>
      </c>
      <c r="XP80" s="582">
        <v>679486</v>
      </c>
      <c r="XQ80" s="582">
        <v>956245</v>
      </c>
      <c r="XR80" s="582">
        <v>2573053.5</v>
      </c>
      <c r="XS80" s="582">
        <v>1389618</v>
      </c>
      <c r="XT80" s="582">
        <v>267707</v>
      </c>
      <c r="XU80" s="582">
        <v>1985768.8</v>
      </c>
      <c r="XV80" s="582">
        <v>126305</v>
      </c>
      <c r="XW80" s="582">
        <v>133183</v>
      </c>
      <c r="XX80" s="582">
        <v>1613718</v>
      </c>
      <c r="XY80" s="582">
        <v>573099.80000000005</v>
      </c>
      <c r="XZ80" s="582">
        <v>1454911</v>
      </c>
      <c r="YA80" s="582">
        <v>292828</v>
      </c>
      <c r="YB80" s="582">
        <v>59900</v>
      </c>
      <c r="YC80" s="582">
        <v>173950</v>
      </c>
      <c r="YD80" s="582">
        <v>725632.5</v>
      </c>
      <c r="YE80" s="582">
        <v>461944</v>
      </c>
      <c r="YF80" s="582">
        <v>494250</v>
      </c>
      <c r="YG80" s="582">
        <v>1130320</v>
      </c>
      <c r="YH80" s="582">
        <v>1394960.68</v>
      </c>
      <c r="YI80" s="582">
        <v>852533</v>
      </c>
      <c r="YJ80" s="582">
        <v>23171158.719999999</v>
      </c>
      <c r="YK80" s="582">
        <v>1629965.5</v>
      </c>
      <c r="YL80" s="582">
        <v>1956700</v>
      </c>
      <c r="YM80" s="582">
        <v>0</v>
      </c>
      <c r="YN80" s="582">
        <v>2069925</v>
      </c>
      <c r="YO80" s="582">
        <v>11041325</v>
      </c>
      <c r="YP80" s="582">
        <v>1230638.28</v>
      </c>
      <c r="YQ80" s="582">
        <v>377358</v>
      </c>
      <c r="YR80" s="582">
        <v>1866022.2</v>
      </c>
      <c r="YS80" s="582">
        <v>1643818</v>
      </c>
      <c r="YT80" s="582">
        <v>874192.16</v>
      </c>
      <c r="YU80" s="582">
        <v>790920</v>
      </c>
      <c r="YV80" s="582">
        <v>1098826.5</v>
      </c>
      <c r="YW80" s="582">
        <v>10873860.48</v>
      </c>
      <c r="YX80" s="582">
        <v>1561080</v>
      </c>
      <c r="YY80" s="582">
        <v>269725</v>
      </c>
      <c r="YZ80" s="582">
        <v>1347188.75</v>
      </c>
      <c r="ZA80" s="582">
        <v>905366</v>
      </c>
      <c r="ZB80" s="582">
        <v>251892</v>
      </c>
      <c r="ZC80" s="582">
        <v>1938572</v>
      </c>
      <c r="ZD80" s="582">
        <v>1439536.2</v>
      </c>
      <c r="ZE80" s="582">
        <v>972115</v>
      </c>
      <c r="ZF80" s="582">
        <v>521210</v>
      </c>
      <c r="ZG80" s="582">
        <v>814260</v>
      </c>
      <c r="ZH80" s="582">
        <v>171094</v>
      </c>
      <c r="ZI80" s="582">
        <v>356540</v>
      </c>
      <c r="ZJ80" s="582">
        <v>215405</v>
      </c>
      <c r="ZK80" s="582">
        <v>185682.5</v>
      </c>
      <c r="ZL80" s="582">
        <v>9892477</v>
      </c>
      <c r="ZM80" s="582">
        <v>15426286.52</v>
      </c>
      <c r="ZN80" s="582">
        <v>464602</v>
      </c>
      <c r="ZO80" s="582">
        <v>2559695.2000000002</v>
      </c>
      <c r="ZP80" s="582">
        <v>6945276.1600000001</v>
      </c>
      <c r="ZQ80" s="582">
        <v>2238210.6</v>
      </c>
      <c r="ZR80" s="582">
        <v>518974</v>
      </c>
      <c r="ZS80" s="582">
        <v>386111</v>
      </c>
      <c r="ZT80" s="582">
        <v>3114654.47</v>
      </c>
      <c r="ZU80" s="582">
        <v>463317</v>
      </c>
      <c r="ZV80" s="582">
        <v>4966062.2</v>
      </c>
      <c r="ZW80" s="582">
        <v>185534.5</v>
      </c>
      <c r="ZX80" s="582">
        <v>157830</v>
      </c>
      <c r="ZY80" s="582">
        <v>665993</v>
      </c>
      <c r="ZZ80" s="582">
        <v>201410</v>
      </c>
      <c r="AAA80" s="582">
        <v>132375</v>
      </c>
      <c r="AAB80" s="582">
        <v>210450</v>
      </c>
      <c r="AAC80" s="582">
        <v>474280</v>
      </c>
      <c r="AAD80" s="582">
        <v>163553.95000000001</v>
      </c>
      <c r="AAE80" s="582">
        <v>327471.75</v>
      </c>
      <c r="AAF80" s="582">
        <v>594255.5</v>
      </c>
      <c r="AAG80" s="582">
        <v>215925.21</v>
      </c>
      <c r="AAH80" s="582">
        <v>682929.73</v>
      </c>
      <c r="AAI80" s="582">
        <v>3491844.8</v>
      </c>
      <c r="AAJ80" s="582">
        <v>317607</v>
      </c>
      <c r="AAK80" s="582">
        <v>3630767.5</v>
      </c>
      <c r="AAL80" s="582">
        <v>2365862.5099999998</v>
      </c>
      <c r="AAM80" s="582">
        <v>453247</v>
      </c>
      <c r="AAN80" s="582">
        <v>2470861</v>
      </c>
      <c r="AAO80" s="582">
        <v>336796.6</v>
      </c>
      <c r="AAP80" s="582">
        <v>86132898.739999995</v>
      </c>
      <c r="AAQ80" s="582">
        <v>5295641.2</v>
      </c>
      <c r="AAR80" s="582">
        <v>2473773.2000000002</v>
      </c>
      <c r="AAS80" s="582">
        <v>70509.41</v>
      </c>
      <c r="AAT80" s="582">
        <v>2697907</v>
      </c>
      <c r="AAU80" s="582">
        <v>422716.8</v>
      </c>
      <c r="AAV80" s="582">
        <v>5172076.45</v>
      </c>
      <c r="AAW80" s="582">
        <v>731047.45</v>
      </c>
      <c r="AAX80" s="582">
        <v>15680565.140000001</v>
      </c>
      <c r="AAY80" s="582">
        <v>4182488.4</v>
      </c>
      <c r="AAZ80" s="582">
        <v>4332188</v>
      </c>
      <c r="ABA80" s="582">
        <v>11232889.300000001</v>
      </c>
      <c r="ABB80" s="582">
        <v>2754431.75</v>
      </c>
      <c r="ABC80" s="582">
        <v>436544.2</v>
      </c>
      <c r="ABD80" s="582">
        <v>3562979</v>
      </c>
      <c r="ABE80" s="582">
        <v>1122102.2</v>
      </c>
      <c r="ABF80" s="582">
        <v>770898.4</v>
      </c>
      <c r="ABG80" s="582">
        <v>1139873.3999999999</v>
      </c>
      <c r="ABH80" s="582">
        <v>1021266.42</v>
      </c>
      <c r="ABI80" s="582">
        <v>9448258.4000000004</v>
      </c>
      <c r="ABJ80" s="582">
        <v>7183740.4199999999</v>
      </c>
      <c r="ABK80" s="582">
        <v>3220301.6</v>
      </c>
      <c r="ABL80" s="582">
        <v>576771.5</v>
      </c>
      <c r="ABM80" s="582">
        <v>3733979.8</v>
      </c>
      <c r="ABN80" s="582">
        <v>312225.90000000002</v>
      </c>
      <c r="ABO80" s="582">
        <v>234193.7</v>
      </c>
      <c r="ABP80" s="582">
        <v>6656909.3099999996</v>
      </c>
      <c r="ABQ80" s="582">
        <v>1896511.01</v>
      </c>
      <c r="ABR80" s="582">
        <v>2761620.9</v>
      </c>
      <c r="ABS80" s="582">
        <v>3121979.5</v>
      </c>
      <c r="ABT80" s="582">
        <v>1260511</v>
      </c>
      <c r="ABU80" s="582">
        <v>1789327.1</v>
      </c>
      <c r="ABV80" s="582">
        <v>715445</v>
      </c>
      <c r="ABW80" s="582">
        <v>1457184</v>
      </c>
      <c r="ABX80" s="582">
        <v>138631.99</v>
      </c>
      <c r="ABY80" s="582">
        <v>16748160</v>
      </c>
      <c r="ABZ80" s="582">
        <v>5640365</v>
      </c>
      <c r="ACA80" s="582">
        <v>2333332.73</v>
      </c>
      <c r="ACB80" s="582">
        <v>673793.6</v>
      </c>
      <c r="ACC80" s="582">
        <v>1849091</v>
      </c>
      <c r="ACD80" s="582">
        <v>13560379.57</v>
      </c>
      <c r="ACE80" s="582">
        <v>1560174.47</v>
      </c>
      <c r="ACF80" s="582">
        <v>857872.59</v>
      </c>
      <c r="ACG80" s="582">
        <v>952413.75</v>
      </c>
      <c r="ACH80" s="582">
        <v>2336676.59</v>
      </c>
      <c r="ACI80" s="582">
        <v>1014650.1</v>
      </c>
      <c r="ACK80" s="582">
        <v>0</v>
      </c>
      <c r="ACL80" s="582">
        <v>5565039.1799999997</v>
      </c>
      <c r="ACM80" s="582">
        <v>2690527</v>
      </c>
      <c r="ACN80" s="582">
        <v>823054</v>
      </c>
      <c r="ACO80" s="582">
        <v>5630500</v>
      </c>
      <c r="ACP80" s="582">
        <v>2857340.87</v>
      </c>
      <c r="ACQ80" s="582">
        <v>7496866.5499999998</v>
      </c>
      <c r="ACR80" s="582">
        <v>431920</v>
      </c>
      <c r="ACS80" s="582">
        <v>6767144.0999999996</v>
      </c>
      <c r="ACT80" s="582">
        <v>4561411.42</v>
      </c>
      <c r="ACU80" s="582">
        <v>7995196.5499999998</v>
      </c>
      <c r="ACV80" s="582">
        <v>4685802.12</v>
      </c>
      <c r="ACW80" s="582">
        <v>9914433.4000000004</v>
      </c>
      <c r="ACX80" s="582">
        <v>3216336</v>
      </c>
      <c r="ACY80" s="582">
        <v>1277477</v>
      </c>
      <c r="ACZ80" s="582">
        <v>3592771.1</v>
      </c>
      <c r="ADA80" s="582">
        <v>3306852.5</v>
      </c>
      <c r="ADB80" s="582">
        <v>2644558</v>
      </c>
      <c r="ADC80" s="582">
        <v>817173.22</v>
      </c>
      <c r="ADD80" s="582">
        <v>4954376.5599999996</v>
      </c>
      <c r="ADE80" s="582">
        <v>4381298.78</v>
      </c>
      <c r="ADF80" s="582">
        <v>1350458.6</v>
      </c>
      <c r="ADG80" s="582">
        <v>9233179.4000000004</v>
      </c>
      <c r="ADH80" s="582">
        <v>742021.25</v>
      </c>
      <c r="ADI80" s="582">
        <v>153603.18</v>
      </c>
      <c r="ADJ80" s="582">
        <v>1221842.79</v>
      </c>
      <c r="ADK80" s="582">
        <v>2187534.7999999998</v>
      </c>
      <c r="ADL80" s="582">
        <v>161699</v>
      </c>
      <c r="ADM80" s="582">
        <v>504394</v>
      </c>
      <c r="ADN80" s="582">
        <v>3132781.61</v>
      </c>
      <c r="ADO80" s="582">
        <v>4286513.95</v>
      </c>
      <c r="ADP80" s="582">
        <v>32151667.879999999</v>
      </c>
      <c r="ADQ80" s="582">
        <v>1443413</v>
      </c>
      <c r="ADR80" s="582">
        <v>530420</v>
      </c>
      <c r="ADS80" s="582">
        <v>727728.36</v>
      </c>
      <c r="ADT80" s="582">
        <v>41131121.240000002</v>
      </c>
      <c r="ADU80" s="582">
        <v>1179940.5</v>
      </c>
      <c r="ADV80" s="582">
        <v>2154652.9900000002</v>
      </c>
      <c r="ADW80" s="582">
        <v>232795</v>
      </c>
      <c r="ADX80" s="582">
        <v>1275050</v>
      </c>
      <c r="ADY80" s="582">
        <v>941827.51</v>
      </c>
      <c r="ADZ80" s="582">
        <v>49591323.119999997</v>
      </c>
      <c r="AEA80" s="582">
        <v>4763139.87</v>
      </c>
      <c r="AEB80" s="582">
        <v>6644599.5</v>
      </c>
      <c r="AEC80" s="582">
        <v>3461099.98</v>
      </c>
      <c r="AED80" s="582">
        <v>756325.75</v>
      </c>
      <c r="AEE80" s="582">
        <v>6947330.1100000003</v>
      </c>
      <c r="AEF80" s="582">
        <v>6496004.8799999999</v>
      </c>
      <c r="AEG80" s="582">
        <v>4675671</v>
      </c>
      <c r="AEH80" s="582">
        <v>1457508.94</v>
      </c>
      <c r="AEI80" s="582">
        <v>782799.09</v>
      </c>
      <c r="AEJ80" s="582">
        <v>4717300.29</v>
      </c>
      <c r="AEK80" s="582">
        <v>6138133.0999999996</v>
      </c>
      <c r="AEL80" s="582">
        <v>927263.3</v>
      </c>
      <c r="AEM80" s="582">
        <v>2571889.2599999998</v>
      </c>
      <c r="AEN80" s="582">
        <v>3859655.12</v>
      </c>
      <c r="AEO80" s="582">
        <v>1550212</v>
      </c>
      <c r="AEP80" s="582">
        <v>637857.66</v>
      </c>
      <c r="AEQ80" s="582">
        <v>13782876.5</v>
      </c>
      <c r="AER80" s="582">
        <v>637559.75</v>
      </c>
      <c r="AES80" s="582">
        <v>11146578.5</v>
      </c>
      <c r="AET80" s="582">
        <v>10111723.58</v>
      </c>
      <c r="AEU80" s="582">
        <v>3752400</v>
      </c>
      <c r="AEV80" s="582">
        <v>828253.62</v>
      </c>
      <c r="AEW80" s="582">
        <v>3116542</v>
      </c>
      <c r="AEX80" s="582">
        <v>1428906.15</v>
      </c>
      <c r="AEY80" s="582">
        <v>5363806.66</v>
      </c>
      <c r="AEZ80" s="582">
        <v>1729882</v>
      </c>
      <c r="AFA80" s="582">
        <v>235690</v>
      </c>
      <c r="AFB80" s="582">
        <v>1856150.37</v>
      </c>
      <c r="AFC80" s="582">
        <v>1476036</v>
      </c>
      <c r="AFD80" s="582">
        <v>5027204.99</v>
      </c>
      <c r="AFE80" s="582">
        <v>1630244.38</v>
      </c>
      <c r="AFF80" s="582">
        <v>7047575</v>
      </c>
      <c r="AFG80" s="582">
        <v>4582116</v>
      </c>
      <c r="AFH80" s="582">
        <v>4564344.8899999997</v>
      </c>
      <c r="AFI80" s="582">
        <v>2263136</v>
      </c>
      <c r="AFJ80" s="582">
        <v>2606859</v>
      </c>
      <c r="AFK80" s="582">
        <v>4088142</v>
      </c>
      <c r="AFL80" s="582">
        <v>1228578</v>
      </c>
      <c r="AFM80" s="582">
        <v>1043200</v>
      </c>
      <c r="AFN80" s="582">
        <v>1305651.5</v>
      </c>
      <c r="AFO80" s="582">
        <v>1351839</v>
      </c>
      <c r="AFP80" s="582">
        <v>3121778</v>
      </c>
      <c r="AFQ80" s="582">
        <v>43991584.829999998</v>
      </c>
      <c r="AFR80" s="582">
        <v>7389133</v>
      </c>
      <c r="AFS80" s="582">
        <v>2129632.5</v>
      </c>
      <c r="AFT80" s="582">
        <v>2126968.71</v>
      </c>
      <c r="AFU80" s="582">
        <v>1937021.66</v>
      </c>
      <c r="AFV80" s="582">
        <v>1554027.2</v>
      </c>
      <c r="AFW80" s="582">
        <v>1696953</v>
      </c>
      <c r="AFX80" s="582">
        <v>4526151.5999999996</v>
      </c>
      <c r="AFY80" s="582">
        <v>1172617</v>
      </c>
      <c r="AFZ80" s="582">
        <v>2369678</v>
      </c>
      <c r="AGA80" s="582">
        <v>4421624.95</v>
      </c>
      <c r="AGB80" s="582">
        <v>1676469.93</v>
      </c>
      <c r="AGC80" s="582">
        <v>2760563.4</v>
      </c>
      <c r="AGD80" s="582">
        <v>582361.19999999995</v>
      </c>
      <c r="AGE80" s="582">
        <v>1578989</v>
      </c>
      <c r="AGF80" s="582">
        <v>222000</v>
      </c>
      <c r="AGG80" s="582">
        <v>1032320.6</v>
      </c>
      <c r="AGH80" s="582">
        <v>698794.91</v>
      </c>
      <c r="AGI80" s="582">
        <v>131125</v>
      </c>
      <c r="AGJ80" s="582">
        <v>298735</v>
      </c>
      <c r="AGK80" s="582">
        <v>1348877.1</v>
      </c>
      <c r="AGL80" s="582">
        <v>381043.95</v>
      </c>
      <c r="AGM80" s="582">
        <v>525042.5</v>
      </c>
      <c r="AGN80" s="582">
        <v>53850.5</v>
      </c>
      <c r="AGO80" s="582">
        <v>887431.69</v>
      </c>
      <c r="AGP80" s="582">
        <v>1528357</v>
      </c>
      <c r="AGQ80" s="582">
        <v>836855.1</v>
      </c>
      <c r="AGR80" s="582">
        <v>0</v>
      </c>
      <c r="AGS80" s="582">
        <v>1295700.57</v>
      </c>
      <c r="AGT80" s="582">
        <v>340540.2</v>
      </c>
      <c r="AGU80" s="582">
        <v>210474</v>
      </c>
      <c r="AGV80" s="582">
        <v>0</v>
      </c>
      <c r="AGX80" s="582">
        <v>3050423</v>
      </c>
      <c r="AGY80" s="582">
        <v>3131924.44</v>
      </c>
      <c r="AGZ80" s="582">
        <v>1663037</v>
      </c>
      <c r="AHA80" s="582">
        <v>490858</v>
      </c>
      <c r="AHB80" s="582">
        <v>806966</v>
      </c>
      <c r="AHC80" s="582">
        <v>600465.68000000005</v>
      </c>
      <c r="AHD80" s="582">
        <v>508158.36</v>
      </c>
      <c r="AHE80" s="582">
        <v>1131142.6100000001</v>
      </c>
      <c r="AHF80" s="582">
        <v>1796206</v>
      </c>
      <c r="AHG80" s="582">
        <v>333688.2</v>
      </c>
      <c r="AHH80" s="582">
        <v>2736911.75</v>
      </c>
      <c r="AHI80" s="582">
        <v>979511</v>
      </c>
      <c r="AHJ80" s="582">
        <v>281001</v>
      </c>
      <c r="AHK80" s="582">
        <v>168663.5</v>
      </c>
      <c r="AHL80" s="582">
        <v>157354.25</v>
      </c>
      <c r="AHM80" s="582">
        <v>3595.2</v>
      </c>
      <c r="AHN80" s="582">
        <v>3426348.55</v>
      </c>
      <c r="AHO80" s="582">
        <v>394454</v>
      </c>
      <c r="AHP80" s="582">
        <v>937098</v>
      </c>
      <c r="AHQ80" s="576">
        <v>2546490.5</v>
      </c>
      <c r="AHR80" s="576">
        <v>546458.5</v>
      </c>
      <c r="AHS80" s="576">
        <v>4141545</v>
      </c>
      <c r="AHT80" s="582">
        <f t="shared" si="79"/>
        <v>2801312298.789999</v>
      </c>
      <c r="AHV80" s="611" t="s">
        <v>6248</v>
      </c>
      <c r="AHW80" s="611" t="s">
        <v>6069</v>
      </c>
      <c r="AHX80" s="611" t="s">
        <v>6070</v>
      </c>
    </row>
    <row r="81" spans="1:908" x14ac:dyDescent="0.7">
      <c r="A81" s="576" t="str">
        <f t="shared" si="78"/>
        <v>ภาระ</v>
      </c>
      <c r="B81" s="581" t="s">
        <v>6071</v>
      </c>
      <c r="C81" s="582" t="s">
        <v>6072</v>
      </c>
      <c r="D81" s="582">
        <v>56308.6</v>
      </c>
      <c r="E81" s="582">
        <v>644284.80000000005</v>
      </c>
      <c r="F81" s="582">
        <v>2697751.59</v>
      </c>
      <c r="G81" s="582">
        <v>288258.40000000002</v>
      </c>
      <c r="H81" s="582">
        <v>1396795.4</v>
      </c>
      <c r="I81" s="582">
        <v>178177.8</v>
      </c>
      <c r="J81" s="582">
        <v>927530.34</v>
      </c>
      <c r="K81" s="582">
        <v>96840</v>
      </c>
      <c r="L81" s="582">
        <v>333829</v>
      </c>
      <c r="M81" s="582">
        <v>416884.25</v>
      </c>
      <c r="N81" s="582">
        <v>2304991.75</v>
      </c>
      <c r="O81" s="582">
        <v>417464</v>
      </c>
      <c r="P81" s="582">
        <v>1010816.6</v>
      </c>
      <c r="Q81" s="582">
        <v>952832.03</v>
      </c>
      <c r="R81" s="582">
        <v>624057.71</v>
      </c>
      <c r="S81" s="582">
        <v>2627927.58</v>
      </c>
      <c r="T81" s="582">
        <v>341706.2</v>
      </c>
      <c r="U81" s="582">
        <v>413432.46</v>
      </c>
      <c r="V81" s="582">
        <v>93655</v>
      </c>
      <c r="W81" s="582">
        <v>1527730.72</v>
      </c>
      <c r="X81" s="582">
        <v>365771.97</v>
      </c>
      <c r="Y81" s="582">
        <v>169230.5</v>
      </c>
      <c r="Z81" s="582">
        <v>1850407.31</v>
      </c>
      <c r="AA81" s="582">
        <v>176364.04</v>
      </c>
      <c r="AB81" s="582">
        <v>1643922.2</v>
      </c>
      <c r="AC81" s="582">
        <v>2132265.36</v>
      </c>
      <c r="AD81" s="582">
        <v>1661423.54</v>
      </c>
      <c r="AE81" s="582">
        <v>75974.600000000006</v>
      </c>
      <c r="AF81" s="582">
        <v>1852575.2</v>
      </c>
      <c r="AG81" s="582">
        <v>33870</v>
      </c>
      <c r="AH81" s="582">
        <v>2775014.39</v>
      </c>
      <c r="AI81" s="582">
        <v>2143046.92</v>
      </c>
      <c r="AJ81" s="582">
        <v>413992.5</v>
      </c>
      <c r="AK81" s="582">
        <v>94277.99</v>
      </c>
      <c r="AL81" s="582">
        <v>1688706.97</v>
      </c>
      <c r="AM81" s="582">
        <v>517956.25</v>
      </c>
      <c r="AN81" s="582">
        <v>43690.36</v>
      </c>
      <c r="AO81" s="582">
        <v>441278.5</v>
      </c>
      <c r="AP81" s="582">
        <v>315574.45</v>
      </c>
      <c r="AQ81" s="582">
        <v>348910.72</v>
      </c>
      <c r="AR81" s="582">
        <v>103571.74</v>
      </c>
      <c r="AS81" s="582">
        <v>391505.3</v>
      </c>
      <c r="AU81" s="582">
        <v>143321.58000000002</v>
      </c>
      <c r="AV81" s="582">
        <v>278859.3</v>
      </c>
      <c r="AW81" s="582">
        <v>241663</v>
      </c>
      <c r="AX81" s="582">
        <v>427247.62</v>
      </c>
      <c r="AY81" s="582">
        <v>167565</v>
      </c>
      <c r="AZ81" s="582">
        <v>109407</v>
      </c>
      <c r="BA81" s="582">
        <v>180121.7</v>
      </c>
      <c r="BB81" s="582">
        <v>23015.62</v>
      </c>
      <c r="BC81" s="582">
        <v>703662.55</v>
      </c>
      <c r="BD81" s="582">
        <v>194697</v>
      </c>
      <c r="BE81" s="582">
        <v>1183976</v>
      </c>
      <c r="BF81" s="582">
        <v>2146383.2800000003</v>
      </c>
      <c r="BG81" s="582">
        <v>255342</v>
      </c>
      <c r="BH81" s="582">
        <v>332160.70999999996</v>
      </c>
      <c r="BI81" s="582">
        <v>260633.33999999997</v>
      </c>
      <c r="BJ81" s="582">
        <v>1280468.02</v>
      </c>
      <c r="BK81" s="582">
        <v>381434</v>
      </c>
      <c r="BL81" s="582">
        <v>95942</v>
      </c>
      <c r="BM81" s="582">
        <v>650093.81000000006</v>
      </c>
      <c r="BN81" s="582">
        <v>206575.1</v>
      </c>
      <c r="BO81" s="582">
        <v>18834</v>
      </c>
      <c r="BP81" s="582">
        <v>114598</v>
      </c>
      <c r="BQ81" s="582">
        <v>166311.69</v>
      </c>
      <c r="BS81" s="582">
        <v>87752.4</v>
      </c>
      <c r="BT81" s="582">
        <v>412994</v>
      </c>
      <c r="BU81" s="582">
        <v>313575.8</v>
      </c>
      <c r="BV81" s="582">
        <v>381588.2</v>
      </c>
      <c r="BW81" s="582">
        <v>418028.48</v>
      </c>
      <c r="BX81" s="582">
        <v>430020.86</v>
      </c>
      <c r="BY81" s="582">
        <v>222035.06</v>
      </c>
      <c r="BZ81" s="582">
        <v>2679710.2300000004</v>
      </c>
      <c r="CA81" s="582">
        <v>709525.2</v>
      </c>
      <c r="CB81" s="582">
        <v>843314.1</v>
      </c>
      <c r="CC81" s="582">
        <v>895615.25</v>
      </c>
      <c r="CD81" s="582">
        <v>487074.8</v>
      </c>
      <c r="CE81" s="582">
        <v>569229.5</v>
      </c>
      <c r="CF81" s="582">
        <v>159109</v>
      </c>
      <c r="CG81" s="582">
        <v>478286.55</v>
      </c>
      <c r="CH81" s="582">
        <v>156861.70000000001</v>
      </c>
      <c r="CI81" s="582">
        <v>920435.9</v>
      </c>
      <c r="CJ81" s="582">
        <v>1105735.2</v>
      </c>
      <c r="CK81" s="582">
        <v>855954.86</v>
      </c>
      <c r="CL81" s="582">
        <v>288932</v>
      </c>
      <c r="CM81" s="582">
        <v>173261.4</v>
      </c>
      <c r="CN81" s="582">
        <v>441601</v>
      </c>
      <c r="CO81" s="582">
        <v>96022</v>
      </c>
      <c r="CP81" s="582">
        <v>403484.8</v>
      </c>
      <c r="CQ81" s="582">
        <v>516651.25</v>
      </c>
      <c r="CR81" s="582">
        <v>126395.4</v>
      </c>
      <c r="CS81" s="582">
        <v>177858.04</v>
      </c>
      <c r="CT81" s="582">
        <v>1147268</v>
      </c>
      <c r="CU81" s="582">
        <v>69321.5</v>
      </c>
      <c r="CV81" s="582">
        <v>321096</v>
      </c>
      <c r="CW81" s="582">
        <v>1153482.5</v>
      </c>
      <c r="CX81" s="582">
        <v>306063.53000000003</v>
      </c>
      <c r="CY81" s="582">
        <v>127143.1</v>
      </c>
      <c r="CZ81" s="582">
        <v>188303.01</v>
      </c>
      <c r="DA81" s="582">
        <v>246601.4</v>
      </c>
      <c r="DB81" s="582">
        <v>4079175.95</v>
      </c>
      <c r="DC81" s="582">
        <v>7328341.5199999996</v>
      </c>
      <c r="DD81" s="582">
        <v>978811.46</v>
      </c>
      <c r="DE81" s="582">
        <v>392899</v>
      </c>
      <c r="DF81" s="582">
        <v>68005</v>
      </c>
      <c r="DG81" s="582">
        <v>3085880.77</v>
      </c>
      <c r="DH81" s="582">
        <v>105205.43</v>
      </c>
      <c r="DI81" s="582">
        <v>762980.23</v>
      </c>
      <c r="DJ81" s="582">
        <v>178423.11</v>
      </c>
      <c r="DK81" s="582">
        <v>8029817.5800000001</v>
      </c>
      <c r="DL81" s="582">
        <v>1042327.8</v>
      </c>
      <c r="DM81" s="582">
        <v>1331659.74</v>
      </c>
      <c r="DN81" s="582">
        <v>348678.40000000002</v>
      </c>
      <c r="DO81" s="582">
        <v>131240.6</v>
      </c>
      <c r="DP81" s="582">
        <v>1447161.57</v>
      </c>
      <c r="DQ81" s="582">
        <v>1185608.3999999999</v>
      </c>
      <c r="DR81" s="582">
        <v>705769.41</v>
      </c>
      <c r="DS81" s="582">
        <v>962262.37</v>
      </c>
      <c r="DT81" s="582">
        <v>4610325.7</v>
      </c>
      <c r="DU81" s="582">
        <v>56000</v>
      </c>
      <c r="DV81" s="582">
        <v>3851271.57</v>
      </c>
      <c r="DW81" s="582">
        <v>1445952.67</v>
      </c>
      <c r="DX81" s="582">
        <v>1374340.5</v>
      </c>
      <c r="DY81" s="582">
        <v>1799472.32</v>
      </c>
      <c r="DZ81" s="582">
        <v>739637</v>
      </c>
      <c r="EA81" s="582">
        <v>164334</v>
      </c>
      <c r="EB81" s="582">
        <v>445350</v>
      </c>
      <c r="EC81" s="582">
        <v>578344.28999999992</v>
      </c>
      <c r="ED81" s="582">
        <v>1863973</v>
      </c>
      <c r="EE81" s="582">
        <v>1081535.1399999999</v>
      </c>
      <c r="EF81" s="582">
        <v>314816.73</v>
      </c>
      <c r="EG81" s="582">
        <v>5600</v>
      </c>
      <c r="EH81" s="582">
        <v>437798.32</v>
      </c>
      <c r="EI81" s="582">
        <v>603426.88</v>
      </c>
      <c r="EJ81" s="582">
        <v>476059.4</v>
      </c>
      <c r="EK81" s="582">
        <v>1319388.0900000001</v>
      </c>
      <c r="EL81" s="582">
        <v>258543</v>
      </c>
      <c r="EM81" s="582">
        <v>160132</v>
      </c>
      <c r="EN81" s="582">
        <v>253262.11</v>
      </c>
      <c r="EO81" s="582">
        <v>236436</v>
      </c>
      <c r="EP81" s="582">
        <v>454415.08</v>
      </c>
      <c r="EQ81" s="582">
        <v>340651.7</v>
      </c>
      <c r="ER81" s="582">
        <v>1074345</v>
      </c>
      <c r="ES81" s="582">
        <v>34355</v>
      </c>
      <c r="ET81" s="582">
        <v>503302</v>
      </c>
      <c r="EU81" s="582">
        <v>946165.91</v>
      </c>
      <c r="EV81" s="582">
        <v>905553.72</v>
      </c>
      <c r="EW81" s="582">
        <v>6395893.54</v>
      </c>
      <c r="EX81" s="582">
        <v>157161</v>
      </c>
      <c r="EY81" s="582">
        <v>640378.19999999995</v>
      </c>
      <c r="EZ81" s="582">
        <v>1361835.38</v>
      </c>
      <c r="FA81" s="582">
        <v>64910</v>
      </c>
      <c r="FB81" s="582">
        <v>2307709.88</v>
      </c>
      <c r="FC81" s="582">
        <v>730812</v>
      </c>
      <c r="FD81" s="582">
        <v>927713.29</v>
      </c>
      <c r="FE81" s="582">
        <v>490617.3</v>
      </c>
      <c r="FF81" s="582">
        <v>366908.54</v>
      </c>
      <c r="FG81" s="582">
        <v>586396.84</v>
      </c>
      <c r="FH81" s="582">
        <v>259672.2</v>
      </c>
      <c r="FI81" s="582">
        <v>67490</v>
      </c>
      <c r="FJ81" s="582">
        <v>71631.490000000005</v>
      </c>
      <c r="FK81" s="582">
        <v>38103</v>
      </c>
      <c r="FL81" s="582">
        <v>121412</v>
      </c>
      <c r="FM81" s="582">
        <v>1399366.35</v>
      </c>
      <c r="FN81" s="582">
        <v>452549</v>
      </c>
      <c r="FO81" s="582">
        <v>300769.7</v>
      </c>
      <c r="FP81" s="582">
        <v>31085</v>
      </c>
      <c r="FQ81" s="582">
        <v>1038593.51</v>
      </c>
      <c r="FR81" s="582">
        <v>218925</v>
      </c>
      <c r="FS81" s="582">
        <v>566454</v>
      </c>
      <c r="FT81" s="582">
        <v>2384533.0699999998</v>
      </c>
      <c r="FU81" s="582">
        <v>975714.41</v>
      </c>
      <c r="FV81" s="582">
        <v>406559.5</v>
      </c>
      <c r="FW81" s="582">
        <v>2185149.5</v>
      </c>
      <c r="FX81" s="582">
        <v>830221.9</v>
      </c>
      <c r="FY81" s="582">
        <v>856726.15</v>
      </c>
      <c r="FZ81" s="582">
        <v>167844.19</v>
      </c>
      <c r="GA81" s="582">
        <v>219501</v>
      </c>
      <c r="GB81" s="582">
        <v>503479.6</v>
      </c>
      <c r="GC81" s="582">
        <v>455424</v>
      </c>
      <c r="GD81" s="582">
        <v>439281.4</v>
      </c>
      <c r="GE81" s="582">
        <v>533211</v>
      </c>
      <c r="GF81" s="582">
        <v>556128</v>
      </c>
      <c r="GG81" s="582">
        <v>11400</v>
      </c>
      <c r="GH81" s="582">
        <v>1922567.4</v>
      </c>
      <c r="GI81" s="582">
        <v>138889.54999999999</v>
      </c>
      <c r="GJ81" s="582">
        <v>162184.5</v>
      </c>
      <c r="GK81" s="582">
        <v>173087.15</v>
      </c>
      <c r="GL81" s="582">
        <v>1161322.5</v>
      </c>
      <c r="GM81" s="582">
        <v>70330</v>
      </c>
      <c r="GN81" s="582">
        <v>122208.37</v>
      </c>
      <c r="GO81" s="582">
        <v>423302.1</v>
      </c>
      <c r="GP81" s="582">
        <v>106331.34</v>
      </c>
      <c r="GQ81" s="582">
        <v>1116611.1000000001</v>
      </c>
      <c r="GR81" s="582">
        <v>386403.18</v>
      </c>
      <c r="GS81" s="582">
        <v>104498</v>
      </c>
      <c r="GT81" s="582">
        <v>611494.80000000005</v>
      </c>
      <c r="GU81" s="582">
        <v>0</v>
      </c>
      <c r="GV81" s="582">
        <v>117402.5</v>
      </c>
      <c r="GW81" s="582">
        <v>476448.6</v>
      </c>
      <c r="GX81" s="582">
        <v>255405</v>
      </c>
      <c r="GY81" s="582">
        <v>4384011.2700000005</v>
      </c>
      <c r="GZ81" s="582">
        <v>220071.16</v>
      </c>
      <c r="HA81" s="582">
        <v>808325.3</v>
      </c>
      <c r="HB81" s="582">
        <v>310893.74</v>
      </c>
      <c r="HC81" s="582">
        <v>72323.199999999997</v>
      </c>
      <c r="HD81" s="582">
        <v>5940640.3399999999</v>
      </c>
      <c r="HE81" s="582">
        <v>981895.49</v>
      </c>
      <c r="HF81" s="582">
        <v>4040718.91</v>
      </c>
      <c r="HG81" s="582">
        <v>386422.84</v>
      </c>
      <c r="HH81" s="582">
        <v>1861098.8099999998</v>
      </c>
      <c r="HI81" s="582">
        <v>7225</v>
      </c>
      <c r="HJ81" s="582">
        <v>26750</v>
      </c>
      <c r="HK81" s="582">
        <v>3476621.39</v>
      </c>
      <c r="HL81" s="582">
        <v>2443800.33</v>
      </c>
      <c r="HM81" s="582">
        <v>5033398.8</v>
      </c>
      <c r="HN81" s="582">
        <v>1933352.2</v>
      </c>
      <c r="HO81" s="582">
        <v>893680.69</v>
      </c>
      <c r="HP81" s="582">
        <v>197352.51</v>
      </c>
      <c r="HQ81" s="582">
        <v>1720640.4400000002</v>
      </c>
      <c r="HR81" s="582">
        <v>199606.43</v>
      </c>
      <c r="HS81" s="582">
        <v>107428.30009999999</v>
      </c>
      <c r="HT81" s="582">
        <v>256973.98</v>
      </c>
      <c r="HU81" s="582">
        <v>295464</v>
      </c>
      <c r="HV81" s="582">
        <v>311276.39</v>
      </c>
      <c r="HW81" s="582">
        <v>478246.8</v>
      </c>
      <c r="HX81" s="582">
        <v>226591.1</v>
      </c>
      <c r="HY81" s="582">
        <v>699119.61</v>
      </c>
      <c r="HZ81" s="582">
        <v>510896.62</v>
      </c>
      <c r="IA81" s="582">
        <v>309828.8</v>
      </c>
      <c r="IB81" s="582">
        <v>918110.89</v>
      </c>
      <c r="IC81" s="582">
        <v>146492</v>
      </c>
      <c r="ID81" s="582">
        <v>21707.4</v>
      </c>
      <c r="IE81" s="582">
        <v>593899.41</v>
      </c>
      <c r="IF81" s="582">
        <v>460907.51</v>
      </c>
      <c r="IG81" s="582">
        <v>432347.03</v>
      </c>
      <c r="IH81" s="582">
        <v>159869.70000000001</v>
      </c>
      <c r="II81" s="582">
        <v>9605.6</v>
      </c>
      <c r="IJ81" s="582">
        <v>1060</v>
      </c>
      <c r="IK81" s="582">
        <v>83273.84</v>
      </c>
      <c r="IL81" s="582">
        <v>2926155.61</v>
      </c>
      <c r="IM81" s="582">
        <v>2585133.5</v>
      </c>
      <c r="IN81" s="582">
        <v>546163.5</v>
      </c>
      <c r="IO81" s="582">
        <v>115765.9</v>
      </c>
      <c r="IP81" s="582">
        <v>300150.79000000004</v>
      </c>
      <c r="IQ81" s="582">
        <v>277617.39</v>
      </c>
      <c r="IR81" s="582">
        <v>546437.97</v>
      </c>
      <c r="IS81" s="582">
        <v>357256.66</v>
      </c>
      <c r="IT81" s="582">
        <v>12216969.529999997</v>
      </c>
      <c r="IU81" s="582">
        <v>1284004.2999999998</v>
      </c>
      <c r="IV81" s="582">
        <v>0</v>
      </c>
      <c r="IW81" s="582">
        <v>1281071.97</v>
      </c>
      <c r="IX81" s="582">
        <v>1035828.95</v>
      </c>
      <c r="IY81" s="582">
        <v>90217.27</v>
      </c>
      <c r="IZ81" s="582">
        <v>839239.58</v>
      </c>
      <c r="JA81" s="582">
        <v>68639.149999999994</v>
      </c>
      <c r="JB81" s="582">
        <v>283229.74</v>
      </c>
      <c r="JC81" s="582">
        <v>235383.6</v>
      </c>
      <c r="JD81" s="582">
        <v>211582.98</v>
      </c>
      <c r="JF81" s="582">
        <v>269023.86</v>
      </c>
      <c r="JG81" s="582">
        <v>4287601.96</v>
      </c>
      <c r="JH81" s="582">
        <v>385002.41</v>
      </c>
      <c r="JI81" s="582">
        <v>351370.09</v>
      </c>
      <c r="JJ81" s="582">
        <v>296901.2</v>
      </c>
      <c r="JK81" s="582">
        <v>248333.62</v>
      </c>
      <c r="JL81" s="582">
        <v>5107540.76</v>
      </c>
      <c r="JM81" s="582">
        <v>264370.12</v>
      </c>
      <c r="JN81" s="582">
        <v>765575.57</v>
      </c>
      <c r="JO81" s="582">
        <v>1286387.7</v>
      </c>
      <c r="JP81" s="582">
        <v>279760.81</v>
      </c>
      <c r="JQ81" s="582">
        <v>572455.62</v>
      </c>
      <c r="JR81" s="582">
        <v>150339.20000000001</v>
      </c>
      <c r="JS81" s="582">
        <v>381254.28</v>
      </c>
      <c r="JU81" s="582">
        <v>1279315.57</v>
      </c>
      <c r="JV81" s="582">
        <v>47833</v>
      </c>
      <c r="JW81" s="582">
        <v>722399.5</v>
      </c>
      <c r="JX81" s="582">
        <v>206695.55</v>
      </c>
      <c r="JY81" s="582">
        <v>2017942.6</v>
      </c>
      <c r="JZ81" s="582">
        <v>865557.1</v>
      </c>
      <c r="KA81" s="582">
        <v>20450</v>
      </c>
      <c r="KB81" s="582">
        <v>339557.03</v>
      </c>
      <c r="KC81" s="582">
        <v>84010</v>
      </c>
      <c r="KD81" s="582">
        <v>71491</v>
      </c>
      <c r="KE81" s="582">
        <v>235027.87</v>
      </c>
      <c r="KF81" s="582">
        <v>101901.6</v>
      </c>
      <c r="KG81" s="582">
        <v>470339.81</v>
      </c>
      <c r="KH81" s="582">
        <v>614787.91</v>
      </c>
      <c r="KI81" s="582">
        <v>13358568.830000002</v>
      </c>
      <c r="KJ81" s="582">
        <v>1365093.06</v>
      </c>
      <c r="KK81" s="582">
        <v>300220.5</v>
      </c>
      <c r="KL81" s="582">
        <v>797876.97</v>
      </c>
      <c r="KM81" s="582">
        <v>44620</v>
      </c>
      <c r="KN81" s="582">
        <v>123614.99</v>
      </c>
      <c r="KO81" s="582">
        <v>2556256.7000000002</v>
      </c>
      <c r="KP81" s="582">
        <v>281193.83</v>
      </c>
      <c r="KQ81" s="582">
        <v>313473.91999999998</v>
      </c>
      <c r="KR81" s="582">
        <v>6447853.1500000004</v>
      </c>
      <c r="KS81" s="582">
        <v>419302.96</v>
      </c>
      <c r="KT81" s="582">
        <v>162162.79999999999</v>
      </c>
      <c r="KU81" s="582">
        <v>1924478.52</v>
      </c>
      <c r="KV81" s="582">
        <v>717073.7</v>
      </c>
      <c r="KW81" s="582">
        <v>827440.77</v>
      </c>
      <c r="KX81" s="582">
        <v>3383073.28</v>
      </c>
      <c r="KY81" s="582">
        <v>716755.13</v>
      </c>
      <c r="KZ81" s="582">
        <v>4632823.7</v>
      </c>
      <c r="LA81" s="582">
        <v>556395.80000000005</v>
      </c>
      <c r="LB81" s="582">
        <v>258606.71</v>
      </c>
      <c r="LC81" s="582">
        <v>1594519.65</v>
      </c>
      <c r="LD81" s="582">
        <v>1897131.7999999998</v>
      </c>
      <c r="LE81" s="582">
        <v>488372</v>
      </c>
      <c r="LF81" s="582">
        <v>341440.80000000005</v>
      </c>
      <c r="LG81" s="582">
        <v>858599.4</v>
      </c>
      <c r="LH81" s="582">
        <v>491748.7</v>
      </c>
      <c r="LI81" s="582">
        <v>31060.62</v>
      </c>
      <c r="LJ81" s="582">
        <v>67366.05</v>
      </c>
      <c r="LK81" s="582">
        <v>3244018.6</v>
      </c>
      <c r="LL81" s="582">
        <v>707520.77</v>
      </c>
      <c r="LM81" s="582">
        <v>1225903.01</v>
      </c>
      <c r="LN81" s="582">
        <v>1119424.0899999999</v>
      </c>
      <c r="LO81" s="582">
        <v>592828.43000000005</v>
      </c>
      <c r="LP81" s="582">
        <v>850707.1399999999</v>
      </c>
      <c r="LR81" s="582">
        <v>200893.3</v>
      </c>
      <c r="LS81" s="582">
        <v>825441.69</v>
      </c>
      <c r="LT81" s="582">
        <v>40598</v>
      </c>
      <c r="LU81" s="582">
        <v>790155.31</v>
      </c>
      <c r="LV81" s="582">
        <v>5040419.67</v>
      </c>
      <c r="LW81" s="582">
        <v>1619475.7700000003</v>
      </c>
      <c r="LX81" s="582">
        <v>1810594.85</v>
      </c>
      <c r="LY81" s="582">
        <v>1653177.53</v>
      </c>
      <c r="LZ81" s="582">
        <v>639164.8899999999</v>
      </c>
      <c r="MA81" s="582">
        <v>1117171.6400000001</v>
      </c>
      <c r="MB81" s="582">
        <v>663933.93999999994</v>
      </c>
      <c r="MC81" s="582">
        <v>1160362.6000000001</v>
      </c>
      <c r="MD81" s="582">
        <v>624389.19999999995</v>
      </c>
      <c r="ME81" s="582">
        <v>566006.79</v>
      </c>
      <c r="MF81" s="582">
        <v>2226742.5099999998</v>
      </c>
      <c r="MG81" s="582">
        <v>431495.95</v>
      </c>
      <c r="MH81" s="582">
        <v>2159613.7399999998</v>
      </c>
      <c r="MI81" s="582">
        <v>965943.9</v>
      </c>
      <c r="MJ81" s="582">
        <v>202103</v>
      </c>
      <c r="MK81" s="582">
        <v>288482</v>
      </c>
      <c r="ML81" s="582">
        <v>116382.5</v>
      </c>
      <c r="MM81" s="582">
        <v>750051.87</v>
      </c>
      <c r="MN81" s="582">
        <v>786205.87</v>
      </c>
      <c r="MO81" s="582">
        <v>199997.2</v>
      </c>
      <c r="MP81" s="582">
        <v>1115021.3799999999</v>
      </c>
      <c r="MQ81" s="582">
        <v>431990.5</v>
      </c>
      <c r="MR81" s="582">
        <v>260250.5</v>
      </c>
      <c r="MS81" s="582">
        <v>197052</v>
      </c>
      <c r="MT81" s="582">
        <v>1737764.2</v>
      </c>
      <c r="MU81" s="582">
        <v>725957.93</v>
      </c>
      <c r="MV81" s="582">
        <v>330555.01</v>
      </c>
      <c r="MW81" s="582">
        <v>1892568.99</v>
      </c>
      <c r="MX81" s="582">
        <v>2495287.1700000004</v>
      </c>
      <c r="MY81" s="582">
        <v>289955.64</v>
      </c>
      <c r="MZ81" s="582">
        <v>2095048.75</v>
      </c>
      <c r="NA81" s="582">
        <v>1101520.21</v>
      </c>
      <c r="NB81" s="582">
        <v>1520475.3299999998</v>
      </c>
      <c r="NC81" s="582">
        <v>398700.3</v>
      </c>
      <c r="ND81" s="582">
        <v>60573.8</v>
      </c>
      <c r="NE81" s="582">
        <v>561125.80000000005</v>
      </c>
      <c r="NF81" s="582">
        <v>970497.69</v>
      </c>
      <c r="NG81" s="582">
        <v>742778.93</v>
      </c>
      <c r="NH81" s="582">
        <v>5368464.0999999996</v>
      </c>
      <c r="NI81" s="582">
        <v>384206.98</v>
      </c>
      <c r="NJ81" s="582">
        <v>1939928.87</v>
      </c>
      <c r="NK81" s="582">
        <v>3099121.71</v>
      </c>
      <c r="NL81" s="582">
        <v>2141900.73</v>
      </c>
      <c r="NM81" s="582">
        <v>64066</v>
      </c>
      <c r="NN81" s="582">
        <v>625149.92000000004</v>
      </c>
      <c r="NO81" s="582">
        <v>121155.95</v>
      </c>
      <c r="NP81" s="582">
        <v>221348.3</v>
      </c>
      <c r="NQ81" s="582">
        <v>2526669.17</v>
      </c>
      <c r="NR81" s="582">
        <v>46339</v>
      </c>
      <c r="NS81" s="582">
        <v>1001651.13</v>
      </c>
      <c r="NT81" s="582">
        <v>443635.67000000004</v>
      </c>
      <c r="NU81" s="582">
        <v>244203.4</v>
      </c>
      <c r="NV81" s="582">
        <v>97829</v>
      </c>
      <c r="NW81" s="582">
        <v>40769.9</v>
      </c>
      <c r="NX81" s="582">
        <v>299557.2</v>
      </c>
      <c r="NY81" s="582">
        <v>2550572.36</v>
      </c>
      <c r="NZ81" s="582">
        <v>551714.39</v>
      </c>
      <c r="OA81" s="582">
        <v>166741.75</v>
      </c>
      <c r="OB81" s="582">
        <v>114702.75</v>
      </c>
      <c r="OC81" s="582">
        <v>236282</v>
      </c>
      <c r="OD81" s="582">
        <v>313141.65000000002</v>
      </c>
      <c r="OE81" s="582">
        <v>0</v>
      </c>
      <c r="OF81" s="582">
        <v>11186655.15</v>
      </c>
      <c r="OG81" s="582">
        <v>1301496.1100000001</v>
      </c>
      <c r="OH81" s="582">
        <v>5908304.9799999995</v>
      </c>
      <c r="OI81" s="582">
        <v>371111.17</v>
      </c>
      <c r="OJ81" s="582">
        <v>2029360.23</v>
      </c>
      <c r="OK81" s="582">
        <v>3280408.3300000005</v>
      </c>
      <c r="OL81" s="582">
        <v>250622.52000000002</v>
      </c>
      <c r="OM81" s="582">
        <v>2005526.42</v>
      </c>
      <c r="ON81" s="582">
        <v>722126.23</v>
      </c>
      <c r="OO81" s="582">
        <v>2350925.84</v>
      </c>
      <c r="OP81" s="582">
        <v>3122468.87</v>
      </c>
      <c r="OQ81" s="582">
        <v>2762772.53</v>
      </c>
      <c r="OR81" s="582">
        <v>728987.86</v>
      </c>
      <c r="OS81" s="582">
        <v>321992.71000000002</v>
      </c>
      <c r="OT81" s="582">
        <v>35518.130000000005</v>
      </c>
      <c r="OU81" s="582">
        <v>230836.80000000002</v>
      </c>
      <c r="OV81" s="582">
        <v>1311097</v>
      </c>
      <c r="OW81" s="582">
        <v>379711.85000000003</v>
      </c>
      <c r="OX81" s="582">
        <v>753859.75</v>
      </c>
      <c r="OY81" s="582">
        <v>3632069.7</v>
      </c>
      <c r="OZ81" s="582">
        <v>39864</v>
      </c>
      <c r="PA81" s="582">
        <v>398627.46</v>
      </c>
      <c r="PB81" s="582">
        <v>231325</v>
      </c>
      <c r="PC81" s="582">
        <v>7718794.8099999996</v>
      </c>
      <c r="PD81" s="582">
        <v>273874</v>
      </c>
      <c r="PE81" s="582">
        <v>1220224.29</v>
      </c>
      <c r="PF81" s="582">
        <v>520743.5</v>
      </c>
      <c r="PG81" s="582">
        <v>904723.28</v>
      </c>
      <c r="PH81" s="582">
        <v>613455</v>
      </c>
      <c r="PI81" s="582">
        <v>676246.6</v>
      </c>
      <c r="PJ81" s="582">
        <v>850761.6</v>
      </c>
      <c r="PK81" s="582">
        <v>509785.08</v>
      </c>
      <c r="PL81" s="582">
        <v>470903.14</v>
      </c>
      <c r="PM81" s="582">
        <v>724542</v>
      </c>
      <c r="PN81" s="582">
        <v>1262820.8999999999</v>
      </c>
      <c r="PO81" s="582">
        <v>388759.4</v>
      </c>
      <c r="PP81" s="582">
        <v>2254385.25</v>
      </c>
      <c r="PQ81" s="582">
        <v>749760</v>
      </c>
      <c r="PR81" s="582">
        <v>78239.7</v>
      </c>
      <c r="PS81" s="582">
        <v>684651</v>
      </c>
      <c r="PT81" s="582">
        <v>848061</v>
      </c>
      <c r="PU81" s="582">
        <v>736883.8</v>
      </c>
      <c r="PV81" s="582">
        <v>1112414.46</v>
      </c>
      <c r="PW81" s="582">
        <v>185821.8</v>
      </c>
      <c r="PX81" s="582">
        <v>409889.52</v>
      </c>
      <c r="PY81" s="582">
        <v>4272857.6900000004</v>
      </c>
      <c r="PZ81" s="582">
        <v>1351863.8</v>
      </c>
      <c r="QA81" s="582">
        <v>2664567.3199999998</v>
      </c>
      <c r="QB81" s="582">
        <v>208663.88</v>
      </c>
      <c r="QC81" s="582">
        <v>1842282.71</v>
      </c>
      <c r="QD81" s="582">
        <v>179539.20000000001</v>
      </c>
      <c r="QE81" s="582">
        <v>1762617.18</v>
      </c>
      <c r="QF81" s="582">
        <v>838655</v>
      </c>
      <c r="QG81" s="582">
        <v>956871.44</v>
      </c>
      <c r="QH81" s="582">
        <v>501737.16</v>
      </c>
      <c r="QI81" s="582">
        <v>1275432.79</v>
      </c>
      <c r="QJ81" s="582">
        <v>1219048.1599999999</v>
      </c>
      <c r="QK81" s="582">
        <v>1515381.94</v>
      </c>
      <c r="QL81" s="582">
        <v>217391.25</v>
      </c>
      <c r="QM81" s="582">
        <v>790271.97</v>
      </c>
      <c r="QN81" s="582">
        <v>1596288.51</v>
      </c>
      <c r="QO81" s="582">
        <v>1117606.95</v>
      </c>
      <c r="QP81" s="582">
        <v>629798</v>
      </c>
      <c r="QQ81" s="582">
        <v>112036.7</v>
      </c>
      <c r="QR81" s="582">
        <v>288520.7</v>
      </c>
      <c r="QS81" s="582">
        <v>41100</v>
      </c>
      <c r="QT81" s="582">
        <v>108506.86</v>
      </c>
      <c r="QU81" s="582">
        <v>21167061.880000003</v>
      </c>
      <c r="QV81" s="582">
        <v>1124075.04</v>
      </c>
      <c r="QW81" s="582">
        <v>1098517.29</v>
      </c>
      <c r="QX81" s="582">
        <v>162746.28</v>
      </c>
      <c r="QY81" s="582">
        <v>574990.53</v>
      </c>
      <c r="QZ81" s="582">
        <v>2510500</v>
      </c>
      <c r="RA81" s="582">
        <v>1348074.81</v>
      </c>
      <c r="RB81" s="582">
        <v>3148228.16</v>
      </c>
      <c r="RC81" s="582">
        <v>536570.80000000005</v>
      </c>
      <c r="RD81" s="582">
        <v>279466.59999999998</v>
      </c>
      <c r="RE81" s="582">
        <v>434365</v>
      </c>
      <c r="RF81" s="582">
        <v>0</v>
      </c>
      <c r="RG81" s="582">
        <v>506929</v>
      </c>
      <c r="RH81" s="582">
        <v>11596390.810000001</v>
      </c>
      <c r="RI81" s="582">
        <v>4382928.8499999996</v>
      </c>
      <c r="RJ81" s="582">
        <v>1475399</v>
      </c>
      <c r="RK81" s="582">
        <v>548057.1</v>
      </c>
      <c r="RL81" s="582">
        <v>2075540.13</v>
      </c>
      <c r="RM81" s="582">
        <v>3572780.98</v>
      </c>
      <c r="RN81" s="582">
        <v>1864104.17</v>
      </c>
      <c r="RO81" s="582">
        <v>1102286.58</v>
      </c>
      <c r="RP81" s="582">
        <v>979789.7</v>
      </c>
      <c r="RQ81" s="582">
        <v>2449600</v>
      </c>
      <c r="RR81" s="582">
        <v>3093092.18</v>
      </c>
      <c r="RS81" s="582">
        <v>966833.34</v>
      </c>
      <c r="RT81" s="582">
        <v>990959</v>
      </c>
      <c r="RU81" s="582">
        <v>552726</v>
      </c>
      <c r="RV81" s="582">
        <v>447256</v>
      </c>
      <c r="RW81" s="582">
        <v>331151</v>
      </c>
      <c r="RX81" s="582">
        <v>946726.15</v>
      </c>
      <c r="RY81" s="582">
        <v>454421.6</v>
      </c>
      <c r="RZ81" s="582">
        <v>303958.28000000003</v>
      </c>
      <c r="SA81" s="582">
        <v>144833.62</v>
      </c>
      <c r="SB81" s="582">
        <v>6382700.29</v>
      </c>
      <c r="SC81" s="582">
        <v>436535.2</v>
      </c>
      <c r="SD81" s="582">
        <v>433002.2</v>
      </c>
      <c r="SE81" s="582">
        <v>213756.7</v>
      </c>
      <c r="SF81" s="582">
        <v>264072.28000000003</v>
      </c>
      <c r="SG81" s="582">
        <v>466826.47000000003</v>
      </c>
      <c r="SH81" s="582">
        <v>482943</v>
      </c>
      <c r="SI81" s="582">
        <v>808124.46</v>
      </c>
      <c r="SJ81" s="582">
        <v>879702</v>
      </c>
      <c r="SK81" s="582">
        <v>782891</v>
      </c>
      <c r="SL81" s="582">
        <v>1734612.1</v>
      </c>
      <c r="SM81" s="582">
        <v>121953.48</v>
      </c>
      <c r="SN81" s="582">
        <v>3859944.44</v>
      </c>
      <c r="SO81" s="582">
        <v>688422.9</v>
      </c>
      <c r="SP81" s="582">
        <v>705829</v>
      </c>
      <c r="SQ81" s="582">
        <v>1209339.1000000001</v>
      </c>
      <c r="SR81" s="582">
        <v>494465</v>
      </c>
      <c r="SS81" s="582">
        <v>484778.4</v>
      </c>
      <c r="ST81" s="582">
        <v>508636.44</v>
      </c>
      <c r="SU81" s="582">
        <v>319728</v>
      </c>
      <c r="SV81" s="582">
        <v>11496706.18</v>
      </c>
      <c r="SW81" s="582">
        <v>308917</v>
      </c>
      <c r="SX81" s="582">
        <v>452525</v>
      </c>
      <c r="SY81" s="582">
        <v>447821.46</v>
      </c>
      <c r="SZ81" s="582">
        <v>103966.1</v>
      </c>
      <c r="TA81" s="582">
        <v>315960.90000000002</v>
      </c>
      <c r="TB81" s="582">
        <v>994513.83</v>
      </c>
      <c r="TC81" s="582">
        <v>4666731.3</v>
      </c>
      <c r="TD81" s="582">
        <v>478705.45</v>
      </c>
      <c r="TE81" s="582">
        <v>616220.75</v>
      </c>
      <c r="TF81" s="582">
        <v>1072881.6000000001</v>
      </c>
      <c r="TG81" s="582">
        <v>294371.09999999998</v>
      </c>
      <c r="TH81" s="582">
        <v>827922.56</v>
      </c>
      <c r="TI81" s="582">
        <v>392098</v>
      </c>
      <c r="TJ81" s="582">
        <v>15473306.609999999</v>
      </c>
      <c r="TK81" s="582">
        <v>1464061.1</v>
      </c>
      <c r="TL81" s="582">
        <v>1261400.2</v>
      </c>
      <c r="TM81" s="582">
        <v>2374669.62</v>
      </c>
      <c r="TN81" s="582">
        <v>2069346.72</v>
      </c>
      <c r="TO81" s="582">
        <v>320745</v>
      </c>
      <c r="TP81" s="582">
        <v>143566.75</v>
      </c>
      <c r="TQ81" s="582">
        <v>7116555.25</v>
      </c>
      <c r="TR81" s="582">
        <v>695267.88</v>
      </c>
      <c r="TS81" s="582">
        <v>94168.5</v>
      </c>
      <c r="TT81" s="582">
        <v>907444.16</v>
      </c>
      <c r="TU81" s="582">
        <v>214010</v>
      </c>
      <c r="TV81" s="582">
        <v>577053.9</v>
      </c>
      <c r="TW81" s="582">
        <v>743483.67</v>
      </c>
      <c r="TX81" s="582">
        <v>200294</v>
      </c>
      <c r="TY81" s="582">
        <v>110765.8</v>
      </c>
      <c r="TZ81" s="582">
        <v>2720760.1</v>
      </c>
      <c r="UA81" s="582">
        <v>639484.62</v>
      </c>
      <c r="UB81" s="582">
        <v>935903.1</v>
      </c>
      <c r="UC81" s="582">
        <v>868301.5</v>
      </c>
      <c r="UD81" s="582">
        <v>303937</v>
      </c>
      <c r="UE81" s="582">
        <v>257180.66</v>
      </c>
      <c r="UF81" s="582">
        <v>6365275.1299999999</v>
      </c>
      <c r="UG81" s="582">
        <v>304915.07</v>
      </c>
      <c r="UH81" s="582">
        <v>933481</v>
      </c>
      <c r="UI81" s="582">
        <v>536810</v>
      </c>
      <c r="UJ81" s="582">
        <v>366013</v>
      </c>
      <c r="UK81" s="582">
        <v>7032875.209999999</v>
      </c>
      <c r="UL81" s="582">
        <v>2945758.93</v>
      </c>
      <c r="UM81" s="582">
        <v>672425</v>
      </c>
      <c r="UN81" s="582">
        <v>1644600.9</v>
      </c>
      <c r="UO81" s="582">
        <v>1022342.6</v>
      </c>
      <c r="UP81" s="582">
        <v>2157297.58</v>
      </c>
      <c r="UQ81" s="582">
        <v>16459435.82</v>
      </c>
      <c r="UR81" s="582">
        <v>1374640.45</v>
      </c>
      <c r="US81" s="582">
        <v>1008820</v>
      </c>
      <c r="UT81" s="582">
        <v>3323519.18</v>
      </c>
      <c r="UU81" s="582">
        <v>224839.77</v>
      </c>
      <c r="UV81" s="582">
        <v>345513.82</v>
      </c>
      <c r="UW81" s="582">
        <v>2757502.08</v>
      </c>
      <c r="UX81" s="582">
        <v>270141.05</v>
      </c>
      <c r="UY81" s="582">
        <v>184359.9</v>
      </c>
      <c r="UZ81" s="582">
        <v>490448.4</v>
      </c>
      <c r="VA81" s="582">
        <v>1862694</v>
      </c>
      <c r="VB81" s="582">
        <v>3119370</v>
      </c>
      <c r="VC81" s="582">
        <v>763246.84</v>
      </c>
      <c r="VD81" s="582">
        <v>578298.22</v>
      </c>
      <c r="VE81" s="582">
        <v>797037</v>
      </c>
      <c r="VF81" s="582">
        <v>669375.38</v>
      </c>
      <c r="VG81" s="582">
        <v>298565</v>
      </c>
      <c r="VH81" s="582">
        <v>1011999.94</v>
      </c>
      <c r="VI81" s="582">
        <v>2615651.23</v>
      </c>
      <c r="VJ81" s="582">
        <v>330082</v>
      </c>
      <c r="VK81" s="582">
        <v>338791.87</v>
      </c>
      <c r="VL81" s="582">
        <v>0</v>
      </c>
      <c r="VM81" s="582">
        <v>11756148.069999998</v>
      </c>
      <c r="VN81" s="582">
        <v>1239093.43</v>
      </c>
      <c r="VO81" s="582">
        <v>790936.26</v>
      </c>
      <c r="VP81" s="582">
        <v>351995</v>
      </c>
      <c r="VQ81" s="582">
        <v>890572.7</v>
      </c>
      <c r="VR81" s="582">
        <v>907415.44</v>
      </c>
      <c r="VS81" s="582">
        <v>1167538.9099999999</v>
      </c>
      <c r="VT81" s="582">
        <v>241507.24</v>
      </c>
      <c r="VU81" s="582">
        <v>1307054.29</v>
      </c>
      <c r="VV81" s="582">
        <v>3641909.98</v>
      </c>
      <c r="VX81" s="582">
        <v>3967093.9000000004</v>
      </c>
      <c r="VY81" s="582">
        <v>3276390.09</v>
      </c>
      <c r="VZ81" s="582">
        <v>84098.8</v>
      </c>
      <c r="WA81" s="582">
        <v>353346.99</v>
      </c>
      <c r="WB81" s="582">
        <v>6610365.5499999998</v>
      </c>
      <c r="WC81" s="582">
        <v>1225593.48</v>
      </c>
      <c r="WD81" s="582">
        <v>624488.35</v>
      </c>
      <c r="WE81" s="582">
        <v>60562</v>
      </c>
      <c r="WF81" s="582">
        <v>628929.05000000005</v>
      </c>
      <c r="WG81" s="582">
        <v>1802910.96</v>
      </c>
      <c r="WH81" s="582">
        <v>1487798.88</v>
      </c>
      <c r="WI81" s="582">
        <v>1361827.95</v>
      </c>
      <c r="WJ81" s="582">
        <v>188020.15</v>
      </c>
      <c r="WK81" s="582">
        <v>1082585.45</v>
      </c>
      <c r="WL81" s="582">
        <v>465307.48</v>
      </c>
      <c r="WM81" s="582">
        <v>3231046.7199999997</v>
      </c>
      <c r="WN81" s="582">
        <v>2190</v>
      </c>
      <c r="WO81" s="582">
        <v>1813090.21</v>
      </c>
      <c r="WP81" s="582">
        <v>1541446.43</v>
      </c>
      <c r="WQ81" s="582">
        <v>714716.64</v>
      </c>
      <c r="WR81" s="582">
        <v>559393.54999999993</v>
      </c>
      <c r="WS81" s="582">
        <v>2285432.6800000002</v>
      </c>
      <c r="WT81" s="582">
        <v>145059.91</v>
      </c>
      <c r="WU81" s="582">
        <v>1613247.2699999998</v>
      </c>
      <c r="WV81" s="582">
        <v>5677951.9699999997</v>
      </c>
      <c r="WW81" s="582">
        <v>1342511.71</v>
      </c>
      <c r="WX81" s="582">
        <v>546251.1</v>
      </c>
      <c r="WY81" s="582">
        <v>1212085.3099999998</v>
      </c>
      <c r="WZ81" s="582">
        <v>2551320.4900000002</v>
      </c>
      <c r="XA81" s="582">
        <v>701658.86</v>
      </c>
      <c r="XB81" s="582">
        <v>492992</v>
      </c>
      <c r="XC81" s="582">
        <v>949087.95</v>
      </c>
      <c r="XD81" s="582">
        <v>1573405.1</v>
      </c>
      <c r="XE81" s="582">
        <v>538382.75</v>
      </c>
      <c r="XF81" s="582">
        <v>489364.1</v>
      </c>
      <c r="XG81" s="582">
        <v>537365.30000000005</v>
      </c>
      <c r="XH81" s="582">
        <v>1367915.96</v>
      </c>
      <c r="XI81" s="582">
        <v>2403873.77</v>
      </c>
      <c r="XJ81" s="582">
        <v>1501145.41</v>
      </c>
      <c r="XK81" s="582">
        <v>1154438.1000000001</v>
      </c>
      <c r="XL81" s="582">
        <v>3974027.66</v>
      </c>
      <c r="XM81" s="582">
        <v>461304.78</v>
      </c>
      <c r="XN81" s="582">
        <v>522000.7</v>
      </c>
      <c r="XO81" s="582">
        <v>3212625.81</v>
      </c>
      <c r="XP81" s="582">
        <v>266988.55</v>
      </c>
      <c r="XQ81" s="582">
        <v>823827.15</v>
      </c>
      <c r="XR81" s="582">
        <v>1691715.67</v>
      </c>
      <c r="XS81" s="582">
        <v>1592887.8</v>
      </c>
      <c r="XT81" s="582">
        <v>588117.43000000005</v>
      </c>
      <c r="XU81" s="582">
        <v>1065340.29</v>
      </c>
      <c r="XV81" s="582">
        <v>493894</v>
      </c>
      <c r="XW81" s="582">
        <v>477582</v>
      </c>
      <c r="XX81" s="582">
        <v>1054727.3</v>
      </c>
      <c r="XY81" s="582">
        <v>447604</v>
      </c>
      <c r="XZ81" s="582">
        <v>831911.74</v>
      </c>
      <c r="YA81" s="582">
        <v>234989.8</v>
      </c>
      <c r="YB81" s="582">
        <v>318846.88</v>
      </c>
      <c r="YC81" s="582">
        <v>193820.58</v>
      </c>
      <c r="YD81" s="582">
        <v>499543.1</v>
      </c>
      <c r="YE81" s="582">
        <v>254119</v>
      </c>
      <c r="YF81" s="582">
        <v>126442.6</v>
      </c>
      <c r="YG81" s="582">
        <v>800456.16</v>
      </c>
      <c r="YH81" s="582">
        <v>1453448.1</v>
      </c>
      <c r="YI81" s="582">
        <v>688175.75</v>
      </c>
      <c r="YJ81" s="582">
        <v>547040.42000000004</v>
      </c>
      <c r="YK81" s="582">
        <v>667984.6</v>
      </c>
      <c r="YL81" s="582">
        <v>3323082.94</v>
      </c>
      <c r="YM81" s="582">
        <v>725996</v>
      </c>
      <c r="YN81" s="582">
        <v>1019691</v>
      </c>
      <c r="YO81" s="582">
        <v>4130756.5</v>
      </c>
      <c r="YP81" s="582">
        <v>1786558</v>
      </c>
      <c r="YQ81" s="582">
        <v>522455.4</v>
      </c>
      <c r="YR81" s="582">
        <v>1515544.05</v>
      </c>
      <c r="YS81" s="582">
        <v>951148.37</v>
      </c>
      <c r="YT81" s="582">
        <v>277589.09999999998</v>
      </c>
      <c r="YU81" s="582">
        <v>1306848.48</v>
      </c>
      <c r="YV81" s="582">
        <v>444984.75</v>
      </c>
      <c r="YW81" s="582">
        <v>7980938.0599999996</v>
      </c>
      <c r="YX81" s="582">
        <v>800084.2</v>
      </c>
      <c r="YY81" s="582">
        <v>195174</v>
      </c>
      <c r="YZ81" s="582">
        <v>565085</v>
      </c>
      <c r="ZA81" s="582">
        <v>642440.32000000007</v>
      </c>
      <c r="ZB81" s="582">
        <v>284538.59999999998</v>
      </c>
      <c r="ZC81" s="582">
        <v>403045.5</v>
      </c>
      <c r="ZD81" s="582">
        <v>1831276.4</v>
      </c>
      <c r="ZE81" s="582">
        <v>117743</v>
      </c>
      <c r="ZF81" s="582">
        <v>654520</v>
      </c>
      <c r="ZG81" s="582">
        <v>440600.5</v>
      </c>
      <c r="ZH81" s="582">
        <v>390359.55</v>
      </c>
      <c r="ZI81" s="582">
        <v>227630.49</v>
      </c>
      <c r="ZJ81" s="582">
        <v>584980.9</v>
      </c>
      <c r="ZK81" s="582">
        <v>282039</v>
      </c>
      <c r="ZL81" s="582">
        <v>4206856.5</v>
      </c>
      <c r="ZM81" s="582">
        <v>19665873.25</v>
      </c>
      <c r="ZN81" s="582">
        <v>305601.8</v>
      </c>
      <c r="ZO81" s="582">
        <v>1259097.73</v>
      </c>
      <c r="ZP81" s="582">
        <v>4442818.62</v>
      </c>
      <c r="ZQ81" s="582">
        <v>1729500.4</v>
      </c>
      <c r="ZR81" s="582">
        <v>576648.79700000002</v>
      </c>
      <c r="ZS81" s="582">
        <v>385547.80000000005</v>
      </c>
      <c r="ZT81" s="582">
        <v>2818883.18</v>
      </c>
      <c r="ZU81" s="582">
        <v>1742360.5699999998</v>
      </c>
      <c r="ZV81" s="582">
        <v>1201184.1000000001</v>
      </c>
      <c r="ZW81" s="582">
        <v>635681.13</v>
      </c>
      <c r="ZX81" s="582">
        <v>772135.3</v>
      </c>
      <c r="ZY81" s="582">
        <v>697494.5</v>
      </c>
      <c r="ZZ81" s="582">
        <v>679708.64</v>
      </c>
      <c r="AAA81" s="582">
        <v>603370</v>
      </c>
      <c r="AAB81" s="582">
        <v>399422.74</v>
      </c>
      <c r="AAC81" s="582">
        <v>716834</v>
      </c>
      <c r="AAD81" s="582">
        <v>527165.16</v>
      </c>
      <c r="AAE81" s="582">
        <v>837454.3</v>
      </c>
      <c r="AAF81" s="582">
        <v>773470.5</v>
      </c>
      <c r="AAG81" s="582">
        <v>292969.5</v>
      </c>
      <c r="AAH81" s="582">
        <v>266112</v>
      </c>
      <c r="AAI81" s="582">
        <v>2655860.25</v>
      </c>
      <c r="AAJ81" s="582">
        <v>328363.59999999998</v>
      </c>
      <c r="AAK81" s="582">
        <v>1048169</v>
      </c>
      <c r="AAL81" s="582">
        <v>468598.2</v>
      </c>
      <c r="AAM81" s="582">
        <v>147606.5</v>
      </c>
      <c r="AAN81" s="582">
        <v>2160826.83</v>
      </c>
      <c r="AAO81" s="582">
        <v>463919</v>
      </c>
      <c r="AAP81" s="582">
        <v>37206789.899999999</v>
      </c>
      <c r="AAQ81" s="582">
        <v>630695.14</v>
      </c>
      <c r="AAR81" s="582">
        <v>1005435.35</v>
      </c>
      <c r="AAS81" s="582">
        <v>2059492.67</v>
      </c>
      <c r="AAT81" s="582">
        <v>421812.47</v>
      </c>
      <c r="AAU81" s="582">
        <v>13130</v>
      </c>
      <c r="AAV81" s="582">
        <v>709172</v>
      </c>
      <c r="AAW81" s="582">
        <v>596326.14</v>
      </c>
      <c r="AAX81" s="582">
        <v>2329562</v>
      </c>
      <c r="AAY81" s="582">
        <v>459012</v>
      </c>
      <c r="AAZ81" s="582">
        <v>691798.4</v>
      </c>
      <c r="ABA81" s="582">
        <v>2725837.35</v>
      </c>
      <c r="ABB81" s="582">
        <v>1695055.24</v>
      </c>
      <c r="ABC81" s="582">
        <v>576068.1</v>
      </c>
      <c r="ABD81" s="582">
        <v>909983.9</v>
      </c>
      <c r="ABE81" s="582">
        <v>362379.6</v>
      </c>
      <c r="ABF81" s="582">
        <v>145941.6</v>
      </c>
      <c r="ABG81" s="582">
        <v>327306.43</v>
      </c>
      <c r="ABH81" s="582">
        <v>522624.24</v>
      </c>
      <c r="ABI81" s="582">
        <v>2033059.5</v>
      </c>
      <c r="ABJ81" s="582">
        <v>2273865.98</v>
      </c>
      <c r="ABK81" s="582">
        <v>647729.4</v>
      </c>
      <c r="ABL81" s="582">
        <v>318467.40000000002</v>
      </c>
      <c r="ABM81" s="582">
        <v>178635</v>
      </c>
      <c r="ABN81" s="582">
        <v>127810</v>
      </c>
      <c r="ABO81" s="582">
        <v>306125</v>
      </c>
      <c r="ABP81" s="582">
        <v>8501271.6899999995</v>
      </c>
      <c r="ABQ81" s="582">
        <v>843082.43</v>
      </c>
      <c r="ABR81" s="582">
        <v>511968</v>
      </c>
      <c r="ABS81" s="582">
        <v>555752.15</v>
      </c>
      <c r="ABT81" s="582">
        <v>893713.1</v>
      </c>
      <c r="ABU81" s="582">
        <v>469760.25</v>
      </c>
      <c r="ABV81" s="582">
        <v>451474.9</v>
      </c>
      <c r="ABW81" s="582">
        <v>996145.42</v>
      </c>
      <c r="ABX81" s="582">
        <v>102810.6</v>
      </c>
      <c r="ABY81" s="582">
        <v>1160766.47</v>
      </c>
      <c r="ABZ81" s="582">
        <v>0</v>
      </c>
      <c r="ACA81" s="582">
        <v>228869.99</v>
      </c>
      <c r="ACB81" s="582">
        <v>366745.83</v>
      </c>
      <c r="ACC81" s="582">
        <v>319900.19</v>
      </c>
      <c r="ACD81" s="582">
        <v>2626614.64</v>
      </c>
      <c r="ACE81" s="582">
        <v>323718.21999999997</v>
      </c>
      <c r="ACF81" s="582">
        <v>104120.5</v>
      </c>
      <c r="ACG81" s="582">
        <v>183814.1</v>
      </c>
      <c r="ACH81" s="582">
        <v>103864.25</v>
      </c>
      <c r="ACI81" s="582">
        <v>270381.94</v>
      </c>
      <c r="ACJ81" s="582">
        <v>13570246.02</v>
      </c>
      <c r="ACK81" s="582">
        <v>347193</v>
      </c>
      <c r="ACL81" s="582">
        <v>1228752.6000000001</v>
      </c>
      <c r="ACM81" s="582">
        <v>517264.42000000004</v>
      </c>
      <c r="ACN81" s="582">
        <v>197075</v>
      </c>
      <c r="ACO81" s="582">
        <v>629614.9</v>
      </c>
      <c r="ACP81" s="582">
        <v>310696.25</v>
      </c>
      <c r="ACQ81" s="582">
        <v>6499837.8799999999</v>
      </c>
      <c r="ACR81" s="582">
        <v>558152.24</v>
      </c>
      <c r="ACS81" s="582">
        <v>997138.6</v>
      </c>
      <c r="ACT81" s="582">
        <v>1022845</v>
      </c>
      <c r="ACU81" s="582">
        <v>425347.6</v>
      </c>
      <c r="ACV81" s="582">
        <v>1294398.8</v>
      </c>
      <c r="ACW81" s="582">
        <v>4473186.8099999996</v>
      </c>
      <c r="ACX81" s="582">
        <v>94452</v>
      </c>
      <c r="ACY81" s="582">
        <v>378619.14</v>
      </c>
      <c r="ACZ81" s="582">
        <v>427283.9</v>
      </c>
      <c r="ADA81" s="582">
        <v>570465.33000000007</v>
      </c>
      <c r="ADB81" s="582">
        <v>345964.5</v>
      </c>
      <c r="ADC81" s="582">
        <v>447709.5</v>
      </c>
      <c r="ADD81" s="582">
        <v>446959.1</v>
      </c>
      <c r="ADE81" s="582">
        <v>226214</v>
      </c>
      <c r="ADF81" s="582">
        <v>72675</v>
      </c>
      <c r="ADG81" s="582">
        <v>2193627.2999999998</v>
      </c>
      <c r="ADH81" s="582">
        <v>584656.63</v>
      </c>
      <c r="ADI81" s="582">
        <v>0</v>
      </c>
      <c r="ADJ81" s="582">
        <v>289428.84999999998</v>
      </c>
      <c r="ADK81" s="582">
        <v>41592.199999999997</v>
      </c>
      <c r="ADL81" s="582">
        <v>151430</v>
      </c>
      <c r="ADM81" s="582">
        <v>285908.7</v>
      </c>
      <c r="ADN81" s="582">
        <v>520011.46</v>
      </c>
      <c r="ADO81" s="582">
        <v>601490.46</v>
      </c>
      <c r="ADP81" s="582">
        <v>12619704.75</v>
      </c>
      <c r="ADQ81" s="582">
        <v>464630.51</v>
      </c>
      <c r="ADR81" s="582">
        <v>908840.4</v>
      </c>
      <c r="ADS81" s="582">
        <v>174412</v>
      </c>
      <c r="ADT81" s="582">
        <v>8757119.8000000007</v>
      </c>
      <c r="ADU81" s="582">
        <v>239147.6</v>
      </c>
      <c r="ADV81" s="582">
        <v>517694.58</v>
      </c>
      <c r="ADW81" s="582">
        <v>895731</v>
      </c>
      <c r="ADX81" s="582">
        <v>237070.7</v>
      </c>
      <c r="ADY81" s="582">
        <v>1533519.01</v>
      </c>
      <c r="ADZ81" s="582">
        <v>19775539.620000001</v>
      </c>
      <c r="AEA81" s="582">
        <v>7517195.79</v>
      </c>
      <c r="AEB81" s="582">
        <v>1627334.1</v>
      </c>
      <c r="AEC81" s="582">
        <v>61588.35</v>
      </c>
      <c r="AED81" s="582">
        <v>1202644.47</v>
      </c>
      <c r="AEE81" s="582">
        <v>907888.57</v>
      </c>
      <c r="AEF81" s="582">
        <v>735794.47</v>
      </c>
      <c r="AEG81" s="582">
        <v>226169</v>
      </c>
      <c r="AEH81" s="582">
        <v>194201.26</v>
      </c>
      <c r="AEI81" s="582">
        <v>122949</v>
      </c>
      <c r="AEJ81" s="582">
        <v>1313633.68</v>
      </c>
      <c r="AEK81" s="582">
        <v>1324144.28</v>
      </c>
      <c r="AEL81" s="582">
        <v>301488.5</v>
      </c>
      <c r="AEM81" s="582">
        <v>950586.2</v>
      </c>
      <c r="AEN81" s="582">
        <v>1733934.5</v>
      </c>
      <c r="AEO81" s="582">
        <v>949541.99</v>
      </c>
      <c r="AEP81" s="582">
        <v>17480</v>
      </c>
      <c r="AEQ81" s="582">
        <v>1238670</v>
      </c>
      <c r="AER81" s="582">
        <v>179189</v>
      </c>
      <c r="AES81" s="582">
        <v>718154.4</v>
      </c>
      <c r="AET81" s="582">
        <v>1937402.83</v>
      </c>
      <c r="AEU81" s="582">
        <v>1036169.35</v>
      </c>
      <c r="AEV81" s="582">
        <v>517568.6</v>
      </c>
      <c r="AEW81" s="582">
        <v>1307020.44</v>
      </c>
      <c r="AEX81" s="582">
        <v>368413</v>
      </c>
      <c r="AEY81" s="582">
        <v>1338492.7</v>
      </c>
      <c r="AEZ81" s="582">
        <v>1100928</v>
      </c>
      <c r="AFA81" s="582">
        <v>765673.15</v>
      </c>
      <c r="AFB81" s="582">
        <v>489482</v>
      </c>
      <c r="AFC81" s="582">
        <v>1296986.3500000001</v>
      </c>
      <c r="AFD81" s="582">
        <v>3565473.6500000004</v>
      </c>
      <c r="AFE81" s="582">
        <v>269830.98</v>
      </c>
      <c r="AFF81" s="582">
        <v>167430</v>
      </c>
      <c r="AFG81" s="582">
        <v>1251551.22</v>
      </c>
      <c r="AFH81" s="582">
        <v>2993220.4</v>
      </c>
      <c r="AFI81" s="582">
        <v>3623011</v>
      </c>
      <c r="AFJ81" s="582">
        <v>1381822.92</v>
      </c>
      <c r="AFK81" s="582">
        <v>884513.8</v>
      </c>
      <c r="AFL81" s="582">
        <v>1253562</v>
      </c>
      <c r="AFM81" s="582">
        <v>17356.8</v>
      </c>
      <c r="AFN81" s="582">
        <v>686195.61</v>
      </c>
      <c r="AFO81" s="582">
        <v>515251.33</v>
      </c>
      <c r="AFP81" s="582">
        <v>726292.1</v>
      </c>
      <c r="AFQ81" s="582">
        <v>9517805.290000001</v>
      </c>
      <c r="AFR81" s="582">
        <v>3866560.4</v>
      </c>
      <c r="AFS81" s="582">
        <v>1443058.1</v>
      </c>
      <c r="AFT81" s="582">
        <v>1597238.4</v>
      </c>
      <c r="AFU81" s="582">
        <v>1049749.82</v>
      </c>
      <c r="AFV81" s="582">
        <v>2209444.9</v>
      </c>
      <c r="AFW81" s="582">
        <v>1448486.6</v>
      </c>
      <c r="AFX81" s="582">
        <v>1777743.7</v>
      </c>
      <c r="AFY81" s="582">
        <v>562884.97</v>
      </c>
      <c r="AFZ81" s="582">
        <v>465929.36</v>
      </c>
      <c r="AGA81" s="582">
        <v>1673116.6500000001</v>
      </c>
      <c r="AGB81" s="582">
        <v>710830.5</v>
      </c>
      <c r="AGC81" s="582">
        <v>721596.97</v>
      </c>
      <c r="AGD81" s="582">
        <v>10200</v>
      </c>
      <c r="AGE81" s="582">
        <v>392158.6</v>
      </c>
      <c r="AGF81" s="582">
        <v>242353.8</v>
      </c>
      <c r="AGG81" s="582">
        <v>930186.06</v>
      </c>
      <c r="AGH81" s="582">
        <v>428130.5</v>
      </c>
      <c r="AGI81" s="582">
        <v>219037.86</v>
      </c>
      <c r="AGJ81" s="582">
        <v>226147.29</v>
      </c>
      <c r="AGK81" s="582">
        <v>704013.5</v>
      </c>
      <c r="AGL81" s="582">
        <v>566895.80000000005</v>
      </c>
      <c r="AGM81" s="582">
        <v>545180.69999999995</v>
      </c>
      <c r="AGN81" s="582">
        <v>5421902.4000000004</v>
      </c>
      <c r="AGO81" s="582">
        <v>816908.48</v>
      </c>
      <c r="AGP81" s="582">
        <v>477294</v>
      </c>
      <c r="AGQ81" s="582">
        <v>203987.96</v>
      </c>
      <c r="AGR81" s="582">
        <v>57096</v>
      </c>
      <c r="AGS81" s="582">
        <v>424388.5</v>
      </c>
      <c r="AGT81" s="582">
        <v>480326.28</v>
      </c>
      <c r="AGU81" s="582">
        <v>626783.82999999996</v>
      </c>
      <c r="AGV81" s="582">
        <v>0</v>
      </c>
      <c r="AGX81" s="582">
        <v>826012.2</v>
      </c>
      <c r="AGY81" s="582">
        <v>1210902.8899999999</v>
      </c>
      <c r="AGZ81" s="582">
        <v>932385</v>
      </c>
      <c r="AHA81" s="582">
        <v>172970</v>
      </c>
      <c r="AHB81" s="582">
        <v>199598</v>
      </c>
      <c r="AHC81" s="582">
        <v>287674.23</v>
      </c>
      <c r="AHD81" s="582">
        <v>110476.9</v>
      </c>
      <c r="AHE81" s="582">
        <v>852882.65</v>
      </c>
      <c r="AHF81" s="582">
        <v>1236470.49</v>
      </c>
      <c r="AHG81" s="582">
        <v>322855.45</v>
      </c>
      <c r="AHH81" s="582">
        <v>73754.289999999994</v>
      </c>
      <c r="AHI81" s="582">
        <v>357544.61</v>
      </c>
      <c r="AHJ81" s="582">
        <v>448453.6</v>
      </c>
      <c r="AHK81" s="582">
        <v>107065.3</v>
      </c>
      <c r="AHL81" s="582">
        <v>448289.1</v>
      </c>
      <c r="AHM81" s="582">
        <v>636702.49</v>
      </c>
      <c r="AHN81" s="582">
        <v>308307.84999999998</v>
      </c>
      <c r="AHO81" s="582">
        <v>1432121.34</v>
      </c>
      <c r="AHP81" s="582">
        <v>266099.56</v>
      </c>
      <c r="AHQ81" s="576">
        <v>370496.54</v>
      </c>
      <c r="AHR81" s="576">
        <v>445897.23</v>
      </c>
      <c r="AHS81" s="576">
        <v>1216394.1000000001</v>
      </c>
      <c r="AHT81" s="582">
        <f t="shared" si="79"/>
        <v>1124301677.0970998</v>
      </c>
      <c r="AHV81" s="611" t="s">
        <v>6248</v>
      </c>
      <c r="AHW81" s="611" t="s">
        <v>6071</v>
      </c>
      <c r="AHX81" s="611" t="s">
        <v>6072</v>
      </c>
    </row>
    <row r="82" spans="1:908" x14ac:dyDescent="0.7">
      <c r="A82" s="576" t="str">
        <f t="shared" si="78"/>
        <v>ภาระ</v>
      </c>
      <c r="B82" s="581" t="s">
        <v>6073</v>
      </c>
      <c r="C82" s="582" t="s">
        <v>6074</v>
      </c>
      <c r="D82" s="582">
        <v>805738</v>
      </c>
      <c r="E82" s="582">
        <v>107219</v>
      </c>
      <c r="F82" s="582">
        <v>1338990.0900000001</v>
      </c>
      <c r="G82" s="582">
        <v>472420.5</v>
      </c>
      <c r="H82" s="582">
        <v>4577000.2699999996</v>
      </c>
      <c r="I82" s="582">
        <v>188331.33</v>
      </c>
      <c r="J82" s="582">
        <v>1832687.11</v>
      </c>
      <c r="K82" s="582">
        <v>424521.48</v>
      </c>
      <c r="L82" s="582">
        <v>992295.5</v>
      </c>
      <c r="M82" s="582">
        <v>3800</v>
      </c>
      <c r="N82" s="582">
        <v>675742.93</v>
      </c>
      <c r="O82" s="582">
        <v>2233778.62</v>
      </c>
      <c r="P82" s="582">
        <v>805424.7</v>
      </c>
      <c r="Q82" s="582">
        <v>879256.09</v>
      </c>
      <c r="R82" s="582">
        <v>453784</v>
      </c>
      <c r="S82" s="582">
        <v>1527030.08</v>
      </c>
      <c r="T82" s="582">
        <v>386687.13</v>
      </c>
      <c r="U82" s="582">
        <v>1038855.38</v>
      </c>
      <c r="V82" s="582">
        <v>18400</v>
      </c>
      <c r="W82" s="582">
        <v>7367753.1299999999</v>
      </c>
      <c r="X82" s="582">
        <v>360933.55</v>
      </c>
      <c r="Y82" s="582">
        <v>934678.78</v>
      </c>
      <c r="Z82" s="582">
        <v>75706.880000000005</v>
      </c>
      <c r="AA82" s="582">
        <v>492219.02</v>
      </c>
      <c r="AB82" s="582">
        <v>1020147.64</v>
      </c>
      <c r="AC82" s="582">
        <v>7100241.46</v>
      </c>
      <c r="AD82" s="582">
        <v>1957849.62</v>
      </c>
      <c r="AE82" s="582">
        <v>0</v>
      </c>
      <c r="AF82" s="582">
        <v>2051155.52</v>
      </c>
      <c r="AG82" s="582">
        <v>1239061.1499999999</v>
      </c>
      <c r="AH82" s="582">
        <v>4567057.41</v>
      </c>
      <c r="AI82" s="582">
        <v>5364959.5599999996</v>
      </c>
      <c r="AJ82" s="582">
        <v>1250034.6100000001</v>
      </c>
      <c r="AK82" s="582">
        <v>323309.92</v>
      </c>
      <c r="AL82" s="582">
        <v>396511.2</v>
      </c>
      <c r="AM82" s="582">
        <v>38240</v>
      </c>
      <c r="AN82" s="582">
        <v>189377.8</v>
      </c>
      <c r="AO82" s="582">
        <v>452781.42</v>
      </c>
      <c r="AP82" s="582">
        <v>284796.40000000002</v>
      </c>
      <c r="AQ82" s="582">
        <v>253981.22</v>
      </c>
      <c r="AR82" s="582">
        <v>228657.38</v>
      </c>
      <c r="AS82" s="582">
        <v>604736.5</v>
      </c>
      <c r="AV82" s="582">
        <v>300057.38</v>
      </c>
      <c r="AW82" s="582">
        <v>598997.25</v>
      </c>
      <c r="AX82" s="582">
        <v>533462.41999999993</v>
      </c>
      <c r="AY82" s="582">
        <v>156520.5</v>
      </c>
      <c r="AZ82" s="582">
        <v>824731.51</v>
      </c>
      <c r="BA82" s="582">
        <v>215384.7</v>
      </c>
      <c r="BB82" s="582">
        <v>0</v>
      </c>
      <c r="BC82" s="582">
        <v>637124.43999999994</v>
      </c>
      <c r="BD82" s="582">
        <v>26420</v>
      </c>
      <c r="BE82" s="582">
        <v>569046.54</v>
      </c>
      <c r="BF82" s="582">
        <v>4873184.8899999997</v>
      </c>
      <c r="BG82" s="582">
        <v>121955.23</v>
      </c>
      <c r="BH82" s="582">
        <v>68720</v>
      </c>
      <c r="BI82" s="582">
        <v>644022.24</v>
      </c>
      <c r="BJ82" s="582">
        <v>13248747.939999999</v>
      </c>
      <c r="BK82" s="582">
        <v>418188</v>
      </c>
      <c r="BL82" s="582">
        <v>80783.47</v>
      </c>
      <c r="BM82" s="582">
        <v>1207298.6499999999</v>
      </c>
      <c r="BN82" s="582">
        <v>263444.5</v>
      </c>
      <c r="BO82" s="582">
        <v>248290</v>
      </c>
      <c r="BP82" s="582">
        <v>441875.9</v>
      </c>
      <c r="BQ82" s="582">
        <v>573028.13</v>
      </c>
      <c r="BS82" s="582">
        <v>557738.49</v>
      </c>
      <c r="BT82" s="582">
        <v>480128.31</v>
      </c>
      <c r="BU82" s="582">
        <v>218954</v>
      </c>
      <c r="BV82" s="582">
        <v>273357.08999999997</v>
      </c>
      <c r="BW82" s="582">
        <v>1296764.27</v>
      </c>
      <c r="BY82" s="582">
        <v>383387.25</v>
      </c>
      <c r="BZ82" s="582">
        <v>6143013.7499999991</v>
      </c>
      <c r="CA82" s="582">
        <v>718572.05</v>
      </c>
      <c r="CB82" s="582">
        <v>1201824.7</v>
      </c>
      <c r="CC82" s="582">
        <v>774658.87000000011</v>
      </c>
      <c r="CD82" s="582">
        <v>315547</v>
      </c>
      <c r="CE82" s="582">
        <v>466534.2</v>
      </c>
      <c r="CF82" s="582">
        <v>513205.24</v>
      </c>
      <c r="CG82" s="582">
        <v>44267.3</v>
      </c>
      <c r="CH82" s="582">
        <v>757701.05</v>
      </c>
      <c r="CI82" s="582">
        <v>2524237.4</v>
      </c>
      <c r="CJ82" s="582">
        <v>423902.51</v>
      </c>
      <c r="CK82" s="582">
        <v>856042.01</v>
      </c>
      <c r="CL82" s="582">
        <v>841030.34</v>
      </c>
      <c r="CM82" s="582">
        <v>538127.65</v>
      </c>
      <c r="CN82" s="582">
        <v>948314.66</v>
      </c>
      <c r="CO82" s="582">
        <v>602029</v>
      </c>
      <c r="CP82" s="582">
        <v>783281.18</v>
      </c>
      <c r="CQ82" s="582">
        <v>1201031.77</v>
      </c>
      <c r="CR82" s="582">
        <v>376033</v>
      </c>
      <c r="CS82" s="582">
        <v>598097.72</v>
      </c>
      <c r="CT82" s="582">
        <v>3479308.7</v>
      </c>
      <c r="CU82" s="582">
        <v>126609.75</v>
      </c>
      <c r="CV82" s="582">
        <v>279983.65999999997</v>
      </c>
      <c r="CW82" s="582">
        <v>497186.51</v>
      </c>
      <c r="CX82" s="582">
        <v>338068.74</v>
      </c>
      <c r="CY82" s="582">
        <v>528318</v>
      </c>
      <c r="CZ82" s="582">
        <v>181307</v>
      </c>
      <c r="DA82" s="582">
        <v>648726.65</v>
      </c>
      <c r="DB82" s="582">
        <v>5070214.21</v>
      </c>
      <c r="DC82" s="582">
        <v>6612143.29</v>
      </c>
      <c r="DD82" s="582">
        <v>2925848.44</v>
      </c>
      <c r="DE82" s="582">
        <v>364058.22</v>
      </c>
      <c r="DF82" s="582">
        <v>24250</v>
      </c>
      <c r="DG82" s="582">
        <v>565666</v>
      </c>
      <c r="DH82" s="582">
        <v>213329</v>
      </c>
      <c r="DI82" s="582">
        <v>7596000</v>
      </c>
      <c r="DJ82" s="582">
        <v>867309.4</v>
      </c>
      <c r="DK82" s="582">
        <v>27395822.210000001</v>
      </c>
      <c r="DL82" s="582">
        <v>1672208.31</v>
      </c>
      <c r="DM82" s="582">
        <v>1973941.34</v>
      </c>
      <c r="DN82" s="582">
        <v>633376.71</v>
      </c>
      <c r="DO82" s="582">
        <v>150000</v>
      </c>
      <c r="DP82" s="582">
        <v>690114.95</v>
      </c>
      <c r="DQ82" s="582">
        <v>2007521.49</v>
      </c>
      <c r="DR82" s="582">
        <v>1949687.91</v>
      </c>
      <c r="DS82" s="582">
        <v>2094822.18</v>
      </c>
      <c r="DT82" s="582">
        <v>14396787.629999999</v>
      </c>
      <c r="DU82" s="582">
        <v>312866</v>
      </c>
      <c r="DV82" s="582">
        <v>2059846.26</v>
      </c>
      <c r="DW82" s="582">
        <v>3437121.65</v>
      </c>
      <c r="DX82" s="582">
        <v>615090.26</v>
      </c>
      <c r="DY82" s="582">
        <v>982907.72</v>
      </c>
      <c r="DZ82" s="582">
        <v>1288312.23</v>
      </c>
      <c r="EA82" s="582">
        <v>158946.72</v>
      </c>
      <c r="EB82" s="582">
        <v>1039145.64</v>
      </c>
      <c r="EC82" s="582">
        <v>1175002</v>
      </c>
      <c r="ED82" s="582">
        <v>1023569.8300000001</v>
      </c>
      <c r="EE82" s="582">
        <v>6240932.0899999999</v>
      </c>
      <c r="EF82" s="582">
        <v>1523415.38</v>
      </c>
      <c r="EG82" s="582">
        <v>223400</v>
      </c>
      <c r="EH82" s="582">
        <v>1114198.52</v>
      </c>
      <c r="EI82" s="582">
        <v>2173374.89</v>
      </c>
      <c r="EJ82" s="582">
        <v>830367.71</v>
      </c>
      <c r="EK82" s="582">
        <v>1117331.32</v>
      </c>
      <c r="EL82" s="582">
        <v>250433.3</v>
      </c>
      <c r="EM82" s="582">
        <v>412976.95</v>
      </c>
      <c r="EN82" s="582">
        <v>1365296.19</v>
      </c>
      <c r="EO82" s="582">
        <v>315247.90999999997</v>
      </c>
      <c r="EP82" s="582">
        <v>1802566.31</v>
      </c>
      <c r="EQ82" s="582">
        <v>1437576.81</v>
      </c>
      <c r="ER82" s="582">
        <v>687291.99</v>
      </c>
      <c r="ES82" s="582">
        <v>111730</v>
      </c>
      <c r="ET82" s="582">
        <v>366859.85</v>
      </c>
      <c r="EU82" s="582">
        <v>531902.86</v>
      </c>
      <c r="EV82" s="582">
        <v>1158829.8700000001</v>
      </c>
      <c r="EW82" s="582">
        <v>891991.01</v>
      </c>
      <c r="EX82" s="582">
        <v>77931.75</v>
      </c>
      <c r="EY82" s="582">
        <v>290070.59000000003</v>
      </c>
      <c r="EZ82" s="582">
        <v>1269707.32</v>
      </c>
      <c r="FA82" s="582">
        <v>224194.4</v>
      </c>
      <c r="FB82" s="582">
        <v>616873.75</v>
      </c>
      <c r="FC82" s="582">
        <v>369421.98</v>
      </c>
      <c r="FD82" s="582">
        <v>1120344.0900000001</v>
      </c>
      <c r="FE82" s="582">
        <v>225182.67</v>
      </c>
      <c r="FF82" s="582">
        <v>520490.4</v>
      </c>
      <c r="FG82" s="582">
        <v>242691.68</v>
      </c>
      <c r="FH82" s="582">
        <v>374667.47</v>
      </c>
      <c r="FI82" s="582">
        <v>41300</v>
      </c>
      <c r="FJ82" s="582">
        <v>40222.339999999997</v>
      </c>
      <c r="FK82" s="582">
        <v>636654.9</v>
      </c>
      <c r="FL82" s="582">
        <v>293889.71999999997</v>
      </c>
      <c r="FM82" s="582">
        <v>3162354.43</v>
      </c>
      <c r="FN82" s="582">
        <v>1916123.2</v>
      </c>
      <c r="FO82" s="582">
        <v>191948.08</v>
      </c>
      <c r="FP82" s="582">
        <v>10872</v>
      </c>
      <c r="FQ82" s="582">
        <v>5067731</v>
      </c>
      <c r="FR82" s="582">
        <v>1912263.34</v>
      </c>
      <c r="FS82" s="582">
        <v>454258.96</v>
      </c>
      <c r="FT82" s="582">
        <v>659237.37</v>
      </c>
      <c r="FU82" s="582">
        <v>668862.94999999995</v>
      </c>
      <c r="FV82" s="582">
        <v>1726302.8</v>
      </c>
      <c r="FW82" s="582">
        <v>2100499.36</v>
      </c>
      <c r="FX82" s="582">
        <v>508778.05</v>
      </c>
      <c r="FY82" s="582">
        <v>330859.32</v>
      </c>
      <c r="FZ82" s="582">
        <v>597151.80000000005</v>
      </c>
      <c r="GA82" s="582">
        <v>261816.32000000001</v>
      </c>
      <c r="GB82" s="582">
        <v>305920.27</v>
      </c>
      <c r="GC82" s="582">
        <v>391441.05</v>
      </c>
      <c r="GD82" s="582">
        <v>293293.40999999997</v>
      </c>
      <c r="GE82" s="582">
        <v>391135.52</v>
      </c>
      <c r="GF82" s="582">
        <v>1001007.9</v>
      </c>
      <c r="GG82" s="582">
        <v>37324.18</v>
      </c>
      <c r="GH82" s="582">
        <v>2250035.06</v>
      </c>
      <c r="GI82" s="582">
        <v>1417206.04</v>
      </c>
      <c r="GJ82" s="582">
        <v>41096</v>
      </c>
      <c r="GK82" s="582">
        <v>183463.6</v>
      </c>
      <c r="GL82" s="582">
        <v>477096.79</v>
      </c>
      <c r="GM82" s="582">
        <v>265978.27</v>
      </c>
      <c r="GN82" s="582">
        <v>467005.54</v>
      </c>
      <c r="GO82" s="582">
        <v>102248.21</v>
      </c>
      <c r="GP82" s="582">
        <v>711520.58</v>
      </c>
      <c r="GQ82" s="582">
        <v>6442657.8799999999</v>
      </c>
      <c r="GR82" s="582">
        <v>189603.45</v>
      </c>
      <c r="GS82" s="582">
        <v>190780.9</v>
      </c>
      <c r="GT82" s="582">
        <v>1449122.31</v>
      </c>
      <c r="GU82" s="582">
        <v>0</v>
      </c>
      <c r="GV82" s="582">
        <v>303927.5</v>
      </c>
      <c r="GW82" s="582">
        <v>327978.45</v>
      </c>
      <c r="GX82" s="582">
        <v>941217.07</v>
      </c>
      <c r="GY82" s="582">
        <v>5515299.6899999995</v>
      </c>
      <c r="GZ82" s="582">
        <v>645001.55000000005</v>
      </c>
      <c r="HA82" s="582">
        <v>613465.38</v>
      </c>
      <c r="HB82" s="582">
        <v>586003.85</v>
      </c>
      <c r="HC82" s="582">
        <v>2755098.32</v>
      </c>
      <c r="HD82" s="582">
        <v>49717816.560000002</v>
      </c>
      <c r="HE82" s="582">
        <v>3192234.01</v>
      </c>
      <c r="HF82" s="582">
        <v>1967973.17</v>
      </c>
      <c r="HG82" s="582">
        <v>1707352.2699999998</v>
      </c>
      <c r="HH82" s="582">
        <v>1982161.8800000001</v>
      </c>
      <c r="HI82" s="582">
        <v>73307</v>
      </c>
      <c r="HJ82" s="582">
        <v>503837.17</v>
      </c>
      <c r="HK82" s="582">
        <v>7425087</v>
      </c>
      <c r="HL82" s="582">
        <v>380868</v>
      </c>
      <c r="HM82" s="582">
        <v>6426459.5300000003</v>
      </c>
      <c r="HN82" s="582">
        <v>2887284.83</v>
      </c>
      <c r="HO82" s="582">
        <v>3111374.91</v>
      </c>
      <c r="HP82" s="582">
        <v>244550.65</v>
      </c>
      <c r="HQ82" s="582">
        <v>2361019.6</v>
      </c>
      <c r="HR82" s="582">
        <v>1710732.92</v>
      </c>
      <c r="HS82" s="582">
        <v>295568.5</v>
      </c>
      <c r="HT82" s="582">
        <v>301677</v>
      </c>
      <c r="HU82" s="582">
        <v>139974</v>
      </c>
      <c r="HV82" s="582">
        <v>86703.15</v>
      </c>
      <c r="HW82" s="582">
        <v>1086835.19</v>
      </c>
      <c r="HX82" s="582">
        <v>243522.1</v>
      </c>
      <c r="HY82" s="582">
        <v>449466.97</v>
      </c>
      <c r="HZ82" s="582">
        <v>578764.46</v>
      </c>
      <c r="IA82" s="582">
        <v>722608.12</v>
      </c>
      <c r="IB82" s="582">
        <v>483778.64</v>
      </c>
      <c r="IC82" s="582">
        <v>51973.63</v>
      </c>
      <c r="ID82" s="582">
        <v>2959002.15</v>
      </c>
      <c r="IE82" s="582">
        <v>218466.85</v>
      </c>
      <c r="IF82" s="582">
        <v>384166.87</v>
      </c>
      <c r="IG82" s="582">
        <v>95006.61</v>
      </c>
      <c r="IH82" s="582">
        <v>720619.27</v>
      </c>
      <c r="II82" s="582">
        <v>57316.51</v>
      </c>
      <c r="IJ82" s="582">
        <v>66657</v>
      </c>
      <c r="IK82" s="582">
        <v>192152.4</v>
      </c>
      <c r="IL82" s="582">
        <v>1505500.84</v>
      </c>
      <c r="IM82" s="582">
        <v>1126675.02</v>
      </c>
      <c r="IN82" s="582">
        <v>1249873.33</v>
      </c>
      <c r="IO82" s="582">
        <v>57952.520000000004</v>
      </c>
      <c r="IP82" s="582">
        <v>545842.88</v>
      </c>
      <c r="IQ82" s="582">
        <v>715257.64</v>
      </c>
      <c r="IR82" s="582">
        <v>348666.94</v>
      </c>
      <c r="IS82" s="582">
        <v>1948035.77</v>
      </c>
      <c r="IT82" s="582">
        <v>16028321.720000001</v>
      </c>
      <c r="IU82" s="582">
        <v>511216.5</v>
      </c>
      <c r="IV82" s="582">
        <v>480925</v>
      </c>
      <c r="IW82" s="582">
        <v>366160.48</v>
      </c>
      <c r="IX82" s="582">
        <v>450030.61</v>
      </c>
      <c r="IY82" s="582">
        <v>16189.7</v>
      </c>
      <c r="IZ82" s="582">
        <v>761010.37</v>
      </c>
      <c r="JA82" s="582">
        <v>180691</v>
      </c>
      <c r="JB82" s="582">
        <v>683012.05</v>
      </c>
      <c r="JC82" s="582">
        <v>176930</v>
      </c>
      <c r="JD82" s="582">
        <v>981002.71</v>
      </c>
      <c r="JE82" s="582">
        <v>478674.24</v>
      </c>
      <c r="JF82" s="582">
        <v>520081.48</v>
      </c>
      <c r="JG82" s="582">
        <v>2988953.18</v>
      </c>
      <c r="JH82" s="582">
        <v>2446039.52</v>
      </c>
      <c r="JI82" s="582">
        <v>611509.85</v>
      </c>
      <c r="JJ82" s="582">
        <v>568456.06999999995</v>
      </c>
      <c r="JK82" s="582">
        <v>327019.13</v>
      </c>
      <c r="JL82" s="582">
        <v>4349069.1500000004</v>
      </c>
      <c r="JM82" s="582">
        <v>168668.12</v>
      </c>
      <c r="JN82" s="582">
        <v>263540.03999999998</v>
      </c>
      <c r="JO82" s="582">
        <v>2764555.59</v>
      </c>
      <c r="JP82" s="582">
        <v>980050.27</v>
      </c>
      <c r="JQ82" s="582">
        <v>3071297.47</v>
      </c>
      <c r="JR82" s="582">
        <v>289185.53999999998</v>
      </c>
      <c r="JS82" s="582">
        <v>1452502.61</v>
      </c>
      <c r="JT82" s="582">
        <v>191725.80999999997</v>
      </c>
      <c r="JU82" s="582">
        <v>2671675.2799999998</v>
      </c>
      <c r="JV82" s="582">
        <v>133285</v>
      </c>
      <c r="JW82" s="582">
        <v>2172977.9900000002</v>
      </c>
      <c r="JX82" s="582">
        <v>119280.46</v>
      </c>
      <c r="JY82" s="582">
        <v>1891665.83</v>
      </c>
      <c r="JZ82" s="582">
        <v>870347.08</v>
      </c>
      <c r="KA82" s="582">
        <v>0</v>
      </c>
      <c r="KB82" s="582">
        <v>721225.6</v>
      </c>
      <c r="KC82" s="582">
        <v>289918.89</v>
      </c>
      <c r="KD82" s="582">
        <v>1271944.32</v>
      </c>
      <c r="KE82" s="582">
        <v>15475.88</v>
      </c>
      <c r="KF82" s="582">
        <v>16935</v>
      </c>
      <c r="KG82" s="582">
        <v>337733.55</v>
      </c>
      <c r="KH82" s="582">
        <v>156853.47</v>
      </c>
      <c r="KI82" s="582">
        <v>27726439.73</v>
      </c>
      <c r="KJ82" s="582">
        <v>1192773.67</v>
      </c>
      <c r="KK82" s="582">
        <v>614346.01</v>
      </c>
      <c r="KL82" s="582">
        <v>969484.85</v>
      </c>
      <c r="KM82" s="582">
        <v>185283.5</v>
      </c>
      <c r="KN82" s="582">
        <v>1296508.1399999999</v>
      </c>
      <c r="KO82" s="582">
        <v>459477.56</v>
      </c>
      <c r="KP82" s="582">
        <v>660712.69999999995</v>
      </c>
      <c r="KQ82" s="582">
        <v>95141.18</v>
      </c>
      <c r="KR82" s="582">
        <v>13252859.93</v>
      </c>
      <c r="KS82" s="582">
        <v>483343.92</v>
      </c>
      <c r="KT82" s="582">
        <v>220018</v>
      </c>
      <c r="KU82" s="582">
        <v>1053721.8600000001</v>
      </c>
      <c r="KV82" s="582">
        <v>1197173.28</v>
      </c>
      <c r="KW82" s="582">
        <v>291399.81</v>
      </c>
      <c r="KX82" s="582">
        <v>14820482.689999999</v>
      </c>
      <c r="KY82" s="582">
        <v>490083.08</v>
      </c>
      <c r="KZ82" s="582">
        <v>4631619.04</v>
      </c>
      <c r="LA82" s="582">
        <v>1657653.26</v>
      </c>
      <c r="LB82" s="582">
        <v>477954</v>
      </c>
      <c r="LC82" s="582">
        <v>2788775.94</v>
      </c>
      <c r="LD82" s="582">
        <v>976094.07000000007</v>
      </c>
      <c r="LE82" s="582">
        <v>2723812.48</v>
      </c>
      <c r="LF82" s="582">
        <v>181799.56</v>
      </c>
      <c r="LG82" s="582">
        <v>381355.77</v>
      </c>
      <c r="LH82" s="582">
        <v>876728.95</v>
      </c>
      <c r="LI82" s="582">
        <v>19800</v>
      </c>
      <c r="LJ82" s="582">
        <v>49558.5</v>
      </c>
      <c r="LK82" s="582">
        <v>3097455.79</v>
      </c>
      <c r="LL82" s="582">
        <v>358036.88</v>
      </c>
      <c r="LM82" s="582">
        <v>958956.37</v>
      </c>
      <c r="LN82" s="582">
        <v>10486.560000000001</v>
      </c>
      <c r="LO82" s="582">
        <v>595136.86</v>
      </c>
      <c r="LP82" s="582">
        <v>186714.28000000003</v>
      </c>
      <c r="LR82" s="582">
        <v>369647.67</v>
      </c>
      <c r="LS82" s="582">
        <v>1100773.98</v>
      </c>
      <c r="LU82" s="582">
        <v>947874.52</v>
      </c>
      <c r="LV82" s="582">
        <v>6066141.9400000004</v>
      </c>
      <c r="LW82" s="582">
        <v>3666017.2600000007</v>
      </c>
      <c r="LX82" s="582">
        <v>478020</v>
      </c>
      <c r="LZ82" s="582">
        <v>1237397.5100000002</v>
      </c>
      <c r="MA82" s="582">
        <v>1023617.3099999999</v>
      </c>
      <c r="MB82" s="582">
        <v>908833.5</v>
      </c>
      <c r="MC82" s="582">
        <v>483445.19</v>
      </c>
      <c r="MD82" s="582">
        <v>1024567.52</v>
      </c>
      <c r="ME82" s="582">
        <v>335883.12</v>
      </c>
      <c r="MF82" s="582">
        <v>4453626.2699999996</v>
      </c>
      <c r="MG82" s="582">
        <v>244598.04</v>
      </c>
      <c r="MH82" s="582">
        <v>5122061.2799999993</v>
      </c>
      <c r="MI82" s="582">
        <v>731062.19</v>
      </c>
      <c r="MJ82" s="582">
        <v>429444.75</v>
      </c>
      <c r="MK82" s="582">
        <v>384851.9</v>
      </c>
      <c r="ML82" s="582">
        <v>527900.43999999994</v>
      </c>
      <c r="MM82" s="582">
        <v>695644.3</v>
      </c>
      <c r="MN82" s="582">
        <v>968560.4</v>
      </c>
      <c r="MO82" s="582">
        <v>11100</v>
      </c>
      <c r="MP82" s="582">
        <v>2015263.5099999998</v>
      </c>
      <c r="MQ82" s="582">
        <v>1100373</v>
      </c>
      <c r="MR82" s="582">
        <v>415433.25</v>
      </c>
      <c r="MS82" s="582">
        <v>179092.75</v>
      </c>
      <c r="MT82" s="582">
        <v>3456564.02</v>
      </c>
      <c r="MU82" s="582">
        <v>1120586.0699999998</v>
      </c>
      <c r="MV82" s="582">
        <v>303767.90000000002</v>
      </c>
      <c r="MW82" s="582">
        <v>1739260.95</v>
      </c>
      <c r="MX82" s="582">
        <v>6856390.3200000003</v>
      </c>
      <c r="MY82" s="582">
        <v>501779.04</v>
      </c>
      <c r="MZ82" s="582">
        <v>3098874.2199999997</v>
      </c>
      <c r="NA82" s="582">
        <v>3094610.77</v>
      </c>
      <c r="NB82" s="582">
        <v>6273174.3599999994</v>
      </c>
      <c r="NC82" s="582">
        <v>280036.55</v>
      </c>
      <c r="ND82" s="582">
        <v>120411.55</v>
      </c>
      <c r="NE82" s="582">
        <v>3303617.8</v>
      </c>
      <c r="NF82" s="582">
        <v>3742198.17</v>
      </c>
      <c r="NG82" s="582">
        <v>727387.88</v>
      </c>
      <c r="NH82" s="582">
        <v>12352017.68</v>
      </c>
      <c r="NI82" s="582">
        <v>4708890.57</v>
      </c>
      <c r="NJ82" s="582">
        <v>2565874.81</v>
      </c>
      <c r="NK82" s="582">
        <v>1971710.7</v>
      </c>
      <c r="NL82" s="582">
        <v>8953680.1000000015</v>
      </c>
      <c r="NM82" s="582">
        <v>201797.96</v>
      </c>
      <c r="NN82" s="582">
        <v>1636581.3800000001</v>
      </c>
      <c r="NO82" s="582">
        <v>69197.3</v>
      </c>
      <c r="NP82" s="582">
        <v>629812.57999999996</v>
      </c>
      <c r="NQ82" s="582">
        <v>3172792</v>
      </c>
      <c r="NR82" s="582">
        <v>236095</v>
      </c>
      <c r="NS82" s="582">
        <v>606826.04</v>
      </c>
      <c r="NT82" s="582">
        <v>250690.54</v>
      </c>
      <c r="NU82" s="582">
        <v>213733.7</v>
      </c>
      <c r="NV82" s="582">
        <v>307047.37</v>
      </c>
      <c r="NW82" s="582">
        <v>293863</v>
      </c>
      <c r="NX82" s="582">
        <v>2129923.67</v>
      </c>
      <c r="NY82" s="582">
        <v>3076224.31</v>
      </c>
      <c r="NZ82" s="582">
        <v>1156353.9099999999</v>
      </c>
      <c r="OA82" s="582">
        <v>223660</v>
      </c>
      <c r="OB82" s="582">
        <v>55422</v>
      </c>
      <c r="OC82" s="582">
        <v>390841.79000000004</v>
      </c>
      <c r="OD82" s="582">
        <v>944953.25</v>
      </c>
      <c r="OE82" s="582">
        <v>0</v>
      </c>
      <c r="OF82" s="582">
        <v>9203242.3100000005</v>
      </c>
      <c r="OG82" s="582">
        <v>678186.02</v>
      </c>
      <c r="OH82" s="582">
        <v>7712648.0099999998</v>
      </c>
      <c r="OI82" s="582">
        <v>419513.66</v>
      </c>
      <c r="OJ82" s="582">
        <v>527509.12</v>
      </c>
      <c r="OK82" s="582">
        <v>6096103.620000001</v>
      </c>
      <c r="OL82" s="582">
        <v>105530</v>
      </c>
      <c r="OM82" s="582">
        <v>1990822.42</v>
      </c>
      <c r="ON82" s="582">
        <v>1301878.27</v>
      </c>
      <c r="OO82" s="582">
        <v>703180.56</v>
      </c>
      <c r="OP82" s="582">
        <v>12319857.16</v>
      </c>
      <c r="OQ82" s="582">
        <v>2408296.4900000002</v>
      </c>
      <c r="OR82" s="582">
        <v>1126912</v>
      </c>
      <c r="OS82" s="582">
        <v>399737</v>
      </c>
      <c r="OT82" s="582">
        <v>767062.40999999992</v>
      </c>
      <c r="OU82" s="582">
        <v>82836.149999999994</v>
      </c>
      <c r="OV82" s="582">
        <v>428335.45</v>
      </c>
      <c r="OW82" s="582">
        <v>907728.6</v>
      </c>
      <c r="OX82" s="582">
        <v>332717.09999999998</v>
      </c>
      <c r="OY82" s="582">
        <v>517279.23</v>
      </c>
      <c r="OZ82" s="582">
        <v>91407.57</v>
      </c>
      <c r="PA82" s="582">
        <v>591717.74</v>
      </c>
      <c r="PB82" s="582">
        <v>1381081.5</v>
      </c>
      <c r="PC82" s="582">
        <v>5240285.76</v>
      </c>
      <c r="PD82" s="582">
        <v>290782.67</v>
      </c>
      <c r="PE82" s="582">
        <v>1060927.1499999999</v>
      </c>
      <c r="PF82" s="582">
        <v>565478.30000000005</v>
      </c>
      <c r="PG82" s="582">
        <v>457549.37</v>
      </c>
      <c r="PH82" s="582">
        <v>1123373.95</v>
      </c>
      <c r="PI82" s="582">
        <v>253186.33</v>
      </c>
      <c r="PJ82" s="582">
        <v>435761.2</v>
      </c>
      <c r="PK82" s="582">
        <v>1049875.57</v>
      </c>
      <c r="PL82" s="582">
        <v>376217.34</v>
      </c>
      <c r="PM82" s="582">
        <v>695764.12</v>
      </c>
      <c r="PN82" s="582">
        <v>1117038.8799999999</v>
      </c>
      <c r="PO82" s="582">
        <v>152977.88</v>
      </c>
      <c r="PP82" s="582">
        <v>2569566.9</v>
      </c>
      <c r="PQ82" s="582">
        <v>733825.31</v>
      </c>
      <c r="PR82" s="582">
        <v>256309.88</v>
      </c>
      <c r="PS82" s="582">
        <v>219854.84</v>
      </c>
      <c r="PT82" s="582">
        <v>647543.85</v>
      </c>
      <c r="PU82" s="582">
        <v>3084597.72</v>
      </c>
      <c r="PV82" s="582">
        <v>1780465.27</v>
      </c>
      <c r="PW82" s="582">
        <v>118423.4</v>
      </c>
      <c r="PX82" s="582">
        <v>448224.59</v>
      </c>
      <c r="PY82" s="582">
        <v>11809544.060000001</v>
      </c>
      <c r="PZ82" s="582">
        <v>2706204.62</v>
      </c>
      <c r="QA82" s="582">
        <v>1432999.89</v>
      </c>
      <c r="QB82" s="582">
        <v>130764.34</v>
      </c>
      <c r="QC82" s="582">
        <v>758549.46</v>
      </c>
      <c r="QD82" s="582">
        <v>362074.65</v>
      </c>
      <c r="QE82" s="582">
        <v>851247.04</v>
      </c>
      <c r="QF82" s="582">
        <v>626642.19999999995</v>
      </c>
      <c r="QG82" s="582">
        <v>510966</v>
      </c>
      <c r="QH82" s="582">
        <v>726234.49</v>
      </c>
      <c r="QI82" s="582">
        <v>1654271.85</v>
      </c>
      <c r="QJ82" s="582">
        <v>736050.19</v>
      </c>
      <c r="QL82" s="582">
        <v>847495.33</v>
      </c>
      <c r="QM82" s="582">
        <v>249402.81</v>
      </c>
      <c r="QN82" s="582">
        <v>3686010.6</v>
      </c>
      <c r="QO82" s="582">
        <v>823976.39</v>
      </c>
      <c r="QP82" s="582">
        <v>578326.13</v>
      </c>
      <c r="QQ82" s="582">
        <v>85047.17</v>
      </c>
      <c r="QR82" s="582">
        <v>521179.65</v>
      </c>
      <c r="QS82" s="582">
        <v>37200</v>
      </c>
      <c r="QT82" s="582">
        <v>571785.72</v>
      </c>
      <c r="QU82" s="582">
        <v>16240683.15</v>
      </c>
      <c r="QV82" s="582">
        <v>323018.31</v>
      </c>
      <c r="QW82" s="582">
        <v>964352.37</v>
      </c>
      <c r="QX82" s="582">
        <v>342831.4</v>
      </c>
      <c r="QY82" s="582">
        <v>2127491.34</v>
      </c>
      <c r="QZ82" s="582">
        <v>2590545.9099999997</v>
      </c>
      <c r="RA82" s="582">
        <v>721249.75</v>
      </c>
      <c r="RB82" s="582">
        <v>2383716.41</v>
      </c>
      <c r="RC82" s="582">
        <v>1150153.24</v>
      </c>
      <c r="RD82" s="582">
        <v>568271.97</v>
      </c>
      <c r="RE82" s="582">
        <v>290665.53000000003</v>
      </c>
      <c r="RF82" s="582">
        <v>30860</v>
      </c>
      <c r="RG82" s="582">
        <v>359631.4</v>
      </c>
      <c r="RH82" s="582">
        <v>8004189.7199999997</v>
      </c>
      <c r="RI82" s="582">
        <v>2214774.7400000002</v>
      </c>
      <c r="RJ82" s="582">
        <v>522246.08</v>
      </c>
      <c r="RK82" s="582">
        <v>430960.7</v>
      </c>
      <c r="RL82" s="582">
        <v>2889489.48</v>
      </c>
      <c r="RM82" s="582">
        <v>2472302.5699999998</v>
      </c>
      <c r="RN82" s="582">
        <v>477539.13</v>
      </c>
      <c r="RO82" s="582">
        <v>604196.80000000005</v>
      </c>
      <c r="RP82" s="582">
        <v>1009276.52</v>
      </c>
      <c r="RQ82" s="582">
        <v>1448235.33</v>
      </c>
      <c r="RR82" s="582">
        <v>1657440.27</v>
      </c>
      <c r="RS82" s="582">
        <v>851263.85</v>
      </c>
      <c r="RT82" s="582">
        <v>1357748</v>
      </c>
      <c r="RU82" s="582">
        <v>862644.99</v>
      </c>
      <c r="RV82" s="582">
        <v>348440.9</v>
      </c>
      <c r="RW82" s="582">
        <v>150983.4</v>
      </c>
      <c r="RX82" s="582">
        <v>837876.07</v>
      </c>
      <c r="RY82" s="582">
        <v>871233.58</v>
      </c>
      <c r="RZ82" s="582">
        <v>629633.68999999994</v>
      </c>
      <c r="SA82" s="582">
        <v>1426833</v>
      </c>
      <c r="SB82" s="582">
        <v>7648562.1600000001</v>
      </c>
      <c r="SC82" s="582">
        <v>1449098.25</v>
      </c>
      <c r="SD82" s="582">
        <v>174736.28</v>
      </c>
      <c r="SE82" s="582">
        <v>224810.5</v>
      </c>
      <c r="SF82" s="582">
        <v>143139</v>
      </c>
      <c r="SG82" s="582">
        <v>766090.72</v>
      </c>
      <c r="SH82" s="582">
        <v>538682.81000000006</v>
      </c>
      <c r="SI82" s="582">
        <v>622427.91</v>
      </c>
      <c r="SJ82" s="582">
        <v>439896.98</v>
      </c>
      <c r="SL82" s="582">
        <v>11141291.49</v>
      </c>
      <c r="SM82" s="582">
        <v>137357.4</v>
      </c>
      <c r="SN82" s="582">
        <v>3904526.84</v>
      </c>
      <c r="SO82" s="582">
        <v>887690.13</v>
      </c>
      <c r="SP82" s="582">
        <v>174232.25</v>
      </c>
      <c r="SQ82" s="582">
        <v>3973486.58</v>
      </c>
      <c r="SR82" s="582">
        <v>228992.4</v>
      </c>
      <c r="SS82" s="582">
        <v>1707056.74</v>
      </c>
      <c r="ST82" s="582">
        <v>871067.32</v>
      </c>
      <c r="SU82" s="582">
        <v>145776.35999999999</v>
      </c>
      <c r="SV82" s="582">
        <v>9582575.8200000003</v>
      </c>
      <c r="SW82" s="582">
        <v>178576.7</v>
      </c>
      <c r="SX82" s="582">
        <v>91434.4</v>
      </c>
      <c r="SY82" s="582">
        <v>1059053.74</v>
      </c>
      <c r="SZ82" s="582">
        <v>7000</v>
      </c>
      <c r="TA82" s="582">
        <v>226177.5</v>
      </c>
      <c r="TB82" s="582">
        <v>81313.759999999995</v>
      </c>
      <c r="TC82" s="582">
        <v>2143307.65</v>
      </c>
      <c r="TD82" s="582">
        <v>123647.37</v>
      </c>
      <c r="TE82" s="582">
        <v>824548.5</v>
      </c>
      <c r="TF82" s="582">
        <v>572120.84</v>
      </c>
      <c r="TG82" s="582">
        <v>1614638.49</v>
      </c>
      <c r="TH82" s="582">
        <v>482178.68</v>
      </c>
      <c r="TI82" s="582">
        <v>220627.68</v>
      </c>
      <c r="TJ82" s="582">
        <v>18572002.609999999</v>
      </c>
      <c r="TK82" s="582">
        <v>454752.54</v>
      </c>
      <c r="TL82" s="582">
        <v>562829.54</v>
      </c>
      <c r="TM82" s="582">
        <v>1280684.3899999999</v>
      </c>
      <c r="TN82" s="582">
        <v>757602.14</v>
      </c>
      <c r="TO82" s="582">
        <v>575230.18999999994</v>
      </c>
      <c r="TP82" s="582">
        <v>483558.45</v>
      </c>
      <c r="TQ82" s="582">
        <v>3342087.64</v>
      </c>
      <c r="TR82" s="582">
        <v>481493.93</v>
      </c>
      <c r="TS82" s="582">
        <v>509856.68</v>
      </c>
      <c r="TT82" s="582">
        <v>2721563.37</v>
      </c>
      <c r="TU82" s="582">
        <v>171901</v>
      </c>
      <c r="TV82" s="582">
        <v>373923.57</v>
      </c>
      <c r="TW82" s="582">
        <v>327968.88</v>
      </c>
      <c r="TX82" s="582">
        <v>301793.84000000003</v>
      </c>
      <c r="TY82" s="582">
        <v>179450</v>
      </c>
      <c r="TZ82" s="582">
        <v>1052431.02</v>
      </c>
      <c r="UA82" s="582">
        <v>377217.29</v>
      </c>
      <c r="UB82" s="582">
        <v>2414051.84</v>
      </c>
      <c r="UC82" s="582">
        <v>1064336</v>
      </c>
      <c r="UD82" s="582">
        <v>500618.07</v>
      </c>
      <c r="UE82" s="582">
        <v>224175.75</v>
      </c>
      <c r="UF82" s="582">
        <v>19545372.52</v>
      </c>
      <c r="UG82" s="582">
        <v>127355.28</v>
      </c>
      <c r="UH82" s="582">
        <v>1594688.07</v>
      </c>
      <c r="UI82" s="582">
        <v>794858.04</v>
      </c>
      <c r="UJ82" s="582">
        <v>599357.88</v>
      </c>
      <c r="UK82" s="582">
        <v>5008080.24</v>
      </c>
      <c r="UL82" s="582">
        <v>781853</v>
      </c>
      <c r="UM82" s="582">
        <v>474184.41000000003</v>
      </c>
      <c r="UN82" s="582">
        <v>1706840.99</v>
      </c>
      <c r="UO82" s="582">
        <v>1082292.98</v>
      </c>
      <c r="UP82" s="582">
        <v>1516064.95</v>
      </c>
      <c r="UQ82" s="582">
        <v>22163174.920000002</v>
      </c>
      <c r="UR82" s="582">
        <v>916130.47</v>
      </c>
      <c r="US82" s="582">
        <v>0</v>
      </c>
      <c r="UT82" s="582">
        <v>3688974.54</v>
      </c>
      <c r="UU82" s="582">
        <v>3769362.38</v>
      </c>
      <c r="UV82" s="582">
        <v>475435.03</v>
      </c>
      <c r="UW82" s="582">
        <v>2446071.0499999998</v>
      </c>
      <c r="UX82" s="582">
        <v>184646</v>
      </c>
      <c r="UY82" s="582">
        <v>345158.1</v>
      </c>
      <c r="UZ82" s="582">
        <v>741071.41</v>
      </c>
      <c r="VA82" s="582">
        <v>380842.65</v>
      </c>
      <c r="VB82" s="582">
        <v>460648.29</v>
      </c>
      <c r="VC82" s="582">
        <v>578409.04</v>
      </c>
      <c r="VD82" s="582">
        <v>830724.1</v>
      </c>
      <c r="VE82" s="582">
        <v>1263319.51</v>
      </c>
      <c r="VF82" s="582">
        <v>573120.14</v>
      </c>
      <c r="VG82" s="582">
        <v>108517.74</v>
      </c>
      <c r="VH82" s="582">
        <v>864053.26</v>
      </c>
      <c r="VI82" s="582">
        <v>4308613.37</v>
      </c>
      <c r="VJ82" s="582">
        <v>635489.85</v>
      </c>
      <c r="VK82" s="582">
        <v>83919.77</v>
      </c>
      <c r="VL82" s="582">
        <v>9900</v>
      </c>
      <c r="VM82" s="582">
        <v>55201899.230000004</v>
      </c>
      <c r="VN82" s="582">
        <v>1211142.2</v>
      </c>
      <c r="VO82" s="582">
        <v>555526.16</v>
      </c>
      <c r="VP82" s="582">
        <v>859363.46</v>
      </c>
      <c r="VQ82" s="582">
        <v>173663.61</v>
      </c>
      <c r="VR82" s="582">
        <v>1300347.6499999999</v>
      </c>
      <c r="VS82" s="582">
        <v>1322258.04</v>
      </c>
      <c r="VT82" s="582">
        <v>814399.19</v>
      </c>
      <c r="VU82" s="582">
        <v>1431044.67</v>
      </c>
      <c r="VV82" s="582">
        <v>8013301.0499999998</v>
      </c>
      <c r="VW82" s="582">
        <v>1960115.87</v>
      </c>
      <c r="VX82" s="582">
        <v>3988256.62</v>
      </c>
      <c r="VY82" s="582">
        <v>1210035.8400000001</v>
      </c>
      <c r="VZ82" s="582">
        <v>107897.62</v>
      </c>
      <c r="WA82" s="582">
        <v>327090.8</v>
      </c>
      <c r="WB82" s="582">
        <v>51596080.68</v>
      </c>
      <c r="WC82" s="582">
        <v>867277.98</v>
      </c>
      <c r="WD82" s="582">
        <v>508117.35</v>
      </c>
      <c r="WE82" s="582">
        <v>11900</v>
      </c>
      <c r="WF82" s="582">
        <v>497375</v>
      </c>
      <c r="WG82" s="582">
        <v>532024.42000000004</v>
      </c>
      <c r="WH82" s="582">
        <v>362696.8</v>
      </c>
      <c r="WI82" s="582">
        <v>1645806.4</v>
      </c>
      <c r="WJ82" s="582">
        <v>261388.24</v>
      </c>
      <c r="WK82" s="582">
        <v>810415.54</v>
      </c>
      <c r="WL82" s="582">
        <v>247796.14</v>
      </c>
      <c r="WM82" s="582">
        <v>1419444.77</v>
      </c>
      <c r="WN82" s="582">
        <v>201246.08000000002</v>
      </c>
      <c r="WO82" s="582">
        <v>2886301.04</v>
      </c>
      <c r="WP82" s="582">
        <v>1791488.88</v>
      </c>
      <c r="WQ82" s="582">
        <v>4356280.75</v>
      </c>
      <c r="WR82" s="582">
        <v>546774.53</v>
      </c>
      <c r="WS82" s="582">
        <v>2965723.42</v>
      </c>
      <c r="WT82" s="582">
        <v>197940.54</v>
      </c>
      <c r="WU82" s="582">
        <v>2039229.7399999998</v>
      </c>
      <c r="WV82" s="582">
        <v>10456539.239999998</v>
      </c>
      <c r="WW82" s="582">
        <v>1185798.5399999998</v>
      </c>
      <c r="WX82" s="582">
        <v>644557.81000000006</v>
      </c>
      <c r="WY82" s="582">
        <v>488267.54</v>
      </c>
      <c r="XA82" s="582">
        <v>986716.43</v>
      </c>
      <c r="XB82" s="582">
        <v>212522.91</v>
      </c>
      <c r="XC82" s="582">
        <v>783180.11</v>
      </c>
      <c r="XE82" s="582">
        <v>599263.31000000006</v>
      </c>
      <c r="XF82" s="582">
        <v>250677.94</v>
      </c>
      <c r="XG82" s="582">
        <v>536015.24</v>
      </c>
      <c r="XH82" s="582">
        <v>720992.37</v>
      </c>
      <c r="XI82" s="582">
        <v>3686719.3</v>
      </c>
      <c r="XJ82" s="582">
        <v>2735614.68</v>
      </c>
      <c r="XK82" s="582">
        <v>1339856.6000000001</v>
      </c>
      <c r="XL82" s="582">
        <v>15102155.560000001</v>
      </c>
      <c r="XM82" s="582">
        <v>1096849.2</v>
      </c>
      <c r="XN82" s="582">
        <v>309799.8</v>
      </c>
      <c r="XO82" s="582">
        <v>3952050.18</v>
      </c>
      <c r="XP82" s="582">
        <v>455629</v>
      </c>
      <c r="XQ82" s="582">
        <v>294093.63</v>
      </c>
      <c r="XR82" s="582">
        <v>458918.3</v>
      </c>
      <c r="XS82" s="582">
        <v>4013342.93</v>
      </c>
      <c r="XT82" s="582">
        <v>901245.8</v>
      </c>
      <c r="XU82" s="582">
        <v>1279982.44</v>
      </c>
      <c r="XV82" s="582">
        <v>838830.2</v>
      </c>
      <c r="XW82" s="582">
        <v>183939.9</v>
      </c>
      <c r="XX82" s="582">
        <v>523814.03</v>
      </c>
      <c r="XY82" s="582">
        <v>559529.54</v>
      </c>
      <c r="XZ82" s="582">
        <v>944802.63</v>
      </c>
      <c r="YA82" s="582">
        <v>106928.82</v>
      </c>
      <c r="YB82" s="582">
        <v>881096.05</v>
      </c>
      <c r="YC82" s="582">
        <v>202974.88</v>
      </c>
      <c r="YD82" s="582">
        <v>155834.54</v>
      </c>
      <c r="YE82" s="582">
        <v>436756.17</v>
      </c>
      <c r="YF82" s="582">
        <v>1284866.17</v>
      </c>
      <c r="YG82" s="582">
        <v>240590.23</v>
      </c>
      <c r="YH82" s="582">
        <v>884673.4</v>
      </c>
      <c r="YI82" s="582">
        <v>1427747</v>
      </c>
      <c r="YJ82" s="582">
        <v>943401.24</v>
      </c>
      <c r="YK82" s="582">
        <v>1936148.46</v>
      </c>
      <c r="YL82" s="582">
        <v>1605543.22</v>
      </c>
      <c r="YM82" s="582">
        <v>129631.51</v>
      </c>
      <c r="YN82" s="582">
        <v>2229719.35</v>
      </c>
      <c r="YO82" s="582">
        <v>3339438.91</v>
      </c>
      <c r="YP82" s="582">
        <v>843915.25</v>
      </c>
      <c r="YQ82" s="582">
        <v>290115.5</v>
      </c>
      <c r="YR82" s="582">
        <v>375200</v>
      </c>
      <c r="YS82" s="582">
        <v>21520</v>
      </c>
      <c r="YT82" s="582">
        <v>194005.03</v>
      </c>
      <c r="YU82" s="582">
        <v>955141.69</v>
      </c>
      <c r="YV82" s="582">
        <v>818825.8</v>
      </c>
      <c r="YW82" s="582">
        <v>11703564.08</v>
      </c>
      <c r="YX82" s="582">
        <v>1510732.37</v>
      </c>
      <c r="YY82" s="582">
        <v>873381.98</v>
      </c>
      <c r="YZ82" s="582">
        <v>386030.03</v>
      </c>
      <c r="ZA82" s="582">
        <v>594223.66</v>
      </c>
      <c r="ZB82" s="582">
        <v>208894</v>
      </c>
      <c r="ZC82" s="582">
        <v>340607.02</v>
      </c>
      <c r="ZD82" s="582">
        <v>8302857.5999999996</v>
      </c>
      <c r="ZE82" s="582">
        <v>232416.2</v>
      </c>
      <c r="ZF82" s="582">
        <v>389369.65</v>
      </c>
      <c r="ZG82" s="582">
        <v>482610.59</v>
      </c>
      <c r="ZH82" s="582">
        <v>107365</v>
      </c>
      <c r="ZI82" s="582">
        <v>106033.4</v>
      </c>
      <c r="ZJ82" s="582">
        <v>207189</v>
      </c>
      <c r="ZK82" s="582">
        <v>809759.64</v>
      </c>
      <c r="ZL82" s="582">
        <v>1195923.47</v>
      </c>
      <c r="ZM82" s="582">
        <v>13334516.449999999</v>
      </c>
      <c r="ZN82" s="582">
        <v>1074918.45</v>
      </c>
      <c r="ZO82" s="582">
        <v>633852.85</v>
      </c>
      <c r="ZP82" s="582">
        <v>9700934.8699999992</v>
      </c>
      <c r="ZQ82" s="582">
        <v>357979.22</v>
      </c>
      <c r="ZR82" s="582">
        <v>479935</v>
      </c>
      <c r="ZS82" s="582">
        <v>503621.1</v>
      </c>
      <c r="ZT82" s="582">
        <v>529372.69999999995</v>
      </c>
      <c r="ZU82" s="582">
        <v>2740572.84</v>
      </c>
      <c r="ZV82" s="582">
        <v>2104693.4900000002</v>
      </c>
      <c r="ZW82" s="582">
        <v>597875.34</v>
      </c>
      <c r="ZX82" s="582">
        <v>1232651.44</v>
      </c>
      <c r="ZY82" s="582">
        <v>2432185.27</v>
      </c>
      <c r="ZZ82" s="582">
        <v>1896690.7</v>
      </c>
      <c r="AAA82" s="582">
        <v>300807.38</v>
      </c>
      <c r="AAB82" s="582">
        <v>644888.16</v>
      </c>
      <c r="AAC82" s="582">
        <v>964960.27</v>
      </c>
      <c r="AAD82" s="582">
        <v>12540</v>
      </c>
      <c r="AAE82" s="582">
        <v>1272549.49</v>
      </c>
      <c r="AAF82" s="582">
        <v>584292.76</v>
      </c>
      <c r="AAG82" s="582">
        <v>358893</v>
      </c>
      <c r="AAH82" s="582">
        <v>194826.6</v>
      </c>
      <c r="AAI82" s="582">
        <v>4831448.55</v>
      </c>
      <c r="AAJ82" s="582">
        <v>799179.97</v>
      </c>
      <c r="AAK82" s="582">
        <v>548256.69999999995</v>
      </c>
      <c r="AAL82" s="582">
        <v>1457338.67</v>
      </c>
      <c r="AAM82" s="582">
        <v>451205</v>
      </c>
      <c r="AAN82" s="582">
        <v>1833596.21</v>
      </c>
      <c r="AAO82" s="582">
        <v>1360101.47</v>
      </c>
      <c r="AAP82" s="582">
        <v>31318519.879999999</v>
      </c>
      <c r="AAQ82" s="582">
        <v>585643.54</v>
      </c>
      <c r="AAR82" s="582">
        <v>639849.56000000006</v>
      </c>
      <c r="AAS82" s="582">
        <v>2605285.17</v>
      </c>
      <c r="AAT82" s="582">
        <v>630891</v>
      </c>
      <c r="AAU82" s="582">
        <v>403730</v>
      </c>
      <c r="AAV82" s="582">
        <v>1525825.05</v>
      </c>
      <c r="AAW82" s="582">
        <v>1045568.4</v>
      </c>
      <c r="AAX82" s="582">
        <v>1547531</v>
      </c>
      <c r="AAY82" s="582">
        <v>441621.86</v>
      </c>
      <c r="AAZ82" s="582">
        <v>6296154.6900000004</v>
      </c>
      <c r="ABA82" s="582">
        <v>1525808.8399999999</v>
      </c>
      <c r="ABB82" s="582">
        <v>1764788.62</v>
      </c>
      <c r="ABC82" s="582">
        <v>551564.9</v>
      </c>
      <c r="ABD82" s="582">
        <v>844819.47</v>
      </c>
      <c r="ABE82" s="582">
        <v>328895.89</v>
      </c>
      <c r="ABF82" s="582">
        <v>92409</v>
      </c>
      <c r="ABG82" s="582">
        <v>735717.58</v>
      </c>
      <c r="ABH82" s="582">
        <v>378914.32</v>
      </c>
      <c r="ABI82" s="582">
        <v>2060960.01</v>
      </c>
      <c r="ABJ82" s="582">
        <v>5466270.1200000001</v>
      </c>
      <c r="ABK82" s="582">
        <v>171420</v>
      </c>
      <c r="ABL82" s="582">
        <v>129034.23</v>
      </c>
      <c r="ABM82" s="582">
        <v>599613.18999999994</v>
      </c>
      <c r="ABN82" s="582">
        <v>310940.39</v>
      </c>
      <c r="ABO82" s="582">
        <v>29700</v>
      </c>
      <c r="ABP82" s="582">
        <v>1660861.11</v>
      </c>
      <c r="ABQ82" s="582">
        <v>978282.14</v>
      </c>
      <c r="ABR82" s="582">
        <v>533069.88</v>
      </c>
      <c r="ABS82" s="582">
        <v>461032.92</v>
      </c>
      <c r="ABT82" s="582">
        <v>803387.34</v>
      </c>
      <c r="ABU82" s="582">
        <v>840812.83</v>
      </c>
      <c r="ABV82" s="582">
        <v>559718.86</v>
      </c>
      <c r="ABW82" s="582">
        <v>670681.64</v>
      </c>
      <c r="ABX82" s="582">
        <v>185270</v>
      </c>
      <c r="ABY82" s="582">
        <v>225290</v>
      </c>
      <c r="ACA82" s="582">
        <v>185475.54</v>
      </c>
      <c r="ACB82" s="582">
        <v>245072.06</v>
      </c>
      <c r="ACC82" s="582">
        <v>836131.68</v>
      </c>
      <c r="ACD82" s="582">
        <v>3678628.99</v>
      </c>
      <c r="ACE82" s="582">
        <v>-26263.84</v>
      </c>
      <c r="ACF82" s="582">
        <v>471513.12</v>
      </c>
      <c r="ACG82" s="582">
        <v>426634.26</v>
      </c>
      <c r="ACH82" s="582">
        <v>344604.56</v>
      </c>
      <c r="ACI82" s="582">
        <v>228905.75</v>
      </c>
      <c r="ACJ82" s="582">
        <v>20211406.43</v>
      </c>
      <c r="ACK82" s="582">
        <v>165873.79999999999</v>
      </c>
      <c r="ACL82" s="582">
        <v>980113.64000000013</v>
      </c>
      <c r="ACM82" s="582">
        <v>500857.46</v>
      </c>
      <c r="ACN82" s="582">
        <v>321429</v>
      </c>
      <c r="ACO82" s="582">
        <v>97117.58</v>
      </c>
      <c r="ACP82" s="582">
        <v>163465.81</v>
      </c>
      <c r="ACQ82" s="582">
        <v>2950006.31</v>
      </c>
      <c r="ACR82" s="582">
        <v>5864502.7300000004</v>
      </c>
      <c r="ACS82" s="582">
        <v>1706977.71</v>
      </c>
      <c r="ACT82" s="582">
        <v>861965.44</v>
      </c>
      <c r="ACU82" s="582">
        <v>1097526.7</v>
      </c>
      <c r="ACV82" s="582">
        <v>1562828.33</v>
      </c>
      <c r="ACW82" s="582">
        <v>2848428.64</v>
      </c>
      <c r="ACX82" s="582">
        <v>166790.6</v>
      </c>
      <c r="ACY82" s="582">
        <v>212824.59</v>
      </c>
      <c r="ACZ82" s="582">
        <v>277169.55</v>
      </c>
      <c r="ADA82" s="582">
        <v>644969.96</v>
      </c>
      <c r="ADB82" s="582">
        <v>646340.69999999995</v>
      </c>
      <c r="ADC82" s="582">
        <v>889338</v>
      </c>
      <c r="ADD82" s="582">
        <v>577287.25</v>
      </c>
      <c r="ADE82" s="582">
        <v>144878.26999999999</v>
      </c>
      <c r="ADG82" s="582">
        <v>3224726.76</v>
      </c>
      <c r="ADH82" s="582">
        <v>43271.43</v>
      </c>
      <c r="ADI82" s="582">
        <v>285000</v>
      </c>
      <c r="ADL82" s="582">
        <v>30860</v>
      </c>
      <c r="ADM82" s="582">
        <v>386345.55</v>
      </c>
      <c r="ADN82" s="582">
        <v>627037.26</v>
      </c>
      <c r="ADO82" s="582">
        <v>608827.06000000006</v>
      </c>
      <c r="ADP82" s="582">
        <v>9345802.6799999997</v>
      </c>
      <c r="ADQ82" s="582">
        <v>323200</v>
      </c>
      <c r="ADR82" s="582">
        <v>929134.16</v>
      </c>
      <c r="ADS82" s="582">
        <v>694697.43</v>
      </c>
      <c r="ADT82" s="582">
        <v>8485467.7899999991</v>
      </c>
      <c r="ADU82" s="582">
        <v>639850.92000000004</v>
      </c>
      <c r="ADV82" s="582">
        <v>606489.78</v>
      </c>
      <c r="ADW82" s="582">
        <v>671871.78</v>
      </c>
      <c r="ADX82" s="582">
        <v>89420</v>
      </c>
      <c r="ADY82" s="582">
        <v>1344020.73</v>
      </c>
      <c r="ADZ82" s="582">
        <v>8926032.1400000006</v>
      </c>
      <c r="AEA82" s="582">
        <v>7577798.5499999998</v>
      </c>
      <c r="AEB82" s="582">
        <v>2376159.61</v>
      </c>
      <c r="AEC82" s="582">
        <v>1346260.07</v>
      </c>
      <c r="AED82" s="582">
        <v>5152154.54</v>
      </c>
      <c r="AEE82" s="582">
        <v>1701527.92</v>
      </c>
      <c r="AEF82" s="582">
        <v>5175257.0599999996</v>
      </c>
      <c r="AEG82" s="582">
        <v>1222325.3899999999</v>
      </c>
      <c r="AEH82" s="582">
        <v>570174.48</v>
      </c>
      <c r="AEI82" s="582">
        <v>49602.41</v>
      </c>
      <c r="AEJ82" s="582">
        <v>202347.5</v>
      </c>
      <c r="AEK82" s="582">
        <v>499148.95</v>
      </c>
      <c r="AEL82" s="582">
        <v>128079.7</v>
      </c>
      <c r="AEM82" s="582">
        <v>459177.65</v>
      </c>
      <c r="AEN82" s="582">
        <v>2351284.2999999998</v>
      </c>
      <c r="AEO82" s="582">
        <v>5824549.5199999996</v>
      </c>
      <c r="AEP82" s="582">
        <v>440874.01</v>
      </c>
      <c r="AEQ82" s="582">
        <v>2267428.52</v>
      </c>
      <c r="AER82" s="582">
        <v>130704.02</v>
      </c>
      <c r="AES82" s="582">
        <v>2611116.44</v>
      </c>
      <c r="AET82" s="582">
        <v>442243.32</v>
      </c>
      <c r="AEU82" s="582">
        <v>2375374.5699999998</v>
      </c>
      <c r="AEV82" s="582">
        <v>3290989.67</v>
      </c>
      <c r="AEW82" s="582">
        <v>514172.83</v>
      </c>
      <c r="AEX82" s="582">
        <v>110109</v>
      </c>
      <c r="AEY82" s="582">
        <v>684816.1</v>
      </c>
      <c r="AEZ82" s="582">
        <v>889811.15</v>
      </c>
      <c r="AFA82" s="582">
        <v>568913.66</v>
      </c>
      <c r="AFB82" s="582">
        <v>1061710.25</v>
      </c>
      <c r="AFC82" s="582">
        <v>594693.32999999996</v>
      </c>
      <c r="AFD82" s="582">
        <v>5027044.78</v>
      </c>
      <c r="AFE82" s="582">
        <v>664004.08000000007</v>
      </c>
      <c r="AFF82" s="582">
        <v>1444491.55</v>
      </c>
      <c r="AFG82" s="582">
        <v>1285147.05</v>
      </c>
      <c r="AFH82" s="582">
        <v>3249903.3</v>
      </c>
      <c r="AFI82" s="582">
        <v>2331102.9500000002</v>
      </c>
      <c r="AFJ82" s="582">
        <v>403144.88</v>
      </c>
      <c r="AFK82" s="582">
        <v>391035.5</v>
      </c>
      <c r="AFL82" s="582">
        <v>662458.13</v>
      </c>
      <c r="AFM82" s="582">
        <v>174577.3</v>
      </c>
      <c r="AFN82" s="582">
        <v>84000</v>
      </c>
      <c r="AFO82" s="582">
        <v>1186214.74</v>
      </c>
      <c r="AFP82" s="582">
        <v>1092383.67</v>
      </c>
      <c r="AFQ82" s="582">
        <v>3965968.0999999996</v>
      </c>
      <c r="AFR82" s="582">
        <v>266373.98</v>
      </c>
      <c r="AFT82" s="582">
        <v>353903.55</v>
      </c>
      <c r="AFU82" s="582">
        <v>1686262.82</v>
      </c>
      <c r="AFV82" s="582">
        <v>1287535.0499999998</v>
      </c>
      <c r="AFW82" s="582">
        <v>2911690.8</v>
      </c>
      <c r="AFX82" s="582">
        <v>2357507.3200000003</v>
      </c>
      <c r="AFY82" s="582">
        <v>3319925.3</v>
      </c>
      <c r="AFZ82" s="582">
        <v>515606.41000000003</v>
      </c>
      <c r="AGA82" s="582">
        <v>1317162</v>
      </c>
      <c r="AGB82" s="582">
        <v>566752.9</v>
      </c>
      <c r="AGC82" s="582">
        <v>6179720.7599999998</v>
      </c>
      <c r="AGD82" s="582">
        <v>362149.05</v>
      </c>
      <c r="AGE82" s="582">
        <v>286107.71000000002</v>
      </c>
      <c r="AGF82" s="582">
        <v>2392968.7999999998</v>
      </c>
      <c r="AGG82" s="582">
        <v>3368107.18</v>
      </c>
      <c r="AGH82" s="582">
        <v>2203696.9500000002</v>
      </c>
      <c r="AGI82" s="582">
        <v>127355</v>
      </c>
      <c r="AGJ82" s="582">
        <v>642295.78</v>
      </c>
      <c r="AGK82" s="582">
        <v>571018.6</v>
      </c>
      <c r="AGL82" s="582">
        <v>481875.99</v>
      </c>
      <c r="AGM82" s="582">
        <v>2289583.46</v>
      </c>
      <c r="AGN82" s="582">
        <v>7530168.5800000001</v>
      </c>
      <c r="AGO82" s="582">
        <v>1138097.3500000001</v>
      </c>
      <c r="AGP82" s="582">
        <v>924519.51</v>
      </c>
      <c r="AGQ82" s="582">
        <v>620028.46</v>
      </c>
      <c r="AGR82" s="582">
        <v>79455</v>
      </c>
      <c r="AGS82" s="582">
        <v>769948.97</v>
      </c>
      <c r="AGT82" s="582">
        <v>207435.11</v>
      </c>
      <c r="AGU82" s="582">
        <v>1202659.06</v>
      </c>
      <c r="AGV82" s="582">
        <v>299198</v>
      </c>
      <c r="AGX82" s="582">
        <v>304939.23</v>
      </c>
      <c r="AGY82" s="582">
        <v>1226214.81</v>
      </c>
      <c r="AGZ82" s="582">
        <v>614493.02</v>
      </c>
      <c r="AHA82" s="582">
        <v>698856.95999999996</v>
      </c>
      <c r="AHB82" s="582">
        <v>1563307.3</v>
      </c>
      <c r="AHC82" s="582">
        <v>451765.49</v>
      </c>
      <c r="AHD82" s="582">
        <v>30478.92</v>
      </c>
      <c r="AHE82" s="582">
        <v>4058832.19</v>
      </c>
      <c r="AHF82" s="582">
        <v>1299773.83</v>
      </c>
      <c r="AHG82" s="582">
        <v>361314.15</v>
      </c>
      <c r="AHH82" s="582">
        <v>233008.97</v>
      </c>
      <c r="AHI82" s="582">
        <v>892192.53</v>
      </c>
      <c r="AHJ82" s="582">
        <v>756066.89</v>
      </c>
      <c r="AHK82" s="582">
        <v>503105.89</v>
      </c>
      <c r="AHL82" s="582">
        <v>1398491.04</v>
      </c>
      <c r="AHM82" s="582">
        <v>3895350.18</v>
      </c>
      <c r="AHN82" s="582">
        <v>1099831.43</v>
      </c>
      <c r="AHO82" s="582">
        <v>2791375.51</v>
      </c>
      <c r="AHP82" s="582">
        <v>763547.47</v>
      </c>
      <c r="AHQ82" s="576">
        <v>169659.2</v>
      </c>
      <c r="AHR82" s="576">
        <v>545785.5</v>
      </c>
      <c r="AHS82" s="576">
        <v>185700.4</v>
      </c>
      <c r="AHT82" s="582">
        <f t="shared" si="79"/>
        <v>1563858156.3500006</v>
      </c>
      <c r="AHV82" s="611" t="s">
        <v>6248</v>
      </c>
      <c r="AHW82" s="611" t="s">
        <v>6073</v>
      </c>
      <c r="AHX82" s="611" t="s">
        <v>6074</v>
      </c>
    </row>
    <row r="83" spans="1:908" x14ac:dyDescent="0.7">
      <c r="A83" s="576" t="str">
        <f t="shared" si="78"/>
        <v>ภาระ</v>
      </c>
      <c r="B83" s="581" t="s">
        <v>6075</v>
      </c>
      <c r="C83" s="582" t="s">
        <v>6076</v>
      </c>
      <c r="D83" s="582">
        <v>0</v>
      </c>
      <c r="E83" s="582">
        <v>330800</v>
      </c>
      <c r="F83" s="582">
        <v>463883</v>
      </c>
      <c r="G83" s="582">
        <v>13000</v>
      </c>
      <c r="H83" s="582">
        <v>498600</v>
      </c>
      <c r="I83" s="582">
        <v>0</v>
      </c>
      <c r="J83" s="582">
        <v>1022210.5</v>
      </c>
      <c r="K83" s="582">
        <v>1313000</v>
      </c>
      <c r="L83" s="582">
        <v>417095</v>
      </c>
      <c r="M83" s="582">
        <v>292100</v>
      </c>
      <c r="N83" s="582">
        <v>456530</v>
      </c>
      <c r="O83" s="582">
        <v>130275</v>
      </c>
      <c r="P83" s="582">
        <v>181000</v>
      </c>
      <c r="Q83" s="582">
        <v>32500</v>
      </c>
      <c r="R83" s="582">
        <v>31640</v>
      </c>
      <c r="S83" s="582">
        <v>590030</v>
      </c>
      <c r="T83" s="582">
        <v>577508.96</v>
      </c>
      <c r="U83" s="582">
        <v>21480</v>
      </c>
      <c r="V83" s="582">
        <v>206930</v>
      </c>
      <c r="W83" s="582">
        <v>421200</v>
      </c>
      <c r="X83" s="582">
        <v>986100.37</v>
      </c>
      <c r="Y83" s="582">
        <v>598590</v>
      </c>
      <c r="Z83" s="582">
        <v>2200</v>
      </c>
      <c r="AA83" s="582">
        <v>18900</v>
      </c>
      <c r="AB83" s="582">
        <v>586122</v>
      </c>
      <c r="AC83" s="582">
        <v>390457.18</v>
      </c>
      <c r="AD83" s="582">
        <v>19500</v>
      </c>
      <c r="AE83" s="582">
        <v>123442.88</v>
      </c>
      <c r="AF83" s="582">
        <v>3913415</v>
      </c>
      <c r="AG83" s="582">
        <v>0</v>
      </c>
      <c r="AH83" s="582">
        <v>4509074</v>
      </c>
      <c r="AI83" s="582">
        <v>871448.87</v>
      </c>
      <c r="AJ83" s="582">
        <v>51267</v>
      </c>
      <c r="AK83" s="582">
        <v>132342.35</v>
      </c>
      <c r="AL83" s="582">
        <v>1426370</v>
      </c>
      <c r="AM83" s="582">
        <v>112428.99</v>
      </c>
      <c r="AN83" s="582">
        <v>805000</v>
      </c>
      <c r="AO83" s="582">
        <v>109356.5</v>
      </c>
      <c r="AP83" s="582">
        <v>91000</v>
      </c>
      <c r="AQ83" s="582">
        <v>111400</v>
      </c>
      <c r="AR83" s="582">
        <v>158299.23000000001</v>
      </c>
      <c r="AS83" s="582">
        <v>113990</v>
      </c>
      <c r="AU83" s="582">
        <v>108300</v>
      </c>
      <c r="AV83" s="582">
        <v>136860</v>
      </c>
      <c r="AW83" s="582">
        <v>211960</v>
      </c>
      <c r="AX83" s="582">
        <v>519130</v>
      </c>
      <c r="AY83" s="582">
        <v>218160</v>
      </c>
      <c r="AZ83" s="582">
        <v>504850</v>
      </c>
      <c r="BA83" s="582">
        <v>0</v>
      </c>
      <c r="BB83" s="582">
        <v>0</v>
      </c>
      <c r="BC83" s="582">
        <v>751364.5</v>
      </c>
      <c r="BD83" s="582">
        <v>24500</v>
      </c>
      <c r="BE83" s="582">
        <v>27000</v>
      </c>
      <c r="BF83" s="582">
        <v>3127000</v>
      </c>
      <c r="BG83" s="582">
        <v>6290</v>
      </c>
      <c r="BH83" s="582">
        <v>87605.99</v>
      </c>
      <c r="BI83" s="582">
        <v>179933</v>
      </c>
      <c r="BJ83" s="582">
        <v>108030</v>
      </c>
      <c r="BK83" s="582">
        <v>181610</v>
      </c>
      <c r="BL83" s="582">
        <v>11400</v>
      </c>
      <c r="BM83" s="582">
        <v>41700</v>
      </c>
      <c r="BN83" s="582">
        <v>44800</v>
      </c>
      <c r="BO83" s="582">
        <v>11500</v>
      </c>
      <c r="BP83" s="582">
        <v>79242</v>
      </c>
      <c r="BQ83" s="582">
        <v>65445.84</v>
      </c>
      <c r="BS83" s="582">
        <v>278000</v>
      </c>
      <c r="BT83" s="582">
        <v>14966.29</v>
      </c>
      <c r="BU83" s="582">
        <v>47290</v>
      </c>
      <c r="BV83" s="582">
        <v>74300</v>
      </c>
      <c r="BW83" s="582">
        <v>469499</v>
      </c>
      <c r="BX83" s="582">
        <v>367703</v>
      </c>
      <c r="BY83" s="582">
        <v>383950</v>
      </c>
      <c r="BZ83" s="582">
        <v>533261.5</v>
      </c>
      <c r="CA83" s="582">
        <v>564560</v>
      </c>
      <c r="CB83" s="582">
        <v>79400</v>
      </c>
      <c r="CC83" s="582">
        <v>174382</v>
      </c>
      <c r="CD83" s="582">
        <v>565005.44999999995</v>
      </c>
      <c r="CE83" s="582">
        <v>361010</v>
      </c>
      <c r="CF83" s="582">
        <v>17190</v>
      </c>
      <c r="CG83" s="582">
        <v>102319.06</v>
      </c>
      <c r="CH83" s="582">
        <v>90859</v>
      </c>
      <c r="CI83" s="582">
        <v>104310</v>
      </c>
      <c r="CJ83" s="582">
        <v>178706</v>
      </c>
      <c r="CK83" s="582">
        <v>119900</v>
      </c>
      <c r="CL83" s="582">
        <v>88899.97</v>
      </c>
      <c r="CM83" s="582">
        <v>248420</v>
      </c>
      <c r="CN83" s="582">
        <v>224210</v>
      </c>
      <c r="CO83" s="582">
        <v>0</v>
      </c>
      <c r="CP83" s="582">
        <v>68760</v>
      </c>
      <c r="CQ83" s="582">
        <v>285680</v>
      </c>
      <c r="CR83" s="582">
        <v>285900</v>
      </c>
      <c r="CS83" s="582">
        <v>108300</v>
      </c>
      <c r="CT83" s="582">
        <v>3531940</v>
      </c>
      <c r="CU83" s="582">
        <v>23860</v>
      </c>
      <c r="CV83" s="582">
        <v>229980</v>
      </c>
      <c r="CW83" s="582">
        <v>168719</v>
      </c>
      <c r="CX83" s="582">
        <v>20575</v>
      </c>
      <c r="CY83" s="582">
        <v>51369.599999999999</v>
      </c>
      <c r="CZ83" s="582">
        <v>28000</v>
      </c>
      <c r="DA83" s="582">
        <v>338454</v>
      </c>
      <c r="DB83" s="582">
        <v>1431787.92</v>
      </c>
      <c r="DC83" s="582">
        <v>6774484.2300000004</v>
      </c>
      <c r="DD83" s="582">
        <v>2400855</v>
      </c>
      <c r="DE83" s="582">
        <v>2669860</v>
      </c>
      <c r="DF83" s="582">
        <v>286380</v>
      </c>
      <c r="DG83" s="582">
        <v>634235</v>
      </c>
      <c r="DH83" s="582">
        <v>6457774</v>
      </c>
      <c r="DI83" s="582">
        <v>304846.63</v>
      </c>
      <c r="DJ83" s="582">
        <v>320215</v>
      </c>
      <c r="DK83" s="582">
        <v>25600885.300000001</v>
      </c>
      <c r="DL83" s="582">
        <v>1384027.5</v>
      </c>
      <c r="DM83" s="582">
        <v>2289882</v>
      </c>
      <c r="DN83" s="582">
        <v>348036</v>
      </c>
      <c r="DO83" s="582">
        <v>342722.22</v>
      </c>
      <c r="DP83" s="582">
        <v>1091170</v>
      </c>
      <c r="DQ83" s="582">
        <v>1948699.5</v>
      </c>
      <c r="DR83" s="582">
        <v>1166989.3999999999</v>
      </c>
      <c r="DS83" s="582">
        <v>7032066</v>
      </c>
      <c r="DT83" s="582">
        <v>23008782.41</v>
      </c>
      <c r="DU83" s="582">
        <v>0</v>
      </c>
      <c r="DV83" s="582">
        <v>2253060</v>
      </c>
      <c r="DW83" s="582">
        <v>1593050.08</v>
      </c>
      <c r="DX83" s="582">
        <v>346890.01</v>
      </c>
      <c r="DY83" s="582">
        <v>815905</v>
      </c>
      <c r="DZ83" s="582">
        <v>362630</v>
      </c>
      <c r="EA83" s="582">
        <v>39600</v>
      </c>
      <c r="EB83" s="582">
        <v>16000</v>
      </c>
      <c r="EC83" s="582">
        <v>452450</v>
      </c>
      <c r="ED83" s="582">
        <v>849781</v>
      </c>
      <c r="EE83" s="582">
        <v>269931</v>
      </c>
      <c r="EF83" s="582">
        <v>7182300</v>
      </c>
      <c r="EG83" s="582">
        <v>163000</v>
      </c>
      <c r="EH83" s="582">
        <v>682504</v>
      </c>
      <c r="EI83" s="582">
        <v>212346.27</v>
      </c>
      <c r="EJ83" s="582">
        <v>12890</v>
      </c>
      <c r="EK83" s="582">
        <v>198412</v>
      </c>
      <c r="EL83" s="582">
        <v>471729</v>
      </c>
      <c r="EM83" s="582">
        <v>75541</v>
      </c>
      <c r="EN83" s="582">
        <v>4300</v>
      </c>
      <c r="EO83" s="582">
        <v>1194250</v>
      </c>
      <c r="EP83" s="582">
        <v>2652704.75</v>
      </c>
      <c r="EQ83" s="582">
        <v>561070</v>
      </c>
      <c r="ER83" s="582">
        <v>50400</v>
      </c>
      <c r="ES83" s="582">
        <v>921555</v>
      </c>
      <c r="ET83" s="582">
        <v>108600</v>
      </c>
      <c r="EU83" s="582">
        <v>198500</v>
      </c>
      <c r="EV83" s="582">
        <v>3743159.19</v>
      </c>
      <c r="EW83" s="582">
        <v>1948507.6</v>
      </c>
      <c r="EX83" s="582">
        <v>494930</v>
      </c>
      <c r="EY83" s="582">
        <v>1602345</v>
      </c>
      <c r="EZ83" s="582">
        <v>3142135</v>
      </c>
      <c r="FA83" s="582">
        <v>0</v>
      </c>
      <c r="FB83" s="582">
        <v>991980</v>
      </c>
      <c r="FC83" s="582">
        <v>611740</v>
      </c>
      <c r="FD83" s="582">
        <v>847849</v>
      </c>
      <c r="FE83" s="582">
        <v>775090</v>
      </c>
      <c r="FF83" s="582">
        <v>811060</v>
      </c>
      <c r="FG83" s="582">
        <v>199540</v>
      </c>
      <c r="FH83" s="582">
        <v>1082820</v>
      </c>
      <c r="FJ83" s="582">
        <v>10530</v>
      </c>
      <c r="FK83" s="582">
        <v>0</v>
      </c>
      <c r="FL83" s="582">
        <v>44000</v>
      </c>
      <c r="FM83" s="582">
        <v>2145177.2000000002</v>
      </c>
      <c r="FN83" s="582">
        <v>0</v>
      </c>
      <c r="FO83" s="582">
        <v>181200</v>
      </c>
      <c r="FP83" s="582">
        <v>0</v>
      </c>
      <c r="FQ83" s="582">
        <v>1088320.3999999999</v>
      </c>
      <c r="FR83" s="582">
        <v>540085</v>
      </c>
      <c r="FS83" s="582">
        <v>108050</v>
      </c>
      <c r="FT83" s="582">
        <v>322884.98</v>
      </c>
      <c r="FU83" s="582">
        <v>109040</v>
      </c>
      <c r="FV83" s="582">
        <v>531540</v>
      </c>
      <c r="FW83" s="582">
        <v>455715</v>
      </c>
      <c r="FX83" s="582">
        <v>227140</v>
      </c>
      <c r="FY83" s="582">
        <v>91207.8</v>
      </c>
      <c r="FZ83" s="582">
        <v>308900</v>
      </c>
      <c r="GA83" s="582">
        <v>1611502.95</v>
      </c>
      <c r="GB83" s="582">
        <v>129031.5</v>
      </c>
      <c r="GC83" s="582">
        <v>669504</v>
      </c>
      <c r="GD83" s="582">
        <v>120180</v>
      </c>
      <c r="GE83" s="582">
        <v>163500</v>
      </c>
      <c r="GF83" s="582">
        <v>5203957</v>
      </c>
      <c r="GG83" s="582">
        <v>0</v>
      </c>
      <c r="GH83" s="582">
        <v>952114</v>
      </c>
      <c r="GI83" s="582">
        <v>183360</v>
      </c>
      <c r="GJ83" s="582">
        <v>0</v>
      </c>
      <c r="GK83" s="582">
        <v>174699</v>
      </c>
      <c r="GL83" s="582">
        <v>207440</v>
      </c>
      <c r="GM83" s="582">
        <v>131880</v>
      </c>
      <c r="GN83" s="582">
        <v>477700</v>
      </c>
      <c r="GO83" s="582">
        <v>91880</v>
      </c>
      <c r="GP83" s="582">
        <v>413450</v>
      </c>
      <c r="GQ83" s="582">
        <v>5222782.93</v>
      </c>
      <c r="GR83" s="582">
        <v>43730</v>
      </c>
      <c r="GS83" s="582">
        <v>0</v>
      </c>
      <c r="GT83" s="582">
        <v>457333</v>
      </c>
      <c r="GU83" s="582">
        <v>0</v>
      </c>
      <c r="GV83" s="582">
        <v>548700</v>
      </c>
      <c r="GW83" s="582">
        <v>315320</v>
      </c>
      <c r="GX83" s="582">
        <v>245120</v>
      </c>
      <c r="GY83" s="582">
        <v>1771603.3</v>
      </c>
      <c r="GZ83" s="582">
        <v>113450</v>
      </c>
      <c r="HB83" s="582">
        <v>354646</v>
      </c>
      <c r="HC83" s="582">
        <v>86670</v>
      </c>
      <c r="HD83" s="582">
        <v>3634624.23</v>
      </c>
      <c r="HE83" s="582">
        <v>332101.2</v>
      </c>
      <c r="HF83" s="582">
        <v>12544799.369999999</v>
      </c>
      <c r="HG83" s="582">
        <v>221260</v>
      </c>
      <c r="HH83" s="582">
        <v>6722611.0199999996</v>
      </c>
      <c r="HI83" s="582">
        <v>97000</v>
      </c>
      <c r="HJ83" s="582">
        <v>371800</v>
      </c>
      <c r="HK83" s="582">
        <v>8743786.1699999999</v>
      </c>
      <c r="HL83" s="582">
        <v>1050974</v>
      </c>
      <c r="HM83" s="582">
        <v>2175186.2000000002</v>
      </c>
      <c r="HN83" s="582">
        <v>19582.150000000001</v>
      </c>
      <c r="HO83" s="582">
        <v>1623700</v>
      </c>
      <c r="HP83" s="582">
        <v>43434.58</v>
      </c>
      <c r="HQ83" s="582">
        <v>987604</v>
      </c>
      <c r="HR83" s="582">
        <v>675133.16</v>
      </c>
      <c r="HS83" s="582">
        <v>481520</v>
      </c>
      <c r="HT83" s="582">
        <v>1724990</v>
      </c>
      <c r="HU83" s="582">
        <v>267362</v>
      </c>
      <c r="HV83" s="582">
        <v>0</v>
      </c>
      <c r="HW83" s="582">
        <v>510690</v>
      </c>
      <c r="HX83" s="582">
        <v>4419</v>
      </c>
      <c r="HY83" s="582">
        <v>1458793.33</v>
      </c>
      <c r="HZ83" s="582">
        <v>275398</v>
      </c>
      <c r="IA83" s="582">
        <v>415423.93</v>
      </c>
      <c r="IB83" s="582">
        <v>1257173.97</v>
      </c>
      <c r="ID83" s="582">
        <v>1908085.18</v>
      </c>
      <c r="IE83" s="582">
        <v>401326</v>
      </c>
      <c r="IF83" s="582">
        <v>683000</v>
      </c>
      <c r="IG83" s="582">
        <v>220639</v>
      </c>
      <c r="IH83" s="582">
        <v>8150</v>
      </c>
      <c r="IK83" s="582">
        <v>96780</v>
      </c>
      <c r="IL83" s="582">
        <v>297157.07</v>
      </c>
      <c r="IM83" s="582">
        <v>865660.8</v>
      </c>
      <c r="IN83" s="582">
        <v>324485</v>
      </c>
      <c r="IO83" s="582">
        <v>0</v>
      </c>
      <c r="IP83" s="582">
        <v>152165.16999999998</v>
      </c>
      <c r="IQ83" s="582">
        <v>380453</v>
      </c>
      <c r="IR83" s="582">
        <v>364529.41</v>
      </c>
      <c r="IS83" s="582">
        <v>115161.48</v>
      </c>
      <c r="IT83" s="582">
        <v>24888166.239999998</v>
      </c>
      <c r="IV83" s="582">
        <v>87600</v>
      </c>
      <c r="IW83" s="582">
        <v>259112</v>
      </c>
      <c r="IX83" s="582">
        <v>1495910.86</v>
      </c>
      <c r="IY83" s="582">
        <v>31710</v>
      </c>
      <c r="IZ83" s="582">
        <v>1809524.79</v>
      </c>
      <c r="JA83" s="582">
        <v>17000</v>
      </c>
      <c r="JB83" s="582">
        <v>221660</v>
      </c>
      <c r="JC83" s="582">
        <v>88000</v>
      </c>
      <c r="JD83" s="582">
        <v>27381.3</v>
      </c>
      <c r="JE83" s="582">
        <v>241796.81</v>
      </c>
      <c r="JF83" s="582">
        <v>34020</v>
      </c>
      <c r="JG83" s="582">
        <v>1057427.6299999999</v>
      </c>
      <c r="JH83" s="582">
        <v>404900</v>
      </c>
      <c r="JI83" s="582">
        <v>441284.8</v>
      </c>
      <c r="JJ83" s="582">
        <v>128830</v>
      </c>
      <c r="JK83" s="582">
        <v>626717.5</v>
      </c>
      <c r="JL83" s="582">
        <v>6465652</v>
      </c>
      <c r="JM83" s="582">
        <v>1146486</v>
      </c>
      <c r="JN83" s="582">
        <v>2376482.4300000002</v>
      </c>
      <c r="JO83" s="582">
        <v>323485.33</v>
      </c>
      <c r="JP83" s="582">
        <v>43590</v>
      </c>
      <c r="JQ83" s="582">
        <v>157250</v>
      </c>
      <c r="JR83" s="582">
        <v>11790</v>
      </c>
      <c r="JS83" s="582">
        <v>1232890</v>
      </c>
      <c r="JT83" s="582">
        <v>10602.13</v>
      </c>
      <c r="JU83" s="582">
        <v>839870</v>
      </c>
      <c r="JV83" s="582">
        <v>69011</v>
      </c>
      <c r="JW83" s="582">
        <v>1171276</v>
      </c>
      <c r="JX83" s="582">
        <v>340949.43</v>
      </c>
      <c r="JY83" s="582">
        <v>38300</v>
      </c>
      <c r="JZ83" s="582">
        <v>301580</v>
      </c>
      <c r="KA83" s="582">
        <v>0</v>
      </c>
      <c r="KB83" s="582">
        <v>119990</v>
      </c>
      <c r="KC83" s="582">
        <v>744200</v>
      </c>
      <c r="KD83" s="582">
        <v>329630</v>
      </c>
      <c r="KE83" s="582">
        <v>125675</v>
      </c>
      <c r="KF83" s="582">
        <v>96400</v>
      </c>
      <c r="KG83" s="582">
        <v>16440</v>
      </c>
      <c r="KH83" s="582">
        <v>147657</v>
      </c>
      <c r="KI83" s="582">
        <v>15901786.41</v>
      </c>
      <c r="KJ83" s="582">
        <v>269490</v>
      </c>
      <c r="KK83" s="582">
        <v>119628.3</v>
      </c>
      <c r="KL83" s="582">
        <v>2282725.17</v>
      </c>
      <c r="KM83" s="582">
        <v>0</v>
      </c>
      <c r="KN83" s="582">
        <v>546527</v>
      </c>
      <c r="KO83" s="582">
        <v>1258464.8700000001</v>
      </c>
      <c r="KP83" s="582">
        <v>18000</v>
      </c>
      <c r="KQ83" s="582">
        <v>66116</v>
      </c>
      <c r="KR83" s="582">
        <v>131783.79999999999</v>
      </c>
      <c r="KS83" s="582">
        <v>39700</v>
      </c>
      <c r="KT83" s="582">
        <v>0</v>
      </c>
      <c r="KU83" s="582">
        <v>1690760</v>
      </c>
      <c r="KV83" s="582">
        <v>410030</v>
      </c>
      <c r="KW83" s="582">
        <v>74700</v>
      </c>
      <c r="KX83" s="582">
        <v>1456764.87</v>
      </c>
      <c r="KY83" s="582">
        <v>626499.5</v>
      </c>
      <c r="KZ83" s="582">
        <v>804489</v>
      </c>
      <c r="LA83" s="582">
        <v>545145</v>
      </c>
      <c r="LB83" s="582">
        <v>265979.44</v>
      </c>
      <c r="LC83" s="582">
        <v>3215320</v>
      </c>
      <c r="LD83" s="582">
        <v>919510.01</v>
      </c>
      <c r="LE83" s="582">
        <v>500400</v>
      </c>
      <c r="LF83" s="582">
        <v>479578</v>
      </c>
      <c r="LG83" s="582">
        <v>1633435</v>
      </c>
      <c r="LJ83" s="582">
        <v>20020</v>
      </c>
      <c r="LK83" s="582">
        <v>543075</v>
      </c>
      <c r="LL83" s="582">
        <v>1174960</v>
      </c>
      <c r="LM83" s="582">
        <v>146900</v>
      </c>
      <c r="LN83" s="582">
        <v>540726.25</v>
      </c>
      <c r="LO83" s="582">
        <v>223280</v>
      </c>
      <c r="LP83" s="582">
        <v>807338.13</v>
      </c>
      <c r="LR83" s="582">
        <v>21640</v>
      </c>
      <c r="LS83" s="582">
        <v>631884.6</v>
      </c>
      <c r="LT83" s="582">
        <v>39900</v>
      </c>
      <c r="LU83" s="582">
        <v>364601.5</v>
      </c>
      <c r="LV83" s="582">
        <v>2911577.63</v>
      </c>
      <c r="LW83" s="582">
        <v>1724686</v>
      </c>
      <c r="LX83" s="582">
        <v>441200</v>
      </c>
      <c r="LY83" s="582">
        <v>160000</v>
      </c>
      <c r="LZ83" s="582">
        <v>693776</v>
      </c>
      <c r="MA83" s="582">
        <v>470761.1</v>
      </c>
      <c r="MB83" s="582">
        <v>2069400</v>
      </c>
      <c r="MC83" s="582">
        <v>345881.51</v>
      </c>
      <c r="MD83" s="582">
        <v>246300</v>
      </c>
      <c r="ME83" s="582">
        <v>78690</v>
      </c>
      <c r="MF83" s="582">
        <v>830599.1</v>
      </c>
      <c r="MG83" s="582">
        <v>573800</v>
      </c>
      <c r="MH83" s="582">
        <v>5148548</v>
      </c>
      <c r="MI83" s="582">
        <v>375890</v>
      </c>
      <c r="MJ83" s="582">
        <v>117550</v>
      </c>
      <c r="MK83" s="582">
        <v>166750</v>
      </c>
      <c r="ML83" s="582">
        <v>194940.76</v>
      </c>
      <c r="MM83" s="582">
        <v>278139</v>
      </c>
      <c r="MN83" s="582">
        <v>597321.6</v>
      </c>
      <c r="MO83" s="582">
        <v>120000</v>
      </c>
      <c r="MP83" s="582">
        <v>528850</v>
      </c>
      <c r="MQ83" s="582">
        <v>409970</v>
      </c>
      <c r="MR83" s="582">
        <v>424865</v>
      </c>
      <c r="MS83" s="582">
        <v>17590</v>
      </c>
      <c r="MT83" s="582">
        <v>412300</v>
      </c>
      <c r="MU83" s="582">
        <v>183170</v>
      </c>
      <c r="MV83" s="582">
        <v>326755</v>
      </c>
      <c r="MW83" s="582">
        <v>1367827</v>
      </c>
      <c r="MX83" s="582">
        <v>2602601.5</v>
      </c>
      <c r="MY83" s="582">
        <v>1344670</v>
      </c>
      <c r="MZ83" s="582">
        <v>910593.75</v>
      </c>
      <c r="NA83" s="582">
        <v>13500</v>
      </c>
      <c r="NB83" s="582">
        <v>2819760.38</v>
      </c>
      <c r="NC83" s="582">
        <v>649895.6</v>
      </c>
      <c r="NE83" s="582">
        <v>24844</v>
      </c>
      <c r="NF83" s="582">
        <v>9234558.8000000007</v>
      </c>
      <c r="NG83" s="582">
        <v>774275</v>
      </c>
      <c r="NH83" s="582">
        <v>6528521.7000000002</v>
      </c>
      <c r="NI83" s="582">
        <v>54500</v>
      </c>
      <c r="NJ83" s="582">
        <v>690174</v>
      </c>
      <c r="NK83" s="582">
        <v>1736098.59</v>
      </c>
      <c r="NL83" s="582">
        <v>175601.2</v>
      </c>
      <c r="NM83" s="582">
        <v>265284.59999999998</v>
      </c>
      <c r="NN83" s="582">
        <v>1141550</v>
      </c>
      <c r="NO83" s="582">
        <v>974900</v>
      </c>
      <c r="NP83" s="582">
        <v>601487</v>
      </c>
      <c r="NR83" s="582">
        <v>199100</v>
      </c>
      <c r="NS83" s="582">
        <v>486205</v>
      </c>
      <c r="NU83" s="582">
        <v>305129.5</v>
      </c>
      <c r="NV83" s="582">
        <v>34060</v>
      </c>
      <c r="NW83" s="582">
        <v>30790</v>
      </c>
      <c r="NY83" s="582">
        <v>5666940.9500000002</v>
      </c>
      <c r="NZ83" s="582">
        <v>517077.28</v>
      </c>
      <c r="OA83" s="582">
        <v>409000</v>
      </c>
      <c r="OB83" s="582">
        <v>0</v>
      </c>
      <c r="OC83" s="582">
        <v>0</v>
      </c>
      <c r="OD83" s="582">
        <v>580010.84</v>
      </c>
      <c r="OF83" s="582">
        <v>2947608.02</v>
      </c>
      <c r="OG83" s="582">
        <v>450854.21</v>
      </c>
      <c r="OH83" s="582">
        <v>6327942.6900000004</v>
      </c>
      <c r="OI83" s="582">
        <v>329197</v>
      </c>
      <c r="OJ83" s="582">
        <v>1545511.84</v>
      </c>
      <c r="OK83" s="582">
        <v>6765056.0300000003</v>
      </c>
      <c r="OL83" s="582">
        <v>1978640</v>
      </c>
      <c r="OM83" s="582">
        <v>2655355.7799999998</v>
      </c>
      <c r="OO83" s="582">
        <v>254892.19</v>
      </c>
      <c r="OP83" s="582">
        <v>14144678.59</v>
      </c>
      <c r="OQ83" s="582">
        <v>720996.5</v>
      </c>
      <c r="OR83" s="582">
        <v>0</v>
      </c>
      <c r="OS83" s="582">
        <v>1129000</v>
      </c>
      <c r="OU83" s="582">
        <v>549350</v>
      </c>
      <c r="OV83" s="582">
        <v>111500</v>
      </c>
      <c r="OW83" s="582">
        <v>1392900</v>
      </c>
      <c r="OX83" s="582">
        <v>157000</v>
      </c>
      <c r="OY83" s="582">
        <v>877351.2</v>
      </c>
      <c r="OZ83" s="582">
        <v>266180</v>
      </c>
      <c r="PA83" s="582">
        <v>53075</v>
      </c>
      <c r="PB83" s="582">
        <v>1329190</v>
      </c>
      <c r="PC83" s="582">
        <v>6738026.5</v>
      </c>
      <c r="PD83" s="582">
        <v>648280</v>
      </c>
      <c r="PE83" s="582">
        <v>2251877.7000000002</v>
      </c>
      <c r="PF83" s="582">
        <v>81780</v>
      </c>
      <c r="PG83" s="582">
        <v>520650</v>
      </c>
      <c r="PH83" s="582">
        <v>735385</v>
      </c>
      <c r="PI83" s="582">
        <v>562260</v>
      </c>
      <c r="PJ83" s="582">
        <v>411860</v>
      </c>
      <c r="PK83" s="582">
        <v>861385</v>
      </c>
      <c r="PL83" s="582">
        <v>555512</v>
      </c>
      <c r="PM83" s="582">
        <v>511500</v>
      </c>
      <c r="PN83" s="582">
        <v>3676667</v>
      </c>
      <c r="PO83" s="582">
        <v>334486</v>
      </c>
      <c r="PP83" s="582">
        <v>3336447.16</v>
      </c>
      <c r="PQ83" s="582">
        <v>709770</v>
      </c>
      <c r="PR83" s="582">
        <v>16535</v>
      </c>
      <c r="PS83" s="582">
        <v>80688.22</v>
      </c>
      <c r="PT83" s="582">
        <v>30400</v>
      </c>
      <c r="PU83" s="582">
        <v>883000</v>
      </c>
      <c r="PV83" s="582">
        <v>930552.19</v>
      </c>
      <c r="PW83" s="582">
        <v>0</v>
      </c>
      <c r="PX83" s="582">
        <v>264904</v>
      </c>
      <c r="PY83" s="582">
        <v>2418387.2999999998</v>
      </c>
      <c r="PZ83" s="582">
        <v>1016820</v>
      </c>
      <c r="QA83" s="582">
        <v>1396563.68</v>
      </c>
      <c r="QB83" s="582">
        <v>70600</v>
      </c>
      <c r="QC83" s="582">
        <v>625765</v>
      </c>
      <c r="QD83" s="582">
        <v>236933</v>
      </c>
      <c r="QE83" s="582">
        <v>412670</v>
      </c>
      <c r="QF83" s="582">
        <v>979125</v>
      </c>
      <c r="QG83" s="582">
        <v>272600</v>
      </c>
      <c r="QH83" s="582">
        <v>80455</v>
      </c>
      <c r="QI83" s="582">
        <v>1866091.45</v>
      </c>
      <c r="QJ83" s="582">
        <v>37989</v>
      </c>
      <c r="QK83" s="582">
        <v>239648</v>
      </c>
      <c r="QL83" s="582">
        <v>458955</v>
      </c>
      <c r="QM83" s="582">
        <v>164600</v>
      </c>
      <c r="QN83" s="582">
        <v>1037600</v>
      </c>
      <c r="QP83" s="582">
        <v>126340.5</v>
      </c>
      <c r="QQ83" s="582">
        <v>32495</v>
      </c>
      <c r="QR83" s="582">
        <v>34975.01</v>
      </c>
      <c r="QS83" s="582">
        <v>163150</v>
      </c>
      <c r="QT83" s="582">
        <v>113803.06</v>
      </c>
      <c r="QU83" s="582">
        <v>37061272</v>
      </c>
      <c r="QV83" s="582">
        <v>627160</v>
      </c>
      <c r="QW83" s="582">
        <v>185360</v>
      </c>
      <c r="QX83" s="582">
        <v>346869.5</v>
      </c>
      <c r="QY83" s="582">
        <v>388356.5</v>
      </c>
      <c r="QZ83" s="582">
        <v>1304503</v>
      </c>
      <c r="RA83" s="582">
        <v>1268836.6000000001</v>
      </c>
      <c r="RB83" s="582">
        <v>4748252.32</v>
      </c>
      <c r="RC83" s="582">
        <v>224312.5</v>
      </c>
      <c r="RD83" s="582">
        <v>102595.14</v>
      </c>
      <c r="RE83" s="582">
        <v>490590</v>
      </c>
      <c r="RF83" s="582">
        <v>252000</v>
      </c>
      <c r="RG83" s="582">
        <v>550560</v>
      </c>
      <c r="RH83" s="582">
        <v>9616359</v>
      </c>
      <c r="RI83" s="582">
        <v>3246125.52</v>
      </c>
      <c r="RJ83" s="582">
        <v>140000</v>
      </c>
      <c r="RK83" s="582">
        <v>607200</v>
      </c>
      <c r="RL83" s="582">
        <v>1164908</v>
      </c>
      <c r="RM83" s="582">
        <v>1905124.05</v>
      </c>
      <c r="RN83" s="582">
        <v>2383054</v>
      </c>
      <c r="RO83" s="582">
        <v>1404610</v>
      </c>
      <c r="RP83" s="582">
        <v>862290</v>
      </c>
      <c r="RQ83" s="582">
        <v>837414</v>
      </c>
      <c r="RR83" s="582">
        <v>2067299</v>
      </c>
      <c r="RS83" s="582">
        <v>547161</v>
      </c>
      <c r="RT83" s="582">
        <v>322700</v>
      </c>
      <c r="RU83" s="582">
        <v>867755.89</v>
      </c>
      <c r="RV83" s="582">
        <v>279440</v>
      </c>
      <c r="RW83" s="582">
        <v>1126200</v>
      </c>
      <c r="RX83" s="582">
        <v>398345</v>
      </c>
      <c r="RY83" s="582">
        <v>757984</v>
      </c>
      <c r="RZ83" s="582">
        <v>453484</v>
      </c>
      <c r="SA83" s="582">
        <v>2132890</v>
      </c>
      <c r="SB83" s="582">
        <v>3164074.78</v>
      </c>
      <c r="SC83" s="582">
        <v>227869</v>
      </c>
      <c r="SD83" s="582">
        <v>76490</v>
      </c>
      <c r="SE83" s="582">
        <v>346596.6</v>
      </c>
      <c r="SF83" s="582">
        <v>111640</v>
      </c>
      <c r="SG83" s="582">
        <v>525565</v>
      </c>
      <c r="SH83" s="582">
        <v>0</v>
      </c>
      <c r="SI83" s="582">
        <v>550790</v>
      </c>
      <c r="SJ83" s="582">
        <v>458113</v>
      </c>
      <c r="SK83" s="582">
        <v>1892550</v>
      </c>
      <c r="SL83" s="582">
        <v>2864609</v>
      </c>
      <c r="SM83" s="582">
        <v>749186.74</v>
      </c>
      <c r="SN83" s="582">
        <v>1947492</v>
      </c>
      <c r="SO83" s="582">
        <v>121550</v>
      </c>
      <c r="SP83" s="582">
        <v>1143096</v>
      </c>
      <c r="SQ83" s="582">
        <v>1413830</v>
      </c>
      <c r="SR83" s="582">
        <v>539407</v>
      </c>
      <c r="SS83" s="582">
        <v>1538880</v>
      </c>
      <c r="ST83" s="582">
        <v>453960</v>
      </c>
      <c r="SU83" s="582">
        <v>570660</v>
      </c>
      <c r="SV83" s="582">
        <v>2860098</v>
      </c>
      <c r="SW83" s="582">
        <v>372200</v>
      </c>
      <c r="SX83" s="582">
        <v>1044975</v>
      </c>
      <c r="SY83" s="582">
        <v>2913520</v>
      </c>
      <c r="SZ83" s="582">
        <v>0</v>
      </c>
      <c r="TA83" s="582">
        <v>38500</v>
      </c>
      <c r="TB83" s="582">
        <v>387972</v>
      </c>
      <c r="TC83" s="582">
        <v>4088818</v>
      </c>
      <c r="TD83" s="582">
        <v>217450</v>
      </c>
      <c r="TE83" s="582">
        <v>675430</v>
      </c>
      <c r="TF83" s="582">
        <v>1463150</v>
      </c>
      <c r="TG83" s="582">
        <v>9998</v>
      </c>
      <c r="TH83" s="582">
        <v>683749</v>
      </c>
      <c r="TI83" s="582">
        <v>176890</v>
      </c>
      <c r="TJ83" s="582">
        <v>8582126</v>
      </c>
      <c r="TK83" s="582">
        <v>91060</v>
      </c>
      <c r="TL83" s="582">
        <v>223130</v>
      </c>
      <c r="TM83" s="582">
        <v>627940</v>
      </c>
      <c r="TN83" s="582">
        <v>255720</v>
      </c>
      <c r="TO83" s="582">
        <v>434550</v>
      </c>
      <c r="TP83" s="582">
        <v>136200</v>
      </c>
      <c r="TQ83" s="582">
        <v>9487138.6500000004</v>
      </c>
      <c r="TR83" s="582">
        <v>642521</v>
      </c>
      <c r="TS83" s="582">
        <v>82112.5</v>
      </c>
      <c r="TT83" s="582">
        <v>810760</v>
      </c>
      <c r="TU83" s="582">
        <v>198300</v>
      </c>
      <c r="TV83" s="582">
        <v>574134</v>
      </c>
      <c r="TW83" s="582">
        <v>110870</v>
      </c>
      <c r="TX83" s="582">
        <v>105900</v>
      </c>
      <c r="TY83" s="582">
        <v>678000</v>
      </c>
      <c r="TZ83" s="582">
        <v>1500550</v>
      </c>
      <c r="UA83" s="582">
        <v>738710</v>
      </c>
      <c r="UB83" s="582">
        <v>2541500</v>
      </c>
      <c r="UC83" s="582">
        <v>438600</v>
      </c>
      <c r="UD83" s="582">
        <v>377978</v>
      </c>
      <c r="UE83" s="582">
        <v>95153</v>
      </c>
      <c r="UF83" s="582">
        <v>2941830.6</v>
      </c>
      <c r="UG83" s="582">
        <v>933629</v>
      </c>
      <c r="UH83" s="582">
        <v>862443.55</v>
      </c>
      <c r="UI83" s="582">
        <v>408863.44</v>
      </c>
      <c r="UJ83" s="582">
        <v>588273</v>
      </c>
      <c r="UK83" s="582">
        <v>10824512.630000001</v>
      </c>
      <c r="UL83" s="582">
        <v>418790</v>
      </c>
      <c r="UM83" s="582">
        <v>927456.75</v>
      </c>
      <c r="UN83" s="582">
        <v>2292342</v>
      </c>
      <c r="UO83" s="582">
        <v>228750</v>
      </c>
      <c r="UP83" s="582">
        <v>1205348.02</v>
      </c>
      <c r="UQ83" s="582">
        <v>8500735.3000000007</v>
      </c>
      <c r="UR83" s="582">
        <v>323240</v>
      </c>
      <c r="US83" s="582">
        <v>160030</v>
      </c>
      <c r="UT83" s="582">
        <v>7580150</v>
      </c>
      <c r="UU83" s="582">
        <v>3102996</v>
      </c>
      <c r="UV83" s="582">
        <v>171931</v>
      </c>
      <c r="UW83" s="582">
        <v>12362908.75</v>
      </c>
      <c r="UX83" s="582">
        <v>198040</v>
      </c>
      <c r="UY83" s="582">
        <v>120005</v>
      </c>
      <c r="UZ83" s="582">
        <v>1509450</v>
      </c>
      <c r="VA83" s="582">
        <v>864875</v>
      </c>
      <c r="VB83" s="582">
        <v>559260</v>
      </c>
      <c r="VC83" s="582">
        <v>696040</v>
      </c>
      <c r="VD83" s="582">
        <v>863225</v>
      </c>
      <c r="VE83" s="582">
        <v>1780790.83</v>
      </c>
      <c r="VF83" s="582">
        <v>597840</v>
      </c>
      <c r="VG83" s="582">
        <v>50411</v>
      </c>
      <c r="VH83" s="582">
        <v>811903.5</v>
      </c>
      <c r="VI83" s="582">
        <v>6968878</v>
      </c>
      <c r="VJ83" s="582">
        <v>113360</v>
      </c>
      <c r="VK83" s="582">
        <v>215790</v>
      </c>
      <c r="VL83" s="582">
        <v>0</v>
      </c>
      <c r="VM83" s="582">
        <v>11558943</v>
      </c>
      <c r="VN83" s="582">
        <v>583734.1</v>
      </c>
      <c r="VO83" s="582">
        <v>214950</v>
      </c>
      <c r="VP83" s="582">
        <v>121786</v>
      </c>
      <c r="VQ83" s="582">
        <v>381865.89</v>
      </c>
      <c r="VR83" s="582">
        <v>655994.75</v>
      </c>
      <c r="VS83" s="582">
        <v>179328.65</v>
      </c>
      <c r="VT83" s="582">
        <v>51800</v>
      </c>
      <c r="VU83" s="582">
        <v>817000</v>
      </c>
      <c r="VV83" s="582">
        <v>303914</v>
      </c>
      <c r="VW83" s="582">
        <v>76991.600000000006</v>
      </c>
      <c r="VX83" s="582">
        <v>4795497.8099999987</v>
      </c>
      <c r="VY83" s="582">
        <v>4047273.7</v>
      </c>
      <c r="VZ83" s="582">
        <v>12000</v>
      </c>
      <c r="WA83" s="582">
        <v>0</v>
      </c>
      <c r="WB83" s="582">
        <v>24786912.199999999</v>
      </c>
      <c r="WC83" s="582">
        <v>2465761.35</v>
      </c>
      <c r="WD83" s="582">
        <v>121951</v>
      </c>
      <c r="WF83" s="582">
        <v>345450.5</v>
      </c>
      <c r="WG83" s="582">
        <v>388058.5</v>
      </c>
      <c r="WH83" s="582">
        <v>654180</v>
      </c>
      <c r="WI83" s="582">
        <v>670971</v>
      </c>
      <c r="WJ83" s="582">
        <v>38950</v>
      </c>
      <c r="WK83" s="582">
        <v>189860</v>
      </c>
      <c r="WL83" s="582">
        <v>56068</v>
      </c>
      <c r="WM83" s="582">
        <v>827515</v>
      </c>
      <c r="WN83" s="582">
        <v>84536</v>
      </c>
      <c r="WO83" s="582">
        <v>282634</v>
      </c>
      <c r="WP83" s="582">
        <v>0</v>
      </c>
      <c r="WQ83" s="582">
        <v>2230240</v>
      </c>
      <c r="WR83" s="582">
        <v>21000</v>
      </c>
      <c r="WS83" s="582">
        <v>146500</v>
      </c>
      <c r="WT83" s="582">
        <v>71280</v>
      </c>
      <c r="WU83" s="582">
        <v>1068029</v>
      </c>
      <c r="WV83" s="582">
        <v>2510189.81</v>
      </c>
      <c r="WW83" s="582">
        <v>1040149.28</v>
      </c>
      <c r="WX83" s="582">
        <v>748270</v>
      </c>
      <c r="WY83" s="582">
        <v>568452.65</v>
      </c>
      <c r="WZ83" s="582">
        <v>616290</v>
      </c>
      <c r="XA83" s="582">
        <v>513621.01</v>
      </c>
      <c r="XB83" s="582">
        <v>61680.66</v>
      </c>
      <c r="XC83" s="582">
        <v>181500</v>
      </c>
      <c r="XD83" s="582">
        <v>7677585.9000000004</v>
      </c>
      <c r="XE83" s="582">
        <v>23000</v>
      </c>
      <c r="XF83" s="582">
        <v>358623.5</v>
      </c>
      <c r="XG83" s="582">
        <v>84350</v>
      </c>
      <c r="XH83" s="582">
        <v>177790</v>
      </c>
      <c r="XI83" s="582">
        <v>111718</v>
      </c>
      <c r="XJ83" s="582">
        <v>1214960</v>
      </c>
      <c r="XK83" s="582">
        <v>927330</v>
      </c>
      <c r="XL83" s="582">
        <v>1160790</v>
      </c>
      <c r="XM83" s="582">
        <v>159230</v>
      </c>
      <c r="XN83" s="582">
        <v>348000</v>
      </c>
      <c r="XO83" s="582">
        <v>2094000</v>
      </c>
      <c r="XP83" s="582">
        <v>0</v>
      </c>
      <c r="XQ83" s="582">
        <v>16000</v>
      </c>
      <c r="XR83" s="582">
        <v>352743</v>
      </c>
      <c r="XS83" s="582">
        <v>663595</v>
      </c>
      <c r="XT83" s="582">
        <v>532500</v>
      </c>
      <c r="XU83" s="582">
        <v>889125</v>
      </c>
      <c r="XV83" s="582">
        <v>207900</v>
      </c>
      <c r="XW83" s="582">
        <v>120000</v>
      </c>
      <c r="XX83" s="582">
        <v>68815</v>
      </c>
      <c r="XY83" s="582">
        <v>117820</v>
      </c>
      <c r="XZ83" s="582">
        <v>78580</v>
      </c>
      <c r="YA83" s="582">
        <v>329550</v>
      </c>
      <c r="YB83" s="582">
        <v>1169765</v>
      </c>
      <c r="YC83" s="582">
        <v>25680</v>
      </c>
      <c r="YD83" s="582">
        <v>122800</v>
      </c>
      <c r="YE83" s="582">
        <v>1560440</v>
      </c>
      <c r="YF83" s="582">
        <v>0</v>
      </c>
      <c r="YG83" s="582">
        <v>522393</v>
      </c>
      <c r="YH83" s="582">
        <v>1258270</v>
      </c>
      <c r="YI83" s="582">
        <v>620600</v>
      </c>
      <c r="YJ83" s="582">
        <v>1960090</v>
      </c>
      <c r="YK83" s="582">
        <v>107000</v>
      </c>
      <c r="YL83" s="582">
        <v>1582213.3</v>
      </c>
      <c r="YM83" s="582">
        <v>18000</v>
      </c>
      <c r="YN83" s="582">
        <v>7822000</v>
      </c>
      <c r="YO83" s="582">
        <v>2422095</v>
      </c>
      <c r="YP83" s="582">
        <v>993380.03</v>
      </c>
      <c r="YQ83" s="582">
        <v>200400</v>
      </c>
      <c r="YR83" s="582">
        <v>1034300</v>
      </c>
      <c r="YS83" s="582">
        <v>0</v>
      </c>
      <c r="YT83" s="582">
        <v>585375</v>
      </c>
      <c r="YU83" s="582">
        <v>993330</v>
      </c>
      <c r="YV83" s="582">
        <v>275000</v>
      </c>
      <c r="YW83" s="582">
        <v>3233981</v>
      </c>
      <c r="YX83" s="582">
        <v>408375.2</v>
      </c>
      <c r="YY83" s="582">
        <v>99720</v>
      </c>
      <c r="YZ83" s="582">
        <v>246080</v>
      </c>
      <c r="ZA83" s="582">
        <v>983777</v>
      </c>
      <c r="ZB83" s="582">
        <v>0</v>
      </c>
      <c r="ZC83" s="582">
        <v>364500</v>
      </c>
      <c r="ZD83" s="582">
        <v>1278540</v>
      </c>
      <c r="ZE83" s="582">
        <v>943600</v>
      </c>
      <c r="ZF83" s="582">
        <v>1049398</v>
      </c>
      <c r="ZG83" s="582">
        <v>158600</v>
      </c>
      <c r="ZH83" s="582">
        <v>744340</v>
      </c>
      <c r="ZI83" s="582">
        <v>271680</v>
      </c>
      <c r="ZJ83" s="582">
        <v>414490</v>
      </c>
      <c r="ZK83" s="582">
        <v>180300</v>
      </c>
      <c r="ZL83" s="582">
        <v>2235620</v>
      </c>
      <c r="ZM83" s="582">
        <v>5333290</v>
      </c>
      <c r="ZN83" s="582">
        <v>1286307</v>
      </c>
      <c r="ZO83" s="582">
        <v>4651094.2300000004</v>
      </c>
      <c r="ZP83" s="582">
        <v>10548709</v>
      </c>
      <c r="ZQ83" s="582">
        <v>521060</v>
      </c>
      <c r="ZR83" s="582">
        <v>602672</v>
      </c>
      <c r="ZS83" s="582">
        <v>258500</v>
      </c>
      <c r="ZT83" s="582">
        <v>523606</v>
      </c>
      <c r="ZU83" s="582">
        <v>811321</v>
      </c>
      <c r="ZV83" s="582">
        <v>1596670</v>
      </c>
      <c r="ZW83" s="582">
        <v>285840</v>
      </c>
      <c r="ZX83" s="582">
        <v>54600</v>
      </c>
      <c r="ZY83" s="582">
        <v>1771730</v>
      </c>
      <c r="ZZ83" s="582">
        <v>3977346</v>
      </c>
      <c r="AAA83" s="582">
        <v>0</v>
      </c>
      <c r="AAB83" s="582">
        <v>935269</v>
      </c>
      <c r="AAC83" s="582">
        <v>790590</v>
      </c>
      <c r="AAE83" s="582">
        <v>421045.1</v>
      </c>
      <c r="AAF83" s="582">
        <v>221600</v>
      </c>
      <c r="AAG83" s="582">
        <v>140875</v>
      </c>
      <c r="AAH83" s="582">
        <v>159603.83000000002</v>
      </c>
      <c r="AAI83" s="582">
        <v>87390</v>
      </c>
      <c r="AAJ83" s="582">
        <v>265857.40000000002</v>
      </c>
      <c r="AAK83" s="582">
        <v>337077</v>
      </c>
      <c r="AAL83" s="582">
        <v>481870</v>
      </c>
      <c r="AAM83" s="582">
        <v>120950</v>
      </c>
      <c r="AAN83" s="582">
        <v>2272989</v>
      </c>
      <c r="AAO83" s="582">
        <v>649820</v>
      </c>
      <c r="AAP83" s="582">
        <v>35295177</v>
      </c>
      <c r="AAQ83" s="582">
        <v>494090</v>
      </c>
      <c r="AAR83" s="582">
        <v>831700</v>
      </c>
      <c r="AAS83" s="582">
        <v>6736492.5</v>
      </c>
      <c r="AAT83" s="582">
        <v>225800</v>
      </c>
      <c r="AAU83" s="582">
        <v>0</v>
      </c>
      <c r="AAV83" s="582">
        <v>641690</v>
      </c>
      <c r="AAW83" s="582">
        <v>1087962.6499999999</v>
      </c>
      <c r="AAX83" s="582">
        <v>948622</v>
      </c>
      <c r="AAY83" s="582">
        <v>261395</v>
      </c>
      <c r="AAZ83" s="582">
        <v>772400</v>
      </c>
      <c r="ABA83" s="582">
        <v>619520</v>
      </c>
      <c r="ABB83" s="582">
        <v>3152202</v>
      </c>
      <c r="ABC83" s="582">
        <v>523840</v>
      </c>
      <c r="ABD83" s="582">
        <v>468046</v>
      </c>
      <c r="ABE83" s="582">
        <v>88220</v>
      </c>
      <c r="ABF83" s="582">
        <v>534450</v>
      </c>
      <c r="ABG83" s="582">
        <v>193504</v>
      </c>
      <c r="ABH83" s="582">
        <v>364920</v>
      </c>
      <c r="ABI83" s="582">
        <v>2579493</v>
      </c>
      <c r="ABJ83" s="582">
        <v>5181767</v>
      </c>
      <c r="ABK83" s="582">
        <v>502100</v>
      </c>
      <c r="ABL83" s="582">
        <v>122000</v>
      </c>
      <c r="ABM83" s="582">
        <v>113640</v>
      </c>
      <c r="ABN83" s="582">
        <v>563000</v>
      </c>
      <c r="ABO83" s="582">
        <v>358640</v>
      </c>
      <c r="ABP83" s="582">
        <v>5924235.4800000004</v>
      </c>
      <c r="ABQ83" s="582">
        <v>2081690</v>
      </c>
      <c r="ABR83" s="582">
        <v>497479.8</v>
      </c>
      <c r="ABS83" s="582">
        <v>430500</v>
      </c>
      <c r="ABT83" s="582">
        <v>213410</v>
      </c>
      <c r="ABU83" s="582">
        <v>172490</v>
      </c>
      <c r="ABV83" s="582">
        <v>763140.63</v>
      </c>
      <c r="ABW83" s="582">
        <v>1340990</v>
      </c>
      <c r="ABY83" s="582">
        <v>1065500</v>
      </c>
      <c r="ABZ83" s="582">
        <v>22000</v>
      </c>
      <c r="ACA83" s="582">
        <v>250705.23</v>
      </c>
      <c r="ACB83" s="582">
        <v>7990</v>
      </c>
      <c r="ACC83" s="582">
        <v>195270</v>
      </c>
      <c r="ACD83" s="582">
        <v>1041670</v>
      </c>
      <c r="ACE83" s="582">
        <v>110839.58</v>
      </c>
      <c r="ACF83" s="582">
        <v>0</v>
      </c>
      <c r="ACG83" s="582">
        <v>285078.36</v>
      </c>
      <c r="ACH83" s="582">
        <v>174588.33</v>
      </c>
      <c r="ACI83" s="582">
        <v>144774</v>
      </c>
      <c r="ACJ83" s="582">
        <v>29844257</v>
      </c>
      <c r="ACK83" s="582">
        <v>28000</v>
      </c>
      <c r="ACL83" s="582">
        <v>109500</v>
      </c>
      <c r="ACM83" s="582">
        <v>862736</v>
      </c>
      <c r="ACN83" s="582">
        <v>773500</v>
      </c>
      <c r="ACO83" s="582">
        <v>43400</v>
      </c>
      <c r="ACP83" s="582">
        <v>466867.02</v>
      </c>
      <c r="ACQ83" s="582">
        <v>4032420.35</v>
      </c>
      <c r="ACR83" s="582">
        <v>2648850</v>
      </c>
      <c r="ACS83" s="582">
        <v>723759</v>
      </c>
      <c r="ACT83" s="582">
        <v>1233600</v>
      </c>
      <c r="ACU83" s="582">
        <v>1289289.5</v>
      </c>
      <c r="ACV83" s="582">
        <v>1152710</v>
      </c>
      <c r="ACW83" s="582">
        <v>22355264.899999999</v>
      </c>
      <c r="ACX83" s="582">
        <v>1763820.72</v>
      </c>
      <c r="ACY83" s="582">
        <v>180500</v>
      </c>
      <c r="ACZ83" s="582">
        <v>1834480</v>
      </c>
      <c r="ADA83" s="582">
        <v>346956</v>
      </c>
      <c r="ADB83" s="582">
        <v>251200</v>
      </c>
      <c r="ADC83" s="582">
        <v>506990</v>
      </c>
      <c r="ADD83" s="582">
        <v>70000</v>
      </c>
      <c r="ADG83" s="582">
        <v>1862955</v>
      </c>
      <c r="ADH83" s="582">
        <v>0</v>
      </c>
      <c r="ADJ83" s="582">
        <v>12274</v>
      </c>
      <c r="ADL83" s="582">
        <v>35050</v>
      </c>
      <c r="ADM83" s="582">
        <v>1048948</v>
      </c>
      <c r="ADN83" s="582">
        <v>361332</v>
      </c>
      <c r="ADO83" s="582">
        <v>386440</v>
      </c>
      <c r="ADP83" s="582">
        <v>4694662.8600000003</v>
      </c>
      <c r="ADQ83" s="582">
        <v>1967395</v>
      </c>
      <c r="ADR83" s="582">
        <v>573749.99</v>
      </c>
      <c r="ADS83" s="582">
        <v>130284.8</v>
      </c>
      <c r="ADT83" s="582">
        <v>3454948.05</v>
      </c>
      <c r="ADU83" s="582">
        <v>240975</v>
      </c>
      <c r="ADV83" s="582">
        <v>159180</v>
      </c>
      <c r="ADW83" s="582">
        <v>39700</v>
      </c>
      <c r="ADX83" s="582">
        <v>267100</v>
      </c>
      <c r="ADY83" s="582">
        <v>388280</v>
      </c>
      <c r="ADZ83" s="582">
        <v>52128175.75</v>
      </c>
      <c r="AEA83" s="582">
        <v>32784616</v>
      </c>
      <c r="AEB83" s="582">
        <v>1887190</v>
      </c>
      <c r="AEC83" s="582">
        <v>734626.4</v>
      </c>
      <c r="AED83" s="582">
        <v>1765985</v>
      </c>
      <c r="AEE83" s="582">
        <v>1173670</v>
      </c>
      <c r="AEF83" s="582">
        <v>906490</v>
      </c>
      <c r="AEG83" s="582">
        <v>836400</v>
      </c>
      <c r="AEH83" s="582">
        <v>644415.49</v>
      </c>
      <c r="AEI83" s="582">
        <v>208225</v>
      </c>
      <c r="AEJ83" s="582">
        <v>358309.12</v>
      </c>
      <c r="AEK83" s="582">
        <v>2970345.55</v>
      </c>
      <c r="AEL83" s="582">
        <v>198390</v>
      </c>
      <c r="AEM83" s="582">
        <v>1694300</v>
      </c>
      <c r="AEN83" s="582">
        <v>4506280</v>
      </c>
      <c r="AEO83" s="582">
        <v>2608028</v>
      </c>
      <c r="AEP83" s="582">
        <v>227334</v>
      </c>
      <c r="AEQ83" s="582">
        <v>1587380</v>
      </c>
      <c r="AER83" s="582">
        <v>60076</v>
      </c>
      <c r="AES83" s="582">
        <v>2438076</v>
      </c>
      <c r="AET83" s="582">
        <v>823198.86</v>
      </c>
      <c r="AEU83" s="582">
        <v>214090</v>
      </c>
      <c r="AEV83" s="582">
        <v>1082548.3700000001</v>
      </c>
      <c r="AEW83" s="582">
        <v>452840</v>
      </c>
      <c r="AEX83" s="582">
        <v>15370</v>
      </c>
      <c r="AEY83" s="582">
        <v>286614.09999999998</v>
      </c>
      <c r="AEZ83" s="582">
        <v>555280</v>
      </c>
      <c r="AFA83" s="582">
        <v>362500</v>
      </c>
      <c r="AFB83" s="582">
        <v>27000</v>
      </c>
      <c r="AFC83" s="582">
        <v>1276780</v>
      </c>
      <c r="AFD83" s="582">
        <v>970305</v>
      </c>
      <c r="AFE83" s="582">
        <v>4199850</v>
      </c>
      <c r="AFF83" s="582">
        <v>289870</v>
      </c>
      <c r="AFG83" s="582">
        <v>685786</v>
      </c>
      <c r="AFH83" s="582">
        <v>873669.5</v>
      </c>
      <c r="AFI83" s="582">
        <v>1861415</v>
      </c>
      <c r="AFJ83" s="582">
        <v>231000</v>
      </c>
      <c r="AFK83" s="582">
        <v>281320</v>
      </c>
      <c r="AFL83" s="582">
        <v>1215166.8</v>
      </c>
      <c r="AFM83" s="582">
        <v>666311</v>
      </c>
      <c r="AFN83" s="582">
        <v>877331.9</v>
      </c>
      <c r="AFO83" s="582">
        <v>465730</v>
      </c>
      <c r="AFP83" s="582">
        <v>519622</v>
      </c>
      <c r="AFQ83" s="582">
        <v>6347956.25</v>
      </c>
      <c r="AFR83" s="582">
        <v>875997.95</v>
      </c>
      <c r="AFS83" s="582">
        <v>945224</v>
      </c>
      <c r="AFT83" s="582">
        <v>240455</v>
      </c>
      <c r="AFU83" s="582">
        <v>3024495.5</v>
      </c>
      <c r="AFV83" s="582">
        <v>1552358</v>
      </c>
      <c r="AFW83" s="582">
        <v>1091930</v>
      </c>
      <c r="AFX83" s="582">
        <v>3595735.8</v>
      </c>
      <c r="AFY83" s="582">
        <v>1573470</v>
      </c>
      <c r="AFZ83" s="582">
        <v>2539150</v>
      </c>
      <c r="AGA83" s="582">
        <v>1828293.18</v>
      </c>
      <c r="AGB83" s="582">
        <v>21290</v>
      </c>
      <c r="AGC83" s="582">
        <v>161380</v>
      </c>
      <c r="AGD83" s="582">
        <v>114200</v>
      </c>
      <c r="AGE83" s="582">
        <v>1197900</v>
      </c>
      <c r="AGF83" s="582">
        <v>717281.7</v>
      </c>
      <c r="AGG83" s="582">
        <v>2402182.5</v>
      </c>
      <c r="AGH83" s="582">
        <v>280800</v>
      </c>
      <c r="AGI83" s="582">
        <v>49000</v>
      </c>
      <c r="AGJ83" s="582">
        <v>353110</v>
      </c>
      <c r="AGK83" s="582">
        <v>365253</v>
      </c>
      <c r="AGL83" s="582">
        <v>601368</v>
      </c>
      <c r="AGM83" s="582">
        <v>384390</v>
      </c>
      <c r="AGN83" s="582">
        <v>1703449.05</v>
      </c>
      <c r="AGO83" s="582">
        <v>583529</v>
      </c>
      <c r="AGP83" s="582">
        <v>1037849</v>
      </c>
      <c r="AGQ83" s="582">
        <v>58990</v>
      </c>
      <c r="AGR83" s="582">
        <v>68000</v>
      </c>
      <c r="AGS83" s="582">
        <v>75400</v>
      </c>
      <c r="AGT83" s="582">
        <v>152470</v>
      </c>
      <c r="AGU83" s="582">
        <v>2129260</v>
      </c>
      <c r="AGX83" s="582">
        <v>392700</v>
      </c>
      <c r="AGY83" s="582">
        <v>3048200</v>
      </c>
      <c r="AGZ83" s="582">
        <v>116000</v>
      </c>
      <c r="AHA83" s="582">
        <v>222777</v>
      </c>
      <c r="AHB83" s="582">
        <v>1534590</v>
      </c>
      <c r="AHC83" s="582">
        <v>50300</v>
      </c>
      <c r="AHD83" s="582">
        <v>149280</v>
      </c>
      <c r="AHE83" s="582">
        <v>848250</v>
      </c>
      <c r="AHF83" s="582">
        <v>635695.38</v>
      </c>
      <c r="AHG83" s="582">
        <v>141308</v>
      </c>
      <c r="AHH83" s="582">
        <v>499896.91</v>
      </c>
      <c r="AHI83" s="582">
        <v>759180</v>
      </c>
      <c r="AHJ83" s="582">
        <v>504400</v>
      </c>
      <c r="AHK83" s="582">
        <v>643200</v>
      </c>
      <c r="AHL83" s="582">
        <v>2423600</v>
      </c>
      <c r="AHM83" s="582">
        <v>236280</v>
      </c>
      <c r="AHN83" s="582">
        <v>270500</v>
      </c>
      <c r="AHO83" s="582">
        <v>156190</v>
      </c>
      <c r="AHP83" s="582">
        <v>462600</v>
      </c>
      <c r="AHQ83" s="576">
        <v>2313526</v>
      </c>
      <c r="AHR83" s="576">
        <v>194680</v>
      </c>
      <c r="AHS83" s="576">
        <v>482925</v>
      </c>
      <c r="AHT83" s="582">
        <f t="shared" si="79"/>
        <v>1176245562.25</v>
      </c>
      <c r="AHV83" s="611" t="s">
        <v>6248</v>
      </c>
      <c r="AHW83" s="611" t="s">
        <v>6075</v>
      </c>
      <c r="AHX83" s="611" t="s">
        <v>6076</v>
      </c>
    </row>
    <row r="84" spans="1:908" x14ac:dyDescent="0.7">
      <c r="A84" s="576" t="str">
        <f t="shared" si="78"/>
        <v>ภาระ</v>
      </c>
      <c r="B84" s="581" t="s">
        <v>6077</v>
      </c>
      <c r="C84" s="582" t="s">
        <v>6078</v>
      </c>
      <c r="J84" s="582">
        <v>5056157</v>
      </c>
      <c r="K84" s="582">
        <v>987000</v>
      </c>
      <c r="P84" s="582">
        <v>0</v>
      </c>
      <c r="R84" s="582">
        <v>0</v>
      </c>
      <c r="AO84" s="582">
        <v>0</v>
      </c>
      <c r="BH84" s="582">
        <v>0</v>
      </c>
      <c r="BQ84" s="582">
        <v>0</v>
      </c>
      <c r="BS84" s="582">
        <v>0</v>
      </c>
      <c r="BU84" s="582">
        <v>0</v>
      </c>
      <c r="BV84" s="582">
        <v>0</v>
      </c>
      <c r="BY84" s="582">
        <v>0</v>
      </c>
      <c r="CO84" s="582">
        <v>0</v>
      </c>
      <c r="CT84" s="582">
        <v>0</v>
      </c>
      <c r="DG84" s="582">
        <v>273150</v>
      </c>
      <c r="DJ84" s="582">
        <v>0</v>
      </c>
      <c r="DL84" s="582">
        <v>392700</v>
      </c>
      <c r="DZ84" s="582">
        <v>485000</v>
      </c>
      <c r="EH84" s="582">
        <v>100000</v>
      </c>
      <c r="ES84" s="582">
        <v>500000</v>
      </c>
      <c r="EW84" s="582">
        <v>0</v>
      </c>
      <c r="EZ84" s="582">
        <v>194000</v>
      </c>
      <c r="FF84" s="582">
        <v>0</v>
      </c>
      <c r="FG84" s="582">
        <v>0</v>
      </c>
      <c r="FI84" s="582">
        <v>0</v>
      </c>
      <c r="FM84" s="582">
        <v>0</v>
      </c>
      <c r="FQ84" s="582">
        <v>0</v>
      </c>
      <c r="FY84" s="582">
        <v>33000</v>
      </c>
      <c r="GF84" s="582">
        <v>477800</v>
      </c>
      <c r="GJ84" s="582">
        <v>0</v>
      </c>
      <c r="GK84" s="582">
        <v>199800</v>
      </c>
      <c r="GP84" s="582">
        <v>0</v>
      </c>
      <c r="GY84" s="582">
        <v>245000</v>
      </c>
      <c r="HB84" s="582">
        <v>0</v>
      </c>
      <c r="HC84" s="582">
        <v>0</v>
      </c>
      <c r="JL84" s="582">
        <v>216000</v>
      </c>
      <c r="KD84" s="582">
        <v>820000</v>
      </c>
      <c r="KI84" s="582">
        <v>6342600</v>
      </c>
      <c r="KM84" s="582">
        <v>0</v>
      </c>
      <c r="KP84" s="582">
        <v>485000</v>
      </c>
      <c r="KR84" s="582">
        <v>169000</v>
      </c>
      <c r="KW84" s="582">
        <v>42500</v>
      </c>
      <c r="KX84" s="582">
        <v>496973.77</v>
      </c>
      <c r="LA84" s="582">
        <v>0</v>
      </c>
      <c r="LC84" s="582">
        <v>0</v>
      </c>
      <c r="LH84" s="582">
        <v>898200</v>
      </c>
      <c r="LL84" s="582">
        <v>0</v>
      </c>
      <c r="LR84" s="582">
        <v>0</v>
      </c>
      <c r="MF84" s="582">
        <v>0</v>
      </c>
      <c r="MJ84" s="582">
        <v>0</v>
      </c>
      <c r="MN84" s="582">
        <v>0</v>
      </c>
      <c r="MO84" s="582">
        <v>0</v>
      </c>
      <c r="MZ84" s="582">
        <v>0</v>
      </c>
      <c r="NB84" s="582">
        <v>149593.32</v>
      </c>
      <c r="NH84" s="582">
        <v>0</v>
      </c>
      <c r="NK84" s="582">
        <v>0</v>
      </c>
      <c r="NL84" s="582">
        <v>0</v>
      </c>
      <c r="OH84" s="582">
        <v>899925.6</v>
      </c>
      <c r="OO84" s="582">
        <v>600000</v>
      </c>
      <c r="OS84" s="582">
        <v>0</v>
      </c>
      <c r="PA84" s="582">
        <v>101200</v>
      </c>
      <c r="PB84" s="582">
        <v>1151090</v>
      </c>
      <c r="PD84" s="582">
        <v>0</v>
      </c>
      <c r="PE84" s="582">
        <v>0</v>
      </c>
      <c r="PH84" s="582">
        <v>0</v>
      </c>
      <c r="PI84" s="582">
        <v>1874250</v>
      </c>
      <c r="PO84" s="582">
        <v>0</v>
      </c>
      <c r="PP84" s="582">
        <v>0</v>
      </c>
      <c r="PQ84" s="582">
        <v>199600</v>
      </c>
      <c r="PY84" s="582">
        <v>495000</v>
      </c>
      <c r="QO84" s="582">
        <v>0</v>
      </c>
      <c r="QQ84" s="582">
        <v>0</v>
      </c>
      <c r="QU84" s="582">
        <v>2865900</v>
      </c>
      <c r="RC84" s="582">
        <v>0</v>
      </c>
      <c r="RE84" s="582">
        <v>0</v>
      </c>
      <c r="RR84" s="582">
        <v>387340</v>
      </c>
      <c r="RU84" s="582">
        <v>13347600</v>
      </c>
      <c r="RZ84" s="582">
        <v>0</v>
      </c>
      <c r="SA84" s="582">
        <v>0</v>
      </c>
      <c r="SP84" s="582">
        <v>0</v>
      </c>
      <c r="SW84" s="582">
        <v>0</v>
      </c>
      <c r="TH84" s="582">
        <v>496000</v>
      </c>
      <c r="TJ84" s="582">
        <v>1700900</v>
      </c>
      <c r="TO84" s="582">
        <v>0</v>
      </c>
      <c r="TS84" s="582">
        <v>307667.8</v>
      </c>
      <c r="TY84" s="582">
        <v>480000</v>
      </c>
      <c r="UB84" s="582">
        <v>874000</v>
      </c>
      <c r="UC84" s="582">
        <v>96000</v>
      </c>
      <c r="UF84" s="582">
        <v>751736.78</v>
      </c>
      <c r="UI84" s="582">
        <v>0</v>
      </c>
      <c r="UM84" s="582">
        <v>334800</v>
      </c>
      <c r="UO84" s="582">
        <v>1285000</v>
      </c>
      <c r="US84" s="582">
        <v>0</v>
      </c>
      <c r="UT84" s="582">
        <v>0</v>
      </c>
      <c r="UW84" s="582">
        <v>6125267.1200000001</v>
      </c>
      <c r="VA84" s="582">
        <v>422859.8</v>
      </c>
      <c r="VE84" s="582">
        <v>490000</v>
      </c>
      <c r="VH84" s="582">
        <v>430900</v>
      </c>
      <c r="WC84" s="582">
        <v>0</v>
      </c>
      <c r="WJ84" s="582">
        <v>0</v>
      </c>
      <c r="WM84" s="582">
        <v>948750</v>
      </c>
      <c r="WT84" s="582">
        <v>860000</v>
      </c>
      <c r="WU84" s="582">
        <v>0</v>
      </c>
      <c r="XA84" s="582">
        <v>0</v>
      </c>
      <c r="XD84" s="582">
        <v>0</v>
      </c>
      <c r="XK84" s="582">
        <v>628660</v>
      </c>
      <c r="XL84" s="582">
        <v>0</v>
      </c>
      <c r="XS84" s="582">
        <v>120000</v>
      </c>
      <c r="YA84" s="582">
        <v>219100</v>
      </c>
      <c r="YH84" s="582">
        <v>437677</v>
      </c>
      <c r="YQ84" s="582">
        <v>1303000</v>
      </c>
      <c r="YS84" s="582">
        <v>0</v>
      </c>
      <c r="YU84" s="582">
        <v>98000</v>
      </c>
      <c r="YW84" s="582">
        <v>425000</v>
      </c>
      <c r="ZD84" s="582">
        <v>0</v>
      </c>
      <c r="ZE84" s="582">
        <v>0</v>
      </c>
      <c r="ZK84" s="582">
        <v>199000</v>
      </c>
      <c r="ZM84" s="582">
        <v>0</v>
      </c>
      <c r="ZN84" s="582">
        <v>0</v>
      </c>
      <c r="ZO84" s="582">
        <v>1518896.23</v>
      </c>
      <c r="ZU84" s="582">
        <v>0</v>
      </c>
      <c r="ZV84" s="582">
        <v>44000</v>
      </c>
      <c r="AAA84" s="582">
        <v>0</v>
      </c>
      <c r="AAC84" s="582">
        <v>0</v>
      </c>
      <c r="AAF84" s="582">
        <v>0</v>
      </c>
      <c r="AAH84" s="582">
        <v>0</v>
      </c>
      <c r="AAP84" s="582">
        <v>1659000</v>
      </c>
      <c r="AAT84" s="582">
        <v>0</v>
      </c>
      <c r="AAY84" s="582">
        <v>73595.34</v>
      </c>
      <c r="AAZ84" s="582">
        <v>1479000</v>
      </c>
      <c r="ABL84" s="582">
        <v>248000</v>
      </c>
      <c r="ABN84" s="582">
        <v>152000</v>
      </c>
      <c r="ABP84" s="582">
        <v>410365.76</v>
      </c>
      <c r="ABQ84" s="582">
        <v>428562.06</v>
      </c>
      <c r="ABS84" s="582">
        <v>0</v>
      </c>
      <c r="ABW84" s="582">
        <v>318080</v>
      </c>
      <c r="ABX84" s="582">
        <v>0</v>
      </c>
      <c r="ACA84" s="582">
        <v>486000</v>
      </c>
      <c r="ACC84" s="582">
        <v>98050</v>
      </c>
      <c r="ACD84" s="582">
        <v>0</v>
      </c>
      <c r="ACE84" s="582">
        <v>647000</v>
      </c>
      <c r="ACH84" s="582">
        <v>0</v>
      </c>
      <c r="ACJ84" s="582">
        <v>23778225.899999999</v>
      </c>
      <c r="ACK84" s="582">
        <v>176021.67</v>
      </c>
      <c r="ACL84" s="582">
        <v>0</v>
      </c>
      <c r="ACW84" s="582">
        <v>0</v>
      </c>
      <c r="ACX84" s="582">
        <v>498000</v>
      </c>
      <c r="ACY84" s="582">
        <v>0</v>
      </c>
      <c r="ADW84" s="582">
        <v>1498000</v>
      </c>
      <c r="AED84" s="582">
        <v>0</v>
      </c>
      <c r="AEH84" s="582">
        <v>2027160</v>
      </c>
      <c r="AEJ84" s="582">
        <v>472666.88</v>
      </c>
      <c r="AEK84" s="582">
        <v>1892065</v>
      </c>
      <c r="AEV84" s="582">
        <v>618660</v>
      </c>
      <c r="AEZ84" s="582">
        <v>250000</v>
      </c>
      <c r="AFD84" s="582">
        <v>5</v>
      </c>
      <c r="AFF84" s="582">
        <v>800000</v>
      </c>
      <c r="AFM84" s="582">
        <v>135650</v>
      </c>
      <c r="AFV84" s="582">
        <v>4167400</v>
      </c>
      <c r="AFY84" s="582">
        <v>368288.3</v>
      </c>
      <c r="AGB84" s="582">
        <v>244000</v>
      </c>
      <c r="AGD84" s="582">
        <v>0</v>
      </c>
      <c r="AGF84" s="582">
        <v>0</v>
      </c>
      <c r="AGY84" s="582">
        <v>0</v>
      </c>
      <c r="AHF84" s="582">
        <v>2795125</v>
      </c>
      <c r="AHG84" s="582">
        <v>0</v>
      </c>
      <c r="AHL84" s="582">
        <v>0</v>
      </c>
      <c r="AHR84" s="576">
        <v>0</v>
      </c>
      <c r="AHT84" s="582">
        <f t="shared" si="79"/>
        <v>106803515.32999998</v>
      </c>
      <c r="AHV84" s="611" t="s">
        <v>6248</v>
      </c>
      <c r="AHW84" s="611" t="s">
        <v>6077</v>
      </c>
      <c r="AHX84" s="611" t="s">
        <v>6078</v>
      </c>
    </row>
    <row r="85" spans="1:908" x14ac:dyDescent="0.7">
      <c r="A85" s="576" t="str">
        <f t="shared" si="78"/>
        <v>ภาระ</v>
      </c>
      <c r="B85" s="581" t="s">
        <v>6079</v>
      </c>
      <c r="C85" s="582" t="s">
        <v>6080</v>
      </c>
      <c r="M85" s="582">
        <v>27000</v>
      </c>
      <c r="AK85" s="582">
        <v>12843</v>
      </c>
      <c r="BO85" s="582">
        <v>84338</v>
      </c>
      <c r="BV85" s="582">
        <v>308257.94</v>
      </c>
      <c r="BY85" s="582">
        <v>569456.4</v>
      </c>
      <c r="CY85" s="582">
        <v>701453.47</v>
      </c>
      <c r="DC85" s="582">
        <v>693989.74</v>
      </c>
      <c r="DD85" s="582">
        <v>188700</v>
      </c>
      <c r="DN85" s="582">
        <v>515116</v>
      </c>
      <c r="DQ85" s="582">
        <v>56533.45</v>
      </c>
      <c r="ET85" s="582">
        <v>0</v>
      </c>
      <c r="FM85" s="582">
        <v>716990.51</v>
      </c>
      <c r="GT85" s="582">
        <v>909018.42</v>
      </c>
      <c r="HA85" s="582">
        <v>109400</v>
      </c>
      <c r="HO85" s="582">
        <v>8620</v>
      </c>
      <c r="ID85" s="582">
        <v>2200</v>
      </c>
      <c r="IE85" s="582">
        <v>0</v>
      </c>
      <c r="JB85" s="582">
        <v>121800</v>
      </c>
      <c r="JC85" s="582">
        <v>74189.5</v>
      </c>
      <c r="KB85" s="582">
        <v>211314.6</v>
      </c>
      <c r="KL85" s="582">
        <v>236230</v>
      </c>
      <c r="KM85" s="582">
        <v>71040</v>
      </c>
      <c r="KN85" s="582">
        <v>580</v>
      </c>
      <c r="KO85" s="582">
        <v>636982.5</v>
      </c>
      <c r="MF85" s="582">
        <v>1501916.5</v>
      </c>
      <c r="MS85" s="582">
        <v>956570</v>
      </c>
      <c r="NK85" s="582">
        <v>61160</v>
      </c>
      <c r="NX85" s="582">
        <v>20273</v>
      </c>
      <c r="OW85" s="582">
        <v>90120</v>
      </c>
      <c r="OX85" s="582">
        <v>26130</v>
      </c>
      <c r="PE85" s="582">
        <v>16782.41</v>
      </c>
      <c r="RL85" s="582">
        <v>95530</v>
      </c>
      <c r="RO85" s="582">
        <v>5140</v>
      </c>
      <c r="RQ85" s="582">
        <v>34464</v>
      </c>
      <c r="RR85" s="582">
        <v>609216</v>
      </c>
      <c r="TM85" s="582">
        <v>460200</v>
      </c>
      <c r="TN85" s="582">
        <v>24750</v>
      </c>
      <c r="UC85" s="582">
        <v>338943.5</v>
      </c>
      <c r="UQ85" s="582">
        <v>699416</v>
      </c>
      <c r="UT85" s="582">
        <v>24125</v>
      </c>
      <c r="UU85" s="582">
        <v>91080</v>
      </c>
      <c r="VD85" s="582">
        <v>5957.5</v>
      </c>
      <c r="VR85" s="582">
        <v>140670</v>
      </c>
      <c r="VZ85" s="582">
        <v>42479</v>
      </c>
      <c r="WL85" s="582">
        <v>37500</v>
      </c>
      <c r="WS85" s="582">
        <v>164119</v>
      </c>
      <c r="WW85" s="582">
        <v>78415</v>
      </c>
      <c r="XJ85" s="582">
        <v>1149128.3999999999</v>
      </c>
      <c r="XO85" s="582">
        <v>310280</v>
      </c>
      <c r="YK85" s="582">
        <v>487392</v>
      </c>
      <c r="YO85" s="582">
        <v>1040706.54</v>
      </c>
      <c r="YS85" s="582">
        <v>13050</v>
      </c>
      <c r="YX85" s="582">
        <v>157585</v>
      </c>
      <c r="ZF85" s="582">
        <v>86935.6</v>
      </c>
      <c r="ZT85" s="582">
        <v>17758.8</v>
      </c>
      <c r="ZX85" s="582">
        <v>1717780.45</v>
      </c>
      <c r="AAE85" s="582">
        <v>265020</v>
      </c>
      <c r="AAL85" s="582">
        <v>1478870</v>
      </c>
      <c r="AAP85" s="582">
        <v>37920</v>
      </c>
      <c r="AAX85" s="582">
        <v>580775.4</v>
      </c>
      <c r="ABI85" s="582">
        <v>64150</v>
      </c>
      <c r="AEJ85" s="582">
        <v>6057362.4500000002</v>
      </c>
      <c r="AEY85" s="582">
        <v>1493591.41</v>
      </c>
      <c r="AFF85" s="582">
        <v>400</v>
      </c>
      <c r="AFN85" s="582">
        <v>123327.01</v>
      </c>
      <c r="AGS85" s="582">
        <v>0</v>
      </c>
      <c r="AHT85" s="582">
        <f t="shared" si="79"/>
        <v>26863043.499999996</v>
      </c>
      <c r="AHV85" s="611" t="s">
        <v>6248</v>
      </c>
      <c r="AHW85" s="611" t="s">
        <v>6079</v>
      </c>
      <c r="AHX85" s="611" t="s">
        <v>6080</v>
      </c>
    </row>
    <row r="86" spans="1:908" x14ac:dyDescent="0.7">
      <c r="A86" s="576" t="str">
        <f t="shared" si="78"/>
        <v>ภาระ</v>
      </c>
      <c r="B86" s="581" t="s">
        <v>6081</v>
      </c>
      <c r="C86" s="582" t="s">
        <v>6082</v>
      </c>
      <c r="JB86" s="582">
        <v>39239</v>
      </c>
      <c r="KL86" s="582">
        <v>428570</v>
      </c>
      <c r="KY86" s="582">
        <v>1304828.6200000001</v>
      </c>
      <c r="NK86" s="582">
        <v>0</v>
      </c>
      <c r="UI86" s="582">
        <v>503795</v>
      </c>
      <c r="WN86" s="582">
        <v>241570</v>
      </c>
      <c r="ZT86" s="582">
        <v>1123510</v>
      </c>
      <c r="AHT86" s="582">
        <f t="shared" si="79"/>
        <v>3641512.62</v>
      </c>
      <c r="AHV86" s="611" t="s">
        <v>6248</v>
      </c>
      <c r="AHW86" s="611" t="s">
        <v>6081</v>
      </c>
      <c r="AHX86" s="611" t="s">
        <v>6082</v>
      </c>
    </row>
    <row r="87" spans="1:908" x14ac:dyDescent="0.7">
      <c r="A87" s="576" t="str">
        <f t="shared" si="78"/>
        <v>ภาระ</v>
      </c>
      <c r="B87" s="581" t="s">
        <v>6083</v>
      </c>
      <c r="C87" s="582" t="s">
        <v>6084</v>
      </c>
      <c r="D87" s="582">
        <v>0</v>
      </c>
      <c r="M87" s="582">
        <v>201575</v>
      </c>
      <c r="N87" s="582">
        <v>207448</v>
      </c>
      <c r="O87" s="582">
        <v>253547.12</v>
      </c>
      <c r="Q87" s="582">
        <v>36945</v>
      </c>
      <c r="S87" s="582">
        <v>354205</v>
      </c>
      <c r="V87" s="582">
        <v>0</v>
      </c>
      <c r="X87" s="582">
        <v>50775</v>
      </c>
      <c r="AA87" s="582">
        <v>218762</v>
      </c>
      <c r="AB87" s="582">
        <v>0</v>
      </c>
      <c r="AC87" s="582">
        <v>4014329.2</v>
      </c>
      <c r="AD87" s="582">
        <v>237580</v>
      </c>
      <c r="AE87" s="582">
        <v>523397.71</v>
      </c>
      <c r="AF87" s="582">
        <v>1035505</v>
      </c>
      <c r="AG87" s="582">
        <v>49875</v>
      </c>
      <c r="AH87" s="582">
        <v>271414</v>
      </c>
      <c r="AQ87" s="582">
        <v>76275.429999999993</v>
      </c>
      <c r="AR87" s="582">
        <v>0</v>
      </c>
      <c r="AS87" s="582">
        <v>72800</v>
      </c>
      <c r="AV87" s="582">
        <v>0</v>
      </c>
      <c r="AX87" s="582">
        <v>57000</v>
      </c>
      <c r="AY87" s="582">
        <v>66050</v>
      </c>
      <c r="AZ87" s="582">
        <v>0</v>
      </c>
      <c r="BA87" s="582">
        <v>11500</v>
      </c>
      <c r="BB87" s="582">
        <v>0</v>
      </c>
      <c r="BC87" s="582">
        <v>33503.380000000005</v>
      </c>
      <c r="BD87" s="582">
        <v>23000</v>
      </c>
      <c r="BE87" s="582">
        <v>40175</v>
      </c>
      <c r="BF87" s="582">
        <v>19150</v>
      </c>
      <c r="BG87" s="582">
        <v>21000</v>
      </c>
      <c r="BI87" s="582">
        <v>16500</v>
      </c>
      <c r="BK87" s="582">
        <v>133694</v>
      </c>
      <c r="BL87" s="582">
        <v>9350</v>
      </c>
      <c r="BM87" s="582">
        <v>7317.8</v>
      </c>
      <c r="BN87" s="582">
        <v>5900</v>
      </c>
      <c r="BO87" s="582">
        <v>331341.45</v>
      </c>
      <c r="BQ87" s="582">
        <v>19033.63</v>
      </c>
      <c r="BS87" s="582">
        <v>71755</v>
      </c>
      <c r="BT87" s="582">
        <v>13615</v>
      </c>
      <c r="BU87" s="582">
        <v>327014</v>
      </c>
      <c r="BV87" s="582">
        <v>52850</v>
      </c>
      <c r="BW87" s="582">
        <v>105973.35</v>
      </c>
      <c r="BX87" s="582">
        <v>51100</v>
      </c>
      <c r="BY87" s="582">
        <v>120716.4</v>
      </c>
      <c r="CA87" s="582">
        <v>1691977.04</v>
      </c>
      <c r="CB87" s="582">
        <v>3123852.8</v>
      </c>
      <c r="CC87" s="582">
        <v>1113268.92</v>
      </c>
      <c r="CD87" s="582">
        <v>236487.24</v>
      </c>
      <c r="CE87" s="582">
        <v>615487.4</v>
      </c>
      <c r="CF87" s="582">
        <v>99600</v>
      </c>
      <c r="CG87" s="582">
        <v>24805</v>
      </c>
      <c r="CH87" s="582">
        <v>77830</v>
      </c>
      <c r="CI87" s="582">
        <v>27479</v>
      </c>
      <c r="CJ87" s="582">
        <v>62610</v>
      </c>
      <c r="CK87" s="582">
        <v>225569.1</v>
      </c>
      <c r="CL87" s="582">
        <v>169150</v>
      </c>
      <c r="CM87" s="582">
        <v>56178</v>
      </c>
      <c r="CN87" s="582">
        <v>138850</v>
      </c>
      <c r="CO87" s="582">
        <v>49750</v>
      </c>
      <c r="CP87" s="582">
        <v>79240</v>
      </c>
      <c r="CQ87" s="582">
        <v>16000</v>
      </c>
      <c r="CR87" s="582">
        <v>49250</v>
      </c>
      <c r="CS87" s="582">
        <v>51250</v>
      </c>
      <c r="CT87" s="582">
        <v>21176.799999999999</v>
      </c>
      <c r="CV87" s="582">
        <v>73762</v>
      </c>
      <c r="CY87" s="582">
        <v>192219.13</v>
      </c>
      <c r="CZ87" s="582">
        <v>23944.5</v>
      </c>
      <c r="DA87" s="582">
        <v>29800</v>
      </c>
      <c r="DB87" s="582">
        <v>73383.199999999997</v>
      </c>
      <c r="DC87" s="582">
        <v>1298346.1000000001</v>
      </c>
      <c r="DD87" s="582">
        <v>976571.23</v>
      </c>
      <c r="DE87" s="582">
        <v>287430</v>
      </c>
      <c r="DF87" s="582">
        <v>191596.02</v>
      </c>
      <c r="DG87" s="582">
        <v>187213.35</v>
      </c>
      <c r="DH87" s="582">
        <v>697280.5</v>
      </c>
      <c r="DI87" s="582">
        <v>201978.6</v>
      </c>
      <c r="DJ87" s="582">
        <v>60108.88</v>
      </c>
      <c r="DK87" s="582">
        <v>2364135.94</v>
      </c>
      <c r="DM87" s="582">
        <v>16325</v>
      </c>
      <c r="DN87" s="582">
        <v>647570</v>
      </c>
      <c r="DP87" s="582">
        <v>68680</v>
      </c>
      <c r="DQ87" s="582">
        <v>541337.38</v>
      </c>
      <c r="DR87" s="582">
        <v>121525</v>
      </c>
      <c r="DS87" s="582">
        <v>219891.4</v>
      </c>
      <c r="DT87" s="582">
        <v>9870</v>
      </c>
      <c r="DU87" s="582">
        <v>1513102.1</v>
      </c>
      <c r="DX87" s="582">
        <v>1542737.8</v>
      </c>
      <c r="DY87" s="582">
        <v>396348</v>
      </c>
      <c r="EA87" s="582">
        <v>40000</v>
      </c>
      <c r="EB87" s="582">
        <v>26600</v>
      </c>
      <c r="EC87" s="582">
        <v>205700</v>
      </c>
      <c r="ED87" s="582">
        <v>129200</v>
      </c>
      <c r="EE87" s="582">
        <v>160994.29999999999</v>
      </c>
      <c r="EF87" s="582">
        <v>229529.60000000001</v>
      </c>
      <c r="EG87" s="582">
        <v>758658</v>
      </c>
      <c r="EH87" s="582">
        <v>168534</v>
      </c>
      <c r="EI87" s="582">
        <v>255915</v>
      </c>
      <c r="EJ87" s="582">
        <v>40268.44</v>
      </c>
      <c r="EK87" s="582">
        <v>169377.45</v>
      </c>
      <c r="EL87" s="582">
        <v>24103</v>
      </c>
      <c r="EM87" s="582">
        <v>168525</v>
      </c>
      <c r="EO87" s="582">
        <v>750291.25</v>
      </c>
      <c r="EP87" s="582">
        <v>59830</v>
      </c>
      <c r="EQ87" s="582">
        <v>267128.3</v>
      </c>
      <c r="ER87" s="582">
        <v>105600</v>
      </c>
      <c r="ES87" s="582">
        <v>98000</v>
      </c>
      <c r="ET87" s="582">
        <v>82350</v>
      </c>
      <c r="EU87" s="582">
        <v>170823.86</v>
      </c>
      <c r="EV87" s="582">
        <v>616477.4</v>
      </c>
      <c r="EW87" s="582">
        <v>3084108.24</v>
      </c>
      <c r="EY87" s="582">
        <v>36250</v>
      </c>
      <c r="EZ87" s="582">
        <v>414488.35</v>
      </c>
      <c r="FA87" s="582">
        <v>11600</v>
      </c>
      <c r="FB87" s="582">
        <v>2000054.14</v>
      </c>
      <c r="FC87" s="582">
        <v>13000</v>
      </c>
      <c r="FD87" s="582">
        <v>1288165.6599999999</v>
      </c>
      <c r="FE87" s="582">
        <v>142800</v>
      </c>
      <c r="FG87" s="582">
        <v>48500</v>
      </c>
      <c r="FH87" s="582">
        <v>50614.7</v>
      </c>
      <c r="FJ87" s="582">
        <v>84360</v>
      </c>
      <c r="FM87" s="582">
        <v>1526563.15</v>
      </c>
      <c r="FN87" s="582">
        <v>96500</v>
      </c>
      <c r="FQ87" s="582">
        <v>7400</v>
      </c>
      <c r="FT87" s="582">
        <v>268744</v>
      </c>
      <c r="FW87" s="582">
        <v>180480.38</v>
      </c>
      <c r="GA87" s="582">
        <v>69000</v>
      </c>
      <c r="GB87" s="582">
        <v>101405</v>
      </c>
      <c r="GC87" s="582">
        <v>41250</v>
      </c>
      <c r="GD87" s="582">
        <v>8182.8</v>
      </c>
      <c r="GE87" s="582">
        <v>142520</v>
      </c>
      <c r="GF87" s="582">
        <v>64085.5</v>
      </c>
      <c r="GG87" s="582">
        <v>0</v>
      </c>
      <c r="GH87" s="582">
        <v>102690</v>
      </c>
      <c r="GI87" s="582">
        <v>75990</v>
      </c>
      <c r="GL87" s="582">
        <v>95750</v>
      </c>
      <c r="GM87" s="582">
        <v>34200</v>
      </c>
      <c r="GN87" s="582">
        <v>55075</v>
      </c>
      <c r="GO87" s="582">
        <v>20590</v>
      </c>
      <c r="GP87" s="582">
        <v>11500</v>
      </c>
      <c r="GQ87" s="582">
        <v>154235.37</v>
      </c>
      <c r="GR87" s="582">
        <v>104550</v>
      </c>
      <c r="GS87" s="582">
        <v>710</v>
      </c>
      <c r="GT87" s="582">
        <v>63518</v>
      </c>
      <c r="GU87" s="582">
        <v>0</v>
      </c>
      <c r="GV87" s="582">
        <v>896895.06</v>
      </c>
      <c r="GW87" s="582">
        <v>164401.51999999999</v>
      </c>
      <c r="GX87" s="582">
        <v>127058</v>
      </c>
      <c r="GY87" s="582">
        <v>10828544.949999999</v>
      </c>
      <c r="GZ87" s="582">
        <v>1103387.8400000001</v>
      </c>
      <c r="HC87" s="582">
        <v>12385244.07</v>
      </c>
      <c r="HD87" s="582">
        <v>224146.88</v>
      </c>
      <c r="HF87" s="582">
        <v>316081.59999999998</v>
      </c>
      <c r="HG87" s="582">
        <v>142000</v>
      </c>
      <c r="HH87" s="582">
        <v>67492.75</v>
      </c>
      <c r="HI87" s="582">
        <v>0</v>
      </c>
      <c r="HJ87" s="582">
        <v>1121197.8999999999</v>
      </c>
      <c r="HK87" s="582">
        <v>0</v>
      </c>
      <c r="HL87" s="582">
        <v>2012795.66</v>
      </c>
      <c r="HN87" s="582">
        <v>194404.89</v>
      </c>
      <c r="HO87" s="582">
        <v>408658</v>
      </c>
      <c r="HQ87" s="582">
        <v>889375</v>
      </c>
      <c r="HS87" s="582">
        <v>572099.43000000005</v>
      </c>
      <c r="HT87" s="582">
        <v>34500</v>
      </c>
      <c r="ID87" s="582">
        <v>37803.1</v>
      </c>
      <c r="IL87" s="582">
        <v>360525.15</v>
      </c>
      <c r="IM87" s="582">
        <v>434450</v>
      </c>
      <c r="IN87" s="582">
        <v>1009480.18</v>
      </c>
      <c r="IS87" s="582">
        <v>42000</v>
      </c>
      <c r="IT87" s="582">
        <v>325577.67</v>
      </c>
      <c r="IV87" s="582">
        <v>33450</v>
      </c>
      <c r="JB87" s="582">
        <v>992487</v>
      </c>
      <c r="JC87" s="582">
        <v>70475</v>
      </c>
      <c r="JD87" s="582">
        <v>8000</v>
      </c>
      <c r="JF87" s="582">
        <v>267392.57</v>
      </c>
      <c r="JH87" s="582">
        <v>77750</v>
      </c>
      <c r="JK87" s="582">
        <v>21722.09</v>
      </c>
      <c r="JL87" s="582">
        <v>477541.7</v>
      </c>
      <c r="JM87" s="582">
        <v>37925</v>
      </c>
      <c r="JN87" s="582">
        <v>54750</v>
      </c>
      <c r="JO87" s="582">
        <v>292095</v>
      </c>
      <c r="JP87" s="582">
        <v>134750</v>
      </c>
      <c r="JQ87" s="582">
        <v>225138</v>
      </c>
      <c r="JR87" s="582">
        <v>8000</v>
      </c>
      <c r="JS87" s="582">
        <v>599522.44999999995</v>
      </c>
      <c r="JV87" s="582">
        <v>862032.88</v>
      </c>
      <c r="KI87" s="582">
        <v>13121894.16</v>
      </c>
      <c r="KJ87" s="582">
        <v>30496</v>
      </c>
      <c r="KL87" s="582">
        <v>47674</v>
      </c>
      <c r="KM87" s="582">
        <v>0</v>
      </c>
      <c r="KP87" s="582">
        <v>13000</v>
      </c>
      <c r="KQ87" s="582">
        <v>44921.35</v>
      </c>
      <c r="KS87" s="582">
        <v>75100</v>
      </c>
      <c r="KT87" s="582">
        <v>3600</v>
      </c>
      <c r="KU87" s="582">
        <v>37656</v>
      </c>
      <c r="KV87" s="582">
        <v>46850</v>
      </c>
      <c r="KW87" s="582">
        <v>97500</v>
      </c>
      <c r="KX87" s="582">
        <v>0</v>
      </c>
      <c r="KY87" s="582">
        <v>64525</v>
      </c>
      <c r="LB87" s="582">
        <v>109300</v>
      </c>
      <c r="LC87" s="582">
        <v>163080</v>
      </c>
      <c r="LD87" s="582">
        <v>479000</v>
      </c>
      <c r="LE87" s="582">
        <v>1500</v>
      </c>
      <c r="LF87" s="582">
        <v>44850</v>
      </c>
      <c r="LG87" s="582">
        <v>22000</v>
      </c>
      <c r="LJ87" s="582">
        <v>55171.5</v>
      </c>
      <c r="LN87" s="582">
        <v>761337.89</v>
      </c>
      <c r="LS87" s="582">
        <v>1867647.76</v>
      </c>
      <c r="LV87" s="582">
        <v>0</v>
      </c>
      <c r="LW87" s="582">
        <v>7239519.1500000004</v>
      </c>
      <c r="LX87" s="582">
        <v>4959825.83</v>
      </c>
      <c r="LY87" s="582">
        <v>6063644.7599999998</v>
      </c>
      <c r="MB87" s="582">
        <v>645901.22</v>
      </c>
      <c r="MC87" s="582">
        <v>208761.5</v>
      </c>
      <c r="ME87" s="582">
        <v>45400</v>
      </c>
      <c r="MF87" s="582">
        <v>3429387.15</v>
      </c>
      <c r="MG87" s="582">
        <v>40040</v>
      </c>
      <c r="MH87" s="582">
        <v>1401717.21</v>
      </c>
      <c r="MI87" s="582">
        <v>178320</v>
      </c>
      <c r="MJ87" s="582">
        <v>1078387.18</v>
      </c>
      <c r="ML87" s="582">
        <v>49029.599999999999</v>
      </c>
      <c r="MM87" s="582">
        <v>70400</v>
      </c>
      <c r="MN87" s="582">
        <v>94530</v>
      </c>
      <c r="MP87" s="582">
        <v>131050</v>
      </c>
      <c r="MQ87" s="582">
        <v>72250</v>
      </c>
      <c r="MR87" s="582">
        <v>1111672.29</v>
      </c>
      <c r="MS87" s="582">
        <v>2115733.5499999998</v>
      </c>
      <c r="MU87" s="582">
        <v>68960</v>
      </c>
      <c r="MV87" s="582">
        <v>0</v>
      </c>
      <c r="MZ87" s="582">
        <v>1943216.74</v>
      </c>
      <c r="NA87" s="582">
        <v>204350</v>
      </c>
      <c r="NB87" s="582">
        <v>0</v>
      </c>
      <c r="NE87" s="582">
        <v>851149</v>
      </c>
      <c r="NF87" s="582">
        <v>5396635.9199999999</v>
      </c>
      <c r="NG87" s="582">
        <v>621936.6</v>
      </c>
      <c r="NH87" s="582">
        <v>103941.49</v>
      </c>
      <c r="NJ87" s="582">
        <v>36000</v>
      </c>
      <c r="NK87" s="582">
        <v>835559.76</v>
      </c>
      <c r="NL87" s="582">
        <v>91655.4</v>
      </c>
      <c r="NM87" s="582">
        <v>86704.7</v>
      </c>
      <c r="NN87" s="582">
        <v>1272205.3</v>
      </c>
      <c r="NO87" s="582">
        <v>1014307.4</v>
      </c>
      <c r="NP87" s="582">
        <v>2227230.94</v>
      </c>
      <c r="NX87" s="582">
        <v>224080.11</v>
      </c>
      <c r="NY87" s="582">
        <v>8001254.4400000004</v>
      </c>
      <c r="NZ87" s="582">
        <v>636584.18000000005</v>
      </c>
      <c r="OB87" s="582">
        <v>157370</v>
      </c>
      <c r="OF87" s="582">
        <v>330858.28999999998</v>
      </c>
      <c r="OG87" s="582">
        <v>649910.80000000005</v>
      </c>
      <c r="OH87" s="582">
        <v>227995.48</v>
      </c>
      <c r="OJ87" s="582">
        <v>374846.13</v>
      </c>
      <c r="ON87" s="582">
        <v>1506549</v>
      </c>
      <c r="OO87" s="582">
        <v>309230.38</v>
      </c>
      <c r="OP87" s="582">
        <v>6651292.4699999997</v>
      </c>
      <c r="OT87" s="582">
        <v>32060</v>
      </c>
      <c r="OU87" s="582">
        <v>89250</v>
      </c>
      <c r="OV87" s="582">
        <v>27500</v>
      </c>
      <c r="OW87" s="582">
        <v>0</v>
      </c>
      <c r="OX87" s="582">
        <v>116575</v>
      </c>
      <c r="OY87" s="582">
        <v>274880</v>
      </c>
      <c r="OZ87" s="582">
        <v>202500</v>
      </c>
      <c r="PB87" s="582">
        <v>972230.16</v>
      </c>
      <c r="PC87" s="582">
        <v>1665610.46</v>
      </c>
      <c r="PD87" s="582">
        <v>53200</v>
      </c>
      <c r="PE87" s="582">
        <v>693550</v>
      </c>
      <c r="PF87" s="582">
        <v>466505.58</v>
      </c>
      <c r="PG87" s="582">
        <v>1059803.07</v>
      </c>
      <c r="PH87" s="582">
        <v>435933.8</v>
      </c>
      <c r="PI87" s="582">
        <v>160500</v>
      </c>
      <c r="PJ87" s="582">
        <v>1440532.58</v>
      </c>
      <c r="PK87" s="582">
        <v>238782.99</v>
      </c>
      <c r="PL87" s="582">
        <v>149500</v>
      </c>
      <c r="PM87" s="582">
        <v>112000</v>
      </c>
      <c r="PN87" s="582">
        <v>573265.64</v>
      </c>
      <c r="PO87" s="582">
        <v>1507634.62</v>
      </c>
      <c r="PP87" s="582">
        <v>1856383.77</v>
      </c>
      <c r="PQ87" s="582">
        <v>124560</v>
      </c>
      <c r="PR87" s="582">
        <v>150677.81</v>
      </c>
      <c r="PS87" s="582">
        <v>118570</v>
      </c>
      <c r="PT87" s="582">
        <v>143100</v>
      </c>
      <c r="PU87" s="582">
        <v>154450.23000000001</v>
      </c>
      <c r="PV87" s="582">
        <v>96061.58</v>
      </c>
      <c r="PW87" s="582">
        <v>2360437.6</v>
      </c>
      <c r="PX87" s="582">
        <v>663620.94999999995</v>
      </c>
      <c r="PY87" s="582">
        <v>1058069</v>
      </c>
      <c r="QA87" s="582">
        <v>783866.88</v>
      </c>
      <c r="QB87" s="582">
        <v>149778.04999999999</v>
      </c>
      <c r="QC87" s="582">
        <v>5724975.8899999997</v>
      </c>
      <c r="QD87" s="582">
        <v>65500</v>
      </c>
      <c r="QE87" s="582">
        <v>1615886.5</v>
      </c>
      <c r="QF87" s="582">
        <v>175325</v>
      </c>
      <c r="QG87" s="582">
        <v>87000</v>
      </c>
      <c r="QH87" s="582">
        <v>2204285.7400000002</v>
      </c>
      <c r="QI87" s="582">
        <v>47100</v>
      </c>
      <c r="QJ87" s="582">
        <v>458166.5</v>
      </c>
      <c r="QK87" s="582">
        <v>171750</v>
      </c>
      <c r="QL87" s="582">
        <v>6071</v>
      </c>
      <c r="QM87" s="582">
        <v>171250</v>
      </c>
      <c r="QO87" s="582">
        <v>483758.77</v>
      </c>
      <c r="QP87" s="582">
        <v>31620</v>
      </c>
      <c r="QQ87" s="582">
        <v>89114.98</v>
      </c>
      <c r="QS87" s="582">
        <v>0</v>
      </c>
      <c r="QT87" s="582">
        <v>232069.86</v>
      </c>
      <c r="QU87" s="582">
        <v>22755568.130000003</v>
      </c>
      <c r="QZ87" s="582">
        <v>505549.8</v>
      </c>
      <c r="RD87" s="582">
        <v>1333768.18</v>
      </c>
      <c r="RF87" s="582">
        <v>3300</v>
      </c>
      <c r="RG87" s="582">
        <v>151000</v>
      </c>
      <c r="RH87" s="582">
        <v>25941381.989999998</v>
      </c>
      <c r="RI87" s="582">
        <v>621750</v>
      </c>
      <c r="RJ87" s="582">
        <v>79930</v>
      </c>
      <c r="RK87" s="582">
        <v>222110.75</v>
      </c>
      <c r="RL87" s="582">
        <v>473178.59</v>
      </c>
      <c r="RM87" s="582">
        <v>3726523.78</v>
      </c>
      <c r="RN87" s="582">
        <v>6546054.2000000002</v>
      </c>
      <c r="RO87" s="582">
        <v>82912.73</v>
      </c>
      <c r="RP87" s="582">
        <v>630490</v>
      </c>
      <c r="RQ87" s="582">
        <v>487252</v>
      </c>
      <c r="RR87" s="582">
        <v>56296.6</v>
      </c>
      <c r="RS87" s="582">
        <v>194307.48</v>
      </c>
      <c r="RT87" s="582">
        <v>606993.42000000004</v>
      </c>
      <c r="RU87" s="582">
        <v>1102638.3</v>
      </c>
      <c r="RV87" s="582">
        <v>1105039.8999999999</v>
      </c>
      <c r="RW87" s="582">
        <v>88320</v>
      </c>
      <c r="RX87" s="582">
        <v>277560</v>
      </c>
      <c r="RY87" s="582">
        <v>48250</v>
      </c>
      <c r="SA87" s="582">
        <v>74875</v>
      </c>
      <c r="SB87" s="582">
        <v>1177148.6499999999</v>
      </c>
      <c r="SC87" s="582">
        <v>7500</v>
      </c>
      <c r="SD87" s="582">
        <v>205500</v>
      </c>
      <c r="SE87" s="582">
        <v>39800</v>
      </c>
      <c r="SF87" s="582">
        <v>232000</v>
      </c>
      <c r="SG87" s="582">
        <v>1798234</v>
      </c>
      <c r="SH87" s="582">
        <v>6800</v>
      </c>
      <c r="SI87" s="582">
        <v>398465.4</v>
      </c>
      <c r="SJ87" s="582">
        <v>218680</v>
      </c>
      <c r="SK87" s="582">
        <v>1600</v>
      </c>
      <c r="SL87" s="582">
        <v>666210</v>
      </c>
      <c r="SM87" s="582">
        <v>87010.5</v>
      </c>
      <c r="SN87" s="582">
        <v>1134436.3999999999</v>
      </c>
      <c r="SO87" s="582">
        <v>79600</v>
      </c>
      <c r="SP87" s="582">
        <v>0</v>
      </c>
      <c r="SQ87" s="582">
        <v>158997</v>
      </c>
      <c r="SS87" s="582">
        <v>60950</v>
      </c>
      <c r="ST87" s="582">
        <v>58450</v>
      </c>
      <c r="SU87" s="582">
        <v>27700</v>
      </c>
      <c r="SV87" s="582">
        <v>323648.82</v>
      </c>
      <c r="SW87" s="582">
        <v>97800</v>
      </c>
      <c r="SY87" s="582">
        <v>96600</v>
      </c>
      <c r="SZ87" s="582">
        <v>59000</v>
      </c>
      <c r="TA87" s="582">
        <v>14000</v>
      </c>
      <c r="TC87" s="582">
        <v>168780</v>
      </c>
      <c r="TD87" s="582">
        <v>3800</v>
      </c>
      <c r="TE87" s="582">
        <v>195390</v>
      </c>
      <c r="TF87" s="582">
        <v>5700</v>
      </c>
      <c r="TG87" s="582">
        <v>52928.800000000003</v>
      </c>
      <c r="TH87" s="582">
        <v>32000</v>
      </c>
      <c r="TI87" s="582">
        <v>132000</v>
      </c>
      <c r="TJ87" s="582">
        <v>1022530.44</v>
      </c>
      <c r="TK87" s="582">
        <v>64500</v>
      </c>
      <c r="TL87" s="582">
        <v>272645</v>
      </c>
      <c r="TM87" s="582">
        <v>321702.8</v>
      </c>
      <c r="TN87" s="582">
        <v>1420636</v>
      </c>
      <c r="TO87" s="582">
        <v>78500</v>
      </c>
      <c r="TP87" s="582">
        <v>25625</v>
      </c>
      <c r="TQ87" s="582">
        <v>3664430.66</v>
      </c>
      <c r="TR87" s="582">
        <v>128350</v>
      </c>
      <c r="TS87" s="582">
        <v>343690</v>
      </c>
      <c r="TT87" s="582">
        <v>730228.5</v>
      </c>
      <c r="TU87" s="582">
        <v>3600</v>
      </c>
      <c r="TV87" s="582">
        <v>132460</v>
      </c>
      <c r="TW87" s="582">
        <v>45344</v>
      </c>
      <c r="TX87" s="582">
        <v>345490</v>
      </c>
      <c r="TY87" s="582">
        <v>39950</v>
      </c>
      <c r="TZ87" s="582">
        <v>325000</v>
      </c>
      <c r="UA87" s="582">
        <v>52000</v>
      </c>
      <c r="UB87" s="582">
        <v>802855</v>
      </c>
      <c r="UC87" s="582">
        <v>182000</v>
      </c>
      <c r="UD87" s="582">
        <v>92000</v>
      </c>
      <c r="UE87" s="582">
        <v>51400</v>
      </c>
      <c r="UF87" s="582">
        <v>1382981.3</v>
      </c>
      <c r="UG87" s="582">
        <v>0</v>
      </c>
      <c r="UH87" s="582">
        <v>110830</v>
      </c>
      <c r="UI87" s="582">
        <v>199500</v>
      </c>
      <c r="UK87" s="582">
        <v>35209.199999999997</v>
      </c>
      <c r="UL87" s="582">
        <v>436000</v>
      </c>
      <c r="UM87" s="582">
        <v>264090</v>
      </c>
      <c r="UN87" s="582">
        <v>833114.73</v>
      </c>
      <c r="UO87" s="582">
        <v>232400</v>
      </c>
      <c r="UP87" s="582">
        <v>84280</v>
      </c>
      <c r="UQ87" s="582">
        <v>650065.93999999994</v>
      </c>
      <c r="UR87" s="582">
        <v>256279</v>
      </c>
      <c r="US87" s="582">
        <v>678760</v>
      </c>
      <c r="UT87" s="582">
        <v>208635</v>
      </c>
      <c r="UU87" s="582">
        <v>0</v>
      </c>
      <c r="UV87" s="582">
        <v>264610</v>
      </c>
      <c r="UW87" s="582">
        <v>480222.76</v>
      </c>
      <c r="UX87" s="582">
        <v>42000</v>
      </c>
      <c r="VA87" s="582">
        <v>281000</v>
      </c>
      <c r="VB87" s="582">
        <v>738250</v>
      </c>
      <c r="VC87" s="582">
        <v>62120</v>
      </c>
      <c r="VD87" s="582">
        <v>9500</v>
      </c>
      <c r="VE87" s="582">
        <v>45000</v>
      </c>
      <c r="VF87" s="582">
        <v>117200</v>
      </c>
      <c r="VG87" s="582">
        <v>60352</v>
      </c>
      <c r="VH87" s="582">
        <v>121460</v>
      </c>
      <c r="VI87" s="582">
        <v>2768905.53</v>
      </c>
      <c r="VJ87" s="582">
        <v>61000</v>
      </c>
      <c r="VK87" s="582">
        <v>111180</v>
      </c>
      <c r="VL87" s="582">
        <v>3595.2</v>
      </c>
      <c r="VM87" s="582">
        <v>2103883.84</v>
      </c>
      <c r="VN87" s="582">
        <v>163385</v>
      </c>
      <c r="VO87" s="582">
        <v>34000</v>
      </c>
      <c r="VP87" s="582">
        <v>231100</v>
      </c>
      <c r="VQ87" s="582">
        <v>546505.69999999995</v>
      </c>
      <c r="VR87" s="582">
        <v>659180.65</v>
      </c>
      <c r="VS87" s="582">
        <v>159602.79999999999</v>
      </c>
      <c r="VT87" s="582">
        <v>46300</v>
      </c>
      <c r="VU87" s="582">
        <v>282092</v>
      </c>
      <c r="VV87" s="582">
        <v>395853.96</v>
      </c>
      <c r="VX87" s="582">
        <v>945400.76</v>
      </c>
      <c r="VY87" s="582">
        <v>352552.57</v>
      </c>
      <c r="VZ87" s="582">
        <v>81150</v>
      </c>
      <c r="WA87" s="582">
        <v>0</v>
      </c>
      <c r="WB87" s="582">
        <v>1187787.58</v>
      </c>
      <c r="WC87" s="582">
        <v>93900</v>
      </c>
      <c r="WD87" s="582">
        <v>0</v>
      </c>
      <c r="WE87" s="582">
        <v>270998.90999999997</v>
      </c>
      <c r="WF87" s="582">
        <v>171875</v>
      </c>
      <c r="WG87" s="582">
        <v>148950</v>
      </c>
      <c r="WH87" s="582">
        <v>557249.9</v>
      </c>
      <c r="WI87" s="582">
        <v>142645</v>
      </c>
      <c r="WJ87" s="582">
        <v>40800</v>
      </c>
      <c r="WL87" s="582">
        <v>840259.8</v>
      </c>
      <c r="WM87" s="582">
        <v>1065305</v>
      </c>
      <c r="WN87" s="582">
        <v>226400</v>
      </c>
      <c r="WO87" s="582">
        <v>572971.55000000005</v>
      </c>
      <c r="WQ87" s="582">
        <v>24000</v>
      </c>
      <c r="WR87" s="582">
        <v>314389.2</v>
      </c>
      <c r="WS87" s="582">
        <v>1427021.7</v>
      </c>
      <c r="WT87" s="582">
        <v>0</v>
      </c>
      <c r="WU87" s="582">
        <v>495149.56</v>
      </c>
      <c r="WV87" s="582">
        <v>3265355</v>
      </c>
      <c r="WW87" s="582">
        <v>357548.5</v>
      </c>
      <c r="WX87" s="582">
        <v>235750</v>
      </c>
      <c r="WY87" s="582">
        <v>41048.18</v>
      </c>
      <c r="XA87" s="582">
        <v>127685</v>
      </c>
      <c r="XB87" s="582">
        <v>236266.47</v>
      </c>
      <c r="XC87" s="582">
        <v>136140</v>
      </c>
      <c r="XD87" s="582">
        <v>3493479.85</v>
      </c>
      <c r="XE87" s="582">
        <v>220100</v>
      </c>
      <c r="XF87" s="582">
        <v>39400</v>
      </c>
      <c r="XG87" s="582">
        <v>319019.27</v>
      </c>
      <c r="XH87" s="582">
        <v>66950</v>
      </c>
      <c r="XI87" s="582">
        <v>232200</v>
      </c>
      <c r="XJ87" s="582">
        <v>48861</v>
      </c>
      <c r="XK87" s="582">
        <v>359800</v>
      </c>
      <c r="XL87" s="582">
        <v>964356.4</v>
      </c>
      <c r="XM87" s="582">
        <v>162150</v>
      </c>
      <c r="XN87" s="582">
        <v>103525.1</v>
      </c>
      <c r="XO87" s="582">
        <v>576310</v>
      </c>
      <c r="XP87" s="582">
        <v>38000</v>
      </c>
      <c r="XQ87" s="582">
        <v>310500</v>
      </c>
      <c r="XR87" s="582">
        <v>2875</v>
      </c>
      <c r="XS87" s="582">
        <v>320190</v>
      </c>
      <c r="XT87" s="582">
        <v>23000</v>
      </c>
      <c r="XU87" s="582">
        <v>444064.3</v>
      </c>
      <c r="XV87" s="582">
        <v>6500</v>
      </c>
      <c r="XW87" s="582">
        <v>31000</v>
      </c>
      <c r="XX87" s="582">
        <v>31500</v>
      </c>
      <c r="XY87" s="582">
        <v>7799</v>
      </c>
      <c r="XZ87" s="582">
        <v>139300</v>
      </c>
      <c r="YA87" s="582">
        <v>25950</v>
      </c>
      <c r="YD87" s="582">
        <v>63575</v>
      </c>
      <c r="YE87" s="582">
        <v>46500</v>
      </c>
      <c r="YF87" s="582">
        <v>0</v>
      </c>
      <c r="YG87" s="582">
        <v>71750</v>
      </c>
      <c r="YH87" s="582">
        <v>149760</v>
      </c>
      <c r="YI87" s="582">
        <v>90470</v>
      </c>
      <c r="YJ87" s="582">
        <v>2167030</v>
      </c>
      <c r="YK87" s="582">
        <v>79260</v>
      </c>
      <c r="YL87" s="582">
        <v>178950</v>
      </c>
      <c r="YM87" s="582">
        <v>0</v>
      </c>
      <c r="YN87" s="582">
        <v>395826</v>
      </c>
      <c r="YO87" s="582">
        <v>70000</v>
      </c>
      <c r="YP87" s="582">
        <v>125500.32</v>
      </c>
      <c r="YQ87" s="582">
        <v>53700</v>
      </c>
      <c r="YR87" s="582">
        <v>199600</v>
      </c>
      <c r="YS87" s="582">
        <v>116650</v>
      </c>
      <c r="YT87" s="582">
        <v>24090</v>
      </c>
      <c r="YU87" s="582">
        <v>543350</v>
      </c>
      <c r="YV87" s="582">
        <v>70334</v>
      </c>
      <c r="YW87" s="582">
        <v>1153853.94</v>
      </c>
      <c r="YX87" s="582">
        <v>63571.199999999997</v>
      </c>
      <c r="ZB87" s="582">
        <v>55992</v>
      </c>
      <c r="ZC87" s="582">
        <v>59716.800000000003</v>
      </c>
      <c r="ZE87" s="582">
        <v>577361.6</v>
      </c>
      <c r="ZG87" s="582">
        <v>33000</v>
      </c>
      <c r="ZH87" s="582">
        <v>16500</v>
      </c>
      <c r="ZJ87" s="582">
        <v>42000</v>
      </c>
      <c r="ZK87" s="582">
        <v>20330</v>
      </c>
      <c r="ZN87" s="582">
        <v>91800</v>
      </c>
      <c r="ZO87" s="582">
        <v>1131186.3400000001</v>
      </c>
      <c r="ZP87" s="582">
        <v>358032.66</v>
      </c>
      <c r="ZQ87" s="582">
        <v>78650</v>
      </c>
      <c r="ZR87" s="582">
        <v>187985.44</v>
      </c>
      <c r="ZS87" s="582">
        <v>97100</v>
      </c>
      <c r="ZT87" s="582">
        <v>426800</v>
      </c>
      <c r="ZU87" s="582">
        <v>122059</v>
      </c>
      <c r="ZV87" s="582">
        <v>243147.4</v>
      </c>
      <c r="ZW87" s="582">
        <v>56450</v>
      </c>
      <c r="ZX87" s="582">
        <v>22800</v>
      </c>
      <c r="ZY87" s="582">
        <v>128850</v>
      </c>
      <c r="ZZ87" s="582">
        <v>25000</v>
      </c>
      <c r="AAA87" s="582">
        <v>99994.2</v>
      </c>
      <c r="AAB87" s="582">
        <v>120000</v>
      </c>
      <c r="AAC87" s="582">
        <v>5972.1</v>
      </c>
      <c r="AAD87" s="582">
        <v>1284</v>
      </c>
      <c r="AAE87" s="582">
        <v>427878.8</v>
      </c>
      <c r="AAG87" s="582">
        <v>16540</v>
      </c>
      <c r="AAH87" s="582">
        <v>94275.39</v>
      </c>
      <c r="AAI87" s="582">
        <v>282011.82</v>
      </c>
      <c r="AAJ87" s="582">
        <v>312468</v>
      </c>
      <c r="AAK87" s="582">
        <v>358150.01</v>
      </c>
      <c r="AAL87" s="582">
        <v>53850</v>
      </c>
      <c r="AAM87" s="582">
        <v>64250</v>
      </c>
      <c r="AAO87" s="582">
        <v>70166</v>
      </c>
      <c r="AAP87" s="582">
        <v>1143395.42</v>
      </c>
      <c r="AAQ87" s="582">
        <v>4698925.9000000004</v>
      </c>
      <c r="AAR87" s="582">
        <v>199950</v>
      </c>
      <c r="AAT87" s="582">
        <v>287500</v>
      </c>
      <c r="AAU87" s="582">
        <v>70210</v>
      </c>
      <c r="AAV87" s="582">
        <v>267500</v>
      </c>
      <c r="AAW87" s="582">
        <v>143620</v>
      </c>
      <c r="AAX87" s="582">
        <v>2340955</v>
      </c>
      <c r="AAY87" s="582">
        <v>436750</v>
      </c>
      <c r="ABA87" s="582">
        <v>1788342.05</v>
      </c>
      <c r="ABC87" s="582">
        <v>27000</v>
      </c>
      <c r="ABD87" s="582">
        <v>82700</v>
      </c>
      <c r="ABE87" s="582">
        <v>176200</v>
      </c>
      <c r="ABF87" s="582">
        <v>464185.95</v>
      </c>
      <c r="ABG87" s="582">
        <v>145530.32999999999</v>
      </c>
      <c r="ABH87" s="582">
        <v>143550</v>
      </c>
      <c r="ABI87" s="582">
        <v>1680788.92</v>
      </c>
      <c r="ABJ87" s="582">
        <v>459250.25</v>
      </c>
      <c r="ABK87" s="582">
        <v>372210</v>
      </c>
      <c r="ABL87" s="582">
        <v>1564896.52</v>
      </c>
      <c r="ABM87" s="582">
        <v>2674660.58</v>
      </c>
      <c r="ABO87" s="582">
        <v>7825</v>
      </c>
      <c r="ABP87" s="582">
        <v>3077107.4</v>
      </c>
      <c r="ABQ87" s="582">
        <v>1432747.7</v>
      </c>
      <c r="ABR87" s="582">
        <v>211800</v>
      </c>
      <c r="ABS87" s="582">
        <v>302150</v>
      </c>
      <c r="ABU87" s="582">
        <v>183464</v>
      </c>
      <c r="ABV87" s="582">
        <v>180060</v>
      </c>
      <c r="ABW87" s="582">
        <v>112155</v>
      </c>
      <c r="ACB87" s="582">
        <v>69081.600000000006</v>
      </c>
      <c r="ACC87" s="582">
        <v>1092105.48</v>
      </c>
      <c r="ACD87" s="582">
        <v>589575</v>
      </c>
      <c r="ACE87" s="582">
        <v>301674.87</v>
      </c>
      <c r="ACF87" s="582">
        <v>130990</v>
      </c>
      <c r="ACG87" s="582">
        <v>84380</v>
      </c>
      <c r="ACH87" s="582">
        <v>1352397.05</v>
      </c>
      <c r="ACL87" s="582">
        <v>1469343.83</v>
      </c>
      <c r="ACM87" s="582">
        <v>2091695.82</v>
      </c>
      <c r="ACN87" s="582">
        <v>554899.32999999996</v>
      </c>
      <c r="ACP87" s="582">
        <v>0</v>
      </c>
      <c r="ACR87" s="582">
        <v>2854905.14</v>
      </c>
      <c r="ACS87" s="582">
        <v>173500</v>
      </c>
      <c r="ACT87" s="582">
        <v>3166778.8</v>
      </c>
      <c r="ACU87" s="582">
        <v>1763194.57</v>
      </c>
      <c r="ACX87" s="582">
        <v>514677.31</v>
      </c>
      <c r="ACY87" s="582">
        <v>82318</v>
      </c>
      <c r="ADA87" s="582">
        <v>754904</v>
      </c>
      <c r="ADB87" s="582">
        <v>115790</v>
      </c>
      <c r="ADC87" s="582">
        <v>30660</v>
      </c>
      <c r="ADD87" s="582">
        <v>149085</v>
      </c>
      <c r="ADE87" s="582">
        <v>127850</v>
      </c>
      <c r="ADF87" s="582">
        <v>61150</v>
      </c>
      <c r="ADG87" s="582">
        <v>3868969.42</v>
      </c>
      <c r="ADH87" s="582">
        <v>494168.76</v>
      </c>
      <c r="ADJ87" s="582">
        <v>49321</v>
      </c>
      <c r="ADN87" s="582">
        <v>158975</v>
      </c>
      <c r="ADO87" s="582">
        <v>285500</v>
      </c>
      <c r="ADP87" s="582">
        <v>1857416.66</v>
      </c>
      <c r="ADQ87" s="582">
        <v>1646460.52</v>
      </c>
      <c r="ADS87" s="582">
        <v>37750</v>
      </c>
      <c r="ADT87" s="582">
        <v>980350.75</v>
      </c>
      <c r="ADW87" s="582">
        <v>0</v>
      </c>
      <c r="ADZ87" s="582">
        <v>3971223.43</v>
      </c>
      <c r="AEA87" s="582">
        <v>332376.88</v>
      </c>
      <c r="AEB87" s="582">
        <v>4840286.95</v>
      </c>
      <c r="AEC87" s="582">
        <v>221075.42</v>
      </c>
      <c r="AEE87" s="582">
        <v>354714</v>
      </c>
      <c r="AEF87" s="582">
        <v>431647.15</v>
      </c>
      <c r="AEG87" s="582">
        <v>227750</v>
      </c>
      <c r="AEH87" s="582">
        <v>464000</v>
      </c>
      <c r="AEI87" s="582">
        <v>12570</v>
      </c>
      <c r="AEJ87" s="582">
        <v>1549336.23</v>
      </c>
      <c r="AEK87" s="582">
        <v>479479.43</v>
      </c>
      <c r="AEL87" s="582">
        <v>810126.15</v>
      </c>
      <c r="AEM87" s="582">
        <v>151980</v>
      </c>
      <c r="AEN87" s="582">
        <v>34500</v>
      </c>
      <c r="AEO87" s="582">
        <v>125480.89</v>
      </c>
      <c r="AEP87" s="582">
        <v>534788.78</v>
      </c>
      <c r="AEQ87" s="582">
        <v>10048676.49</v>
      </c>
      <c r="AER87" s="582">
        <v>9960</v>
      </c>
      <c r="AET87" s="582">
        <v>263166.09999999998</v>
      </c>
      <c r="AEU87" s="582">
        <v>151500</v>
      </c>
      <c r="AEV87" s="582">
        <v>25650</v>
      </c>
      <c r="AEW87" s="582">
        <v>1534116.83</v>
      </c>
      <c r="AEX87" s="582">
        <v>110600</v>
      </c>
      <c r="AEY87" s="582">
        <v>858222.8</v>
      </c>
      <c r="AEZ87" s="582">
        <v>53130</v>
      </c>
      <c r="AFA87" s="582">
        <v>742810</v>
      </c>
      <c r="AFB87" s="582">
        <v>141489</v>
      </c>
      <c r="AFC87" s="582">
        <v>18400</v>
      </c>
      <c r="AFD87" s="582">
        <v>15255</v>
      </c>
      <c r="AFF87" s="582">
        <v>81550</v>
      </c>
      <c r="AFG87" s="582">
        <v>35400</v>
      </c>
      <c r="AFI87" s="582">
        <v>0</v>
      </c>
      <c r="AFJ87" s="582">
        <v>2469</v>
      </c>
      <c r="AFK87" s="582">
        <v>110200</v>
      </c>
      <c r="AFL87" s="582">
        <v>39375</v>
      </c>
      <c r="AFM87" s="582">
        <v>228780</v>
      </c>
      <c r="AFQ87" s="582">
        <v>862340.8</v>
      </c>
      <c r="AFR87" s="582">
        <v>1304045.26</v>
      </c>
      <c r="AFS87" s="582">
        <v>3555550.3</v>
      </c>
      <c r="AFT87" s="582">
        <v>638152.66</v>
      </c>
      <c r="AFU87" s="582">
        <v>25680</v>
      </c>
      <c r="AFV87" s="582">
        <v>73975</v>
      </c>
      <c r="AFW87" s="582">
        <v>40731.199999999997</v>
      </c>
      <c r="AFX87" s="582">
        <v>28700</v>
      </c>
      <c r="AFY87" s="582">
        <v>76075</v>
      </c>
      <c r="AFZ87" s="582">
        <v>777648.6</v>
      </c>
      <c r="AGA87" s="582">
        <v>4944870.1900000004</v>
      </c>
      <c r="AGB87" s="582">
        <v>37370</v>
      </c>
      <c r="AGC87" s="582">
        <v>6265547.9500000002</v>
      </c>
      <c r="AGD87" s="582">
        <v>0</v>
      </c>
      <c r="AGF87" s="582">
        <v>39425</v>
      </c>
      <c r="AGG87" s="582">
        <v>21000</v>
      </c>
      <c r="AGH87" s="582">
        <v>53685</v>
      </c>
      <c r="AGI87" s="582">
        <v>6000</v>
      </c>
      <c r="AGJ87" s="582">
        <v>97586.48</v>
      </c>
      <c r="AGK87" s="582">
        <v>55130</v>
      </c>
      <c r="AGL87" s="582">
        <v>68210</v>
      </c>
      <c r="AGM87" s="582">
        <v>156790</v>
      </c>
      <c r="AGN87" s="582">
        <v>521525.71</v>
      </c>
      <c r="AGO87" s="582">
        <v>121657.4</v>
      </c>
      <c r="AGP87" s="582">
        <v>746882.7</v>
      </c>
      <c r="AGQ87" s="582">
        <v>286733.75</v>
      </c>
      <c r="AGR87" s="582">
        <v>0</v>
      </c>
      <c r="AGS87" s="582">
        <v>838881.61</v>
      </c>
      <c r="AGT87" s="582">
        <v>0</v>
      </c>
      <c r="AGU87" s="582">
        <v>422347.67</v>
      </c>
      <c r="AGX87" s="582">
        <v>621249.06999999995</v>
      </c>
      <c r="AGY87" s="582">
        <v>15750</v>
      </c>
      <c r="AGZ87" s="582">
        <v>328924</v>
      </c>
      <c r="AHB87" s="582">
        <v>56300</v>
      </c>
      <c r="AHD87" s="582">
        <v>21250</v>
      </c>
      <c r="AHE87" s="582">
        <v>177540</v>
      </c>
      <c r="AHG87" s="582">
        <v>7875</v>
      </c>
      <c r="AHH87" s="582">
        <v>101903.98</v>
      </c>
      <c r="AHI87" s="582">
        <v>66074.600000000006</v>
      </c>
      <c r="AHJ87" s="582">
        <v>24300</v>
      </c>
      <c r="AHK87" s="582">
        <v>0</v>
      </c>
      <c r="AHL87" s="582">
        <v>32245</v>
      </c>
      <c r="AHM87" s="582">
        <v>48924.68</v>
      </c>
      <c r="AHN87" s="582">
        <v>35110</v>
      </c>
      <c r="AHP87" s="582">
        <v>6200</v>
      </c>
      <c r="AHQ87" s="576">
        <v>134602.41</v>
      </c>
      <c r="AHR87" s="576">
        <v>29295</v>
      </c>
      <c r="AHS87" s="576">
        <v>131200</v>
      </c>
      <c r="AHT87" s="582">
        <f t="shared" si="79"/>
        <v>428071272.30000001</v>
      </c>
      <c r="AHV87" s="611" t="s">
        <v>6248</v>
      </c>
      <c r="AHW87" s="611" t="s">
        <v>6083</v>
      </c>
      <c r="AHX87" s="611" t="s">
        <v>6084</v>
      </c>
    </row>
    <row r="88" spans="1:908" x14ac:dyDescent="0.7">
      <c r="A88" s="576" t="str">
        <f t="shared" si="78"/>
        <v>ภาระ</v>
      </c>
      <c r="B88" s="581" t="s">
        <v>6085</v>
      </c>
      <c r="C88" s="582" t="s">
        <v>6086</v>
      </c>
      <c r="D88" s="582">
        <v>5889.2</v>
      </c>
      <c r="E88" s="582">
        <v>449150.64</v>
      </c>
      <c r="F88" s="582">
        <v>872644</v>
      </c>
      <c r="G88" s="582">
        <v>64014.96</v>
      </c>
      <c r="H88" s="582">
        <v>90312.15</v>
      </c>
      <c r="I88" s="582">
        <v>55301.9</v>
      </c>
      <c r="J88" s="582">
        <v>199799.94</v>
      </c>
      <c r="K88" s="582">
        <v>82416.06</v>
      </c>
      <c r="L88" s="582">
        <v>305079.12</v>
      </c>
      <c r="M88" s="582">
        <v>732693.8</v>
      </c>
      <c r="N88" s="582">
        <v>394134.45</v>
      </c>
      <c r="O88" s="582">
        <v>372855.55</v>
      </c>
      <c r="P88" s="582">
        <v>570730.04</v>
      </c>
      <c r="Q88" s="582">
        <v>246427.95</v>
      </c>
      <c r="R88" s="582">
        <v>97377.96</v>
      </c>
      <c r="S88" s="582">
        <v>261386.16</v>
      </c>
      <c r="T88" s="582">
        <v>140645.46</v>
      </c>
      <c r="U88" s="582">
        <v>207930.09</v>
      </c>
      <c r="V88" s="582">
        <v>0</v>
      </c>
      <c r="W88" s="582">
        <v>347406.66</v>
      </c>
      <c r="X88" s="582">
        <v>380477.44</v>
      </c>
      <c r="Y88" s="582">
        <v>1730</v>
      </c>
      <c r="Z88" s="582">
        <v>467592.18</v>
      </c>
      <c r="AA88" s="582">
        <v>470055.37</v>
      </c>
      <c r="AB88" s="582">
        <v>355531.8</v>
      </c>
      <c r="AC88" s="582">
        <v>2154179.56</v>
      </c>
      <c r="AD88" s="582">
        <v>268824.09999999998</v>
      </c>
      <c r="AE88" s="582">
        <v>151743.98000000001</v>
      </c>
      <c r="AF88" s="582">
        <v>129992.63</v>
      </c>
      <c r="AG88" s="582">
        <v>106409.85</v>
      </c>
      <c r="AH88" s="582">
        <v>294302</v>
      </c>
      <c r="AI88" s="582">
        <v>638994.94999999995</v>
      </c>
      <c r="AJ88" s="582">
        <v>90031</v>
      </c>
      <c r="AK88" s="582">
        <v>18720.79</v>
      </c>
      <c r="AL88" s="582">
        <v>463065.77</v>
      </c>
      <c r="AM88" s="582">
        <v>135602.09</v>
      </c>
      <c r="AN88" s="582">
        <v>7355</v>
      </c>
      <c r="AO88" s="582">
        <v>207834.92</v>
      </c>
      <c r="AP88" s="582">
        <v>516832.05</v>
      </c>
      <c r="AQ88" s="582">
        <v>77838.31</v>
      </c>
      <c r="AR88" s="582">
        <v>229639.03</v>
      </c>
      <c r="AS88" s="582">
        <v>241634.89</v>
      </c>
      <c r="AU88" s="582">
        <v>15120</v>
      </c>
      <c r="AV88" s="582">
        <v>35213.99</v>
      </c>
      <c r="AW88" s="582">
        <v>121686.13</v>
      </c>
      <c r="AX88" s="582">
        <v>332860.21000000002</v>
      </c>
      <c r="AY88" s="582">
        <v>135259.04</v>
      </c>
      <c r="AZ88" s="582">
        <v>101335.8</v>
      </c>
      <c r="BA88" s="582">
        <v>57113.1</v>
      </c>
      <c r="BB88" s="582">
        <v>0</v>
      </c>
      <c r="BC88" s="582">
        <v>2746.66</v>
      </c>
      <c r="BD88" s="582">
        <v>48819.92</v>
      </c>
      <c r="BF88" s="582">
        <v>379654.88</v>
      </c>
      <c r="BG88" s="582">
        <v>0</v>
      </c>
      <c r="BH88" s="582">
        <v>198803.63</v>
      </c>
      <c r="BI88" s="582">
        <v>61330</v>
      </c>
      <c r="BJ88" s="582">
        <v>161362.54999999999</v>
      </c>
      <c r="BK88" s="582">
        <v>162445.03</v>
      </c>
      <c r="BL88" s="582">
        <v>28821.72</v>
      </c>
      <c r="BM88" s="582">
        <v>219671.24</v>
      </c>
      <c r="BN88" s="582">
        <v>97330.39</v>
      </c>
      <c r="BO88" s="582">
        <v>27629.5</v>
      </c>
      <c r="BP88" s="582">
        <v>10395</v>
      </c>
      <c r="BQ88" s="582">
        <v>70483.58</v>
      </c>
      <c r="BS88" s="582">
        <v>34387</v>
      </c>
      <c r="BT88" s="582">
        <v>24835</v>
      </c>
      <c r="BU88" s="582">
        <v>313821.78000000003</v>
      </c>
      <c r="BV88" s="582">
        <v>113526.89</v>
      </c>
      <c r="BW88" s="582">
        <v>80539.199999999997</v>
      </c>
      <c r="BX88" s="582">
        <v>66956.31</v>
      </c>
      <c r="BY88" s="582">
        <v>138222.85999999999</v>
      </c>
      <c r="BZ88" s="582">
        <v>393136.21</v>
      </c>
      <c r="CA88" s="582">
        <v>337095.04</v>
      </c>
      <c r="CB88" s="582">
        <v>408114</v>
      </c>
      <c r="CC88" s="582">
        <v>300654.90999999997</v>
      </c>
      <c r="CD88" s="582">
        <v>112008.5</v>
      </c>
      <c r="CE88" s="582">
        <v>237293.7</v>
      </c>
      <c r="CF88" s="582">
        <v>110530</v>
      </c>
      <c r="CG88" s="582">
        <v>4175</v>
      </c>
      <c r="CH88" s="582">
        <v>50000.5</v>
      </c>
      <c r="CI88" s="582">
        <v>1386731.69</v>
      </c>
      <c r="CJ88" s="582">
        <v>177878.07</v>
      </c>
      <c r="CK88" s="582">
        <v>69288.899999999994</v>
      </c>
      <c r="CL88" s="582">
        <v>183197.66</v>
      </c>
      <c r="CM88" s="582">
        <v>74107.47</v>
      </c>
      <c r="CN88" s="582">
        <v>222998.1</v>
      </c>
      <c r="CO88" s="582">
        <v>2000</v>
      </c>
      <c r="CP88" s="582">
        <v>232036.52</v>
      </c>
      <c r="CQ88" s="582">
        <v>7990</v>
      </c>
      <c r="CR88" s="582">
        <v>94374.69</v>
      </c>
      <c r="CS88" s="582">
        <v>41058.879999999997</v>
      </c>
      <c r="CT88" s="582">
        <v>44815</v>
      </c>
      <c r="CU88" s="582">
        <v>81984.77</v>
      </c>
      <c r="CV88" s="582">
        <v>146238</v>
      </c>
      <c r="CW88" s="582">
        <v>474791.45</v>
      </c>
      <c r="CX88" s="582">
        <v>143351.46</v>
      </c>
      <c r="CY88" s="582">
        <v>322981.90999999997</v>
      </c>
      <c r="CZ88" s="582">
        <v>136336.4</v>
      </c>
      <c r="DA88" s="582">
        <v>118735.91</v>
      </c>
      <c r="DB88" s="582">
        <v>295436.09999999998</v>
      </c>
      <c r="DC88" s="582">
        <v>891444.24</v>
      </c>
      <c r="DD88" s="582">
        <v>249528.97</v>
      </c>
      <c r="DE88" s="582">
        <v>247201.05</v>
      </c>
      <c r="DF88" s="582">
        <v>108112.02</v>
      </c>
      <c r="DG88" s="582">
        <v>187710.3</v>
      </c>
      <c r="DH88" s="582">
        <v>163672.70000000001</v>
      </c>
      <c r="DI88" s="582">
        <v>172102.3</v>
      </c>
      <c r="DJ88" s="582">
        <v>89284</v>
      </c>
      <c r="DK88" s="582">
        <v>417359.3</v>
      </c>
      <c r="DL88" s="582">
        <v>160649.75</v>
      </c>
      <c r="DM88" s="582">
        <v>266643.20000000001</v>
      </c>
      <c r="DN88" s="582">
        <v>39080.050000000003</v>
      </c>
      <c r="DO88" s="582">
        <v>503213.17</v>
      </c>
      <c r="DP88" s="582">
        <v>241958.26</v>
      </c>
      <c r="DQ88" s="582">
        <v>1023828.35</v>
      </c>
      <c r="DR88" s="582">
        <v>324629.38</v>
      </c>
      <c r="DS88" s="582">
        <v>115130.32</v>
      </c>
      <c r="DU88" s="582">
        <v>128942</v>
      </c>
      <c r="DV88" s="582">
        <v>350892.3</v>
      </c>
      <c r="DW88" s="582">
        <v>254551</v>
      </c>
      <c r="DX88" s="582">
        <v>93714.16</v>
      </c>
      <c r="DY88" s="582">
        <v>443711.65</v>
      </c>
      <c r="DZ88" s="582">
        <v>98532.74</v>
      </c>
      <c r="EA88" s="582">
        <v>48761.279999999999</v>
      </c>
      <c r="EB88" s="582">
        <v>230481</v>
      </c>
      <c r="EC88" s="582">
        <v>201109.92</v>
      </c>
      <c r="ED88" s="582">
        <v>499756.79999999999</v>
      </c>
      <c r="EE88" s="582">
        <v>5250</v>
      </c>
      <c r="EG88" s="582">
        <v>326714.55</v>
      </c>
      <c r="EH88" s="582">
        <v>317250.67</v>
      </c>
      <c r="EI88" s="582">
        <v>82951.81</v>
      </c>
      <c r="EJ88" s="582">
        <v>99037.4</v>
      </c>
      <c r="EK88" s="582">
        <v>547833.9</v>
      </c>
      <c r="EL88" s="582">
        <v>66735.39</v>
      </c>
      <c r="EM88" s="582">
        <v>353338.31</v>
      </c>
      <c r="EO88" s="582">
        <v>114048.28</v>
      </c>
      <c r="EP88" s="582">
        <v>373529.7</v>
      </c>
      <c r="EQ88" s="582">
        <v>208317.84</v>
      </c>
      <c r="ER88" s="582">
        <v>8040</v>
      </c>
      <c r="ES88" s="582">
        <v>228725.22</v>
      </c>
      <c r="ET88" s="582">
        <v>525220</v>
      </c>
      <c r="EU88" s="582">
        <v>497001.81</v>
      </c>
      <c r="EV88" s="582">
        <v>306551.24</v>
      </c>
      <c r="EW88" s="582">
        <v>2691536.81</v>
      </c>
      <c r="EX88" s="582">
        <v>46404.49</v>
      </c>
      <c r="EY88" s="582">
        <v>77658.5</v>
      </c>
      <c r="EZ88" s="582">
        <v>486862</v>
      </c>
      <c r="FA88" s="582">
        <v>171080</v>
      </c>
      <c r="FB88" s="582">
        <v>332201.26</v>
      </c>
      <c r="FC88" s="582">
        <v>194851.82</v>
      </c>
      <c r="FD88" s="582">
        <v>49415.76</v>
      </c>
      <c r="FE88" s="582">
        <v>73221.45</v>
      </c>
      <c r="FF88" s="582">
        <v>33319</v>
      </c>
      <c r="FG88" s="582">
        <v>58301.5</v>
      </c>
      <c r="FH88" s="582">
        <v>2880</v>
      </c>
      <c r="FJ88" s="582">
        <v>115365.5</v>
      </c>
      <c r="FK88" s="582">
        <v>0</v>
      </c>
      <c r="FL88" s="582">
        <v>139132.29999999999</v>
      </c>
      <c r="FM88" s="582">
        <v>1036095.31</v>
      </c>
      <c r="FN88" s="582">
        <v>67309.600000000006</v>
      </c>
      <c r="FO88" s="582">
        <v>54202.7</v>
      </c>
      <c r="FP88" s="582">
        <v>3100</v>
      </c>
      <c r="FQ88" s="582">
        <v>13987.99</v>
      </c>
      <c r="FR88" s="582">
        <v>176603</v>
      </c>
      <c r="FS88" s="582">
        <v>102376.44</v>
      </c>
      <c r="FT88" s="582">
        <v>150441.15</v>
      </c>
      <c r="FU88" s="582">
        <v>82575.98</v>
      </c>
      <c r="FV88" s="582">
        <v>134730.70000000001</v>
      </c>
      <c r="FW88" s="582">
        <v>492777.78</v>
      </c>
      <c r="FX88" s="582">
        <v>206068.9</v>
      </c>
      <c r="FY88" s="582">
        <v>23055</v>
      </c>
      <c r="FZ88" s="582">
        <v>83239.259999999995</v>
      </c>
      <c r="GA88" s="582">
        <v>482740.02</v>
      </c>
      <c r="GB88" s="582">
        <v>123932.7</v>
      </c>
      <c r="GC88" s="582">
        <v>100181.5</v>
      </c>
      <c r="GD88" s="582">
        <v>46343</v>
      </c>
      <c r="GE88" s="582">
        <v>25620</v>
      </c>
      <c r="GF88" s="582">
        <v>92881</v>
      </c>
      <c r="GG88" s="582">
        <v>68022.12</v>
      </c>
      <c r="GH88" s="582">
        <v>78903.48</v>
      </c>
      <c r="GI88" s="582">
        <v>88010.11</v>
      </c>
      <c r="GJ88" s="582">
        <v>15935.81</v>
      </c>
      <c r="GK88" s="582">
        <v>76705</v>
      </c>
      <c r="GL88" s="582">
        <v>218498.74</v>
      </c>
      <c r="GM88" s="582">
        <v>38419.870000000003</v>
      </c>
      <c r="GN88" s="582">
        <v>44339.6</v>
      </c>
      <c r="GO88" s="582">
        <v>48266.05</v>
      </c>
      <c r="GP88" s="582">
        <v>69746.5</v>
      </c>
      <c r="GQ88" s="582">
        <v>287717.36</v>
      </c>
      <c r="GR88" s="582">
        <v>543675.42000000004</v>
      </c>
      <c r="GS88" s="582">
        <v>42757.63</v>
      </c>
      <c r="GT88" s="582">
        <v>300437.52</v>
      </c>
      <c r="GU88" s="582">
        <v>13784.85</v>
      </c>
      <c r="GV88" s="582">
        <v>54801.29</v>
      </c>
      <c r="GW88" s="582">
        <v>75081.600000000006</v>
      </c>
      <c r="GX88" s="582">
        <v>39204</v>
      </c>
      <c r="GY88" s="582">
        <v>365523.37</v>
      </c>
      <c r="GZ88" s="582">
        <v>310417.61</v>
      </c>
      <c r="HA88" s="582">
        <v>141800.34</v>
      </c>
      <c r="HB88" s="582">
        <v>121885.6</v>
      </c>
      <c r="HC88" s="582">
        <v>493277.05</v>
      </c>
      <c r="HD88" s="582">
        <v>2907156.78</v>
      </c>
      <c r="HE88" s="582">
        <v>443899.7</v>
      </c>
      <c r="HF88" s="582">
        <v>28815.1</v>
      </c>
      <c r="HG88" s="582">
        <v>302622.92</v>
      </c>
      <c r="HH88" s="582">
        <v>700752.19</v>
      </c>
      <c r="HI88" s="582">
        <v>0</v>
      </c>
      <c r="HJ88" s="582">
        <v>1422481.53</v>
      </c>
      <c r="HK88" s="582">
        <v>339118.87</v>
      </c>
      <c r="HL88" s="582">
        <v>215668.2</v>
      </c>
      <c r="HM88" s="582">
        <v>245247.58</v>
      </c>
      <c r="HN88" s="582">
        <v>167978.17</v>
      </c>
      <c r="HO88" s="582">
        <v>295174.63</v>
      </c>
      <c r="HP88" s="582">
        <v>24858.57</v>
      </c>
      <c r="HQ88" s="582">
        <v>293620.51</v>
      </c>
      <c r="HR88" s="582">
        <v>395336.19500000001</v>
      </c>
      <c r="HS88" s="582">
        <v>126255.84</v>
      </c>
      <c r="HT88" s="582">
        <v>72399.009999999995</v>
      </c>
      <c r="HU88" s="582">
        <v>249126.68</v>
      </c>
      <c r="HV88" s="582">
        <v>136074.66</v>
      </c>
      <c r="HW88" s="582">
        <v>70720</v>
      </c>
      <c r="HX88" s="582">
        <v>90280.5</v>
      </c>
      <c r="HY88" s="582">
        <v>45770</v>
      </c>
      <c r="HZ88" s="582">
        <v>287605.95</v>
      </c>
      <c r="IA88" s="582">
        <v>146930.76999999999</v>
      </c>
      <c r="IB88" s="582">
        <v>198264</v>
      </c>
      <c r="IC88" s="582">
        <v>460768.92</v>
      </c>
      <c r="ID88" s="582">
        <v>1106951.26</v>
      </c>
      <c r="IE88" s="582">
        <v>54190.54</v>
      </c>
      <c r="IF88" s="582">
        <v>103760.12</v>
      </c>
      <c r="IG88" s="582">
        <v>46153.9</v>
      </c>
      <c r="IH88" s="582">
        <v>16255</v>
      </c>
      <c r="II88" s="582">
        <v>0</v>
      </c>
      <c r="IK88" s="582">
        <v>0</v>
      </c>
      <c r="IL88" s="582">
        <v>485531.86</v>
      </c>
      <c r="IM88" s="582">
        <v>244303.22</v>
      </c>
      <c r="IN88" s="582">
        <v>330033.63</v>
      </c>
      <c r="IO88" s="582">
        <v>60490.85</v>
      </c>
      <c r="IP88" s="582">
        <v>83959</v>
      </c>
      <c r="IQ88" s="582">
        <v>138985.82999999999</v>
      </c>
      <c r="IR88" s="582">
        <v>287240.46999999997</v>
      </c>
      <c r="IS88" s="582">
        <v>253106.54</v>
      </c>
      <c r="IT88" s="582">
        <v>960397.92</v>
      </c>
      <c r="IU88" s="582">
        <v>215746.5</v>
      </c>
      <c r="IV88" s="582">
        <v>127824</v>
      </c>
      <c r="IW88" s="582">
        <v>111828.5</v>
      </c>
      <c r="IX88" s="582">
        <v>358756.19</v>
      </c>
      <c r="IY88" s="582">
        <v>128312.66</v>
      </c>
      <c r="IZ88" s="582">
        <v>108561.4</v>
      </c>
      <c r="JA88" s="582">
        <v>53697.75</v>
      </c>
      <c r="JB88" s="582">
        <v>107626.17</v>
      </c>
      <c r="JC88" s="582">
        <v>59827</v>
      </c>
      <c r="JD88" s="582">
        <v>232820.81</v>
      </c>
      <c r="JE88" s="582">
        <v>183581.7</v>
      </c>
      <c r="JF88" s="582">
        <v>3894.8</v>
      </c>
      <c r="JG88" s="582">
        <v>50314</v>
      </c>
      <c r="JH88" s="582">
        <v>118920.8</v>
      </c>
      <c r="JI88" s="582">
        <v>108007.52</v>
      </c>
      <c r="JJ88" s="582">
        <v>161704.64000000001</v>
      </c>
      <c r="JK88" s="582">
        <v>134765.95000000001</v>
      </c>
      <c r="JL88" s="582">
        <v>147595</v>
      </c>
      <c r="JM88" s="582">
        <v>73146</v>
      </c>
      <c r="JN88" s="582">
        <v>331885.73</v>
      </c>
      <c r="JO88" s="582">
        <v>170264.42</v>
      </c>
      <c r="JP88" s="582">
        <v>52667</v>
      </c>
      <c r="JQ88" s="582">
        <v>130171.6</v>
      </c>
      <c r="JR88" s="582">
        <v>68844</v>
      </c>
      <c r="JS88" s="582">
        <v>0</v>
      </c>
      <c r="JU88" s="582">
        <v>253886.76</v>
      </c>
      <c r="JV88" s="582">
        <v>61124.24</v>
      </c>
      <c r="JW88" s="582">
        <v>109021.84</v>
      </c>
      <c r="JY88" s="582">
        <v>573631.55000000005</v>
      </c>
      <c r="JZ88" s="582">
        <v>0</v>
      </c>
      <c r="KA88" s="582">
        <v>65674</v>
      </c>
      <c r="KB88" s="582">
        <v>405387.71</v>
      </c>
      <c r="KC88" s="582">
        <v>375378.63</v>
      </c>
      <c r="KD88" s="582">
        <v>283697.11</v>
      </c>
      <c r="KE88" s="582">
        <v>130171.08</v>
      </c>
      <c r="KF88" s="582">
        <v>18820.8</v>
      </c>
      <c r="KG88" s="582">
        <v>255006.04</v>
      </c>
      <c r="KH88" s="582">
        <v>141911.69</v>
      </c>
      <c r="KI88" s="582">
        <v>628976.92000000004</v>
      </c>
      <c r="KJ88" s="582">
        <v>323201.5</v>
      </c>
      <c r="KK88" s="582">
        <v>315899.11</v>
      </c>
      <c r="KL88" s="582">
        <v>965864.56</v>
      </c>
      <c r="KN88" s="582">
        <v>390016.29</v>
      </c>
      <c r="KO88" s="582">
        <v>1250012.58</v>
      </c>
      <c r="KP88" s="582">
        <v>284144.13</v>
      </c>
      <c r="KQ88" s="582">
        <v>146953.26</v>
      </c>
      <c r="KR88" s="582">
        <v>744719.7</v>
      </c>
      <c r="KS88" s="582">
        <v>85427.48</v>
      </c>
      <c r="KT88" s="582">
        <v>47306</v>
      </c>
      <c r="KU88" s="582">
        <v>113713.5</v>
      </c>
      <c r="KV88" s="582">
        <v>170943.78</v>
      </c>
      <c r="KW88" s="582">
        <v>74414.7</v>
      </c>
      <c r="KX88" s="582">
        <v>887204.75</v>
      </c>
      <c r="KY88" s="582">
        <v>119082.5</v>
      </c>
      <c r="KZ88" s="582">
        <v>430035.55</v>
      </c>
      <c r="LA88" s="582">
        <v>362</v>
      </c>
      <c r="LB88" s="582">
        <v>120711.9</v>
      </c>
      <c r="LC88" s="582">
        <v>236863</v>
      </c>
      <c r="LD88" s="582">
        <v>822677.01</v>
      </c>
      <c r="LE88" s="582">
        <v>118684</v>
      </c>
      <c r="LF88" s="582">
        <v>189195.39</v>
      </c>
      <c r="LG88" s="582">
        <v>127101.35</v>
      </c>
      <c r="LI88" s="582">
        <v>2394</v>
      </c>
      <c r="LJ88" s="582">
        <v>10085</v>
      </c>
      <c r="LK88" s="582">
        <v>732105.08</v>
      </c>
      <c r="LL88" s="582">
        <v>894523.13</v>
      </c>
      <c r="LM88" s="582">
        <v>255543.04000000001</v>
      </c>
      <c r="LN88" s="582">
        <v>336214.46</v>
      </c>
      <c r="LO88" s="582">
        <v>202311.8</v>
      </c>
      <c r="LP88" s="582">
        <v>163550.04999999999</v>
      </c>
      <c r="LQ88" s="582">
        <v>190797.28</v>
      </c>
      <c r="LR88" s="582">
        <v>78042.5</v>
      </c>
      <c r="LS88" s="582">
        <v>41840.480000000003</v>
      </c>
      <c r="LT88" s="582">
        <v>51473</v>
      </c>
      <c r="LU88" s="582">
        <v>187737.01</v>
      </c>
      <c r="LV88" s="582">
        <v>194971.25</v>
      </c>
      <c r="LW88" s="582">
        <v>235988.6</v>
      </c>
      <c r="LX88" s="582">
        <v>341370.53</v>
      </c>
      <c r="LY88" s="582">
        <v>258432.6</v>
      </c>
      <c r="LZ88" s="582">
        <v>388750.5</v>
      </c>
      <c r="MA88" s="582">
        <v>184564.37</v>
      </c>
      <c r="MB88" s="582">
        <v>180845.1</v>
      </c>
      <c r="MC88" s="582">
        <v>272202.40999999997</v>
      </c>
      <c r="MD88" s="582">
        <v>62426</v>
      </c>
      <c r="ME88" s="582">
        <v>0</v>
      </c>
      <c r="MF88" s="582">
        <v>235244.19</v>
      </c>
      <c r="MG88" s="582">
        <v>99987.9</v>
      </c>
      <c r="MH88" s="582">
        <v>21110</v>
      </c>
      <c r="MI88" s="582">
        <v>280216.19</v>
      </c>
      <c r="MJ88" s="582">
        <v>70004.88</v>
      </c>
      <c r="MK88" s="582">
        <v>96572.35</v>
      </c>
      <c r="ML88" s="582">
        <v>133314.82999999999</v>
      </c>
      <c r="MM88" s="582">
        <v>282056.14</v>
      </c>
      <c r="MN88" s="582">
        <v>249553.76</v>
      </c>
      <c r="MO88" s="582">
        <v>166298.79999999999</v>
      </c>
      <c r="MP88" s="582">
        <v>35540</v>
      </c>
      <c r="MQ88" s="582">
        <v>139055.79999999999</v>
      </c>
      <c r="MR88" s="582">
        <v>94980.82</v>
      </c>
      <c r="MS88" s="582">
        <v>171513.25</v>
      </c>
      <c r="MT88" s="582">
        <v>6000</v>
      </c>
      <c r="MU88" s="582">
        <v>273561.11</v>
      </c>
      <c r="MV88" s="582">
        <v>156310.57</v>
      </c>
      <c r="MW88" s="582">
        <v>288672.26</v>
      </c>
      <c r="MX88" s="582">
        <v>178213.88</v>
      </c>
      <c r="MY88" s="582">
        <v>225337.4</v>
      </c>
      <c r="MZ88" s="582">
        <v>1034910.59</v>
      </c>
      <c r="NA88" s="582">
        <v>485351.28</v>
      </c>
      <c r="NB88" s="582">
        <v>318890</v>
      </c>
      <c r="NC88" s="582">
        <v>130241.02</v>
      </c>
      <c r="ND88" s="582">
        <v>49887</v>
      </c>
      <c r="NE88" s="582">
        <v>115355.8</v>
      </c>
      <c r="NF88" s="582">
        <v>341220</v>
      </c>
      <c r="NG88" s="582">
        <v>195252.92</v>
      </c>
      <c r="NH88" s="582">
        <v>492137.13</v>
      </c>
      <c r="NI88" s="582">
        <v>37776.35</v>
      </c>
      <c r="NJ88" s="582">
        <v>370756.3</v>
      </c>
      <c r="NK88" s="582">
        <v>949465.51</v>
      </c>
      <c r="NL88" s="582">
        <v>507393.21</v>
      </c>
      <c r="NM88" s="582">
        <v>23025</v>
      </c>
      <c r="NN88" s="582">
        <v>153409</v>
      </c>
      <c r="NO88" s="582">
        <v>133546.29999999999</v>
      </c>
      <c r="NP88" s="582">
        <v>184901.64</v>
      </c>
      <c r="NQ88" s="582">
        <v>117925</v>
      </c>
      <c r="NS88" s="582">
        <v>114084</v>
      </c>
      <c r="NT88" s="582">
        <v>0</v>
      </c>
      <c r="NU88" s="582">
        <v>94024.46</v>
      </c>
      <c r="NV88" s="582">
        <v>14254.98</v>
      </c>
      <c r="NW88" s="582">
        <v>16000</v>
      </c>
      <c r="NX88" s="582">
        <v>31068</v>
      </c>
      <c r="NY88" s="582">
        <v>369200.8</v>
      </c>
      <c r="NZ88" s="582">
        <v>148974.26999999999</v>
      </c>
      <c r="OA88" s="582">
        <v>214404.18</v>
      </c>
      <c r="OB88" s="582">
        <v>164339.70000000001</v>
      </c>
      <c r="OC88" s="582">
        <v>37772.6</v>
      </c>
      <c r="OD88" s="582">
        <v>192364.58</v>
      </c>
      <c r="OF88" s="582">
        <v>576571.5</v>
      </c>
      <c r="OG88" s="582">
        <v>246065.9</v>
      </c>
      <c r="OH88" s="582">
        <v>181339</v>
      </c>
      <c r="OI88" s="582">
        <v>148275.79</v>
      </c>
      <c r="OJ88" s="582">
        <v>254528.6</v>
      </c>
      <c r="OK88" s="582">
        <v>84235</v>
      </c>
      <c r="OL88" s="582">
        <v>361914.77</v>
      </c>
      <c r="OM88" s="582">
        <v>306336.09999999998</v>
      </c>
      <c r="ON88" s="582">
        <v>59872.9</v>
      </c>
      <c r="OO88" s="582">
        <v>343183.65</v>
      </c>
      <c r="OP88" s="582">
        <v>720111.95</v>
      </c>
      <c r="OQ88" s="582">
        <v>249884</v>
      </c>
      <c r="OR88" s="582">
        <v>56764</v>
      </c>
      <c r="OS88" s="582">
        <v>111591.26</v>
      </c>
      <c r="OT88" s="582">
        <v>2500</v>
      </c>
      <c r="OU88" s="582">
        <v>223740</v>
      </c>
      <c r="OV88" s="582">
        <v>119106.34</v>
      </c>
      <c r="OW88" s="582">
        <v>13455</v>
      </c>
      <c r="OX88" s="582">
        <v>240313.77</v>
      </c>
      <c r="OY88" s="582">
        <v>146975.21</v>
      </c>
      <c r="OZ88" s="582">
        <v>37842.6</v>
      </c>
      <c r="PA88" s="582">
        <v>110676.7</v>
      </c>
      <c r="PB88" s="582">
        <v>88367.88</v>
      </c>
      <c r="PC88" s="582">
        <v>179020</v>
      </c>
      <c r="PD88" s="582">
        <v>142741.5</v>
      </c>
      <c r="PE88" s="582">
        <v>391016</v>
      </c>
      <c r="PF88" s="582">
        <v>113688.58</v>
      </c>
      <c r="PH88" s="582">
        <v>44025.9</v>
      </c>
      <c r="PI88" s="582">
        <v>199334.72</v>
      </c>
      <c r="PJ88" s="582">
        <v>96203.5</v>
      </c>
      <c r="PK88" s="582">
        <v>92492.06</v>
      </c>
      <c r="PL88" s="582">
        <v>324622</v>
      </c>
      <c r="PM88" s="582">
        <v>55921</v>
      </c>
      <c r="PN88" s="582">
        <v>104655.47</v>
      </c>
      <c r="PO88" s="582">
        <v>167318.79999999999</v>
      </c>
      <c r="PP88" s="582">
        <v>372017.89</v>
      </c>
      <c r="PQ88" s="582">
        <v>127541.6</v>
      </c>
      <c r="PR88" s="582">
        <v>59412</v>
      </c>
      <c r="PS88" s="582">
        <v>113734.89</v>
      </c>
      <c r="PT88" s="582">
        <v>231785</v>
      </c>
      <c r="PU88" s="582">
        <v>227099</v>
      </c>
      <c r="PV88" s="582">
        <v>290712.99</v>
      </c>
      <c r="PW88" s="582">
        <v>131879</v>
      </c>
      <c r="PX88" s="582">
        <v>198749.44</v>
      </c>
      <c r="PY88" s="582">
        <v>690641.59</v>
      </c>
      <c r="PZ88" s="582">
        <v>599073</v>
      </c>
      <c r="QA88" s="582">
        <v>876315.95</v>
      </c>
      <c r="QB88" s="582">
        <v>29979</v>
      </c>
      <c r="QC88" s="582">
        <v>90537</v>
      </c>
      <c r="QD88" s="582">
        <v>187738.95</v>
      </c>
      <c r="QE88" s="582">
        <v>214757.6</v>
      </c>
      <c r="QF88" s="582">
        <v>216495.01</v>
      </c>
      <c r="QG88" s="582">
        <v>154435.54999999999</v>
      </c>
      <c r="QH88" s="582">
        <v>239024.93</v>
      </c>
      <c r="QI88" s="582">
        <v>488148.15</v>
      </c>
      <c r="QJ88" s="582">
        <v>554014.4</v>
      </c>
      <c r="QK88" s="582">
        <v>380968.9</v>
      </c>
      <c r="QL88" s="582">
        <v>241033.60000000001</v>
      </c>
      <c r="QM88" s="582">
        <v>275158.13</v>
      </c>
      <c r="QN88" s="582">
        <v>233337.32</v>
      </c>
      <c r="QO88" s="582">
        <v>335569.9</v>
      </c>
      <c r="QP88" s="582">
        <v>316301.88</v>
      </c>
      <c r="QQ88" s="582">
        <v>20425</v>
      </c>
      <c r="QR88" s="582">
        <v>238798</v>
      </c>
      <c r="QS88" s="582">
        <v>8088</v>
      </c>
      <c r="QT88" s="582">
        <v>288998.98</v>
      </c>
      <c r="QU88" s="582">
        <v>550700.5</v>
      </c>
      <c r="QV88" s="582">
        <v>330406.34999999998</v>
      </c>
      <c r="QW88" s="582">
        <v>254133.99</v>
      </c>
      <c r="QX88" s="582">
        <v>91730</v>
      </c>
      <c r="QY88" s="582">
        <v>347959.8</v>
      </c>
      <c r="QZ88" s="582">
        <v>660112.16</v>
      </c>
      <c r="RA88" s="582">
        <v>294221.65000000002</v>
      </c>
      <c r="RB88" s="582">
        <v>145290.42000000001</v>
      </c>
      <c r="RC88" s="582">
        <v>269092.94</v>
      </c>
      <c r="RD88" s="582">
        <v>69847</v>
      </c>
      <c r="RE88" s="582">
        <v>436956.68</v>
      </c>
      <c r="RF88" s="582">
        <v>3500</v>
      </c>
      <c r="RG88" s="582">
        <v>87455.5</v>
      </c>
      <c r="RH88" s="582">
        <v>551333.28</v>
      </c>
      <c r="RI88" s="582">
        <v>516471.1</v>
      </c>
      <c r="RJ88" s="582">
        <v>37033.56</v>
      </c>
      <c r="RK88" s="582">
        <v>502481.5</v>
      </c>
      <c r="RL88" s="582">
        <v>564949.14</v>
      </c>
      <c r="RM88" s="582">
        <v>444349.76</v>
      </c>
      <c r="RN88" s="582">
        <v>1740503.45</v>
      </c>
      <c r="RO88" s="582">
        <v>161624</v>
      </c>
      <c r="RP88" s="582">
        <v>151080.70000000001</v>
      </c>
      <c r="RQ88" s="582">
        <v>256231.49</v>
      </c>
      <c r="RR88" s="582">
        <v>198078</v>
      </c>
      <c r="RS88" s="582">
        <v>545326.49</v>
      </c>
      <c r="RT88" s="582">
        <v>179558.93</v>
      </c>
      <c r="RU88" s="582">
        <v>603447.43999999994</v>
      </c>
      <c r="RV88" s="582">
        <v>122412</v>
      </c>
      <c r="RW88" s="582">
        <v>281387.25</v>
      </c>
      <c r="RX88" s="582">
        <v>374605.85</v>
      </c>
      <c r="RY88" s="582">
        <v>103949.4</v>
      </c>
      <c r="RZ88" s="582">
        <v>121432</v>
      </c>
      <c r="SA88" s="582">
        <v>41868</v>
      </c>
      <c r="SB88" s="582">
        <v>4253370.22</v>
      </c>
      <c r="SC88" s="582">
        <v>389581.46</v>
      </c>
      <c r="SD88" s="582">
        <v>242980.12</v>
      </c>
      <c r="SE88" s="582">
        <v>81581.490000000005</v>
      </c>
      <c r="SF88" s="582">
        <v>227459</v>
      </c>
      <c r="SG88" s="582">
        <v>234403.20000000001</v>
      </c>
      <c r="SH88" s="582">
        <v>320022.05</v>
      </c>
      <c r="SI88" s="582">
        <v>260665.05</v>
      </c>
      <c r="SJ88" s="582">
        <v>307137.39</v>
      </c>
      <c r="SK88" s="582">
        <v>30658</v>
      </c>
      <c r="SL88" s="582">
        <v>1286878.22</v>
      </c>
      <c r="SM88" s="582">
        <v>308851.77</v>
      </c>
      <c r="SN88" s="582">
        <v>809949.51</v>
      </c>
      <c r="SO88" s="582">
        <v>117399.93</v>
      </c>
      <c r="SP88" s="582">
        <v>248901.6</v>
      </c>
      <c r="SQ88" s="582">
        <v>362295.98</v>
      </c>
      <c r="SR88" s="582">
        <v>79232</v>
      </c>
      <c r="SS88" s="582">
        <v>310030.89</v>
      </c>
      <c r="ST88" s="582">
        <v>148636.12</v>
      </c>
      <c r="SU88" s="582">
        <v>168450</v>
      </c>
      <c r="SV88" s="582">
        <v>574027.5</v>
      </c>
      <c r="SW88" s="582">
        <v>71708.789999999994</v>
      </c>
      <c r="SX88" s="582">
        <v>135503.85</v>
      </c>
      <c r="SY88" s="582">
        <v>332718.84999999998</v>
      </c>
      <c r="SZ88" s="582">
        <v>163285.73000000001</v>
      </c>
      <c r="TA88" s="582">
        <v>63672.4</v>
      </c>
      <c r="TB88" s="582">
        <v>372798.71999999997</v>
      </c>
      <c r="TC88" s="582">
        <v>502313.73</v>
      </c>
      <c r="TD88" s="582">
        <v>278265</v>
      </c>
      <c r="TE88" s="582">
        <v>138080.81</v>
      </c>
      <c r="TF88" s="582">
        <v>311408.63</v>
      </c>
      <c r="TG88" s="582">
        <v>488272.4</v>
      </c>
      <c r="TH88" s="582">
        <v>293638.46000000002</v>
      </c>
      <c r="TI88" s="582">
        <v>130198</v>
      </c>
      <c r="TJ88" s="582">
        <v>968246.41</v>
      </c>
      <c r="TK88" s="582">
        <v>100454.7</v>
      </c>
      <c r="TL88" s="582">
        <v>242174.6</v>
      </c>
      <c r="TM88" s="582">
        <v>55362.36</v>
      </c>
      <c r="TN88" s="582">
        <v>79200</v>
      </c>
      <c r="TO88" s="582">
        <v>48275</v>
      </c>
      <c r="TP88" s="582">
        <v>68868.899999999994</v>
      </c>
      <c r="TQ88" s="582">
        <v>2245822.25</v>
      </c>
      <c r="TR88" s="582">
        <v>159656.62</v>
      </c>
      <c r="TS88" s="582">
        <v>323216.8</v>
      </c>
      <c r="TT88" s="582">
        <v>847612</v>
      </c>
      <c r="TU88" s="582">
        <v>45695</v>
      </c>
      <c r="TV88" s="582">
        <v>327780.84999999998</v>
      </c>
      <c r="TW88" s="582">
        <v>64426</v>
      </c>
      <c r="TX88" s="582">
        <v>170726.2</v>
      </c>
      <c r="TY88" s="582">
        <v>26809.040000000001</v>
      </c>
      <c r="TZ88" s="582">
        <v>413926</v>
      </c>
      <c r="UA88" s="582">
        <v>133691.54</v>
      </c>
      <c r="UB88" s="582">
        <v>379522.45</v>
      </c>
      <c r="UC88" s="582">
        <v>650030</v>
      </c>
      <c r="UD88" s="582">
        <v>170714.5</v>
      </c>
      <c r="UE88" s="582">
        <v>84230</v>
      </c>
      <c r="UF88" s="582">
        <v>1120209.5</v>
      </c>
      <c r="UG88" s="582">
        <v>4400</v>
      </c>
      <c r="UH88" s="582">
        <v>271687.74</v>
      </c>
      <c r="UI88" s="582">
        <v>179874.5</v>
      </c>
      <c r="UJ88" s="582">
        <v>54195</v>
      </c>
      <c r="UK88" s="582">
        <v>602546.27</v>
      </c>
      <c r="UL88" s="582">
        <v>624461.99</v>
      </c>
      <c r="UM88" s="582">
        <v>170250.25</v>
      </c>
      <c r="UN88" s="582">
        <v>1680272.06</v>
      </c>
      <c r="UO88" s="582">
        <v>120290</v>
      </c>
      <c r="UP88" s="582">
        <v>252217.25</v>
      </c>
      <c r="UQ88" s="582">
        <v>1019331.87</v>
      </c>
      <c r="UR88" s="582">
        <v>194148.38</v>
      </c>
      <c r="US88" s="582">
        <v>521140.96</v>
      </c>
      <c r="UT88" s="582">
        <v>808597.61</v>
      </c>
      <c r="UV88" s="582">
        <v>246365.7</v>
      </c>
      <c r="UW88" s="582">
        <v>505791.55</v>
      </c>
      <c r="UX88" s="582">
        <v>208901.71</v>
      </c>
      <c r="UY88" s="582">
        <v>153945.92000000001</v>
      </c>
      <c r="UZ88" s="582">
        <v>169048.04</v>
      </c>
      <c r="VA88" s="582">
        <v>371154.46</v>
      </c>
      <c r="VB88" s="582">
        <v>320648.71000000002</v>
      </c>
      <c r="VC88" s="582">
        <v>421996.79999999999</v>
      </c>
      <c r="VD88" s="582">
        <v>144214.1</v>
      </c>
      <c r="VE88" s="582">
        <v>86425</v>
      </c>
      <c r="VF88" s="582">
        <v>246007.41</v>
      </c>
      <c r="VG88" s="582">
        <v>171439</v>
      </c>
      <c r="VH88" s="582">
        <v>144955.01</v>
      </c>
      <c r="VI88" s="582">
        <v>337291</v>
      </c>
      <c r="VJ88" s="582">
        <v>114965</v>
      </c>
      <c r="VK88" s="582">
        <v>81318.8</v>
      </c>
      <c r="VL88" s="582">
        <v>53102.02</v>
      </c>
      <c r="VM88" s="582">
        <v>1093628.8899999999</v>
      </c>
      <c r="VN88" s="582">
        <v>393939.8</v>
      </c>
      <c r="VO88" s="582">
        <v>287751.2</v>
      </c>
      <c r="VP88" s="582">
        <v>200712.36</v>
      </c>
      <c r="VQ88" s="582">
        <v>295303.77</v>
      </c>
      <c r="VR88" s="582">
        <v>280805.94</v>
      </c>
      <c r="VS88" s="582">
        <v>258862.09</v>
      </c>
      <c r="VT88" s="582">
        <v>9335</v>
      </c>
      <c r="VU88" s="582">
        <v>298592.25</v>
      </c>
      <c r="VV88" s="582">
        <v>780853.68</v>
      </c>
      <c r="VW88" s="582">
        <v>356281.83</v>
      </c>
      <c r="VX88" s="582">
        <v>407515.59</v>
      </c>
      <c r="VY88" s="582">
        <v>240941.41</v>
      </c>
      <c r="VZ88" s="582">
        <v>117640.1</v>
      </c>
      <c r="WA88" s="582">
        <v>231494.3</v>
      </c>
      <c r="WB88" s="582">
        <v>73050</v>
      </c>
      <c r="WC88" s="582">
        <v>239195.3</v>
      </c>
      <c r="WD88" s="582">
        <v>1400</v>
      </c>
      <c r="WE88" s="582">
        <v>33960</v>
      </c>
      <c r="WF88" s="582">
        <v>100956.45</v>
      </c>
      <c r="WG88" s="582">
        <v>312357.07</v>
      </c>
      <c r="WH88" s="582">
        <v>902472.55</v>
      </c>
      <c r="WI88" s="582">
        <v>193672.2</v>
      </c>
      <c r="WJ88" s="582">
        <v>71037.320000000007</v>
      </c>
      <c r="WK88" s="582">
        <v>322930.44</v>
      </c>
      <c r="WL88" s="582">
        <v>241077.18</v>
      </c>
      <c r="WM88" s="582">
        <v>403908.97</v>
      </c>
      <c r="WN88" s="582">
        <v>184837.42</v>
      </c>
      <c r="WO88" s="582">
        <v>572002.4</v>
      </c>
      <c r="WP88" s="582">
        <v>83130.960000000006</v>
      </c>
      <c r="WQ88" s="582">
        <v>261987.45</v>
      </c>
      <c r="WR88" s="582">
        <v>278370.09999999998</v>
      </c>
      <c r="WS88" s="582">
        <v>196753.94</v>
      </c>
      <c r="WT88" s="582">
        <v>65457.79</v>
      </c>
      <c r="WU88" s="582">
        <v>291731.78000000003</v>
      </c>
      <c r="WV88" s="582">
        <v>348146.7</v>
      </c>
      <c r="WW88" s="582">
        <v>276342.51</v>
      </c>
      <c r="WX88" s="582">
        <v>92697.7</v>
      </c>
      <c r="WY88" s="582">
        <v>238784.71</v>
      </c>
      <c r="WZ88" s="582">
        <v>313482.06</v>
      </c>
      <c r="XA88" s="582">
        <v>549708.01</v>
      </c>
      <c r="XB88" s="582">
        <v>131306.1</v>
      </c>
      <c r="XC88" s="582">
        <v>197419</v>
      </c>
      <c r="XD88" s="582">
        <v>166281.29999999999</v>
      </c>
      <c r="XE88" s="582">
        <v>120886.54</v>
      </c>
      <c r="XF88" s="582">
        <v>67118.5</v>
      </c>
      <c r="XG88" s="582">
        <v>56220.1</v>
      </c>
      <c r="XH88" s="582">
        <v>399233.06</v>
      </c>
      <c r="XI88" s="582">
        <v>241195.6</v>
      </c>
      <c r="XJ88" s="582">
        <v>77275.34</v>
      </c>
      <c r="XK88" s="582">
        <v>191069.7</v>
      </c>
      <c r="XL88" s="582">
        <v>469349.03</v>
      </c>
      <c r="XM88" s="582">
        <v>404514.66</v>
      </c>
      <c r="XN88" s="582">
        <v>153535.12</v>
      </c>
      <c r="XO88" s="582">
        <v>500765.57</v>
      </c>
      <c r="XP88" s="582">
        <v>238392.06</v>
      </c>
      <c r="XQ88" s="582">
        <v>84653.74</v>
      </c>
      <c r="XR88" s="582">
        <v>546062.69999999995</v>
      </c>
      <c r="XS88" s="582">
        <v>573144.43999999994</v>
      </c>
      <c r="XT88" s="582">
        <v>77859.3</v>
      </c>
      <c r="XU88" s="582">
        <v>119676.46</v>
      </c>
      <c r="XV88" s="582">
        <v>0</v>
      </c>
      <c r="XW88" s="582">
        <v>15078.8</v>
      </c>
      <c r="XX88" s="582">
        <v>174946.7</v>
      </c>
      <c r="XY88" s="582">
        <v>310123.92</v>
      </c>
      <c r="XZ88" s="582">
        <v>346852.04</v>
      </c>
      <c r="YA88" s="582">
        <v>141063.42000000001</v>
      </c>
      <c r="YB88" s="582">
        <v>0</v>
      </c>
      <c r="YC88" s="582">
        <v>16195</v>
      </c>
      <c r="YD88" s="582">
        <v>219257.28</v>
      </c>
      <c r="YE88" s="582">
        <v>139213</v>
      </c>
      <c r="YF88" s="582">
        <v>2280</v>
      </c>
      <c r="YG88" s="582">
        <v>229133.78</v>
      </c>
      <c r="YH88" s="582">
        <v>472358.64</v>
      </c>
      <c r="YI88" s="582">
        <v>140471.5</v>
      </c>
      <c r="YJ88" s="582">
        <v>621299.64</v>
      </c>
      <c r="YK88" s="582">
        <v>159574.43</v>
      </c>
      <c r="YL88" s="582">
        <v>292783.64</v>
      </c>
      <c r="YM88" s="582">
        <v>59094.9</v>
      </c>
      <c r="YN88" s="582">
        <v>1186755.1000000001</v>
      </c>
      <c r="YO88" s="582">
        <v>264954.23</v>
      </c>
      <c r="YP88" s="582">
        <v>158354.4</v>
      </c>
      <c r="YQ88" s="582">
        <v>62995</v>
      </c>
      <c r="YR88" s="582">
        <v>296871.2</v>
      </c>
      <c r="YS88" s="582">
        <v>142026.41</v>
      </c>
      <c r="YT88" s="582">
        <v>461767.45</v>
      </c>
      <c r="YU88" s="582">
        <v>241692.94</v>
      </c>
      <c r="YV88" s="582">
        <v>319994.46000000002</v>
      </c>
      <c r="YW88" s="582">
        <v>659690.02</v>
      </c>
      <c r="YX88" s="582">
        <v>369607</v>
      </c>
      <c r="YY88" s="582">
        <v>170944.64000000001</v>
      </c>
      <c r="YZ88" s="582">
        <v>385087</v>
      </c>
      <c r="ZA88" s="582">
        <v>180636.25</v>
      </c>
      <c r="ZB88" s="582">
        <v>190663.99</v>
      </c>
      <c r="ZC88" s="582">
        <v>209044.94</v>
      </c>
      <c r="ZD88" s="582">
        <v>86478</v>
      </c>
      <c r="ZE88" s="582">
        <v>139959.14000000001</v>
      </c>
      <c r="ZF88" s="582">
        <v>30750.52</v>
      </c>
      <c r="ZG88" s="582">
        <v>94489.72</v>
      </c>
      <c r="ZH88" s="582">
        <v>36285</v>
      </c>
      <c r="ZI88" s="582">
        <v>25378.68</v>
      </c>
      <c r="ZJ88" s="582">
        <v>56178.46</v>
      </c>
      <c r="ZK88" s="582">
        <v>94433.58</v>
      </c>
      <c r="ZL88" s="582">
        <v>608685.93999999994</v>
      </c>
      <c r="ZN88" s="582">
        <v>164168.79999999999</v>
      </c>
      <c r="ZO88" s="582">
        <v>104305.94</v>
      </c>
      <c r="ZP88" s="582">
        <v>853579.78</v>
      </c>
      <c r="ZQ88" s="582">
        <v>125666.57</v>
      </c>
      <c r="ZR88" s="582">
        <v>169135.25</v>
      </c>
      <c r="ZS88" s="582">
        <v>93914.37</v>
      </c>
      <c r="ZT88" s="582">
        <v>440259.27</v>
      </c>
      <c r="ZU88" s="582">
        <v>234646.64</v>
      </c>
      <c r="ZV88" s="582">
        <v>200829.5</v>
      </c>
      <c r="ZW88" s="582">
        <v>134056.62</v>
      </c>
      <c r="ZX88" s="582">
        <v>83417</v>
      </c>
      <c r="ZY88" s="582">
        <v>309182.65000000002</v>
      </c>
      <c r="ZZ88" s="582">
        <v>140858.16</v>
      </c>
      <c r="AAA88" s="582">
        <v>54840</v>
      </c>
      <c r="AAB88" s="582">
        <v>109884.37</v>
      </c>
      <c r="AAC88" s="582">
        <v>255485</v>
      </c>
      <c r="AAD88" s="582">
        <v>69749.990000000005</v>
      </c>
      <c r="AAE88" s="582">
        <v>29600</v>
      </c>
      <c r="AAF88" s="582">
        <v>185448.8</v>
      </c>
      <c r="AAG88" s="582">
        <v>213164.6</v>
      </c>
      <c r="AAH88" s="582">
        <v>129465.45</v>
      </c>
      <c r="AAI88" s="582">
        <v>121235.4</v>
      </c>
      <c r="AAJ88" s="582">
        <v>85917.3</v>
      </c>
      <c r="AAK88" s="582">
        <v>485417.36</v>
      </c>
      <c r="AAL88" s="582">
        <v>204909.27</v>
      </c>
      <c r="AAM88" s="582">
        <v>97559.64</v>
      </c>
      <c r="AAN88" s="582">
        <v>366605.57</v>
      </c>
      <c r="AAO88" s="582">
        <v>223122.5</v>
      </c>
      <c r="AAP88" s="582">
        <v>2237461.94</v>
      </c>
      <c r="AAQ88" s="582">
        <v>428167.09</v>
      </c>
      <c r="AAR88" s="582">
        <v>169250.69</v>
      </c>
      <c r="AAS88" s="582">
        <v>109064</v>
      </c>
      <c r="AAT88" s="582">
        <v>329966.56</v>
      </c>
      <c r="AAU88" s="582">
        <v>72800</v>
      </c>
      <c r="AAV88" s="582">
        <v>162171.17000000001</v>
      </c>
      <c r="AAW88" s="582">
        <v>511109.71</v>
      </c>
      <c r="AAX88" s="582">
        <v>473953.32</v>
      </c>
      <c r="AAY88" s="582">
        <v>166298.74</v>
      </c>
      <c r="AAZ88" s="582">
        <v>442290.81</v>
      </c>
      <c r="ABA88" s="582">
        <v>618589.64</v>
      </c>
      <c r="ABB88" s="582">
        <v>704219.26</v>
      </c>
      <c r="ABC88" s="582">
        <v>22491.759999999998</v>
      </c>
      <c r="ABD88" s="582">
        <v>243674.76</v>
      </c>
      <c r="ABE88" s="582">
        <v>131803.4</v>
      </c>
      <c r="ABF88" s="582">
        <v>248922.68</v>
      </c>
      <c r="ABG88" s="582">
        <v>128308.46</v>
      </c>
      <c r="ABH88" s="582">
        <v>234232.21</v>
      </c>
      <c r="ABI88" s="582">
        <v>66960</v>
      </c>
      <c r="ABJ88" s="582">
        <v>353361.53</v>
      </c>
      <c r="ABK88" s="582">
        <v>377514.88</v>
      </c>
      <c r="ABL88" s="582">
        <v>241430.74</v>
      </c>
      <c r="ABM88" s="582">
        <v>348195.14</v>
      </c>
      <c r="ABN88" s="582">
        <v>23160</v>
      </c>
      <c r="ABO88" s="582">
        <v>41316.519999999997</v>
      </c>
      <c r="ABP88" s="582">
        <v>667457.80000000005</v>
      </c>
      <c r="ABQ88" s="582">
        <v>139096.95000000001</v>
      </c>
      <c r="ABR88" s="582">
        <v>213989.39</v>
      </c>
      <c r="ABS88" s="582">
        <v>116440</v>
      </c>
      <c r="ABT88" s="582">
        <v>527684.35</v>
      </c>
      <c r="ABU88" s="582">
        <v>291203.09000000003</v>
      </c>
      <c r="ABV88" s="582">
        <v>159290.01</v>
      </c>
      <c r="ABW88" s="582">
        <v>394787.52</v>
      </c>
      <c r="ABX88" s="582">
        <v>18200</v>
      </c>
      <c r="ABY88" s="582">
        <v>477773.48</v>
      </c>
      <c r="ABZ88" s="582">
        <v>29276.31</v>
      </c>
      <c r="ACA88" s="582">
        <v>543055.09</v>
      </c>
      <c r="ACB88" s="582">
        <v>25691.5</v>
      </c>
      <c r="ACC88" s="582">
        <v>70010.399999999994</v>
      </c>
      <c r="ACD88" s="582">
        <v>1511673.92</v>
      </c>
      <c r="ACE88" s="582">
        <v>39094.93</v>
      </c>
      <c r="ACF88" s="582">
        <v>270255.77</v>
      </c>
      <c r="ACG88" s="582">
        <v>291397.65000000002</v>
      </c>
      <c r="ACH88" s="582">
        <v>363411.32</v>
      </c>
      <c r="ACI88" s="582">
        <v>139643.37</v>
      </c>
      <c r="ACK88" s="582">
        <v>0</v>
      </c>
      <c r="ACL88" s="582">
        <v>213622</v>
      </c>
      <c r="ACM88" s="582">
        <v>149123</v>
      </c>
      <c r="ACN88" s="582">
        <v>150729.51</v>
      </c>
      <c r="ACO88" s="582">
        <v>465571.64</v>
      </c>
      <c r="ACP88" s="582">
        <v>489311.44</v>
      </c>
      <c r="ACQ88" s="582">
        <v>892846.14</v>
      </c>
      <c r="ACR88" s="582">
        <v>814070.89</v>
      </c>
      <c r="ACS88" s="582">
        <v>364419.15</v>
      </c>
      <c r="ACT88" s="582">
        <v>793695.79</v>
      </c>
      <c r="ACU88" s="582">
        <v>603198.43999999994</v>
      </c>
      <c r="ACV88" s="582">
        <v>174463.2</v>
      </c>
      <c r="ACW88" s="582">
        <v>1042596</v>
      </c>
      <c r="ACX88" s="582">
        <v>47055.95</v>
      </c>
      <c r="ACY88" s="582">
        <v>61298.85</v>
      </c>
      <c r="ACZ88" s="582">
        <v>301724.79999999999</v>
      </c>
      <c r="ADA88" s="582">
        <v>329561.05</v>
      </c>
      <c r="ADB88" s="582">
        <v>162943.79999999999</v>
      </c>
      <c r="ADC88" s="582">
        <v>100803.65</v>
      </c>
      <c r="ADD88" s="582">
        <v>125065.26</v>
      </c>
      <c r="ADE88" s="582">
        <v>162535.57999999999</v>
      </c>
      <c r="ADF88" s="582">
        <v>157542.12</v>
      </c>
      <c r="ADG88" s="582">
        <v>498797.9</v>
      </c>
      <c r="ADH88" s="582">
        <v>249358.7</v>
      </c>
      <c r="ADI88" s="582">
        <v>680900.77</v>
      </c>
      <c r="ADJ88" s="582">
        <v>93249.21</v>
      </c>
      <c r="ADK88" s="582">
        <v>232628.3</v>
      </c>
      <c r="ADL88" s="582">
        <v>70070</v>
      </c>
      <c r="ADM88" s="582">
        <v>55399.43</v>
      </c>
      <c r="ADN88" s="582">
        <v>164306.54999999999</v>
      </c>
      <c r="ADO88" s="582">
        <v>269854.95</v>
      </c>
      <c r="ADP88" s="582">
        <v>4576054.78</v>
      </c>
      <c r="ADQ88" s="582">
        <v>264757.15000000002</v>
      </c>
      <c r="ADR88" s="582">
        <v>52500</v>
      </c>
      <c r="ADS88" s="582">
        <v>29415</v>
      </c>
      <c r="ADT88" s="582">
        <v>1055123.93</v>
      </c>
      <c r="ADU88" s="582">
        <v>124340.12</v>
      </c>
      <c r="ADV88" s="582">
        <v>345865.68</v>
      </c>
      <c r="ADW88" s="582">
        <v>0</v>
      </c>
      <c r="ADX88" s="582">
        <v>29618.080000000002</v>
      </c>
      <c r="ADY88" s="582">
        <v>220072.5</v>
      </c>
      <c r="ADZ88" s="582">
        <v>6610011.7400000002</v>
      </c>
      <c r="AEA88" s="582">
        <v>535478.38</v>
      </c>
      <c r="AEB88" s="582">
        <v>924107.31</v>
      </c>
      <c r="AEC88" s="582">
        <v>197279.08</v>
      </c>
      <c r="AED88" s="582">
        <v>210210.66</v>
      </c>
      <c r="AEE88" s="582">
        <v>346306.95</v>
      </c>
      <c r="AEF88" s="582">
        <v>87362.46</v>
      </c>
      <c r="AEG88" s="582">
        <v>121691.35</v>
      </c>
      <c r="AEH88" s="582">
        <v>158123.75</v>
      </c>
      <c r="AEI88" s="582">
        <v>21192.28</v>
      </c>
      <c r="AEJ88" s="582">
        <v>912433.49</v>
      </c>
      <c r="AEK88" s="582">
        <v>231716.17</v>
      </c>
      <c r="AEL88" s="582">
        <v>70819.8</v>
      </c>
      <c r="AEM88" s="582">
        <v>143129.07999999999</v>
      </c>
      <c r="AEN88" s="582">
        <v>156686.85999999999</v>
      </c>
      <c r="AEO88" s="582">
        <v>292943.64</v>
      </c>
      <c r="AEP88" s="582">
        <v>92734.8</v>
      </c>
      <c r="AEQ88" s="582">
        <v>447292.17</v>
      </c>
      <c r="AER88" s="582">
        <v>116595.2</v>
      </c>
      <c r="AES88" s="582">
        <v>955021.86</v>
      </c>
      <c r="AEU88" s="582">
        <v>371899</v>
      </c>
      <c r="AEV88" s="582">
        <v>116024</v>
      </c>
      <c r="AEW88" s="582">
        <v>543794.24</v>
      </c>
      <c r="AEX88" s="582">
        <v>286506.86</v>
      </c>
      <c r="AEY88" s="582">
        <v>930982.33</v>
      </c>
      <c r="AEZ88" s="582">
        <v>378642.15</v>
      </c>
      <c r="AFA88" s="582">
        <v>196883.27</v>
      </c>
      <c r="AFB88" s="582">
        <v>182186.44</v>
      </c>
      <c r="AFC88" s="582">
        <v>45305.83</v>
      </c>
      <c r="AFD88" s="582">
        <v>24751.24</v>
      </c>
      <c r="AFE88" s="582">
        <v>169126.85</v>
      </c>
      <c r="AFF88" s="582">
        <v>331008.40000000002</v>
      </c>
      <c r="AFG88" s="582">
        <v>781059.03</v>
      </c>
      <c r="AFH88" s="582">
        <v>1378675.76</v>
      </c>
      <c r="AFI88" s="582">
        <v>1736233.49</v>
      </c>
      <c r="AFJ88" s="582">
        <v>520492.4</v>
      </c>
      <c r="AFK88" s="582">
        <v>546562.1</v>
      </c>
      <c r="AFL88" s="582">
        <v>277528.71999999997</v>
      </c>
      <c r="AFM88" s="582">
        <v>249564.41</v>
      </c>
      <c r="AFN88" s="582">
        <v>70566.3</v>
      </c>
      <c r="AFO88" s="582">
        <v>81878.2</v>
      </c>
      <c r="AFP88" s="582">
        <v>81033.05</v>
      </c>
      <c r="AFQ88" s="582">
        <v>759832.6</v>
      </c>
      <c r="AFR88" s="582">
        <v>192314.89</v>
      </c>
      <c r="AFS88" s="582">
        <v>532783.92000000004</v>
      </c>
      <c r="AFT88" s="582">
        <v>146180.38</v>
      </c>
      <c r="AFU88" s="582">
        <v>252777.1</v>
      </c>
      <c r="AFV88" s="582">
        <v>224347.15</v>
      </c>
      <c r="AFW88" s="582">
        <v>30576.76</v>
      </c>
      <c r="AFX88" s="582">
        <v>631838.6</v>
      </c>
      <c r="AFY88" s="582">
        <v>238259.25</v>
      </c>
      <c r="AFZ88" s="582">
        <v>133849.72</v>
      </c>
      <c r="AGA88" s="582">
        <v>195070.5</v>
      </c>
      <c r="AGB88" s="582">
        <v>86897.4</v>
      </c>
      <c r="AGC88" s="582">
        <v>26450</v>
      </c>
      <c r="AGD88" s="582">
        <v>326279.59999999998</v>
      </c>
      <c r="AGE88" s="582">
        <v>254956.68</v>
      </c>
      <c r="AGF88" s="582">
        <v>229570</v>
      </c>
      <c r="AGG88" s="582">
        <v>922369.84</v>
      </c>
      <c r="AGH88" s="582">
        <v>121540</v>
      </c>
      <c r="AGI88" s="582">
        <v>102014.24</v>
      </c>
      <c r="AGJ88" s="582">
        <v>33108.32</v>
      </c>
      <c r="AGK88" s="582">
        <v>253737.18</v>
      </c>
      <c r="AGL88" s="582">
        <v>79096.600000000006</v>
      </c>
      <c r="AGM88" s="582">
        <v>63310.41</v>
      </c>
      <c r="AGN88" s="582">
        <v>237628.32</v>
      </c>
      <c r="AGO88" s="582">
        <v>87524.94</v>
      </c>
      <c r="AGP88" s="582">
        <v>270852.03000000003</v>
      </c>
      <c r="AGQ88" s="582">
        <v>147461.5</v>
      </c>
      <c r="AGR88" s="582">
        <v>77994.399999999994</v>
      </c>
      <c r="AGS88" s="582">
        <v>148943.32</v>
      </c>
      <c r="AGT88" s="582">
        <v>9050</v>
      </c>
      <c r="AGU88" s="582">
        <v>138987.92000000001</v>
      </c>
      <c r="AGX88" s="582">
        <v>380878.26</v>
      </c>
      <c r="AGY88" s="582">
        <v>326163.98</v>
      </c>
      <c r="AGZ88" s="582">
        <v>498670.56</v>
      </c>
      <c r="AHA88" s="582">
        <v>44032.31</v>
      </c>
      <c r="AHB88" s="582">
        <v>68714</v>
      </c>
      <c r="AHC88" s="582">
        <v>89087.35</v>
      </c>
      <c r="AHD88" s="582">
        <v>21850</v>
      </c>
      <c r="AHE88" s="582">
        <v>320979.65999999997</v>
      </c>
      <c r="AHF88" s="582">
        <v>224924.35</v>
      </c>
      <c r="AHG88" s="582">
        <v>30696.13</v>
      </c>
      <c r="AHH88" s="582">
        <v>195647.29</v>
      </c>
      <c r="AHI88" s="582">
        <v>14600.8</v>
      </c>
      <c r="AHJ88" s="582">
        <v>42510.59</v>
      </c>
      <c r="AHK88" s="582">
        <v>73529.509999999995</v>
      </c>
      <c r="AHL88" s="582">
        <v>44044.63</v>
      </c>
      <c r="AHM88" s="582">
        <v>1385</v>
      </c>
      <c r="AHN88" s="582">
        <v>82467.679999999993</v>
      </c>
      <c r="AHO88" s="582">
        <v>98573.6</v>
      </c>
      <c r="AHP88" s="582">
        <v>90970.33</v>
      </c>
      <c r="AHQ88" s="576">
        <v>234490.74</v>
      </c>
      <c r="AHR88" s="576">
        <v>33987.01</v>
      </c>
      <c r="AHS88" s="576">
        <v>127091.7</v>
      </c>
      <c r="AHT88" s="582">
        <f t="shared" si="79"/>
        <v>244189793.17499998</v>
      </c>
      <c r="AHV88" s="611" t="s">
        <v>6248</v>
      </c>
      <c r="AHW88" s="611" t="s">
        <v>6085</v>
      </c>
      <c r="AHX88" s="611" t="s">
        <v>6086</v>
      </c>
    </row>
    <row r="89" spans="1:908" x14ac:dyDescent="0.7">
      <c r="A89" s="576" t="str">
        <f t="shared" si="78"/>
        <v>ภาระ</v>
      </c>
      <c r="B89" s="581" t="s">
        <v>6087</v>
      </c>
      <c r="C89" s="582" t="s">
        <v>6088</v>
      </c>
      <c r="Z89" s="582">
        <v>62260</v>
      </c>
      <c r="AE89" s="582">
        <v>96970.26</v>
      </c>
      <c r="AF89" s="582">
        <v>10500</v>
      </c>
      <c r="AO89" s="582">
        <v>0</v>
      </c>
      <c r="BD89" s="582">
        <v>0</v>
      </c>
      <c r="DV89" s="582">
        <v>0</v>
      </c>
      <c r="DW89" s="582">
        <v>17250</v>
      </c>
      <c r="DZ89" s="582">
        <v>9655</v>
      </c>
      <c r="EE89" s="582">
        <v>66000</v>
      </c>
      <c r="EW89" s="582">
        <v>144800</v>
      </c>
      <c r="FG89" s="582">
        <v>9530</v>
      </c>
      <c r="FR89" s="582">
        <v>0</v>
      </c>
      <c r="HN89" s="582">
        <v>26750</v>
      </c>
      <c r="HY89" s="582">
        <v>40000</v>
      </c>
      <c r="IB89" s="582">
        <v>4000</v>
      </c>
      <c r="IL89" s="582">
        <v>0</v>
      </c>
      <c r="IP89" s="582">
        <v>27700</v>
      </c>
      <c r="IY89" s="582">
        <v>30260</v>
      </c>
      <c r="JN89" s="582">
        <v>197522</v>
      </c>
      <c r="LM89" s="582">
        <v>3000</v>
      </c>
      <c r="MH89" s="582">
        <v>246600</v>
      </c>
      <c r="OB89" s="582">
        <v>52680</v>
      </c>
      <c r="OG89" s="582">
        <v>17000</v>
      </c>
      <c r="OJ89" s="582">
        <v>1307.9000000000001</v>
      </c>
      <c r="OZ89" s="582">
        <v>1400</v>
      </c>
      <c r="PJ89" s="582">
        <v>20850</v>
      </c>
      <c r="PN89" s="582">
        <v>10500</v>
      </c>
      <c r="PT89" s="582">
        <v>0</v>
      </c>
      <c r="PY89" s="582">
        <v>3712.4</v>
      </c>
      <c r="QH89" s="582">
        <v>8400</v>
      </c>
      <c r="RJ89" s="582">
        <v>7704</v>
      </c>
      <c r="TZ89" s="582">
        <v>0</v>
      </c>
      <c r="UC89" s="582">
        <v>48500</v>
      </c>
      <c r="UK89" s="582">
        <v>146456.25</v>
      </c>
      <c r="UT89" s="582">
        <v>3700</v>
      </c>
      <c r="VC89" s="582">
        <v>27005</v>
      </c>
      <c r="VN89" s="582">
        <v>0</v>
      </c>
      <c r="VO89" s="582">
        <v>7490</v>
      </c>
      <c r="WN89" s="582">
        <v>1714491.77</v>
      </c>
      <c r="XA89" s="582">
        <v>76962</v>
      </c>
      <c r="YJ89" s="582">
        <v>56250</v>
      </c>
      <c r="YR89" s="582">
        <v>48000</v>
      </c>
      <c r="ZE89" s="582">
        <v>6240</v>
      </c>
      <c r="ZY89" s="582">
        <v>23400</v>
      </c>
      <c r="AAP89" s="582">
        <v>2716908.3</v>
      </c>
      <c r="ABD89" s="582">
        <v>10160</v>
      </c>
      <c r="ABJ89" s="582">
        <v>4000</v>
      </c>
      <c r="ABP89" s="582">
        <v>277000</v>
      </c>
      <c r="ABR89" s="582">
        <v>0</v>
      </c>
      <c r="ACT89" s="582">
        <v>1</v>
      </c>
      <c r="ACW89" s="582">
        <v>0</v>
      </c>
      <c r="ADB89" s="582">
        <v>518862.43</v>
      </c>
      <c r="ADG89" s="582">
        <v>30311</v>
      </c>
      <c r="ADJ89" s="582">
        <v>6600</v>
      </c>
      <c r="ADP89" s="582">
        <v>890295</v>
      </c>
      <c r="ADS89" s="582">
        <v>57780</v>
      </c>
      <c r="AEI89" s="582">
        <v>0</v>
      </c>
      <c r="AGF89" s="582">
        <v>3860</v>
      </c>
      <c r="AHI89" s="582">
        <v>0</v>
      </c>
      <c r="AHT89" s="582">
        <f t="shared" si="79"/>
        <v>7790624.3099999996</v>
      </c>
      <c r="AHV89" s="611" t="s">
        <v>6248</v>
      </c>
      <c r="AHW89" s="611" t="s">
        <v>6087</v>
      </c>
      <c r="AHX89" s="611" t="s">
        <v>6088</v>
      </c>
    </row>
    <row r="90" spans="1:908" x14ac:dyDescent="0.7">
      <c r="A90" s="576" t="str">
        <f t="shared" si="78"/>
        <v>ภาระ</v>
      </c>
      <c r="B90" s="581" t="s">
        <v>6089</v>
      </c>
      <c r="C90" s="582" t="s">
        <v>6090</v>
      </c>
      <c r="E90" s="582">
        <v>68270</v>
      </c>
      <c r="G90" s="582">
        <v>16675</v>
      </c>
      <c r="J90" s="582">
        <v>1500439</v>
      </c>
      <c r="K90" s="582">
        <v>44705</v>
      </c>
      <c r="O90" s="582">
        <v>120550</v>
      </c>
      <c r="P90" s="582">
        <v>27840</v>
      </c>
      <c r="S90" s="582">
        <v>6735989</v>
      </c>
      <c r="T90" s="582">
        <v>0</v>
      </c>
      <c r="W90" s="582">
        <v>4889280</v>
      </c>
      <c r="AC90" s="582">
        <v>9123300</v>
      </c>
      <c r="AE90" s="582">
        <v>149548.51</v>
      </c>
      <c r="AF90" s="582">
        <v>5399800</v>
      </c>
      <c r="AM90" s="582">
        <v>30425</v>
      </c>
      <c r="AP90" s="582">
        <v>11800</v>
      </c>
      <c r="AV90" s="582">
        <v>500</v>
      </c>
      <c r="AW90" s="582">
        <v>4710</v>
      </c>
      <c r="AX90" s="582">
        <v>99559.4</v>
      </c>
      <c r="BB90" s="582">
        <v>0</v>
      </c>
      <c r="BF90" s="582">
        <v>6263523.9000000004</v>
      </c>
      <c r="BH90" s="582">
        <v>49021</v>
      </c>
      <c r="BI90" s="582">
        <v>406120</v>
      </c>
      <c r="BL90" s="582">
        <v>120000</v>
      </c>
      <c r="BN90" s="582">
        <v>141655</v>
      </c>
      <c r="BP90" s="582">
        <v>67020</v>
      </c>
      <c r="BS90" s="582">
        <v>1577928</v>
      </c>
      <c r="CF90" s="582">
        <v>5000</v>
      </c>
      <c r="CG90" s="582">
        <v>10500</v>
      </c>
      <c r="CH90" s="582">
        <v>850</v>
      </c>
      <c r="CI90" s="582">
        <v>1904220</v>
      </c>
      <c r="CJ90" s="582">
        <v>0</v>
      </c>
      <c r="CK90" s="582">
        <v>2950</v>
      </c>
      <c r="CM90" s="582">
        <v>0</v>
      </c>
      <c r="CP90" s="582">
        <v>1800</v>
      </c>
      <c r="CQ90" s="582">
        <v>2300</v>
      </c>
      <c r="CR90" s="582">
        <v>3750</v>
      </c>
      <c r="CS90" s="582">
        <v>2500</v>
      </c>
      <c r="CU90" s="582">
        <v>0</v>
      </c>
      <c r="CY90" s="582">
        <v>0</v>
      </c>
      <c r="DA90" s="582">
        <v>1000</v>
      </c>
      <c r="DB90" s="582">
        <v>1249300</v>
      </c>
      <c r="DC90" s="582">
        <v>225757</v>
      </c>
      <c r="DD90" s="582">
        <v>0</v>
      </c>
      <c r="DE90" s="582">
        <v>270</v>
      </c>
      <c r="DH90" s="582">
        <v>9190</v>
      </c>
      <c r="DS90" s="582">
        <v>8205300</v>
      </c>
      <c r="DT90" s="582">
        <v>1471882.2</v>
      </c>
      <c r="DU90" s="582">
        <v>0</v>
      </c>
      <c r="DW90" s="582">
        <v>663007</v>
      </c>
      <c r="DX90" s="582">
        <v>143528.9</v>
      </c>
      <c r="DY90" s="582">
        <v>1157678.0800000001</v>
      </c>
      <c r="EA90" s="582">
        <v>73155.649999999994</v>
      </c>
      <c r="EB90" s="582">
        <v>53780</v>
      </c>
      <c r="EC90" s="582">
        <v>4240</v>
      </c>
      <c r="ED90" s="582">
        <v>5460960</v>
      </c>
      <c r="EE90" s="582">
        <v>905500</v>
      </c>
      <c r="EF90" s="582">
        <v>1052000</v>
      </c>
      <c r="EI90" s="582">
        <v>54070</v>
      </c>
      <c r="EK90" s="582">
        <v>0</v>
      </c>
      <c r="EU90" s="582">
        <v>942500</v>
      </c>
      <c r="EW90" s="582">
        <v>8215163.7000000002</v>
      </c>
      <c r="EX90" s="582">
        <v>70000</v>
      </c>
      <c r="EY90" s="582">
        <v>83200</v>
      </c>
      <c r="FB90" s="582">
        <v>54815</v>
      </c>
      <c r="FC90" s="582">
        <v>70290</v>
      </c>
      <c r="FH90" s="582">
        <v>70000</v>
      </c>
      <c r="FJ90" s="582">
        <v>0</v>
      </c>
      <c r="FK90" s="582">
        <v>0</v>
      </c>
      <c r="FM90" s="582">
        <v>0</v>
      </c>
      <c r="FO90" s="582">
        <v>120000</v>
      </c>
      <c r="FP90" s="582">
        <v>30000</v>
      </c>
      <c r="FT90" s="582">
        <v>70000</v>
      </c>
      <c r="FY90" s="582">
        <v>70000</v>
      </c>
      <c r="FZ90" s="582">
        <v>0</v>
      </c>
      <c r="GA90" s="582">
        <v>660128.76</v>
      </c>
      <c r="GB90" s="582">
        <v>120000</v>
      </c>
      <c r="GC90" s="582">
        <v>328244.84999999998</v>
      </c>
      <c r="GD90" s="582">
        <v>137455</v>
      </c>
      <c r="GG90" s="582">
        <v>0</v>
      </c>
      <c r="GH90" s="582">
        <v>1371000</v>
      </c>
      <c r="GI90" s="582">
        <v>39000</v>
      </c>
      <c r="GL90" s="582">
        <v>45000</v>
      </c>
      <c r="GN90" s="582">
        <v>32000</v>
      </c>
      <c r="GO90" s="582">
        <v>54000</v>
      </c>
      <c r="GQ90" s="582">
        <v>3999930</v>
      </c>
      <c r="GR90" s="582">
        <v>41500</v>
      </c>
      <c r="GU90" s="582">
        <v>24862</v>
      </c>
      <c r="GZ90" s="582">
        <v>56000</v>
      </c>
      <c r="HH90" s="582">
        <v>92310</v>
      </c>
      <c r="HJ90" s="582">
        <v>181860.35</v>
      </c>
      <c r="HW90" s="582">
        <v>89935.64</v>
      </c>
      <c r="IM90" s="582">
        <v>66720</v>
      </c>
      <c r="IN90" s="582">
        <v>109500</v>
      </c>
      <c r="IO90" s="582">
        <v>54178.400000000001</v>
      </c>
      <c r="IR90" s="582">
        <v>185667</v>
      </c>
      <c r="IT90" s="582">
        <v>555839.26</v>
      </c>
      <c r="IU90" s="582">
        <v>15000</v>
      </c>
      <c r="IV90" s="582">
        <v>29596.2</v>
      </c>
      <c r="IX90" s="582">
        <v>190016.3</v>
      </c>
      <c r="JA90" s="582">
        <v>13370</v>
      </c>
      <c r="JB90" s="582">
        <v>35675</v>
      </c>
      <c r="JC90" s="582">
        <v>0</v>
      </c>
      <c r="JG90" s="582">
        <v>1252702</v>
      </c>
      <c r="JI90" s="582">
        <v>32208</v>
      </c>
      <c r="JK90" s="582">
        <v>17890</v>
      </c>
      <c r="JL90" s="582">
        <v>77040</v>
      </c>
      <c r="JO90" s="582">
        <v>1405875</v>
      </c>
      <c r="JS90" s="582">
        <v>932000</v>
      </c>
      <c r="JY90" s="582">
        <v>3327100</v>
      </c>
      <c r="JZ90" s="582">
        <v>38475.199999999997</v>
      </c>
      <c r="KA90" s="582">
        <v>100149.8</v>
      </c>
      <c r="KC90" s="582">
        <v>82646.8</v>
      </c>
      <c r="KE90" s="582">
        <v>70000</v>
      </c>
      <c r="KG90" s="582">
        <v>155037.65</v>
      </c>
      <c r="KH90" s="582">
        <v>140000</v>
      </c>
      <c r="KL90" s="582">
        <v>73922.81</v>
      </c>
      <c r="KM90" s="582">
        <v>126654.1</v>
      </c>
      <c r="KR90" s="582">
        <v>18780070</v>
      </c>
      <c r="KT90" s="582">
        <v>11190</v>
      </c>
      <c r="KU90" s="582">
        <v>1377759.36</v>
      </c>
      <c r="KW90" s="582">
        <v>10000</v>
      </c>
      <c r="KZ90" s="582">
        <v>449600</v>
      </c>
      <c r="LA90" s="582">
        <v>1174798.67</v>
      </c>
      <c r="LC90" s="582">
        <v>1824500</v>
      </c>
      <c r="LD90" s="582">
        <v>3573648</v>
      </c>
      <c r="LG90" s="582">
        <v>234004</v>
      </c>
      <c r="LL90" s="582">
        <v>623316.59</v>
      </c>
      <c r="LS90" s="582">
        <v>40500</v>
      </c>
      <c r="LV90" s="582">
        <v>333335.59000000003</v>
      </c>
      <c r="LW90" s="582">
        <v>0</v>
      </c>
      <c r="LX90" s="582">
        <v>552507.6</v>
      </c>
      <c r="LZ90" s="582">
        <v>120000</v>
      </c>
      <c r="MB90" s="582">
        <v>0</v>
      </c>
      <c r="MC90" s="582">
        <v>-5562.2</v>
      </c>
      <c r="ME90" s="582">
        <v>0</v>
      </c>
      <c r="MH90" s="582">
        <v>328314</v>
      </c>
      <c r="MK90" s="582">
        <v>1284385</v>
      </c>
      <c r="ML90" s="582">
        <v>18897.599999999999</v>
      </c>
      <c r="MT90" s="582">
        <v>188650</v>
      </c>
      <c r="MV90" s="582">
        <v>646640</v>
      </c>
      <c r="MX90" s="582">
        <v>187275</v>
      </c>
      <c r="MY90" s="582">
        <v>596804</v>
      </c>
      <c r="MZ90" s="582">
        <v>1537180</v>
      </c>
      <c r="NH90" s="582">
        <v>75260</v>
      </c>
      <c r="NQ90" s="582">
        <v>125804.2</v>
      </c>
      <c r="NT90" s="582">
        <v>4560</v>
      </c>
      <c r="NU90" s="582">
        <v>600</v>
      </c>
      <c r="NW90" s="582">
        <v>0</v>
      </c>
      <c r="OH90" s="582">
        <v>3653609.35</v>
      </c>
      <c r="OI90" s="582">
        <v>903364.4</v>
      </c>
      <c r="ON90" s="582">
        <v>109237.67</v>
      </c>
      <c r="OO90" s="582">
        <v>214000</v>
      </c>
      <c r="OP90" s="582">
        <v>11779658.07</v>
      </c>
      <c r="OR90" s="582">
        <v>544571.66</v>
      </c>
      <c r="OS90" s="582">
        <v>16705</v>
      </c>
      <c r="OY90" s="582">
        <v>1122900</v>
      </c>
      <c r="PA90" s="582">
        <v>124559.27</v>
      </c>
      <c r="PC90" s="582">
        <v>22005191.200000003</v>
      </c>
      <c r="PD90" s="582">
        <v>41000</v>
      </c>
      <c r="PE90" s="582">
        <v>775520</v>
      </c>
      <c r="PG90" s="582">
        <v>0</v>
      </c>
      <c r="PH90" s="582">
        <v>150000</v>
      </c>
      <c r="PI90" s="582">
        <v>105000</v>
      </c>
      <c r="PK90" s="582">
        <v>953574</v>
      </c>
      <c r="PL90" s="582">
        <v>153000</v>
      </c>
      <c r="PM90" s="582">
        <v>1289380</v>
      </c>
      <c r="PN90" s="582">
        <v>878470.55</v>
      </c>
      <c r="PO90" s="582">
        <v>71492.100000000006</v>
      </c>
      <c r="PS90" s="582">
        <v>20000</v>
      </c>
      <c r="PU90" s="582">
        <v>15000</v>
      </c>
      <c r="PV90" s="582">
        <v>39883.18</v>
      </c>
      <c r="PY90" s="582">
        <v>9997437.7400000002</v>
      </c>
      <c r="QB90" s="582">
        <v>0</v>
      </c>
      <c r="QE90" s="582">
        <v>624800</v>
      </c>
      <c r="QF90" s="582">
        <v>4455</v>
      </c>
      <c r="QH90" s="582">
        <v>760</v>
      </c>
      <c r="QJ90" s="582">
        <v>187754.45</v>
      </c>
      <c r="QO90" s="582">
        <v>1153333.21</v>
      </c>
      <c r="QP90" s="582">
        <v>766435.08</v>
      </c>
      <c r="QQ90" s="582">
        <v>8666.4</v>
      </c>
      <c r="QR90" s="582">
        <v>57217.62</v>
      </c>
      <c r="QW90" s="582">
        <v>118965.56</v>
      </c>
      <c r="QY90" s="582">
        <v>3716280</v>
      </c>
      <c r="QZ90" s="582">
        <v>355427.28</v>
      </c>
      <c r="RB90" s="582">
        <v>1617579.9</v>
      </c>
      <c r="RC90" s="582">
        <v>753000</v>
      </c>
      <c r="RD90" s="582">
        <v>28999.8</v>
      </c>
      <c r="RE90" s="582">
        <v>238143.5</v>
      </c>
      <c r="RF90" s="582">
        <v>6750</v>
      </c>
      <c r="RG90" s="582">
        <v>21902.9</v>
      </c>
      <c r="RI90" s="582">
        <v>115695</v>
      </c>
      <c r="RJ90" s="582">
        <v>1146000</v>
      </c>
      <c r="RL90" s="582">
        <v>293878.8</v>
      </c>
      <c r="RM90" s="582">
        <v>116320</v>
      </c>
      <c r="RO90" s="582">
        <v>32985</v>
      </c>
      <c r="RP90" s="582">
        <v>655159.81999999995</v>
      </c>
      <c r="RQ90" s="582">
        <v>1453750</v>
      </c>
      <c r="RV90" s="582">
        <v>205500</v>
      </c>
      <c r="RW90" s="582">
        <v>325840.59999999998</v>
      </c>
      <c r="RZ90" s="582">
        <v>38957.699999999997</v>
      </c>
      <c r="SA90" s="582">
        <v>61650.8</v>
      </c>
      <c r="SB90" s="582">
        <v>190025</v>
      </c>
      <c r="SI90" s="582">
        <v>52539.5</v>
      </c>
      <c r="SJ90" s="582">
        <v>139651.71</v>
      </c>
      <c r="SN90" s="582">
        <v>50000</v>
      </c>
      <c r="SV90" s="582">
        <v>850600</v>
      </c>
      <c r="TC90" s="582">
        <v>10581813</v>
      </c>
      <c r="TJ90" s="582">
        <v>17659032.16</v>
      </c>
      <c r="TQ90" s="582">
        <v>146801.63</v>
      </c>
      <c r="TR90" s="582">
        <v>1417370</v>
      </c>
      <c r="TZ90" s="582">
        <v>5606940</v>
      </c>
      <c r="UB90" s="582">
        <v>29000</v>
      </c>
      <c r="UF90" s="582">
        <v>720000</v>
      </c>
      <c r="UK90" s="582">
        <v>499500</v>
      </c>
      <c r="UQ90" s="582">
        <v>7273054.1399999997</v>
      </c>
      <c r="UT90" s="582">
        <v>3303700</v>
      </c>
      <c r="UW90" s="582">
        <v>1537000</v>
      </c>
      <c r="VB90" s="582">
        <v>0</v>
      </c>
      <c r="VD90" s="582">
        <v>1151150</v>
      </c>
      <c r="VI90" s="582">
        <v>2382732.39</v>
      </c>
      <c r="VL90" s="582">
        <v>0</v>
      </c>
      <c r="VP90" s="582">
        <v>0</v>
      </c>
      <c r="VQ90" s="582">
        <v>2496280</v>
      </c>
      <c r="VR90" s="582">
        <v>136200</v>
      </c>
      <c r="VS90" s="582">
        <v>731300</v>
      </c>
      <c r="VT90" s="582">
        <v>28000</v>
      </c>
      <c r="VV90" s="582">
        <v>6649310</v>
      </c>
      <c r="WA90" s="582">
        <v>58000</v>
      </c>
      <c r="WC90" s="582">
        <v>1706600</v>
      </c>
      <c r="WI90" s="582">
        <v>240800</v>
      </c>
      <c r="WJ90" s="582">
        <v>20000</v>
      </c>
      <c r="WM90" s="582">
        <v>3768750</v>
      </c>
      <c r="WO90" s="582">
        <v>4539035</v>
      </c>
      <c r="WP90" s="582">
        <v>756000</v>
      </c>
      <c r="WV90" s="582">
        <v>7287210</v>
      </c>
      <c r="WY90" s="582">
        <v>0</v>
      </c>
      <c r="XD90" s="582">
        <v>534600</v>
      </c>
      <c r="XI90" s="582">
        <v>0</v>
      </c>
      <c r="XK90" s="582">
        <v>143364</v>
      </c>
      <c r="XL90" s="582">
        <v>10753400</v>
      </c>
      <c r="XM90" s="582">
        <v>1026200</v>
      </c>
      <c r="XO90" s="582">
        <v>3305400</v>
      </c>
      <c r="XR90" s="582">
        <v>3430000</v>
      </c>
      <c r="XS90" s="582">
        <v>5025700</v>
      </c>
      <c r="XT90" s="582">
        <v>55629.3</v>
      </c>
      <c r="XZ90" s="582">
        <v>4400</v>
      </c>
      <c r="YC90" s="582">
        <v>0</v>
      </c>
      <c r="YE90" s="582">
        <v>67089</v>
      </c>
      <c r="YH90" s="582">
        <v>3358943</v>
      </c>
      <c r="YJ90" s="582">
        <v>3613362.53</v>
      </c>
      <c r="YN90" s="582">
        <v>5910650</v>
      </c>
      <c r="YO90" s="582">
        <v>3154200</v>
      </c>
      <c r="YW90" s="582">
        <v>148500</v>
      </c>
      <c r="YX90" s="582">
        <v>170680</v>
      </c>
      <c r="YY90" s="582">
        <v>11021.78</v>
      </c>
      <c r="ZA90" s="582">
        <v>32000</v>
      </c>
      <c r="ZD90" s="582">
        <v>1658920</v>
      </c>
      <c r="ZE90" s="582">
        <v>332098</v>
      </c>
      <c r="ZF90" s="582">
        <v>3356880</v>
      </c>
      <c r="ZG90" s="582">
        <v>0</v>
      </c>
      <c r="ZI90" s="582">
        <v>38520</v>
      </c>
      <c r="ZL90" s="582">
        <v>1639780</v>
      </c>
      <c r="ZM90" s="582">
        <v>3140233</v>
      </c>
      <c r="ZO90" s="582">
        <v>50666.9</v>
      </c>
      <c r="ZQ90" s="582">
        <v>574600</v>
      </c>
      <c r="ZU90" s="582">
        <v>2706420</v>
      </c>
      <c r="ZV90" s="582">
        <v>4169690</v>
      </c>
      <c r="ZZ90" s="582">
        <v>6493200</v>
      </c>
      <c r="AAH90" s="582">
        <v>237473.75</v>
      </c>
      <c r="AAI90" s="582">
        <v>6334695</v>
      </c>
      <c r="AAK90" s="582">
        <v>2326770</v>
      </c>
      <c r="AAL90" s="582">
        <v>31201</v>
      </c>
      <c r="AAN90" s="582">
        <v>833240</v>
      </c>
      <c r="AAP90" s="582">
        <v>3253581.3</v>
      </c>
      <c r="AAQ90" s="582">
        <v>2800</v>
      </c>
      <c r="AAS90" s="582">
        <v>1063146.52</v>
      </c>
      <c r="AAT90" s="582">
        <v>22415450</v>
      </c>
      <c r="AAX90" s="582">
        <v>3947950</v>
      </c>
      <c r="ABA90" s="582">
        <v>6157383.2000000002</v>
      </c>
      <c r="ABI90" s="582">
        <v>0</v>
      </c>
      <c r="ABJ90" s="582">
        <v>16721900</v>
      </c>
      <c r="ABK90" s="582">
        <v>25220</v>
      </c>
      <c r="ABL90" s="582">
        <v>161467.6</v>
      </c>
      <c r="ABP90" s="582">
        <v>221000</v>
      </c>
      <c r="ACE90" s="582">
        <v>407553.78</v>
      </c>
      <c r="ACN90" s="582">
        <v>98542.720000000001</v>
      </c>
      <c r="ACV90" s="582">
        <v>1167745.5</v>
      </c>
      <c r="ACY90" s="582">
        <v>99139.4</v>
      </c>
      <c r="ADB90" s="582">
        <v>151597.6</v>
      </c>
      <c r="ADC90" s="582">
        <v>70000</v>
      </c>
      <c r="ADD90" s="582">
        <v>280000</v>
      </c>
      <c r="ADG90" s="582">
        <v>1579690</v>
      </c>
      <c r="ADH90" s="582">
        <v>489920</v>
      </c>
      <c r="ADJ90" s="582">
        <v>74016.179999999993</v>
      </c>
      <c r="ADN90" s="582">
        <v>169692.37</v>
      </c>
      <c r="ADO90" s="582">
        <v>14766</v>
      </c>
      <c r="ADR90" s="582">
        <v>22500</v>
      </c>
      <c r="ADS90" s="582">
        <v>831897</v>
      </c>
      <c r="ADV90" s="582">
        <v>9685</v>
      </c>
      <c r="ADZ90" s="582">
        <v>1750150</v>
      </c>
      <c r="AEE90" s="582">
        <v>0</v>
      </c>
      <c r="AEH90" s="582">
        <v>491402.37</v>
      </c>
      <c r="AES90" s="582">
        <v>266693.5</v>
      </c>
      <c r="AET90" s="582">
        <v>2060868.62</v>
      </c>
      <c r="AEX90" s="582">
        <v>0</v>
      </c>
      <c r="AEY90" s="582">
        <v>214101.13</v>
      </c>
      <c r="AFC90" s="582">
        <v>17505.2</v>
      </c>
      <c r="AFD90" s="582">
        <v>45000</v>
      </c>
      <c r="AFR90" s="582">
        <v>2390878.2000000002</v>
      </c>
      <c r="AFU90" s="582">
        <v>4345</v>
      </c>
      <c r="AFW90" s="582">
        <v>35020.03</v>
      </c>
      <c r="AGC90" s="582">
        <v>6393102.0499999998</v>
      </c>
      <c r="AGD90" s="582">
        <v>14680</v>
      </c>
      <c r="AGG90" s="582">
        <v>1927568</v>
      </c>
      <c r="AGV90" s="582">
        <v>0</v>
      </c>
      <c r="AGZ90" s="582">
        <v>34216.46</v>
      </c>
      <c r="AHC90" s="582">
        <v>1486550</v>
      </c>
      <c r="AHG90" s="582">
        <v>7800.3</v>
      </c>
      <c r="AHK90" s="582">
        <v>28741.27</v>
      </c>
      <c r="AHN90" s="582">
        <v>30000</v>
      </c>
      <c r="AHP90" s="582">
        <v>56771.4</v>
      </c>
      <c r="AHQ90" s="576">
        <v>282110.45</v>
      </c>
      <c r="AHR90" s="576">
        <v>79855</v>
      </c>
      <c r="AHS90" s="576">
        <v>167053</v>
      </c>
      <c r="AHT90" s="582">
        <f t="shared" si="79"/>
        <v>422732384.4199999</v>
      </c>
      <c r="AHV90" s="611" t="s">
        <v>6248</v>
      </c>
      <c r="AHW90" s="611" t="s">
        <v>6089</v>
      </c>
      <c r="AHX90" s="611" t="s">
        <v>6090</v>
      </c>
    </row>
    <row r="91" spans="1:908" x14ac:dyDescent="0.7">
      <c r="A91" s="576" t="str">
        <f t="shared" si="78"/>
        <v>ภาระ</v>
      </c>
      <c r="B91" s="581" t="s">
        <v>6091</v>
      </c>
      <c r="C91" s="582" t="s">
        <v>6092</v>
      </c>
      <c r="D91" s="582">
        <v>95945</v>
      </c>
      <c r="E91" s="582">
        <v>906322</v>
      </c>
      <c r="F91" s="582">
        <v>3529202</v>
      </c>
      <c r="G91" s="582">
        <v>37360</v>
      </c>
      <c r="H91" s="582">
        <v>656450</v>
      </c>
      <c r="I91" s="582">
        <v>400875</v>
      </c>
      <c r="K91" s="582">
        <v>296119.5</v>
      </c>
      <c r="L91" s="582">
        <v>101111</v>
      </c>
      <c r="M91" s="582">
        <v>209900</v>
      </c>
      <c r="N91" s="582">
        <v>200260</v>
      </c>
      <c r="O91" s="582">
        <v>1278004</v>
      </c>
      <c r="P91" s="582">
        <v>1230</v>
      </c>
      <c r="Q91" s="582">
        <v>2426335</v>
      </c>
      <c r="R91" s="582">
        <v>127939.03</v>
      </c>
      <c r="S91" s="582">
        <v>3017160</v>
      </c>
      <c r="T91" s="582">
        <v>93865</v>
      </c>
      <c r="U91" s="582">
        <v>201260</v>
      </c>
      <c r="W91" s="582">
        <v>830305</v>
      </c>
      <c r="X91" s="582">
        <v>795725.21</v>
      </c>
      <c r="Y91" s="582">
        <v>176825</v>
      </c>
      <c r="Z91" s="582">
        <v>388680.3</v>
      </c>
      <c r="AA91" s="582">
        <v>1305354.45</v>
      </c>
      <c r="AB91" s="582">
        <v>257956</v>
      </c>
      <c r="AC91" s="582">
        <v>7729854</v>
      </c>
      <c r="AD91" s="582">
        <v>826595</v>
      </c>
      <c r="AE91" s="582">
        <v>5560132.8499999996</v>
      </c>
      <c r="AF91" s="582">
        <v>9386455.75</v>
      </c>
      <c r="AG91" s="582">
        <v>563488.4</v>
      </c>
      <c r="AH91" s="582">
        <v>5236544.75</v>
      </c>
      <c r="AI91" s="582">
        <v>10324579.82</v>
      </c>
      <c r="AJ91" s="582">
        <v>469940</v>
      </c>
      <c r="AK91" s="582">
        <v>691525</v>
      </c>
      <c r="AL91" s="582">
        <v>1257544.52</v>
      </c>
      <c r="AM91" s="582">
        <v>1096665</v>
      </c>
      <c r="AN91" s="582">
        <v>198544</v>
      </c>
      <c r="AO91" s="582">
        <v>792915</v>
      </c>
      <c r="AP91" s="582">
        <v>2701160.4</v>
      </c>
      <c r="AQ91" s="582">
        <v>975414</v>
      </c>
      <c r="AR91" s="582">
        <v>824133.05</v>
      </c>
      <c r="AS91" s="582">
        <v>1801910.7</v>
      </c>
      <c r="AU91" s="582">
        <v>32439.5</v>
      </c>
      <c r="AV91" s="582">
        <v>19600</v>
      </c>
      <c r="AX91" s="582">
        <v>534065</v>
      </c>
      <c r="AY91" s="582">
        <v>173105</v>
      </c>
      <c r="AZ91" s="582">
        <v>282998</v>
      </c>
      <c r="BA91" s="582">
        <v>143705</v>
      </c>
      <c r="BB91" s="582">
        <v>88675</v>
      </c>
      <c r="BC91" s="582">
        <v>34424</v>
      </c>
      <c r="BD91" s="582">
        <v>32405</v>
      </c>
      <c r="BE91" s="582">
        <v>42500</v>
      </c>
      <c r="BF91" s="582">
        <v>814638</v>
      </c>
      <c r="BG91" s="582">
        <v>63430</v>
      </c>
      <c r="BH91" s="582">
        <v>0</v>
      </c>
      <c r="BI91" s="582">
        <v>446475</v>
      </c>
      <c r="BJ91" s="582">
        <v>819804</v>
      </c>
      <c r="BK91" s="582">
        <v>402520</v>
      </c>
      <c r="BL91" s="582">
        <v>23777.5</v>
      </c>
      <c r="BM91" s="582">
        <v>237725</v>
      </c>
      <c r="BN91" s="582">
        <v>355555</v>
      </c>
      <c r="BO91" s="582">
        <v>162371.1</v>
      </c>
      <c r="BP91" s="582">
        <v>253890</v>
      </c>
      <c r="BQ91" s="582">
        <v>24800</v>
      </c>
      <c r="BS91" s="582">
        <v>98230</v>
      </c>
      <c r="BT91" s="582">
        <v>105081</v>
      </c>
      <c r="BU91" s="582">
        <v>135104</v>
      </c>
      <c r="BV91" s="582">
        <v>214881</v>
      </c>
      <c r="BW91" s="582">
        <v>179509</v>
      </c>
      <c r="BX91" s="582">
        <v>37275</v>
      </c>
      <c r="BY91" s="582">
        <v>326636</v>
      </c>
      <c r="BZ91" s="582">
        <v>2764988.91</v>
      </c>
      <c r="CA91" s="582">
        <v>755319</v>
      </c>
      <c r="CB91" s="582">
        <v>752157</v>
      </c>
      <c r="CC91" s="582">
        <v>1907953.6</v>
      </c>
      <c r="CD91" s="582">
        <v>614045</v>
      </c>
      <c r="CE91" s="582">
        <v>320310</v>
      </c>
      <c r="CF91" s="582">
        <v>82589</v>
      </c>
      <c r="CG91" s="582">
        <v>531647</v>
      </c>
      <c r="CH91" s="582">
        <v>425426.65</v>
      </c>
      <c r="CI91" s="582">
        <v>623340</v>
      </c>
      <c r="CJ91" s="582">
        <v>373410</v>
      </c>
      <c r="CK91" s="582">
        <v>540017.97</v>
      </c>
      <c r="CL91" s="582">
        <v>457711.1</v>
      </c>
      <c r="CM91" s="582">
        <v>28927</v>
      </c>
      <c r="CN91" s="582">
        <v>919453.36</v>
      </c>
      <c r="CO91" s="582">
        <v>88128.93</v>
      </c>
      <c r="CP91" s="582">
        <v>484339</v>
      </c>
      <c r="CQ91" s="582">
        <v>378902.72</v>
      </c>
      <c r="CR91" s="582">
        <v>638969.93000000005</v>
      </c>
      <c r="CS91" s="582">
        <v>397581.69</v>
      </c>
      <c r="CT91" s="582">
        <v>1809035.16</v>
      </c>
      <c r="CU91" s="582">
        <v>118945</v>
      </c>
      <c r="CV91" s="582">
        <v>263059</v>
      </c>
      <c r="CW91" s="582">
        <v>2192538.4</v>
      </c>
      <c r="CX91" s="582">
        <v>317134.09999999998</v>
      </c>
      <c r="CY91" s="582">
        <v>439589</v>
      </c>
      <c r="CZ91" s="582">
        <v>1116126.5</v>
      </c>
      <c r="DA91" s="582">
        <v>734422</v>
      </c>
      <c r="DB91" s="582">
        <v>2325833.1</v>
      </c>
      <c r="DC91" s="582">
        <v>1118247</v>
      </c>
      <c r="DD91" s="582">
        <v>1006539</v>
      </c>
      <c r="DE91" s="582">
        <v>333772</v>
      </c>
      <c r="DF91" s="582">
        <v>516452.5</v>
      </c>
      <c r="DG91" s="582">
        <v>296740</v>
      </c>
      <c r="DH91" s="582">
        <v>251753.95</v>
      </c>
      <c r="DI91" s="582">
        <v>2411679.9</v>
      </c>
      <c r="DJ91" s="582">
        <v>421295.5</v>
      </c>
      <c r="DK91" s="582">
        <v>3211568</v>
      </c>
      <c r="DL91" s="582">
        <v>235700</v>
      </c>
      <c r="DM91" s="582">
        <v>68165</v>
      </c>
      <c r="DN91" s="582">
        <v>111064.95</v>
      </c>
      <c r="DO91" s="582">
        <v>1177555</v>
      </c>
      <c r="DP91" s="582">
        <v>73509.8</v>
      </c>
      <c r="DQ91" s="582">
        <v>852968.69</v>
      </c>
      <c r="DR91" s="582">
        <v>181230</v>
      </c>
      <c r="DS91" s="582">
        <v>266337</v>
      </c>
      <c r="DT91" s="582">
        <v>6869912.5</v>
      </c>
      <c r="DU91" s="582">
        <v>329693.59999999998</v>
      </c>
      <c r="DV91" s="582">
        <v>1821635.1</v>
      </c>
      <c r="DW91" s="582">
        <v>4922897.59</v>
      </c>
      <c r="DX91" s="582">
        <v>520447.6</v>
      </c>
      <c r="DY91" s="582">
        <v>1192589.3400000001</v>
      </c>
      <c r="DZ91" s="582">
        <v>1224002.7</v>
      </c>
      <c r="EA91" s="582">
        <v>371366.2</v>
      </c>
      <c r="EB91" s="582">
        <v>184803</v>
      </c>
      <c r="EC91" s="582">
        <v>1272429.8999999999</v>
      </c>
      <c r="ED91" s="582">
        <v>241777.81</v>
      </c>
      <c r="EE91" s="582">
        <v>3976980</v>
      </c>
      <c r="EF91" s="582">
        <v>32600</v>
      </c>
      <c r="EG91" s="582">
        <v>188782.6</v>
      </c>
      <c r="EH91" s="582">
        <v>359231</v>
      </c>
      <c r="EI91" s="582">
        <v>1058147</v>
      </c>
      <c r="EJ91" s="582">
        <v>535451</v>
      </c>
      <c r="EK91" s="582">
        <v>87970</v>
      </c>
      <c r="EL91" s="582">
        <v>511723.5</v>
      </c>
      <c r="EM91" s="582">
        <v>1000</v>
      </c>
      <c r="EN91" s="582">
        <v>965498</v>
      </c>
      <c r="EO91" s="582">
        <v>754327.4</v>
      </c>
      <c r="EP91" s="582">
        <v>1613840.27</v>
      </c>
      <c r="EQ91" s="582">
        <v>266132.5</v>
      </c>
      <c r="ER91" s="582">
        <v>10825</v>
      </c>
      <c r="ES91" s="582">
        <v>49600</v>
      </c>
      <c r="ET91" s="582">
        <v>2472044.7999999998</v>
      </c>
      <c r="EU91" s="582">
        <v>1209050.8999999999</v>
      </c>
      <c r="EV91" s="582">
        <v>272085.2</v>
      </c>
      <c r="EW91" s="582">
        <v>1108709.6499999999</v>
      </c>
      <c r="EX91" s="582">
        <v>96800</v>
      </c>
      <c r="EY91" s="582">
        <v>495182.4</v>
      </c>
      <c r="EZ91" s="582">
        <v>1168616.2</v>
      </c>
      <c r="FA91" s="582">
        <v>147540</v>
      </c>
      <c r="FB91" s="582">
        <v>1120561.3500000001</v>
      </c>
      <c r="FC91" s="582">
        <v>449007.05</v>
      </c>
      <c r="FD91" s="582">
        <v>152570</v>
      </c>
      <c r="FE91" s="582">
        <v>169297</v>
      </c>
      <c r="FF91" s="582">
        <v>355305</v>
      </c>
      <c r="FG91" s="582">
        <v>257066.65</v>
      </c>
      <c r="FH91" s="582">
        <v>307224.38</v>
      </c>
      <c r="FI91" s="582">
        <v>2590854</v>
      </c>
      <c r="FJ91" s="582">
        <v>53149</v>
      </c>
      <c r="FK91" s="582">
        <v>28100.1</v>
      </c>
      <c r="FM91" s="582">
        <v>215723.7</v>
      </c>
      <c r="FN91" s="582">
        <v>222398.5</v>
      </c>
      <c r="FO91" s="582">
        <v>110967.42</v>
      </c>
      <c r="FP91" s="582">
        <v>40645</v>
      </c>
      <c r="FR91" s="582">
        <v>367851.31</v>
      </c>
      <c r="FS91" s="582">
        <v>1364179.77</v>
      </c>
      <c r="FT91" s="582">
        <v>344122.1</v>
      </c>
      <c r="FU91" s="582">
        <v>681240</v>
      </c>
      <c r="FV91" s="582">
        <v>198412.3</v>
      </c>
      <c r="FW91" s="582">
        <v>8101004</v>
      </c>
      <c r="FX91" s="582">
        <v>2172211.0099999998</v>
      </c>
      <c r="FY91" s="582">
        <v>2184598.2999999998</v>
      </c>
      <c r="FZ91" s="582">
        <v>170555.53</v>
      </c>
      <c r="GA91" s="582">
        <v>4074981.9</v>
      </c>
      <c r="GB91" s="582">
        <v>365635</v>
      </c>
      <c r="GC91" s="582">
        <v>613131</v>
      </c>
      <c r="GD91" s="582">
        <v>440664</v>
      </c>
      <c r="GE91" s="582">
        <v>16000</v>
      </c>
      <c r="GF91" s="582">
        <v>117534</v>
      </c>
      <c r="GG91" s="582">
        <v>256940</v>
      </c>
      <c r="GH91" s="582">
        <v>1125934.75</v>
      </c>
      <c r="GI91" s="582">
        <v>207513.2</v>
      </c>
      <c r="GJ91" s="582">
        <v>30650</v>
      </c>
      <c r="GK91" s="582">
        <v>579809.03</v>
      </c>
      <c r="GL91" s="582">
        <v>660136.75</v>
      </c>
      <c r="GM91" s="582">
        <v>103525.7</v>
      </c>
      <c r="GN91" s="582">
        <v>112465.1</v>
      </c>
      <c r="GO91" s="582">
        <v>432402.4</v>
      </c>
      <c r="GP91" s="582">
        <v>44012.4</v>
      </c>
      <c r="GQ91" s="582">
        <v>2204662.35</v>
      </c>
      <c r="GR91" s="582">
        <v>475711.14</v>
      </c>
      <c r="GS91" s="582">
        <v>25390</v>
      </c>
      <c r="GT91" s="582">
        <v>201275</v>
      </c>
      <c r="GU91" s="582">
        <v>121692</v>
      </c>
      <c r="GV91" s="582">
        <v>115428.41</v>
      </c>
      <c r="GW91" s="582">
        <v>207035.2</v>
      </c>
      <c r="GX91" s="582">
        <v>150224</v>
      </c>
      <c r="GY91" s="582">
        <v>22371453.18</v>
      </c>
      <c r="GZ91" s="582">
        <v>566985</v>
      </c>
      <c r="HA91" s="582">
        <v>338832</v>
      </c>
      <c r="HB91" s="582">
        <v>267776</v>
      </c>
      <c r="HC91" s="582">
        <v>900414</v>
      </c>
      <c r="HD91" s="582">
        <v>0</v>
      </c>
      <c r="HE91" s="582">
        <v>7951107.7000000002</v>
      </c>
      <c r="HF91" s="582">
        <v>592384</v>
      </c>
      <c r="HG91" s="582">
        <v>398602</v>
      </c>
      <c r="HH91" s="582">
        <v>955227.52</v>
      </c>
      <c r="HI91" s="582">
        <v>416055</v>
      </c>
      <c r="HJ91" s="582">
        <v>527939.86</v>
      </c>
      <c r="HK91" s="582">
        <v>2683047.56</v>
      </c>
      <c r="HL91" s="582">
        <v>3789834.5</v>
      </c>
      <c r="HM91" s="582">
        <v>1903843</v>
      </c>
      <c r="HN91" s="582">
        <v>1114844</v>
      </c>
      <c r="HO91" s="582">
        <v>610158.5</v>
      </c>
      <c r="HP91" s="582">
        <v>176890</v>
      </c>
      <c r="HQ91" s="582">
        <v>1611222.9</v>
      </c>
      <c r="HR91" s="582">
        <v>1054045.25</v>
      </c>
      <c r="HS91" s="582">
        <v>195205.77</v>
      </c>
      <c r="HT91" s="582">
        <v>2669600.5</v>
      </c>
      <c r="HU91" s="582">
        <v>1926152.3</v>
      </c>
      <c r="HV91" s="582">
        <v>511728.33</v>
      </c>
      <c r="HW91" s="582">
        <v>78197</v>
      </c>
      <c r="HX91" s="582">
        <v>370061.2</v>
      </c>
      <c r="HY91" s="582">
        <v>810531.25</v>
      </c>
      <c r="HZ91" s="582">
        <v>266476.03000000003</v>
      </c>
      <c r="IA91" s="582">
        <v>300654</v>
      </c>
      <c r="IB91" s="582">
        <v>1069969</v>
      </c>
      <c r="IC91" s="582">
        <v>334143.7</v>
      </c>
      <c r="ID91" s="582">
        <v>1078125.3500000001</v>
      </c>
      <c r="IE91" s="582">
        <v>735214</v>
      </c>
      <c r="IF91" s="582">
        <v>245490.25</v>
      </c>
      <c r="IG91" s="582">
        <v>179218.11</v>
      </c>
      <c r="IH91" s="582">
        <v>403232</v>
      </c>
      <c r="II91" s="582">
        <v>342680</v>
      </c>
      <c r="IJ91" s="582">
        <v>3900</v>
      </c>
      <c r="IK91" s="582">
        <v>175163</v>
      </c>
      <c r="IL91" s="582">
        <v>1218887.2</v>
      </c>
      <c r="IM91" s="582">
        <v>939799</v>
      </c>
      <c r="IN91" s="582">
        <v>284225</v>
      </c>
      <c r="IO91" s="582">
        <v>199171</v>
      </c>
      <c r="IP91" s="582">
        <v>122140</v>
      </c>
      <c r="IQ91" s="582">
        <v>66080</v>
      </c>
      <c r="IR91" s="582">
        <v>918159.48</v>
      </c>
      <c r="IS91" s="582">
        <v>183908.5</v>
      </c>
      <c r="IU91" s="582">
        <v>736700</v>
      </c>
      <c r="IV91" s="582">
        <v>0</v>
      </c>
      <c r="IW91" s="582">
        <v>357908.45</v>
      </c>
      <c r="IX91" s="582">
        <v>227793.3</v>
      </c>
      <c r="IY91" s="582">
        <v>10863.5</v>
      </c>
      <c r="IZ91" s="582">
        <v>491000</v>
      </c>
      <c r="JA91" s="582">
        <v>36370</v>
      </c>
      <c r="JB91" s="582">
        <v>283455</v>
      </c>
      <c r="JC91" s="582">
        <v>327940</v>
      </c>
      <c r="JD91" s="582">
        <v>738398.1</v>
      </c>
      <c r="JE91" s="582">
        <v>849931</v>
      </c>
      <c r="JF91" s="582">
        <v>214450</v>
      </c>
      <c r="JG91" s="582">
        <v>4239840</v>
      </c>
      <c r="JH91" s="582">
        <v>407917</v>
      </c>
      <c r="JI91" s="582">
        <v>322176</v>
      </c>
      <c r="JJ91" s="582">
        <v>159495</v>
      </c>
      <c r="JK91" s="582">
        <v>158013.63</v>
      </c>
      <c r="JL91" s="582">
        <v>2297375.5</v>
      </c>
      <c r="JM91" s="582">
        <v>92659</v>
      </c>
      <c r="JN91" s="582">
        <v>325846.8</v>
      </c>
      <c r="JO91" s="582">
        <v>720816.9</v>
      </c>
      <c r="JP91" s="582">
        <v>1980976.6</v>
      </c>
      <c r="JQ91" s="582">
        <v>61172</v>
      </c>
      <c r="JR91" s="582">
        <v>692772.9</v>
      </c>
      <c r="JS91" s="582">
        <v>723910</v>
      </c>
      <c r="JT91" s="582">
        <v>848615</v>
      </c>
      <c r="JU91" s="582">
        <v>172695.8</v>
      </c>
      <c r="JV91" s="582">
        <v>138225</v>
      </c>
      <c r="JW91" s="582">
        <v>165236.75</v>
      </c>
      <c r="JY91" s="582">
        <v>335116.5</v>
      </c>
      <c r="JZ91" s="582">
        <v>329235</v>
      </c>
      <c r="KA91" s="582">
        <v>142980</v>
      </c>
      <c r="KB91" s="582">
        <v>265935.01</v>
      </c>
      <c r="KC91" s="582">
        <v>0</v>
      </c>
      <c r="KD91" s="582">
        <v>311233.34999999998</v>
      </c>
      <c r="KE91" s="582">
        <v>40367</v>
      </c>
      <c r="KF91" s="582">
        <v>800</v>
      </c>
      <c r="KG91" s="582">
        <v>35769</v>
      </c>
      <c r="KH91" s="582">
        <v>91963.7</v>
      </c>
      <c r="KI91" s="582">
        <v>7331315</v>
      </c>
      <c r="KJ91" s="582">
        <v>1786693.8</v>
      </c>
      <c r="KK91" s="582">
        <v>159363</v>
      </c>
      <c r="KL91" s="582">
        <v>771585.57</v>
      </c>
      <c r="KM91" s="582">
        <v>0</v>
      </c>
      <c r="KN91" s="582">
        <v>3000</v>
      </c>
      <c r="KO91" s="582">
        <v>1472317.71</v>
      </c>
      <c r="KP91" s="582">
        <v>114874</v>
      </c>
      <c r="KQ91" s="582">
        <v>358187.78</v>
      </c>
      <c r="KR91" s="582">
        <v>3871776.8</v>
      </c>
      <c r="KS91" s="582">
        <v>199476.95</v>
      </c>
      <c r="KT91" s="582">
        <v>1546905</v>
      </c>
      <c r="KU91" s="582">
        <v>1819426.94</v>
      </c>
      <c r="KV91" s="582">
        <v>339462.25</v>
      </c>
      <c r="KW91" s="582">
        <v>740860.65</v>
      </c>
      <c r="KX91" s="582">
        <v>2144637.5699999998</v>
      </c>
      <c r="KY91" s="582">
        <v>158602.45000000001</v>
      </c>
      <c r="KZ91" s="582">
        <v>1863317</v>
      </c>
      <c r="LA91" s="582">
        <v>941591</v>
      </c>
      <c r="LB91" s="582">
        <v>408204.4</v>
      </c>
      <c r="LC91" s="582">
        <v>787130</v>
      </c>
      <c r="LD91" s="582">
        <v>113025</v>
      </c>
      <c r="LE91" s="582">
        <v>535082.9</v>
      </c>
      <c r="LF91" s="582">
        <v>479653.55</v>
      </c>
      <c r="LG91" s="582">
        <v>196018</v>
      </c>
      <c r="LH91" s="582">
        <v>20225897</v>
      </c>
      <c r="LI91" s="582">
        <v>3556078</v>
      </c>
      <c r="LJ91" s="582">
        <v>417335.5</v>
      </c>
      <c r="LK91" s="582">
        <v>933860</v>
      </c>
      <c r="LL91" s="582">
        <v>284102.17</v>
      </c>
      <c r="LM91" s="582">
        <v>683525.56</v>
      </c>
      <c r="LN91" s="582">
        <v>3606</v>
      </c>
      <c r="LO91" s="582">
        <v>146057</v>
      </c>
      <c r="LP91" s="582">
        <v>748555.5</v>
      </c>
      <c r="LQ91" s="582">
        <v>1746101</v>
      </c>
      <c r="LR91" s="582">
        <v>129645</v>
      </c>
      <c r="LS91" s="582">
        <v>1130550</v>
      </c>
      <c r="LT91" s="582">
        <v>40000</v>
      </c>
      <c r="LU91" s="582">
        <v>112427</v>
      </c>
      <c r="LV91" s="582">
        <v>953060</v>
      </c>
      <c r="LW91" s="582">
        <v>5694562.71</v>
      </c>
      <c r="LX91" s="582">
        <v>823750</v>
      </c>
      <c r="LY91" s="582">
        <v>2287285</v>
      </c>
      <c r="LZ91" s="582">
        <v>249460.52</v>
      </c>
      <c r="MA91" s="582">
        <v>440330</v>
      </c>
      <c r="MB91" s="582">
        <v>314274.34999999998</v>
      </c>
      <c r="MC91" s="582">
        <v>525931.24</v>
      </c>
      <c r="MD91" s="582">
        <v>179153.7</v>
      </c>
      <c r="ME91" s="582">
        <v>79390</v>
      </c>
      <c r="MF91" s="582">
        <v>1046200</v>
      </c>
      <c r="MG91" s="582">
        <v>125538</v>
      </c>
      <c r="MH91" s="582">
        <v>2818553</v>
      </c>
      <c r="MI91" s="582">
        <v>268832</v>
      </c>
      <c r="MJ91" s="582">
        <v>579085.5</v>
      </c>
      <c r="MK91" s="582">
        <v>58844</v>
      </c>
      <c r="ML91" s="582">
        <v>1703247.6</v>
      </c>
      <c r="MM91" s="582">
        <v>633994</v>
      </c>
      <c r="MN91" s="582">
        <v>1023594</v>
      </c>
      <c r="MO91" s="582">
        <v>373143.9</v>
      </c>
      <c r="MP91" s="582">
        <v>791817</v>
      </c>
      <c r="MQ91" s="582">
        <v>529734</v>
      </c>
      <c r="MR91" s="582">
        <v>1024642.8</v>
      </c>
      <c r="MS91" s="582">
        <v>683651.5</v>
      </c>
      <c r="MT91" s="582">
        <v>2736115</v>
      </c>
      <c r="MU91" s="582">
        <v>380690</v>
      </c>
      <c r="MV91" s="582">
        <v>475647</v>
      </c>
      <c r="MW91" s="582">
        <v>1312479.5</v>
      </c>
      <c r="MX91" s="582">
        <v>1017621.4</v>
      </c>
      <c r="MY91" s="582">
        <v>250031</v>
      </c>
      <c r="MZ91" s="582">
        <v>3220601.52</v>
      </c>
      <c r="NA91" s="582">
        <v>5446696.5800000001</v>
      </c>
      <c r="NB91" s="582">
        <v>250749.05</v>
      </c>
      <c r="NC91" s="582">
        <v>525766.5</v>
      </c>
      <c r="ND91" s="582">
        <v>43300</v>
      </c>
      <c r="NE91" s="582">
        <v>4469651.25</v>
      </c>
      <c r="NF91" s="582">
        <v>304325</v>
      </c>
      <c r="NG91" s="582">
        <v>1485</v>
      </c>
      <c r="NH91" s="582">
        <v>537799</v>
      </c>
      <c r="NI91" s="582">
        <v>261490</v>
      </c>
      <c r="NJ91" s="582">
        <v>1746638.55</v>
      </c>
      <c r="NK91" s="582">
        <v>1472674.65</v>
      </c>
      <c r="NL91" s="582">
        <v>2708574.8</v>
      </c>
      <c r="NM91" s="582">
        <v>3645</v>
      </c>
      <c r="NN91" s="582">
        <v>283040.90000000002</v>
      </c>
      <c r="NO91" s="582">
        <v>677122.84</v>
      </c>
      <c r="NP91" s="582">
        <v>626965</v>
      </c>
      <c r="NQ91" s="582">
        <v>1285155</v>
      </c>
      <c r="NR91" s="582">
        <v>8165</v>
      </c>
      <c r="NS91" s="582">
        <v>745372.65</v>
      </c>
      <c r="NT91" s="582">
        <v>328009.2</v>
      </c>
      <c r="NU91" s="582">
        <v>108904.5</v>
      </c>
      <c r="NV91" s="582">
        <v>23926.400000000001</v>
      </c>
      <c r="NW91" s="582">
        <v>2985.3</v>
      </c>
      <c r="NX91" s="582">
        <v>2229180</v>
      </c>
      <c r="NY91" s="582">
        <v>2117842</v>
      </c>
      <c r="NZ91" s="582">
        <v>185857</v>
      </c>
      <c r="OA91" s="582">
        <v>512924.5</v>
      </c>
      <c r="OB91" s="582">
        <v>0</v>
      </c>
      <c r="OC91" s="582">
        <v>127976.4</v>
      </c>
      <c r="OD91" s="582">
        <v>258026.58000000002</v>
      </c>
      <c r="OF91" s="582">
        <v>3643654</v>
      </c>
      <c r="OG91" s="582">
        <v>646929.85</v>
      </c>
      <c r="OH91" s="582">
        <v>1240031.6499999999</v>
      </c>
      <c r="OI91" s="582">
        <v>182360</v>
      </c>
      <c r="OJ91" s="582">
        <v>70940</v>
      </c>
      <c r="OK91" s="582">
        <v>2260191.25</v>
      </c>
      <c r="OL91" s="582">
        <v>943159</v>
      </c>
      <c r="ON91" s="582">
        <v>2396665</v>
      </c>
      <c r="OO91" s="582">
        <v>2323120.1</v>
      </c>
      <c r="OP91" s="582">
        <v>2272292.4</v>
      </c>
      <c r="OQ91" s="582">
        <v>1930105.6</v>
      </c>
      <c r="OR91" s="582">
        <v>358385</v>
      </c>
      <c r="OS91" s="582">
        <v>756403.11</v>
      </c>
      <c r="OT91" s="582">
        <v>1149725</v>
      </c>
      <c r="OU91" s="582">
        <v>403282.76</v>
      </c>
      <c r="OV91" s="582">
        <v>171891.20000000001</v>
      </c>
      <c r="OW91" s="582">
        <v>23275</v>
      </c>
      <c r="OX91" s="582">
        <v>250717.9</v>
      </c>
      <c r="OY91" s="582">
        <v>494555.5</v>
      </c>
      <c r="OZ91" s="582">
        <v>269732.3</v>
      </c>
      <c r="PA91" s="582">
        <v>103257.5</v>
      </c>
      <c r="PB91" s="582">
        <v>105179.9</v>
      </c>
      <c r="PC91" s="582">
        <v>5612941.5999999996</v>
      </c>
      <c r="PD91" s="582">
        <v>480015</v>
      </c>
      <c r="PE91" s="582">
        <v>2438790.1</v>
      </c>
      <c r="PF91" s="582">
        <v>370419</v>
      </c>
      <c r="PG91" s="582">
        <v>559846.1</v>
      </c>
      <c r="PH91" s="582">
        <v>399116.2</v>
      </c>
      <c r="PI91" s="582">
        <v>31597.1</v>
      </c>
      <c r="PJ91" s="582">
        <v>658724</v>
      </c>
      <c r="PK91" s="582">
        <v>228426.5</v>
      </c>
      <c r="PL91" s="582">
        <v>663960</v>
      </c>
      <c r="PM91" s="582">
        <v>351735</v>
      </c>
      <c r="PN91" s="582">
        <v>1729069</v>
      </c>
      <c r="PO91" s="582">
        <v>637115</v>
      </c>
      <c r="PP91" s="582">
        <v>5574157</v>
      </c>
      <c r="PQ91" s="582">
        <v>2297988.7000000002</v>
      </c>
      <c r="PR91" s="582">
        <v>358823.18</v>
      </c>
      <c r="PS91" s="582">
        <v>34255</v>
      </c>
      <c r="PT91" s="582">
        <v>51605</v>
      </c>
      <c r="PU91" s="582">
        <v>6408440</v>
      </c>
      <c r="PV91" s="582">
        <v>2229160.1</v>
      </c>
      <c r="PX91" s="582">
        <v>1520384.4</v>
      </c>
      <c r="PY91" s="582">
        <v>6124708.2999999998</v>
      </c>
      <c r="PZ91" s="582">
        <v>1603447.55</v>
      </c>
      <c r="QA91" s="582">
        <v>1201789</v>
      </c>
      <c r="QB91" s="582">
        <v>115623</v>
      </c>
      <c r="QC91" s="582">
        <v>395390</v>
      </c>
      <c r="QD91" s="582">
        <v>370754.46</v>
      </c>
      <c r="QE91" s="582">
        <v>289301.5</v>
      </c>
      <c r="QF91" s="582">
        <v>357246.73</v>
      </c>
      <c r="QG91" s="582">
        <v>352394.08</v>
      </c>
      <c r="QH91" s="582">
        <v>296847.75</v>
      </c>
      <c r="QJ91" s="582">
        <v>842150</v>
      </c>
      <c r="QL91" s="582">
        <v>795210.5</v>
      </c>
      <c r="QM91" s="582">
        <v>996024</v>
      </c>
      <c r="QN91" s="582">
        <v>2985217</v>
      </c>
      <c r="QO91" s="582">
        <v>158614.70000000001</v>
      </c>
      <c r="QP91" s="582">
        <v>565607</v>
      </c>
      <c r="QQ91" s="582">
        <v>99035</v>
      </c>
      <c r="QR91" s="582">
        <v>46445</v>
      </c>
      <c r="QS91" s="582">
        <v>102624.48</v>
      </c>
      <c r="QT91" s="582">
        <v>13640</v>
      </c>
      <c r="QU91" s="582">
        <v>1218906.2</v>
      </c>
      <c r="QV91" s="582">
        <v>176947.09</v>
      </c>
      <c r="QW91" s="582">
        <v>439932.59</v>
      </c>
      <c r="QX91" s="582">
        <v>227320</v>
      </c>
      <c r="QY91" s="582">
        <v>101030</v>
      </c>
      <c r="QZ91" s="582">
        <v>1929558.3</v>
      </c>
      <c r="RA91" s="582">
        <v>478952.2</v>
      </c>
      <c r="RB91" s="582">
        <v>451935.9</v>
      </c>
      <c r="RC91" s="582">
        <v>323836</v>
      </c>
      <c r="RD91" s="582">
        <v>173239.1</v>
      </c>
      <c r="RE91" s="582">
        <v>71670</v>
      </c>
      <c r="RF91" s="582">
        <v>0</v>
      </c>
      <c r="RG91" s="582">
        <v>100165</v>
      </c>
      <c r="RH91" s="582">
        <v>705600</v>
      </c>
      <c r="RI91" s="582">
        <v>2336030.4</v>
      </c>
      <c r="RJ91" s="582">
        <v>153050</v>
      </c>
      <c r="RK91" s="582">
        <v>342397.19</v>
      </c>
      <c r="RL91" s="582">
        <v>1219870</v>
      </c>
      <c r="RM91" s="582">
        <v>1912483.16</v>
      </c>
      <c r="RN91" s="582">
        <v>282220</v>
      </c>
      <c r="RO91" s="582">
        <v>1304235</v>
      </c>
      <c r="RP91" s="582">
        <v>458677.5</v>
      </c>
      <c r="RQ91" s="582">
        <v>1331646.5</v>
      </c>
      <c r="RR91" s="582">
        <v>3850270.7200000002</v>
      </c>
      <c r="RS91" s="582">
        <v>815765</v>
      </c>
      <c r="RT91" s="582">
        <v>594165</v>
      </c>
      <c r="RU91" s="582">
        <v>436560</v>
      </c>
      <c r="RV91" s="582">
        <v>3217854</v>
      </c>
      <c r="RW91" s="582">
        <v>615290</v>
      </c>
      <c r="RX91" s="582">
        <v>809281.75</v>
      </c>
      <c r="RY91" s="582">
        <v>56500.7</v>
      </c>
      <c r="RZ91" s="582">
        <v>257780</v>
      </c>
      <c r="SA91" s="582">
        <v>884259.9</v>
      </c>
      <c r="SB91" s="582">
        <v>3899923.92</v>
      </c>
      <c r="SC91" s="582">
        <v>0</v>
      </c>
      <c r="SD91" s="582">
        <v>917935</v>
      </c>
      <c r="SE91" s="582">
        <v>1046203</v>
      </c>
      <c r="SF91" s="582">
        <v>241380</v>
      </c>
      <c r="SG91" s="582">
        <v>415492.79</v>
      </c>
      <c r="SH91" s="582">
        <v>529166.19999999995</v>
      </c>
      <c r="SI91" s="582">
        <v>2863837.76</v>
      </c>
      <c r="SJ91" s="582">
        <v>797161</v>
      </c>
      <c r="SK91" s="582">
        <v>176965</v>
      </c>
      <c r="SL91" s="582">
        <v>2885070</v>
      </c>
      <c r="SM91" s="582">
        <v>117650.5</v>
      </c>
      <c r="SN91" s="582">
        <v>3008831</v>
      </c>
      <c r="SO91" s="582">
        <v>526515</v>
      </c>
      <c r="SP91" s="582">
        <v>384931</v>
      </c>
      <c r="SQ91" s="582">
        <v>2156490.4</v>
      </c>
      <c r="SR91" s="582">
        <v>135370</v>
      </c>
      <c r="SS91" s="582">
        <v>377611</v>
      </c>
      <c r="ST91" s="582">
        <v>1425425.05</v>
      </c>
      <c r="SU91" s="582">
        <v>273094</v>
      </c>
      <c r="SV91" s="582">
        <v>8211564.5999999996</v>
      </c>
      <c r="SW91" s="582">
        <v>47753</v>
      </c>
      <c r="SX91" s="582">
        <v>18630</v>
      </c>
      <c r="SY91" s="582">
        <v>251201.8</v>
      </c>
      <c r="SZ91" s="582">
        <v>19362</v>
      </c>
      <c r="TA91" s="582">
        <v>64905</v>
      </c>
      <c r="TB91" s="582">
        <v>99420.14</v>
      </c>
      <c r="TC91" s="582">
        <v>1680437.4</v>
      </c>
      <c r="TD91" s="582">
        <v>441956.5</v>
      </c>
      <c r="TE91" s="582">
        <v>65086.8</v>
      </c>
      <c r="TF91" s="582">
        <v>300356.7</v>
      </c>
      <c r="TG91" s="582">
        <v>1750210</v>
      </c>
      <c r="TH91" s="582">
        <v>213545</v>
      </c>
      <c r="TI91" s="582">
        <v>48308.5</v>
      </c>
      <c r="TJ91" s="582">
        <v>13144357</v>
      </c>
      <c r="TK91" s="582">
        <v>287622.5</v>
      </c>
      <c r="TL91" s="582">
        <v>435988.5</v>
      </c>
      <c r="TM91" s="582">
        <v>1480507.6</v>
      </c>
      <c r="TN91" s="582">
        <v>862976</v>
      </c>
      <c r="TO91" s="582">
        <v>813670</v>
      </c>
      <c r="TP91" s="582">
        <v>803952.86</v>
      </c>
      <c r="TQ91" s="582">
        <v>3275760.88</v>
      </c>
      <c r="TR91" s="582">
        <v>118060</v>
      </c>
      <c r="TS91" s="582">
        <v>158742</v>
      </c>
      <c r="TT91" s="582">
        <v>1204464.2</v>
      </c>
      <c r="TU91" s="582">
        <v>532002.30000000005</v>
      </c>
      <c r="TV91" s="582">
        <v>328115</v>
      </c>
      <c r="TW91" s="582">
        <v>471386</v>
      </c>
      <c r="TX91" s="582">
        <v>667945</v>
      </c>
      <c r="TY91" s="582">
        <v>40910</v>
      </c>
      <c r="TZ91" s="582">
        <v>2183150</v>
      </c>
      <c r="UA91" s="582">
        <v>338791.7</v>
      </c>
      <c r="UB91" s="582">
        <v>2985096.45</v>
      </c>
      <c r="UC91" s="582">
        <v>1599704.28</v>
      </c>
      <c r="UD91" s="582">
        <v>639979.5</v>
      </c>
      <c r="UE91" s="582">
        <v>232226.5</v>
      </c>
      <c r="UF91" s="582">
        <v>11306232.5</v>
      </c>
      <c r="UG91" s="582">
        <v>121054</v>
      </c>
      <c r="UH91" s="582">
        <v>716325.5</v>
      </c>
      <c r="UI91" s="582">
        <v>927709.02</v>
      </c>
      <c r="UJ91" s="582">
        <v>298901</v>
      </c>
      <c r="UK91" s="582">
        <v>2677812.27</v>
      </c>
      <c r="UL91" s="582">
        <v>535872.5</v>
      </c>
      <c r="UM91" s="582">
        <v>1102368.05</v>
      </c>
      <c r="UN91" s="582">
        <v>3541435</v>
      </c>
      <c r="UO91" s="582">
        <v>532398.5</v>
      </c>
      <c r="UP91" s="582">
        <v>1688451.5999999999</v>
      </c>
      <c r="UQ91" s="582">
        <v>24204027.699999999</v>
      </c>
      <c r="UR91" s="582">
        <v>921404.7</v>
      </c>
      <c r="US91" s="582">
        <v>1475678</v>
      </c>
      <c r="UT91" s="582">
        <v>4459099.04</v>
      </c>
      <c r="UU91" s="582">
        <v>32565</v>
      </c>
      <c r="UV91" s="582">
        <v>2595733.2999999998</v>
      </c>
      <c r="UW91" s="582">
        <v>1960247</v>
      </c>
      <c r="UX91" s="582">
        <v>639505</v>
      </c>
      <c r="UY91" s="582">
        <v>908840.05</v>
      </c>
      <c r="UZ91" s="582">
        <v>3227395</v>
      </c>
      <c r="VA91" s="582">
        <v>793882</v>
      </c>
      <c r="VB91" s="582">
        <v>3710246.2</v>
      </c>
      <c r="VC91" s="582">
        <v>516080</v>
      </c>
      <c r="VD91" s="582">
        <v>1887701.61</v>
      </c>
      <c r="VE91" s="582">
        <v>906283</v>
      </c>
      <c r="VF91" s="582">
        <v>1222027</v>
      </c>
      <c r="VG91" s="582">
        <v>139902</v>
      </c>
      <c r="VH91" s="582">
        <v>549262.44999999995</v>
      </c>
      <c r="VI91" s="582">
        <v>2473905</v>
      </c>
      <c r="VJ91" s="582">
        <v>1196995</v>
      </c>
      <c r="VK91" s="582">
        <v>198170</v>
      </c>
      <c r="VL91" s="582">
        <v>50722</v>
      </c>
      <c r="VM91" s="582">
        <v>10960601</v>
      </c>
      <c r="VN91" s="582">
        <v>473823</v>
      </c>
      <c r="VO91" s="582">
        <v>582750.9</v>
      </c>
      <c r="VP91" s="582">
        <v>51395</v>
      </c>
      <c r="VQ91" s="582">
        <v>1382795.52</v>
      </c>
      <c r="VR91" s="582">
        <v>383023</v>
      </c>
      <c r="VS91" s="582">
        <v>258810</v>
      </c>
      <c r="VT91" s="582">
        <v>26725</v>
      </c>
      <c r="VU91" s="582">
        <v>0</v>
      </c>
      <c r="VV91" s="582">
        <v>957655</v>
      </c>
      <c r="VW91" s="582">
        <v>169167</v>
      </c>
      <c r="VX91" s="582">
        <v>590195.94999999995</v>
      </c>
      <c r="VY91" s="582">
        <v>915470.68</v>
      </c>
      <c r="VZ91" s="582">
        <v>42139</v>
      </c>
      <c r="WA91" s="582">
        <v>122136</v>
      </c>
      <c r="WC91" s="582">
        <v>290733</v>
      </c>
      <c r="WD91" s="582">
        <v>156125</v>
      </c>
      <c r="WE91" s="582">
        <v>679398</v>
      </c>
      <c r="WF91" s="582">
        <v>5068</v>
      </c>
      <c r="WG91" s="582">
        <v>232876</v>
      </c>
      <c r="WH91" s="582">
        <v>2047717</v>
      </c>
      <c r="WI91" s="582">
        <v>672246</v>
      </c>
      <c r="WJ91" s="582">
        <v>864572</v>
      </c>
      <c r="WK91" s="582">
        <v>248547</v>
      </c>
      <c r="WL91" s="582">
        <v>0</v>
      </c>
      <c r="WM91" s="582">
        <v>640499</v>
      </c>
      <c r="WN91" s="582">
        <v>961246.45</v>
      </c>
      <c r="WO91" s="582">
        <v>858894</v>
      </c>
      <c r="WP91" s="582">
        <v>2439799.7000000002</v>
      </c>
      <c r="WQ91" s="582">
        <v>204215</v>
      </c>
      <c r="WR91" s="582">
        <v>1271</v>
      </c>
      <c r="WS91" s="582">
        <v>3172021</v>
      </c>
      <c r="WT91" s="582">
        <v>183875</v>
      </c>
      <c r="WU91" s="582">
        <v>625745.85</v>
      </c>
      <c r="WV91" s="582">
        <v>2084235</v>
      </c>
      <c r="WW91" s="582">
        <v>2009840.8</v>
      </c>
      <c r="WX91" s="582">
        <v>302172</v>
      </c>
      <c r="WY91" s="582">
        <v>308785.26</v>
      </c>
      <c r="WZ91" s="582">
        <v>301507</v>
      </c>
      <c r="XA91" s="582">
        <v>173050.61</v>
      </c>
      <c r="XB91" s="582">
        <v>128052</v>
      </c>
      <c r="XC91" s="582">
        <v>341140</v>
      </c>
      <c r="XD91" s="582">
        <v>1334898</v>
      </c>
      <c r="XE91" s="582">
        <v>325745</v>
      </c>
      <c r="XF91" s="582">
        <v>38155</v>
      </c>
      <c r="XG91" s="582">
        <v>47907</v>
      </c>
      <c r="XH91" s="582">
        <v>99161</v>
      </c>
      <c r="XI91" s="582">
        <v>3354225.45</v>
      </c>
      <c r="XJ91" s="582">
        <v>298945</v>
      </c>
      <c r="XK91" s="582">
        <v>438264</v>
      </c>
      <c r="XL91" s="582">
        <v>6080511.9500000002</v>
      </c>
      <c r="XM91" s="582">
        <v>220526</v>
      </c>
      <c r="XN91" s="582">
        <v>337130</v>
      </c>
      <c r="XO91" s="582">
        <v>4030907.5</v>
      </c>
      <c r="XP91" s="582">
        <v>113235</v>
      </c>
      <c r="XQ91" s="582">
        <v>77545</v>
      </c>
      <c r="XR91" s="582">
        <v>540270</v>
      </c>
      <c r="XS91" s="582">
        <v>188330</v>
      </c>
      <c r="XT91" s="582">
        <v>67753</v>
      </c>
      <c r="XU91" s="582">
        <v>146842.5</v>
      </c>
      <c r="XV91" s="582">
        <v>45065</v>
      </c>
      <c r="XW91" s="582">
        <v>52480</v>
      </c>
      <c r="XX91" s="582">
        <v>279061</v>
      </c>
      <c r="XY91" s="582">
        <v>132690</v>
      </c>
      <c r="XZ91" s="582">
        <v>218240</v>
      </c>
      <c r="YA91" s="582">
        <v>52388</v>
      </c>
      <c r="YB91" s="582">
        <v>0</v>
      </c>
      <c r="YC91" s="582">
        <v>47760</v>
      </c>
      <c r="YD91" s="582">
        <v>74465</v>
      </c>
      <c r="YE91" s="582">
        <v>39190</v>
      </c>
      <c r="YF91" s="582">
        <v>0</v>
      </c>
      <c r="YG91" s="582">
        <v>187317</v>
      </c>
      <c r="YH91" s="582">
        <v>652771.6</v>
      </c>
      <c r="YI91" s="582">
        <v>173911.5</v>
      </c>
      <c r="YJ91" s="582">
        <v>4880812.96</v>
      </c>
      <c r="YK91" s="582">
        <v>0</v>
      </c>
      <c r="YL91" s="582">
        <v>550478</v>
      </c>
      <c r="YM91" s="582">
        <v>0</v>
      </c>
      <c r="YN91" s="582">
        <v>473876</v>
      </c>
      <c r="YO91" s="582">
        <v>1961591</v>
      </c>
      <c r="YP91" s="582">
        <v>56972.5</v>
      </c>
      <c r="YQ91" s="582">
        <v>375775</v>
      </c>
      <c r="YR91" s="582">
        <v>618357</v>
      </c>
      <c r="YS91" s="582">
        <v>551013</v>
      </c>
      <c r="YT91" s="582">
        <v>132225</v>
      </c>
      <c r="YU91" s="582">
        <v>436435</v>
      </c>
      <c r="YV91" s="582">
        <v>224698</v>
      </c>
      <c r="YW91" s="582">
        <v>1652010</v>
      </c>
      <c r="YX91" s="582">
        <v>224691</v>
      </c>
      <c r="YY91" s="582">
        <v>458162.78</v>
      </c>
      <c r="YZ91" s="582">
        <v>0</v>
      </c>
      <c r="ZA91" s="582">
        <v>495097.2</v>
      </c>
      <c r="ZB91" s="582">
        <v>44168</v>
      </c>
      <c r="ZC91" s="582">
        <v>206512</v>
      </c>
      <c r="ZD91" s="582">
        <v>587210</v>
      </c>
      <c r="ZE91" s="582">
        <v>107780</v>
      </c>
      <c r="ZF91" s="582">
        <v>201805.8</v>
      </c>
      <c r="ZG91" s="582">
        <v>133185.79999999999</v>
      </c>
      <c r="ZH91" s="582">
        <v>64407.1</v>
      </c>
      <c r="ZI91" s="582">
        <v>72555</v>
      </c>
      <c r="ZJ91" s="582">
        <v>194646</v>
      </c>
      <c r="ZK91" s="582">
        <v>117938.9</v>
      </c>
      <c r="ZL91" s="582">
        <v>2045360</v>
      </c>
      <c r="ZM91" s="582">
        <v>7128709</v>
      </c>
      <c r="ZN91" s="582">
        <v>124780</v>
      </c>
      <c r="ZO91" s="582">
        <v>2281904.5299999998</v>
      </c>
      <c r="ZP91" s="582">
        <v>1326405</v>
      </c>
      <c r="ZQ91" s="582">
        <v>297728</v>
      </c>
      <c r="ZR91" s="582">
        <v>568026</v>
      </c>
      <c r="ZS91" s="582">
        <v>93950</v>
      </c>
      <c r="ZT91" s="582">
        <v>587418.43000000005</v>
      </c>
      <c r="ZU91" s="582">
        <v>716132.22</v>
      </c>
      <c r="ZV91" s="582">
        <v>6378239.2000000002</v>
      </c>
      <c r="ZW91" s="582">
        <v>110274</v>
      </c>
      <c r="ZX91" s="582">
        <v>132446.75</v>
      </c>
      <c r="ZY91" s="582">
        <v>286760.09999999998</v>
      </c>
      <c r="ZZ91" s="582">
        <v>159040</v>
      </c>
      <c r="AAA91" s="582">
        <v>512807.75</v>
      </c>
      <c r="AAB91" s="582">
        <v>347747.9</v>
      </c>
      <c r="AAC91" s="582">
        <v>503160</v>
      </c>
      <c r="AAD91" s="582">
        <v>37126.400000000001</v>
      </c>
      <c r="AAE91" s="582">
        <v>161059.5</v>
      </c>
      <c r="AAF91" s="582">
        <v>97222.57</v>
      </c>
      <c r="AAG91" s="582">
        <v>121725.6</v>
      </c>
      <c r="AAH91" s="582">
        <v>142454.85</v>
      </c>
      <c r="AAI91" s="582">
        <v>1934489.5</v>
      </c>
      <c r="AAJ91" s="582">
        <v>380631</v>
      </c>
      <c r="AAK91" s="582">
        <v>239210</v>
      </c>
      <c r="AAL91" s="582">
        <v>141650</v>
      </c>
      <c r="AAM91" s="582">
        <v>135896.1</v>
      </c>
      <c r="AAN91" s="582">
        <v>676506</v>
      </c>
      <c r="AAO91" s="582">
        <v>152151</v>
      </c>
      <c r="AAP91" s="582">
        <v>1271780</v>
      </c>
      <c r="AAQ91" s="582">
        <v>110828.8</v>
      </c>
      <c r="AAR91" s="582">
        <v>588833.65</v>
      </c>
      <c r="AAS91" s="582">
        <v>231984</v>
      </c>
      <c r="AAT91" s="582">
        <v>345350.9</v>
      </c>
      <c r="AAU91" s="582">
        <v>33760</v>
      </c>
      <c r="AAV91" s="582">
        <v>475713.5</v>
      </c>
      <c r="AAW91" s="582">
        <v>77794.100000000006</v>
      </c>
      <c r="AAX91" s="582">
        <v>1388100.3</v>
      </c>
      <c r="AAY91" s="582">
        <v>50050</v>
      </c>
      <c r="AAZ91" s="582">
        <v>811712.3</v>
      </c>
      <c r="ABA91" s="582">
        <v>2967794</v>
      </c>
      <c r="ABB91" s="582">
        <v>470846.95</v>
      </c>
      <c r="ABC91" s="582">
        <v>4060.65</v>
      </c>
      <c r="ABD91" s="582">
        <v>187750</v>
      </c>
      <c r="ABE91" s="582">
        <v>140427.1</v>
      </c>
      <c r="ABF91" s="582">
        <v>219752.35</v>
      </c>
      <c r="ABG91" s="582">
        <v>67030</v>
      </c>
      <c r="ABH91" s="582">
        <v>1131632.8999999999</v>
      </c>
      <c r="ABI91" s="582">
        <v>1885191.1</v>
      </c>
      <c r="ABJ91" s="582">
        <v>2009630.4</v>
      </c>
      <c r="ABK91" s="582">
        <v>291849</v>
      </c>
      <c r="ABL91" s="582">
        <v>0</v>
      </c>
      <c r="ABM91" s="582">
        <v>80285</v>
      </c>
      <c r="ABN91" s="582">
        <v>53097</v>
      </c>
      <c r="ABO91" s="582">
        <v>204142.3</v>
      </c>
      <c r="ABP91" s="582">
        <v>4090254.7</v>
      </c>
      <c r="ABQ91" s="582">
        <v>340656.3</v>
      </c>
      <c r="ABR91" s="582">
        <v>131415.1</v>
      </c>
      <c r="ABS91" s="582">
        <v>116280</v>
      </c>
      <c r="ABT91" s="582">
        <v>87390.25</v>
      </c>
      <c r="ABU91" s="582">
        <v>2415326.29</v>
      </c>
      <c r="ABV91" s="582">
        <v>402884.06</v>
      </c>
      <c r="ABW91" s="582">
        <v>893218.15</v>
      </c>
      <c r="ABX91" s="582">
        <v>27788</v>
      </c>
      <c r="ABY91" s="582">
        <v>266692.55</v>
      </c>
      <c r="ABZ91" s="582">
        <v>4959.45</v>
      </c>
      <c r="ACA91" s="582">
        <v>418901.47</v>
      </c>
      <c r="ACB91" s="582">
        <v>35380.18</v>
      </c>
      <c r="ACC91" s="582">
        <v>215298.48</v>
      </c>
      <c r="ACD91" s="582">
        <v>2263056.35</v>
      </c>
      <c r="ACE91" s="582">
        <v>-364811.2</v>
      </c>
      <c r="ACF91" s="582">
        <v>62654.97</v>
      </c>
      <c r="ACG91" s="582">
        <v>624783.89</v>
      </c>
      <c r="ACH91" s="582">
        <v>501383.71</v>
      </c>
      <c r="ACI91" s="582">
        <v>562769.1</v>
      </c>
      <c r="ACJ91" s="582">
        <v>1309680</v>
      </c>
      <c r="ACK91" s="582">
        <v>0</v>
      </c>
      <c r="ACL91" s="582">
        <v>98682.55</v>
      </c>
      <c r="ACM91" s="582">
        <v>183725</v>
      </c>
      <c r="ACN91" s="582">
        <v>205850</v>
      </c>
      <c r="ACO91" s="582">
        <v>237681</v>
      </c>
      <c r="ACQ91" s="582">
        <v>1675962.55</v>
      </c>
      <c r="ACR91" s="582">
        <v>2193595</v>
      </c>
      <c r="ACS91" s="582">
        <v>96544</v>
      </c>
      <c r="ACT91" s="582">
        <v>645821</v>
      </c>
      <c r="ACU91" s="582">
        <v>389115</v>
      </c>
      <c r="ACW91" s="582">
        <v>49355.5</v>
      </c>
      <c r="ACY91" s="582">
        <v>124276.4</v>
      </c>
      <c r="ACZ91" s="582">
        <v>443196.5</v>
      </c>
      <c r="ADA91" s="582">
        <v>353397.87</v>
      </c>
      <c r="ADB91" s="582">
        <v>854470</v>
      </c>
      <c r="ADC91" s="582">
        <v>100890</v>
      </c>
      <c r="ADD91" s="582">
        <v>143398.78</v>
      </c>
      <c r="ADG91" s="582">
        <v>255170</v>
      </c>
      <c r="ADH91" s="582">
        <v>61602</v>
      </c>
      <c r="ADI91" s="582">
        <v>15840</v>
      </c>
      <c r="ADJ91" s="582">
        <v>2656100.75</v>
      </c>
      <c r="ADL91" s="582">
        <v>488627.27</v>
      </c>
      <c r="ADM91" s="582">
        <v>1382505.79</v>
      </c>
      <c r="ADN91" s="582">
        <v>556312.5</v>
      </c>
      <c r="ADO91" s="582">
        <v>1713072.41</v>
      </c>
      <c r="ADR91" s="582">
        <v>799430.99</v>
      </c>
      <c r="ADS91" s="582">
        <v>14665.68</v>
      </c>
      <c r="ADT91" s="582">
        <v>4903657.3</v>
      </c>
      <c r="ADU91" s="582">
        <v>14915.54</v>
      </c>
      <c r="ADV91" s="582">
        <v>869398.61</v>
      </c>
      <c r="ADW91" s="582">
        <v>70249.899999999994</v>
      </c>
      <c r="ADY91" s="582">
        <v>634263.5</v>
      </c>
      <c r="ADZ91" s="582">
        <v>7493025</v>
      </c>
      <c r="AEA91" s="582">
        <v>2551395.2000000002</v>
      </c>
      <c r="AEB91" s="582">
        <v>3073619.9</v>
      </c>
      <c r="AEC91" s="582">
        <v>999114.43</v>
      </c>
      <c r="AED91" s="582">
        <v>58420.1</v>
      </c>
      <c r="AEE91" s="582">
        <v>1929909.56</v>
      </c>
      <c r="AEF91" s="582">
        <v>803242</v>
      </c>
      <c r="AEG91" s="582">
        <v>2334175.2999999998</v>
      </c>
      <c r="AEH91" s="582">
        <v>286888.05</v>
      </c>
      <c r="AEI91" s="582">
        <v>243073</v>
      </c>
      <c r="AEJ91" s="582">
        <v>1702507</v>
      </c>
      <c r="AEK91" s="582">
        <v>178023.82</v>
      </c>
      <c r="AEL91" s="582">
        <v>227766</v>
      </c>
      <c r="AEM91" s="582">
        <v>2338639</v>
      </c>
      <c r="AEN91" s="582">
        <v>742230</v>
      </c>
      <c r="AEO91" s="582">
        <v>0</v>
      </c>
      <c r="AEP91" s="582">
        <v>600676</v>
      </c>
      <c r="AEQ91" s="582">
        <v>603152</v>
      </c>
      <c r="AER91" s="582">
        <v>58867</v>
      </c>
      <c r="AES91" s="582">
        <v>794426</v>
      </c>
      <c r="AET91" s="582">
        <v>1301613.18</v>
      </c>
      <c r="AEU91" s="582">
        <v>621731.80000000005</v>
      </c>
      <c r="AEV91" s="582">
        <v>294222.90000000002</v>
      </c>
      <c r="AEW91" s="582">
        <v>2172270</v>
      </c>
      <c r="AEX91" s="582">
        <v>1032805</v>
      </c>
      <c r="AEY91" s="582">
        <v>3631092</v>
      </c>
      <c r="AEZ91" s="582">
        <v>961728</v>
      </c>
      <c r="AFA91" s="582">
        <v>106470</v>
      </c>
      <c r="AFB91" s="582">
        <v>1709100</v>
      </c>
      <c r="AFC91" s="582">
        <v>524994.94999999995</v>
      </c>
      <c r="AFD91" s="582">
        <v>400795</v>
      </c>
      <c r="AFE91" s="582">
        <v>464299</v>
      </c>
      <c r="AFF91" s="582">
        <v>285680</v>
      </c>
      <c r="AFG91" s="582">
        <v>850</v>
      </c>
      <c r="AFH91" s="582">
        <v>705517.25</v>
      </c>
      <c r="AFI91" s="582">
        <v>271689</v>
      </c>
      <c r="AFJ91" s="582">
        <v>78706.45</v>
      </c>
      <c r="AFK91" s="582">
        <v>288765.90000000002</v>
      </c>
      <c r="AFL91" s="582">
        <v>163732</v>
      </c>
      <c r="AFM91" s="582">
        <v>379914.03</v>
      </c>
      <c r="AFN91" s="582">
        <v>381687.25</v>
      </c>
      <c r="AFO91" s="582">
        <v>525232.11</v>
      </c>
      <c r="AFP91" s="582">
        <v>249127.29</v>
      </c>
      <c r="AFQ91" s="582">
        <v>5643981.2599999998</v>
      </c>
      <c r="AFR91" s="582">
        <v>528373.91</v>
      </c>
      <c r="AFS91" s="582">
        <v>177705</v>
      </c>
      <c r="AFT91" s="582">
        <v>572874.74</v>
      </c>
      <c r="AFU91" s="582">
        <v>327985.62</v>
      </c>
      <c r="AFV91" s="582">
        <v>349077.6</v>
      </c>
      <c r="AFW91" s="582">
        <v>121102</v>
      </c>
      <c r="AFX91" s="582">
        <v>240851.14</v>
      </c>
      <c r="AFY91" s="582">
        <v>244854.69</v>
      </c>
      <c r="AGA91" s="582">
        <v>578727.17000000004</v>
      </c>
      <c r="AGB91" s="582">
        <v>389318</v>
      </c>
      <c r="AGC91" s="582">
        <v>1233060</v>
      </c>
      <c r="AGD91" s="582">
        <v>335347.37</v>
      </c>
      <c r="AGE91" s="582">
        <v>249266.59</v>
      </c>
      <c r="AGF91" s="582">
        <v>245000.9</v>
      </c>
      <c r="AGG91" s="582">
        <v>935920.55</v>
      </c>
      <c r="AGH91" s="582">
        <v>162951.42000000001</v>
      </c>
      <c r="AGI91" s="582">
        <v>99649.95</v>
      </c>
      <c r="AGJ91" s="582">
        <v>49891.82</v>
      </c>
      <c r="AGK91" s="582">
        <v>256140.5</v>
      </c>
      <c r="AGL91" s="582">
        <v>379226.01</v>
      </c>
      <c r="AGM91" s="582">
        <v>292170.15000000002</v>
      </c>
      <c r="AGN91" s="582">
        <v>1502676.23</v>
      </c>
      <c r="AGO91" s="582">
        <v>227632.68</v>
      </c>
      <c r="AGP91" s="582">
        <v>1246985</v>
      </c>
      <c r="AGQ91" s="582">
        <v>3060</v>
      </c>
      <c r="AGR91" s="582">
        <v>20144.5</v>
      </c>
      <c r="AGS91" s="582">
        <v>310222</v>
      </c>
      <c r="AGT91" s="582">
        <v>0</v>
      </c>
      <c r="AGU91" s="582">
        <v>120980.65</v>
      </c>
      <c r="AGV91" s="582">
        <v>44290</v>
      </c>
      <c r="AGW91" s="582">
        <v>4575353</v>
      </c>
      <c r="AGX91" s="582">
        <v>479810</v>
      </c>
      <c r="AGY91" s="582">
        <v>157819.07999999999</v>
      </c>
      <c r="AGZ91" s="582">
        <v>299061</v>
      </c>
      <c r="AHA91" s="582">
        <v>57500</v>
      </c>
      <c r="AHB91" s="582">
        <v>144510</v>
      </c>
      <c r="AHC91" s="582">
        <v>163425.01</v>
      </c>
      <c r="AHD91" s="582">
        <v>164402.6</v>
      </c>
      <c r="AHE91" s="582">
        <v>231782.02</v>
      </c>
      <c r="AHF91" s="582">
        <v>258594.09</v>
      </c>
      <c r="AHG91" s="582">
        <v>197051.59</v>
      </c>
      <c r="AHH91" s="582">
        <v>691015.52</v>
      </c>
      <c r="AHI91" s="582">
        <v>58944.21</v>
      </c>
      <c r="AHJ91" s="582">
        <v>108670.01</v>
      </c>
      <c r="AHL91" s="582">
        <v>587164.16999999993</v>
      </c>
      <c r="AHM91" s="582">
        <v>2670410</v>
      </c>
      <c r="AHN91" s="582">
        <v>185516</v>
      </c>
      <c r="AHO91" s="582">
        <v>267579</v>
      </c>
      <c r="AHP91" s="582">
        <v>212433</v>
      </c>
      <c r="AHQ91" s="576">
        <v>4700</v>
      </c>
      <c r="AHR91" s="576">
        <v>404449.21</v>
      </c>
      <c r="AHS91" s="576">
        <v>1201305</v>
      </c>
      <c r="AHT91" s="582">
        <f t="shared" si="79"/>
        <v>850503694.61999929</v>
      </c>
      <c r="AHV91" s="611" t="s">
        <v>6248</v>
      </c>
      <c r="AHW91" s="611" t="s">
        <v>6091</v>
      </c>
      <c r="AHX91" s="611" t="s">
        <v>6092</v>
      </c>
    </row>
    <row r="92" spans="1:908" x14ac:dyDescent="0.7">
      <c r="A92" s="576" t="str">
        <f t="shared" si="78"/>
        <v>ภาระ</v>
      </c>
      <c r="B92" s="581" t="s">
        <v>6093</v>
      </c>
      <c r="C92" s="582" t="s">
        <v>6094</v>
      </c>
      <c r="E92" s="582">
        <v>260300</v>
      </c>
      <c r="F92" s="582">
        <v>274900</v>
      </c>
      <c r="G92" s="582">
        <v>16300</v>
      </c>
      <c r="H92" s="582">
        <v>1718450</v>
      </c>
      <c r="I92" s="582">
        <v>101850</v>
      </c>
      <c r="K92" s="582">
        <v>35700</v>
      </c>
      <c r="L92" s="582">
        <v>129900</v>
      </c>
      <c r="O92" s="582">
        <v>651400</v>
      </c>
      <c r="P92" s="582">
        <v>54800</v>
      </c>
      <c r="T92" s="582">
        <v>0</v>
      </c>
      <c r="W92" s="582">
        <v>2360900</v>
      </c>
      <c r="X92" s="582">
        <v>148800</v>
      </c>
      <c r="Y92" s="582">
        <v>18710</v>
      </c>
      <c r="AA92" s="582">
        <v>107800</v>
      </c>
      <c r="AB92" s="582">
        <v>570900</v>
      </c>
      <c r="AC92" s="582">
        <v>9230710</v>
      </c>
      <c r="AD92" s="582">
        <v>1111970</v>
      </c>
      <c r="AE92" s="582">
        <v>30571.51</v>
      </c>
      <c r="AF92" s="582">
        <v>12196199.99</v>
      </c>
      <c r="AG92" s="582">
        <v>292350</v>
      </c>
      <c r="AH92" s="582">
        <v>1719050</v>
      </c>
      <c r="AI92" s="582">
        <v>522200</v>
      </c>
      <c r="AJ92" s="582">
        <v>555360</v>
      </c>
      <c r="AK92" s="582">
        <v>485940</v>
      </c>
      <c r="AO92" s="582">
        <v>909650</v>
      </c>
      <c r="AP92" s="582">
        <v>264640</v>
      </c>
      <c r="AQ92" s="582">
        <v>12600</v>
      </c>
      <c r="AR92" s="582">
        <v>174450</v>
      </c>
      <c r="AS92" s="582">
        <v>38100</v>
      </c>
      <c r="AU92" s="582">
        <v>0</v>
      </c>
      <c r="AV92" s="582">
        <v>0</v>
      </c>
      <c r="AX92" s="582">
        <v>59230</v>
      </c>
      <c r="AY92" s="582">
        <v>117410</v>
      </c>
      <c r="AZ92" s="582">
        <v>12110</v>
      </c>
      <c r="BA92" s="582">
        <v>3560</v>
      </c>
      <c r="BB92" s="582">
        <v>0</v>
      </c>
      <c r="BC92" s="582">
        <v>0</v>
      </c>
      <c r="BD92" s="582">
        <v>11700</v>
      </c>
      <c r="BE92" s="582">
        <v>26940</v>
      </c>
      <c r="BF92" s="582">
        <v>609446.65999999992</v>
      </c>
      <c r="BG92" s="582">
        <v>20000</v>
      </c>
      <c r="BH92" s="582">
        <v>0</v>
      </c>
      <c r="BI92" s="582">
        <v>3794909</v>
      </c>
      <c r="BK92" s="582">
        <v>402022</v>
      </c>
      <c r="BL92" s="582">
        <v>101006</v>
      </c>
      <c r="BM92" s="582">
        <v>0</v>
      </c>
      <c r="BN92" s="582">
        <v>222054</v>
      </c>
      <c r="BO92" s="582">
        <v>182495</v>
      </c>
      <c r="BP92" s="582">
        <v>257750</v>
      </c>
      <c r="BQ92" s="582">
        <v>40500</v>
      </c>
      <c r="BS92" s="582">
        <v>35000</v>
      </c>
      <c r="BZ92" s="582">
        <v>151125</v>
      </c>
      <c r="CA92" s="582">
        <v>13150</v>
      </c>
      <c r="CB92" s="582">
        <v>152850</v>
      </c>
      <c r="CC92" s="582">
        <v>1180325</v>
      </c>
      <c r="CD92" s="582">
        <v>713460</v>
      </c>
      <c r="CE92" s="582">
        <v>104450</v>
      </c>
      <c r="CG92" s="582">
        <v>531131.25</v>
      </c>
      <c r="CH92" s="582">
        <v>188803.31</v>
      </c>
      <c r="CI92" s="582">
        <v>2265850</v>
      </c>
      <c r="CJ92" s="582">
        <v>105000</v>
      </c>
      <c r="CK92" s="582">
        <v>41000</v>
      </c>
      <c r="CL92" s="582">
        <v>82000</v>
      </c>
      <c r="CM92" s="582">
        <v>41000</v>
      </c>
      <c r="CN92" s="582">
        <v>49900</v>
      </c>
      <c r="CO92" s="582">
        <v>105000</v>
      </c>
      <c r="CP92" s="582">
        <v>82000</v>
      </c>
      <c r="CQ92" s="582">
        <v>41000</v>
      </c>
      <c r="CR92" s="582">
        <v>41000</v>
      </c>
      <c r="CS92" s="582">
        <v>35000</v>
      </c>
      <c r="CT92" s="582">
        <v>2722401</v>
      </c>
      <c r="CU92" s="582">
        <v>133718</v>
      </c>
      <c r="CV92" s="582">
        <v>117836</v>
      </c>
      <c r="CW92" s="582">
        <v>1415605</v>
      </c>
      <c r="CX92" s="582">
        <v>147732</v>
      </c>
      <c r="CY92" s="582">
        <v>802930</v>
      </c>
      <c r="CZ92" s="582">
        <v>148120</v>
      </c>
      <c r="DA92" s="582">
        <v>713040</v>
      </c>
      <c r="DB92" s="582">
        <v>0</v>
      </c>
      <c r="DC92" s="582">
        <v>870000</v>
      </c>
      <c r="DF92" s="582">
        <v>51450</v>
      </c>
      <c r="DG92" s="582">
        <v>144350</v>
      </c>
      <c r="DH92" s="582">
        <v>19200</v>
      </c>
      <c r="DI92" s="582">
        <v>279440</v>
      </c>
      <c r="DK92" s="582">
        <v>893934.3</v>
      </c>
      <c r="DS92" s="582">
        <v>4845000</v>
      </c>
      <c r="DT92" s="582">
        <v>6547015</v>
      </c>
      <c r="DU92" s="582">
        <v>184625</v>
      </c>
      <c r="DV92" s="582">
        <v>3630460</v>
      </c>
      <c r="DW92" s="582">
        <v>573150</v>
      </c>
      <c r="DX92" s="582">
        <v>307943</v>
      </c>
      <c r="DY92" s="582">
        <v>5987648.71</v>
      </c>
      <c r="DZ92" s="582">
        <v>307430</v>
      </c>
      <c r="EA92" s="582">
        <v>18750</v>
      </c>
      <c r="EB92" s="582">
        <v>292420</v>
      </c>
      <c r="EC92" s="582">
        <v>248805</v>
      </c>
      <c r="ED92" s="582">
        <v>206040</v>
      </c>
      <c r="EE92" s="582">
        <v>13830</v>
      </c>
      <c r="EF92" s="582">
        <v>1330500</v>
      </c>
      <c r="EG92" s="582">
        <v>345285</v>
      </c>
      <c r="EH92" s="582">
        <v>181270</v>
      </c>
      <c r="EI92" s="582">
        <v>2003870</v>
      </c>
      <c r="EJ92" s="582">
        <v>453505.1</v>
      </c>
      <c r="EK92" s="582">
        <v>0</v>
      </c>
      <c r="EL92" s="582">
        <v>40250</v>
      </c>
      <c r="EM92" s="582">
        <v>646925.06999999995</v>
      </c>
      <c r="EW92" s="582">
        <v>207560.1</v>
      </c>
      <c r="EX92" s="582">
        <v>32120</v>
      </c>
      <c r="EY92" s="582">
        <v>110120</v>
      </c>
      <c r="FA92" s="582">
        <v>0</v>
      </c>
      <c r="FB92" s="582">
        <v>735205</v>
      </c>
      <c r="FC92" s="582">
        <v>168250</v>
      </c>
      <c r="FD92" s="582">
        <v>109610</v>
      </c>
      <c r="FE92" s="582">
        <v>112495</v>
      </c>
      <c r="FF92" s="582">
        <v>60700</v>
      </c>
      <c r="FG92" s="582">
        <v>48160</v>
      </c>
      <c r="FH92" s="582">
        <v>38300</v>
      </c>
      <c r="FI92" s="582">
        <v>4069000</v>
      </c>
      <c r="FJ92" s="582">
        <v>5080</v>
      </c>
      <c r="FK92" s="582">
        <v>90390</v>
      </c>
      <c r="FL92" s="582">
        <v>42450</v>
      </c>
      <c r="FM92" s="582">
        <v>2396603.0099999998</v>
      </c>
      <c r="FN92" s="582">
        <v>591760</v>
      </c>
      <c r="FO92" s="582">
        <v>1107110</v>
      </c>
      <c r="FP92" s="582">
        <v>112300</v>
      </c>
      <c r="FQ92" s="582">
        <v>2440150</v>
      </c>
      <c r="FR92" s="582">
        <v>5250</v>
      </c>
      <c r="FV92" s="582">
        <v>48265</v>
      </c>
      <c r="FY92" s="582">
        <v>8750</v>
      </c>
      <c r="GA92" s="582">
        <v>57636</v>
      </c>
      <c r="GB92" s="582">
        <v>54250</v>
      </c>
      <c r="GF92" s="582">
        <v>146255</v>
      </c>
      <c r="GG92" s="582">
        <v>0</v>
      </c>
      <c r="GH92" s="582">
        <v>556413.5</v>
      </c>
      <c r="GI92" s="582">
        <v>429662</v>
      </c>
      <c r="GJ92" s="582">
        <v>39766</v>
      </c>
      <c r="GK92" s="582">
        <v>529118</v>
      </c>
      <c r="GL92" s="582">
        <v>1045927.65</v>
      </c>
      <c r="GM92" s="582">
        <v>7295</v>
      </c>
      <c r="GN92" s="582">
        <v>39540</v>
      </c>
      <c r="GO92" s="582">
        <v>335686</v>
      </c>
      <c r="GP92" s="582">
        <v>132835</v>
      </c>
      <c r="GQ92" s="582">
        <v>1391325</v>
      </c>
      <c r="GR92" s="582">
        <v>1088784</v>
      </c>
      <c r="GS92" s="582">
        <v>261842</v>
      </c>
      <c r="GT92" s="582">
        <v>1169490</v>
      </c>
      <c r="GU92" s="582">
        <v>287340</v>
      </c>
      <c r="GV92" s="582">
        <v>494411</v>
      </c>
      <c r="GW92" s="582">
        <v>906301.89</v>
      </c>
      <c r="GX92" s="582">
        <v>346520</v>
      </c>
      <c r="GY92" s="582">
        <v>4465166.8</v>
      </c>
      <c r="GZ92" s="582">
        <v>647990</v>
      </c>
      <c r="HC92" s="582">
        <v>162217.5</v>
      </c>
      <c r="HD92" s="582">
        <v>727177.37</v>
      </c>
      <c r="HE92" s="582">
        <v>72140</v>
      </c>
      <c r="HF92" s="582">
        <v>327740</v>
      </c>
      <c r="HG92" s="582">
        <v>124700</v>
      </c>
      <c r="HH92" s="582">
        <v>1358710</v>
      </c>
      <c r="HI92" s="582">
        <v>215133</v>
      </c>
      <c r="HK92" s="582">
        <v>5379912</v>
      </c>
      <c r="HL92" s="582">
        <v>1518000</v>
      </c>
      <c r="HM92" s="582">
        <v>1827470</v>
      </c>
      <c r="HN92" s="582">
        <v>1357390.65</v>
      </c>
      <c r="HO92" s="582">
        <v>627000</v>
      </c>
      <c r="HP92" s="582">
        <v>259916.25</v>
      </c>
      <c r="HQ92" s="582">
        <v>848890</v>
      </c>
      <c r="HR92" s="582">
        <v>364800</v>
      </c>
      <c r="HS92" s="582">
        <v>245290</v>
      </c>
      <c r="HT92" s="582">
        <v>2587800</v>
      </c>
      <c r="HU92" s="582">
        <v>84000</v>
      </c>
      <c r="HW92" s="582">
        <v>203300</v>
      </c>
      <c r="HX92" s="582">
        <v>59300</v>
      </c>
      <c r="IA92" s="582">
        <v>295225</v>
      </c>
      <c r="IB92" s="582">
        <v>372256</v>
      </c>
      <c r="IC92" s="582">
        <v>171992.5</v>
      </c>
      <c r="ID92" s="582">
        <v>999303.5</v>
      </c>
      <c r="IE92" s="582">
        <v>181665</v>
      </c>
      <c r="IF92" s="582">
        <v>2870</v>
      </c>
      <c r="IH92" s="582">
        <v>45930</v>
      </c>
      <c r="IK92" s="582">
        <v>668540</v>
      </c>
      <c r="IL92" s="582">
        <v>664900</v>
      </c>
      <c r="IM92" s="582">
        <v>1949029</v>
      </c>
      <c r="IO92" s="582">
        <v>440002</v>
      </c>
      <c r="IQ92" s="582">
        <v>143573</v>
      </c>
      <c r="IR92" s="582">
        <v>788617.86</v>
      </c>
      <c r="IS92" s="582">
        <v>89470</v>
      </c>
      <c r="IT92" s="582">
        <v>5816230</v>
      </c>
      <c r="IU92" s="582">
        <v>821299</v>
      </c>
      <c r="JG92" s="582">
        <v>793810.5</v>
      </c>
      <c r="JH92" s="582">
        <v>455345</v>
      </c>
      <c r="JI92" s="582">
        <v>701850</v>
      </c>
      <c r="JJ92" s="582">
        <v>355500</v>
      </c>
      <c r="JK92" s="582">
        <v>144279</v>
      </c>
      <c r="JL92" s="582">
        <v>2573966.66</v>
      </c>
      <c r="JM92" s="582">
        <v>269400</v>
      </c>
      <c r="JN92" s="582">
        <v>230666</v>
      </c>
      <c r="JO92" s="582">
        <v>749300</v>
      </c>
      <c r="JP92" s="582">
        <v>1822000</v>
      </c>
      <c r="JQ92" s="582">
        <v>93225.99</v>
      </c>
      <c r="JS92" s="582">
        <v>0</v>
      </c>
      <c r="JT92" s="582">
        <v>106900</v>
      </c>
      <c r="JY92" s="582">
        <v>510800</v>
      </c>
      <c r="JZ92" s="582">
        <v>688000</v>
      </c>
      <c r="KC92" s="582">
        <v>30000</v>
      </c>
      <c r="KJ92" s="582">
        <v>542940</v>
      </c>
      <c r="KK92" s="582">
        <v>152250</v>
      </c>
      <c r="KL92" s="582">
        <v>147000</v>
      </c>
      <c r="KN92" s="582">
        <v>0</v>
      </c>
      <c r="KO92" s="582">
        <v>0</v>
      </c>
      <c r="KP92" s="582">
        <v>0</v>
      </c>
      <c r="KR92" s="582">
        <v>4189950</v>
      </c>
      <c r="KS92" s="582">
        <v>219085</v>
      </c>
      <c r="KT92" s="582">
        <v>693322.25</v>
      </c>
      <c r="KU92" s="582">
        <v>267795</v>
      </c>
      <c r="KV92" s="582">
        <v>3813820</v>
      </c>
      <c r="KW92" s="582">
        <v>948250</v>
      </c>
      <c r="KX92" s="582">
        <v>609600</v>
      </c>
      <c r="KZ92" s="582">
        <v>9388273</v>
      </c>
      <c r="LA92" s="582">
        <v>16000</v>
      </c>
      <c r="LF92" s="582">
        <v>151500</v>
      </c>
      <c r="LH92" s="582">
        <v>2920152</v>
      </c>
      <c r="LI92" s="582">
        <v>2027938</v>
      </c>
      <c r="LK92" s="582">
        <v>3819620</v>
      </c>
      <c r="LL92" s="582">
        <v>82248.83</v>
      </c>
      <c r="LM92" s="582">
        <v>167244</v>
      </c>
      <c r="LN92" s="582">
        <v>84921</v>
      </c>
      <c r="LO92" s="582">
        <v>112185</v>
      </c>
      <c r="LP92" s="582">
        <v>346795.03</v>
      </c>
      <c r="LQ92" s="582">
        <v>676040</v>
      </c>
      <c r="LR92" s="582">
        <v>0</v>
      </c>
      <c r="LS92" s="582">
        <v>1174300</v>
      </c>
      <c r="LU92" s="582">
        <v>82161</v>
      </c>
      <c r="LV92" s="582">
        <v>2820</v>
      </c>
      <c r="LW92" s="582">
        <v>2293400</v>
      </c>
      <c r="LX92" s="582">
        <v>4880890</v>
      </c>
      <c r="LY92" s="582">
        <v>2154846</v>
      </c>
      <c r="LZ92" s="582">
        <v>397755</v>
      </c>
      <c r="MA92" s="582">
        <v>263800</v>
      </c>
      <c r="MB92" s="582">
        <v>0</v>
      </c>
      <c r="MD92" s="582">
        <v>80000</v>
      </c>
      <c r="MH92" s="582">
        <v>11756640</v>
      </c>
      <c r="MK92" s="582">
        <v>149032.20000000001</v>
      </c>
      <c r="ML92" s="582">
        <v>932870.4</v>
      </c>
      <c r="MM92" s="582">
        <v>692890</v>
      </c>
      <c r="MN92" s="582">
        <v>2283260.1</v>
      </c>
      <c r="MP92" s="582">
        <v>601220.4</v>
      </c>
      <c r="MQ92" s="582">
        <v>650324.4</v>
      </c>
      <c r="MR92" s="582">
        <v>50930</v>
      </c>
      <c r="MT92" s="582">
        <v>7699857</v>
      </c>
      <c r="MU92" s="582">
        <v>124908</v>
      </c>
      <c r="MV92" s="582">
        <v>198908.5</v>
      </c>
      <c r="MW92" s="582">
        <v>0</v>
      </c>
      <c r="MY92" s="582">
        <v>259750</v>
      </c>
      <c r="MZ92" s="582">
        <v>673370</v>
      </c>
      <c r="NA92" s="582">
        <v>1842950</v>
      </c>
      <c r="NB92" s="582">
        <v>134426.4</v>
      </c>
      <c r="NC92" s="582">
        <v>341710</v>
      </c>
      <c r="ND92" s="582">
        <v>8400</v>
      </c>
      <c r="NF92" s="582">
        <v>0</v>
      </c>
      <c r="NG92" s="582">
        <v>82999.997900000002</v>
      </c>
      <c r="NH92" s="582">
        <v>29290</v>
      </c>
      <c r="NJ92" s="582">
        <v>253200</v>
      </c>
      <c r="NK92" s="582">
        <v>1836850</v>
      </c>
      <c r="NL92" s="582">
        <v>2448175</v>
      </c>
      <c r="NP92" s="582">
        <v>31000</v>
      </c>
      <c r="NQ92" s="582">
        <v>800305</v>
      </c>
      <c r="NX92" s="582">
        <v>27500</v>
      </c>
      <c r="NY92" s="582">
        <v>1111880</v>
      </c>
      <c r="NZ92" s="582">
        <v>488585</v>
      </c>
      <c r="OA92" s="582">
        <v>60000</v>
      </c>
      <c r="OB92" s="582">
        <v>69000</v>
      </c>
      <c r="OD92" s="582">
        <v>78855</v>
      </c>
      <c r="OF92" s="582">
        <v>9668080</v>
      </c>
      <c r="OG92" s="582">
        <v>252570</v>
      </c>
      <c r="OH92" s="582">
        <v>4050286.5</v>
      </c>
      <c r="OI92" s="582">
        <v>2665443</v>
      </c>
      <c r="OJ92" s="582">
        <v>24216.6</v>
      </c>
      <c r="OK92" s="582">
        <v>3701747</v>
      </c>
      <c r="OO92" s="582">
        <v>1124640</v>
      </c>
      <c r="OP92" s="582">
        <v>659955</v>
      </c>
      <c r="OQ92" s="582">
        <v>1313546</v>
      </c>
      <c r="OR92" s="582">
        <v>165565</v>
      </c>
      <c r="OS92" s="582">
        <v>628403</v>
      </c>
      <c r="OU92" s="582">
        <v>158202</v>
      </c>
      <c r="OV92" s="582">
        <v>91661.5</v>
      </c>
      <c r="OW92" s="582">
        <v>199595</v>
      </c>
      <c r="OX92" s="582">
        <v>0</v>
      </c>
      <c r="OY92" s="582">
        <v>287639</v>
      </c>
      <c r="OZ92" s="582">
        <v>0</v>
      </c>
      <c r="PA92" s="582">
        <v>0</v>
      </c>
      <c r="PC92" s="582">
        <v>10669082.02</v>
      </c>
      <c r="PE92" s="582">
        <v>139280</v>
      </c>
      <c r="PF92" s="582">
        <v>75000</v>
      </c>
      <c r="PJ92" s="582">
        <v>68000</v>
      </c>
      <c r="PN92" s="582">
        <v>530580</v>
      </c>
      <c r="PO92" s="582">
        <v>40000</v>
      </c>
      <c r="PP92" s="582">
        <v>0</v>
      </c>
      <c r="PT92" s="582">
        <v>0</v>
      </c>
      <c r="PU92" s="582">
        <v>160500</v>
      </c>
      <c r="PY92" s="582">
        <v>26921425</v>
      </c>
      <c r="QE92" s="582">
        <v>787650</v>
      </c>
      <c r="QF92" s="582">
        <v>166400</v>
      </c>
      <c r="QN92" s="582">
        <v>787326</v>
      </c>
      <c r="QO92" s="582">
        <v>1094580</v>
      </c>
      <c r="QU92" s="582">
        <v>12854670</v>
      </c>
      <c r="QW92" s="582">
        <v>313645</v>
      </c>
      <c r="QZ92" s="582">
        <v>1199560</v>
      </c>
      <c r="RB92" s="582">
        <v>15750</v>
      </c>
      <c r="RE92" s="582">
        <v>15600</v>
      </c>
      <c r="RG92" s="582">
        <v>105000</v>
      </c>
      <c r="RI92" s="582">
        <v>32000</v>
      </c>
      <c r="RJ92" s="582">
        <v>0</v>
      </c>
      <c r="RK92" s="582">
        <v>1650</v>
      </c>
      <c r="RL92" s="582">
        <v>260075</v>
      </c>
      <c r="RM92" s="582">
        <v>0</v>
      </c>
      <c r="RN92" s="582">
        <v>0</v>
      </c>
      <c r="RO92" s="582">
        <v>0</v>
      </c>
      <c r="RP92" s="582">
        <v>0</v>
      </c>
      <c r="RQ92" s="582">
        <v>42115</v>
      </c>
      <c r="RR92" s="582">
        <v>1650</v>
      </c>
      <c r="RS92" s="582">
        <v>0</v>
      </c>
      <c r="RT92" s="582">
        <v>93700</v>
      </c>
      <c r="RU92" s="582">
        <v>0</v>
      </c>
      <c r="RV92" s="582">
        <v>4600</v>
      </c>
      <c r="RW92" s="582">
        <v>5750</v>
      </c>
      <c r="RX92" s="582">
        <v>0</v>
      </c>
      <c r="RY92" s="582">
        <v>0</v>
      </c>
      <c r="RZ92" s="582">
        <v>0</v>
      </c>
      <c r="SA92" s="582">
        <v>1650</v>
      </c>
      <c r="SB92" s="582">
        <v>10513100</v>
      </c>
      <c r="SD92" s="582">
        <v>476350</v>
      </c>
      <c r="SE92" s="582">
        <v>459720</v>
      </c>
      <c r="SF92" s="582">
        <v>247925</v>
      </c>
      <c r="SG92" s="582">
        <v>154340</v>
      </c>
      <c r="SH92" s="582">
        <v>353682</v>
      </c>
      <c r="SI92" s="582">
        <v>1452343</v>
      </c>
      <c r="SL92" s="582">
        <v>2381020.67</v>
      </c>
      <c r="SM92" s="582">
        <v>22034.58</v>
      </c>
      <c r="SN92" s="582">
        <v>3326515</v>
      </c>
      <c r="SO92" s="582">
        <v>285085</v>
      </c>
      <c r="SP92" s="582">
        <v>536674</v>
      </c>
      <c r="SQ92" s="582">
        <v>816374</v>
      </c>
      <c r="SR92" s="582">
        <v>0</v>
      </c>
      <c r="SS92" s="582">
        <v>160330</v>
      </c>
      <c r="ST92" s="582">
        <v>417715</v>
      </c>
      <c r="SU92" s="582">
        <v>84135</v>
      </c>
      <c r="SV92" s="582">
        <v>33992045</v>
      </c>
      <c r="TC92" s="582">
        <v>1057450</v>
      </c>
      <c r="TJ92" s="582">
        <v>6104749.9800000004</v>
      </c>
      <c r="TQ92" s="582">
        <v>2815000.37</v>
      </c>
      <c r="TU92" s="582">
        <v>0</v>
      </c>
      <c r="TX92" s="582">
        <v>0</v>
      </c>
      <c r="TZ92" s="582">
        <v>767700</v>
      </c>
      <c r="UB92" s="582">
        <v>1058100</v>
      </c>
      <c r="UC92" s="582">
        <v>556500</v>
      </c>
      <c r="UD92" s="582">
        <v>620650</v>
      </c>
      <c r="UE92" s="582">
        <v>115500</v>
      </c>
      <c r="UF92" s="582">
        <v>3623430</v>
      </c>
      <c r="UH92" s="582">
        <v>4970</v>
      </c>
      <c r="UK92" s="582">
        <v>2458640.85</v>
      </c>
      <c r="UL92" s="582">
        <v>912880</v>
      </c>
      <c r="UM92" s="582">
        <v>118300</v>
      </c>
      <c r="UN92" s="582">
        <v>272700</v>
      </c>
      <c r="UO92" s="582">
        <v>107800</v>
      </c>
      <c r="UP92" s="582">
        <v>364407.06</v>
      </c>
      <c r="UQ92" s="582">
        <v>1338326</v>
      </c>
      <c r="UT92" s="582">
        <v>6000</v>
      </c>
      <c r="UW92" s="582">
        <v>2296140</v>
      </c>
      <c r="VB92" s="582">
        <v>2623425</v>
      </c>
      <c r="VC92" s="582">
        <v>9500</v>
      </c>
      <c r="VD92" s="582">
        <v>0</v>
      </c>
      <c r="VI92" s="582">
        <v>55872</v>
      </c>
      <c r="VM92" s="582">
        <v>12020025.5</v>
      </c>
      <c r="VN92" s="582">
        <v>38000</v>
      </c>
      <c r="VQ92" s="582">
        <v>145000</v>
      </c>
      <c r="VS92" s="582">
        <v>69000</v>
      </c>
      <c r="VV92" s="582">
        <v>0</v>
      </c>
      <c r="VX92" s="582">
        <v>179350</v>
      </c>
      <c r="WC92" s="582">
        <v>325998.13</v>
      </c>
      <c r="WD92" s="582">
        <v>33500</v>
      </c>
      <c r="WF92" s="582">
        <v>44451</v>
      </c>
      <c r="WG92" s="582">
        <v>77000</v>
      </c>
      <c r="WH92" s="582">
        <v>288000</v>
      </c>
      <c r="WJ92" s="582">
        <v>28250</v>
      </c>
      <c r="WK92" s="582">
        <v>134000</v>
      </c>
      <c r="WL92" s="582">
        <v>56500</v>
      </c>
      <c r="WM92" s="582">
        <v>124800</v>
      </c>
      <c r="WN92" s="582">
        <v>84750</v>
      </c>
      <c r="WO92" s="582">
        <v>0</v>
      </c>
      <c r="WP92" s="582">
        <v>1281395</v>
      </c>
      <c r="WQ92" s="582">
        <v>61750</v>
      </c>
      <c r="WR92" s="582">
        <v>149200</v>
      </c>
      <c r="WS92" s="582">
        <v>185250</v>
      </c>
      <c r="WT92" s="582">
        <v>0</v>
      </c>
      <c r="WU92" s="582">
        <v>278650</v>
      </c>
      <c r="WW92" s="582">
        <v>240500</v>
      </c>
      <c r="WX92" s="582">
        <v>29238</v>
      </c>
      <c r="WY92" s="582">
        <v>151520.47</v>
      </c>
      <c r="XA92" s="582">
        <v>29986.54</v>
      </c>
      <c r="XC92" s="582">
        <v>113760</v>
      </c>
      <c r="XD92" s="582">
        <v>5659350</v>
      </c>
      <c r="XE92" s="582">
        <v>207509</v>
      </c>
      <c r="XF92" s="582">
        <v>54153</v>
      </c>
      <c r="XH92" s="582">
        <v>99100</v>
      </c>
      <c r="XI92" s="582">
        <v>3162990</v>
      </c>
      <c r="XJ92" s="582">
        <v>790985</v>
      </c>
      <c r="XL92" s="582">
        <v>8538357</v>
      </c>
      <c r="XN92" s="582">
        <v>2596567.5</v>
      </c>
      <c r="XO92" s="582">
        <v>0</v>
      </c>
      <c r="XP92" s="582">
        <v>893985</v>
      </c>
      <c r="XQ92" s="582">
        <v>48000</v>
      </c>
      <c r="XR92" s="582">
        <v>50500</v>
      </c>
      <c r="XT92" s="582">
        <v>89000</v>
      </c>
      <c r="XU92" s="582">
        <v>176000</v>
      </c>
      <c r="XV92" s="582">
        <v>44500</v>
      </c>
      <c r="XW92" s="582">
        <v>44500</v>
      </c>
      <c r="XX92" s="582">
        <v>765690</v>
      </c>
      <c r="XY92" s="582">
        <v>44000</v>
      </c>
      <c r="XZ92" s="582">
        <v>132000</v>
      </c>
      <c r="YA92" s="582">
        <v>0</v>
      </c>
      <c r="YB92" s="582">
        <v>44500</v>
      </c>
      <c r="YC92" s="582">
        <v>44500</v>
      </c>
      <c r="YD92" s="582">
        <v>89000</v>
      </c>
      <c r="YE92" s="582">
        <v>66000</v>
      </c>
      <c r="YG92" s="582">
        <v>3300</v>
      </c>
      <c r="YH92" s="582">
        <v>0</v>
      </c>
      <c r="YJ92" s="582">
        <v>2991350</v>
      </c>
      <c r="YK92" s="582">
        <v>8000</v>
      </c>
      <c r="YL92" s="582">
        <v>2386400</v>
      </c>
      <c r="YM92" s="582">
        <v>0</v>
      </c>
      <c r="YN92" s="582">
        <v>1012950</v>
      </c>
      <c r="YO92" s="582">
        <v>730700</v>
      </c>
      <c r="YP92" s="582">
        <v>37100</v>
      </c>
      <c r="YR92" s="582">
        <v>46450</v>
      </c>
      <c r="YS92" s="582">
        <v>0</v>
      </c>
      <c r="YW92" s="582">
        <v>1935970</v>
      </c>
      <c r="YY92" s="582">
        <v>165000</v>
      </c>
      <c r="ZC92" s="582">
        <v>96000</v>
      </c>
      <c r="ZL92" s="582">
        <v>1435250</v>
      </c>
      <c r="ZM92" s="582">
        <v>5707352.4000000004</v>
      </c>
      <c r="ZT92" s="582">
        <v>109000</v>
      </c>
      <c r="ZU92" s="582">
        <v>20145</v>
      </c>
      <c r="AAD92" s="582">
        <v>0</v>
      </c>
      <c r="AAI92" s="582">
        <v>3143250</v>
      </c>
      <c r="AAP92" s="582">
        <v>6262598</v>
      </c>
      <c r="AAQ92" s="582">
        <v>120000</v>
      </c>
      <c r="AAX92" s="582">
        <v>1344099.63</v>
      </c>
      <c r="ABB92" s="582">
        <v>12240</v>
      </c>
      <c r="ABF92" s="582">
        <v>24000</v>
      </c>
      <c r="ABI92" s="582">
        <v>3709620</v>
      </c>
      <c r="ABJ92" s="582">
        <v>3313880</v>
      </c>
      <c r="ABL92" s="582">
        <v>71000</v>
      </c>
      <c r="ABP92" s="582">
        <v>4170220</v>
      </c>
      <c r="ABY92" s="582">
        <v>0</v>
      </c>
      <c r="ACB92" s="582">
        <v>0</v>
      </c>
      <c r="ACC92" s="582">
        <v>21200</v>
      </c>
      <c r="ACD92" s="582">
        <v>5730560</v>
      </c>
      <c r="ACG92" s="582">
        <v>6600</v>
      </c>
      <c r="ACJ92" s="582">
        <v>1575880</v>
      </c>
      <c r="ACQ92" s="582">
        <v>0</v>
      </c>
      <c r="ACT92" s="582">
        <v>249700</v>
      </c>
      <c r="ACU92" s="582">
        <v>93500</v>
      </c>
      <c r="ACW92" s="582">
        <v>119400</v>
      </c>
      <c r="ACX92" s="582">
        <v>41500</v>
      </c>
      <c r="ADA92" s="582">
        <v>645240</v>
      </c>
      <c r="ADG92" s="582">
        <v>29640</v>
      </c>
      <c r="ADH92" s="582">
        <v>0</v>
      </c>
      <c r="ADP92" s="582">
        <v>24759210</v>
      </c>
      <c r="ADR92" s="582">
        <v>272020</v>
      </c>
      <c r="ADT92" s="582">
        <v>7019760</v>
      </c>
      <c r="ADZ92" s="582">
        <v>15523200</v>
      </c>
      <c r="AEA92" s="582">
        <v>1200685</v>
      </c>
      <c r="AEB92" s="582">
        <v>1424690</v>
      </c>
      <c r="AEC92" s="582">
        <v>462900</v>
      </c>
      <c r="AED92" s="582">
        <v>368570</v>
      </c>
      <c r="AEE92" s="582">
        <v>4776735</v>
      </c>
      <c r="AEI92" s="582">
        <v>404575.5</v>
      </c>
      <c r="AEJ92" s="582">
        <v>889200</v>
      </c>
      <c r="AEK92" s="582">
        <v>128240</v>
      </c>
      <c r="AEM92" s="582">
        <v>1261500</v>
      </c>
      <c r="AET92" s="582">
        <v>5950907</v>
      </c>
      <c r="AFD92" s="582">
        <v>2622875</v>
      </c>
      <c r="AFG92" s="582">
        <v>7250</v>
      </c>
      <c r="AFH92" s="582">
        <v>22400</v>
      </c>
      <c r="AFQ92" s="582">
        <v>1244034</v>
      </c>
      <c r="AFT92" s="582">
        <v>32000</v>
      </c>
      <c r="AFU92" s="582">
        <v>96000</v>
      </c>
      <c r="AFV92" s="582">
        <v>8700</v>
      </c>
      <c r="AFW92" s="582">
        <v>50000</v>
      </c>
      <c r="AFZ92" s="582">
        <v>50000</v>
      </c>
      <c r="AGA92" s="582">
        <v>142230</v>
      </c>
      <c r="AGB92" s="582">
        <v>194244</v>
      </c>
      <c r="AGC92" s="582">
        <v>306100</v>
      </c>
      <c r="AGG92" s="582">
        <v>0</v>
      </c>
      <c r="AGN92" s="582">
        <v>0</v>
      </c>
      <c r="AGW92" s="582">
        <v>5249084.4000000004</v>
      </c>
      <c r="AGX92" s="582">
        <v>73558</v>
      </c>
      <c r="AGY92" s="582">
        <v>60000</v>
      </c>
      <c r="AGZ92" s="582">
        <v>0</v>
      </c>
      <c r="AHA92" s="582">
        <v>60000</v>
      </c>
      <c r="AHC92" s="582">
        <v>47000</v>
      </c>
      <c r="AHD92" s="582">
        <v>0</v>
      </c>
      <c r="AHE92" s="582">
        <v>285000</v>
      </c>
      <c r="AHF92" s="582">
        <v>57000</v>
      </c>
      <c r="AHG92" s="582">
        <v>116000</v>
      </c>
      <c r="AHH92" s="582">
        <v>800</v>
      </c>
      <c r="AHI92" s="582">
        <v>62000</v>
      </c>
      <c r="AHJ92" s="582">
        <v>20000</v>
      </c>
      <c r="AHK92" s="582">
        <v>82000</v>
      </c>
      <c r="AHL92" s="582">
        <v>72000</v>
      </c>
      <c r="AHM92" s="582">
        <v>957495</v>
      </c>
      <c r="AHN92" s="582">
        <v>47900</v>
      </c>
      <c r="AHO92" s="582">
        <v>290900</v>
      </c>
      <c r="AHP92" s="582">
        <v>194300</v>
      </c>
      <c r="AHQ92" s="576">
        <v>0</v>
      </c>
      <c r="AHR92" s="576">
        <v>0</v>
      </c>
      <c r="AHS92" s="576">
        <v>248400</v>
      </c>
      <c r="AHT92" s="582">
        <f t="shared" si="79"/>
        <v>557832997.33790004</v>
      </c>
      <c r="AHV92" s="611" t="s">
        <v>6248</v>
      </c>
      <c r="AHW92" s="611" t="s">
        <v>6093</v>
      </c>
      <c r="AHX92" s="611" t="s">
        <v>6094</v>
      </c>
    </row>
    <row r="93" spans="1:908" x14ac:dyDescent="0.7">
      <c r="A93" s="576" t="str">
        <f t="shared" si="78"/>
        <v>ภาระ</v>
      </c>
      <c r="B93" s="581" t="s">
        <v>6095</v>
      </c>
      <c r="C93" s="582" t="s">
        <v>6096</v>
      </c>
      <c r="G93" s="582">
        <v>1095</v>
      </c>
      <c r="H93" s="582">
        <v>64756.97</v>
      </c>
      <c r="L93" s="582">
        <v>4625.5</v>
      </c>
      <c r="N93" s="582">
        <v>49808.9</v>
      </c>
      <c r="O93" s="582">
        <v>64375.92</v>
      </c>
      <c r="Q93" s="582">
        <v>521803.72</v>
      </c>
      <c r="R93" s="582">
        <v>44463.59</v>
      </c>
      <c r="AG93" s="582">
        <v>204820</v>
      </c>
      <c r="AX93" s="582">
        <v>7162.7</v>
      </c>
      <c r="BC93" s="582">
        <v>63110</v>
      </c>
      <c r="BD93" s="582">
        <v>66262.52</v>
      </c>
      <c r="CU93" s="582">
        <v>25320</v>
      </c>
      <c r="CV93" s="582">
        <v>11260</v>
      </c>
      <c r="CX93" s="582">
        <v>5720</v>
      </c>
      <c r="CY93" s="582">
        <v>23370</v>
      </c>
      <c r="CZ93" s="582">
        <v>20280</v>
      </c>
      <c r="DA93" s="582">
        <v>100020</v>
      </c>
      <c r="DV93" s="582">
        <v>328645</v>
      </c>
      <c r="EA93" s="582">
        <v>39570</v>
      </c>
      <c r="ED93" s="582">
        <v>360</v>
      </c>
      <c r="EF93" s="582">
        <v>2400</v>
      </c>
      <c r="EG93" s="582">
        <v>3000</v>
      </c>
      <c r="EH93" s="582">
        <v>43340</v>
      </c>
      <c r="EJ93" s="582">
        <v>374900</v>
      </c>
      <c r="EL93" s="582">
        <v>95870</v>
      </c>
      <c r="HP93" s="582">
        <v>498992.5</v>
      </c>
      <c r="ID93" s="582">
        <v>13412</v>
      </c>
      <c r="JK93" s="582">
        <v>14500</v>
      </c>
      <c r="JQ93" s="582">
        <v>499439.2</v>
      </c>
      <c r="KW93" s="582">
        <v>199540</v>
      </c>
      <c r="LX93" s="582">
        <v>0</v>
      </c>
      <c r="MU93" s="582">
        <v>2786339</v>
      </c>
      <c r="NB93" s="582">
        <v>17850</v>
      </c>
      <c r="NC93" s="582">
        <v>58877</v>
      </c>
      <c r="NX93" s="582">
        <v>202583.25</v>
      </c>
      <c r="OH93" s="582">
        <v>199000</v>
      </c>
      <c r="PM93" s="582">
        <v>18200</v>
      </c>
      <c r="PP93" s="582">
        <v>359848.23</v>
      </c>
      <c r="QA93" s="582">
        <v>21870</v>
      </c>
      <c r="QI93" s="582">
        <v>3946876</v>
      </c>
      <c r="QK93" s="582">
        <v>18500</v>
      </c>
      <c r="QN93" s="582">
        <v>734090</v>
      </c>
      <c r="QW93" s="582">
        <v>41690</v>
      </c>
      <c r="QZ93" s="582">
        <v>33550</v>
      </c>
      <c r="RC93" s="582">
        <v>481120</v>
      </c>
      <c r="RQ93" s="582">
        <v>1120</v>
      </c>
      <c r="RY93" s="582">
        <v>1000</v>
      </c>
      <c r="ST93" s="582">
        <v>0</v>
      </c>
      <c r="TR93" s="582">
        <v>530</v>
      </c>
      <c r="UT93" s="582">
        <v>187980</v>
      </c>
      <c r="UV93" s="582">
        <v>360</v>
      </c>
      <c r="UX93" s="582">
        <v>0</v>
      </c>
      <c r="VC93" s="582">
        <v>114849.9</v>
      </c>
      <c r="VD93" s="582">
        <v>24640</v>
      </c>
      <c r="VE93" s="582">
        <v>227430</v>
      </c>
      <c r="VG93" s="582">
        <v>24780</v>
      </c>
      <c r="VH93" s="582">
        <v>81060.42</v>
      </c>
      <c r="VI93" s="582">
        <v>62000</v>
      </c>
      <c r="WB93" s="582">
        <v>741727</v>
      </c>
      <c r="WV93" s="582">
        <v>290003.78000000003</v>
      </c>
      <c r="WY93" s="582">
        <v>12410</v>
      </c>
      <c r="XC93" s="582">
        <v>34490</v>
      </c>
      <c r="YJ93" s="582">
        <v>122719</v>
      </c>
      <c r="YY93" s="582">
        <v>51700</v>
      </c>
      <c r="YZ93" s="582">
        <v>1578741</v>
      </c>
      <c r="ZA93" s="582">
        <v>31700</v>
      </c>
      <c r="ZB93" s="582">
        <v>1067715</v>
      </c>
      <c r="ZG93" s="582">
        <v>0</v>
      </c>
      <c r="ZM93" s="582">
        <v>810525</v>
      </c>
      <c r="ZN93" s="582">
        <v>55565.66</v>
      </c>
      <c r="ZO93" s="582">
        <v>603299.36</v>
      </c>
      <c r="ZP93" s="582">
        <v>431646.76</v>
      </c>
      <c r="ZQ93" s="582">
        <v>584924.68000000005</v>
      </c>
      <c r="ZT93" s="582">
        <v>5247007.63</v>
      </c>
      <c r="ZV93" s="582">
        <v>1961332.22</v>
      </c>
      <c r="ZX93" s="582">
        <v>10200</v>
      </c>
      <c r="ZY93" s="582">
        <v>54715.1</v>
      </c>
      <c r="ZZ93" s="582">
        <v>119261</v>
      </c>
      <c r="AAB93" s="582">
        <v>274848.09999999998</v>
      </c>
      <c r="AAC93" s="582">
        <v>615904.53</v>
      </c>
      <c r="AAD93" s="582">
        <v>1020836.12</v>
      </c>
      <c r="AAF93" s="582">
        <v>140527.57</v>
      </c>
      <c r="AAK93" s="582">
        <v>24691</v>
      </c>
      <c r="AAN93" s="582">
        <v>36750</v>
      </c>
      <c r="AAP93" s="582">
        <v>27000</v>
      </c>
      <c r="AAQ93" s="582">
        <v>0</v>
      </c>
      <c r="AAR93" s="582">
        <v>104634.6</v>
      </c>
      <c r="AAS93" s="582">
        <v>259948.92</v>
      </c>
      <c r="AAT93" s="582">
        <v>99300.6</v>
      </c>
      <c r="AAU93" s="582">
        <v>482432.51</v>
      </c>
      <c r="AAV93" s="582">
        <v>23714.13</v>
      </c>
      <c r="AAW93" s="582">
        <v>52625.5</v>
      </c>
      <c r="AAX93" s="582">
        <v>285120.81</v>
      </c>
      <c r="AAY93" s="582">
        <v>280820.09999999998</v>
      </c>
      <c r="AAZ93" s="582">
        <v>810</v>
      </c>
      <c r="ABA93" s="582">
        <v>167113.35</v>
      </c>
      <c r="ABB93" s="582">
        <v>45406.2</v>
      </c>
      <c r="ABC93" s="582">
        <v>82331.8</v>
      </c>
      <c r="ABD93" s="582">
        <v>325231.26</v>
      </c>
      <c r="ABE93" s="582">
        <v>128196.06</v>
      </c>
      <c r="ABF93" s="582">
        <v>65834.320000000007</v>
      </c>
      <c r="ABG93" s="582">
        <v>30406.34</v>
      </c>
      <c r="ABH93" s="582">
        <v>11947.8</v>
      </c>
      <c r="ABI93" s="582">
        <v>361471.47</v>
      </c>
      <c r="ABJ93" s="582">
        <v>184589.96</v>
      </c>
      <c r="ABK93" s="582">
        <v>298539.96000000002</v>
      </c>
      <c r="ABL93" s="582">
        <v>331846.03000000003</v>
      </c>
      <c r="ABM93" s="582">
        <v>12118.86</v>
      </c>
      <c r="ABN93" s="582">
        <v>15671.57</v>
      </c>
      <c r="ABO93" s="582">
        <v>6887</v>
      </c>
      <c r="ABP93" s="582">
        <v>1782020</v>
      </c>
      <c r="ABY93" s="582">
        <v>483800</v>
      </c>
      <c r="ACL93" s="582">
        <v>23110</v>
      </c>
      <c r="ACN93" s="582">
        <v>5040</v>
      </c>
      <c r="ACQ93" s="582">
        <v>31240</v>
      </c>
      <c r="ACS93" s="582">
        <v>9800</v>
      </c>
      <c r="ADA93" s="582">
        <v>143877</v>
      </c>
      <c r="ADM93" s="582">
        <v>162157.22</v>
      </c>
      <c r="AFD93" s="582">
        <v>523150</v>
      </c>
      <c r="AFE93" s="582">
        <v>502590</v>
      </c>
      <c r="AFJ93" s="582">
        <v>1800</v>
      </c>
      <c r="AFR93" s="582">
        <v>36620</v>
      </c>
      <c r="AGB93" s="582">
        <v>0</v>
      </c>
      <c r="AGH93" s="582">
        <v>14400</v>
      </c>
      <c r="AGQ93" s="582">
        <v>0</v>
      </c>
      <c r="AGS93" s="582">
        <v>137850</v>
      </c>
      <c r="AGT93" s="582">
        <v>2840</v>
      </c>
      <c r="AGV93" s="582">
        <v>3999170</v>
      </c>
      <c r="AGW93" s="582">
        <v>0</v>
      </c>
      <c r="AHI93" s="582">
        <v>5845</v>
      </c>
      <c r="AHL93" s="582">
        <v>46591.16</v>
      </c>
      <c r="AHT93" s="582">
        <f t="shared" si="79"/>
        <v>40557507.360000014</v>
      </c>
      <c r="AHV93" s="611" t="s">
        <v>6248</v>
      </c>
      <c r="AHW93" s="611" t="s">
        <v>6095</v>
      </c>
      <c r="AHX93" s="611" t="s">
        <v>6096</v>
      </c>
    </row>
    <row r="94" spans="1:908" x14ac:dyDescent="0.7">
      <c r="A94" s="576" t="str">
        <f t="shared" si="78"/>
        <v>ภาระ</v>
      </c>
      <c r="B94" s="581" t="s">
        <v>6097</v>
      </c>
      <c r="C94" s="582" t="s">
        <v>6098</v>
      </c>
      <c r="AB94" s="582">
        <v>317279</v>
      </c>
      <c r="AE94" s="582">
        <v>342444.25</v>
      </c>
      <c r="BD94" s="582">
        <v>325485</v>
      </c>
      <c r="EH94" s="582">
        <v>0</v>
      </c>
      <c r="EM94" s="582">
        <v>0</v>
      </c>
      <c r="NB94" s="582">
        <v>206073.5</v>
      </c>
      <c r="OH94" s="582">
        <v>175470</v>
      </c>
      <c r="PU94" s="582">
        <v>413238.25</v>
      </c>
      <c r="QE94" s="582">
        <v>3350816.2</v>
      </c>
      <c r="QI94" s="582">
        <v>146465</v>
      </c>
      <c r="QR94" s="582">
        <v>0</v>
      </c>
      <c r="WQ94" s="582">
        <v>35901</v>
      </c>
      <c r="AAN94" s="582">
        <v>72541.2</v>
      </c>
      <c r="ABF94" s="582">
        <v>39247.32</v>
      </c>
      <c r="ABZ94" s="582">
        <v>0</v>
      </c>
      <c r="AGC94" s="582">
        <v>1360634.06</v>
      </c>
      <c r="AGT94" s="582">
        <v>56195</v>
      </c>
      <c r="AHA94" s="582">
        <v>39104.5</v>
      </c>
      <c r="AHT94" s="582">
        <f t="shared" si="79"/>
        <v>6880894.2800000012</v>
      </c>
      <c r="AHV94" s="611" t="s">
        <v>6248</v>
      </c>
      <c r="AHW94" s="611" t="s">
        <v>6097</v>
      </c>
      <c r="AHX94" s="611" t="s">
        <v>6098</v>
      </c>
    </row>
    <row r="95" spans="1:908" x14ac:dyDescent="0.7">
      <c r="A95" s="576" t="str">
        <f t="shared" si="78"/>
        <v>ภาระ</v>
      </c>
      <c r="B95" s="581" t="s">
        <v>6099</v>
      </c>
      <c r="C95" s="582" t="s">
        <v>6100</v>
      </c>
      <c r="D95" s="582">
        <v>453450</v>
      </c>
      <c r="E95" s="582">
        <v>1537250</v>
      </c>
      <c r="F95" s="582">
        <v>8331071.6699999999</v>
      </c>
      <c r="G95" s="582">
        <v>1366750</v>
      </c>
      <c r="H95" s="582">
        <v>410050</v>
      </c>
      <c r="I95" s="582">
        <v>68400</v>
      </c>
      <c r="J95" s="582">
        <v>661050</v>
      </c>
      <c r="K95" s="582">
        <v>545700</v>
      </c>
      <c r="L95" s="582">
        <v>906000</v>
      </c>
      <c r="M95" s="582">
        <v>1009350</v>
      </c>
      <c r="N95" s="582">
        <v>398550</v>
      </c>
      <c r="O95" s="582">
        <v>4885800</v>
      </c>
      <c r="P95" s="582">
        <v>372650</v>
      </c>
      <c r="Q95" s="582">
        <v>2334646</v>
      </c>
      <c r="R95" s="582">
        <v>1103450</v>
      </c>
      <c r="S95" s="582">
        <v>5567950</v>
      </c>
      <c r="T95" s="582">
        <v>400500</v>
      </c>
      <c r="U95" s="582">
        <v>1980300</v>
      </c>
      <c r="V95" s="582">
        <v>9140281.1699999999</v>
      </c>
      <c r="W95" s="582">
        <v>1063821</v>
      </c>
      <c r="X95" s="582">
        <v>1615805</v>
      </c>
      <c r="Y95" s="582">
        <v>1417904</v>
      </c>
      <c r="Z95" s="582">
        <v>4253628.33</v>
      </c>
      <c r="AA95" s="582">
        <v>6633259</v>
      </c>
      <c r="AB95" s="582">
        <v>5695620.1900000004</v>
      </c>
      <c r="AC95" s="582">
        <v>1695309</v>
      </c>
      <c r="AD95" s="582">
        <v>9759990</v>
      </c>
      <c r="AE95" s="582">
        <v>14689097.449999999</v>
      </c>
      <c r="AF95" s="582">
        <v>1025998</v>
      </c>
      <c r="AG95" s="582">
        <v>8695661</v>
      </c>
      <c r="AH95" s="582">
        <v>2285298</v>
      </c>
      <c r="AI95" s="582">
        <v>13058301</v>
      </c>
      <c r="AJ95" s="582">
        <v>0</v>
      </c>
      <c r="AK95" s="582">
        <v>7052466.1100000003</v>
      </c>
      <c r="AL95" s="582">
        <v>1293182</v>
      </c>
      <c r="AM95" s="582">
        <v>5671704</v>
      </c>
      <c r="AN95" s="582">
        <v>283929</v>
      </c>
      <c r="AO95" s="582">
        <v>1190498</v>
      </c>
      <c r="AP95" s="582">
        <v>2817198</v>
      </c>
      <c r="AQ95" s="582">
        <v>3348940</v>
      </c>
      <c r="AR95" s="582">
        <v>7325259</v>
      </c>
      <c r="AS95" s="582">
        <v>2451511</v>
      </c>
      <c r="AT95" s="582">
        <v>2215216.2000000002</v>
      </c>
      <c r="AU95" s="582">
        <v>0</v>
      </c>
      <c r="AV95" s="582">
        <v>59479</v>
      </c>
      <c r="AW95" s="582">
        <v>129945</v>
      </c>
      <c r="AX95" s="582">
        <v>675800</v>
      </c>
      <c r="AY95" s="582">
        <v>29156</v>
      </c>
      <c r="AZ95" s="582">
        <v>37000</v>
      </c>
      <c r="BA95" s="582">
        <v>22100</v>
      </c>
      <c r="BB95" s="582">
        <v>70100</v>
      </c>
      <c r="BC95" s="582">
        <v>15054</v>
      </c>
      <c r="BD95" s="582">
        <v>116500</v>
      </c>
      <c r="BE95" s="582">
        <v>94400</v>
      </c>
      <c r="BF95" s="582">
        <v>55033.5</v>
      </c>
      <c r="BG95" s="582">
        <v>46801.5</v>
      </c>
      <c r="BH95" s="582">
        <v>541700</v>
      </c>
      <c r="BI95" s="582">
        <v>10610</v>
      </c>
      <c r="BJ95" s="582">
        <v>26110</v>
      </c>
      <c r="BK95" s="582">
        <v>495388</v>
      </c>
      <c r="BL95" s="582">
        <v>110566</v>
      </c>
      <c r="BM95" s="582">
        <v>8277544</v>
      </c>
      <c r="BN95" s="582">
        <v>570465</v>
      </c>
      <c r="BO95" s="582">
        <v>1034812</v>
      </c>
      <c r="BP95" s="582">
        <v>2414927</v>
      </c>
      <c r="BQ95" s="582">
        <v>840375</v>
      </c>
      <c r="BR95" s="582">
        <v>286815</v>
      </c>
      <c r="BS95" s="582">
        <v>391510</v>
      </c>
      <c r="BT95" s="582">
        <v>484700</v>
      </c>
      <c r="BU95" s="582">
        <v>703206</v>
      </c>
      <c r="BV95" s="582">
        <v>1104044.5</v>
      </c>
      <c r="BW95" s="582">
        <v>1169790</v>
      </c>
      <c r="BX95" s="582">
        <v>324440</v>
      </c>
      <c r="BY95" s="582">
        <v>179290</v>
      </c>
      <c r="BZ95" s="582">
        <v>1154878</v>
      </c>
      <c r="CA95" s="582">
        <v>3494373.81</v>
      </c>
      <c r="CB95" s="582">
        <v>124754</v>
      </c>
      <c r="CC95" s="582">
        <v>1062573.6600000001</v>
      </c>
      <c r="CD95" s="582">
        <v>2904514.75</v>
      </c>
      <c r="CE95" s="582">
        <v>3548623.25</v>
      </c>
      <c r="CF95" s="582">
        <v>2350781.85</v>
      </c>
      <c r="CG95" s="582">
        <v>101458.02</v>
      </c>
      <c r="CH95" s="582">
        <v>840381.88</v>
      </c>
      <c r="CI95" s="582">
        <v>749389.25</v>
      </c>
      <c r="CJ95" s="582">
        <v>986130.01</v>
      </c>
      <c r="CK95" s="582">
        <v>1259397.5</v>
      </c>
      <c r="CL95" s="582">
        <v>2019338.28</v>
      </c>
      <c r="CM95" s="582">
        <v>1111822</v>
      </c>
      <c r="CN95" s="582">
        <v>1571080.75</v>
      </c>
      <c r="CO95" s="582">
        <v>456949.75</v>
      </c>
      <c r="CP95" s="582">
        <v>2636384.27</v>
      </c>
      <c r="CQ95" s="582">
        <v>855120.63</v>
      </c>
      <c r="CR95" s="582">
        <v>1547837.14</v>
      </c>
      <c r="CS95" s="582">
        <v>1410979.75</v>
      </c>
      <c r="CT95" s="582">
        <v>753022</v>
      </c>
      <c r="CU95" s="582">
        <v>389450.95</v>
      </c>
      <c r="CV95" s="582">
        <v>2179038.15</v>
      </c>
      <c r="CW95" s="582">
        <v>2918436.85</v>
      </c>
      <c r="CX95" s="582">
        <v>799349.05</v>
      </c>
      <c r="CY95" s="582">
        <v>4171651.7</v>
      </c>
      <c r="CZ95" s="582">
        <v>598670.05000000005</v>
      </c>
      <c r="DA95" s="582">
        <v>813794.4</v>
      </c>
      <c r="DB95" s="582">
        <v>241574.23</v>
      </c>
      <c r="DC95" s="582">
        <v>1365274.88</v>
      </c>
      <c r="DD95" s="582">
        <v>28453.5</v>
      </c>
      <c r="DE95" s="582">
        <v>8344.35</v>
      </c>
      <c r="DF95" s="582">
        <v>2979.75</v>
      </c>
      <c r="DG95" s="582">
        <v>2357708.9500000002</v>
      </c>
      <c r="DH95" s="582">
        <v>3143769.1</v>
      </c>
      <c r="DI95" s="582">
        <v>1205267.3500000001</v>
      </c>
      <c r="DJ95" s="582">
        <v>2656</v>
      </c>
      <c r="DL95" s="582">
        <v>123918.5</v>
      </c>
      <c r="DM95" s="582">
        <v>0</v>
      </c>
      <c r="DN95" s="582">
        <v>0</v>
      </c>
      <c r="DO95" s="582">
        <v>0</v>
      </c>
      <c r="DP95" s="582">
        <v>0</v>
      </c>
      <c r="DQ95" s="582">
        <v>0</v>
      </c>
      <c r="DR95" s="582">
        <v>0</v>
      </c>
      <c r="DS95" s="582">
        <v>0</v>
      </c>
      <c r="DT95" s="582">
        <v>280296.25</v>
      </c>
      <c r="DU95" s="582">
        <v>91985</v>
      </c>
      <c r="DV95" s="582">
        <v>1789179.75</v>
      </c>
      <c r="DW95" s="582">
        <v>1658726.04</v>
      </c>
      <c r="DX95" s="582">
        <v>347594</v>
      </c>
      <c r="DY95" s="582">
        <v>334893.25</v>
      </c>
      <c r="DZ95" s="582">
        <v>376346.62</v>
      </c>
      <c r="EA95" s="582">
        <v>44612.75</v>
      </c>
      <c r="EB95" s="582">
        <v>82173.5</v>
      </c>
      <c r="EC95" s="582">
        <v>80175.8</v>
      </c>
      <c r="ED95" s="582">
        <v>1271231.3899999999</v>
      </c>
      <c r="EE95" s="582">
        <v>43760</v>
      </c>
      <c r="EF95" s="582">
        <v>0</v>
      </c>
      <c r="EG95" s="582">
        <v>548441.75</v>
      </c>
      <c r="EH95" s="582">
        <v>1081131.05</v>
      </c>
      <c r="EI95" s="582">
        <v>827009.28</v>
      </c>
      <c r="EJ95" s="582">
        <v>967212.45</v>
      </c>
      <c r="EK95" s="582">
        <v>1856</v>
      </c>
      <c r="EL95" s="582">
        <v>180524.25</v>
      </c>
      <c r="EM95" s="582">
        <v>3628637.17</v>
      </c>
      <c r="EN95" s="582">
        <v>38006</v>
      </c>
      <c r="EO95" s="582">
        <v>3725323.02</v>
      </c>
      <c r="EP95" s="582">
        <v>5410498.6600000001</v>
      </c>
      <c r="EQ95" s="582">
        <v>49010.75</v>
      </c>
      <c r="ER95" s="582">
        <v>1366576.49</v>
      </c>
      <c r="ES95" s="582">
        <v>871804.5</v>
      </c>
      <c r="ET95" s="582">
        <v>6589449.7699999996</v>
      </c>
      <c r="EU95" s="582">
        <v>9761687.7799999993</v>
      </c>
      <c r="EV95" s="582">
        <v>5040002.58</v>
      </c>
      <c r="EW95" s="582">
        <v>189342.91</v>
      </c>
      <c r="EX95" s="582">
        <v>250107.5</v>
      </c>
      <c r="EY95" s="582">
        <v>925676.21</v>
      </c>
      <c r="EZ95" s="582">
        <v>2077663.08</v>
      </c>
      <c r="FA95" s="582">
        <v>1796784.06</v>
      </c>
      <c r="FB95" s="582">
        <v>1088696.22</v>
      </c>
      <c r="FC95" s="582">
        <v>5098318.96</v>
      </c>
      <c r="FD95" s="582">
        <v>1522480.87</v>
      </c>
      <c r="FE95" s="582">
        <v>969754.07</v>
      </c>
      <c r="FF95" s="582">
        <v>626779.52</v>
      </c>
      <c r="FG95" s="582">
        <v>1033748.29</v>
      </c>
      <c r="FH95" s="582">
        <v>663829.64</v>
      </c>
      <c r="FI95" s="582">
        <v>0</v>
      </c>
      <c r="FJ95" s="582">
        <v>7569.18</v>
      </c>
      <c r="FK95" s="582">
        <v>34334</v>
      </c>
      <c r="FL95" s="582">
        <v>11597.25</v>
      </c>
      <c r="FM95" s="582">
        <v>594016.6</v>
      </c>
      <c r="FN95" s="582">
        <v>734592</v>
      </c>
      <c r="FO95" s="582">
        <v>61668.25</v>
      </c>
      <c r="FP95" s="582">
        <v>1357084</v>
      </c>
      <c r="FQ95" s="582">
        <v>0</v>
      </c>
      <c r="FR95" s="582">
        <v>52523</v>
      </c>
      <c r="FS95" s="582">
        <v>92643.85</v>
      </c>
      <c r="FT95" s="582">
        <v>5385.5</v>
      </c>
      <c r="FU95" s="582">
        <v>161629.32999999999</v>
      </c>
      <c r="FV95" s="582">
        <v>134184.20000000001</v>
      </c>
      <c r="FW95" s="582">
        <v>1176789.3899999999</v>
      </c>
      <c r="FX95" s="582">
        <v>3840763.96</v>
      </c>
      <c r="FY95" s="582">
        <v>694388.44</v>
      </c>
      <c r="FZ95" s="582">
        <v>819794.12</v>
      </c>
      <c r="GA95" s="582">
        <v>912253.5</v>
      </c>
      <c r="GB95" s="582">
        <v>476193.5</v>
      </c>
      <c r="GC95" s="582">
        <v>438965.43</v>
      </c>
      <c r="GD95" s="582">
        <v>145741.43</v>
      </c>
      <c r="GE95" s="582">
        <v>9358</v>
      </c>
      <c r="GF95" s="582">
        <v>0</v>
      </c>
      <c r="GG95" s="582">
        <v>0</v>
      </c>
      <c r="GH95" s="582">
        <v>2400182.89</v>
      </c>
      <c r="GI95" s="582">
        <v>193169</v>
      </c>
      <c r="GJ95" s="582">
        <v>46922.68</v>
      </c>
      <c r="GK95" s="582">
        <v>660107.75</v>
      </c>
      <c r="GL95" s="582">
        <v>690922.5</v>
      </c>
      <c r="GM95" s="582">
        <v>0</v>
      </c>
      <c r="GN95" s="582">
        <v>0</v>
      </c>
      <c r="GO95" s="582">
        <v>0</v>
      </c>
      <c r="GP95" s="582">
        <v>4279</v>
      </c>
      <c r="GR95" s="582">
        <v>0</v>
      </c>
      <c r="GS95" s="582">
        <v>900</v>
      </c>
      <c r="GT95" s="582">
        <v>12269</v>
      </c>
      <c r="GU95" s="582">
        <v>0</v>
      </c>
      <c r="GV95" s="582">
        <v>0</v>
      </c>
      <c r="GW95" s="582">
        <v>80398</v>
      </c>
      <c r="GX95" s="582">
        <v>28176</v>
      </c>
      <c r="GY95" s="582">
        <v>212921.2</v>
      </c>
      <c r="GZ95" s="582">
        <v>1270106.49</v>
      </c>
      <c r="HA95" s="582">
        <v>1106814.5900000001</v>
      </c>
      <c r="HB95" s="582">
        <v>1324019.29</v>
      </c>
      <c r="HC95" s="582">
        <v>456554</v>
      </c>
      <c r="HD95" s="582">
        <v>7387303.9500000002</v>
      </c>
      <c r="HE95" s="582">
        <v>11256496.25</v>
      </c>
      <c r="HF95" s="582">
        <v>800332.42</v>
      </c>
      <c r="HG95" s="582">
        <v>8569357.4499999993</v>
      </c>
      <c r="HH95" s="582">
        <v>1072816.25</v>
      </c>
      <c r="HI95" s="582">
        <v>4193953.9</v>
      </c>
      <c r="HK95" s="582">
        <v>2748857</v>
      </c>
      <c r="HL95" s="582">
        <v>9332181.5</v>
      </c>
      <c r="HM95" s="582">
        <v>27942438.449999999</v>
      </c>
      <c r="HN95" s="582">
        <v>9622584</v>
      </c>
      <c r="HO95" s="582">
        <v>8487557.0299999993</v>
      </c>
      <c r="HP95" s="582">
        <v>8422966</v>
      </c>
      <c r="HQ95" s="582">
        <v>0</v>
      </c>
      <c r="HR95" s="582">
        <v>13282830.800000001</v>
      </c>
      <c r="HS95" s="582">
        <v>0</v>
      </c>
      <c r="HT95" s="582">
        <v>0</v>
      </c>
      <c r="HU95" s="582">
        <v>0</v>
      </c>
      <c r="HV95" s="582">
        <v>0</v>
      </c>
      <c r="HW95" s="582">
        <v>0</v>
      </c>
      <c r="HX95" s="582">
        <v>0</v>
      </c>
      <c r="HY95" s="582">
        <v>0</v>
      </c>
      <c r="HZ95" s="582">
        <v>0</v>
      </c>
      <c r="IA95" s="582">
        <v>0</v>
      </c>
      <c r="IB95" s="582">
        <v>0</v>
      </c>
      <c r="IC95" s="582">
        <v>0</v>
      </c>
      <c r="ID95" s="582">
        <v>290731.5</v>
      </c>
      <c r="IE95" s="582">
        <v>0</v>
      </c>
      <c r="IF95" s="582">
        <v>0</v>
      </c>
      <c r="IG95" s="582">
        <v>70663.25</v>
      </c>
      <c r="IH95" s="582">
        <v>0</v>
      </c>
      <c r="II95" s="582">
        <v>230761.75</v>
      </c>
      <c r="IJ95" s="582">
        <v>7593890</v>
      </c>
      <c r="IK95" s="582">
        <v>6568848.2000000002</v>
      </c>
      <c r="IL95" s="582">
        <v>28853096.25</v>
      </c>
      <c r="IM95" s="582">
        <v>5617070.75</v>
      </c>
      <c r="IN95" s="582">
        <v>10620759.41</v>
      </c>
      <c r="IO95" s="582">
        <v>2343457.0499999998</v>
      </c>
      <c r="IP95" s="582">
        <v>1572244.5</v>
      </c>
      <c r="IQ95" s="582">
        <v>1290259.5</v>
      </c>
      <c r="IR95" s="582">
        <v>1463250.5</v>
      </c>
      <c r="IS95" s="582">
        <v>7846848.25</v>
      </c>
      <c r="IT95" s="582">
        <v>1207476</v>
      </c>
      <c r="IU95" s="582">
        <v>3437629.2</v>
      </c>
      <c r="IV95" s="582">
        <v>2245</v>
      </c>
      <c r="IW95" s="582">
        <v>5966120.5</v>
      </c>
      <c r="IX95" s="582">
        <v>6022755.0999999996</v>
      </c>
      <c r="IY95" s="582">
        <v>4947762.25</v>
      </c>
      <c r="IZ95" s="582">
        <v>6348472</v>
      </c>
      <c r="JA95" s="582">
        <v>1190047</v>
      </c>
      <c r="JB95" s="582">
        <v>1930953</v>
      </c>
      <c r="JC95" s="582">
        <v>6237495.4000000004</v>
      </c>
      <c r="JD95" s="582">
        <v>14431784.689999999</v>
      </c>
      <c r="JE95" s="582">
        <v>4954294.41</v>
      </c>
      <c r="JF95" s="582">
        <v>14826</v>
      </c>
      <c r="JG95" s="582">
        <v>1538673.46</v>
      </c>
      <c r="JH95" s="582">
        <v>1394</v>
      </c>
      <c r="JI95" s="582">
        <v>430884.75</v>
      </c>
      <c r="JJ95" s="582">
        <v>526291</v>
      </c>
      <c r="JK95" s="582">
        <v>317043.90000000002</v>
      </c>
      <c r="JL95" s="582">
        <v>130963.66</v>
      </c>
      <c r="JM95" s="582">
        <v>88948.34</v>
      </c>
      <c r="JN95" s="582">
        <v>372684.41</v>
      </c>
      <c r="JO95" s="582">
        <v>1074710.74</v>
      </c>
      <c r="JP95" s="582">
        <v>924816.65</v>
      </c>
      <c r="JQ95" s="582">
        <v>827611.34</v>
      </c>
      <c r="JR95" s="582">
        <v>23854.75</v>
      </c>
      <c r="JX95" s="582">
        <v>913000</v>
      </c>
      <c r="JY95" s="582">
        <v>3632717.5</v>
      </c>
      <c r="KD95" s="582">
        <v>576718.15</v>
      </c>
      <c r="KE95" s="582">
        <v>420529</v>
      </c>
      <c r="KF95" s="582">
        <v>205656</v>
      </c>
      <c r="KG95" s="582">
        <v>2065788</v>
      </c>
      <c r="KH95" s="582">
        <v>1138339.5</v>
      </c>
      <c r="KI95" s="582">
        <v>242937</v>
      </c>
      <c r="KJ95" s="582">
        <v>2704202</v>
      </c>
      <c r="KK95" s="582">
        <v>2418253.5</v>
      </c>
      <c r="KL95" s="582">
        <v>7029884.7999999998</v>
      </c>
      <c r="KM95" s="582">
        <v>0</v>
      </c>
      <c r="KN95" s="582">
        <v>1486683.79</v>
      </c>
      <c r="KO95" s="582">
        <v>4185</v>
      </c>
      <c r="KP95" s="582">
        <v>223258</v>
      </c>
      <c r="KQ95" s="582">
        <v>778112</v>
      </c>
      <c r="KR95" s="582">
        <v>415489.78</v>
      </c>
      <c r="KS95" s="582">
        <v>1741359.9</v>
      </c>
      <c r="KT95" s="582">
        <v>3035069.38</v>
      </c>
      <c r="KU95" s="582">
        <v>3635171.88</v>
      </c>
      <c r="KV95" s="582">
        <v>269862.26</v>
      </c>
      <c r="KW95" s="582">
        <v>2592925.25</v>
      </c>
      <c r="KX95" s="582">
        <v>46250</v>
      </c>
      <c r="KY95" s="582">
        <v>977402.42</v>
      </c>
      <c r="LA95" s="582">
        <v>141305</v>
      </c>
      <c r="LB95" s="582">
        <v>311100</v>
      </c>
      <c r="LC95" s="582">
        <v>0</v>
      </c>
      <c r="LD95" s="582">
        <v>1069883.3400000001</v>
      </c>
      <c r="LE95" s="582">
        <v>584683.32999999996</v>
      </c>
      <c r="LF95" s="582">
        <v>0</v>
      </c>
      <c r="LG95" s="582">
        <v>0</v>
      </c>
      <c r="LH95" s="582">
        <v>1917710.09</v>
      </c>
      <c r="LI95" s="582">
        <v>7443385.8499999996</v>
      </c>
      <c r="LJ95" s="582">
        <v>1984312.1099999999</v>
      </c>
      <c r="LK95" s="582">
        <v>12071216.470000001</v>
      </c>
      <c r="LL95" s="582">
        <v>7775338.6600000001</v>
      </c>
      <c r="LM95" s="582">
        <v>10986803.210000001</v>
      </c>
      <c r="LN95" s="582">
        <v>7663991.3399999999</v>
      </c>
      <c r="LO95" s="582">
        <v>8990353.0500000007</v>
      </c>
      <c r="LP95" s="582">
        <v>-587128.89</v>
      </c>
      <c r="LQ95" s="582">
        <v>6448126.0499999998</v>
      </c>
      <c r="LR95" s="582">
        <v>0</v>
      </c>
      <c r="LV95" s="582">
        <v>84624.34</v>
      </c>
      <c r="LW95" s="582">
        <v>1573045.75</v>
      </c>
      <c r="LX95" s="582">
        <v>178238.25</v>
      </c>
      <c r="LY95" s="582">
        <v>1528194</v>
      </c>
      <c r="LZ95" s="582">
        <v>6913589</v>
      </c>
      <c r="MA95" s="582">
        <v>5927057</v>
      </c>
      <c r="MB95" s="582">
        <v>11085409.25</v>
      </c>
      <c r="MC95" s="582">
        <v>8067096</v>
      </c>
      <c r="MD95" s="582">
        <v>7674282</v>
      </c>
      <c r="ME95" s="582">
        <v>5445599.5</v>
      </c>
      <c r="MF95" s="582">
        <v>14459063.939999999</v>
      </c>
      <c r="MG95" s="582">
        <v>4749739</v>
      </c>
      <c r="MH95" s="582">
        <v>0</v>
      </c>
      <c r="MI95" s="582">
        <v>2567709</v>
      </c>
      <c r="MJ95" s="582">
        <v>1749478</v>
      </c>
      <c r="MK95" s="582">
        <v>1093446</v>
      </c>
      <c r="ML95" s="582">
        <v>1235073</v>
      </c>
      <c r="MM95" s="582">
        <v>2184812.2000000002</v>
      </c>
      <c r="MN95" s="582">
        <v>2431461</v>
      </c>
      <c r="MO95" s="582">
        <v>1085060</v>
      </c>
      <c r="MP95" s="582">
        <v>1695797</v>
      </c>
      <c r="MQ95" s="582">
        <v>1624614</v>
      </c>
      <c r="MR95" s="582">
        <v>2323397.7999999998</v>
      </c>
      <c r="MS95" s="582">
        <v>1050786</v>
      </c>
      <c r="MT95" s="582">
        <v>413214.25</v>
      </c>
      <c r="MU95" s="582">
        <v>3366578.75</v>
      </c>
      <c r="MV95" s="582">
        <v>2828481.25</v>
      </c>
      <c r="MW95" s="582">
        <v>1776541.75</v>
      </c>
      <c r="MX95" s="582">
        <v>4639063.75</v>
      </c>
      <c r="MY95" s="582">
        <v>1200416.25</v>
      </c>
      <c r="MZ95" s="582">
        <v>7267083.5999999996</v>
      </c>
      <c r="NA95" s="582">
        <v>3623824.5</v>
      </c>
      <c r="NB95" s="582">
        <v>2934838.05</v>
      </c>
      <c r="NC95" s="582">
        <v>1543135.25</v>
      </c>
      <c r="ND95" s="582">
        <v>928694.5</v>
      </c>
      <c r="NE95" s="582">
        <v>490224.75</v>
      </c>
      <c r="NF95" s="582">
        <v>3670467.2</v>
      </c>
      <c r="NG95" s="582">
        <v>721863.25</v>
      </c>
      <c r="NH95" s="582">
        <v>2543951.6800000002</v>
      </c>
      <c r="NI95" s="582">
        <v>6166555.75</v>
      </c>
      <c r="NJ95" s="582">
        <v>1388428</v>
      </c>
      <c r="NK95" s="582">
        <v>1467662.5</v>
      </c>
      <c r="NL95" s="582">
        <v>3237632.25</v>
      </c>
      <c r="NM95" s="582">
        <v>35628</v>
      </c>
      <c r="NN95" s="582">
        <v>1208013.54</v>
      </c>
      <c r="NO95" s="582">
        <v>0</v>
      </c>
      <c r="NP95" s="582">
        <v>649569.85</v>
      </c>
      <c r="NQ95" s="582">
        <v>315132</v>
      </c>
      <c r="NR95" s="582">
        <v>27182</v>
      </c>
      <c r="NS95" s="582">
        <v>582254.5</v>
      </c>
      <c r="NT95" s="582">
        <v>1364840.88</v>
      </c>
      <c r="NU95" s="582">
        <v>112722.5</v>
      </c>
      <c r="NV95" s="582">
        <v>64148</v>
      </c>
      <c r="NW95" s="582">
        <v>389</v>
      </c>
      <c r="NX95" s="582">
        <v>680796.25</v>
      </c>
      <c r="NY95" s="582">
        <v>60734.25</v>
      </c>
      <c r="NZ95" s="582">
        <v>1710002.69</v>
      </c>
      <c r="OA95" s="582">
        <v>5924876</v>
      </c>
      <c r="OB95" s="582">
        <v>7569770.6500000004</v>
      </c>
      <c r="OC95" s="582">
        <v>2500045</v>
      </c>
      <c r="OD95" s="582">
        <v>4627237.45</v>
      </c>
      <c r="OE95" s="582">
        <v>34708.75</v>
      </c>
      <c r="OG95" s="582">
        <v>1497812.11</v>
      </c>
      <c r="OH95" s="582">
        <v>1769043.74</v>
      </c>
      <c r="OI95" s="582">
        <v>6337722.0300000003</v>
      </c>
      <c r="OJ95" s="582">
        <v>3578835.66</v>
      </c>
      <c r="OK95" s="582">
        <v>6307001.4299999997</v>
      </c>
      <c r="OL95" s="582">
        <v>11001791</v>
      </c>
      <c r="OM95" s="582">
        <v>2045786.68</v>
      </c>
      <c r="ON95" s="582">
        <v>65881.75</v>
      </c>
      <c r="OO95" s="582">
        <v>2070585.53</v>
      </c>
      <c r="OP95" s="582">
        <v>2800181.95</v>
      </c>
      <c r="OQ95" s="582">
        <v>590394</v>
      </c>
      <c r="OR95" s="582">
        <v>4670421.88</v>
      </c>
      <c r="OS95" s="582">
        <v>10737143</v>
      </c>
      <c r="OT95" s="582">
        <v>116279</v>
      </c>
      <c r="OU95" s="582">
        <v>165582.75</v>
      </c>
      <c r="OV95" s="582">
        <v>496342</v>
      </c>
      <c r="OW95" s="582">
        <v>474455</v>
      </c>
      <c r="OX95" s="582">
        <v>749078.4</v>
      </c>
      <c r="OY95" s="582">
        <v>457754</v>
      </c>
      <c r="OZ95" s="582">
        <v>700</v>
      </c>
      <c r="PA95" s="582">
        <v>0</v>
      </c>
      <c r="PB95" s="582">
        <v>1132272</v>
      </c>
      <c r="PD95" s="582">
        <v>74839</v>
      </c>
      <c r="PE95" s="582">
        <v>1584</v>
      </c>
      <c r="PF95" s="582">
        <v>0</v>
      </c>
      <c r="PG95" s="582">
        <v>30894</v>
      </c>
      <c r="PI95" s="582">
        <v>423184.48</v>
      </c>
      <c r="PJ95" s="582">
        <v>154025.44</v>
      </c>
      <c r="PK95" s="582">
        <v>1511424.93</v>
      </c>
      <c r="PL95" s="582">
        <v>0</v>
      </c>
      <c r="PM95" s="582">
        <v>1018</v>
      </c>
      <c r="PN95" s="582">
        <v>1537059.68</v>
      </c>
      <c r="PO95" s="582">
        <v>17700</v>
      </c>
      <c r="PP95" s="582">
        <v>783014</v>
      </c>
      <c r="PQ95" s="582">
        <v>-76949.279999999999</v>
      </c>
      <c r="PR95" s="582">
        <v>0</v>
      </c>
      <c r="PT95" s="582">
        <v>0</v>
      </c>
      <c r="PV95" s="582">
        <v>126777</v>
      </c>
      <c r="PX95" s="582">
        <v>0</v>
      </c>
      <c r="QA95" s="582">
        <v>313747</v>
      </c>
      <c r="QB95" s="582">
        <v>5000</v>
      </c>
      <c r="QC95" s="582">
        <v>0</v>
      </c>
      <c r="QE95" s="582">
        <v>0</v>
      </c>
      <c r="QF95" s="582">
        <v>0</v>
      </c>
      <c r="QH95" s="582">
        <v>0</v>
      </c>
      <c r="QJ95" s="582">
        <v>71450</v>
      </c>
      <c r="QM95" s="582">
        <v>6400</v>
      </c>
      <c r="QO95" s="582">
        <v>685339</v>
      </c>
      <c r="QT95" s="582">
        <v>1327346.48</v>
      </c>
      <c r="QU95" s="582">
        <v>543401.88</v>
      </c>
      <c r="QV95" s="582">
        <v>105890</v>
      </c>
      <c r="QW95" s="582">
        <v>10524295.939999999</v>
      </c>
      <c r="QX95" s="582">
        <v>0</v>
      </c>
      <c r="QY95" s="582">
        <v>1874285</v>
      </c>
      <c r="QZ95" s="582">
        <v>1544674.6</v>
      </c>
      <c r="RA95" s="582">
        <v>2756365.75</v>
      </c>
      <c r="RB95" s="582">
        <v>2089838.46</v>
      </c>
      <c r="RD95" s="582">
        <v>5437333.5</v>
      </c>
      <c r="RE95" s="582">
        <v>0</v>
      </c>
      <c r="RF95" s="582">
        <v>0</v>
      </c>
      <c r="RG95" s="582">
        <v>1325352.1399999999</v>
      </c>
      <c r="RI95" s="582">
        <v>641708</v>
      </c>
      <c r="RJ95" s="582">
        <v>2196940</v>
      </c>
      <c r="RK95" s="582">
        <v>403230</v>
      </c>
      <c r="RL95" s="582">
        <v>164024</v>
      </c>
      <c r="RM95" s="582">
        <v>1868668</v>
      </c>
      <c r="RN95" s="582">
        <v>0</v>
      </c>
      <c r="RO95" s="582">
        <v>0</v>
      </c>
      <c r="RP95" s="582">
        <v>211050</v>
      </c>
      <c r="RQ95" s="582">
        <v>274806</v>
      </c>
      <c r="RR95" s="582">
        <v>3509733</v>
      </c>
      <c r="RS95" s="582">
        <v>17350</v>
      </c>
      <c r="RT95" s="582">
        <v>1007310</v>
      </c>
      <c r="RU95" s="582">
        <v>1506931</v>
      </c>
      <c r="RV95" s="582">
        <v>3282870</v>
      </c>
      <c r="RW95" s="582">
        <v>18195</v>
      </c>
      <c r="RX95" s="582">
        <v>0</v>
      </c>
      <c r="RY95" s="582">
        <v>0</v>
      </c>
      <c r="RZ95" s="582">
        <v>0</v>
      </c>
      <c r="SA95" s="582">
        <v>1276498</v>
      </c>
      <c r="SB95" s="582">
        <v>255570</v>
      </c>
      <c r="SC95" s="582">
        <v>0</v>
      </c>
      <c r="SD95" s="582">
        <v>951156.35</v>
      </c>
      <c r="SE95" s="582">
        <v>1186030</v>
      </c>
      <c r="SF95" s="582">
        <v>369224</v>
      </c>
      <c r="SG95" s="582">
        <v>1956157.4</v>
      </c>
      <c r="SH95" s="582">
        <v>1060466</v>
      </c>
      <c r="SI95" s="582">
        <v>2105297</v>
      </c>
      <c r="SJ95" s="582">
        <v>473846</v>
      </c>
      <c r="SL95" s="582">
        <v>1994291.5</v>
      </c>
      <c r="SM95" s="582">
        <v>240718</v>
      </c>
      <c r="SN95" s="582">
        <v>1168192.47</v>
      </c>
      <c r="SO95" s="582">
        <v>394111.5</v>
      </c>
      <c r="SP95" s="582">
        <v>444495</v>
      </c>
      <c r="SQ95" s="582">
        <v>488683.4</v>
      </c>
      <c r="SR95" s="582">
        <v>1038489.46</v>
      </c>
      <c r="SS95" s="582">
        <v>179984.75</v>
      </c>
      <c r="ST95" s="582">
        <v>323303.8</v>
      </c>
      <c r="SU95" s="582">
        <v>668542</v>
      </c>
      <c r="SV95" s="582">
        <v>328647.5</v>
      </c>
      <c r="SW95" s="582">
        <v>739800</v>
      </c>
      <c r="SX95" s="582">
        <v>1743000</v>
      </c>
      <c r="SY95" s="582">
        <v>1079751.19</v>
      </c>
      <c r="SZ95" s="582">
        <v>64000</v>
      </c>
      <c r="TA95" s="582">
        <v>767368.6</v>
      </c>
      <c r="TC95" s="582">
        <v>0</v>
      </c>
      <c r="TD95" s="582">
        <v>0</v>
      </c>
      <c r="TE95" s="582">
        <v>623850.56000000006</v>
      </c>
      <c r="TF95" s="582">
        <v>823400</v>
      </c>
      <c r="TG95" s="582">
        <v>1738942.57</v>
      </c>
      <c r="TH95" s="582">
        <v>0</v>
      </c>
      <c r="TI95" s="582">
        <v>667000</v>
      </c>
      <c r="TR95" s="582">
        <v>50832</v>
      </c>
      <c r="TU95" s="582">
        <v>7261.68</v>
      </c>
      <c r="TV95" s="582">
        <v>32734</v>
      </c>
      <c r="TW95" s="582">
        <v>7465</v>
      </c>
      <c r="TZ95" s="582">
        <v>698593.25</v>
      </c>
      <c r="UB95" s="582">
        <v>459852.88</v>
      </c>
      <c r="UC95" s="582">
        <v>1939320.25</v>
      </c>
      <c r="UD95" s="582">
        <v>0</v>
      </c>
      <c r="UE95" s="582">
        <v>211653</v>
      </c>
      <c r="UF95" s="582">
        <v>233879</v>
      </c>
      <c r="UG95" s="582">
        <v>873388.5</v>
      </c>
      <c r="UH95" s="582">
        <v>0</v>
      </c>
      <c r="UI95" s="582">
        <v>2498866.0499999998</v>
      </c>
      <c r="UL95" s="582">
        <v>397023.24</v>
      </c>
      <c r="UM95" s="582">
        <v>0</v>
      </c>
      <c r="UN95" s="582">
        <v>496650</v>
      </c>
      <c r="UO95" s="582">
        <v>509225.36</v>
      </c>
      <c r="UP95" s="582">
        <v>814090.84</v>
      </c>
      <c r="UR95" s="582">
        <v>1916498.86</v>
      </c>
      <c r="US95" s="582">
        <v>1941668</v>
      </c>
      <c r="UT95" s="582">
        <v>2376530</v>
      </c>
      <c r="UU95" s="582">
        <v>5290</v>
      </c>
      <c r="UV95" s="582">
        <v>819170</v>
      </c>
      <c r="UW95" s="582">
        <v>2719464</v>
      </c>
      <c r="UX95" s="582">
        <v>223230</v>
      </c>
      <c r="UY95" s="582">
        <v>338260.5</v>
      </c>
      <c r="UZ95" s="582">
        <v>2717619.45</v>
      </c>
      <c r="VA95" s="582">
        <v>2421784.2200000002</v>
      </c>
      <c r="VB95" s="582">
        <v>1758347.53</v>
      </c>
      <c r="VC95" s="582">
        <v>787649.82</v>
      </c>
      <c r="VD95" s="582">
        <v>2792330</v>
      </c>
      <c r="VE95" s="582">
        <v>2684776.65</v>
      </c>
      <c r="VF95" s="582">
        <v>1222947</v>
      </c>
      <c r="VG95" s="582">
        <v>1254138.2</v>
      </c>
      <c r="VH95" s="582">
        <v>913910.98</v>
      </c>
      <c r="VI95" s="582">
        <v>2196940</v>
      </c>
      <c r="VJ95" s="582">
        <v>1838816.49</v>
      </c>
      <c r="VK95" s="582">
        <v>574788.13</v>
      </c>
      <c r="VL95" s="582">
        <v>693349.38</v>
      </c>
      <c r="VM95" s="582">
        <v>1463627.8</v>
      </c>
      <c r="VN95" s="582">
        <v>1283114.6000000001</v>
      </c>
      <c r="VO95" s="582">
        <v>367056.25</v>
      </c>
      <c r="VP95" s="582">
        <v>11686807.5</v>
      </c>
      <c r="VQ95" s="582">
        <v>1728644.24</v>
      </c>
      <c r="VR95" s="582">
        <v>731726.66</v>
      </c>
      <c r="VS95" s="582">
        <v>523507.01</v>
      </c>
      <c r="VT95" s="582">
        <v>0</v>
      </c>
      <c r="VU95" s="582">
        <v>1005876.25</v>
      </c>
      <c r="VV95" s="582">
        <v>106868.5</v>
      </c>
      <c r="VW95" s="582">
        <v>231550.43</v>
      </c>
      <c r="VX95" s="582">
        <v>1338294.27</v>
      </c>
      <c r="VY95" s="582">
        <v>47740</v>
      </c>
      <c r="VZ95" s="582">
        <v>0</v>
      </c>
      <c r="WA95" s="582">
        <v>1867402.26</v>
      </c>
      <c r="WC95" s="582">
        <v>1033951.1</v>
      </c>
      <c r="WD95" s="582">
        <v>1056503</v>
      </c>
      <c r="WE95" s="582">
        <v>965724.1</v>
      </c>
      <c r="WF95" s="582">
        <v>0</v>
      </c>
      <c r="WG95" s="582">
        <v>1185182.7</v>
      </c>
      <c r="WH95" s="582">
        <v>1177919.3</v>
      </c>
      <c r="WI95" s="582">
        <v>751357</v>
      </c>
      <c r="WJ95" s="582">
        <v>1155897.8</v>
      </c>
      <c r="WK95" s="582">
        <v>11947522.300000001</v>
      </c>
      <c r="WL95" s="582">
        <v>834806.1</v>
      </c>
      <c r="WM95" s="582">
        <v>400</v>
      </c>
      <c r="WN95" s="582">
        <v>353078</v>
      </c>
      <c r="WO95" s="582">
        <v>8799897.5</v>
      </c>
      <c r="WP95" s="582">
        <v>1040212.4</v>
      </c>
      <c r="WQ95" s="582">
        <v>377821.6</v>
      </c>
      <c r="WR95" s="582">
        <v>550189.5</v>
      </c>
      <c r="WS95" s="582">
        <v>1697830.41</v>
      </c>
      <c r="WT95" s="582">
        <v>115152</v>
      </c>
      <c r="WU95" s="582">
        <v>1126624.3</v>
      </c>
      <c r="WV95" s="582">
        <v>455415</v>
      </c>
      <c r="WW95" s="582">
        <v>6622555.4000000004</v>
      </c>
      <c r="WX95" s="582">
        <v>1429906.7</v>
      </c>
      <c r="WY95" s="582">
        <v>3860</v>
      </c>
      <c r="WZ95" s="582">
        <v>695299.4</v>
      </c>
      <c r="XC95" s="582">
        <v>455712</v>
      </c>
      <c r="XD95" s="582">
        <v>0</v>
      </c>
      <c r="XE95" s="582">
        <v>2297475.2000000002</v>
      </c>
      <c r="XF95" s="582">
        <v>0</v>
      </c>
      <c r="XH95" s="582">
        <v>1121849.2</v>
      </c>
      <c r="XI95" s="582">
        <v>2346600.0099999998</v>
      </c>
      <c r="XJ95" s="582">
        <v>1174498.1299999999</v>
      </c>
      <c r="XK95" s="582">
        <v>15382659.949999999</v>
      </c>
      <c r="XL95" s="582">
        <v>3013631.25</v>
      </c>
      <c r="XM95" s="582">
        <v>6358280.1100000003</v>
      </c>
      <c r="XN95" s="582">
        <v>1455829.35</v>
      </c>
      <c r="XO95" s="582">
        <v>5432257.5599999996</v>
      </c>
      <c r="XP95" s="582">
        <v>10978625.630000001</v>
      </c>
      <c r="XQ95" s="582">
        <v>771186</v>
      </c>
      <c r="XR95" s="582">
        <v>3500000</v>
      </c>
      <c r="XS95" s="582">
        <v>1472620.63</v>
      </c>
      <c r="XT95" s="582">
        <v>1825964.49</v>
      </c>
      <c r="XU95" s="582">
        <v>2185671</v>
      </c>
      <c r="XV95" s="582">
        <v>847422.88</v>
      </c>
      <c r="XW95" s="582">
        <v>2975000</v>
      </c>
      <c r="XX95" s="582">
        <v>682928.38</v>
      </c>
      <c r="XY95" s="582">
        <v>1310059.75</v>
      </c>
      <c r="XZ95" s="582">
        <v>4561219.5999999996</v>
      </c>
      <c r="YA95" s="582">
        <v>650000</v>
      </c>
      <c r="YB95" s="582">
        <v>839447.84</v>
      </c>
      <c r="YC95" s="582">
        <v>4502336.07</v>
      </c>
      <c r="YD95" s="582">
        <v>408579</v>
      </c>
      <c r="YE95" s="582">
        <v>506866.61</v>
      </c>
      <c r="YF95" s="582">
        <v>338200.5</v>
      </c>
      <c r="YG95" s="582">
        <v>605373</v>
      </c>
      <c r="YH95" s="582">
        <v>825924.08</v>
      </c>
      <c r="YI95" s="582">
        <v>481026.91</v>
      </c>
      <c r="YJ95" s="582">
        <v>3447375.56</v>
      </c>
      <c r="YK95" s="582">
        <v>0</v>
      </c>
      <c r="YL95" s="582">
        <v>1005986.2</v>
      </c>
      <c r="YM95" s="582">
        <v>413380.04</v>
      </c>
      <c r="YN95" s="582">
        <v>980534.3</v>
      </c>
      <c r="YO95" s="582">
        <v>1195069.1000000001</v>
      </c>
      <c r="YP95" s="582">
        <v>1618354.05</v>
      </c>
      <c r="YQ95" s="582">
        <v>583175.35</v>
      </c>
      <c r="YR95" s="582">
        <v>376534</v>
      </c>
      <c r="YS95" s="582">
        <v>725238.75</v>
      </c>
      <c r="YT95" s="582">
        <v>604285.75</v>
      </c>
      <c r="YU95" s="582">
        <v>251285.5</v>
      </c>
      <c r="YV95" s="582">
        <v>29120</v>
      </c>
      <c r="YW95" s="582">
        <v>365200</v>
      </c>
      <c r="YX95" s="582">
        <v>619590</v>
      </c>
      <c r="YY95" s="582">
        <v>613400</v>
      </c>
      <c r="YZ95" s="582">
        <v>749290</v>
      </c>
      <c r="ZA95" s="582">
        <v>1146640</v>
      </c>
      <c r="ZB95" s="582">
        <v>284770</v>
      </c>
      <c r="ZC95" s="582">
        <v>208240</v>
      </c>
      <c r="ZM95" s="582">
        <v>0</v>
      </c>
      <c r="ZN95" s="582">
        <v>266666.67</v>
      </c>
      <c r="ZQ95" s="582">
        <v>0</v>
      </c>
      <c r="ZR95" s="582">
        <v>0</v>
      </c>
      <c r="ZS95" s="582">
        <v>0</v>
      </c>
      <c r="ZT95" s="582">
        <v>0</v>
      </c>
      <c r="ZU95" s="582">
        <v>0</v>
      </c>
      <c r="ZV95" s="582">
        <v>0</v>
      </c>
      <c r="ZX95" s="582">
        <v>59038.5</v>
      </c>
      <c r="ZZ95" s="582">
        <v>0</v>
      </c>
      <c r="AAB95" s="582">
        <v>0</v>
      </c>
      <c r="AAC95" s="582">
        <v>0</v>
      </c>
      <c r="AAD95" s="582">
        <v>0</v>
      </c>
      <c r="AAE95" s="582">
        <v>0</v>
      </c>
      <c r="AAF95" s="582">
        <v>0</v>
      </c>
      <c r="AAH95" s="582">
        <v>0</v>
      </c>
      <c r="AAJ95" s="582">
        <v>0</v>
      </c>
      <c r="AAK95" s="582">
        <v>0</v>
      </c>
      <c r="AAL95" s="582">
        <v>0</v>
      </c>
      <c r="AAN95" s="582">
        <v>0</v>
      </c>
      <c r="AAO95" s="582">
        <v>0</v>
      </c>
      <c r="AAR95" s="582">
        <v>403680</v>
      </c>
      <c r="AAX95" s="582">
        <v>580550</v>
      </c>
      <c r="AAY95" s="582">
        <v>235980</v>
      </c>
      <c r="ABE95" s="582">
        <v>925110.75</v>
      </c>
      <c r="ABH95" s="582">
        <v>0</v>
      </c>
      <c r="ABI95" s="582">
        <v>1224850</v>
      </c>
      <c r="ABJ95" s="582">
        <v>1529710</v>
      </c>
      <c r="ABM95" s="582">
        <v>38420</v>
      </c>
      <c r="ABO95" s="582">
        <v>561175</v>
      </c>
      <c r="ABP95" s="582">
        <v>0</v>
      </c>
      <c r="ABQ95" s="582">
        <v>0</v>
      </c>
      <c r="ABR95" s="582">
        <v>0</v>
      </c>
      <c r="ABS95" s="582">
        <v>0</v>
      </c>
      <c r="ABT95" s="582">
        <v>18920</v>
      </c>
      <c r="ABU95" s="582">
        <v>0</v>
      </c>
      <c r="ABV95" s="582">
        <v>1030470</v>
      </c>
      <c r="ABW95" s="582">
        <v>17380</v>
      </c>
      <c r="ACA95" s="582">
        <v>15000</v>
      </c>
      <c r="ACB95" s="582">
        <v>35100</v>
      </c>
      <c r="ACC95" s="582">
        <v>0</v>
      </c>
      <c r="ACD95" s="582">
        <v>2055477.75</v>
      </c>
      <c r="ACE95" s="582">
        <v>-29600</v>
      </c>
      <c r="ACF95" s="582">
        <v>1900</v>
      </c>
      <c r="ACG95" s="582">
        <v>127100</v>
      </c>
      <c r="ACI95" s="582">
        <v>1009400</v>
      </c>
      <c r="ACR95" s="582">
        <v>1847748.17</v>
      </c>
      <c r="ADE95" s="582">
        <v>181326</v>
      </c>
      <c r="ADX95" s="582">
        <v>0</v>
      </c>
      <c r="ADZ95" s="582">
        <v>58108.33</v>
      </c>
      <c r="AEB95" s="582">
        <v>286381.84999999998</v>
      </c>
      <c r="AEC95" s="582">
        <v>306152.28000000003</v>
      </c>
      <c r="AEE95" s="582">
        <v>1528.63</v>
      </c>
      <c r="AEF95" s="582">
        <v>32500</v>
      </c>
      <c r="AEH95" s="582">
        <v>180906.7</v>
      </c>
      <c r="AEI95" s="582">
        <v>257409.75</v>
      </c>
      <c r="AEJ95" s="582">
        <v>788752.84</v>
      </c>
      <c r="AEK95" s="582">
        <v>0</v>
      </c>
      <c r="AEL95" s="582">
        <v>83518.179999999993</v>
      </c>
      <c r="AEM95" s="582">
        <v>0</v>
      </c>
      <c r="AEN95" s="582">
        <v>40559.4</v>
      </c>
      <c r="AEP95" s="582">
        <v>125819.31</v>
      </c>
      <c r="AEQ95" s="582">
        <v>0</v>
      </c>
      <c r="AES95" s="582">
        <v>123942.53</v>
      </c>
      <c r="AET95" s="582">
        <v>153505</v>
      </c>
      <c r="AEU95" s="582">
        <v>979390</v>
      </c>
      <c r="AEV95" s="582">
        <v>2919950</v>
      </c>
      <c r="AEW95" s="582">
        <v>2874670</v>
      </c>
      <c r="AEX95" s="582">
        <v>689805.9</v>
      </c>
      <c r="AEY95" s="582">
        <v>3232110</v>
      </c>
      <c r="AEZ95" s="582">
        <v>2711428</v>
      </c>
      <c r="AFA95" s="582">
        <v>1851827.25</v>
      </c>
      <c r="AFB95" s="582">
        <v>909500</v>
      </c>
      <c r="AFC95" s="582">
        <v>737180</v>
      </c>
      <c r="AFD95" s="582">
        <v>283473</v>
      </c>
      <c r="AFE95" s="582">
        <v>199713.69</v>
      </c>
      <c r="AFF95" s="582">
        <v>1439787.06</v>
      </c>
      <c r="AFG95" s="582">
        <v>315706.3</v>
      </c>
      <c r="AFH95" s="582">
        <v>1542248.12</v>
      </c>
      <c r="AFI95" s="582">
        <v>147028.09</v>
      </c>
      <c r="AFJ95" s="582">
        <v>59612</v>
      </c>
      <c r="AFK95" s="582">
        <v>1562879.94</v>
      </c>
      <c r="AFL95" s="582">
        <v>757979.35</v>
      </c>
      <c r="AFM95" s="582">
        <v>2151296.83</v>
      </c>
      <c r="AFN95" s="582">
        <v>428179.01</v>
      </c>
      <c r="AFO95" s="582">
        <v>4987</v>
      </c>
      <c r="AFP95" s="582">
        <v>871967.56</v>
      </c>
      <c r="AFQ95" s="582">
        <v>146918.25</v>
      </c>
      <c r="AFR95" s="582">
        <v>10876235.75</v>
      </c>
      <c r="AFS95" s="582">
        <v>1071215.75</v>
      </c>
      <c r="AFT95" s="582">
        <v>1948273.75</v>
      </c>
      <c r="AFU95" s="582">
        <v>441174.75</v>
      </c>
      <c r="AFV95" s="582">
        <v>446998.3</v>
      </c>
      <c r="AFW95" s="582">
        <v>301140.3</v>
      </c>
      <c r="AFX95" s="582">
        <v>1128790.1299999999</v>
      </c>
      <c r="AFY95" s="582">
        <v>1465538.2</v>
      </c>
      <c r="AFZ95" s="582">
        <v>163153.25</v>
      </c>
      <c r="AGA95" s="582">
        <v>4979436.3</v>
      </c>
      <c r="AGB95" s="582">
        <v>263645.5</v>
      </c>
      <c r="AGC95" s="582">
        <v>4700</v>
      </c>
      <c r="AGD95" s="582">
        <v>664300</v>
      </c>
      <c r="AGE95" s="582">
        <v>1019303</v>
      </c>
      <c r="AGF95" s="582">
        <v>992700</v>
      </c>
      <c r="AGG95" s="582">
        <v>1978750</v>
      </c>
      <c r="AGH95" s="582">
        <v>543100</v>
      </c>
      <c r="AGI95" s="582">
        <v>141000</v>
      </c>
      <c r="AGJ95" s="582">
        <v>20950</v>
      </c>
      <c r="AGK95" s="582">
        <v>500400</v>
      </c>
      <c r="AGL95" s="582">
        <v>123500</v>
      </c>
      <c r="AGM95" s="582">
        <v>805900</v>
      </c>
      <c r="AGN95" s="582">
        <v>0</v>
      </c>
      <c r="AGO95" s="582">
        <v>2563</v>
      </c>
      <c r="AGP95" s="582">
        <v>799218</v>
      </c>
      <c r="AGQ95" s="582">
        <v>188848</v>
      </c>
      <c r="AGR95" s="582">
        <v>10145</v>
      </c>
      <c r="AGS95" s="582">
        <v>1598337</v>
      </c>
      <c r="AGT95" s="582">
        <v>10785</v>
      </c>
      <c r="AGU95" s="582">
        <v>129688</v>
      </c>
      <c r="AGV95" s="582">
        <v>589316.34</v>
      </c>
      <c r="AGW95" s="582">
        <v>1210390.8400000001</v>
      </c>
      <c r="AGX95" s="582">
        <v>117830.5</v>
      </c>
      <c r="AGY95" s="582">
        <v>109531.62</v>
      </c>
      <c r="AGZ95" s="582">
        <v>2795</v>
      </c>
      <c r="AHA95" s="582">
        <v>52456</v>
      </c>
      <c r="AHB95" s="582">
        <v>588831.15</v>
      </c>
      <c r="AHC95" s="582">
        <v>186340.5</v>
      </c>
      <c r="AHD95" s="582">
        <v>25336</v>
      </c>
      <c r="AHE95" s="582">
        <v>1150789.55</v>
      </c>
      <c r="AHF95" s="582">
        <v>1658796.25</v>
      </c>
      <c r="AHG95" s="582">
        <v>14524</v>
      </c>
      <c r="AHH95" s="582">
        <v>812747.02</v>
      </c>
      <c r="AHI95" s="582">
        <v>325026.25</v>
      </c>
      <c r="AHJ95" s="582">
        <v>321349.75</v>
      </c>
      <c r="AHK95" s="582">
        <v>28868.5</v>
      </c>
      <c r="AHL95" s="582">
        <v>959876.9</v>
      </c>
      <c r="AHM95" s="582">
        <v>153703.79999999999</v>
      </c>
      <c r="AHN95" s="582">
        <v>1165108</v>
      </c>
      <c r="AHO95" s="582">
        <v>1605903</v>
      </c>
      <c r="AHP95" s="582">
        <v>1034427.2</v>
      </c>
      <c r="AHQ95" s="576">
        <v>5522701.4500000002</v>
      </c>
      <c r="AHR95" s="576">
        <v>694781.2</v>
      </c>
      <c r="AHS95" s="576">
        <v>1671294.15</v>
      </c>
      <c r="AHT95" s="582">
        <f t="shared" si="79"/>
        <v>1246032582.4999993</v>
      </c>
      <c r="AHV95" s="611" t="s">
        <v>6248</v>
      </c>
      <c r="AHW95" s="611" t="s">
        <v>6099</v>
      </c>
      <c r="AHX95" s="611" t="s">
        <v>6100</v>
      </c>
    </row>
    <row r="96" spans="1:908" x14ac:dyDescent="0.7">
      <c r="A96" s="576" t="str">
        <f t="shared" si="78"/>
        <v>ภาระ</v>
      </c>
      <c r="B96" s="581" t="s">
        <v>6101</v>
      </c>
      <c r="C96" s="582" t="s">
        <v>6102</v>
      </c>
      <c r="E96" s="582">
        <v>322350</v>
      </c>
      <c r="J96" s="582">
        <v>0</v>
      </c>
      <c r="AD96" s="582">
        <v>23760</v>
      </c>
      <c r="AE96" s="582">
        <v>50770</v>
      </c>
      <c r="AF96" s="582">
        <v>0</v>
      </c>
      <c r="AJ96" s="582">
        <v>0</v>
      </c>
      <c r="AK96" s="582">
        <v>19090.25</v>
      </c>
      <c r="AM96" s="582">
        <v>561306</v>
      </c>
      <c r="AO96" s="582">
        <v>545</v>
      </c>
      <c r="AP96" s="582">
        <v>250</v>
      </c>
      <c r="AQ96" s="582">
        <v>58550</v>
      </c>
      <c r="AT96" s="582">
        <v>76063.25</v>
      </c>
      <c r="AX96" s="582">
        <v>419</v>
      </c>
      <c r="BH96" s="582">
        <v>133717.75</v>
      </c>
      <c r="BI96" s="582">
        <v>246714.87</v>
      </c>
      <c r="BM96" s="582">
        <v>108527</v>
      </c>
      <c r="BR96" s="582">
        <v>867007.5</v>
      </c>
      <c r="BT96" s="582">
        <v>95329.25</v>
      </c>
      <c r="BU96" s="582">
        <v>44216</v>
      </c>
      <c r="BV96" s="582">
        <v>13477.25</v>
      </c>
      <c r="BW96" s="582">
        <v>10787</v>
      </c>
      <c r="BX96" s="582">
        <v>550</v>
      </c>
      <c r="BY96" s="582">
        <v>156807.5</v>
      </c>
      <c r="BZ96" s="582">
        <v>69103.5</v>
      </c>
      <c r="CA96" s="582">
        <v>450</v>
      </c>
      <c r="CB96" s="582">
        <v>24800</v>
      </c>
      <c r="CC96" s="582">
        <v>3290</v>
      </c>
      <c r="CE96" s="582">
        <v>1105</v>
      </c>
      <c r="CN96" s="582">
        <v>0</v>
      </c>
      <c r="CV96" s="582">
        <v>141200</v>
      </c>
      <c r="CX96" s="582">
        <v>4320</v>
      </c>
      <c r="CY96" s="582">
        <v>26894</v>
      </c>
      <c r="CZ96" s="582">
        <v>3640</v>
      </c>
      <c r="DA96" s="582">
        <v>77584</v>
      </c>
      <c r="DF96" s="582">
        <v>0</v>
      </c>
      <c r="DG96" s="582">
        <v>8174</v>
      </c>
      <c r="DH96" s="582">
        <v>0</v>
      </c>
      <c r="DI96" s="582">
        <v>9793.5</v>
      </c>
      <c r="DN96" s="582">
        <v>1600</v>
      </c>
      <c r="DO96" s="582">
        <v>9909</v>
      </c>
      <c r="DQ96" s="582">
        <v>216339.5</v>
      </c>
      <c r="DS96" s="582">
        <v>18517</v>
      </c>
      <c r="DV96" s="582">
        <v>3000</v>
      </c>
      <c r="DY96" s="582">
        <v>44504.75</v>
      </c>
      <c r="DZ96" s="582">
        <v>14000</v>
      </c>
      <c r="EB96" s="582">
        <v>0</v>
      </c>
      <c r="EC96" s="582">
        <v>631487</v>
      </c>
      <c r="ED96" s="582">
        <v>134010.25</v>
      </c>
      <c r="EH96" s="582">
        <v>5537.5</v>
      </c>
      <c r="EI96" s="582">
        <v>0</v>
      </c>
      <c r="EJ96" s="582">
        <v>548612.94999999995</v>
      </c>
      <c r="EL96" s="582">
        <v>1086936.22</v>
      </c>
      <c r="EN96" s="582">
        <v>51579.5</v>
      </c>
      <c r="EO96" s="582">
        <v>9205</v>
      </c>
      <c r="EP96" s="582">
        <v>321668.5</v>
      </c>
      <c r="EQ96" s="582">
        <v>60200</v>
      </c>
      <c r="ET96" s="582">
        <v>1158600.5</v>
      </c>
      <c r="EV96" s="582">
        <v>41790.5</v>
      </c>
      <c r="EZ96" s="582">
        <v>200</v>
      </c>
      <c r="FC96" s="582">
        <v>0</v>
      </c>
      <c r="FR96" s="582">
        <v>929</v>
      </c>
      <c r="FW96" s="582">
        <v>1608874.05</v>
      </c>
      <c r="FZ96" s="582">
        <v>23410.75</v>
      </c>
      <c r="GG96" s="582">
        <v>0</v>
      </c>
      <c r="GI96" s="582">
        <v>0</v>
      </c>
      <c r="GO96" s="582">
        <v>0</v>
      </c>
      <c r="GV96" s="582">
        <v>0</v>
      </c>
      <c r="GW96" s="582">
        <v>0</v>
      </c>
      <c r="GZ96" s="582">
        <v>6912.5</v>
      </c>
      <c r="HB96" s="582">
        <v>21695</v>
      </c>
      <c r="HK96" s="582">
        <v>1767953.75</v>
      </c>
      <c r="HL96" s="582">
        <v>100</v>
      </c>
      <c r="HM96" s="582">
        <v>107500</v>
      </c>
      <c r="HR96" s="582">
        <v>191157.75</v>
      </c>
      <c r="HU96" s="582">
        <v>83951.83</v>
      </c>
      <c r="IA96" s="582">
        <v>0</v>
      </c>
      <c r="IF96" s="582">
        <v>0</v>
      </c>
      <c r="II96" s="582">
        <v>0</v>
      </c>
      <c r="IJ96" s="582">
        <v>0</v>
      </c>
      <c r="IL96" s="582">
        <v>0</v>
      </c>
      <c r="IM96" s="582">
        <v>6441</v>
      </c>
      <c r="IQ96" s="582">
        <v>14412</v>
      </c>
      <c r="IR96" s="582">
        <v>27265</v>
      </c>
      <c r="IU96" s="582">
        <v>409152.75</v>
      </c>
      <c r="JD96" s="582">
        <v>5775881.5</v>
      </c>
      <c r="JE96" s="582">
        <v>5324.5</v>
      </c>
      <c r="JG96" s="582">
        <v>150785.45000000001</v>
      </c>
      <c r="JI96" s="582">
        <v>1944</v>
      </c>
      <c r="JK96" s="582">
        <v>103434</v>
      </c>
      <c r="JL96" s="582">
        <v>27769.599999999999</v>
      </c>
      <c r="JM96" s="582">
        <v>19601.75</v>
      </c>
      <c r="JN96" s="582">
        <v>2343080.5</v>
      </c>
      <c r="JO96" s="582">
        <v>2206411.0299999998</v>
      </c>
      <c r="JP96" s="582">
        <v>1096235.69</v>
      </c>
      <c r="JQ96" s="582">
        <v>1096020.22</v>
      </c>
      <c r="JR96" s="582">
        <v>1734356.3</v>
      </c>
      <c r="JV96" s="582">
        <v>252</v>
      </c>
      <c r="KI96" s="582">
        <v>33677</v>
      </c>
      <c r="KJ96" s="582">
        <v>9286</v>
      </c>
      <c r="KN96" s="582">
        <v>23788</v>
      </c>
      <c r="KQ96" s="582">
        <v>0</v>
      </c>
      <c r="KS96" s="582">
        <v>1477951.5</v>
      </c>
      <c r="KT96" s="582">
        <v>4188.75</v>
      </c>
      <c r="KU96" s="582">
        <v>212756.2</v>
      </c>
      <c r="KV96" s="582">
        <v>28880</v>
      </c>
      <c r="KW96" s="582">
        <v>89287.22</v>
      </c>
      <c r="KX96" s="582">
        <v>170602.75</v>
      </c>
      <c r="LB96" s="582">
        <v>18657</v>
      </c>
      <c r="LC96" s="582">
        <v>13530</v>
      </c>
      <c r="LK96" s="582">
        <v>240</v>
      </c>
      <c r="LL96" s="582">
        <v>30812.79</v>
      </c>
      <c r="LU96" s="582">
        <v>134156.25</v>
      </c>
      <c r="LV96" s="582">
        <v>7126887.9400000004</v>
      </c>
      <c r="LW96" s="582">
        <v>334324.40000000002</v>
      </c>
      <c r="LX96" s="582">
        <v>85368</v>
      </c>
      <c r="MJ96" s="582">
        <v>0</v>
      </c>
      <c r="MM96" s="582">
        <v>0</v>
      </c>
      <c r="MN96" s="582">
        <v>111202</v>
      </c>
      <c r="MP96" s="582">
        <v>0</v>
      </c>
      <c r="MQ96" s="582">
        <v>0</v>
      </c>
      <c r="MR96" s="582">
        <v>0</v>
      </c>
      <c r="MS96" s="582">
        <v>0</v>
      </c>
      <c r="MT96" s="582">
        <v>153563.75</v>
      </c>
      <c r="MV96" s="582">
        <v>3116347.6</v>
      </c>
      <c r="MW96" s="582">
        <v>0</v>
      </c>
      <c r="MY96" s="582">
        <v>47185.75</v>
      </c>
      <c r="MZ96" s="582">
        <v>0</v>
      </c>
      <c r="NB96" s="582">
        <v>50081</v>
      </c>
      <c r="ND96" s="582">
        <v>15780.75</v>
      </c>
      <c r="NF96" s="582">
        <v>1939.5</v>
      </c>
      <c r="NJ96" s="582">
        <v>6512.5</v>
      </c>
      <c r="NL96" s="582">
        <v>0</v>
      </c>
      <c r="NN96" s="582">
        <v>8958.44</v>
      </c>
      <c r="NO96" s="582">
        <v>0</v>
      </c>
      <c r="NX96" s="582">
        <v>804102</v>
      </c>
      <c r="NY96" s="582">
        <v>395756</v>
      </c>
      <c r="NZ96" s="582">
        <v>0</v>
      </c>
      <c r="OB96" s="582">
        <v>626863.9</v>
      </c>
      <c r="OC96" s="582">
        <v>0</v>
      </c>
      <c r="OH96" s="582">
        <v>2208346.1800000002</v>
      </c>
      <c r="OJ96" s="582">
        <v>386056.85</v>
      </c>
      <c r="ON96" s="582">
        <v>24911366.379999999</v>
      </c>
      <c r="OP96" s="582">
        <v>1086053.25</v>
      </c>
      <c r="OT96" s="582">
        <v>0</v>
      </c>
      <c r="OV96" s="582">
        <v>30717.8</v>
      </c>
      <c r="PB96" s="582">
        <v>86063.5</v>
      </c>
      <c r="PC96" s="582">
        <v>661255.69999999995</v>
      </c>
      <c r="PG96" s="582">
        <v>3120</v>
      </c>
      <c r="PL96" s="582">
        <v>33865</v>
      </c>
      <c r="PM96" s="582">
        <v>47420</v>
      </c>
      <c r="PN96" s="582">
        <v>388544.48</v>
      </c>
      <c r="PQ96" s="582">
        <v>0</v>
      </c>
      <c r="QA96" s="582">
        <v>0</v>
      </c>
      <c r="QE96" s="582">
        <v>0</v>
      </c>
      <c r="QL96" s="582">
        <v>115765</v>
      </c>
      <c r="QV96" s="582">
        <v>34211</v>
      </c>
      <c r="QX96" s="582">
        <v>51374</v>
      </c>
      <c r="QY96" s="582">
        <v>132850</v>
      </c>
      <c r="QZ96" s="582">
        <v>39499</v>
      </c>
      <c r="RA96" s="582">
        <v>175000</v>
      </c>
      <c r="RC96" s="582">
        <v>0</v>
      </c>
      <c r="RD96" s="582">
        <v>290881.40000000002</v>
      </c>
      <c r="RE96" s="582">
        <v>2042433.2</v>
      </c>
      <c r="RF96" s="582">
        <v>0</v>
      </c>
      <c r="RG96" s="582">
        <v>11087</v>
      </c>
      <c r="RI96" s="582">
        <v>32757</v>
      </c>
      <c r="RL96" s="582">
        <v>2643</v>
      </c>
      <c r="RO96" s="582">
        <v>3946</v>
      </c>
      <c r="SB96" s="582">
        <v>191137</v>
      </c>
      <c r="SD96" s="582">
        <v>24980</v>
      </c>
      <c r="SL96" s="582">
        <v>7300</v>
      </c>
      <c r="SM96" s="582">
        <v>39899</v>
      </c>
      <c r="SN96" s="582">
        <v>3050</v>
      </c>
      <c r="SP96" s="582">
        <v>11065</v>
      </c>
      <c r="SQ96" s="582">
        <v>69178.25</v>
      </c>
      <c r="SR96" s="582">
        <v>19953.990000000002</v>
      </c>
      <c r="ST96" s="582">
        <v>0</v>
      </c>
      <c r="TA96" s="582">
        <v>0</v>
      </c>
      <c r="TJ96" s="582">
        <v>0</v>
      </c>
      <c r="TL96" s="582">
        <v>11276.5</v>
      </c>
      <c r="TM96" s="582">
        <v>18977</v>
      </c>
      <c r="TN96" s="582">
        <v>0</v>
      </c>
      <c r="TP96" s="582">
        <v>7501</v>
      </c>
      <c r="TS96" s="582">
        <v>600</v>
      </c>
      <c r="TV96" s="582">
        <v>32687.43</v>
      </c>
      <c r="TX96" s="582">
        <v>21749</v>
      </c>
      <c r="TY96" s="582">
        <v>0</v>
      </c>
      <c r="UC96" s="582">
        <v>5842</v>
      </c>
      <c r="UI96" s="582">
        <v>136357</v>
      </c>
      <c r="UJ96" s="582">
        <v>1046617</v>
      </c>
      <c r="UM96" s="582">
        <v>69399</v>
      </c>
      <c r="UP96" s="582">
        <v>321806.75</v>
      </c>
      <c r="UR96" s="582">
        <v>0</v>
      </c>
      <c r="UV96" s="582">
        <v>47230</v>
      </c>
      <c r="UZ96" s="582">
        <v>0</v>
      </c>
      <c r="VA96" s="582">
        <v>29904</v>
      </c>
      <c r="VM96" s="582">
        <v>10238</v>
      </c>
      <c r="VO96" s="582">
        <v>314057.8</v>
      </c>
      <c r="VP96" s="582">
        <v>285706.39</v>
      </c>
      <c r="VQ96" s="582">
        <v>0</v>
      </c>
      <c r="VR96" s="582">
        <v>13491</v>
      </c>
      <c r="VS96" s="582">
        <v>0</v>
      </c>
      <c r="VT96" s="582">
        <v>17038.5</v>
      </c>
      <c r="VV96" s="582">
        <v>31461</v>
      </c>
      <c r="VW96" s="582">
        <v>236913.2</v>
      </c>
      <c r="VX96" s="582">
        <v>21665</v>
      </c>
      <c r="VY96" s="582">
        <v>237747</v>
      </c>
      <c r="VZ96" s="582">
        <v>0</v>
      </c>
      <c r="WA96" s="582">
        <v>169939.04</v>
      </c>
      <c r="WC96" s="582">
        <v>8913</v>
      </c>
      <c r="WI96" s="582">
        <v>0</v>
      </c>
      <c r="WJ96" s="582">
        <v>23147</v>
      </c>
      <c r="WP96" s="582">
        <v>0</v>
      </c>
      <c r="WQ96" s="582">
        <v>0</v>
      </c>
      <c r="WV96" s="582">
        <v>420280</v>
      </c>
      <c r="XA96" s="582">
        <v>68336.600000000006</v>
      </c>
      <c r="XE96" s="582">
        <v>9554</v>
      </c>
      <c r="XH96" s="582">
        <v>28788</v>
      </c>
      <c r="XM96" s="582">
        <v>137218.25</v>
      </c>
      <c r="YA96" s="582">
        <v>258618</v>
      </c>
      <c r="YG96" s="582">
        <v>0</v>
      </c>
      <c r="YH96" s="582">
        <v>0</v>
      </c>
      <c r="YI96" s="582">
        <v>0</v>
      </c>
      <c r="YJ96" s="582">
        <v>5400</v>
      </c>
      <c r="YK96" s="582">
        <v>0</v>
      </c>
      <c r="YL96" s="582">
        <v>41690.75</v>
      </c>
      <c r="YN96" s="582">
        <v>44084</v>
      </c>
      <c r="YO96" s="582">
        <v>34048.5</v>
      </c>
      <c r="YQ96" s="582">
        <v>0</v>
      </c>
      <c r="ZM96" s="582">
        <v>0</v>
      </c>
      <c r="ZQ96" s="582">
        <v>0</v>
      </c>
      <c r="ZS96" s="582">
        <v>10540</v>
      </c>
      <c r="AAD96" s="582">
        <v>0</v>
      </c>
      <c r="AAR96" s="582">
        <v>0</v>
      </c>
      <c r="ABF96" s="582">
        <v>31436</v>
      </c>
      <c r="ABS96" s="582">
        <v>160000</v>
      </c>
      <c r="ABY96" s="582">
        <v>254990.75</v>
      </c>
      <c r="ACN96" s="582">
        <v>0</v>
      </c>
      <c r="ADM96" s="582">
        <v>72453</v>
      </c>
      <c r="AEC96" s="582">
        <v>6312</v>
      </c>
      <c r="AEG96" s="582">
        <v>117307</v>
      </c>
      <c r="AEJ96" s="582">
        <v>2580</v>
      </c>
      <c r="AEN96" s="582">
        <v>452000</v>
      </c>
      <c r="AET96" s="582">
        <v>0</v>
      </c>
      <c r="AFD96" s="582">
        <v>0</v>
      </c>
      <c r="AFE96" s="582">
        <v>54896</v>
      </c>
      <c r="AFG96" s="582">
        <v>493394.5</v>
      </c>
      <c r="AFJ96" s="582">
        <v>8625.5</v>
      </c>
      <c r="AFU96" s="582">
        <v>0</v>
      </c>
      <c r="AFW96" s="582">
        <v>2831</v>
      </c>
      <c r="AFY96" s="582">
        <v>2379</v>
      </c>
      <c r="AGA96" s="582">
        <v>7100</v>
      </c>
      <c r="AGG96" s="582">
        <v>734459.25</v>
      </c>
      <c r="AGP96" s="582">
        <v>0</v>
      </c>
      <c r="AGT96" s="582">
        <v>47850</v>
      </c>
      <c r="AHA96" s="582">
        <v>34595.75</v>
      </c>
      <c r="AHB96" s="582">
        <v>0</v>
      </c>
      <c r="AHN96" s="582">
        <v>0</v>
      </c>
      <c r="AHP96" s="582">
        <v>650</v>
      </c>
      <c r="AHR96" s="576">
        <v>0</v>
      </c>
      <c r="AHT96" s="582">
        <f t="shared" si="79"/>
        <v>81286329.140000015</v>
      </c>
      <c r="AHV96" s="611" t="s">
        <v>6248</v>
      </c>
      <c r="AHW96" s="611" t="s">
        <v>6101</v>
      </c>
      <c r="AHX96" s="611" t="s">
        <v>6102</v>
      </c>
    </row>
    <row r="97" spans="1:908" x14ac:dyDescent="0.7">
      <c r="A97" s="576" t="str">
        <f t="shared" si="78"/>
        <v>ภาระ</v>
      </c>
      <c r="B97" s="581" t="s">
        <v>6103</v>
      </c>
      <c r="C97" s="582" t="s">
        <v>6104</v>
      </c>
      <c r="D97" s="582">
        <v>1500</v>
      </c>
      <c r="E97" s="582">
        <v>589.5</v>
      </c>
      <c r="F97" s="582">
        <v>1400</v>
      </c>
      <c r="G97" s="582">
        <v>82</v>
      </c>
      <c r="H97" s="582">
        <v>95813.75</v>
      </c>
      <c r="J97" s="582">
        <v>5615.5</v>
      </c>
      <c r="K97" s="582">
        <v>11192.75</v>
      </c>
      <c r="L97" s="582">
        <v>1245</v>
      </c>
      <c r="M97" s="582">
        <v>2100.75</v>
      </c>
      <c r="O97" s="582">
        <v>36672</v>
      </c>
      <c r="P97" s="582">
        <v>0</v>
      </c>
      <c r="Q97" s="582">
        <v>50117</v>
      </c>
      <c r="R97" s="582">
        <v>0</v>
      </c>
      <c r="S97" s="582">
        <v>274077.5</v>
      </c>
      <c r="T97" s="582">
        <v>1652</v>
      </c>
      <c r="V97" s="582">
        <v>2510309</v>
      </c>
      <c r="W97" s="582">
        <v>559051</v>
      </c>
      <c r="Y97" s="582">
        <v>80430</v>
      </c>
      <c r="AB97" s="582">
        <v>3659</v>
      </c>
      <c r="AC97" s="582">
        <v>187908.25</v>
      </c>
      <c r="AD97" s="582">
        <v>383224.48</v>
      </c>
      <c r="AE97" s="582">
        <v>210359</v>
      </c>
      <c r="AG97" s="582">
        <v>0</v>
      </c>
      <c r="AH97" s="582">
        <v>426248.5</v>
      </c>
      <c r="AI97" s="582">
        <v>525506.82999999996</v>
      </c>
      <c r="AJ97" s="582">
        <v>0</v>
      </c>
      <c r="AK97" s="582">
        <v>349775.66</v>
      </c>
      <c r="AL97" s="582">
        <v>0</v>
      </c>
      <c r="AM97" s="582">
        <v>1960540</v>
      </c>
      <c r="AO97" s="582">
        <v>562224</v>
      </c>
      <c r="AP97" s="582">
        <v>2852236.85</v>
      </c>
      <c r="AS97" s="582">
        <v>260000</v>
      </c>
      <c r="AT97" s="582">
        <v>1711.5</v>
      </c>
      <c r="AX97" s="582">
        <v>65809</v>
      </c>
      <c r="BA97" s="582">
        <v>3137</v>
      </c>
      <c r="BC97" s="582">
        <v>0</v>
      </c>
      <c r="BH97" s="582">
        <v>0</v>
      </c>
      <c r="BI97" s="582">
        <v>66489.25</v>
      </c>
      <c r="BJ97" s="582">
        <v>390</v>
      </c>
      <c r="BK97" s="582">
        <v>0</v>
      </c>
      <c r="BM97" s="582">
        <v>130</v>
      </c>
      <c r="BO97" s="582">
        <v>0</v>
      </c>
      <c r="BR97" s="582">
        <v>112461.25</v>
      </c>
      <c r="BT97" s="582">
        <v>326709.5</v>
      </c>
      <c r="BU97" s="582">
        <v>397525</v>
      </c>
      <c r="BV97" s="582">
        <v>43550.5</v>
      </c>
      <c r="BW97" s="582">
        <v>49041.75</v>
      </c>
      <c r="BX97" s="582">
        <v>7435</v>
      </c>
      <c r="BY97" s="582">
        <v>41271.5</v>
      </c>
      <c r="BZ97" s="582">
        <v>8000</v>
      </c>
      <c r="CE97" s="582">
        <v>0</v>
      </c>
      <c r="CF97" s="582">
        <v>3000</v>
      </c>
      <c r="CG97" s="582">
        <v>22070</v>
      </c>
      <c r="CH97" s="582">
        <v>41412.25</v>
      </c>
      <c r="CI97" s="582">
        <v>19792</v>
      </c>
      <c r="CJ97" s="582">
        <v>28650</v>
      </c>
      <c r="CK97" s="582">
        <v>80639.5</v>
      </c>
      <c r="CL97" s="582">
        <v>24904</v>
      </c>
      <c r="CM97" s="582">
        <v>5010</v>
      </c>
      <c r="CN97" s="582">
        <v>39789.5</v>
      </c>
      <c r="CO97" s="582">
        <v>3900</v>
      </c>
      <c r="CP97" s="582">
        <v>29198</v>
      </c>
      <c r="CQ97" s="582">
        <v>13055</v>
      </c>
      <c r="CR97" s="582">
        <v>32045.25</v>
      </c>
      <c r="CS97" s="582">
        <v>8476</v>
      </c>
      <c r="CT97" s="582">
        <v>1253680.75</v>
      </c>
      <c r="CU97" s="582">
        <v>96728.75</v>
      </c>
      <c r="CV97" s="582">
        <v>0</v>
      </c>
      <c r="CW97" s="582">
        <v>335216.74</v>
      </c>
      <c r="CX97" s="582">
        <v>59930.75</v>
      </c>
      <c r="CY97" s="582">
        <v>126762.75</v>
      </c>
      <c r="CZ97" s="582">
        <v>103526.75</v>
      </c>
      <c r="DA97" s="582">
        <v>111611.5</v>
      </c>
      <c r="DB97" s="582">
        <v>6135.25</v>
      </c>
      <c r="DC97" s="582">
        <v>888952.5</v>
      </c>
      <c r="DD97" s="582">
        <v>1011</v>
      </c>
      <c r="DG97" s="582">
        <v>894</v>
      </c>
      <c r="DH97" s="582">
        <v>718531</v>
      </c>
      <c r="DI97" s="582">
        <v>4618</v>
      </c>
      <c r="DK97" s="582">
        <v>103773.5</v>
      </c>
      <c r="DL97" s="582">
        <v>19059.5</v>
      </c>
      <c r="DM97" s="582">
        <v>39724.25</v>
      </c>
      <c r="DN97" s="582">
        <v>11544.5</v>
      </c>
      <c r="DO97" s="582">
        <v>-310</v>
      </c>
      <c r="DP97" s="582">
        <v>7506.7</v>
      </c>
      <c r="DQ97" s="582">
        <v>673188.53</v>
      </c>
      <c r="DR97" s="582">
        <v>1462.5</v>
      </c>
      <c r="DS97" s="582">
        <v>19530.5</v>
      </c>
      <c r="DT97" s="582">
        <v>98035</v>
      </c>
      <c r="DU97" s="582">
        <v>59813.5</v>
      </c>
      <c r="DV97" s="582">
        <v>10828</v>
      </c>
      <c r="DW97" s="582">
        <v>9866</v>
      </c>
      <c r="DX97" s="582">
        <v>3711</v>
      </c>
      <c r="DY97" s="582">
        <v>2827</v>
      </c>
      <c r="DZ97" s="582">
        <v>139822</v>
      </c>
      <c r="EA97" s="582">
        <v>2206</v>
      </c>
      <c r="EB97" s="582">
        <v>2271</v>
      </c>
      <c r="ED97" s="582">
        <v>41286.25</v>
      </c>
      <c r="EE97" s="582">
        <v>15466.5</v>
      </c>
      <c r="EH97" s="582">
        <v>3400</v>
      </c>
      <c r="EI97" s="582">
        <v>0</v>
      </c>
      <c r="EL97" s="582">
        <v>335886</v>
      </c>
      <c r="EO97" s="582">
        <v>21016</v>
      </c>
      <c r="EP97" s="582">
        <v>245901.5</v>
      </c>
      <c r="EQ97" s="582">
        <v>479.5</v>
      </c>
      <c r="ET97" s="582">
        <v>2761441.25</v>
      </c>
      <c r="EU97" s="582">
        <v>44394.5</v>
      </c>
      <c r="EV97" s="582">
        <v>49838</v>
      </c>
      <c r="EX97" s="582">
        <v>790</v>
      </c>
      <c r="EY97" s="582">
        <v>118083</v>
      </c>
      <c r="EZ97" s="582">
        <v>690</v>
      </c>
      <c r="FQ97" s="582">
        <v>117781.4</v>
      </c>
      <c r="FR97" s="582">
        <v>141401.5</v>
      </c>
      <c r="FS97" s="582">
        <v>109503</v>
      </c>
      <c r="FT97" s="582">
        <v>34166</v>
      </c>
      <c r="FU97" s="582">
        <v>291701.75</v>
      </c>
      <c r="FV97" s="582">
        <v>18304</v>
      </c>
      <c r="FX97" s="582">
        <v>147359.5</v>
      </c>
      <c r="FY97" s="582">
        <v>346882</v>
      </c>
      <c r="FZ97" s="582">
        <v>851801.14</v>
      </c>
      <c r="GA97" s="582">
        <v>200</v>
      </c>
      <c r="GB97" s="582">
        <v>172596</v>
      </c>
      <c r="GC97" s="582">
        <v>24398</v>
      </c>
      <c r="GD97" s="582">
        <v>4870</v>
      </c>
      <c r="GE97" s="582">
        <v>845023</v>
      </c>
      <c r="GG97" s="582">
        <v>0</v>
      </c>
      <c r="GI97" s="582">
        <v>0</v>
      </c>
      <c r="GT97" s="582">
        <v>0</v>
      </c>
      <c r="GW97" s="582">
        <v>0</v>
      </c>
      <c r="GY97" s="582">
        <v>1073402.25</v>
      </c>
      <c r="GZ97" s="582">
        <v>3957.5</v>
      </c>
      <c r="HA97" s="582">
        <v>668283</v>
      </c>
      <c r="HB97" s="582">
        <v>1829284</v>
      </c>
      <c r="HC97" s="582">
        <v>1241696.5</v>
      </c>
      <c r="HD97" s="582">
        <v>680160.15</v>
      </c>
      <c r="HE97" s="582">
        <v>1562587.8</v>
      </c>
      <c r="HF97" s="582">
        <v>4860724.57</v>
      </c>
      <c r="HG97" s="582">
        <v>1876072</v>
      </c>
      <c r="HH97" s="582">
        <v>1703261</v>
      </c>
      <c r="HI97" s="582">
        <v>447298.25</v>
      </c>
      <c r="HL97" s="582">
        <v>1058937.25</v>
      </c>
      <c r="HM97" s="582">
        <v>109675.67</v>
      </c>
      <c r="HN97" s="582">
        <v>182192.5</v>
      </c>
      <c r="HO97" s="582">
        <v>274073.95</v>
      </c>
      <c r="HP97" s="582">
        <v>7231</v>
      </c>
      <c r="HR97" s="582">
        <v>8095321.1299999999</v>
      </c>
      <c r="HS97" s="582">
        <v>26350</v>
      </c>
      <c r="HU97" s="582">
        <v>2948238.65</v>
      </c>
      <c r="HX97" s="582">
        <v>2998074.55</v>
      </c>
      <c r="IA97" s="582">
        <v>0</v>
      </c>
      <c r="IB97" s="582">
        <v>34845.25</v>
      </c>
      <c r="ID97" s="582">
        <v>1583668.5</v>
      </c>
      <c r="IE97" s="582">
        <v>0</v>
      </c>
      <c r="IH97" s="582">
        <v>60257</v>
      </c>
      <c r="II97" s="582">
        <v>372296.5</v>
      </c>
      <c r="IJ97" s="582">
        <v>0</v>
      </c>
      <c r="IK97" s="582">
        <v>109778.5</v>
      </c>
      <c r="IL97" s="582">
        <v>658286</v>
      </c>
      <c r="IM97" s="582">
        <v>16540958.5</v>
      </c>
      <c r="IN97" s="582">
        <v>12270468.5</v>
      </c>
      <c r="IO97" s="582">
        <v>26129</v>
      </c>
      <c r="IP97" s="582">
        <v>577123.75</v>
      </c>
      <c r="IQ97" s="582">
        <v>193832.5</v>
      </c>
      <c r="IR97" s="582">
        <v>4969734.08</v>
      </c>
      <c r="IS97" s="582">
        <v>0</v>
      </c>
      <c r="IT97" s="582">
        <v>62043</v>
      </c>
      <c r="IU97" s="582">
        <v>2245</v>
      </c>
      <c r="IW97" s="582">
        <v>4858.5</v>
      </c>
      <c r="IX97" s="582">
        <v>10543</v>
      </c>
      <c r="IZ97" s="582">
        <v>1068.75</v>
      </c>
      <c r="JA97" s="582">
        <v>1570.5</v>
      </c>
      <c r="JB97" s="582">
        <v>3130</v>
      </c>
      <c r="JC97" s="582">
        <v>0</v>
      </c>
      <c r="JE97" s="582">
        <v>6268.75</v>
      </c>
      <c r="JF97" s="582">
        <v>64500</v>
      </c>
      <c r="JG97" s="582">
        <v>40326.18</v>
      </c>
      <c r="JI97" s="582">
        <v>50</v>
      </c>
      <c r="JK97" s="582">
        <v>9540</v>
      </c>
      <c r="JL97" s="582">
        <v>37061.93</v>
      </c>
      <c r="JM97" s="582">
        <v>30448</v>
      </c>
      <c r="JN97" s="582">
        <v>0</v>
      </c>
      <c r="JP97" s="582">
        <v>4597.25</v>
      </c>
      <c r="JS97" s="582">
        <v>0</v>
      </c>
      <c r="JU97" s="582">
        <v>6382</v>
      </c>
      <c r="JW97" s="582">
        <v>0</v>
      </c>
      <c r="JY97" s="582">
        <v>28716</v>
      </c>
      <c r="KC97" s="582">
        <v>0</v>
      </c>
      <c r="KI97" s="582">
        <v>325927.75</v>
      </c>
      <c r="KJ97" s="582">
        <v>218072</v>
      </c>
      <c r="KK97" s="582">
        <v>125419</v>
      </c>
      <c r="KM97" s="582">
        <v>57481</v>
      </c>
      <c r="KN97" s="582">
        <v>256465</v>
      </c>
      <c r="KO97" s="582">
        <v>162959</v>
      </c>
      <c r="KR97" s="582">
        <v>5114</v>
      </c>
      <c r="KS97" s="582">
        <v>1092</v>
      </c>
      <c r="KT97" s="582">
        <v>276166</v>
      </c>
      <c r="KU97" s="582">
        <v>2750</v>
      </c>
      <c r="KV97" s="582">
        <v>126881.5</v>
      </c>
      <c r="KW97" s="582">
        <v>111271.85</v>
      </c>
      <c r="KX97" s="582">
        <v>215797.25</v>
      </c>
      <c r="KZ97" s="582">
        <v>38400</v>
      </c>
      <c r="LH97" s="582">
        <v>2449988.7999999998</v>
      </c>
      <c r="LJ97" s="582">
        <v>27619.39</v>
      </c>
      <c r="LK97" s="582">
        <v>4566.75</v>
      </c>
      <c r="LL97" s="582">
        <v>51491</v>
      </c>
      <c r="LQ97" s="582">
        <v>2845</v>
      </c>
      <c r="LW97" s="582">
        <v>1900</v>
      </c>
      <c r="LX97" s="582">
        <v>4000</v>
      </c>
      <c r="LZ97" s="582">
        <v>38000</v>
      </c>
      <c r="MC97" s="582">
        <v>27850</v>
      </c>
      <c r="MF97" s="582">
        <v>927714</v>
      </c>
      <c r="MI97" s="582">
        <v>0</v>
      </c>
      <c r="MJ97" s="582">
        <v>89925</v>
      </c>
      <c r="MK97" s="582">
        <v>0</v>
      </c>
      <c r="MM97" s="582">
        <v>0</v>
      </c>
      <c r="MO97" s="582">
        <v>0</v>
      </c>
      <c r="MP97" s="582">
        <v>0</v>
      </c>
      <c r="MQ97" s="582">
        <v>0</v>
      </c>
      <c r="MR97" s="582">
        <v>981.5</v>
      </c>
      <c r="MS97" s="582">
        <v>0</v>
      </c>
      <c r="MT97" s="582">
        <v>210825.75</v>
      </c>
      <c r="MU97" s="582">
        <v>18295.63</v>
      </c>
      <c r="MV97" s="582">
        <v>2099912.25</v>
      </c>
      <c r="MW97" s="582">
        <v>0</v>
      </c>
      <c r="MY97" s="582">
        <v>208322.57</v>
      </c>
      <c r="NB97" s="582">
        <v>755202.25</v>
      </c>
      <c r="NE97" s="582">
        <v>462410.25</v>
      </c>
      <c r="NF97" s="582">
        <v>1616537.65</v>
      </c>
      <c r="NG97" s="582">
        <v>18897</v>
      </c>
      <c r="NH97" s="582">
        <v>4061474.88</v>
      </c>
      <c r="NI97" s="582">
        <v>280734.25</v>
      </c>
      <c r="NJ97" s="582">
        <v>72360.5</v>
      </c>
      <c r="NK97" s="582">
        <v>141870</v>
      </c>
      <c r="NL97" s="582">
        <v>4836216.25</v>
      </c>
      <c r="NM97" s="582">
        <v>103789.5</v>
      </c>
      <c r="NN97" s="582">
        <v>366811.05</v>
      </c>
      <c r="NO97" s="582">
        <v>19718</v>
      </c>
      <c r="NP97" s="582">
        <v>506</v>
      </c>
      <c r="NQ97" s="582">
        <v>48510</v>
      </c>
      <c r="NX97" s="582">
        <v>238552.25</v>
      </c>
      <c r="NY97" s="582">
        <v>456179.25</v>
      </c>
      <c r="NZ97" s="582">
        <v>1659</v>
      </c>
      <c r="OA97" s="582">
        <v>246000</v>
      </c>
      <c r="OB97" s="582">
        <v>0</v>
      </c>
      <c r="OD97" s="582">
        <v>25639</v>
      </c>
      <c r="OH97" s="582">
        <v>33976.800000000003</v>
      </c>
      <c r="OK97" s="582">
        <v>645481.55000000005</v>
      </c>
      <c r="ON97" s="582">
        <v>5672312.0199999996</v>
      </c>
      <c r="OP97" s="582">
        <v>259654.73</v>
      </c>
      <c r="OQ97" s="582">
        <v>290972.25</v>
      </c>
      <c r="OR97" s="582">
        <v>1679573.25</v>
      </c>
      <c r="OS97" s="582">
        <v>1011095.75</v>
      </c>
      <c r="OT97" s="582">
        <v>296307</v>
      </c>
      <c r="OV97" s="582">
        <v>54704.25</v>
      </c>
      <c r="OW97" s="582">
        <v>87316</v>
      </c>
      <c r="OX97" s="582">
        <v>410224.5</v>
      </c>
      <c r="OY97" s="582">
        <v>2790</v>
      </c>
      <c r="OZ97" s="582">
        <v>0</v>
      </c>
      <c r="PB97" s="582">
        <v>6858</v>
      </c>
      <c r="PG97" s="582">
        <v>0</v>
      </c>
      <c r="PH97" s="582">
        <v>0</v>
      </c>
      <c r="PN97" s="582">
        <v>1480</v>
      </c>
      <c r="PU97" s="582">
        <v>1763232</v>
      </c>
      <c r="QC97" s="582">
        <v>0</v>
      </c>
      <c r="QF97" s="582">
        <v>0</v>
      </c>
      <c r="QU97" s="582">
        <v>1029384</v>
      </c>
      <c r="QV97" s="582">
        <v>5466</v>
      </c>
      <c r="QX97" s="582">
        <v>136144</v>
      </c>
      <c r="RB97" s="582">
        <v>119348</v>
      </c>
      <c r="RD97" s="582">
        <v>238806.5</v>
      </c>
      <c r="RF97" s="582">
        <v>0</v>
      </c>
      <c r="RH97" s="582">
        <v>0</v>
      </c>
      <c r="RI97" s="582">
        <v>3366</v>
      </c>
      <c r="RJ97" s="582">
        <v>1351</v>
      </c>
      <c r="RK97" s="582">
        <v>255</v>
      </c>
      <c r="RL97" s="582">
        <v>7902</v>
      </c>
      <c r="RM97" s="582">
        <v>3203</v>
      </c>
      <c r="RO97" s="582">
        <v>2875</v>
      </c>
      <c r="RP97" s="582">
        <v>4369</v>
      </c>
      <c r="RQ97" s="582">
        <v>3430</v>
      </c>
      <c r="RR97" s="582">
        <v>3467</v>
      </c>
      <c r="RS97" s="582">
        <v>2164</v>
      </c>
      <c r="RT97" s="582">
        <v>2156</v>
      </c>
      <c r="RU97" s="582">
        <v>11359</v>
      </c>
      <c r="RV97" s="582">
        <v>2618</v>
      </c>
      <c r="RW97" s="582">
        <v>2271</v>
      </c>
      <c r="RX97" s="582">
        <v>4106</v>
      </c>
      <c r="RY97" s="582">
        <v>340</v>
      </c>
      <c r="RZ97" s="582">
        <v>5379</v>
      </c>
      <c r="SD97" s="582">
        <v>210677</v>
      </c>
      <c r="SE97" s="582">
        <v>356045.5</v>
      </c>
      <c r="SF97" s="582">
        <v>57682</v>
      </c>
      <c r="SG97" s="582">
        <v>240</v>
      </c>
      <c r="SH97" s="582">
        <v>650</v>
      </c>
      <c r="SI97" s="582">
        <v>401129</v>
      </c>
      <c r="SL97" s="582">
        <v>7062</v>
      </c>
      <c r="SM97" s="582">
        <v>157330.5</v>
      </c>
      <c r="ST97" s="582">
        <v>0</v>
      </c>
      <c r="TA97" s="582">
        <v>420</v>
      </c>
      <c r="TJ97" s="582">
        <v>124716</v>
      </c>
      <c r="TO97" s="582">
        <v>0</v>
      </c>
      <c r="TT97" s="582">
        <v>0</v>
      </c>
      <c r="TU97" s="582">
        <v>700</v>
      </c>
      <c r="TV97" s="582">
        <v>2134</v>
      </c>
      <c r="TX97" s="582">
        <v>150</v>
      </c>
      <c r="TZ97" s="582">
        <v>0</v>
      </c>
      <c r="UA97" s="582">
        <v>0</v>
      </c>
      <c r="UB97" s="582">
        <v>0</v>
      </c>
      <c r="UI97" s="582">
        <v>0</v>
      </c>
      <c r="UJ97" s="582">
        <v>0</v>
      </c>
      <c r="UK97" s="582">
        <v>0</v>
      </c>
      <c r="UP97" s="582">
        <v>29447</v>
      </c>
      <c r="UR97" s="582">
        <v>6947</v>
      </c>
      <c r="UT97" s="582">
        <v>142684</v>
      </c>
      <c r="UV97" s="582">
        <v>329707</v>
      </c>
      <c r="UW97" s="582">
        <v>57533</v>
      </c>
      <c r="UX97" s="582">
        <v>33394</v>
      </c>
      <c r="UY97" s="582">
        <v>12050</v>
      </c>
      <c r="UZ97" s="582">
        <v>4396</v>
      </c>
      <c r="VA97" s="582">
        <v>91343.5</v>
      </c>
      <c r="VB97" s="582">
        <v>10314</v>
      </c>
      <c r="VC97" s="582">
        <v>0</v>
      </c>
      <c r="VD97" s="582">
        <v>8016</v>
      </c>
      <c r="VE97" s="582">
        <v>1310</v>
      </c>
      <c r="VF97" s="582">
        <v>5380.5</v>
      </c>
      <c r="VG97" s="582">
        <v>12516.75</v>
      </c>
      <c r="VH97" s="582">
        <v>13429</v>
      </c>
      <c r="VI97" s="582">
        <v>54200</v>
      </c>
      <c r="VJ97" s="582">
        <v>24084</v>
      </c>
      <c r="VK97" s="582">
        <v>1088</v>
      </c>
      <c r="VO97" s="582">
        <v>3123150.75</v>
      </c>
      <c r="VP97" s="582">
        <v>983075.85</v>
      </c>
      <c r="VS97" s="582">
        <v>0</v>
      </c>
      <c r="VT97" s="582">
        <v>213</v>
      </c>
      <c r="VV97" s="582">
        <v>0</v>
      </c>
      <c r="VX97" s="582">
        <v>3050</v>
      </c>
      <c r="VY97" s="582">
        <v>7650</v>
      </c>
      <c r="WA97" s="582">
        <v>16150.5</v>
      </c>
      <c r="WC97" s="582">
        <v>3750</v>
      </c>
      <c r="WD97" s="582">
        <v>697510</v>
      </c>
      <c r="WE97" s="582">
        <v>774089.75</v>
      </c>
      <c r="WG97" s="582">
        <v>165882.4</v>
      </c>
      <c r="WH97" s="582">
        <v>655200</v>
      </c>
      <c r="WI97" s="582">
        <v>94563.5</v>
      </c>
      <c r="WJ97" s="582">
        <v>76152</v>
      </c>
      <c r="WK97" s="582">
        <v>0</v>
      </c>
      <c r="WO97" s="582">
        <v>5687034.4000000004</v>
      </c>
      <c r="WR97" s="582">
        <v>2598724.58</v>
      </c>
      <c r="WT97" s="582">
        <v>78406.600000000006</v>
      </c>
      <c r="WX97" s="582">
        <v>133642.79999999999</v>
      </c>
      <c r="XD97" s="582">
        <v>26162</v>
      </c>
      <c r="XE97" s="582">
        <v>187038</v>
      </c>
      <c r="XP97" s="582">
        <v>3418</v>
      </c>
      <c r="XT97" s="582">
        <v>147</v>
      </c>
      <c r="XU97" s="582">
        <v>330</v>
      </c>
      <c r="XZ97" s="582">
        <v>525</v>
      </c>
      <c r="YF97" s="582">
        <v>24601</v>
      </c>
      <c r="YH97" s="582">
        <v>9711.75</v>
      </c>
      <c r="YI97" s="582">
        <v>0</v>
      </c>
      <c r="YJ97" s="582">
        <v>24759</v>
      </c>
      <c r="YL97" s="582">
        <v>0</v>
      </c>
      <c r="YN97" s="582">
        <v>5663</v>
      </c>
      <c r="YO97" s="582">
        <v>2104</v>
      </c>
      <c r="YP97" s="582">
        <v>1162</v>
      </c>
      <c r="YT97" s="582">
        <v>733</v>
      </c>
      <c r="YU97" s="582">
        <v>261</v>
      </c>
      <c r="ZM97" s="582">
        <v>42224</v>
      </c>
      <c r="AAP97" s="582">
        <v>203025.75</v>
      </c>
      <c r="AAQ97" s="582">
        <v>1866</v>
      </c>
      <c r="AAR97" s="582">
        <v>639290.75</v>
      </c>
      <c r="AAS97" s="582">
        <v>106711</v>
      </c>
      <c r="AAX97" s="582">
        <v>305321</v>
      </c>
      <c r="AAY97" s="582">
        <v>17032.25</v>
      </c>
      <c r="ABB97" s="582">
        <v>256970.05</v>
      </c>
      <c r="ABE97" s="582">
        <v>27443.75</v>
      </c>
      <c r="ABH97" s="582">
        <v>0</v>
      </c>
      <c r="ABI97" s="582">
        <v>258153</v>
      </c>
      <c r="ABJ97" s="582">
        <v>419730</v>
      </c>
      <c r="ABO97" s="582">
        <v>400760</v>
      </c>
      <c r="ABY97" s="582">
        <v>0</v>
      </c>
      <c r="ACD97" s="582">
        <v>126615.5</v>
      </c>
      <c r="ACG97" s="582">
        <v>0</v>
      </c>
      <c r="ACJ97" s="582">
        <v>62186.27</v>
      </c>
      <c r="ACK97" s="582">
        <v>2160</v>
      </c>
      <c r="ACL97" s="582">
        <v>13780</v>
      </c>
      <c r="ACM97" s="582">
        <v>9240</v>
      </c>
      <c r="ACQ97" s="582">
        <v>10120</v>
      </c>
      <c r="ACS97" s="582">
        <v>200</v>
      </c>
      <c r="ACT97" s="582">
        <v>55572.29</v>
      </c>
      <c r="ACX97" s="582">
        <v>12940</v>
      </c>
      <c r="ACY97" s="582">
        <v>250400</v>
      </c>
      <c r="ADB97" s="582">
        <v>168482</v>
      </c>
      <c r="ADZ97" s="582">
        <v>0</v>
      </c>
      <c r="AEB97" s="582">
        <v>261845</v>
      </c>
      <c r="AEC97" s="582">
        <v>7032.5</v>
      </c>
      <c r="AEE97" s="582">
        <v>0</v>
      </c>
      <c r="AEG97" s="582">
        <v>1300</v>
      </c>
      <c r="AEI97" s="582">
        <v>570</v>
      </c>
      <c r="AEJ97" s="582">
        <v>136617</v>
      </c>
      <c r="AEK97" s="582">
        <v>13050</v>
      </c>
      <c r="AEL97" s="582">
        <v>3734</v>
      </c>
      <c r="AEN97" s="582">
        <v>4750</v>
      </c>
      <c r="AEP97" s="582">
        <v>790</v>
      </c>
      <c r="AER97" s="582">
        <v>0</v>
      </c>
      <c r="AES97" s="582">
        <v>2373</v>
      </c>
      <c r="AEU97" s="582">
        <v>113552.5</v>
      </c>
      <c r="AEV97" s="582">
        <v>31545</v>
      </c>
      <c r="AEW97" s="582">
        <v>39642.28</v>
      </c>
      <c r="AEX97" s="582">
        <v>77860.5</v>
      </c>
      <c r="AEY97" s="582">
        <v>868869.75</v>
      </c>
      <c r="AEZ97" s="582">
        <v>26514.5</v>
      </c>
      <c r="AFA97" s="582">
        <v>78455.75</v>
      </c>
      <c r="AFB97" s="582">
        <v>6173</v>
      </c>
      <c r="AFC97" s="582">
        <v>5253.5</v>
      </c>
      <c r="AFE97" s="582">
        <v>132439.25</v>
      </c>
      <c r="AFI97" s="582">
        <v>10700</v>
      </c>
      <c r="AFR97" s="582">
        <v>21052</v>
      </c>
      <c r="AFS97" s="582">
        <v>18165.25</v>
      </c>
      <c r="AFT97" s="582">
        <v>3069</v>
      </c>
      <c r="AFU97" s="582">
        <v>910</v>
      </c>
      <c r="AFV97" s="582">
        <v>1337</v>
      </c>
      <c r="AFX97" s="582">
        <v>0</v>
      </c>
      <c r="AFZ97" s="582">
        <v>1580</v>
      </c>
      <c r="AGA97" s="582">
        <v>16685</v>
      </c>
      <c r="AGB97" s="582">
        <v>700</v>
      </c>
      <c r="AGJ97" s="582">
        <v>0</v>
      </c>
      <c r="AGN97" s="582">
        <v>0</v>
      </c>
      <c r="AGQ97" s="582">
        <v>0</v>
      </c>
      <c r="AGU97" s="582">
        <v>16105</v>
      </c>
      <c r="AGV97" s="582">
        <v>475490</v>
      </c>
      <c r="AGW97" s="582">
        <v>83592</v>
      </c>
      <c r="AGX97" s="582">
        <v>124281.60000000001</v>
      </c>
      <c r="AGY97" s="582">
        <v>2260</v>
      </c>
      <c r="AGZ97" s="582">
        <v>24060</v>
      </c>
      <c r="AHA97" s="582">
        <v>256179.5</v>
      </c>
      <c r="AHB97" s="582">
        <v>22845</v>
      </c>
      <c r="AHC97" s="582">
        <v>607182</v>
      </c>
      <c r="AHD97" s="582">
        <v>108080.5</v>
      </c>
      <c r="AHE97" s="582">
        <v>505947.5</v>
      </c>
      <c r="AHF97" s="582">
        <v>54949</v>
      </c>
      <c r="AHG97" s="582">
        <v>145900</v>
      </c>
      <c r="AHH97" s="582">
        <v>201650</v>
      </c>
      <c r="AHI97" s="582">
        <v>0</v>
      </c>
      <c r="AHJ97" s="582">
        <v>0</v>
      </c>
      <c r="AHK97" s="582">
        <v>44766</v>
      </c>
      <c r="AHL97" s="582">
        <v>46876</v>
      </c>
      <c r="AHN97" s="582">
        <v>138242</v>
      </c>
      <c r="AHO97" s="582">
        <v>224538</v>
      </c>
      <c r="AHR97" s="576">
        <v>150170.98000000001</v>
      </c>
      <c r="AHT97" s="582">
        <f t="shared" si="79"/>
        <v>155542180.50999999</v>
      </c>
      <c r="AHV97" s="611" t="s">
        <v>6248</v>
      </c>
      <c r="AHW97" s="611" t="s">
        <v>6103</v>
      </c>
      <c r="AHX97" s="611" t="s">
        <v>6104</v>
      </c>
    </row>
    <row r="98" spans="1:908" x14ac:dyDescent="0.7">
      <c r="A98" s="576" t="str">
        <f t="shared" si="78"/>
        <v>ภาระ</v>
      </c>
      <c r="B98" s="581" t="s">
        <v>6105</v>
      </c>
      <c r="C98" s="582" t="s">
        <v>6106</v>
      </c>
      <c r="D98" s="582">
        <v>0</v>
      </c>
      <c r="BZ98" s="582">
        <v>1272671.25</v>
      </c>
      <c r="CG98" s="582">
        <v>1752916</v>
      </c>
      <c r="CT98" s="582">
        <v>1674844.1</v>
      </c>
      <c r="DB98" s="582">
        <v>11683698.800000001</v>
      </c>
      <c r="DC98" s="582">
        <v>1125128.54</v>
      </c>
      <c r="EE98" s="582">
        <v>551985.72</v>
      </c>
      <c r="EF98" s="582">
        <v>433854.62</v>
      </c>
      <c r="EI98" s="582">
        <v>12250</v>
      </c>
      <c r="EN98" s="582">
        <v>3153941.3</v>
      </c>
      <c r="EW98" s="582">
        <v>0</v>
      </c>
      <c r="GE98" s="582">
        <v>1401635.11</v>
      </c>
      <c r="GQ98" s="582">
        <v>516767.8</v>
      </c>
      <c r="GY98" s="582">
        <v>2022681.97</v>
      </c>
      <c r="HS98" s="582">
        <v>6807665.7599999998</v>
      </c>
      <c r="HT98" s="582">
        <v>1503374.18</v>
      </c>
      <c r="IJ98" s="582">
        <v>1877425.85</v>
      </c>
      <c r="IT98" s="582">
        <v>9980728.9199999999</v>
      </c>
      <c r="JF98" s="582">
        <v>559784</v>
      </c>
      <c r="JG98" s="582">
        <v>2712630.18</v>
      </c>
      <c r="JL98" s="582">
        <v>7408999.9800000004</v>
      </c>
      <c r="JS98" s="582">
        <v>2827781</v>
      </c>
      <c r="JT98" s="582">
        <v>2882689.2</v>
      </c>
      <c r="KR98" s="582">
        <v>15286385.779999999</v>
      </c>
      <c r="KU98" s="582">
        <v>3960929.34</v>
      </c>
      <c r="KX98" s="582">
        <v>10020238.550000001</v>
      </c>
      <c r="KZ98" s="582">
        <v>7027917.54</v>
      </c>
      <c r="LI98" s="582">
        <v>528026.34</v>
      </c>
      <c r="LJ98" s="582">
        <v>6809040.6699999999</v>
      </c>
      <c r="LK98" s="582">
        <v>155088</v>
      </c>
      <c r="LS98" s="582">
        <v>2301427.75</v>
      </c>
      <c r="LV98" s="582">
        <v>10891936.470000001</v>
      </c>
      <c r="LW98" s="582">
        <v>3136228.93</v>
      </c>
      <c r="LX98" s="582">
        <v>7617378.1699999999</v>
      </c>
      <c r="LY98" s="582">
        <v>1069786.75</v>
      </c>
      <c r="MF98" s="582">
        <v>6313036.4199999999</v>
      </c>
      <c r="MT98" s="582">
        <v>3395159.95</v>
      </c>
      <c r="NE98" s="582">
        <v>2953240.51</v>
      </c>
      <c r="NK98" s="582">
        <v>3774482.97</v>
      </c>
      <c r="NL98" s="582">
        <v>1156457</v>
      </c>
      <c r="NQ98" s="582">
        <v>989155.5</v>
      </c>
      <c r="NX98" s="582">
        <v>18169752.43</v>
      </c>
      <c r="OE98" s="582">
        <v>864255.48</v>
      </c>
      <c r="ON98" s="582">
        <v>2838101.1</v>
      </c>
      <c r="OO98" s="582">
        <v>2834623.99</v>
      </c>
      <c r="OP98" s="582">
        <v>3286529.45</v>
      </c>
      <c r="OT98" s="582">
        <v>4827194.18</v>
      </c>
      <c r="PC98" s="582">
        <v>13423679.289999999</v>
      </c>
      <c r="PU98" s="582">
        <v>5511735.4199999999</v>
      </c>
      <c r="QU98" s="582">
        <v>1415690.15</v>
      </c>
      <c r="SB98" s="582">
        <v>1349768.2</v>
      </c>
      <c r="SN98" s="582">
        <v>712223.2</v>
      </c>
      <c r="TZ98" s="582">
        <v>0</v>
      </c>
      <c r="UB98" s="582">
        <v>0</v>
      </c>
      <c r="UF98" s="582">
        <v>1339437.25</v>
      </c>
      <c r="UK98" s="582">
        <v>0</v>
      </c>
      <c r="UQ98" s="582">
        <v>0</v>
      </c>
      <c r="VI98" s="582">
        <v>3430</v>
      </c>
      <c r="WB98" s="582">
        <v>942634.85</v>
      </c>
      <c r="WV98" s="582">
        <v>363266.19</v>
      </c>
      <c r="XD98" s="582">
        <v>2808535.32</v>
      </c>
      <c r="XI98" s="582">
        <v>186902</v>
      </c>
      <c r="YF98" s="582">
        <v>268519</v>
      </c>
      <c r="YW98" s="582">
        <v>2868638.65</v>
      </c>
      <c r="ZM98" s="582">
        <v>915014.25</v>
      </c>
      <c r="AAP98" s="582">
        <v>3076604.45</v>
      </c>
      <c r="ABP98" s="582">
        <v>2427687.3199999998</v>
      </c>
      <c r="ACJ98" s="582">
        <v>11683.16</v>
      </c>
      <c r="ACQ98" s="582">
        <v>188471</v>
      </c>
      <c r="ADH98" s="582">
        <v>0</v>
      </c>
      <c r="ADP98" s="582">
        <v>0</v>
      </c>
      <c r="AEA98" s="582">
        <v>193935</v>
      </c>
      <c r="AET98" s="582">
        <v>1121907.54</v>
      </c>
      <c r="AFE98" s="582">
        <v>724957.25</v>
      </c>
      <c r="AGC98" s="582">
        <v>734860</v>
      </c>
      <c r="AGN98" s="582">
        <v>1079303.31</v>
      </c>
      <c r="AGO98" s="582">
        <v>62439</v>
      </c>
      <c r="AGV98" s="582">
        <v>0</v>
      </c>
      <c r="AGW98" s="582">
        <v>5294749.5199999996</v>
      </c>
      <c r="AHM98" s="582">
        <v>129003.75</v>
      </c>
      <c r="AHT98" s="582">
        <f t="shared" si="79"/>
        <v>229524902.61999992</v>
      </c>
      <c r="AHV98" s="611" t="s">
        <v>6248</v>
      </c>
      <c r="AHW98" s="611" t="s">
        <v>6105</v>
      </c>
      <c r="AHX98" s="611" t="s">
        <v>6106</v>
      </c>
    </row>
    <row r="99" spans="1:908" x14ac:dyDescent="0.7">
      <c r="A99" s="576" t="str">
        <f t="shared" si="78"/>
        <v>ภาระ</v>
      </c>
      <c r="B99" s="581" t="s">
        <v>6107</v>
      </c>
      <c r="C99" s="582" t="s">
        <v>6108</v>
      </c>
      <c r="E99" s="582">
        <v>21134.41</v>
      </c>
      <c r="F99" s="582">
        <v>12957.9</v>
      </c>
      <c r="G99" s="582">
        <v>0</v>
      </c>
      <c r="H99" s="582">
        <v>13870</v>
      </c>
      <c r="I99" s="582">
        <v>24996.9</v>
      </c>
      <c r="J99" s="582">
        <v>30872.6</v>
      </c>
      <c r="K99" s="582">
        <v>44891.199999999997</v>
      </c>
      <c r="L99" s="582">
        <v>2622.3</v>
      </c>
      <c r="M99" s="582">
        <v>49333.599999999999</v>
      </c>
      <c r="N99" s="582">
        <v>50616.98</v>
      </c>
      <c r="O99" s="582">
        <v>46151.199999999997</v>
      </c>
      <c r="P99" s="582">
        <v>18331.5</v>
      </c>
      <c r="Q99" s="582">
        <v>2405</v>
      </c>
      <c r="S99" s="582">
        <v>2168.6999999999998</v>
      </c>
      <c r="T99" s="582">
        <v>15744.6</v>
      </c>
      <c r="U99" s="582">
        <v>6592</v>
      </c>
      <c r="W99" s="582">
        <v>78347.199999999997</v>
      </c>
      <c r="Y99" s="582">
        <v>1737000</v>
      </c>
      <c r="Z99" s="582">
        <v>22744.240000000002</v>
      </c>
      <c r="AA99" s="582">
        <v>962629.24</v>
      </c>
      <c r="AD99" s="582">
        <v>1593975.54</v>
      </c>
      <c r="AG99" s="582">
        <v>688376.86</v>
      </c>
      <c r="AH99" s="582">
        <v>399387.97</v>
      </c>
      <c r="AI99" s="582">
        <v>1400855.61</v>
      </c>
      <c r="AJ99" s="582">
        <v>44187.38</v>
      </c>
      <c r="AO99" s="582">
        <v>32569.66</v>
      </c>
      <c r="AP99" s="582">
        <v>315298.24</v>
      </c>
      <c r="AQ99" s="582">
        <v>79978.58</v>
      </c>
      <c r="AU99" s="582">
        <v>0</v>
      </c>
      <c r="AX99" s="582">
        <v>110902.36</v>
      </c>
      <c r="AY99" s="582">
        <v>950</v>
      </c>
      <c r="BA99" s="582">
        <v>0</v>
      </c>
      <c r="BC99" s="582">
        <v>0</v>
      </c>
      <c r="BE99" s="582">
        <v>700</v>
      </c>
      <c r="BF99" s="582">
        <v>30268.59</v>
      </c>
      <c r="BK99" s="582">
        <v>7505</v>
      </c>
      <c r="BL99" s="582">
        <v>250</v>
      </c>
      <c r="BM99" s="582">
        <v>55099.05</v>
      </c>
      <c r="BN99" s="582">
        <v>4051.74</v>
      </c>
      <c r="BO99" s="582">
        <v>83381.25</v>
      </c>
      <c r="BS99" s="582">
        <v>0</v>
      </c>
      <c r="BY99" s="582">
        <v>0</v>
      </c>
      <c r="CF99" s="582">
        <v>847.5</v>
      </c>
      <c r="CG99" s="582">
        <v>3707.5</v>
      </c>
      <c r="CI99" s="582">
        <v>1400</v>
      </c>
      <c r="CK99" s="582">
        <v>20871.75</v>
      </c>
      <c r="CL99" s="582">
        <v>8894.73</v>
      </c>
      <c r="CN99" s="582">
        <v>690</v>
      </c>
      <c r="CP99" s="582">
        <v>12604.82</v>
      </c>
      <c r="CQ99" s="582">
        <v>700</v>
      </c>
      <c r="CR99" s="582">
        <v>20735.68</v>
      </c>
      <c r="CS99" s="582">
        <v>14517.8</v>
      </c>
      <c r="CT99" s="582">
        <v>16201.5</v>
      </c>
      <c r="CU99" s="582">
        <v>0</v>
      </c>
      <c r="CV99" s="582">
        <v>79341</v>
      </c>
      <c r="CW99" s="582">
        <v>24836</v>
      </c>
      <c r="CY99" s="582">
        <v>559868</v>
      </c>
      <c r="CZ99" s="582">
        <v>165702.5</v>
      </c>
      <c r="DA99" s="582">
        <v>49563</v>
      </c>
      <c r="DB99" s="582">
        <v>5535</v>
      </c>
      <c r="DC99" s="582">
        <v>555582.61</v>
      </c>
      <c r="DF99" s="582">
        <v>0</v>
      </c>
      <c r="DH99" s="582">
        <v>8891</v>
      </c>
      <c r="DI99" s="582">
        <v>25227</v>
      </c>
      <c r="DL99" s="582">
        <v>25001.1</v>
      </c>
      <c r="DM99" s="582">
        <v>412</v>
      </c>
      <c r="DN99" s="582">
        <v>2783.2</v>
      </c>
      <c r="DP99" s="582">
        <v>19399.8</v>
      </c>
      <c r="DQ99" s="582">
        <v>54764.5</v>
      </c>
      <c r="DS99" s="582">
        <v>0</v>
      </c>
      <c r="DU99" s="582">
        <v>24444.99</v>
      </c>
      <c r="DV99" s="582">
        <v>89264.59</v>
      </c>
      <c r="DY99" s="582">
        <v>28394</v>
      </c>
      <c r="DZ99" s="582">
        <v>957251.45</v>
      </c>
      <c r="EE99" s="582">
        <v>9202.5</v>
      </c>
      <c r="EI99" s="582">
        <v>13496.14</v>
      </c>
      <c r="EJ99" s="582">
        <v>133756.5</v>
      </c>
      <c r="EM99" s="582">
        <v>2611</v>
      </c>
      <c r="EN99" s="582">
        <v>4857</v>
      </c>
      <c r="EQ99" s="582">
        <v>385.5</v>
      </c>
      <c r="ET99" s="582">
        <v>66331.5</v>
      </c>
      <c r="EX99" s="582">
        <v>13384</v>
      </c>
      <c r="EY99" s="582">
        <v>2427</v>
      </c>
      <c r="EZ99" s="582">
        <v>709</v>
      </c>
      <c r="FA99" s="582">
        <v>21903.38</v>
      </c>
      <c r="FB99" s="582">
        <v>38550.5</v>
      </c>
      <c r="FC99" s="582">
        <v>1148</v>
      </c>
      <c r="FD99" s="582">
        <v>5584</v>
      </c>
      <c r="FE99" s="582">
        <v>44565.5</v>
      </c>
      <c r="FF99" s="582">
        <v>700</v>
      </c>
      <c r="FG99" s="582">
        <v>43239.6</v>
      </c>
      <c r="FH99" s="582">
        <v>3200</v>
      </c>
      <c r="FJ99" s="582">
        <v>956766.24</v>
      </c>
      <c r="FN99" s="582">
        <v>64553</v>
      </c>
      <c r="FR99" s="582">
        <v>24010.2</v>
      </c>
      <c r="FS99" s="582">
        <v>2950</v>
      </c>
      <c r="FU99" s="582">
        <v>1040</v>
      </c>
      <c r="FX99" s="582">
        <v>3392</v>
      </c>
      <c r="FY99" s="582">
        <v>2972.2</v>
      </c>
      <c r="GA99" s="582">
        <v>14661</v>
      </c>
      <c r="GB99" s="582">
        <v>47802.36</v>
      </c>
      <c r="GC99" s="582">
        <v>8345.49</v>
      </c>
      <c r="GG99" s="582">
        <v>1259</v>
      </c>
      <c r="GM99" s="582">
        <v>4736.99</v>
      </c>
      <c r="GY99" s="582">
        <v>10469.68</v>
      </c>
      <c r="HA99" s="582">
        <v>0</v>
      </c>
      <c r="HD99" s="582">
        <v>389821.64999999997</v>
      </c>
      <c r="HE99" s="582">
        <v>195873.4</v>
      </c>
      <c r="HF99" s="582">
        <v>545423.19999999995</v>
      </c>
      <c r="HG99" s="582">
        <v>395846.34</v>
      </c>
      <c r="HI99" s="582">
        <v>329385.5</v>
      </c>
      <c r="HL99" s="582">
        <v>687837.9</v>
      </c>
      <c r="HN99" s="582">
        <v>30221.08</v>
      </c>
      <c r="HP99" s="582">
        <v>101856</v>
      </c>
      <c r="HQ99" s="582">
        <v>0</v>
      </c>
      <c r="HR99" s="582">
        <v>0</v>
      </c>
      <c r="HS99" s="582">
        <v>0</v>
      </c>
      <c r="HW99" s="582">
        <v>870</v>
      </c>
      <c r="HZ99" s="582">
        <v>45941.5</v>
      </c>
      <c r="IB99" s="582">
        <v>126934.15</v>
      </c>
      <c r="ID99" s="582">
        <v>193716.25</v>
      </c>
      <c r="IF99" s="582">
        <v>542988.30000000005</v>
      </c>
      <c r="IL99" s="582">
        <v>87947.59</v>
      </c>
      <c r="IM99" s="582">
        <v>152157.76999999999</v>
      </c>
      <c r="IR99" s="582">
        <v>5902.5</v>
      </c>
      <c r="IS99" s="582">
        <v>1795</v>
      </c>
      <c r="IU99" s="582">
        <v>1058</v>
      </c>
      <c r="IX99" s="582">
        <v>174609.84</v>
      </c>
      <c r="IY99" s="582">
        <v>2278.7399999999998</v>
      </c>
      <c r="IZ99" s="582">
        <v>15466.01</v>
      </c>
      <c r="JB99" s="582">
        <v>15476</v>
      </c>
      <c r="JC99" s="582">
        <v>0</v>
      </c>
      <c r="JD99" s="582">
        <v>335747.19</v>
      </c>
      <c r="JE99" s="582">
        <v>91048.82</v>
      </c>
      <c r="JF99" s="582">
        <v>0</v>
      </c>
      <c r="JG99" s="582">
        <v>1210</v>
      </c>
      <c r="JH99" s="582">
        <v>16187.73</v>
      </c>
      <c r="JI99" s="582">
        <v>890</v>
      </c>
      <c r="JL99" s="582">
        <v>158260.44</v>
      </c>
      <c r="JM99" s="582">
        <v>0</v>
      </c>
      <c r="JO99" s="582">
        <v>31845.5</v>
      </c>
      <c r="JP99" s="582">
        <v>58107</v>
      </c>
      <c r="KJ99" s="582">
        <v>118982.99</v>
      </c>
      <c r="KK99" s="582">
        <v>68800.95</v>
      </c>
      <c r="KL99" s="582">
        <v>72342.53</v>
      </c>
      <c r="KM99" s="582">
        <v>0</v>
      </c>
      <c r="KN99" s="582">
        <v>201614.48</v>
      </c>
      <c r="KO99" s="582">
        <v>11043.5</v>
      </c>
      <c r="KP99" s="582">
        <v>6831</v>
      </c>
      <c r="KQ99" s="582">
        <v>62010.48</v>
      </c>
      <c r="KR99" s="582">
        <v>1376124.15</v>
      </c>
      <c r="KS99" s="582">
        <v>11843.63</v>
      </c>
      <c r="KT99" s="582">
        <v>739120.25</v>
      </c>
      <c r="KU99" s="582">
        <v>53243.74</v>
      </c>
      <c r="KV99" s="582">
        <v>524006.9</v>
      </c>
      <c r="KW99" s="582">
        <v>87288.37</v>
      </c>
      <c r="KX99" s="582">
        <v>1529</v>
      </c>
      <c r="LA99" s="582">
        <v>49259.4</v>
      </c>
      <c r="LB99" s="582">
        <v>0</v>
      </c>
      <c r="LC99" s="582">
        <v>0</v>
      </c>
      <c r="LF99" s="582">
        <v>25715.919999999998</v>
      </c>
      <c r="LH99" s="582">
        <v>23049.82</v>
      </c>
      <c r="LI99" s="582">
        <v>415</v>
      </c>
      <c r="LK99" s="582">
        <v>82778.289999999994</v>
      </c>
      <c r="LL99" s="582">
        <v>246122.5</v>
      </c>
      <c r="LM99" s="582">
        <v>947633.77</v>
      </c>
      <c r="LN99" s="582">
        <v>200894</v>
      </c>
      <c r="LO99" s="582">
        <v>507882.4</v>
      </c>
      <c r="LP99" s="582">
        <v>399888.8</v>
      </c>
      <c r="LQ99" s="582">
        <v>31572.95</v>
      </c>
      <c r="LR99" s="582">
        <v>0</v>
      </c>
      <c r="LS99" s="582">
        <v>54641.62</v>
      </c>
      <c r="LW99" s="582">
        <v>121174.67</v>
      </c>
      <c r="LY99" s="582">
        <v>38903</v>
      </c>
      <c r="MB99" s="582">
        <v>47822</v>
      </c>
      <c r="ME99" s="582">
        <v>122929</v>
      </c>
      <c r="MF99" s="582">
        <v>62088.72</v>
      </c>
      <c r="MT99" s="582">
        <v>272836.26</v>
      </c>
      <c r="MU99" s="582">
        <v>1795724.07</v>
      </c>
      <c r="MV99" s="582">
        <v>116642</v>
      </c>
      <c r="MY99" s="582">
        <v>644197</v>
      </c>
      <c r="MZ99" s="582">
        <v>343654.1</v>
      </c>
      <c r="NA99" s="582">
        <v>77427.75</v>
      </c>
      <c r="NB99" s="582">
        <v>113826</v>
      </c>
      <c r="NC99" s="582">
        <v>24510</v>
      </c>
      <c r="NF99" s="582">
        <v>180027.9</v>
      </c>
      <c r="NH99" s="582">
        <v>8181.6</v>
      </c>
      <c r="NI99" s="582">
        <v>346042.5</v>
      </c>
      <c r="NJ99" s="582">
        <v>118907.4</v>
      </c>
      <c r="NK99" s="582">
        <v>16160.8</v>
      </c>
      <c r="NL99" s="582">
        <v>19390</v>
      </c>
      <c r="NN99" s="582">
        <v>349466.73</v>
      </c>
      <c r="NO99" s="582">
        <v>0</v>
      </c>
      <c r="NP99" s="582">
        <v>48820.800000000003</v>
      </c>
      <c r="NQ99" s="582">
        <v>6467.2</v>
      </c>
      <c r="NR99" s="582">
        <v>42395.65</v>
      </c>
      <c r="NS99" s="582">
        <v>11320.5</v>
      </c>
      <c r="NT99" s="582">
        <v>218740.9</v>
      </c>
      <c r="NU99" s="582">
        <v>8885.2000000000007</v>
      </c>
      <c r="NV99" s="582">
        <v>0</v>
      </c>
      <c r="NW99" s="582">
        <v>0</v>
      </c>
      <c r="NZ99" s="582">
        <v>78609.17</v>
      </c>
      <c r="OA99" s="582">
        <v>122778.09</v>
      </c>
      <c r="OB99" s="582">
        <v>31288.75</v>
      </c>
      <c r="OC99" s="582">
        <v>66676.98</v>
      </c>
      <c r="OD99" s="582">
        <v>125</v>
      </c>
      <c r="OE99" s="582">
        <v>230</v>
      </c>
      <c r="OG99" s="582">
        <v>43514.45</v>
      </c>
      <c r="OH99" s="582">
        <v>66515.649999999994</v>
      </c>
      <c r="OI99" s="582">
        <v>957535.2</v>
      </c>
      <c r="OJ99" s="582">
        <v>174006.2</v>
      </c>
      <c r="OK99" s="582">
        <v>123386.35</v>
      </c>
      <c r="ON99" s="582">
        <v>91597.48</v>
      </c>
      <c r="OO99" s="582">
        <v>21955.48</v>
      </c>
      <c r="OP99" s="582">
        <v>651590.81000000006</v>
      </c>
      <c r="OQ99" s="582">
        <v>9509</v>
      </c>
      <c r="OR99" s="582">
        <v>190153.60000000001</v>
      </c>
      <c r="OT99" s="582">
        <v>225319.28</v>
      </c>
      <c r="OV99" s="582">
        <v>5892</v>
      </c>
      <c r="OW99" s="582">
        <v>12934.4</v>
      </c>
      <c r="OX99" s="582">
        <v>114776.6</v>
      </c>
      <c r="OY99" s="582">
        <v>1910</v>
      </c>
      <c r="OZ99" s="582">
        <v>45396.800000000003</v>
      </c>
      <c r="PA99" s="582">
        <v>0</v>
      </c>
      <c r="PB99" s="582">
        <v>0</v>
      </c>
      <c r="PC99" s="582">
        <v>13328</v>
      </c>
      <c r="PD99" s="582">
        <v>46142</v>
      </c>
      <c r="PH99" s="582">
        <v>4730</v>
      </c>
      <c r="PK99" s="582">
        <v>13933</v>
      </c>
      <c r="PL99" s="582">
        <v>3772</v>
      </c>
      <c r="PM99" s="582">
        <v>10872.34</v>
      </c>
      <c r="QW99" s="582">
        <v>5085</v>
      </c>
      <c r="QX99" s="582">
        <v>700</v>
      </c>
      <c r="QZ99" s="582">
        <v>5000</v>
      </c>
      <c r="RA99" s="582">
        <v>544.5</v>
      </c>
      <c r="RB99" s="582">
        <v>17386</v>
      </c>
      <c r="RD99" s="582">
        <v>57979.5</v>
      </c>
      <c r="RI99" s="582">
        <v>2972</v>
      </c>
      <c r="RJ99" s="582">
        <v>19728.2</v>
      </c>
      <c r="RK99" s="582">
        <v>66235.839999999997</v>
      </c>
      <c r="RL99" s="582">
        <v>350</v>
      </c>
      <c r="RP99" s="582">
        <v>27233.82</v>
      </c>
      <c r="RQ99" s="582">
        <v>21961.7</v>
      </c>
      <c r="RR99" s="582">
        <v>350</v>
      </c>
      <c r="RS99" s="582">
        <v>2972</v>
      </c>
      <c r="RW99" s="582">
        <v>18377</v>
      </c>
      <c r="SD99" s="582">
        <v>70116</v>
      </c>
      <c r="SE99" s="582">
        <v>299609.46000000002</v>
      </c>
      <c r="SF99" s="582">
        <v>1150</v>
      </c>
      <c r="SG99" s="582">
        <v>35537.43</v>
      </c>
      <c r="SH99" s="582">
        <v>415</v>
      </c>
      <c r="SI99" s="582">
        <v>38898.6</v>
      </c>
      <c r="SL99" s="582">
        <v>240089.92</v>
      </c>
      <c r="SN99" s="582">
        <v>1990</v>
      </c>
      <c r="SO99" s="582">
        <v>550</v>
      </c>
      <c r="SP99" s="582">
        <v>1705</v>
      </c>
      <c r="SR99" s="582">
        <v>85268.05</v>
      </c>
      <c r="ST99" s="582">
        <v>130005.05</v>
      </c>
      <c r="SU99" s="582">
        <v>376895.48</v>
      </c>
      <c r="TL99" s="582">
        <v>1200</v>
      </c>
      <c r="TM99" s="582">
        <v>300</v>
      </c>
      <c r="TO99" s="582">
        <v>8357.4</v>
      </c>
      <c r="TU99" s="582">
        <v>9619.9</v>
      </c>
      <c r="TW99" s="582">
        <v>18694.599999999999</v>
      </c>
      <c r="UC99" s="582">
        <v>148286.06</v>
      </c>
      <c r="UD99" s="582">
        <v>38141.68</v>
      </c>
      <c r="UE99" s="582">
        <v>114856.32000000001</v>
      </c>
      <c r="UO99" s="582">
        <v>25935.5</v>
      </c>
      <c r="UR99" s="582">
        <v>97569.22</v>
      </c>
      <c r="UT99" s="582">
        <v>55259.46</v>
      </c>
      <c r="UU99" s="582">
        <v>0</v>
      </c>
      <c r="UW99" s="582">
        <v>75305.81</v>
      </c>
      <c r="UX99" s="582">
        <v>16692.29</v>
      </c>
      <c r="UZ99" s="582">
        <v>64309.14</v>
      </c>
      <c r="VB99" s="582">
        <v>14776.38</v>
      </c>
      <c r="VC99" s="582">
        <v>129772.18</v>
      </c>
      <c r="VF99" s="582">
        <v>13858.27</v>
      </c>
      <c r="VM99" s="582">
        <v>3080</v>
      </c>
      <c r="VO99" s="582">
        <v>13236</v>
      </c>
      <c r="VR99" s="582">
        <v>23959.78</v>
      </c>
      <c r="VS99" s="582">
        <v>15530.8</v>
      </c>
      <c r="VU99" s="582">
        <v>0</v>
      </c>
      <c r="VX99" s="582">
        <v>56219.53</v>
      </c>
      <c r="WD99" s="582">
        <v>913</v>
      </c>
      <c r="WI99" s="582">
        <v>2000</v>
      </c>
      <c r="WJ99" s="582">
        <v>700</v>
      </c>
      <c r="WS99" s="582">
        <v>65972.75</v>
      </c>
      <c r="WT99" s="582">
        <v>190</v>
      </c>
      <c r="WV99" s="582">
        <v>0</v>
      </c>
      <c r="WY99" s="582">
        <v>0</v>
      </c>
      <c r="XD99" s="582">
        <v>6484.5</v>
      </c>
      <c r="AAI99" s="582">
        <v>270</v>
      </c>
      <c r="AAO99" s="582">
        <v>9447.6200000000008</v>
      </c>
      <c r="ABY99" s="582">
        <v>1578</v>
      </c>
      <c r="ACC99" s="582">
        <v>0</v>
      </c>
      <c r="ACD99" s="582">
        <v>124211.1</v>
      </c>
      <c r="ACE99" s="582">
        <v>128024.98</v>
      </c>
      <c r="ACF99" s="582">
        <v>8356</v>
      </c>
      <c r="ACG99" s="582">
        <v>382487.35</v>
      </c>
      <c r="ACI99" s="582">
        <v>178413.73</v>
      </c>
      <c r="ACK99" s="582">
        <v>0</v>
      </c>
      <c r="ACL99" s="582">
        <v>439.5</v>
      </c>
      <c r="ACQ99" s="582">
        <v>17427.88</v>
      </c>
      <c r="ACS99" s="582">
        <v>24214.73</v>
      </c>
      <c r="ACX99" s="582">
        <v>324174</v>
      </c>
      <c r="ACY99" s="582">
        <v>120</v>
      </c>
      <c r="ADB99" s="582">
        <v>74535.350000000006</v>
      </c>
      <c r="ADP99" s="582">
        <v>2236520.73</v>
      </c>
      <c r="AEA99" s="582">
        <v>907</v>
      </c>
      <c r="AEB99" s="582">
        <v>80577</v>
      </c>
      <c r="AEC99" s="582">
        <v>27201.5</v>
      </c>
      <c r="AEF99" s="582">
        <v>26461.75</v>
      </c>
      <c r="AEG99" s="582">
        <v>97525</v>
      </c>
      <c r="AEH99" s="582">
        <v>41090</v>
      </c>
      <c r="AEI99" s="582">
        <v>89725</v>
      </c>
      <c r="AEJ99" s="582">
        <v>1747142.24</v>
      </c>
      <c r="AEK99" s="582">
        <v>17296</v>
      </c>
      <c r="AEL99" s="582">
        <v>27288.5</v>
      </c>
      <c r="AEM99" s="582">
        <v>179786.1</v>
      </c>
      <c r="AEP99" s="582">
        <v>26622</v>
      </c>
      <c r="AEU99" s="582">
        <v>117825.9</v>
      </c>
      <c r="AEV99" s="582">
        <v>9176.7999999999993</v>
      </c>
      <c r="AEW99" s="582">
        <v>5016.2</v>
      </c>
      <c r="AEX99" s="582">
        <v>76472.899999999994</v>
      </c>
      <c r="AEY99" s="582">
        <v>70396.7</v>
      </c>
      <c r="AFB99" s="582">
        <v>6480.8</v>
      </c>
      <c r="AFC99" s="582">
        <v>3975.8</v>
      </c>
      <c r="AFE99" s="582">
        <v>0</v>
      </c>
      <c r="AFH99" s="582">
        <v>700</v>
      </c>
      <c r="AFQ99" s="582">
        <v>18500.900000000001</v>
      </c>
      <c r="AGN99" s="582">
        <v>718</v>
      </c>
      <c r="AGV99" s="582">
        <v>1064</v>
      </c>
      <c r="AGW99" s="582">
        <v>4874.99</v>
      </c>
      <c r="AGY99" s="582">
        <v>0</v>
      </c>
      <c r="AGZ99" s="582">
        <v>24308.2</v>
      </c>
      <c r="AHA99" s="582">
        <v>10790</v>
      </c>
      <c r="AHC99" s="582">
        <v>9720.7999999999993</v>
      </c>
      <c r="AHE99" s="582">
        <v>19946.2</v>
      </c>
      <c r="AHF99" s="582">
        <v>97940.65</v>
      </c>
      <c r="AHG99" s="582">
        <v>16173</v>
      </c>
      <c r="AHH99" s="582">
        <v>12403</v>
      </c>
      <c r="AHI99" s="582">
        <v>4857</v>
      </c>
      <c r="AHJ99" s="582">
        <v>0</v>
      </c>
      <c r="AHK99" s="582">
        <v>7834.84</v>
      </c>
      <c r="AHL99" s="582">
        <v>76467.899999999994</v>
      </c>
      <c r="AHO99" s="582">
        <v>1194</v>
      </c>
      <c r="AHQ99" s="576">
        <v>58036</v>
      </c>
      <c r="AHR99" s="576">
        <v>1350</v>
      </c>
      <c r="AHS99" s="576">
        <v>800</v>
      </c>
      <c r="AHT99" s="582">
        <f t="shared" si="79"/>
        <v>40323143.679999992</v>
      </c>
      <c r="AHV99" s="611" t="s">
        <v>6248</v>
      </c>
      <c r="AHW99" s="611" t="s">
        <v>6107</v>
      </c>
      <c r="AHX99" s="611" t="s">
        <v>6108</v>
      </c>
    </row>
    <row r="100" spans="1:908" x14ac:dyDescent="0.7">
      <c r="A100" s="576" t="str">
        <f t="shared" si="78"/>
        <v>ภาระ</v>
      </c>
      <c r="B100" s="581" t="s">
        <v>6109</v>
      </c>
      <c r="C100" s="582" t="s">
        <v>6110</v>
      </c>
      <c r="J100" s="582">
        <v>3482</v>
      </c>
      <c r="AO100" s="582">
        <v>105095.71</v>
      </c>
      <c r="CA100" s="582">
        <v>2115</v>
      </c>
      <c r="CB100" s="582">
        <v>405</v>
      </c>
      <c r="CG100" s="582">
        <v>0</v>
      </c>
      <c r="CR100" s="582">
        <v>300</v>
      </c>
      <c r="CT100" s="582">
        <v>25461.040000000001</v>
      </c>
      <c r="CV100" s="582">
        <v>11241.5</v>
      </c>
      <c r="CW100" s="582">
        <v>1667</v>
      </c>
      <c r="CY100" s="582">
        <v>197847.01</v>
      </c>
      <c r="CZ100" s="582">
        <v>1903.75</v>
      </c>
      <c r="DA100" s="582">
        <v>1600</v>
      </c>
      <c r="DC100" s="582">
        <v>10000</v>
      </c>
      <c r="DQ100" s="582">
        <v>3354</v>
      </c>
      <c r="EC100" s="582">
        <v>400</v>
      </c>
      <c r="EW100" s="582">
        <v>0</v>
      </c>
      <c r="HC100" s="582">
        <v>71751</v>
      </c>
      <c r="HE100" s="582">
        <v>33348.29</v>
      </c>
      <c r="HF100" s="582">
        <v>546961.19999999995</v>
      </c>
      <c r="HI100" s="582">
        <v>24170</v>
      </c>
      <c r="HM100" s="582">
        <v>2340</v>
      </c>
      <c r="HN100" s="582">
        <v>790</v>
      </c>
      <c r="HQ100" s="582">
        <v>0</v>
      </c>
      <c r="HR100" s="582">
        <v>21170.92</v>
      </c>
      <c r="HS100" s="582">
        <v>0</v>
      </c>
      <c r="HT100" s="582">
        <v>6400</v>
      </c>
      <c r="HZ100" s="582">
        <v>320</v>
      </c>
      <c r="IL100" s="582">
        <v>0</v>
      </c>
      <c r="IM100" s="582">
        <v>60865.31</v>
      </c>
      <c r="IR100" s="582">
        <v>1357.5</v>
      </c>
      <c r="IU100" s="582">
        <v>2300</v>
      </c>
      <c r="JD100" s="582">
        <v>18544.939999999999</v>
      </c>
      <c r="KM100" s="582">
        <v>102570</v>
      </c>
      <c r="KO100" s="582">
        <v>0</v>
      </c>
      <c r="KS100" s="582">
        <v>2410.0700000000002</v>
      </c>
      <c r="KT100" s="582">
        <v>12725.6</v>
      </c>
      <c r="KU100" s="582">
        <v>68325.039999999994</v>
      </c>
      <c r="KV100" s="582">
        <v>0</v>
      </c>
      <c r="KW100" s="582">
        <v>4489</v>
      </c>
      <c r="KX100" s="582">
        <v>2900</v>
      </c>
      <c r="LA100" s="582">
        <v>1650</v>
      </c>
      <c r="LH100" s="582">
        <v>136134.97</v>
      </c>
      <c r="LK100" s="582">
        <v>184712.4</v>
      </c>
      <c r="LQ100" s="582">
        <v>3590</v>
      </c>
      <c r="LW100" s="582">
        <v>7082.5</v>
      </c>
      <c r="LX100" s="582">
        <v>19345</v>
      </c>
      <c r="LY100" s="582">
        <v>3650</v>
      </c>
      <c r="MF100" s="582">
        <v>2850</v>
      </c>
      <c r="MT100" s="582">
        <v>460</v>
      </c>
      <c r="MU100" s="582">
        <v>31477.5</v>
      </c>
      <c r="NF100" s="582">
        <v>516</v>
      </c>
      <c r="NL100" s="582">
        <v>0</v>
      </c>
      <c r="NR100" s="582">
        <v>491</v>
      </c>
      <c r="NS100" s="582">
        <v>13127</v>
      </c>
      <c r="NU100" s="582">
        <v>0</v>
      </c>
      <c r="OA100" s="582">
        <v>420</v>
      </c>
      <c r="OC100" s="582">
        <v>0</v>
      </c>
      <c r="OD100" s="582">
        <v>9465.5</v>
      </c>
      <c r="OH100" s="582">
        <v>329.7</v>
      </c>
      <c r="OK100" s="582">
        <v>174027.34</v>
      </c>
      <c r="ON100" s="582">
        <v>1720</v>
      </c>
      <c r="OP100" s="582">
        <v>37397.040000000001</v>
      </c>
      <c r="OQ100" s="582">
        <v>44221.5</v>
      </c>
      <c r="OT100" s="582">
        <v>26359</v>
      </c>
      <c r="RD100" s="582">
        <v>11876.9</v>
      </c>
      <c r="RK100" s="582">
        <v>350</v>
      </c>
      <c r="SD100" s="582">
        <v>460</v>
      </c>
      <c r="SE100" s="582">
        <v>76494.25</v>
      </c>
      <c r="SF100" s="582">
        <v>5060</v>
      </c>
      <c r="SI100" s="582">
        <v>10700</v>
      </c>
      <c r="SL100" s="582">
        <v>108249.84</v>
      </c>
      <c r="ST100" s="582">
        <v>4050</v>
      </c>
      <c r="UV100" s="582">
        <v>4725</v>
      </c>
      <c r="VP100" s="582">
        <v>830</v>
      </c>
      <c r="VV100" s="582">
        <v>14295</v>
      </c>
      <c r="ZM100" s="582">
        <v>20680.939999999999</v>
      </c>
      <c r="ADV100" s="582">
        <v>0</v>
      </c>
      <c r="AES100" s="582">
        <v>753650.29</v>
      </c>
      <c r="AEU100" s="582">
        <v>750</v>
      </c>
      <c r="AFQ100" s="582">
        <v>0</v>
      </c>
      <c r="AGV100" s="582">
        <v>1016</v>
      </c>
      <c r="AGW100" s="582">
        <v>4157.2</v>
      </c>
      <c r="AGY100" s="582">
        <v>0</v>
      </c>
      <c r="AHF100" s="582">
        <v>350</v>
      </c>
      <c r="AHT100" s="582">
        <f t="shared" si="79"/>
        <v>3065332.75</v>
      </c>
      <c r="AHV100" s="611" t="s">
        <v>6248</v>
      </c>
      <c r="AHW100" s="611" t="s">
        <v>6109</v>
      </c>
      <c r="AHX100" s="611" t="s">
        <v>6110</v>
      </c>
    </row>
    <row r="101" spans="1:908" x14ac:dyDescent="0.7">
      <c r="A101" s="576" t="str">
        <f t="shared" si="78"/>
        <v>ภาระ</v>
      </c>
      <c r="B101" s="581" t="s">
        <v>6111</v>
      </c>
      <c r="C101" s="582" t="s">
        <v>6112</v>
      </c>
      <c r="D101" s="582">
        <v>0</v>
      </c>
      <c r="E101" s="582">
        <v>5600</v>
      </c>
      <c r="F101" s="582">
        <v>18700</v>
      </c>
      <c r="H101" s="582">
        <v>21636</v>
      </c>
      <c r="I101" s="582">
        <v>7750</v>
      </c>
      <c r="J101" s="582">
        <v>85851</v>
      </c>
      <c r="K101" s="582">
        <v>20000</v>
      </c>
      <c r="L101" s="582">
        <v>1300</v>
      </c>
      <c r="M101" s="582">
        <v>21150</v>
      </c>
      <c r="N101" s="582">
        <v>85800</v>
      </c>
      <c r="O101" s="582">
        <v>1500</v>
      </c>
      <c r="P101" s="582">
        <v>7520</v>
      </c>
      <c r="Q101" s="582">
        <v>5050</v>
      </c>
      <c r="S101" s="582">
        <v>3250</v>
      </c>
      <c r="T101" s="582">
        <v>1600</v>
      </c>
      <c r="U101" s="582">
        <v>11490.25</v>
      </c>
      <c r="Y101" s="582">
        <v>0</v>
      </c>
      <c r="AD101" s="582">
        <v>0</v>
      </c>
      <c r="AF101" s="582">
        <v>0</v>
      </c>
      <c r="AG101" s="582">
        <v>0</v>
      </c>
      <c r="AO101" s="582">
        <v>0</v>
      </c>
      <c r="AU101" s="582">
        <v>0</v>
      </c>
      <c r="AX101" s="582">
        <v>27475.5</v>
      </c>
      <c r="AY101" s="582">
        <v>7600</v>
      </c>
      <c r="AZ101" s="582">
        <v>2400</v>
      </c>
      <c r="BA101" s="582">
        <v>0</v>
      </c>
      <c r="BC101" s="582">
        <v>200</v>
      </c>
      <c r="BE101" s="582">
        <v>16227</v>
      </c>
      <c r="BF101" s="582">
        <v>3900</v>
      </c>
      <c r="BG101" s="582">
        <v>600</v>
      </c>
      <c r="BH101" s="582">
        <v>3630</v>
      </c>
      <c r="BL101" s="582">
        <v>1730</v>
      </c>
      <c r="BM101" s="582">
        <v>250</v>
      </c>
      <c r="BS101" s="582">
        <v>280</v>
      </c>
      <c r="BT101" s="582">
        <v>460</v>
      </c>
      <c r="BV101" s="582">
        <v>3160</v>
      </c>
      <c r="BY101" s="582">
        <v>0</v>
      </c>
      <c r="BZ101" s="582">
        <v>266477</v>
      </c>
      <c r="CA101" s="582">
        <v>99554.25</v>
      </c>
      <c r="CB101" s="582">
        <v>120605.25</v>
      </c>
      <c r="CC101" s="582">
        <v>166877.25</v>
      </c>
      <c r="CD101" s="582">
        <v>83433.75</v>
      </c>
      <c r="CE101" s="582">
        <v>552837.5</v>
      </c>
      <c r="CF101" s="582">
        <v>721149.26</v>
      </c>
      <c r="CH101" s="582">
        <v>2275</v>
      </c>
      <c r="CK101" s="582">
        <v>7268</v>
      </c>
      <c r="CL101" s="582">
        <v>578</v>
      </c>
      <c r="CM101" s="582">
        <v>4173</v>
      </c>
      <c r="CN101" s="582">
        <v>900</v>
      </c>
      <c r="CP101" s="582">
        <v>2124.5</v>
      </c>
      <c r="CT101" s="582">
        <v>0</v>
      </c>
      <c r="CW101" s="582">
        <v>2534</v>
      </c>
      <c r="CY101" s="582">
        <v>10987.5</v>
      </c>
      <c r="DA101" s="582">
        <v>36350</v>
      </c>
      <c r="DB101" s="582">
        <v>26245.85</v>
      </c>
      <c r="DC101" s="582">
        <v>86212.5</v>
      </c>
      <c r="DF101" s="582">
        <v>4255</v>
      </c>
      <c r="DG101" s="582">
        <v>297146.25</v>
      </c>
      <c r="DH101" s="582">
        <v>66444</v>
      </c>
      <c r="DI101" s="582">
        <v>242627.88</v>
      </c>
      <c r="DJ101" s="582">
        <v>5713</v>
      </c>
      <c r="DL101" s="582">
        <v>1476</v>
      </c>
      <c r="DQ101" s="582">
        <v>19813.5</v>
      </c>
      <c r="DV101" s="582">
        <v>3650</v>
      </c>
      <c r="EB101" s="582">
        <v>3317.5</v>
      </c>
      <c r="EC101" s="582">
        <v>1564</v>
      </c>
      <c r="EG101" s="582">
        <v>700</v>
      </c>
      <c r="EH101" s="582">
        <v>204</v>
      </c>
      <c r="EJ101" s="582">
        <v>0</v>
      </c>
      <c r="EM101" s="582">
        <v>11417.64</v>
      </c>
      <c r="EN101" s="582">
        <v>56734</v>
      </c>
      <c r="ES101" s="582">
        <v>217598.25</v>
      </c>
      <c r="EZ101" s="582">
        <v>0</v>
      </c>
      <c r="GE101" s="582">
        <v>1450</v>
      </c>
      <c r="GT101" s="582">
        <v>0</v>
      </c>
      <c r="GW101" s="582">
        <v>0</v>
      </c>
      <c r="HA101" s="582">
        <v>1297.5</v>
      </c>
      <c r="HD101" s="582">
        <v>917.66</v>
      </c>
      <c r="HE101" s="582">
        <v>4157</v>
      </c>
      <c r="HF101" s="582">
        <v>114217.45</v>
      </c>
      <c r="HG101" s="582">
        <v>53088</v>
      </c>
      <c r="HI101" s="582">
        <v>140</v>
      </c>
      <c r="HL101" s="582">
        <v>7951.5</v>
      </c>
      <c r="HM101" s="582">
        <v>7954</v>
      </c>
      <c r="HT101" s="582">
        <v>0</v>
      </c>
      <c r="IL101" s="582">
        <v>0</v>
      </c>
      <c r="IS101" s="582">
        <v>1210</v>
      </c>
      <c r="JH101" s="582">
        <v>11933.5</v>
      </c>
      <c r="KJ101" s="582">
        <v>9389</v>
      </c>
      <c r="KL101" s="582">
        <v>0</v>
      </c>
      <c r="KN101" s="582">
        <v>0</v>
      </c>
      <c r="KO101" s="582">
        <v>0</v>
      </c>
      <c r="KQ101" s="582">
        <v>16790</v>
      </c>
      <c r="KR101" s="582">
        <v>700</v>
      </c>
      <c r="KS101" s="582">
        <v>1680</v>
      </c>
      <c r="KT101" s="582">
        <v>4450</v>
      </c>
      <c r="LK101" s="582">
        <v>6280</v>
      </c>
      <c r="LL101" s="582">
        <v>280205.45</v>
      </c>
      <c r="LO101" s="582">
        <v>1376</v>
      </c>
      <c r="LQ101" s="582">
        <v>15930</v>
      </c>
      <c r="LX101" s="582">
        <v>1060</v>
      </c>
      <c r="MF101" s="582">
        <v>508</v>
      </c>
      <c r="MT101" s="582">
        <v>7940</v>
      </c>
      <c r="MV101" s="582">
        <v>5097.5</v>
      </c>
      <c r="NB101" s="582">
        <v>1000</v>
      </c>
      <c r="NI101" s="582">
        <v>5741.25</v>
      </c>
      <c r="NK101" s="582">
        <v>0</v>
      </c>
      <c r="NO101" s="582">
        <v>0</v>
      </c>
      <c r="NQ101" s="582">
        <v>15924</v>
      </c>
      <c r="NR101" s="582">
        <v>104702.25</v>
      </c>
      <c r="NS101" s="582">
        <v>491</v>
      </c>
      <c r="NT101" s="582">
        <v>61114.2</v>
      </c>
      <c r="NU101" s="582">
        <v>2203</v>
      </c>
      <c r="NV101" s="582">
        <v>450</v>
      </c>
      <c r="NW101" s="582">
        <v>0</v>
      </c>
      <c r="NZ101" s="582">
        <v>138485</v>
      </c>
      <c r="OG101" s="582">
        <v>19066.849999999999</v>
      </c>
      <c r="OI101" s="582">
        <v>5200</v>
      </c>
      <c r="OJ101" s="582">
        <v>1673</v>
      </c>
      <c r="OP101" s="582">
        <v>12107</v>
      </c>
      <c r="OU101" s="582">
        <v>1042</v>
      </c>
      <c r="OV101" s="582">
        <v>299</v>
      </c>
      <c r="OY101" s="582">
        <v>19055</v>
      </c>
      <c r="PB101" s="582">
        <v>920</v>
      </c>
      <c r="PL101" s="582">
        <v>1194</v>
      </c>
      <c r="QX101" s="582">
        <v>2094.75</v>
      </c>
      <c r="RQ101" s="582">
        <v>11289</v>
      </c>
      <c r="SB101" s="582">
        <v>213</v>
      </c>
      <c r="SD101" s="582">
        <v>14758</v>
      </c>
      <c r="SE101" s="582">
        <v>34719</v>
      </c>
      <c r="SI101" s="582">
        <v>10001.799999999999</v>
      </c>
      <c r="SJ101" s="582">
        <v>1650</v>
      </c>
      <c r="SL101" s="582">
        <v>53653</v>
      </c>
      <c r="SR101" s="582">
        <v>17114</v>
      </c>
      <c r="SU101" s="582">
        <v>19843</v>
      </c>
      <c r="TN101" s="582">
        <v>0</v>
      </c>
      <c r="TZ101" s="582">
        <v>0</v>
      </c>
      <c r="UB101" s="582">
        <v>0</v>
      </c>
      <c r="UC101" s="582">
        <v>27353.3</v>
      </c>
      <c r="UD101" s="582">
        <v>16971</v>
      </c>
      <c r="UE101" s="582">
        <v>34617</v>
      </c>
      <c r="UF101" s="582">
        <v>1747.5</v>
      </c>
      <c r="UG101" s="582">
        <v>4502</v>
      </c>
      <c r="UT101" s="582">
        <v>2100</v>
      </c>
      <c r="UX101" s="582">
        <v>2262</v>
      </c>
      <c r="VC101" s="582">
        <v>4652.75</v>
      </c>
      <c r="VM101" s="582">
        <v>1342.5</v>
      </c>
      <c r="VO101" s="582">
        <v>9550</v>
      </c>
      <c r="WM101" s="582">
        <v>840</v>
      </c>
      <c r="WS101" s="582">
        <v>3358</v>
      </c>
      <c r="WY101" s="582">
        <v>13335.75</v>
      </c>
      <c r="XP101" s="582">
        <v>700</v>
      </c>
      <c r="YI101" s="582">
        <v>700</v>
      </c>
      <c r="YW101" s="582">
        <v>700</v>
      </c>
      <c r="AAJ101" s="582">
        <v>2320</v>
      </c>
      <c r="AAO101" s="582">
        <v>659</v>
      </c>
      <c r="ADM101" s="582">
        <v>1559.46</v>
      </c>
      <c r="AEC101" s="582">
        <v>17614</v>
      </c>
      <c r="AEI101" s="582">
        <v>11050</v>
      </c>
      <c r="AEK101" s="582">
        <v>1532.4</v>
      </c>
      <c r="AEL101" s="582">
        <v>6000</v>
      </c>
      <c r="AEP101" s="582">
        <v>22135</v>
      </c>
      <c r="AEV101" s="582">
        <v>1115</v>
      </c>
      <c r="AFJ101" s="582">
        <v>1635</v>
      </c>
      <c r="AFM101" s="582">
        <v>1347</v>
      </c>
      <c r="AGV101" s="582">
        <v>0</v>
      </c>
      <c r="AGW101" s="582">
        <v>60</v>
      </c>
      <c r="AHF101" s="582">
        <v>18737</v>
      </c>
      <c r="AHH101" s="582">
        <v>150</v>
      </c>
      <c r="AHP101" s="582">
        <v>1379.5</v>
      </c>
      <c r="AHT101" s="582">
        <f t="shared" si="79"/>
        <v>4813104.2</v>
      </c>
      <c r="AHV101" s="611" t="s">
        <v>6248</v>
      </c>
      <c r="AHW101" s="611" t="s">
        <v>6111</v>
      </c>
      <c r="AHX101" s="611" t="s">
        <v>6112</v>
      </c>
    </row>
    <row r="102" spans="1:908" x14ac:dyDescent="0.7">
      <c r="A102" s="576" t="str">
        <f t="shared" si="78"/>
        <v>ภาระ</v>
      </c>
      <c r="B102" s="581" t="s">
        <v>6416</v>
      </c>
      <c r="C102" s="582" t="s">
        <v>6013</v>
      </c>
      <c r="D102" s="582">
        <v>460163.44</v>
      </c>
      <c r="O102" s="582">
        <v>0</v>
      </c>
      <c r="BB102" s="582">
        <v>121824.25</v>
      </c>
      <c r="BC102" s="582">
        <v>139961.06</v>
      </c>
      <c r="BR102" s="582">
        <v>2954436.5</v>
      </c>
      <c r="CG102" s="582">
        <v>7675997.04</v>
      </c>
      <c r="DU102" s="582">
        <v>253831.44</v>
      </c>
      <c r="EN102" s="582">
        <v>3780845.04</v>
      </c>
      <c r="EW102" s="582">
        <v>2732276.3</v>
      </c>
      <c r="FI102" s="582">
        <v>2767314.58</v>
      </c>
      <c r="FM102" s="582">
        <v>0</v>
      </c>
      <c r="FQ102" s="582">
        <v>5351560.59</v>
      </c>
      <c r="FX102" s="582">
        <v>14892.57</v>
      </c>
      <c r="GC102" s="582">
        <v>1602.86</v>
      </c>
      <c r="GH102" s="582">
        <v>661205.80000000005</v>
      </c>
      <c r="GJ102" s="582">
        <v>6665.57</v>
      </c>
      <c r="GQ102" s="582">
        <v>4013909.89</v>
      </c>
      <c r="HC102" s="582">
        <v>4551934.99</v>
      </c>
      <c r="HJ102" s="582">
        <v>784170.53</v>
      </c>
      <c r="HK102" s="582">
        <v>3007378.13</v>
      </c>
      <c r="HT102" s="582">
        <v>947872.11</v>
      </c>
      <c r="ID102" s="582">
        <v>1802</v>
      </c>
      <c r="II102" s="582">
        <v>3328148.34</v>
      </c>
      <c r="IY102" s="582">
        <v>113164.85</v>
      </c>
      <c r="JT102" s="582">
        <v>1400000</v>
      </c>
      <c r="KM102" s="582">
        <v>422575.15</v>
      </c>
      <c r="KQ102" s="582">
        <v>229393.47</v>
      </c>
      <c r="KX102" s="582">
        <v>3487074.67</v>
      </c>
      <c r="LJ102" s="582">
        <v>0</v>
      </c>
      <c r="LQ102" s="582">
        <v>367839.32</v>
      </c>
      <c r="LX102" s="582">
        <v>59379.7</v>
      </c>
      <c r="MG102" s="582">
        <v>428628.36</v>
      </c>
      <c r="MY102" s="582">
        <v>303429.03000000003</v>
      </c>
      <c r="NA102" s="582">
        <v>422954.66</v>
      </c>
      <c r="NB102" s="582">
        <v>69552.83</v>
      </c>
      <c r="NU102" s="582">
        <v>120000</v>
      </c>
      <c r="NV102" s="582">
        <v>69117.440000000002</v>
      </c>
      <c r="NX102" s="582">
        <v>7891575.5999999996</v>
      </c>
      <c r="OO102" s="582">
        <v>1097311.52</v>
      </c>
      <c r="OT102" s="582">
        <v>2392005.48</v>
      </c>
      <c r="PV102" s="582">
        <v>185400.61</v>
      </c>
      <c r="PW102" s="582">
        <v>59158.879999999997</v>
      </c>
      <c r="QB102" s="582">
        <v>197898.3</v>
      </c>
      <c r="TZ102" s="582">
        <v>1666079.85</v>
      </c>
      <c r="VM102" s="582">
        <v>4229181.96</v>
      </c>
      <c r="VP102" s="582">
        <v>390630.88</v>
      </c>
      <c r="WA102" s="582">
        <v>0</v>
      </c>
      <c r="WB102" s="582">
        <v>0</v>
      </c>
      <c r="WE102" s="582">
        <v>293800</v>
      </c>
      <c r="WV102" s="582">
        <v>337725.82</v>
      </c>
      <c r="XA102" s="582">
        <v>178397.13</v>
      </c>
      <c r="XI102" s="582">
        <v>5759690.4800000004</v>
      </c>
      <c r="XL102" s="582">
        <v>2194294.35</v>
      </c>
      <c r="YF102" s="582">
        <v>5656978.1799999997</v>
      </c>
      <c r="YJ102" s="582">
        <v>1036995.65</v>
      </c>
      <c r="ZA102" s="582">
        <v>28983.79</v>
      </c>
      <c r="ZC102" s="582">
        <v>-180237.75</v>
      </c>
      <c r="ZD102" s="582">
        <v>3314.86</v>
      </c>
      <c r="ZM102" s="582">
        <v>4497035.24</v>
      </c>
      <c r="AAI102" s="582">
        <v>1644262.89</v>
      </c>
      <c r="AAK102" s="582">
        <v>189838.71</v>
      </c>
      <c r="ABG102" s="582">
        <v>12688.07</v>
      </c>
      <c r="ACE102" s="582">
        <v>170704.06</v>
      </c>
      <c r="ACK102" s="582">
        <v>217045.71</v>
      </c>
      <c r="ACO102" s="582">
        <v>777641.37</v>
      </c>
      <c r="ACP102" s="582">
        <v>460783.97</v>
      </c>
      <c r="ACQ102" s="582">
        <v>1530908.12</v>
      </c>
      <c r="ACR102" s="582">
        <v>18584.14</v>
      </c>
      <c r="ACT102" s="582">
        <v>285508.67</v>
      </c>
      <c r="ACV102" s="582">
        <v>14066.06</v>
      </c>
      <c r="ACZ102" s="582">
        <v>517130.48</v>
      </c>
      <c r="ADB102" s="582">
        <v>175234.11</v>
      </c>
      <c r="ADD102" s="582">
        <v>347159.06</v>
      </c>
      <c r="ADF102" s="582">
        <v>290000</v>
      </c>
      <c r="ADH102" s="582">
        <v>1072031.04</v>
      </c>
      <c r="ADJ102" s="582">
        <v>86000</v>
      </c>
      <c r="ADR102" s="582">
        <v>194542.44</v>
      </c>
      <c r="ADX102" s="582">
        <v>0</v>
      </c>
      <c r="AEA102" s="582">
        <v>15354.17</v>
      </c>
      <c r="AEX102" s="582">
        <v>604383.4</v>
      </c>
      <c r="AFB102" s="582">
        <v>435019.27</v>
      </c>
      <c r="AFD102" s="582">
        <v>4952623.3499999996</v>
      </c>
      <c r="AGV102" s="582">
        <v>6119562.7999999998</v>
      </c>
      <c r="AGW102" s="582">
        <v>0</v>
      </c>
      <c r="AHT102" s="582">
        <f t="shared" si="79"/>
        <v>109098195.22999999</v>
      </c>
      <c r="AHV102" s="611" t="s">
        <v>6248</v>
      </c>
      <c r="AHW102" s="611" t="s">
        <v>6113</v>
      </c>
      <c r="AHX102" s="611" t="s">
        <v>6114</v>
      </c>
    </row>
    <row r="103" spans="1:908" x14ac:dyDescent="0.7">
      <c r="A103" s="576" t="str">
        <f t="shared" si="78"/>
        <v>ภาระ</v>
      </c>
      <c r="B103" s="581" t="s">
        <v>6113</v>
      </c>
      <c r="C103" s="582" t="s">
        <v>6114</v>
      </c>
      <c r="D103" s="582">
        <v>4414687.0999999996</v>
      </c>
      <c r="E103" s="582">
        <v>249050</v>
      </c>
      <c r="F103" s="582">
        <v>153976.75</v>
      </c>
      <c r="G103" s="582">
        <v>1290.32</v>
      </c>
      <c r="H103" s="582">
        <v>2613812.5</v>
      </c>
      <c r="I103" s="582">
        <v>10249436</v>
      </c>
      <c r="J103" s="582">
        <v>18880</v>
      </c>
      <c r="K103" s="582">
        <v>12500</v>
      </c>
      <c r="L103" s="582">
        <v>255000</v>
      </c>
      <c r="N103" s="582">
        <v>0</v>
      </c>
      <c r="O103" s="582">
        <v>492513.08</v>
      </c>
      <c r="P103" s="582">
        <v>664455</v>
      </c>
      <c r="Q103" s="582">
        <v>193000</v>
      </c>
      <c r="R103" s="582">
        <v>4550</v>
      </c>
      <c r="S103" s="582">
        <v>452745</v>
      </c>
      <c r="U103" s="582">
        <v>88200</v>
      </c>
      <c r="V103" s="582">
        <v>4186293.14</v>
      </c>
      <c r="W103" s="582">
        <v>902209.67</v>
      </c>
      <c r="X103" s="582">
        <v>251294.42</v>
      </c>
      <c r="Y103" s="582">
        <v>350909.96</v>
      </c>
      <c r="Z103" s="582">
        <v>225000</v>
      </c>
      <c r="AA103" s="582">
        <v>204433.33</v>
      </c>
      <c r="AB103" s="582">
        <v>697435.23</v>
      </c>
      <c r="AC103" s="582">
        <v>0</v>
      </c>
      <c r="AD103" s="582">
        <v>273610.75</v>
      </c>
      <c r="AE103" s="582">
        <v>288112</v>
      </c>
      <c r="AF103" s="582">
        <v>930009</v>
      </c>
      <c r="AG103" s="582">
        <v>222000</v>
      </c>
      <c r="AH103" s="582">
        <v>935628</v>
      </c>
      <c r="AI103" s="582">
        <v>445500</v>
      </c>
      <c r="AJ103" s="582">
        <v>683959.5</v>
      </c>
      <c r="AK103" s="582">
        <v>14249.5</v>
      </c>
      <c r="AL103" s="582">
        <v>255852</v>
      </c>
      <c r="AM103" s="582">
        <v>0</v>
      </c>
      <c r="AN103" s="582">
        <v>286371.56</v>
      </c>
      <c r="AO103" s="582">
        <v>399198.5</v>
      </c>
      <c r="AP103" s="582">
        <v>242546.2</v>
      </c>
      <c r="AQ103" s="582">
        <v>202593.78</v>
      </c>
      <c r="AR103" s="582">
        <v>213658.4</v>
      </c>
      <c r="AS103" s="582">
        <v>360464</v>
      </c>
      <c r="AT103" s="582">
        <v>0</v>
      </c>
      <c r="AU103" s="582">
        <v>2729399.18</v>
      </c>
      <c r="AV103" s="582">
        <v>2429099.31</v>
      </c>
      <c r="AW103" s="582">
        <v>70413</v>
      </c>
      <c r="AX103" s="582">
        <v>9555907.9900000002</v>
      </c>
      <c r="AY103" s="582">
        <v>6743384</v>
      </c>
      <c r="AZ103" s="582">
        <v>614933.5</v>
      </c>
      <c r="BA103" s="582">
        <v>2460835</v>
      </c>
      <c r="BB103" s="582">
        <v>1666946.58</v>
      </c>
      <c r="BC103" s="582">
        <v>5399178</v>
      </c>
      <c r="BD103" s="582">
        <v>149931</v>
      </c>
      <c r="BE103" s="582">
        <v>5306473.6399999997</v>
      </c>
      <c r="BF103" s="582">
        <v>3162603.34</v>
      </c>
      <c r="BG103" s="582">
        <v>823650</v>
      </c>
      <c r="BH103" s="582">
        <v>428325</v>
      </c>
      <c r="BI103" s="582">
        <v>1787381.72</v>
      </c>
      <c r="BJ103" s="582">
        <v>0</v>
      </c>
      <c r="BK103" s="582">
        <v>59500</v>
      </c>
      <c r="BM103" s="582">
        <v>295930</v>
      </c>
      <c r="BO103" s="582">
        <v>0</v>
      </c>
      <c r="BR103" s="582">
        <v>2030794.8</v>
      </c>
      <c r="BY103" s="582">
        <v>0</v>
      </c>
      <c r="BZ103" s="582">
        <v>941608.7</v>
      </c>
      <c r="CG103" s="582">
        <v>3919833</v>
      </c>
      <c r="CH103" s="582">
        <v>230780</v>
      </c>
      <c r="CI103" s="582">
        <v>712500</v>
      </c>
      <c r="CJ103" s="582">
        <v>353885</v>
      </c>
      <c r="CK103" s="582">
        <v>205880</v>
      </c>
      <c r="CL103" s="582">
        <v>154500</v>
      </c>
      <c r="CM103" s="582">
        <v>160550</v>
      </c>
      <c r="CN103" s="582">
        <v>394500</v>
      </c>
      <c r="CO103" s="582">
        <v>0</v>
      </c>
      <c r="CP103" s="582">
        <v>367000</v>
      </c>
      <c r="CQ103" s="582">
        <v>188560</v>
      </c>
      <c r="CR103" s="582">
        <v>193620</v>
      </c>
      <c r="CS103" s="582">
        <v>604716</v>
      </c>
      <c r="CT103" s="582">
        <v>3383847.23</v>
      </c>
      <c r="DB103" s="582">
        <v>0</v>
      </c>
      <c r="DC103" s="582">
        <v>2099414.1800000002</v>
      </c>
      <c r="DH103" s="582">
        <v>0</v>
      </c>
      <c r="DK103" s="582">
        <v>13512540.42</v>
      </c>
      <c r="DO103" s="582">
        <v>446447</v>
      </c>
      <c r="DP103" s="582">
        <v>1258437.5</v>
      </c>
      <c r="DT103" s="582">
        <v>1779950</v>
      </c>
      <c r="DU103" s="582">
        <v>5520000</v>
      </c>
      <c r="EE103" s="582">
        <v>1294684.77</v>
      </c>
      <c r="EF103" s="582">
        <v>1030700</v>
      </c>
      <c r="EN103" s="582">
        <v>4772950.16</v>
      </c>
      <c r="EW103" s="582">
        <v>524744.26</v>
      </c>
      <c r="EX103" s="582">
        <v>104100</v>
      </c>
      <c r="EY103" s="582">
        <v>166895</v>
      </c>
      <c r="EZ103" s="582">
        <v>10781666.550000001</v>
      </c>
      <c r="FA103" s="582">
        <v>15262031</v>
      </c>
      <c r="FB103" s="582">
        <v>332810</v>
      </c>
      <c r="FD103" s="582">
        <v>181277</v>
      </c>
      <c r="FE103" s="582">
        <v>8107712.2000000002</v>
      </c>
      <c r="FF103" s="582">
        <v>92000</v>
      </c>
      <c r="FG103" s="582">
        <v>5999596.7800000003</v>
      </c>
      <c r="FH103" s="582">
        <v>97755</v>
      </c>
      <c r="FI103" s="582">
        <v>1374346</v>
      </c>
      <c r="GA103" s="582">
        <v>0</v>
      </c>
      <c r="GE103" s="582">
        <v>1910250</v>
      </c>
      <c r="GK103" s="582">
        <v>0</v>
      </c>
      <c r="GN103" s="582">
        <v>2174787.5</v>
      </c>
      <c r="GQ103" s="582">
        <v>1227633.33</v>
      </c>
      <c r="GS103" s="582">
        <v>7349986.5499999998</v>
      </c>
      <c r="GT103" s="582">
        <v>17400475</v>
      </c>
      <c r="HC103" s="582">
        <v>431.94</v>
      </c>
      <c r="HG103" s="582">
        <v>0</v>
      </c>
      <c r="HI103" s="582">
        <v>199161.29</v>
      </c>
      <c r="HK103" s="582">
        <v>3466442.64</v>
      </c>
      <c r="HS103" s="582">
        <v>2374147.16</v>
      </c>
      <c r="HT103" s="582">
        <v>3662381.47</v>
      </c>
      <c r="IA103" s="582">
        <v>398274.19</v>
      </c>
      <c r="IE103" s="582">
        <v>266031</v>
      </c>
      <c r="IF103" s="582">
        <v>499015</v>
      </c>
      <c r="IG103" s="582">
        <v>101500</v>
      </c>
      <c r="IJ103" s="582">
        <v>949563.72</v>
      </c>
      <c r="IP103" s="582">
        <v>0</v>
      </c>
      <c r="IT103" s="582">
        <v>0</v>
      </c>
      <c r="IU103" s="582">
        <v>0</v>
      </c>
      <c r="JF103" s="582">
        <v>90762</v>
      </c>
      <c r="JG103" s="582">
        <v>1231055.72</v>
      </c>
      <c r="JL103" s="582">
        <v>2195196</v>
      </c>
      <c r="JM103" s="582">
        <v>11588250</v>
      </c>
      <c r="JN103" s="582">
        <v>4419914.92</v>
      </c>
      <c r="JO103" s="582">
        <v>5774567.5</v>
      </c>
      <c r="JP103" s="582">
        <v>5095004.84</v>
      </c>
      <c r="JR103" s="582">
        <v>3079277.42</v>
      </c>
      <c r="JS103" s="582">
        <v>2930264.78</v>
      </c>
      <c r="JT103" s="582">
        <v>0</v>
      </c>
      <c r="JW103" s="582">
        <v>7170062.5</v>
      </c>
      <c r="JX103" s="582">
        <v>170525</v>
      </c>
      <c r="JY103" s="582">
        <v>498100</v>
      </c>
      <c r="KA103" s="582">
        <v>264838.71000000002</v>
      </c>
      <c r="KE103" s="582">
        <v>94061.29</v>
      </c>
      <c r="KF103" s="582">
        <v>78241.94</v>
      </c>
      <c r="KG103" s="582">
        <v>239545</v>
      </c>
      <c r="KI103" s="582">
        <v>0</v>
      </c>
      <c r="KL103" s="582">
        <v>0</v>
      </c>
      <c r="KO103" s="582">
        <v>0</v>
      </c>
      <c r="KP103" s="582">
        <v>0</v>
      </c>
      <c r="KQ103" s="582">
        <v>0</v>
      </c>
      <c r="KR103" s="582">
        <v>0</v>
      </c>
      <c r="KS103" s="582">
        <v>0</v>
      </c>
      <c r="KV103" s="582">
        <v>0</v>
      </c>
      <c r="KX103" s="582">
        <v>0</v>
      </c>
      <c r="KZ103" s="582">
        <v>0</v>
      </c>
      <c r="LF103" s="582">
        <v>0</v>
      </c>
      <c r="LG103" s="582">
        <v>0</v>
      </c>
      <c r="LH103" s="582">
        <v>8735810.5600000005</v>
      </c>
      <c r="LI103" s="582">
        <v>904157.52</v>
      </c>
      <c r="LJ103" s="582">
        <v>0</v>
      </c>
      <c r="LK103" s="582">
        <v>0</v>
      </c>
      <c r="LS103" s="582">
        <v>0</v>
      </c>
      <c r="LV103" s="582">
        <v>0</v>
      </c>
      <c r="LW103" s="582">
        <v>481709.69</v>
      </c>
      <c r="LX103" s="582">
        <v>0</v>
      </c>
      <c r="LY103" s="582">
        <v>0</v>
      </c>
      <c r="MI103" s="582">
        <v>232631</v>
      </c>
      <c r="MJ103" s="582">
        <v>0</v>
      </c>
      <c r="MK103" s="582">
        <v>3804500</v>
      </c>
      <c r="ML103" s="582">
        <v>4341060.5</v>
      </c>
      <c r="MM103" s="582">
        <v>144100</v>
      </c>
      <c r="MO103" s="582">
        <v>1762562.5</v>
      </c>
      <c r="MP103" s="582">
        <v>9332725</v>
      </c>
      <c r="MQ103" s="582">
        <v>2312875</v>
      </c>
      <c r="MR103" s="582">
        <v>3936449</v>
      </c>
      <c r="MS103" s="582">
        <v>552287.5</v>
      </c>
      <c r="MT103" s="582">
        <v>1551791.28</v>
      </c>
      <c r="MV103" s="582">
        <v>13795550</v>
      </c>
      <c r="MX103" s="582">
        <v>5265713</v>
      </c>
      <c r="MY103" s="582">
        <v>5308500</v>
      </c>
      <c r="MZ103" s="582">
        <v>7168895.8799999999</v>
      </c>
      <c r="NA103" s="582">
        <v>8775972.5</v>
      </c>
      <c r="NC103" s="582">
        <v>454750</v>
      </c>
      <c r="ND103" s="582">
        <v>636751</v>
      </c>
      <c r="NE103" s="582">
        <v>14500</v>
      </c>
      <c r="NH103" s="582">
        <v>158500</v>
      </c>
      <c r="NM103" s="582">
        <v>0</v>
      </c>
      <c r="NO103" s="582">
        <v>0</v>
      </c>
      <c r="NQ103" s="582">
        <v>18874881.600000001</v>
      </c>
      <c r="NU103" s="582">
        <v>297840</v>
      </c>
      <c r="NV103" s="582">
        <v>5025</v>
      </c>
      <c r="NX103" s="582">
        <v>832041.03</v>
      </c>
      <c r="NY103" s="582">
        <v>0</v>
      </c>
      <c r="OA103" s="582">
        <v>21900</v>
      </c>
      <c r="OF103" s="582">
        <v>1179970.92</v>
      </c>
      <c r="OH103" s="582">
        <v>250811.71</v>
      </c>
      <c r="ON103" s="582">
        <v>0</v>
      </c>
      <c r="OP103" s="582">
        <v>799897.29</v>
      </c>
      <c r="OQ103" s="582">
        <v>26850</v>
      </c>
      <c r="OT103" s="582">
        <v>3677056.56</v>
      </c>
      <c r="OY103" s="582">
        <v>444655.1</v>
      </c>
      <c r="PC103" s="582">
        <v>2495319</v>
      </c>
      <c r="PF103" s="582">
        <v>776451.53</v>
      </c>
      <c r="PG103" s="582">
        <v>203000</v>
      </c>
      <c r="PL103" s="582">
        <v>2685490.35</v>
      </c>
      <c r="PR103" s="582">
        <v>170000</v>
      </c>
      <c r="PU103" s="582">
        <v>15572533</v>
      </c>
      <c r="PV103" s="582">
        <v>-2500</v>
      </c>
      <c r="PZ103" s="582">
        <v>292700</v>
      </c>
      <c r="QB103" s="582">
        <v>190000</v>
      </c>
      <c r="QF103" s="582">
        <v>686024</v>
      </c>
      <c r="QN103" s="582">
        <v>1376347.29</v>
      </c>
      <c r="QO103" s="582">
        <v>0</v>
      </c>
      <c r="QY103" s="582">
        <v>199000</v>
      </c>
      <c r="QZ103" s="582">
        <v>524000</v>
      </c>
      <c r="RE103" s="582">
        <v>0</v>
      </c>
      <c r="RH103" s="582">
        <v>0</v>
      </c>
      <c r="RI103" s="582">
        <v>709500</v>
      </c>
      <c r="RJ103" s="582">
        <v>0</v>
      </c>
      <c r="RK103" s="582">
        <v>983983.66</v>
      </c>
      <c r="RL103" s="582">
        <v>154677.42000000001</v>
      </c>
      <c r="RM103" s="582">
        <v>515956.64</v>
      </c>
      <c r="RN103" s="582">
        <v>1097429.04</v>
      </c>
      <c r="RO103" s="582">
        <v>284677.42</v>
      </c>
      <c r="RP103" s="582">
        <v>5807625</v>
      </c>
      <c r="RQ103" s="582">
        <v>0</v>
      </c>
      <c r="RR103" s="582">
        <v>19997700</v>
      </c>
      <c r="RS103" s="582">
        <v>256000</v>
      </c>
      <c r="RT103" s="582">
        <v>5067456.5</v>
      </c>
      <c r="RU103" s="582">
        <v>317000</v>
      </c>
      <c r="RV103" s="582">
        <v>1723152.5</v>
      </c>
      <c r="RW103" s="582">
        <v>272000</v>
      </c>
      <c r="RX103" s="582">
        <v>5868000</v>
      </c>
      <c r="RY103" s="582">
        <v>12603750</v>
      </c>
      <c r="RZ103" s="582">
        <v>146000</v>
      </c>
      <c r="SA103" s="582">
        <v>6778000</v>
      </c>
      <c r="SB103" s="582">
        <v>5115327.5999999996</v>
      </c>
      <c r="SJ103" s="582">
        <v>5364875</v>
      </c>
      <c r="SN103" s="582">
        <v>1835306.67</v>
      </c>
      <c r="SV103" s="582">
        <v>2810470.24</v>
      </c>
      <c r="TJ103" s="582">
        <v>62512.75</v>
      </c>
      <c r="TQ103" s="582">
        <v>1460830.67</v>
      </c>
      <c r="TZ103" s="582">
        <v>145713</v>
      </c>
      <c r="UB103" s="582">
        <v>1730589.9</v>
      </c>
      <c r="UC103" s="582">
        <v>6817975</v>
      </c>
      <c r="UH103" s="582">
        <v>501200</v>
      </c>
      <c r="UK103" s="582">
        <v>1644881.76</v>
      </c>
      <c r="UQ103" s="582">
        <v>3170324.52</v>
      </c>
      <c r="UT103" s="582">
        <v>1693166.1</v>
      </c>
      <c r="VJ103" s="582">
        <v>0</v>
      </c>
      <c r="VM103" s="582">
        <v>2325228</v>
      </c>
      <c r="VN103" s="582">
        <v>46530</v>
      </c>
      <c r="VQ103" s="582">
        <v>351300</v>
      </c>
      <c r="VV103" s="582">
        <v>0</v>
      </c>
      <c r="VW103" s="582">
        <v>162100</v>
      </c>
      <c r="VX103" s="582">
        <v>0</v>
      </c>
      <c r="WA103" s="582">
        <v>325650</v>
      </c>
      <c r="WB103" s="582">
        <v>1039863.74</v>
      </c>
      <c r="WD103" s="582">
        <v>194500</v>
      </c>
      <c r="WH103" s="582">
        <v>539371</v>
      </c>
      <c r="WL103" s="582">
        <v>139500</v>
      </c>
      <c r="WM103" s="582">
        <v>512000</v>
      </c>
      <c r="WQ103" s="582">
        <v>0</v>
      </c>
      <c r="WT103" s="582">
        <v>1305500</v>
      </c>
      <c r="WU103" s="582">
        <v>2397950</v>
      </c>
      <c r="WV103" s="582">
        <v>0</v>
      </c>
      <c r="WW103" s="582">
        <v>79100</v>
      </c>
      <c r="WY103" s="582">
        <v>111000</v>
      </c>
      <c r="XG103" s="582">
        <v>74000</v>
      </c>
      <c r="XI103" s="582">
        <v>9530570</v>
      </c>
      <c r="XJ103" s="582">
        <v>228000</v>
      </c>
      <c r="XK103" s="582">
        <v>249000</v>
      </c>
      <c r="XM103" s="582">
        <v>191500</v>
      </c>
      <c r="XN103" s="582">
        <v>243000</v>
      </c>
      <c r="XO103" s="582">
        <v>427000</v>
      </c>
      <c r="XP103" s="582">
        <v>249500</v>
      </c>
      <c r="XQ103" s="582">
        <v>217000</v>
      </c>
      <c r="XR103" s="582">
        <v>485950</v>
      </c>
      <c r="XS103" s="582">
        <v>290350</v>
      </c>
      <c r="XT103" s="582">
        <v>110000</v>
      </c>
      <c r="XU103" s="582">
        <v>170000</v>
      </c>
      <c r="XV103" s="582">
        <v>133500</v>
      </c>
      <c r="XW103" s="582">
        <v>159000</v>
      </c>
      <c r="XX103" s="582">
        <v>117500</v>
      </c>
      <c r="XY103" s="582">
        <v>122000</v>
      </c>
      <c r="XZ103" s="582">
        <v>123000</v>
      </c>
      <c r="YA103" s="582">
        <v>111500</v>
      </c>
      <c r="YB103" s="582">
        <v>139000</v>
      </c>
      <c r="YC103" s="582">
        <v>146500</v>
      </c>
      <c r="YD103" s="582">
        <v>114000</v>
      </c>
      <c r="YE103" s="582">
        <v>147500</v>
      </c>
      <c r="YF103" s="582">
        <v>0</v>
      </c>
      <c r="YJ103" s="582">
        <v>0</v>
      </c>
      <c r="YO103" s="582">
        <v>469100</v>
      </c>
      <c r="YP103" s="582">
        <v>160790.01</v>
      </c>
      <c r="YR103" s="582">
        <v>107500</v>
      </c>
      <c r="YS103" s="582">
        <v>132833</v>
      </c>
      <c r="YT103" s="582">
        <v>3000</v>
      </c>
      <c r="YW103" s="582">
        <v>2456491.11</v>
      </c>
      <c r="ZA103" s="582">
        <v>17476</v>
      </c>
      <c r="ZC103" s="582">
        <v>-764300</v>
      </c>
      <c r="ZD103" s="582">
        <v>2473900.6</v>
      </c>
      <c r="ZH103" s="582">
        <v>22600</v>
      </c>
      <c r="ZM103" s="582">
        <v>6429766.1100000003</v>
      </c>
      <c r="ZP103" s="582">
        <v>0</v>
      </c>
      <c r="ZS103" s="582">
        <v>322685.48</v>
      </c>
      <c r="ZV103" s="582">
        <v>449066.67</v>
      </c>
      <c r="ZX103" s="582">
        <v>115000</v>
      </c>
      <c r="ZY103" s="582">
        <v>125000</v>
      </c>
      <c r="ZZ103" s="582">
        <v>164000</v>
      </c>
      <c r="AAC103" s="582">
        <v>144500</v>
      </c>
      <c r="AAD103" s="582">
        <v>0</v>
      </c>
      <c r="AAE103" s="582">
        <v>113000</v>
      </c>
      <c r="AAF103" s="582">
        <v>102500</v>
      </c>
      <c r="AAI103" s="582">
        <v>0</v>
      </c>
      <c r="AAK103" s="582">
        <v>917166</v>
      </c>
      <c r="AAM103" s="582">
        <v>184009.41</v>
      </c>
      <c r="AAP103" s="582">
        <v>6030702</v>
      </c>
      <c r="AAV103" s="582">
        <v>262600</v>
      </c>
      <c r="AAY103" s="582">
        <v>288500</v>
      </c>
      <c r="AAZ103" s="582">
        <v>463675</v>
      </c>
      <c r="ABA103" s="582">
        <v>1127000</v>
      </c>
      <c r="ABC103" s="582">
        <v>453106</v>
      </c>
      <c r="ABD103" s="582">
        <v>125500</v>
      </c>
      <c r="ABE103" s="582">
        <v>1217702.8600000001</v>
      </c>
      <c r="ABG103" s="582">
        <v>880802.25</v>
      </c>
      <c r="ABH103" s="582">
        <v>193450</v>
      </c>
      <c r="ABI103" s="582">
        <v>20600</v>
      </c>
      <c r="ABL103" s="582">
        <v>91500</v>
      </c>
      <c r="ABM103" s="582">
        <v>181950</v>
      </c>
      <c r="ABN103" s="582">
        <v>87300</v>
      </c>
      <c r="ABP103" s="582">
        <v>1598000</v>
      </c>
      <c r="ABT103" s="582">
        <v>240000</v>
      </c>
      <c r="ABU103" s="582">
        <v>945177.42</v>
      </c>
      <c r="ABW103" s="582">
        <v>380361</v>
      </c>
      <c r="ABX103" s="582">
        <v>103354.84</v>
      </c>
      <c r="ACA103" s="582">
        <v>1582625</v>
      </c>
      <c r="ACC103" s="582">
        <v>170000</v>
      </c>
      <c r="ACD103" s="582">
        <v>7886477</v>
      </c>
      <c r="ACJ103" s="582">
        <v>194225.8</v>
      </c>
      <c r="ACM103" s="582">
        <v>348378.04</v>
      </c>
      <c r="ACO103" s="582">
        <v>0</v>
      </c>
      <c r="ACW103" s="582">
        <v>1391436.02</v>
      </c>
      <c r="ACX103" s="582">
        <v>5027597</v>
      </c>
      <c r="ADA103" s="582">
        <v>224000</v>
      </c>
      <c r="ADG103" s="582">
        <v>0</v>
      </c>
      <c r="ADH103" s="582">
        <v>2019286.36</v>
      </c>
      <c r="ADK103" s="582">
        <v>0</v>
      </c>
      <c r="ADM103" s="582">
        <v>254748.82</v>
      </c>
      <c r="ADT103" s="582">
        <v>3020916.67</v>
      </c>
      <c r="ADU103" s="582">
        <v>3000</v>
      </c>
      <c r="ADV103" s="582">
        <v>137500</v>
      </c>
      <c r="ADZ103" s="582">
        <v>3829187.57</v>
      </c>
      <c r="AEA103" s="582">
        <v>105400</v>
      </c>
      <c r="AEB103" s="582">
        <v>14793457.310000001</v>
      </c>
      <c r="AEC103" s="582">
        <v>6820986.8499999996</v>
      </c>
      <c r="AED103" s="582">
        <v>561616</v>
      </c>
      <c r="AEE103" s="582">
        <v>25050</v>
      </c>
      <c r="AEG103" s="582">
        <v>6824400</v>
      </c>
      <c r="AEI103" s="582">
        <v>3955644.75</v>
      </c>
      <c r="AEL103" s="582">
        <v>6157130</v>
      </c>
      <c r="AEM103" s="582">
        <v>289150</v>
      </c>
      <c r="AEN103" s="582">
        <v>8201932.5</v>
      </c>
      <c r="AEP103" s="582">
        <v>256860.35</v>
      </c>
      <c r="AEQ103" s="582">
        <v>11611784.039999999</v>
      </c>
      <c r="AES103" s="582">
        <v>17100341.600000001</v>
      </c>
      <c r="AET103" s="582">
        <v>3900526.33</v>
      </c>
      <c r="AEY103" s="582">
        <v>1457024.85</v>
      </c>
      <c r="AFD103" s="582">
        <v>1012291</v>
      </c>
      <c r="AFE103" s="582">
        <v>436751.37</v>
      </c>
      <c r="AFH103" s="582">
        <v>544498.93000000005</v>
      </c>
      <c r="AFO103" s="582">
        <v>0</v>
      </c>
      <c r="AFS103" s="582">
        <v>397329.44</v>
      </c>
      <c r="AFU103" s="582">
        <v>335500</v>
      </c>
      <c r="AFV103" s="582">
        <v>1085441.28</v>
      </c>
      <c r="AFW103" s="582">
        <v>195000</v>
      </c>
      <c r="AFX103" s="582">
        <v>4606462.0599999996</v>
      </c>
      <c r="AFY103" s="582">
        <v>374500</v>
      </c>
      <c r="AGC103" s="582">
        <v>2576572.48</v>
      </c>
      <c r="AGF103" s="582">
        <v>152683.32999999999</v>
      </c>
      <c r="AGN103" s="582">
        <v>17814233.75</v>
      </c>
      <c r="AGO103" s="582">
        <v>699987.67</v>
      </c>
      <c r="AGU103" s="582">
        <v>0</v>
      </c>
      <c r="AGV103" s="582">
        <v>4584508.76</v>
      </c>
      <c r="AGW103" s="582">
        <v>0</v>
      </c>
      <c r="AGX103" s="582">
        <v>646411</v>
      </c>
      <c r="AHB103" s="582">
        <v>669300</v>
      </c>
      <c r="AHC103" s="582">
        <v>241000</v>
      </c>
      <c r="AHM103" s="582">
        <v>1153212.6000000001</v>
      </c>
      <c r="AHN103" s="582">
        <v>163500</v>
      </c>
      <c r="AHR103" s="576">
        <v>135000</v>
      </c>
      <c r="AHS103" s="576">
        <v>105000</v>
      </c>
      <c r="AHT103" s="582">
        <f t="shared" si="79"/>
        <v>676015059.6400001</v>
      </c>
      <c r="AHV103" s="611" t="s">
        <v>6248</v>
      </c>
      <c r="AHW103" s="611" t="s">
        <v>6115</v>
      </c>
      <c r="AHX103" s="611" t="s">
        <v>6116</v>
      </c>
    </row>
    <row r="104" spans="1:908" x14ac:dyDescent="0.7">
      <c r="A104" s="576" t="str">
        <f t="shared" si="78"/>
        <v>ภาระ</v>
      </c>
      <c r="B104" s="581" t="s">
        <v>6115</v>
      </c>
      <c r="C104" s="582" t="s">
        <v>6116</v>
      </c>
      <c r="D104" s="582">
        <v>0</v>
      </c>
      <c r="AC104" s="582">
        <v>0</v>
      </c>
      <c r="AT104" s="582">
        <v>0</v>
      </c>
      <c r="BJ104" s="582">
        <v>0</v>
      </c>
      <c r="CG104" s="582">
        <v>0</v>
      </c>
      <c r="CT104" s="582">
        <v>0</v>
      </c>
      <c r="DT104" s="582">
        <v>83131.88</v>
      </c>
      <c r="DU104" s="582">
        <v>0</v>
      </c>
      <c r="DW104" s="582">
        <v>0</v>
      </c>
      <c r="DX104" s="582">
        <v>0</v>
      </c>
      <c r="DY104" s="582">
        <v>0</v>
      </c>
      <c r="DZ104" s="582">
        <v>0</v>
      </c>
      <c r="EA104" s="582">
        <v>0</v>
      </c>
      <c r="EB104" s="582">
        <v>0</v>
      </c>
      <c r="EC104" s="582">
        <v>0</v>
      </c>
      <c r="ED104" s="582">
        <v>0</v>
      </c>
      <c r="EE104" s="582">
        <v>0</v>
      </c>
      <c r="FL104" s="582">
        <v>6829.67</v>
      </c>
      <c r="HC104" s="582">
        <v>0</v>
      </c>
      <c r="HJ104" s="582">
        <v>-2192.17</v>
      </c>
      <c r="IJ104" s="582">
        <v>0</v>
      </c>
      <c r="JF104" s="582">
        <v>0</v>
      </c>
      <c r="JL104" s="582">
        <v>0</v>
      </c>
      <c r="LX104" s="582">
        <v>399450.2</v>
      </c>
      <c r="LY104" s="582">
        <v>159398.81</v>
      </c>
      <c r="MT104" s="582">
        <v>0</v>
      </c>
      <c r="NQ104" s="582">
        <v>11095.21</v>
      </c>
      <c r="NX104" s="582">
        <v>0</v>
      </c>
      <c r="OQ104" s="582">
        <v>0</v>
      </c>
      <c r="OR104" s="582">
        <v>0</v>
      </c>
      <c r="OS104" s="582">
        <v>0</v>
      </c>
      <c r="OT104" s="582">
        <v>5862.28</v>
      </c>
      <c r="PC104" s="582">
        <v>204843.94</v>
      </c>
      <c r="PH104" s="582">
        <v>0</v>
      </c>
      <c r="PJ104" s="582">
        <v>0</v>
      </c>
      <c r="PU104" s="582">
        <v>44763.41</v>
      </c>
      <c r="PV104" s="582">
        <v>443288.44</v>
      </c>
      <c r="PW104" s="582">
        <v>39820.06</v>
      </c>
      <c r="PX104" s="582">
        <v>0</v>
      </c>
      <c r="PY104" s="582">
        <v>616839.34</v>
      </c>
      <c r="PZ104" s="582">
        <v>0</v>
      </c>
      <c r="QA104" s="582">
        <v>0</v>
      </c>
      <c r="QB104" s="582">
        <v>43069.27</v>
      </c>
      <c r="QC104" s="582">
        <v>69994.350000000006</v>
      </c>
      <c r="QD104" s="582">
        <v>20748.57</v>
      </c>
      <c r="QE104" s="582">
        <v>217876.4</v>
      </c>
      <c r="QF104" s="582">
        <v>0</v>
      </c>
      <c r="QH104" s="582">
        <v>53125.85</v>
      </c>
      <c r="QI104" s="582">
        <v>19117.96</v>
      </c>
      <c r="QJ104" s="582">
        <v>123238.18</v>
      </c>
      <c r="QK104" s="582">
        <v>19369.52</v>
      </c>
      <c r="QL104" s="582">
        <v>0</v>
      </c>
      <c r="QM104" s="582">
        <v>20364.62</v>
      </c>
      <c r="QN104" s="582">
        <v>156322.81</v>
      </c>
      <c r="QO104" s="582">
        <v>8245.76</v>
      </c>
      <c r="QP104" s="582">
        <v>0</v>
      </c>
      <c r="QQ104" s="582">
        <v>16804.490000000002</v>
      </c>
      <c r="QR104" s="582">
        <v>0</v>
      </c>
      <c r="QS104" s="582">
        <v>7654.97</v>
      </c>
      <c r="QT104" s="582">
        <v>32748.05</v>
      </c>
      <c r="QU104" s="582">
        <v>48118.02</v>
      </c>
      <c r="QZ104" s="582">
        <v>0</v>
      </c>
      <c r="RC104" s="582">
        <v>17556.75</v>
      </c>
      <c r="VM104" s="582">
        <v>0</v>
      </c>
      <c r="WB104" s="582">
        <v>6384.89</v>
      </c>
      <c r="ZF104" s="582">
        <v>40173.980000000003</v>
      </c>
      <c r="AAI104" s="582">
        <v>7676.67</v>
      </c>
      <c r="ABK104" s="582">
        <v>0</v>
      </c>
      <c r="ABY104" s="582">
        <v>0</v>
      </c>
      <c r="ACE104" s="582">
        <v>-5582.29</v>
      </c>
      <c r="ACJ104" s="582">
        <v>2224.5500000000002</v>
      </c>
      <c r="ACN104" s="582">
        <v>941.86</v>
      </c>
      <c r="ADH104" s="582">
        <v>0</v>
      </c>
      <c r="AEA104" s="582">
        <v>9739.2099999999991</v>
      </c>
      <c r="AGC104" s="582">
        <v>0</v>
      </c>
      <c r="AGN104" s="582">
        <v>0</v>
      </c>
      <c r="AGV104" s="582">
        <v>0</v>
      </c>
      <c r="AHT104" s="582">
        <f t="shared" si="79"/>
        <v>2949045.5100000002</v>
      </c>
      <c r="AHV104" s="611" t="s">
        <v>6248</v>
      </c>
      <c r="AHW104" s="611" t="s">
        <v>6117</v>
      </c>
      <c r="AHX104" s="611" t="s">
        <v>6118</v>
      </c>
    </row>
    <row r="105" spans="1:908" x14ac:dyDescent="0.7">
      <c r="A105" s="576" t="str">
        <f t="shared" si="78"/>
        <v>ภาระ</v>
      </c>
      <c r="B105" s="581" t="s">
        <v>6117</v>
      </c>
      <c r="C105" s="582" t="s">
        <v>6118</v>
      </c>
      <c r="D105" s="582">
        <v>2221044.44</v>
      </c>
      <c r="V105" s="582">
        <v>0</v>
      </c>
      <c r="AM105" s="582">
        <v>0</v>
      </c>
      <c r="BI105" s="582">
        <v>0</v>
      </c>
      <c r="BJ105" s="582">
        <v>0</v>
      </c>
      <c r="CG105" s="582">
        <v>0</v>
      </c>
      <c r="CT105" s="582">
        <v>0</v>
      </c>
      <c r="DB105" s="582">
        <v>0</v>
      </c>
      <c r="DC105" s="582">
        <v>0</v>
      </c>
      <c r="DK105" s="582">
        <v>0</v>
      </c>
      <c r="DT105" s="582">
        <v>212500.88</v>
      </c>
      <c r="EA105" s="582">
        <v>43641.75</v>
      </c>
      <c r="EE105" s="582">
        <v>0</v>
      </c>
      <c r="EF105" s="582">
        <v>0</v>
      </c>
      <c r="EN105" s="582">
        <v>0</v>
      </c>
      <c r="FQ105" s="582">
        <v>0</v>
      </c>
      <c r="FW105" s="582">
        <v>251883.78</v>
      </c>
      <c r="GE105" s="582">
        <v>0</v>
      </c>
      <c r="GK105" s="582">
        <v>13000</v>
      </c>
      <c r="GP105" s="582">
        <v>1069.3399999999999</v>
      </c>
      <c r="HJ105" s="582">
        <v>8927.4699999999993</v>
      </c>
      <c r="HK105" s="582">
        <v>0</v>
      </c>
      <c r="HS105" s="582">
        <v>0</v>
      </c>
      <c r="HT105" s="582">
        <v>0</v>
      </c>
      <c r="IT105" s="582">
        <v>0</v>
      </c>
      <c r="IU105" s="582">
        <v>0</v>
      </c>
      <c r="JF105" s="582">
        <v>0</v>
      </c>
      <c r="JG105" s="582">
        <v>0</v>
      </c>
      <c r="JS105" s="582">
        <v>0</v>
      </c>
      <c r="JT105" s="582">
        <v>0</v>
      </c>
      <c r="KR105" s="582">
        <v>0</v>
      </c>
      <c r="KX105" s="582">
        <v>0</v>
      </c>
      <c r="LH105" s="582">
        <v>0</v>
      </c>
      <c r="LI105" s="582">
        <v>0</v>
      </c>
      <c r="LJ105" s="582">
        <v>0</v>
      </c>
      <c r="LK105" s="582">
        <v>0</v>
      </c>
      <c r="LS105" s="582">
        <v>0</v>
      </c>
      <c r="LV105" s="582">
        <v>0</v>
      </c>
      <c r="LW105" s="582">
        <v>0</v>
      </c>
      <c r="LY105" s="582">
        <v>0</v>
      </c>
      <c r="MT105" s="582">
        <v>0</v>
      </c>
      <c r="NH105" s="582">
        <v>0</v>
      </c>
      <c r="NQ105" s="582">
        <v>0</v>
      </c>
      <c r="NX105" s="582">
        <v>0</v>
      </c>
      <c r="ON105" s="582">
        <v>0</v>
      </c>
      <c r="OR105" s="582">
        <v>0</v>
      </c>
      <c r="PC105" s="582">
        <v>78542</v>
      </c>
      <c r="PU105" s="582">
        <v>1332246.83</v>
      </c>
      <c r="QO105" s="582">
        <v>5340</v>
      </c>
      <c r="QU105" s="582">
        <v>304445.3</v>
      </c>
      <c r="RB105" s="582">
        <v>169710</v>
      </c>
      <c r="RC105" s="582">
        <v>319610</v>
      </c>
      <c r="RH105" s="582">
        <v>0</v>
      </c>
      <c r="SB105" s="582">
        <v>900</v>
      </c>
      <c r="SN105" s="582">
        <v>0</v>
      </c>
      <c r="SV105" s="582">
        <v>0</v>
      </c>
      <c r="SY105" s="582">
        <v>0</v>
      </c>
      <c r="TJ105" s="582">
        <v>0</v>
      </c>
      <c r="UK105" s="582">
        <v>0</v>
      </c>
      <c r="UQ105" s="582">
        <v>0</v>
      </c>
      <c r="VM105" s="582">
        <v>0</v>
      </c>
      <c r="VV105" s="582">
        <v>0</v>
      </c>
      <c r="WB105" s="582">
        <v>0</v>
      </c>
      <c r="WQ105" s="582">
        <v>0</v>
      </c>
      <c r="WV105" s="582">
        <v>0</v>
      </c>
      <c r="YF105" s="582">
        <v>0</v>
      </c>
      <c r="YJ105" s="582">
        <v>0</v>
      </c>
      <c r="YW105" s="582">
        <v>0</v>
      </c>
      <c r="ZD105" s="582">
        <v>0</v>
      </c>
      <c r="AAI105" s="582">
        <v>0</v>
      </c>
      <c r="AAS105" s="582">
        <v>71558</v>
      </c>
      <c r="AAV105" s="582">
        <v>51898</v>
      </c>
      <c r="ABA105" s="582">
        <v>52242</v>
      </c>
      <c r="ABH105" s="582">
        <v>0</v>
      </c>
      <c r="ABY105" s="582">
        <v>0</v>
      </c>
      <c r="ACE105" s="582">
        <v>22882</v>
      </c>
      <c r="ACJ105" s="582">
        <v>1240609</v>
      </c>
      <c r="ACQ105" s="582">
        <v>0</v>
      </c>
      <c r="ACR105" s="582">
        <v>0</v>
      </c>
      <c r="ACX105" s="582">
        <v>0</v>
      </c>
      <c r="ADG105" s="582">
        <v>0</v>
      </c>
      <c r="ADH105" s="582">
        <v>0</v>
      </c>
      <c r="ADP105" s="582">
        <v>0</v>
      </c>
      <c r="ADT105" s="582">
        <v>0</v>
      </c>
      <c r="ADZ105" s="582">
        <v>0</v>
      </c>
      <c r="AEA105" s="582">
        <v>2980</v>
      </c>
      <c r="AET105" s="582">
        <v>0</v>
      </c>
      <c r="AEZ105" s="582">
        <v>0</v>
      </c>
      <c r="AFE105" s="582">
        <v>0</v>
      </c>
      <c r="AGC105" s="582">
        <v>0</v>
      </c>
      <c r="AGN105" s="582">
        <v>0</v>
      </c>
      <c r="AGV105" s="582">
        <v>0</v>
      </c>
      <c r="AGW105" s="582">
        <v>0</v>
      </c>
      <c r="AHM105" s="582">
        <v>0</v>
      </c>
      <c r="AHT105" s="582">
        <f t="shared" si="79"/>
        <v>6405030.79</v>
      </c>
      <c r="AHV105" s="611" t="s">
        <v>6248</v>
      </c>
      <c r="AHW105" s="611" t="s">
        <v>6119</v>
      </c>
      <c r="AHX105" s="611" t="s">
        <v>6120</v>
      </c>
    </row>
    <row r="106" spans="1:908" x14ac:dyDescent="0.7">
      <c r="A106" s="576" t="str">
        <f t="shared" si="78"/>
        <v>ภาระ</v>
      </c>
      <c r="B106" s="581" t="s">
        <v>6119</v>
      </c>
      <c r="C106" s="582" t="s">
        <v>6120</v>
      </c>
      <c r="D106" s="582">
        <v>0</v>
      </c>
      <c r="V106" s="582">
        <v>24182.45</v>
      </c>
      <c r="W106" s="582">
        <v>0</v>
      </c>
      <c r="BI106" s="582">
        <v>0</v>
      </c>
      <c r="BJ106" s="582">
        <v>0</v>
      </c>
      <c r="CG106" s="582">
        <v>0</v>
      </c>
      <c r="CT106" s="582">
        <v>0</v>
      </c>
      <c r="DB106" s="582">
        <v>0</v>
      </c>
      <c r="DC106" s="582">
        <v>0</v>
      </c>
      <c r="DK106" s="582">
        <v>0</v>
      </c>
      <c r="DT106" s="582">
        <v>0</v>
      </c>
      <c r="EE106" s="582">
        <v>0</v>
      </c>
      <c r="GE106" s="582">
        <v>0</v>
      </c>
      <c r="HC106" s="582">
        <v>0</v>
      </c>
      <c r="HJ106" s="582">
        <v>-8601.2099999999991</v>
      </c>
      <c r="HS106" s="582">
        <v>-1.1000000000000001E-3</v>
      </c>
      <c r="JF106" s="582">
        <v>0</v>
      </c>
      <c r="JG106" s="582">
        <v>281418.8</v>
      </c>
      <c r="JL106" s="582">
        <v>0</v>
      </c>
      <c r="LH106" s="582">
        <v>0</v>
      </c>
      <c r="LI106" s="582">
        <v>0</v>
      </c>
      <c r="LJ106" s="582">
        <v>0</v>
      </c>
      <c r="LV106" s="582">
        <v>0</v>
      </c>
      <c r="LW106" s="582">
        <v>0</v>
      </c>
      <c r="MT106" s="582">
        <v>0</v>
      </c>
      <c r="NQ106" s="582">
        <v>168468</v>
      </c>
      <c r="NX106" s="582">
        <v>0</v>
      </c>
      <c r="OH106" s="582">
        <v>0</v>
      </c>
      <c r="PC106" s="582">
        <v>609445.62</v>
      </c>
      <c r="PU106" s="582">
        <v>123166.96</v>
      </c>
      <c r="PV106" s="582">
        <v>-314801.57</v>
      </c>
      <c r="QO106" s="582">
        <v>191375.6</v>
      </c>
      <c r="QS106" s="582">
        <v>81386.570000000007</v>
      </c>
      <c r="QU106" s="582">
        <v>399817.69</v>
      </c>
      <c r="RC106" s="582">
        <v>76195.88</v>
      </c>
      <c r="RH106" s="582">
        <v>0</v>
      </c>
      <c r="SB106" s="582">
        <v>968213.49</v>
      </c>
      <c r="UB106" s="582">
        <v>0</v>
      </c>
      <c r="UK106" s="582">
        <v>0</v>
      </c>
      <c r="VM106" s="582">
        <v>0</v>
      </c>
      <c r="VR106" s="582">
        <v>84644.18</v>
      </c>
      <c r="VV106" s="582">
        <v>0</v>
      </c>
      <c r="WB106" s="582">
        <v>2092402.87</v>
      </c>
      <c r="YJ106" s="582">
        <v>0</v>
      </c>
      <c r="YW106" s="582">
        <v>0</v>
      </c>
      <c r="ZF106" s="582">
        <v>112236.9</v>
      </c>
      <c r="AAI106" s="582">
        <v>114404.11</v>
      </c>
      <c r="ABK106" s="582">
        <v>0</v>
      </c>
      <c r="ABY106" s="582">
        <v>0</v>
      </c>
      <c r="ACE106" s="582">
        <v>17815.599999999999</v>
      </c>
      <c r="ACJ106" s="582">
        <v>78418.240000000005</v>
      </c>
      <c r="ACN106" s="582">
        <v>27312.52</v>
      </c>
      <c r="ACP106" s="582">
        <v>38900.99</v>
      </c>
      <c r="ADP106" s="582">
        <v>881835.89</v>
      </c>
      <c r="ADQ106" s="582">
        <v>0</v>
      </c>
      <c r="ADT106" s="582">
        <v>0</v>
      </c>
      <c r="ADZ106" s="582">
        <v>0</v>
      </c>
      <c r="AEA106" s="582">
        <v>196859.18</v>
      </c>
      <c r="AFD106" s="582">
        <v>0</v>
      </c>
      <c r="AFJ106" s="582">
        <v>0</v>
      </c>
      <c r="AGC106" s="582">
        <v>0</v>
      </c>
      <c r="AGN106" s="582">
        <v>0</v>
      </c>
      <c r="AGV106" s="582">
        <v>0</v>
      </c>
      <c r="AHT106" s="582">
        <f t="shared" si="79"/>
        <v>6245098.7588999998</v>
      </c>
      <c r="AHV106" s="611" t="s">
        <v>6248</v>
      </c>
      <c r="AHW106" s="611" t="s">
        <v>6121</v>
      </c>
      <c r="AHX106" s="611" t="s">
        <v>6122</v>
      </c>
    </row>
    <row r="107" spans="1:908" x14ac:dyDescent="0.7">
      <c r="A107" s="576" t="str">
        <f t="shared" si="78"/>
        <v>ภาระ</v>
      </c>
      <c r="B107" s="581" t="s">
        <v>6417</v>
      </c>
      <c r="C107" s="582" t="s">
        <v>6418</v>
      </c>
      <c r="E107" s="582">
        <v>54089</v>
      </c>
      <c r="X107" s="582">
        <v>406384</v>
      </c>
      <c r="AD107" s="582">
        <v>613526.99</v>
      </c>
      <c r="AF107" s="582">
        <v>2307650</v>
      </c>
      <c r="AH107" s="582">
        <v>340635</v>
      </c>
      <c r="AN107" s="582">
        <v>43116</v>
      </c>
      <c r="AP107" s="582">
        <v>97.8</v>
      </c>
      <c r="AT107" s="582">
        <v>680198</v>
      </c>
      <c r="AZ107" s="582">
        <v>32904.839999999997</v>
      </c>
      <c r="BI107" s="582">
        <v>2299308.16</v>
      </c>
      <c r="BU107" s="582">
        <v>982993.8</v>
      </c>
      <c r="CG107" s="582">
        <v>4584213</v>
      </c>
      <c r="CJ107" s="582">
        <v>381580</v>
      </c>
      <c r="CK107" s="582">
        <v>242159.22</v>
      </c>
      <c r="CL107" s="582">
        <v>26222.400000000001</v>
      </c>
      <c r="CN107" s="582">
        <v>179564</v>
      </c>
      <c r="CP107" s="582">
        <v>49980</v>
      </c>
      <c r="CQ107" s="582">
        <v>111855</v>
      </c>
      <c r="CR107" s="582">
        <v>160206</v>
      </c>
      <c r="CS107" s="582">
        <v>32176</v>
      </c>
      <c r="DB107" s="582">
        <v>1550000</v>
      </c>
      <c r="DC107" s="582">
        <v>1950925</v>
      </c>
      <c r="DL107" s="582">
        <v>58781</v>
      </c>
      <c r="DM107" s="582">
        <v>63425</v>
      </c>
      <c r="DR107" s="582">
        <v>156727</v>
      </c>
      <c r="DS107" s="582">
        <v>100728.4</v>
      </c>
      <c r="DW107" s="582">
        <v>333601</v>
      </c>
      <c r="EE107" s="582">
        <v>5634117.7699999996</v>
      </c>
      <c r="EF107" s="582">
        <v>68223</v>
      </c>
      <c r="EI107" s="582">
        <v>43524</v>
      </c>
      <c r="ET107" s="582">
        <v>39200</v>
      </c>
      <c r="FD107" s="582">
        <v>128404</v>
      </c>
      <c r="FI107" s="582">
        <v>67340</v>
      </c>
      <c r="GD107" s="582">
        <v>270</v>
      </c>
      <c r="GE107" s="582">
        <v>609089.26</v>
      </c>
      <c r="GK107" s="582">
        <v>13251</v>
      </c>
      <c r="GM107" s="582">
        <v>0</v>
      </c>
      <c r="IK107" s="582">
        <v>0</v>
      </c>
      <c r="IO107" s="582">
        <v>84700</v>
      </c>
      <c r="JG107" s="582">
        <v>275745</v>
      </c>
      <c r="JH107" s="582">
        <v>67246.210000000006</v>
      </c>
      <c r="JL107" s="582">
        <v>391741.5</v>
      </c>
      <c r="JP107" s="582">
        <v>358310</v>
      </c>
      <c r="JS107" s="582">
        <v>74016</v>
      </c>
      <c r="KS107" s="582">
        <v>16488</v>
      </c>
      <c r="KV107" s="582">
        <v>64209</v>
      </c>
      <c r="KW107" s="582">
        <v>30360</v>
      </c>
      <c r="KZ107" s="582">
        <v>598331</v>
      </c>
      <c r="MD107" s="582">
        <v>50143</v>
      </c>
      <c r="MP107" s="582">
        <v>897613</v>
      </c>
      <c r="MQ107" s="582">
        <v>6316</v>
      </c>
      <c r="MR107" s="582">
        <v>66928</v>
      </c>
      <c r="NE107" s="582">
        <v>7872152.0099999998</v>
      </c>
      <c r="NH107" s="582">
        <v>200659.24</v>
      </c>
      <c r="NL107" s="582">
        <v>331058</v>
      </c>
      <c r="NQ107" s="582">
        <v>81593</v>
      </c>
      <c r="OC107" s="582">
        <v>256241</v>
      </c>
      <c r="OR107" s="582">
        <v>32950</v>
      </c>
      <c r="OT107" s="582">
        <v>90835.42</v>
      </c>
      <c r="OU107" s="582">
        <v>450702.18</v>
      </c>
      <c r="OZ107" s="582">
        <v>23105</v>
      </c>
      <c r="PB107" s="582">
        <v>0</v>
      </c>
      <c r="PD107" s="582">
        <v>1144316</v>
      </c>
      <c r="PL107" s="582">
        <v>28414.92</v>
      </c>
      <c r="PP107" s="582">
        <v>0</v>
      </c>
      <c r="RJ107" s="582">
        <v>42328</v>
      </c>
      <c r="SA107" s="582">
        <v>3672</v>
      </c>
      <c r="SB107" s="582">
        <v>20771</v>
      </c>
      <c r="SG107" s="582">
        <v>315776.28000000003</v>
      </c>
      <c r="SX107" s="582">
        <v>0</v>
      </c>
      <c r="TG107" s="582">
        <v>143184</v>
      </c>
      <c r="TQ107" s="582">
        <v>107850.27</v>
      </c>
      <c r="UI107" s="582">
        <v>10852</v>
      </c>
      <c r="WC107" s="582">
        <v>120265</v>
      </c>
      <c r="WG107" s="582">
        <v>13500</v>
      </c>
      <c r="WJ107" s="582">
        <v>59311</v>
      </c>
      <c r="XH107" s="582">
        <v>0</v>
      </c>
      <c r="XP107" s="582">
        <v>6600</v>
      </c>
      <c r="XV107" s="582">
        <v>0</v>
      </c>
      <c r="XY107" s="582">
        <v>67041.33</v>
      </c>
      <c r="XZ107" s="582">
        <v>77086</v>
      </c>
      <c r="YE107" s="582">
        <v>2400</v>
      </c>
      <c r="ZG107" s="582">
        <v>0</v>
      </c>
      <c r="ZM107" s="582">
        <v>0</v>
      </c>
      <c r="ABJ107" s="582">
        <v>18322</v>
      </c>
      <c r="ABQ107" s="582">
        <v>53270</v>
      </c>
      <c r="ABY107" s="582">
        <v>55644.93</v>
      </c>
      <c r="ADT107" s="582">
        <v>0</v>
      </c>
      <c r="ADU107" s="582">
        <v>9000</v>
      </c>
      <c r="AEB107" s="582">
        <v>1540648.64</v>
      </c>
      <c r="AEG107" s="582">
        <v>406583</v>
      </c>
      <c r="AEK107" s="582">
        <v>38506.07</v>
      </c>
      <c r="AET107" s="582">
        <v>2353369.66</v>
      </c>
      <c r="AFE107" s="582">
        <v>0</v>
      </c>
      <c r="AFF107" s="582">
        <v>136500</v>
      </c>
      <c r="AFL107" s="582">
        <v>105000</v>
      </c>
      <c r="AFM107" s="582">
        <v>0</v>
      </c>
      <c r="AFP107" s="582">
        <v>71426</v>
      </c>
      <c r="AFS107" s="582">
        <v>296035</v>
      </c>
      <c r="AFT107" s="582">
        <v>165472</v>
      </c>
      <c r="AFV107" s="582">
        <v>509738.37</v>
      </c>
      <c r="AFW107" s="582">
        <v>52378.53</v>
      </c>
      <c r="AFX107" s="582">
        <v>348874</v>
      </c>
      <c r="AFY107" s="582">
        <v>2469994.34</v>
      </c>
      <c r="AGC107" s="582">
        <v>431332.57</v>
      </c>
      <c r="AGM107" s="582">
        <v>126255.9</v>
      </c>
      <c r="AGT107" s="582">
        <v>1240</v>
      </c>
      <c r="AGU107" s="582">
        <v>376370</v>
      </c>
      <c r="AGV107" s="582">
        <v>1726850.09</v>
      </c>
      <c r="AHA107" s="582">
        <v>4299896.7</v>
      </c>
      <c r="AHT107" s="582">
        <f t="shared" si="79"/>
        <v>54423983.800000012</v>
      </c>
      <c r="AHV107" s="611" t="s">
        <v>6248</v>
      </c>
      <c r="AHW107" s="611" t="s">
        <v>6123</v>
      </c>
      <c r="AHX107" s="611" t="s">
        <v>6124</v>
      </c>
    </row>
    <row r="108" spans="1:908" x14ac:dyDescent="0.7">
      <c r="A108" s="576" t="str">
        <f t="shared" si="78"/>
        <v>ภาระ</v>
      </c>
      <c r="B108" s="581" t="s">
        <v>6419</v>
      </c>
      <c r="C108" s="582" t="s">
        <v>6128</v>
      </c>
      <c r="E108" s="582">
        <v>120136</v>
      </c>
      <c r="H108" s="582">
        <v>364980</v>
      </c>
      <c r="P108" s="582">
        <v>0</v>
      </c>
      <c r="Q108" s="582">
        <v>148712.5</v>
      </c>
      <c r="R108" s="582">
        <v>64509</v>
      </c>
      <c r="U108" s="582">
        <v>68355</v>
      </c>
      <c r="W108" s="582">
        <v>256954.5</v>
      </c>
      <c r="Y108" s="582">
        <v>368309.65</v>
      </c>
      <c r="Z108" s="582">
        <v>173219</v>
      </c>
      <c r="AK108" s="582">
        <v>118882.34</v>
      </c>
      <c r="AO108" s="582">
        <v>278459.17</v>
      </c>
      <c r="AT108" s="582">
        <v>1984985</v>
      </c>
      <c r="AX108" s="582">
        <v>130350</v>
      </c>
      <c r="BB108" s="582">
        <v>9120</v>
      </c>
      <c r="BF108" s="582">
        <v>526350</v>
      </c>
      <c r="BG108" s="582">
        <v>9000</v>
      </c>
      <c r="BO108" s="582">
        <v>95422.5</v>
      </c>
      <c r="BP108" s="582">
        <v>14620</v>
      </c>
      <c r="BQ108" s="582">
        <v>106357.5</v>
      </c>
      <c r="BV108" s="582">
        <v>163378</v>
      </c>
      <c r="BX108" s="582">
        <v>81315</v>
      </c>
      <c r="BY108" s="582">
        <v>105931</v>
      </c>
      <c r="CD108" s="582">
        <v>163471</v>
      </c>
      <c r="CG108" s="582">
        <v>1471015.5</v>
      </c>
      <c r="CH108" s="582">
        <v>160933.5</v>
      </c>
      <c r="CI108" s="582">
        <v>516958.75</v>
      </c>
      <c r="CJ108" s="582">
        <v>323450</v>
      </c>
      <c r="CK108" s="582">
        <v>31680</v>
      </c>
      <c r="CN108" s="582">
        <v>222375</v>
      </c>
      <c r="CQ108" s="582">
        <v>161760.25</v>
      </c>
      <c r="CR108" s="582">
        <v>43230</v>
      </c>
      <c r="CS108" s="582">
        <v>49495</v>
      </c>
      <c r="CT108" s="582">
        <v>105320</v>
      </c>
      <c r="CW108" s="582">
        <v>335848</v>
      </c>
      <c r="CY108" s="582">
        <v>463395</v>
      </c>
      <c r="CZ108" s="582">
        <v>70400</v>
      </c>
      <c r="DM108" s="582">
        <v>0</v>
      </c>
      <c r="DN108" s="582">
        <v>69095</v>
      </c>
      <c r="DQ108" s="582">
        <v>209140.53</v>
      </c>
      <c r="DS108" s="582">
        <v>247198</v>
      </c>
      <c r="DV108" s="582">
        <v>135385</v>
      </c>
      <c r="DY108" s="582">
        <v>0</v>
      </c>
      <c r="EE108" s="582">
        <v>730990</v>
      </c>
      <c r="EI108" s="582">
        <v>131625</v>
      </c>
      <c r="EJ108" s="582">
        <v>0</v>
      </c>
      <c r="EM108" s="582">
        <v>0</v>
      </c>
      <c r="ET108" s="582">
        <v>242552</v>
      </c>
      <c r="EU108" s="582">
        <v>100560</v>
      </c>
      <c r="EW108" s="582">
        <v>764141.24</v>
      </c>
      <c r="FD108" s="582">
        <v>240540</v>
      </c>
      <c r="FE108" s="582">
        <v>55436</v>
      </c>
      <c r="FV108" s="582">
        <v>37440</v>
      </c>
      <c r="FX108" s="582">
        <v>0</v>
      </c>
      <c r="FY108" s="582">
        <v>225212.5</v>
      </c>
      <c r="GS108" s="582">
        <v>8400</v>
      </c>
      <c r="GW108" s="582">
        <v>153185.5</v>
      </c>
      <c r="HG108" s="582">
        <v>75600</v>
      </c>
      <c r="HI108" s="582">
        <v>96850</v>
      </c>
      <c r="HJ108" s="582">
        <v>2829814</v>
      </c>
      <c r="HN108" s="582">
        <v>368795</v>
      </c>
      <c r="HU108" s="582">
        <v>24253</v>
      </c>
      <c r="HX108" s="582">
        <v>60052.5</v>
      </c>
      <c r="HY108" s="582">
        <v>324459</v>
      </c>
      <c r="HZ108" s="582">
        <v>46010</v>
      </c>
      <c r="IF108" s="582">
        <v>501164.5</v>
      </c>
      <c r="IH108" s="582">
        <v>100750</v>
      </c>
      <c r="IR108" s="582">
        <v>0</v>
      </c>
      <c r="IU108" s="582">
        <v>0</v>
      </c>
      <c r="JE108" s="582">
        <v>29480</v>
      </c>
      <c r="JF108" s="582">
        <v>964623</v>
      </c>
      <c r="JL108" s="582">
        <v>628350</v>
      </c>
      <c r="JM108" s="582">
        <v>268555</v>
      </c>
      <c r="JR108" s="582">
        <v>79640</v>
      </c>
      <c r="KB108" s="582">
        <v>136840</v>
      </c>
      <c r="KE108" s="582">
        <v>91740</v>
      </c>
      <c r="KH108" s="582">
        <v>296995</v>
      </c>
      <c r="KK108" s="582">
        <v>389538.75</v>
      </c>
      <c r="KR108" s="582">
        <v>2242125</v>
      </c>
      <c r="KU108" s="582">
        <v>529700</v>
      </c>
      <c r="KW108" s="582">
        <v>210240</v>
      </c>
      <c r="LR108" s="582">
        <v>68240</v>
      </c>
      <c r="LW108" s="582">
        <v>0</v>
      </c>
      <c r="LX108" s="582">
        <v>127400</v>
      </c>
      <c r="LY108" s="582">
        <v>387470</v>
      </c>
      <c r="LZ108" s="582">
        <v>149746</v>
      </c>
      <c r="MA108" s="582">
        <v>278186</v>
      </c>
      <c r="MB108" s="582">
        <v>106825</v>
      </c>
      <c r="MD108" s="582">
        <v>161310</v>
      </c>
      <c r="ME108" s="582">
        <v>251940</v>
      </c>
      <c r="MF108" s="582">
        <v>229810</v>
      </c>
      <c r="MH108" s="582">
        <v>1609256</v>
      </c>
      <c r="MI108" s="582">
        <v>129860</v>
      </c>
      <c r="MP108" s="582">
        <v>73260</v>
      </c>
      <c r="MR108" s="582">
        <v>13760</v>
      </c>
      <c r="MW108" s="582">
        <v>538680</v>
      </c>
      <c r="MX108" s="582">
        <v>1525303.27</v>
      </c>
      <c r="MZ108" s="582">
        <v>517587</v>
      </c>
      <c r="NB108" s="582">
        <v>948179.63</v>
      </c>
      <c r="NC108" s="582">
        <v>61066</v>
      </c>
      <c r="NJ108" s="582">
        <v>236619</v>
      </c>
      <c r="NQ108" s="582">
        <v>560900</v>
      </c>
      <c r="NU108" s="582">
        <v>170655</v>
      </c>
      <c r="NZ108" s="582">
        <v>147631</v>
      </c>
      <c r="OA108" s="582">
        <v>0</v>
      </c>
      <c r="OP108" s="582">
        <v>0</v>
      </c>
      <c r="OR108" s="582">
        <v>161503</v>
      </c>
      <c r="OS108" s="582">
        <v>120000</v>
      </c>
      <c r="PC108" s="582">
        <v>450311.16</v>
      </c>
      <c r="PK108" s="582">
        <v>184159</v>
      </c>
      <c r="PR108" s="582">
        <v>164844</v>
      </c>
      <c r="PT108" s="582">
        <v>523742.5</v>
      </c>
      <c r="PV108" s="582">
        <v>872815</v>
      </c>
      <c r="QD108" s="582">
        <v>79720</v>
      </c>
      <c r="QE108" s="582">
        <v>381480</v>
      </c>
      <c r="QF108" s="582">
        <v>73170</v>
      </c>
      <c r="QQ108" s="582">
        <v>190422</v>
      </c>
      <c r="QS108" s="582">
        <v>94092</v>
      </c>
      <c r="QX108" s="582">
        <v>123420</v>
      </c>
      <c r="QY108" s="582">
        <v>0</v>
      </c>
      <c r="QZ108" s="582">
        <v>580531</v>
      </c>
      <c r="RA108" s="582">
        <v>388300</v>
      </c>
      <c r="RE108" s="582">
        <v>168030</v>
      </c>
      <c r="RF108" s="582">
        <v>395880</v>
      </c>
      <c r="RH108" s="582">
        <v>2378699</v>
      </c>
      <c r="RI108" s="582">
        <v>780000</v>
      </c>
      <c r="RL108" s="582">
        <v>111595</v>
      </c>
      <c r="RM108" s="582">
        <v>321657</v>
      </c>
      <c r="RO108" s="582">
        <v>54704</v>
      </c>
      <c r="RR108" s="582">
        <v>677089.5</v>
      </c>
      <c r="RT108" s="582">
        <v>236400</v>
      </c>
      <c r="RU108" s="582">
        <v>278480</v>
      </c>
      <c r="RW108" s="582">
        <v>105050</v>
      </c>
      <c r="RX108" s="582">
        <v>154940</v>
      </c>
      <c r="RY108" s="582">
        <v>92840</v>
      </c>
      <c r="SA108" s="582">
        <v>127860</v>
      </c>
      <c r="SB108" s="582">
        <v>63666.91</v>
      </c>
      <c r="SC108" s="582">
        <v>0</v>
      </c>
      <c r="SN108" s="582">
        <v>1128422.8</v>
      </c>
      <c r="SW108" s="582">
        <v>151800</v>
      </c>
      <c r="SX108" s="582">
        <v>461055</v>
      </c>
      <c r="SY108" s="582">
        <v>380016</v>
      </c>
      <c r="SZ108" s="582">
        <v>217760</v>
      </c>
      <c r="TC108" s="582">
        <v>652310</v>
      </c>
      <c r="TD108" s="582">
        <v>210700</v>
      </c>
      <c r="TF108" s="582">
        <v>100515</v>
      </c>
      <c r="TG108" s="582">
        <v>353993</v>
      </c>
      <c r="TI108" s="582">
        <v>61600</v>
      </c>
      <c r="TL108" s="582">
        <v>18195</v>
      </c>
      <c r="TV108" s="582">
        <v>19800</v>
      </c>
      <c r="TX108" s="582">
        <v>0</v>
      </c>
      <c r="UB108" s="582">
        <v>1500000</v>
      </c>
      <c r="UC108" s="582">
        <v>412642</v>
      </c>
      <c r="UE108" s="582">
        <v>88520</v>
      </c>
      <c r="UM108" s="582">
        <v>95454</v>
      </c>
      <c r="UN108" s="582">
        <v>144862</v>
      </c>
      <c r="UQ108" s="582">
        <v>1477160</v>
      </c>
      <c r="UZ108" s="582">
        <v>7484</v>
      </c>
      <c r="VA108" s="582">
        <v>410985</v>
      </c>
      <c r="VC108" s="582">
        <v>145556</v>
      </c>
      <c r="VD108" s="582">
        <v>341140</v>
      </c>
      <c r="VE108" s="582">
        <v>133030</v>
      </c>
      <c r="VH108" s="582">
        <v>89930</v>
      </c>
      <c r="VN108" s="582">
        <v>54737</v>
      </c>
      <c r="WC108" s="582">
        <v>324593.78000000003</v>
      </c>
      <c r="WF108" s="582">
        <v>100960</v>
      </c>
      <c r="WH108" s="582">
        <v>96030</v>
      </c>
      <c r="WI108" s="582">
        <v>288942</v>
      </c>
      <c r="WJ108" s="582">
        <v>28811</v>
      </c>
      <c r="WK108" s="582">
        <v>128020</v>
      </c>
      <c r="WL108" s="582">
        <v>33098</v>
      </c>
      <c r="WT108" s="582">
        <v>28110</v>
      </c>
      <c r="WU108" s="582">
        <v>67960</v>
      </c>
      <c r="XB108" s="582">
        <v>103180</v>
      </c>
      <c r="XC108" s="582">
        <v>53185</v>
      </c>
      <c r="XE108" s="582">
        <v>114228</v>
      </c>
      <c r="XG108" s="582">
        <v>73700</v>
      </c>
      <c r="XI108" s="582">
        <v>384015</v>
      </c>
      <c r="XJ108" s="582">
        <v>335159.05</v>
      </c>
      <c r="XL108" s="582">
        <v>837996.25</v>
      </c>
      <c r="XM108" s="582">
        <v>54344</v>
      </c>
      <c r="XN108" s="582">
        <v>120120</v>
      </c>
      <c r="XP108" s="582">
        <v>115315</v>
      </c>
      <c r="XS108" s="582">
        <v>129940</v>
      </c>
      <c r="XU108" s="582">
        <v>37222</v>
      </c>
      <c r="XZ108" s="582">
        <v>32121.73</v>
      </c>
      <c r="YC108" s="582">
        <v>38873</v>
      </c>
      <c r="YF108" s="582">
        <v>4046079.6</v>
      </c>
      <c r="YG108" s="582">
        <v>35520</v>
      </c>
      <c r="YH108" s="582">
        <v>92350</v>
      </c>
      <c r="YJ108" s="582">
        <v>0</v>
      </c>
      <c r="YK108" s="582">
        <v>150149</v>
      </c>
      <c r="YP108" s="582">
        <v>267540</v>
      </c>
      <c r="YX108" s="582">
        <v>235875</v>
      </c>
      <c r="ZA108" s="582">
        <v>0</v>
      </c>
      <c r="ZE108" s="582">
        <v>86100</v>
      </c>
      <c r="ZK108" s="582">
        <v>19460</v>
      </c>
      <c r="ZM108" s="582">
        <v>4200000</v>
      </c>
      <c r="AAF108" s="582">
        <v>0</v>
      </c>
      <c r="AAJ108" s="582">
        <v>160860</v>
      </c>
      <c r="ABQ108" s="582">
        <v>104078.5</v>
      </c>
      <c r="ABS108" s="582">
        <v>0</v>
      </c>
      <c r="ABT108" s="582">
        <v>159620</v>
      </c>
      <c r="ABV108" s="582">
        <v>44280</v>
      </c>
      <c r="ABW108" s="582">
        <v>226080</v>
      </c>
      <c r="ABY108" s="582">
        <v>0</v>
      </c>
      <c r="ACW108" s="582">
        <v>850136.71</v>
      </c>
      <c r="ACY108" s="582">
        <v>45550</v>
      </c>
      <c r="ADL108" s="582">
        <v>7350</v>
      </c>
      <c r="ADR108" s="582">
        <v>641609</v>
      </c>
      <c r="AEB108" s="582">
        <v>2094690</v>
      </c>
      <c r="AEG108" s="582">
        <v>127271.34</v>
      </c>
      <c r="AEN108" s="582">
        <v>267520</v>
      </c>
      <c r="AEP108" s="582">
        <v>176492</v>
      </c>
      <c r="AET108" s="582">
        <v>1522154.64</v>
      </c>
      <c r="AEU108" s="582">
        <v>225990</v>
      </c>
      <c r="AEV108" s="582">
        <v>343318</v>
      </c>
      <c r="AEY108" s="582">
        <v>480000</v>
      </c>
      <c r="AFA108" s="582">
        <v>232910</v>
      </c>
      <c r="AFB108" s="582">
        <v>368132</v>
      </c>
      <c r="AFC108" s="582">
        <v>325283</v>
      </c>
      <c r="AFG108" s="582">
        <v>0</v>
      </c>
      <c r="AFI108" s="582">
        <v>141814</v>
      </c>
      <c r="AGD108" s="582">
        <v>73920</v>
      </c>
      <c r="AGF108" s="582">
        <v>142992</v>
      </c>
      <c r="AGG108" s="582">
        <v>0</v>
      </c>
      <c r="AGH108" s="582">
        <v>84230</v>
      </c>
      <c r="AGJ108" s="582">
        <v>29440</v>
      </c>
      <c r="AGV108" s="582">
        <v>0</v>
      </c>
      <c r="AGW108" s="582">
        <v>1097733</v>
      </c>
      <c r="AHC108" s="582">
        <v>0</v>
      </c>
      <c r="AHO108" s="582">
        <v>53580</v>
      </c>
      <c r="AHP108" s="582">
        <v>104770</v>
      </c>
      <c r="AHS108" s="576">
        <v>188596.5</v>
      </c>
      <c r="AHT108" s="582">
        <f t="shared" si="79"/>
        <v>73221303.549999997</v>
      </c>
      <c r="AHV108" s="611" t="s">
        <v>6248</v>
      </c>
      <c r="AHW108" s="611" t="s">
        <v>6125</v>
      </c>
      <c r="AHX108" s="611" t="s">
        <v>6126</v>
      </c>
    </row>
    <row r="109" spans="1:908" x14ac:dyDescent="0.7">
      <c r="A109" s="576" t="str">
        <f t="shared" si="78"/>
        <v>ภาระ</v>
      </c>
      <c r="B109" s="581" t="s">
        <v>6420</v>
      </c>
      <c r="C109" s="582" t="s">
        <v>6130</v>
      </c>
      <c r="H109" s="582">
        <v>11440</v>
      </c>
      <c r="R109" s="582">
        <v>37306</v>
      </c>
      <c r="U109" s="582">
        <v>32860</v>
      </c>
      <c r="W109" s="582">
        <v>48212</v>
      </c>
      <c r="Z109" s="582">
        <v>52070</v>
      </c>
      <c r="AT109" s="582">
        <v>1189225</v>
      </c>
      <c r="AX109" s="582">
        <v>44970</v>
      </c>
      <c r="BB109" s="582">
        <v>104371</v>
      </c>
      <c r="BF109" s="582">
        <v>87780</v>
      </c>
      <c r="BK109" s="582">
        <v>285796.21000000002</v>
      </c>
      <c r="BN109" s="582">
        <v>285984.75</v>
      </c>
      <c r="BO109" s="582">
        <v>39040</v>
      </c>
      <c r="BP109" s="582">
        <v>43560</v>
      </c>
      <c r="BQ109" s="582">
        <v>27530</v>
      </c>
      <c r="BV109" s="582">
        <v>200404</v>
      </c>
      <c r="BX109" s="582">
        <v>158540</v>
      </c>
      <c r="BY109" s="582">
        <v>28372</v>
      </c>
      <c r="CD109" s="582">
        <v>52017</v>
      </c>
      <c r="CG109" s="582">
        <v>433080</v>
      </c>
      <c r="CH109" s="582">
        <v>78318.63</v>
      </c>
      <c r="CI109" s="582">
        <v>65905</v>
      </c>
      <c r="CJ109" s="582">
        <v>60760</v>
      </c>
      <c r="CK109" s="582">
        <v>21120</v>
      </c>
      <c r="CN109" s="582">
        <v>77550</v>
      </c>
      <c r="CP109" s="582">
        <v>46582.5</v>
      </c>
      <c r="CR109" s="582">
        <v>29040</v>
      </c>
      <c r="CS109" s="582">
        <v>50317</v>
      </c>
      <c r="CW109" s="582">
        <v>51965</v>
      </c>
      <c r="CY109" s="582">
        <v>48070</v>
      </c>
      <c r="CZ109" s="582">
        <v>28754</v>
      </c>
      <c r="DM109" s="582">
        <v>0</v>
      </c>
      <c r="DN109" s="582">
        <v>39420</v>
      </c>
      <c r="DQ109" s="582">
        <v>71820</v>
      </c>
      <c r="DS109" s="582">
        <v>107724</v>
      </c>
      <c r="EE109" s="582">
        <v>177380</v>
      </c>
      <c r="EJ109" s="582">
        <v>0</v>
      </c>
      <c r="ET109" s="582">
        <v>73720</v>
      </c>
      <c r="EW109" s="582">
        <v>186072.62</v>
      </c>
      <c r="FD109" s="582">
        <v>43890</v>
      </c>
      <c r="FE109" s="582">
        <v>29400</v>
      </c>
      <c r="FV109" s="582">
        <v>0</v>
      </c>
      <c r="FX109" s="582">
        <v>0</v>
      </c>
      <c r="FY109" s="582">
        <v>23320</v>
      </c>
      <c r="GS109" s="582">
        <v>7800</v>
      </c>
      <c r="GW109" s="582">
        <v>56580</v>
      </c>
      <c r="HI109" s="582">
        <v>23071</v>
      </c>
      <c r="HQ109" s="582">
        <v>1575</v>
      </c>
      <c r="HU109" s="582">
        <v>53490</v>
      </c>
      <c r="HX109" s="582">
        <v>136683</v>
      </c>
      <c r="HY109" s="582">
        <v>36409</v>
      </c>
      <c r="HZ109" s="582">
        <v>100185</v>
      </c>
      <c r="IF109" s="582">
        <v>40018</v>
      </c>
      <c r="IH109" s="582">
        <v>22880</v>
      </c>
      <c r="IR109" s="582">
        <v>0</v>
      </c>
      <c r="IU109" s="582">
        <v>0</v>
      </c>
      <c r="JL109" s="582">
        <v>724545</v>
      </c>
      <c r="JM109" s="582">
        <v>57600</v>
      </c>
      <c r="JP109" s="582">
        <v>59280</v>
      </c>
      <c r="KE109" s="582">
        <v>116140</v>
      </c>
      <c r="KH109" s="582">
        <v>119345</v>
      </c>
      <c r="KK109" s="582">
        <v>24200</v>
      </c>
      <c r="KU109" s="582">
        <v>220280</v>
      </c>
      <c r="LR109" s="582">
        <v>64896.68</v>
      </c>
      <c r="LW109" s="582">
        <v>0</v>
      </c>
      <c r="LY109" s="582">
        <v>263632.25</v>
      </c>
      <c r="LZ109" s="582">
        <v>145596</v>
      </c>
      <c r="MA109" s="582">
        <v>55176</v>
      </c>
      <c r="MB109" s="582">
        <v>138705</v>
      </c>
      <c r="MH109" s="582">
        <v>658995</v>
      </c>
      <c r="MI109" s="582">
        <v>6600</v>
      </c>
      <c r="MP109" s="582">
        <v>36850</v>
      </c>
      <c r="MR109" s="582">
        <v>0</v>
      </c>
      <c r="MS109" s="582">
        <v>47500</v>
      </c>
      <c r="MZ109" s="582">
        <v>160443</v>
      </c>
      <c r="NB109" s="582">
        <v>212560</v>
      </c>
      <c r="NC109" s="582">
        <v>43688</v>
      </c>
      <c r="NJ109" s="582">
        <v>125094.5</v>
      </c>
      <c r="NQ109" s="582">
        <v>238400</v>
      </c>
      <c r="NU109" s="582">
        <v>4180</v>
      </c>
      <c r="NZ109" s="582">
        <v>13818</v>
      </c>
      <c r="OP109" s="582">
        <v>0</v>
      </c>
      <c r="OR109" s="582">
        <v>15256</v>
      </c>
      <c r="OS109" s="582">
        <v>29614</v>
      </c>
      <c r="OX109" s="582">
        <v>15180</v>
      </c>
      <c r="PC109" s="582">
        <v>485442.73</v>
      </c>
      <c r="PK109" s="582">
        <v>76760</v>
      </c>
      <c r="PR109" s="582">
        <v>7840</v>
      </c>
      <c r="PT109" s="582">
        <v>36960</v>
      </c>
      <c r="PV109" s="582">
        <v>363576</v>
      </c>
      <c r="QD109" s="582">
        <v>67100</v>
      </c>
      <c r="QE109" s="582">
        <v>88700</v>
      </c>
      <c r="QF109" s="582">
        <v>6600</v>
      </c>
      <c r="QP109" s="582">
        <v>2200</v>
      </c>
      <c r="QS109" s="582">
        <v>87086</v>
      </c>
      <c r="QX109" s="582">
        <v>32560</v>
      </c>
      <c r="QZ109" s="582">
        <v>202313</v>
      </c>
      <c r="RE109" s="582">
        <v>95295</v>
      </c>
      <c r="RF109" s="582">
        <v>125335</v>
      </c>
      <c r="RH109" s="582">
        <v>1578449</v>
      </c>
      <c r="RL109" s="582">
        <v>363860</v>
      </c>
      <c r="RM109" s="582">
        <v>99313.5</v>
      </c>
      <c r="RO109" s="582">
        <v>79862</v>
      </c>
      <c r="RR109" s="582">
        <v>163036</v>
      </c>
      <c r="RT109" s="582">
        <v>26400</v>
      </c>
      <c r="RW109" s="582">
        <v>101595.5</v>
      </c>
      <c r="SA109" s="582">
        <v>19019</v>
      </c>
      <c r="SB109" s="582">
        <v>24890</v>
      </c>
      <c r="SD109" s="582">
        <v>360770</v>
      </c>
      <c r="SN109" s="582">
        <v>548043.12</v>
      </c>
      <c r="SW109" s="582">
        <v>55123</v>
      </c>
      <c r="SX109" s="582">
        <v>27100</v>
      </c>
      <c r="SY109" s="582">
        <v>27660</v>
      </c>
      <c r="TE109" s="582">
        <v>4225</v>
      </c>
      <c r="TF109" s="582">
        <v>291357</v>
      </c>
      <c r="TG109" s="582">
        <v>38600</v>
      </c>
      <c r="TI109" s="582">
        <v>184120</v>
      </c>
      <c r="TV109" s="582">
        <v>13200</v>
      </c>
      <c r="TX109" s="582">
        <v>0</v>
      </c>
      <c r="UB109" s="582">
        <v>550000</v>
      </c>
      <c r="UC109" s="582">
        <v>61760</v>
      </c>
      <c r="UE109" s="582">
        <v>294050</v>
      </c>
      <c r="UM109" s="582">
        <v>13166</v>
      </c>
      <c r="UN109" s="582">
        <v>14000</v>
      </c>
      <c r="UZ109" s="582">
        <v>4550</v>
      </c>
      <c r="VC109" s="582">
        <v>34234</v>
      </c>
      <c r="VD109" s="582">
        <v>177760</v>
      </c>
      <c r="VH109" s="582">
        <v>22200</v>
      </c>
      <c r="VN109" s="582">
        <v>58370</v>
      </c>
      <c r="WC109" s="582">
        <v>260805</v>
      </c>
      <c r="WH109" s="582">
        <v>29040</v>
      </c>
      <c r="WI109" s="582">
        <v>44203</v>
      </c>
      <c r="WJ109" s="582">
        <v>41525</v>
      </c>
      <c r="WK109" s="582">
        <v>53106</v>
      </c>
      <c r="WT109" s="582">
        <v>42152.5</v>
      </c>
      <c r="WU109" s="582">
        <v>8840</v>
      </c>
      <c r="WY109" s="582">
        <v>0</v>
      </c>
      <c r="XB109" s="582">
        <v>28430</v>
      </c>
      <c r="XC109" s="582">
        <v>32325</v>
      </c>
      <c r="XE109" s="582">
        <v>43005</v>
      </c>
      <c r="XI109" s="582">
        <v>32965</v>
      </c>
      <c r="XM109" s="582">
        <v>600</v>
      </c>
      <c r="XN109" s="582">
        <v>80380</v>
      </c>
      <c r="XP109" s="582">
        <v>9240</v>
      </c>
      <c r="XS109" s="582">
        <v>0</v>
      </c>
      <c r="XU109" s="582">
        <v>12540</v>
      </c>
      <c r="XZ109" s="582">
        <v>3600</v>
      </c>
      <c r="YC109" s="582">
        <v>8360</v>
      </c>
      <c r="YG109" s="582">
        <v>7040</v>
      </c>
      <c r="YJ109" s="582">
        <v>0</v>
      </c>
      <c r="YK109" s="582">
        <v>81927.5</v>
      </c>
      <c r="YP109" s="582">
        <v>366350</v>
      </c>
      <c r="YX109" s="582">
        <v>77559</v>
      </c>
      <c r="ZE109" s="582">
        <v>125820</v>
      </c>
      <c r="AAF109" s="582">
        <v>0</v>
      </c>
      <c r="AAJ109" s="582">
        <v>62400</v>
      </c>
      <c r="AAM109" s="582">
        <v>98497</v>
      </c>
      <c r="AAW109" s="582">
        <v>74690</v>
      </c>
      <c r="ABQ109" s="582">
        <v>169757.5</v>
      </c>
      <c r="ABT109" s="582">
        <v>95400</v>
      </c>
      <c r="ABV109" s="582">
        <v>64460</v>
      </c>
      <c r="ABW109" s="582">
        <v>29480</v>
      </c>
      <c r="ACW109" s="582">
        <v>76114</v>
      </c>
      <c r="ACY109" s="582">
        <v>28600</v>
      </c>
      <c r="ADR109" s="582">
        <v>360806</v>
      </c>
      <c r="AEB109" s="582">
        <v>499156.5</v>
      </c>
      <c r="AEG109" s="582">
        <v>33016.67</v>
      </c>
      <c r="AEO109" s="582">
        <v>35332</v>
      </c>
      <c r="AEP109" s="582">
        <v>128530</v>
      </c>
      <c r="AET109" s="582">
        <v>214832</v>
      </c>
      <c r="AEU109" s="582">
        <v>96430</v>
      </c>
      <c r="AEV109" s="582">
        <v>481376</v>
      </c>
      <c r="AEY109" s="582">
        <v>185000</v>
      </c>
      <c r="AEZ109" s="582">
        <v>324150</v>
      </c>
      <c r="AFA109" s="582">
        <v>53760</v>
      </c>
      <c r="AFB109" s="582">
        <v>64449</v>
      </c>
      <c r="AFC109" s="582">
        <v>172644</v>
      </c>
      <c r="AFG109" s="582">
        <v>0</v>
      </c>
      <c r="AFI109" s="582">
        <v>158212</v>
      </c>
      <c r="AGD109" s="582">
        <v>0</v>
      </c>
      <c r="AGF109" s="582">
        <v>88065</v>
      </c>
      <c r="AGG109" s="582">
        <v>0</v>
      </c>
      <c r="AGH109" s="582">
        <v>53900</v>
      </c>
      <c r="AGJ109" s="582">
        <v>87010</v>
      </c>
      <c r="AGV109" s="582">
        <v>88670</v>
      </c>
      <c r="AGW109" s="582">
        <v>517798</v>
      </c>
      <c r="AHO109" s="582">
        <v>45540</v>
      </c>
      <c r="AHP109" s="582">
        <v>119757</v>
      </c>
      <c r="AHS109" s="576">
        <v>84986.5</v>
      </c>
      <c r="AHT109" s="582">
        <f t="shared" si="79"/>
        <v>21447065.160000004</v>
      </c>
      <c r="AHV109" s="611" t="s">
        <v>6248</v>
      </c>
      <c r="AHW109" s="611" t="s">
        <v>6127</v>
      </c>
      <c r="AHX109" s="611" t="s">
        <v>6128</v>
      </c>
    </row>
    <row r="110" spans="1:908" x14ac:dyDescent="0.7">
      <c r="A110" s="576" t="str">
        <f t="shared" si="78"/>
        <v>ภาระ</v>
      </c>
      <c r="B110" s="581" t="s">
        <v>6421</v>
      </c>
      <c r="C110" s="582" t="s">
        <v>6132</v>
      </c>
      <c r="AK110" s="582">
        <v>0</v>
      </c>
      <c r="DQ110" s="582">
        <v>638270</v>
      </c>
      <c r="EM110" s="582">
        <v>0</v>
      </c>
      <c r="FX110" s="582">
        <v>0</v>
      </c>
      <c r="HJ110" s="582">
        <v>859650</v>
      </c>
      <c r="HN110" s="582">
        <v>355270</v>
      </c>
      <c r="IR110" s="582">
        <v>0</v>
      </c>
      <c r="IU110" s="582">
        <v>0</v>
      </c>
      <c r="LY110" s="582">
        <v>8917</v>
      </c>
      <c r="NZ110" s="582">
        <v>9293</v>
      </c>
      <c r="OA110" s="582">
        <v>0</v>
      </c>
      <c r="OR110" s="582">
        <v>13800</v>
      </c>
      <c r="PV110" s="582">
        <v>662742</v>
      </c>
      <c r="RM110" s="582">
        <v>0</v>
      </c>
      <c r="RT110" s="582">
        <v>0</v>
      </c>
      <c r="SB110" s="582">
        <v>0</v>
      </c>
      <c r="SC110" s="582">
        <v>0</v>
      </c>
      <c r="SZ110" s="582">
        <v>0</v>
      </c>
      <c r="TB110" s="582">
        <v>219095</v>
      </c>
      <c r="YJ110" s="582">
        <v>0</v>
      </c>
      <c r="ABY110" s="582">
        <v>0</v>
      </c>
      <c r="AFG110" s="582">
        <v>0</v>
      </c>
      <c r="AGG110" s="582">
        <v>0</v>
      </c>
      <c r="AHT110" s="582">
        <f t="shared" si="79"/>
        <v>2767037</v>
      </c>
      <c r="AHV110" s="611" t="s">
        <v>6248</v>
      </c>
      <c r="AHW110" s="611" t="s">
        <v>6129</v>
      </c>
      <c r="AHX110" s="611" t="s">
        <v>6130</v>
      </c>
    </row>
    <row r="111" spans="1:908" x14ac:dyDescent="0.7">
      <c r="A111" s="576" t="str">
        <f t="shared" si="78"/>
        <v>ภาระ</v>
      </c>
      <c r="B111" s="581" t="s">
        <v>6422</v>
      </c>
      <c r="C111" s="582" t="s">
        <v>6134</v>
      </c>
      <c r="AK111" s="582">
        <v>0</v>
      </c>
      <c r="AS111" s="582">
        <v>2810</v>
      </c>
      <c r="DQ111" s="582">
        <v>132450</v>
      </c>
      <c r="FX111" s="582">
        <v>0</v>
      </c>
      <c r="HN111" s="582">
        <v>100000</v>
      </c>
      <c r="IR111" s="582">
        <v>0</v>
      </c>
      <c r="IU111" s="582">
        <v>0</v>
      </c>
      <c r="JL111" s="582">
        <v>36270</v>
      </c>
      <c r="LY111" s="582">
        <v>3684</v>
      </c>
      <c r="NZ111" s="582">
        <v>0</v>
      </c>
      <c r="OA111" s="582">
        <v>0</v>
      </c>
      <c r="PV111" s="582">
        <v>282240</v>
      </c>
      <c r="RM111" s="582">
        <v>0</v>
      </c>
      <c r="RT111" s="582">
        <v>0</v>
      </c>
      <c r="SB111" s="582">
        <v>0</v>
      </c>
      <c r="SC111" s="582">
        <v>0</v>
      </c>
      <c r="VO111" s="582">
        <v>0</v>
      </c>
      <c r="YJ111" s="582">
        <v>0</v>
      </c>
      <c r="ADU111" s="582">
        <v>160936.69</v>
      </c>
      <c r="AFG111" s="582">
        <v>0</v>
      </c>
      <c r="AGG111" s="582">
        <v>0</v>
      </c>
      <c r="AHT111" s="582">
        <f t="shared" si="79"/>
        <v>718390.69</v>
      </c>
      <c r="AHV111" s="611" t="s">
        <v>6248</v>
      </c>
      <c r="AHW111" s="611" t="s">
        <v>6131</v>
      </c>
      <c r="AHX111" s="611" t="s">
        <v>6132</v>
      </c>
    </row>
    <row r="112" spans="1:908" x14ac:dyDescent="0.7">
      <c r="A112" s="576" t="str">
        <f t="shared" si="78"/>
        <v>ภาระ</v>
      </c>
      <c r="B112" s="581" t="s">
        <v>6423</v>
      </c>
      <c r="C112" s="582" t="s">
        <v>6136</v>
      </c>
      <c r="D112" s="582">
        <v>1940000</v>
      </c>
      <c r="E112" s="582">
        <v>140000</v>
      </c>
      <c r="K112" s="582">
        <v>175000</v>
      </c>
      <c r="L112" s="582">
        <v>165000</v>
      </c>
      <c r="O112" s="582">
        <v>80000</v>
      </c>
      <c r="R112" s="582">
        <v>85000</v>
      </c>
      <c r="S112" s="582">
        <v>195000</v>
      </c>
      <c r="T112" s="582">
        <v>135000</v>
      </c>
      <c r="U112" s="582">
        <v>15000</v>
      </c>
      <c r="W112" s="582">
        <v>510000</v>
      </c>
      <c r="Y112" s="582">
        <v>185000</v>
      </c>
      <c r="AA112" s="582">
        <v>125000</v>
      </c>
      <c r="AC112" s="582">
        <v>420000</v>
      </c>
      <c r="AF112" s="582">
        <v>430000</v>
      </c>
      <c r="AI112" s="582">
        <v>270000</v>
      </c>
      <c r="AK112" s="582">
        <v>90000</v>
      </c>
      <c r="AL112" s="582">
        <v>175000</v>
      </c>
      <c r="AM112" s="582">
        <v>190000</v>
      </c>
      <c r="AN112" s="582">
        <v>85000</v>
      </c>
      <c r="AQ112" s="582">
        <v>105000</v>
      </c>
      <c r="AS112" s="582">
        <v>60000</v>
      </c>
      <c r="AT112" s="582">
        <v>895000</v>
      </c>
      <c r="AU112" s="582">
        <v>65000</v>
      </c>
      <c r="AV112" s="582">
        <v>60000</v>
      </c>
      <c r="AW112" s="582">
        <v>10000</v>
      </c>
      <c r="AX112" s="582">
        <v>80000</v>
      </c>
      <c r="AY112" s="582">
        <v>160000</v>
      </c>
      <c r="AZ112" s="582">
        <v>85000</v>
      </c>
      <c r="BA112" s="582">
        <v>65000</v>
      </c>
      <c r="BB112" s="582">
        <v>40000</v>
      </c>
      <c r="BC112" s="582">
        <v>75000</v>
      </c>
      <c r="BD112" s="582">
        <v>55000</v>
      </c>
      <c r="BE112" s="582">
        <v>150000</v>
      </c>
      <c r="BF112" s="582">
        <v>295000</v>
      </c>
      <c r="BG112" s="582">
        <v>10000</v>
      </c>
      <c r="BH112" s="582">
        <v>4600</v>
      </c>
      <c r="BJ112" s="582">
        <v>515000</v>
      </c>
      <c r="BK112" s="582">
        <v>125000</v>
      </c>
      <c r="BN112" s="582">
        <v>110000</v>
      </c>
      <c r="BP112" s="582">
        <v>50000</v>
      </c>
      <c r="BQ112" s="582">
        <v>30000</v>
      </c>
      <c r="BR112" s="582">
        <v>730000</v>
      </c>
      <c r="BS112" s="582">
        <v>120000</v>
      </c>
      <c r="BU112" s="582">
        <v>95000</v>
      </c>
      <c r="BV112" s="582">
        <v>120000</v>
      </c>
      <c r="BW112" s="582">
        <v>125000</v>
      </c>
      <c r="BX112" s="582">
        <v>65000</v>
      </c>
      <c r="BY112" s="582">
        <v>0</v>
      </c>
      <c r="BZ112" s="582">
        <v>435000</v>
      </c>
      <c r="CA112" s="582">
        <v>110000</v>
      </c>
      <c r="CB112" s="582">
        <v>150000</v>
      </c>
      <c r="CD112" s="582">
        <v>95000</v>
      </c>
      <c r="CE112" s="582">
        <v>80000</v>
      </c>
      <c r="CF112" s="582">
        <v>65000</v>
      </c>
      <c r="CG112" s="582">
        <v>1980000</v>
      </c>
      <c r="CH112" s="582">
        <v>115000</v>
      </c>
      <c r="CI112" s="582">
        <v>340000</v>
      </c>
      <c r="CJ112" s="582">
        <v>70000</v>
      </c>
      <c r="CK112" s="582">
        <v>110000</v>
      </c>
      <c r="CL112" s="582">
        <v>85000</v>
      </c>
      <c r="CM112" s="582">
        <v>125000</v>
      </c>
      <c r="CN112" s="582">
        <v>245000</v>
      </c>
      <c r="CO112" s="582">
        <v>30000</v>
      </c>
      <c r="CP112" s="582">
        <v>110000</v>
      </c>
      <c r="CQ112" s="582">
        <v>65000</v>
      </c>
      <c r="CR112" s="582">
        <v>110000</v>
      </c>
      <c r="CS112" s="582">
        <v>95000</v>
      </c>
      <c r="CU112" s="582">
        <v>90000</v>
      </c>
      <c r="CV112" s="582">
        <v>120000</v>
      </c>
      <c r="CW112" s="582">
        <v>160000</v>
      </c>
      <c r="CX112" s="582">
        <v>80000</v>
      </c>
      <c r="CY112" s="582">
        <v>95000</v>
      </c>
      <c r="CZ112" s="582">
        <v>45000</v>
      </c>
      <c r="DB112" s="582">
        <v>650000</v>
      </c>
      <c r="DC112" s="582">
        <v>665000</v>
      </c>
      <c r="DD112" s="582">
        <v>120000</v>
      </c>
      <c r="DF112" s="582">
        <v>125000</v>
      </c>
      <c r="DG112" s="582">
        <v>155000</v>
      </c>
      <c r="DJ112" s="582">
        <v>90000</v>
      </c>
      <c r="DK112" s="582">
        <v>2020000</v>
      </c>
      <c r="DL112" s="582">
        <v>65000</v>
      </c>
      <c r="DM112" s="582">
        <v>150000</v>
      </c>
      <c r="DN112" s="582">
        <v>135000</v>
      </c>
      <c r="DO112" s="582">
        <v>160000</v>
      </c>
      <c r="DP112" s="582">
        <v>105000</v>
      </c>
      <c r="DQ112" s="582">
        <v>240000</v>
      </c>
      <c r="DR112" s="582">
        <v>90000</v>
      </c>
      <c r="DS112" s="582">
        <v>260000</v>
      </c>
      <c r="DW112" s="582">
        <v>345000</v>
      </c>
      <c r="DX112" s="582">
        <v>85000</v>
      </c>
      <c r="EA112" s="582">
        <v>60000</v>
      </c>
      <c r="EE112" s="582">
        <v>315000</v>
      </c>
      <c r="EF112" s="582">
        <v>340000</v>
      </c>
      <c r="EG112" s="582">
        <v>100000</v>
      </c>
      <c r="EH112" s="582">
        <v>125000</v>
      </c>
      <c r="EI112" s="582">
        <v>95000</v>
      </c>
      <c r="EJ112" s="582">
        <v>200000</v>
      </c>
      <c r="EK112" s="582">
        <v>230000</v>
      </c>
      <c r="EL112" s="582">
        <v>65000</v>
      </c>
      <c r="EM112" s="582">
        <v>0</v>
      </c>
      <c r="EN112" s="582">
        <v>1030000</v>
      </c>
      <c r="EO112" s="582">
        <v>95000</v>
      </c>
      <c r="EP112" s="582">
        <v>130000</v>
      </c>
      <c r="EQ112" s="582">
        <v>130000</v>
      </c>
      <c r="ER112" s="582">
        <v>101950</v>
      </c>
      <c r="ES112" s="582">
        <v>50000</v>
      </c>
      <c r="ET112" s="582">
        <v>140000</v>
      </c>
      <c r="EU112" s="582">
        <v>175000</v>
      </c>
      <c r="EX112" s="582">
        <v>60000</v>
      </c>
      <c r="EY112" s="582">
        <v>70000</v>
      </c>
      <c r="EZ112" s="582">
        <v>155000</v>
      </c>
      <c r="FC112" s="582">
        <v>135000</v>
      </c>
      <c r="FD112" s="582">
        <v>80000</v>
      </c>
      <c r="FE112" s="582">
        <v>55000</v>
      </c>
      <c r="FF112" s="582">
        <v>85000</v>
      </c>
      <c r="FG112" s="582">
        <v>80000</v>
      </c>
      <c r="FH112" s="582">
        <v>60000</v>
      </c>
      <c r="FJ112" s="582">
        <v>70000</v>
      </c>
      <c r="FK112" s="582">
        <v>65000</v>
      </c>
      <c r="FM112" s="582">
        <v>120000</v>
      </c>
      <c r="FN112" s="582">
        <v>100000</v>
      </c>
      <c r="FO112" s="582">
        <v>40000</v>
      </c>
      <c r="FP112" s="582">
        <v>20000</v>
      </c>
      <c r="FU112" s="582">
        <v>145000</v>
      </c>
      <c r="FV112" s="582">
        <v>100000</v>
      </c>
      <c r="FW112" s="582">
        <v>210000</v>
      </c>
      <c r="FX112" s="582">
        <v>120000</v>
      </c>
      <c r="FY112" s="582">
        <v>110000</v>
      </c>
      <c r="FZ112" s="582">
        <v>60000</v>
      </c>
      <c r="GC112" s="582">
        <v>130000</v>
      </c>
      <c r="GJ112" s="582">
        <v>70000</v>
      </c>
      <c r="GK112" s="582">
        <v>95000</v>
      </c>
      <c r="GL112" s="582">
        <v>210000</v>
      </c>
      <c r="GQ112" s="582">
        <v>530000</v>
      </c>
      <c r="GR112" s="582">
        <v>145000</v>
      </c>
      <c r="GT112" s="582">
        <v>160000</v>
      </c>
      <c r="GU112" s="582">
        <v>55000</v>
      </c>
      <c r="GV112" s="582">
        <v>120000</v>
      </c>
      <c r="GX112" s="582">
        <v>70000</v>
      </c>
      <c r="GY112" s="582">
        <v>375000</v>
      </c>
      <c r="GZ112" s="582">
        <v>75000</v>
      </c>
      <c r="HA112" s="582">
        <v>145000</v>
      </c>
      <c r="HB112" s="582">
        <v>105000</v>
      </c>
      <c r="HE112" s="582">
        <v>352500</v>
      </c>
      <c r="HF112" s="582">
        <v>655000</v>
      </c>
      <c r="HG112" s="582">
        <v>160000</v>
      </c>
      <c r="HI112" s="582">
        <v>65000</v>
      </c>
      <c r="HK112" s="582">
        <v>735000</v>
      </c>
      <c r="HM112" s="582">
        <v>0</v>
      </c>
      <c r="HN112" s="582">
        <v>125000</v>
      </c>
      <c r="HO112" s="582">
        <v>75000</v>
      </c>
      <c r="HP112" s="582">
        <v>85000</v>
      </c>
      <c r="HQ112" s="582">
        <v>95000</v>
      </c>
      <c r="HT112" s="582">
        <v>270000</v>
      </c>
      <c r="HU112" s="582">
        <v>75000</v>
      </c>
      <c r="HV112" s="582">
        <v>45000</v>
      </c>
      <c r="HW112" s="582">
        <v>80000</v>
      </c>
      <c r="HZ112" s="582">
        <v>50000</v>
      </c>
      <c r="IA112" s="582">
        <v>40000</v>
      </c>
      <c r="IE112" s="582">
        <v>40000</v>
      </c>
      <c r="IF112" s="582">
        <v>45000</v>
      </c>
      <c r="IG112" s="582">
        <v>50000</v>
      </c>
      <c r="IH112" s="582">
        <v>35000</v>
      </c>
      <c r="IK112" s="582">
        <v>0</v>
      </c>
      <c r="IL112" s="582">
        <v>110000</v>
      </c>
      <c r="IO112" s="582">
        <v>50000</v>
      </c>
      <c r="IP112" s="582">
        <v>55000</v>
      </c>
      <c r="IQ112" s="582">
        <v>45000</v>
      </c>
      <c r="IR112" s="582">
        <v>65000</v>
      </c>
      <c r="IS112" s="582">
        <v>55000</v>
      </c>
      <c r="IU112" s="582">
        <v>0</v>
      </c>
      <c r="IV112" s="582">
        <v>180000</v>
      </c>
      <c r="IW112" s="582">
        <v>60000</v>
      </c>
      <c r="IX112" s="582">
        <v>285000</v>
      </c>
      <c r="IY112" s="582">
        <v>55000</v>
      </c>
      <c r="IZ112" s="582">
        <v>95000</v>
      </c>
      <c r="JA112" s="582">
        <v>45000</v>
      </c>
      <c r="JB112" s="582">
        <v>50000</v>
      </c>
      <c r="JC112" s="582">
        <v>0</v>
      </c>
      <c r="JD112" s="582">
        <v>110000</v>
      </c>
      <c r="JE112" s="582">
        <v>45000</v>
      </c>
      <c r="JH112" s="582">
        <v>65000</v>
      </c>
      <c r="JJ112" s="582">
        <v>85000</v>
      </c>
      <c r="JK112" s="582">
        <v>0</v>
      </c>
      <c r="JL112" s="582">
        <v>325000</v>
      </c>
      <c r="JM112" s="582">
        <v>45000</v>
      </c>
      <c r="JN112" s="582">
        <v>30000</v>
      </c>
      <c r="JO112" s="582">
        <v>85000</v>
      </c>
      <c r="JP112" s="582">
        <v>65000</v>
      </c>
      <c r="JQ112" s="582">
        <v>130000</v>
      </c>
      <c r="JR112" s="582">
        <v>40000</v>
      </c>
      <c r="JS112" s="582">
        <v>440000</v>
      </c>
      <c r="JT112" s="582">
        <v>300000</v>
      </c>
      <c r="JU112" s="582">
        <v>50000</v>
      </c>
      <c r="JV112" s="582">
        <v>85000</v>
      </c>
      <c r="JW112" s="582">
        <v>120000</v>
      </c>
      <c r="JX112" s="582">
        <v>45000</v>
      </c>
      <c r="JY112" s="582">
        <v>190000</v>
      </c>
      <c r="JZ112" s="582">
        <v>275000</v>
      </c>
      <c r="KA112" s="582">
        <v>105000</v>
      </c>
      <c r="KB112" s="582">
        <v>130000</v>
      </c>
      <c r="KC112" s="582">
        <v>70000</v>
      </c>
      <c r="KD112" s="582">
        <v>55000</v>
      </c>
      <c r="KE112" s="582">
        <v>0</v>
      </c>
      <c r="KF112" s="582">
        <v>40000</v>
      </c>
      <c r="KG112" s="582">
        <v>65000</v>
      </c>
      <c r="KH112" s="582">
        <v>60000</v>
      </c>
      <c r="KI112" s="582">
        <v>850000</v>
      </c>
      <c r="KL112" s="582">
        <v>0</v>
      </c>
      <c r="KO112" s="582">
        <v>0</v>
      </c>
      <c r="KQ112" s="582">
        <v>65000</v>
      </c>
      <c r="KR112" s="582">
        <v>405000</v>
      </c>
      <c r="KT112" s="582">
        <v>75000</v>
      </c>
      <c r="KW112" s="582">
        <v>80000</v>
      </c>
      <c r="KY112" s="582">
        <v>115000</v>
      </c>
      <c r="LB112" s="582">
        <v>40000</v>
      </c>
      <c r="LF112" s="582">
        <v>55000</v>
      </c>
      <c r="LG112" s="582">
        <v>120000</v>
      </c>
      <c r="LH112" s="582">
        <v>1520000</v>
      </c>
      <c r="LL112" s="582">
        <v>175000</v>
      </c>
      <c r="LO112" s="582">
        <v>215000</v>
      </c>
      <c r="LP112" s="582">
        <v>80000</v>
      </c>
      <c r="LQ112" s="582">
        <v>205000</v>
      </c>
      <c r="LR112" s="582">
        <v>100000</v>
      </c>
      <c r="LS112" s="582">
        <v>470000</v>
      </c>
      <c r="LT112" s="582">
        <v>80000</v>
      </c>
      <c r="LU112" s="582">
        <v>100000</v>
      </c>
      <c r="LW112" s="582">
        <v>520000</v>
      </c>
      <c r="LX112" s="582">
        <v>880000</v>
      </c>
      <c r="LY112" s="582">
        <v>0</v>
      </c>
      <c r="LZ112" s="582">
        <v>115000</v>
      </c>
      <c r="MA112" s="582">
        <v>145000</v>
      </c>
      <c r="MC112" s="582">
        <v>135000</v>
      </c>
      <c r="MD112" s="582">
        <v>10000</v>
      </c>
      <c r="ME112" s="582">
        <v>125000</v>
      </c>
      <c r="MG112" s="582">
        <v>85000</v>
      </c>
      <c r="MI112" s="582">
        <v>70000</v>
      </c>
      <c r="MM112" s="582">
        <v>95000</v>
      </c>
      <c r="MN112" s="582">
        <v>100000</v>
      </c>
      <c r="MO112" s="582">
        <v>55000</v>
      </c>
      <c r="MP112" s="582">
        <v>100000</v>
      </c>
      <c r="MQ112" s="582">
        <v>70000</v>
      </c>
      <c r="MR112" s="582">
        <v>55000</v>
      </c>
      <c r="MS112" s="582">
        <v>60000</v>
      </c>
      <c r="MU112" s="582">
        <v>120000</v>
      </c>
      <c r="MV112" s="582">
        <v>95000</v>
      </c>
      <c r="MW112" s="582">
        <v>408500</v>
      </c>
      <c r="MX112" s="582">
        <v>130000</v>
      </c>
      <c r="MY112" s="582">
        <v>0</v>
      </c>
      <c r="MZ112" s="582">
        <v>140000</v>
      </c>
      <c r="NA112" s="582">
        <v>200000</v>
      </c>
      <c r="NB112" s="582">
        <v>0</v>
      </c>
      <c r="NC112" s="582">
        <v>85000</v>
      </c>
      <c r="ND112" s="582">
        <v>45000</v>
      </c>
      <c r="NE112" s="582">
        <v>1195000</v>
      </c>
      <c r="NF112" s="582">
        <v>130000</v>
      </c>
      <c r="NG112" s="582">
        <v>35000</v>
      </c>
      <c r="NJ112" s="582">
        <v>295000</v>
      </c>
      <c r="NK112" s="582">
        <v>185000</v>
      </c>
      <c r="NL112" s="582">
        <v>190000</v>
      </c>
      <c r="NN112" s="582">
        <v>95000</v>
      </c>
      <c r="NP112" s="582">
        <v>55000</v>
      </c>
      <c r="NQ112" s="582">
        <v>360000</v>
      </c>
      <c r="NT112" s="582">
        <v>60000</v>
      </c>
      <c r="NU112" s="582">
        <v>90000</v>
      </c>
      <c r="NW112" s="582">
        <v>70000</v>
      </c>
      <c r="NX112" s="582">
        <v>731177.4</v>
      </c>
      <c r="NZ112" s="582">
        <v>110000</v>
      </c>
      <c r="OA112" s="582">
        <v>80000</v>
      </c>
      <c r="OB112" s="582">
        <v>45000</v>
      </c>
      <c r="OC112" s="582">
        <v>90000</v>
      </c>
      <c r="OD112" s="582">
        <v>45000</v>
      </c>
      <c r="OG112" s="582">
        <v>105000</v>
      </c>
      <c r="OI112" s="582">
        <v>125000</v>
      </c>
      <c r="OJ112" s="582">
        <v>195000</v>
      </c>
      <c r="OM112" s="582">
        <v>20000</v>
      </c>
      <c r="OO112" s="582">
        <v>595000</v>
      </c>
      <c r="OP112" s="582">
        <v>1115000</v>
      </c>
      <c r="OQ112" s="582">
        <v>110000</v>
      </c>
      <c r="OR112" s="582">
        <v>360000</v>
      </c>
      <c r="OS112" s="582">
        <v>50000</v>
      </c>
      <c r="OT112" s="582">
        <v>575000</v>
      </c>
      <c r="OU112" s="582">
        <v>80000</v>
      </c>
      <c r="OV112" s="582">
        <v>105000</v>
      </c>
      <c r="OW112" s="582">
        <v>135000</v>
      </c>
      <c r="OY112" s="582">
        <v>285000</v>
      </c>
      <c r="OZ112" s="582">
        <v>75000</v>
      </c>
      <c r="PA112" s="582">
        <v>90000</v>
      </c>
      <c r="PB112" s="582">
        <v>75000</v>
      </c>
      <c r="PC112" s="582">
        <v>775000</v>
      </c>
      <c r="PD112" s="582">
        <v>45000</v>
      </c>
      <c r="PE112" s="582">
        <v>135000</v>
      </c>
      <c r="PI112" s="582">
        <v>100000</v>
      </c>
      <c r="PJ112" s="582">
        <v>50000</v>
      </c>
      <c r="PK112" s="582">
        <v>95000</v>
      </c>
      <c r="PM112" s="582">
        <v>65000</v>
      </c>
      <c r="PN112" s="582">
        <v>200000</v>
      </c>
      <c r="PO112" s="582">
        <v>45000</v>
      </c>
      <c r="PQ112" s="582">
        <v>110000</v>
      </c>
      <c r="PR112" s="582">
        <v>35000</v>
      </c>
      <c r="PU112" s="582">
        <v>2855000</v>
      </c>
      <c r="PX112" s="582">
        <v>160000</v>
      </c>
      <c r="PZ112" s="582">
        <v>130000</v>
      </c>
      <c r="QA112" s="582">
        <v>275000</v>
      </c>
      <c r="QC112" s="582">
        <v>240000</v>
      </c>
      <c r="QE112" s="582">
        <v>215000</v>
      </c>
      <c r="QF112" s="582">
        <v>70000</v>
      </c>
      <c r="QG112" s="582">
        <v>70000</v>
      </c>
      <c r="QJ112" s="582">
        <v>180000</v>
      </c>
      <c r="QK112" s="582">
        <v>90000</v>
      </c>
      <c r="QN112" s="582">
        <v>175000</v>
      </c>
      <c r="QO112" s="582">
        <v>310000</v>
      </c>
      <c r="QP112" s="582">
        <v>65000</v>
      </c>
      <c r="QQ112" s="582">
        <v>25000</v>
      </c>
      <c r="QS112" s="582">
        <v>40000</v>
      </c>
      <c r="QT112" s="582">
        <v>45000</v>
      </c>
      <c r="QU112" s="582">
        <v>690000</v>
      </c>
      <c r="QW112" s="582">
        <v>170000</v>
      </c>
      <c r="QX112" s="582">
        <v>110000</v>
      </c>
      <c r="QY112" s="582">
        <v>85000</v>
      </c>
      <c r="QZ112" s="582">
        <v>215000</v>
      </c>
      <c r="RA112" s="582">
        <v>35000</v>
      </c>
      <c r="RB112" s="582">
        <v>175000</v>
      </c>
      <c r="RC112" s="582">
        <v>200000</v>
      </c>
      <c r="RD112" s="582">
        <v>90000</v>
      </c>
      <c r="RE112" s="582">
        <v>35000</v>
      </c>
      <c r="RF112" s="582">
        <v>55000</v>
      </c>
      <c r="RG112" s="582">
        <v>100000</v>
      </c>
      <c r="RI112" s="582">
        <v>170000</v>
      </c>
      <c r="RK112" s="582">
        <v>125000</v>
      </c>
      <c r="RL112" s="582">
        <v>160000</v>
      </c>
      <c r="RM112" s="582">
        <v>823331.88</v>
      </c>
      <c r="RO112" s="582">
        <v>55000</v>
      </c>
      <c r="RP112" s="582">
        <v>55000</v>
      </c>
      <c r="RQ112" s="582">
        <v>240000</v>
      </c>
      <c r="RR112" s="582">
        <v>325000</v>
      </c>
      <c r="RS112" s="582">
        <v>30000</v>
      </c>
      <c r="RT112" s="582">
        <v>65000</v>
      </c>
      <c r="RU112" s="582">
        <v>105000</v>
      </c>
      <c r="RV112" s="582">
        <v>75000</v>
      </c>
      <c r="RX112" s="582">
        <v>85000</v>
      </c>
      <c r="RY112" s="582">
        <v>35000</v>
      </c>
      <c r="RZ112" s="582">
        <v>45000</v>
      </c>
      <c r="SA112" s="582">
        <v>60000</v>
      </c>
      <c r="SB112" s="582">
        <v>0</v>
      </c>
      <c r="SF112" s="582">
        <v>45000</v>
      </c>
      <c r="SG112" s="582">
        <v>35000</v>
      </c>
      <c r="SH112" s="582">
        <v>65000</v>
      </c>
      <c r="SI112" s="582">
        <v>120000</v>
      </c>
      <c r="SJ112" s="582">
        <v>70000</v>
      </c>
      <c r="SK112" s="582">
        <v>115000</v>
      </c>
      <c r="SL112" s="582">
        <v>175000</v>
      </c>
      <c r="SM112" s="582">
        <v>70000</v>
      </c>
      <c r="SO112" s="582">
        <v>0</v>
      </c>
      <c r="SP112" s="582">
        <v>120000</v>
      </c>
      <c r="SR112" s="582">
        <v>75000</v>
      </c>
      <c r="SX112" s="582">
        <v>235000</v>
      </c>
      <c r="SY112" s="582">
        <v>85000</v>
      </c>
      <c r="SZ112" s="582">
        <v>45000</v>
      </c>
      <c r="TA112" s="582">
        <v>35000</v>
      </c>
      <c r="TB112" s="582">
        <v>80000</v>
      </c>
      <c r="TC112" s="582">
        <v>300000</v>
      </c>
      <c r="TE112" s="582">
        <v>50000</v>
      </c>
      <c r="TG112" s="582">
        <v>175000</v>
      </c>
      <c r="TH112" s="582">
        <v>80000</v>
      </c>
      <c r="TJ112" s="582">
        <v>1030000</v>
      </c>
      <c r="TK112" s="582">
        <v>75000</v>
      </c>
      <c r="TL112" s="582">
        <v>118180.5</v>
      </c>
      <c r="TM112" s="582">
        <v>140000</v>
      </c>
      <c r="TO112" s="582">
        <v>80000</v>
      </c>
      <c r="TP112" s="582">
        <v>40000</v>
      </c>
      <c r="TQ112" s="582">
        <v>260000</v>
      </c>
      <c r="TR112" s="582">
        <v>90000</v>
      </c>
      <c r="TS112" s="582">
        <v>150000</v>
      </c>
      <c r="TT112" s="582">
        <v>170000</v>
      </c>
      <c r="TU112" s="582">
        <v>70000</v>
      </c>
      <c r="TV112" s="582">
        <v>65000</v>
      </c>
      <c r="TW112" s="582">
        <v>50000</v>
      </c>
      <c r="TX112" s="582">
        <v>80000</v>
      </c>
      <c r="TY112" s="582">
        <v>45000</v>
      </c>
      <c r="TZ112" s="582">
        <v>315000</v>
      </c>
      <c r="UA112" s="582">
        <v>45000</v>
      </c>
      <c r="UB112" s="582">
        <v>560000</v>
      </c>
      <c r="UE112" s="582">
        <v>90000</v>
      </c>
      <c r="UG112" s="582">
        <v>55000</v>
      </c>
      <c r="UH112" s="582">
        <v>55000</v>
      </c>
      <c r="UI112" s="582">
        <v>75000</v>
      </c>
      <c r="UJ112" s="582">
        <v>65000</v>
      </c>
      <c r="UK112" s="582">
        <v>459920</v>
      </c>
      <c r="UL112" s="582">
        <v>140000</v>
      </c>
      <c r="UM112" s="582">
        <v>70000</v>
      </c>
      <c r="UN112" s="582">
        <v>145000</v>
      </c>
      <c r="UO112" s="582">
        <v>120000</v>
      </c>
      <c r="UR112" s="582">
        <v>120000</v>
      </c>
      <c r="US112" s="582">
        <v>105000</v>
      </c>
      <c r="UT112" s="582">
        <v>360000</v>
      </c>
      <c r="UU112" s="582">
        <v>25000</v>
      </c>
      <c r="UW112" s="582">
        <v>210000</v>
      </c>
      <c r="UY112" s="582">
        <v>0</v>
      </c>
      <c r="UZ112" s="582">
        <v>75000</v>
      </c>
      <c r="VC112" s="582">
        <v>50000</v>
      </c>
      <c r="VD112" s="582">
        <v>5000</v>
      </c>
      <c r="VE112" s="582">
        <v>50000</v>
      </c>
      <c r="VG112" s="582">
        <v>65000</v>
      </c>
      <c r="VH112" s="582">
        <v>40000</v>
      </c>
      <c r="VK112" s="582">
        <v>60000</v>
      </c>
      <c r="VL112" s="582">
        <v>30000</v>
      </c>
      <c r="VN112" s="582">
        <v>65000</v>
      </c>
      <c r="VO112" s="582">
        <v>65000</v>
      </c>
      <c r="VP112" s="582">
        <v>220000</v>
      </c>
      <c r="VR112" s="582">
        <v>145000</v>
      </c>
      <c r="VS112" s="582">
        <v>100000</v>
      </c>
      <c r="VV112" s="582">
        <v>340000</v>
      </c>
      <c r="VX112" s="582">
        <v>155000</v>
      </c>
      <c r="WA112" s="582">
        <v>110000</v>
      </c>
      <c r="WC112" s="582">
        <v>200000</v>
      </c>
      <c r="WD112" s="582">
        <v>180000</v>
      </c>
      <c r="WF112" s="582">
        <v>55000</v>
      </c>
      <c r="WG112" s="582">
        <v>125000</v>
      </c>
      <c r="WH112" s="582">
        <v>265000</v>
      </c>
      <c r="WI112" s="582">
        <v>250000</v>
      </c>
      <c r="WJ112" s="582">
        <v>130000</v>
      </c>
      <c r="WK112" s="582">
        <v>175000</v>
      </c>
      <c r="WL112" s="582">
        <v>70000</v>
      </c>
      <c r="WM112" s="582">
        <v>185000</v>
      </c>
      <c r="WO112" s="582">
        <v>255000</v>
      </c>
      <c r="WP112" s="582">
        <v>395000</v>
      </c>
      <c r="WR112" s="582">
        <v>195000</v>
      </c>
      <c r="WS112" s="582">
        <v>215000</v>
      </c>
      <c r="WT112" s="582">
        <v>120000</v>
      </c>
      <c r="WU112" s="582">
        <v>235000</v>
      </c>
      <c r="WV112" s="582">
        <v>970000</v>
      </c>
      <c r="WY112" s="582">
        <v>20000</v>
      </c>
      <c r="XA112" s="582">
        <v>105000</v>
      </c>
      <c r="XB112" s="582">
        <v>75000</v>
      </c>
      <c r="XC112" s="582">
        <v>210000</v>
      </c>
      <c r="XD112" s="582">
        <v>140000</v>
      </c>
      <c r="XE112" s="582">
        <v>45000</v>
      </c>
      <c r="XF112" s="582">
        <v>30000</v>
      </c>
      <c r="XG112" s="582">
        <v>40000</v>
      </c>
      <c r="XH112" s="582">
        <v>35000</v>
      </c>
      <c r="XI112" s="582">
        <v>1825000</v>
      </c>
      <c r="XJ112" s="582">
        <v>180000</v>
      </c>
      <c r="XK112" s="582">
        <v>160000</v>
      </c>
      <c r="XL112" s="582">
        <v>505000</v>
      </c>
      <c r="XM112" s="582">
        <v>115000</v>
      </c>
      <c r="XO112" s="582">
        <v>155000</v>
      </c>
      <c r="XP112" s="582">
        <v>165000</v>
      </c>
      <c r="XQ112" s="582">
        <v>135000</v>
      </c>
      <c r="XR112" s="582">
        <v>215000</v>
      </c>
      <c r="XS112" s="582">
        <v>140000</v>
      </c>
      <c r="XT112" s="582">
        <v>75000</v>
      </c>
      <c r="XU112" s="582">
        <v>90000</v>
      </c>
      <c r="XV112" s="582">
        <v>95000</v>
      </c>
      <c r="XW112" s="582">
        <v>65000</v>
      </c>
      <c r="XX112" s="582">
        <v>55000</v>
      </c>
      <c r="XY112" s="582">
        <v>60000</v>
      </c>
      <c r="XZ112" s="582">
        <v>95000</v>
      </c>
      <c r="YA112" s="582">
        <v>50000</v>
      </c>
      <c r="YB112" s="582">
        <v>50000</v>
      </c>
      <c r="YD112" s="582">
        <v>50000</v>
      </c>
      <c r="YE112" s="582">
        <v>95000</v>
      </c>
      <c r="YG112" s="582">
        <v>75000</v>
      </c>
      <c r="YH112" s="582">
        <v>120000</v>
      </c>
      <c r="YI112" s="582">
        <v>470000</v>
      </c>
      <c r="YJ112" s="582">
        <v>285000</v>
      </c>
      <c r="YK112" s="582">
        <v>95000</v>
      </c>
      <c r="YL112" s="582">
        <v>345000</v>
      </c>
      <c r="YM112" s="582">
        <v>105000</v>
      </c>
      <c r="YN112" s="582">
        <v>10000</v>
      </c>
      <c r="YO112" s="582">
        <v>140000</v>
      </c>
      <c r="YP112" s="582">
        <v>250000</v>
      </c>
      <c r="YQ112" s="582">
        <v>260000</v>
      </c>
      <c r="YR112" s="582">
        <v>90000</v>
      </c>
      <c r="YS112" s="582">
        <v>95000</v>
      </c>
      <c r="YU112" s="582">
        <v>70000</v>
      </c>
      <c r="YV112" s="582">
        <v>315000</v>
      </c>
      <c r="YW112" s="582">
        <v>480000</v>
      </c>
      <c r="YX112" s="582">
        <v>290000</v>
      </c>
      <c r="YY112" s="582">
        <v>190000</v>
      </c>
      <c r="YZ112" s="582">
        <v>85000</v>
      </c>
      <c r="ZA112" s="582">
        <v>0</v>
      </c>
      <c r="ZB112" s="582">
        <v>150000</v>
      </c>
      <c r="ZC112" s="582">
        <v>35000</v>
      </c>
      <c r="ZD112" s="582">
        <v>460000</v>
      </c>
      <c r="ZE112" s="582">
        <v>65000</v>
      </c>
      <c r="ZF112" s="582">
        <v>45000</v>
      </c>
      <c r="ZG112" s="582">
        <v>85000</v>
      </c>
      <c r="ZH112" s="582">
        <v>45000</v>
      </c>
      <c r="ZI112" s="582">
        <v>100000</v>
      </c>
      <c r="ZJ112" s="582">
        <v>55000</v>
      </c>
      <c r="ZK112" s="582">
        <v>65000</v>
      </c>
      <c r="ZL112" s="582">
        <v>225000</v>
      </c>
      <c r="ZO112" s="582">
        <v>250000</v>
      </c>
      <c r="ZP112" s="582">
        <v>430000</v>
      </c>
      <c r="ZQ112" s="582">
        <v>135000</v>
      </c>
      <c r="ZS112" s="582">
        <v>115000</v>
      </c>
      <c r="ZV112" s="582">
        <v>220000</v>
      </c>
      <c r="ZW112" s="582">
        <v>65000</v>
      </c>
      <c r="ZX112" s="582">
        <v>85000</v>
      </c>
      <c r="ZY112" s="582">
        <v>70000</v>
      </c>
      <c r="AAB112" s="582">
        <v>75000</v>
      </c>
      <c r="AAC112" s="582">
        <v>80000</v>
      </c>
      <c r="AAG112" s="582">
        <v>20000</v>
      </c>
      <c r="AAH112" s="582">
        <v>0</v>
      </c>
      <c r="AAJ112" s="582">
        <v>60000</v>
      </c>
      <c r="AAK112" s="582">
        <v>120000</v>
      </c>
      <c r="AAN112" s="582">
        <v>95000</v>
      </c>
      <c r="AAQ112" s="582">
        <v>125000</v>
      </c>
      <c r="AAR112" s="582">
        <v>85000</v>
      </c>
      <c r="AAU112" s="582">
        <v>85000</v>
      </c>
      <c r="AAV112" s="582">
        <v>105000</v>
      </c>
      <c r="AAW112" s="582">
        <v>170000</v>
      </c>
      <c r="AAX112" s="582">
        <v>10000</v>
      </c>
      <c r="ABA112" s="582">
        <v>810000</v>
      </c>
      <c r="ABC112" s="582">
        <v>40000</v>
      </c>
      <c r="ABD112" s="582">
        <v>65000</v>
      </c>
      <c r="ABE112" s="582">
        <v>85000</v>
      </c>
      <c r="ABF112" s="582">
        <v>60000</v>
      </c>
      <c r="ABG112" s="582">
        <v>55000</v>
      </c>
      <c r="ABI112" s="582">
        <v>515000</v>
      </c>
      <c r="ABJ112" s="582">
        <v>581840</v>
      </c>
      <c r="ABK112" s="582">
        <v>70000</v>
      </c>
      <c r="ABM112" s="582">
        <v>55000</v>
      </c>
      <c r="ABQ112" s="582">
        <v>70000</v>
      </c>
      <c r="ABR112" s="582">
        <v>140000</v>
      </c>
      <c r="ABS112" s="582">
        <v>75000</v>
      </c>
      <c r="ABT112" s="582">
        <v>95000</v>
      </c>
      <c r="ABU112" s="582">
        <v>80000</v>
      </c>
      <c r="ABV112" s="582">
        <v>65000</v>
      </c>
      <c r="ABW112" s="582">
        <v>80000</v>
      </c>
      <c r="ABX112" s="582">
        <v>50000</v>
      </c>
      <c r="ABY112" s="582">
        <v>0</v>
      </c>
      <c r="ABZ112" s="582">
        <v>25000</v>
      </c>
      <c r="ACB112" s="582">
        <v>65000</v>
      </c>
      <c r="ACC112" s="582">
        <v>30000</v>
      </c>
      <c r="ACD112" s="582">
        <v>140000</v>
      </c>
      <c r="ACF112" s="582">
        <v>0</v>
      </c>
      <c r="ACG112" s="582">
        <v>40000</v>
      </c>
      <c r="ACH112" s="582">
        <v>70000</v>
      </c>
      <c r="ACI112" s="582">
        <v>50000</v>
      </c>
      <c r="ACP112" s="582">
        <v>235000</v>
      </c>
      <c r="ACU112" s="582">
        <v>265000</v>
      </c>
      <c r="ACW112" s="582">
        <v>530000</v>
      </c>
      <c r="ACX112" s="582">
        <v>75000</v>
      </c>
      <c r="ACY112" s="582">
        <v>90000</v>
      </c>
      <c r="ADB112" s="582">
        <v>45000</v>
      </c>
      <c r="ADD112" s="582">
        <v>45000</v>
      </c>
      <c r="ADE112" s="582">
        <v>70000</v>
      </c>
      <c r="ADF112" s="582">
        <v>70000</v>
      </c>
      <c r="ADG112" s="582">
        <v>290000</v>
      </c>
      <c r="ADL112" s="582">
        <v>30000</v>
      </c>
      <c r="ADM112" s="582">
        <v>55000</v>
      </c>
      <c r="ADN112" s="582">
        <v>40000</v>
      </c>
      <c r="ADO112" s="582">
        <v>80000</v>
      </c>
      <c r="ADP112" s="582">
        <v>0</v>
      </c>
      <c r="ADU112" s="582">
        <v>60000</v>
      </c>
      <c r="ADV112" s="582">
        <v>70000</v>
      </c>
      <c r="ADW112" s="582">
        <v>125000</v>
      </c>
      <c r="ADX112" s="582">
        <v>125000</v>
      </c>
      <c r="ADZ112" s="582">
        <v>1050000</v>
      </c>
      <c r="AEA112" s="582">
        <v>255000</v>
      </c>
      <c r="AEB112" s="582">
        <v>160000</v>
      </c>
      <c r="AEC112" s="582">
        <v>70000</v>
      </c>
      <c r="AED112" s="582">
        <v>45000</v>
      </c>
      <c r="AEF112" s="582">
        <v>60000</v>
      </c>
      <c r="AEG112" s="582">
        <v>80000</v>
      </c>
      <c r="AEI112" s="582">
        <v>40000</v>
      </c>
      <c r="AEK112" s="582">
        <v>100000</v>
      </c>
      <c r="AEL112" s="582">
        <v>60000</v>
      </c>
      <c r="AEN112" s="582">
        <v>210000</v>
      </c>
      <c r="AEO112" s="582">
        <v>115000</v>
      </c>
      <c r="AEP112" s="582">
        <v>80000</v>
      </c>
      <c r="AEQ112" s="582">
        <v>125000</v>
      </c>
      <c r="AER112" s="582">
        <v>55000</v>
      </c>
      <c r="AES112" s="582">
        <v>185000</v>
      </c>
      <c r="AEU112" s="582">
        <v>200000</v>
      </c>
      <c r="AEV112" s="582">
        <v>170000</v>
      </c>
      <c r="AEW112" s="582">
        <v>80000</v>
      </c>
      <c r="AEY112" s="582">
        <v>300000</v>
      </c>
      <c r="AEZ112" s="582">
        <v>75000</v>
      </c>
      <c r="AFA112" s="582">
        <v>100000</v>
      </c>
      <c r="AFB112" s="582">
        <v>120000</v>
      </c>
      <c r="AFC112" s="582">
        <v>85000</v>
      </c>
      <c r="AFF112" s="582">
        <v>150000</v>
      </c>
      <c r="AFG112" s="582">
        <v>100000</v>
      </c>
      <c r="AFI112" s="582">
        <v>175000</v>
      </c>
      <c r="AFJ112" s="582">
        <v>60000</v>
      </c>
      <c r="AFK112" s="582">
        <v>140000</v>
      </c>
      <c r="AFL112" s="582">
        <v>80000</v>
      </c>
      <c r="AFN112" s="582">
        <v>105000</v>
      </c>
      <c r="AFO112" s="582">
        <v>115000</v>
      </c>
      <c r="AFP112" s="582">
        <v>105000</v>
      </c>
      <c r="AFQ112" s="582">
        <v>540000</v>
      </c>
      <c r="AFR112" s="582">
        <v>130000</v>
      </c>
      <c r="AFS112" s="582">
        <v>125000</v>
      </c>
      <c r="AFT112" s="582">
        <v>110000</v>
      </c>
      <c r="AFU112" s="582">
        <v>135000</v>
      </c>
      <c r="AFV112" s="582">
        <v>90000</v>
      </c>
      <c r="AFW112" s="582">
        <v>65000</v>
      </c>
      <c r="AFX112" s="582">
        <v>145000</v>
      </c>
      <c r="AFY112" s="582">
        <v>165000</v>
      </c>
      <c r="AFZ112" s="582">
        <v>70000</v>
      </c>
      <c r="AGA112" s="582">
        <v>360000</v>
      </c>
      <c r="AGB112" s="582">
        <v>95000</v>
      </c>
      <c r="AGC112" s="582">
        <v>705000</v>
      </c>
      <c r="AGD112" s="582">
        <v>80000</v>
      </c>
      <c r="AGE112" s="582">
        <v>80000</v>
      </c>
      <c r="AGF112" s="582">
        <v>80000</v>
      </c>
      <c r="AGG112" s="582">
        <v>0</v>
      </c>
      <c r="AGH112" s="582">
        <v>105000</v>
      </c>
      <c r="AGI112" s="582">
        <v>50000</v>
      </c>
      <c r="AGJ112" s="582">
        <v>85000</v>
      </c>
      <c r="AGL112" s="582">
        <v>345650</v>
      </c>
      <c r="AGN112" s="582">
        <v>1290000</v>
      </c>
      <c r="AGO112" s="582">
        <v>315000</v>
      </c>
      <c r="AGP112" s="582">
        <v>145000</v>
      </c>
      <c r="AGQ112" s="582">
        <v>115000</v>
      </c>
      <c r="AGR112" s="582">
        <v>180000</v>
      </c>
      <c r="AGS112" s="582">
        <v>150000</v>
      </c>
      <c r="AGT112" s="582">
        <v>75000</v>
      </c>
      <c r="AGU112" s="582">
        <v>0</v>
      </c>
      <c r="AGW112" s="582">
        <v>1375000</v>
      </c>
      <c r="AGX112" s="582">
        <v>105000</v>
      </c>
      <c r="AGY112" s="582">
        <v>255000</v>
      </c>
      <c r="AGZ112" s="582">
        <v>355000</v>
      </c>
      <c r="AHA112" s="582">
        <v>240000</v>
      </c>
      <c r="AHB112" s="582">
        <v>140000</v>
      </c>
      <c r="AHC112" s="582">
        <v>165000</v>
      </c>
      <c r="AHD112" s="582">
        <v>50000</v>
      </c>
      <c r="AHE112" s="582">
        <v>130000</v>
      </c>
      <c r="AHH112" s="582">
        <v>120000</v>
      </c>
      <c r="AHI112" s="582">
        <v>80000</v>
      </c>
      <c r="AHJ112" s="582">
        <v>90000</v>
      </c>
      <c r="AHK112" s="582">
        <v>135000</v>
      </c>
      <c r="AHL112" s="582">
        <v>75000</v>
      </c>
      <c r="AHM112" s="582">
        <v>540000</v>
      </c>
      <c r="AHO112" s="582">
        <v>75000</v>
      </c>
      <c r="AHP112" s="582">
        <v>95000</v>
      </c>
      <c r="AHQ112" s="576">
        <v>270000</v>
      </c>
      <c r="AHR112" s="576">
        <v>75000</v>
      </c>
      <c r="AHS112" s="576">
        <v>85000</v>
      </c>
      <c r="AHT112" s="582">
        <f t="shared" si="79"/>
        <v>109097649.78</v>
      </c>
      <c r="AHV112" s="611" t="s">
        <v>6248</v>
      </c>
      <c r="AHW112" s="611" t="s">
        <v>6133</v>
      </c>
      <c r="AHX112" s="611" t="s">
        <v>6134</v>
      </c>
    </row>
    <row r="113" spans="1:908" x14ac:dyDescent="0.7">
      <c r="A113" s="576" t="str">
        <f t="shared" si="78"/>
        <v>ภาระ</v>
      </c>
      <c r="B113" s="581" t="s">
        <v>6424</v>
      </c>
      <c r="C113" s="582" t="s">
        <v>6138</v>
      </c>
      <c r="D113" s="582">
        <v>24585730</v>
      </c>
      <c r="E113" s="582">
        <v>1107545</v>
      </c>
      <c r="G113" s="582">
        <v>350000</v>
      </c>
      <c r="H113" s="582">
        <v>2125715</v>
      </c>
      <c r="I113" s="582">
        <v>872750</v>
      </c>
      <c r="K113" s="582">
        <v>1110000</v>
      </c>
      <c r="L113" s="582">
        <v>1186108</v>
      </c>
      <c r="M113" s="582">
        <v>520415</v>
      </c>
      <c r="N113" s="582">
        <v>565000</v>
      </c>
      <c r="O113" s="582">
        <v>460370</v>
      </c>
      <c r="P113" s="582">
        <v>0</v>
      </c>
      <c r="Q113" s="582">
        <v>453310</v>
      </c>
      <c r="R113" s="582">
        <v>430650</v>
      </c>
      <c r="S113" s="582">
        <v>1475000</v>
      </c>
      <c r="T113" s="582">
        <v>571934.5</v>
      </c>
      <c r="U113" s="582">
        <v>295750</v>
      </c>
      <c r="V113" s="582">
        <v>31179588.5</v>
      </c>
      <c r="W113" s="582">
        <v>3767076.94</v>
      </c>
      <c r="X113" s="582">
        <v>874737</v>
      </c>
      <c r="Y113" s="582">
        <v>2000000</v>
      </c>
      <c r="Z113" s="582">
        <v>663672</v>
      </c>
      <c r="AA113" s="582">
        <v>968325</v>
      </c>
      <c r="AB113" s="582">
        <v>657893.75</v>
      </c>
      <c r="AC113" s="582">
        <v>4849401</v>
      </c>
      <c r="AD113" s="582">
        <v>1283200.6100000001</v>
      </c>
      <c r="AF113" s="582">
        <v>3359359</v>
      </c>
      <c r="AH113" s="582">
        <v>4019536.27</v>
      </c>
      <c r="AI113" s="582">
        <v>1849854.38</v>
      </c>
      <c r="AJ113" s="582">
        <v>764870</v>
      </c>
      <c r="AK113" s="582">
        <v>613690</v>
      </c>
      <c r="AL113" s="582">
        <v>857770</v>
      </c>
      <c r="AM113" s="582">
        <v>652390</v>
      </c>
      <c r="AN113" s="582">
        <v>526295.91</v>
      </c>
      <c r="AO113" s="582">
        <v>801856.25</v>
      </c>
      <c r="AP113" s="582">
        <v>505377.27</v>
      </c>
      <c r="AQ113" s="582">
        <v>375945.01</v>
      </c>
      <c r="AR113" s="582">
        <v>270000</v>
      </c>
      <c r="AS113" s="582">
        <v>365272.5</v>
      </c>
      <c r="AT113" s="582">
        <v>7326626.6399999997</v>
      </c>
      <c r="AU113" s="582">
        <v>298940</v>
      </c>
      <c r="AV113" s="582">
        <v>353950</v>
      </c>
      <c r="AW113" s="582">
        <v>862021.98</v>
      </c>
      <c r="AX113" s="582">
        <v>561370</v>
      </c>
      <c r="AY113" s="582">
        <v>704930</v>
      </c>
      <c r="AZ113" s="582">
        <v>301105</v>
      </c>
      <c r="BA113" s="582">
        <v>333995</v>
      </c>
      <c r="BB113" s="582">
        <v>268770</v>
      </c>
      <c r="BC113" s="582">
        <v>263985</v>
      </c>
      <c r="BD113" s="582">
        <v>408300</v>
      </c>
      <c r="BE113" s="582">
        <v>400313</v>
      </c>
      <c r="BF113" s="582">
        <v>1854200</v>
      </c>
      <c r="BG113" s="582">
        <v>297950</v>
      </c>
      <c r="BH113" s="582">
        <v>0</v>
      </c>
      <c r="BI113" s="582">
        <v>5370411.5</v>
      </c>
      <c r="BJ113" s="582">
        <v>3614797</v>
      </c>
      <c r="BK113" s="582">
        <v>615419.25</v>
      </c>
      <c r="BL113" s="582">
        <v>209940</v>
      </c>
      <c r="BM113" s="582">
        <v>629904.5</v>
      </c>
      <c r="BN113" s="582">
        <v>675000</v>
      </c>
      <c r="BO113" s="582">
        <v>343792.5</v>
      </c>
      <c r="BP113" s="582">
        <v>118820</v>
      </c>
      <c r="BQ113" s="582">
        <v>94630</v>
      </c>
      <c r="BR113" s="582">
        <v>7950000</v>
      </c>
      <c r="BS113" s="582">
        <v>475152.5</v>
      </c>
      <c r="BU113" s="582">
        <v>405750</v>
      </c>
      <c r="BW113" s="582">
        <v>644140</v>
      </c>
      <c r="BX113" s="582">
        <v>343490</v>
      </c>
      <c r="BY113" s="582">
        <v>363177.5</v>
      </c>
      <c r="BZ113" s="582">
        <v>3292500</v>
      </c>
      <c r="CA113" s="582">
        <v>442527.5</v>
      </c>
      <c r="CB113" s="582">
        <v>851937.75</v>
      </c>
      <c r="CC113" s="582">
        <v>1474114.75</v>
      </c>
      <c r="CD113" s="582">
        <v>547908.5</v>
      </c>
      <c r="CE113" s="582">
        <v>465987.5</v>
      </c>
      <c r="CF113" s="582">
        <v>500000</v>
      </c>
      <c r="CG113" s="582">
        <v>19282200</v>
      </c>
      <c r="CH113" s="582">
        <v>300990</v>
      </c>
      <c r="CI113" s="582">
        <v>3031774.5</v>
      </c>
      <c r="CJ113" s="582">
        <v>430350</v>
      </c>
      <c r="CK113" s="582">
        <v>684870</v>
      </c>
      <c r="CL113" s="582">
        <v>477000</v>
      </c>
      <c r="CM113" s="582">
        <v>545858.75</v>
      </c>
      <c r="CN113" s="582">
        <v>1295005</v>
      </c>
      <c r="CO113" s="582">
        <v>335830</v>
      </c>
      <c r="CP113" s="582">
        <v>356822.5</v>
      </c>
      <c r="CQ113" s="582">
        <v>384255</v>
      </c>
      <c r="CR113" s="582">
        <v>560022.5</v>
      </c>
      <c r="CS113" s="582">
        <v>286880</v>
      </c>
      <c r="CT113" s="582">
        <v>6700000</v>
      </c>
      <c r="CU113" s="582">
        <v>240410</v>
      </c>
      <c r="CV113" s="582">
        <v>375120</v>
      </c>
      <c r="CW113" s="582">
        <v>885510</v>
      </c>
      <c r="CX113" s="582">
        <v>478735</v>
      </c>
      <c r="CY113" s="582">
        <v>706112.5</v>
      </c>
      <c r="CZ113" s="582">
        <v>298290</v>
      </c>
      <c r="DA113" s="582">
        <v>270000</v>
      </c>
      <c r="DB113" s="582">
        <v>5447401</v>
      </c>
      <c r="DC113" s="582">
        <v>5990878</v>
      </c>
      <c r="DD113" s="582">
        <v>643421</v>
      </c>
      <c r="DE113" s="582">
        <v>294000</v>
      </c>
      <c r="DG113" s="582">
        <v>1741466</v>
      </c>
      <c r="DI113" s="582">
        <v>569358.96</v>
      </c>
      <c r="DJ113" s="582">
        <v>535703.26</v>
      </c>
      <c r="DK113" s="582">
        <v>19923970.25</v>
      </c>
      <c r="DL113" s="582">
        <v>744700</v>
      </c>
      <c r="DM113" s="582">
        <v>680000</v>
      </c>
      <c r="DN113" s="582">
        <v>420000</v>
      </c>
      <c r="DO113" s="582">
        <v>21110</v>
      </c>
      <c r="DP113" s="582">
        <v>440000</v>
      </c>
      <c r="DQ113" s="582">
        <v>367387.5</v>
      </c>
      <c r="DR113" s="582">
        <v>657353.5</v>
      </c>
      <c r="DS113" s="582">
        <v>1959350</v>
      </c>
      <c r="DU113" s="582">
        <v>1086000</v>
      </c>
      <c r="DV113" s="582">
        <v>3747607.75</v>
      </c>
      <c r="DW113" s="582">
        <v>3805000</v>
      </c>
      <c r="DX113" s="582">
        <v>1207149</v>
      </c>
      <c r="DZ113" s="582">
        <v>1200000</v>
      </c>
      <c r="EA113" s="582">
        <v>335333.75</v>
      </c>
      <c r="EB113" s="582">
        <v>690345</v>
      </c>
      <c r="EC113" s="582">
        <v>0</v>
      </c>
      <c r="ED113" s="582">
        <v>0</v>
      </c>
      <c r="EE113" s="582">
        <v>3588755</v>
      </c>
      <c r="EF113" s="582">
        <v>3329440</v>
      </c>
      <c r="EG113" s="582">
        <v>765000</v>
      </c>
      <c r="EH113" s="582">
        <v>428982.5</v>
      </c>
      <c r="EI113" s="582">
        <v>499302.5</v>
      </c>
      <c r="EJ113" s="582">
        <v>877880</v>
      </c>
      <c r="EK113" s="582">
        <v>1043415</v>
      </c>
      <c r="EL113" s="582">
        <v>334720</v>
      </c>
      <c r="EM113" s="582">
        <v>0</v>
      </c>
      <c r="EN113" s="582">
        <v>7998705</v>
      </c>
      <c r="EO113" s="582">
        <v>577592.5</v>
      </c>
      <c r="EP113" s="582">
        <v>494882.5</v>
      </c>
      <c r="EQ113" s="582">
        <v>600557.5</v>
      </c>
      <c r="ER113" s="582">
        <v>439470</v>
      </c>
      <c r="ES113" s="582">
        <v>324320</v>
      </c>
      <c r="ET113" s="582">
        <v>894385</v>
      </c>
      <c r="EU113" s="582">
        <v>833941.25</v>
      </c>
      <c r="EV113" s="582">
        <v>938946.25</v>
      </c>
      <c r="EW113" s="582">
        <v>10400000</v>
      </c>
      <c r="EX113" s="582">
        <v>217780</v>
      </c>
      <c r="EY113" s="582">
        <v>395075</v>
      </c>
      <c r="EZ113" s="582">
        <v>603450</v>
      </c>
      <c r="FA113" s="582">
        <v>1184340</v>
      </c>
      <c r="FC113" s="582">
        <v>792837.5</v>
      </c>
      <c r="FD113" s="582">
        <v>494850</v>
      </c>
      <c r="FE113" s="582">
        <v>369800</v>
      </c>
      <c r="FF113" s="582">
        <v>356360</v>
      </c>
      <c r="FG113" s="582">
        <v>457270</v>
      </c>
      <c r="FH113" s="582">
        <v>369915</v>
      </c>
      <c r="FJ113" s="582">
        <v>87852.5</v>
      </c>
      <c r="FK113" s="582">
        <v>352900</v>
      </c>
      <c r="FL113" s="582">
        <v>1071350</v>
      </c>
      <c r="FM113" s="582">
        <v>1105000</v>
      </c>
      <c r="FN113" s="582">
        <v>729327.5</v>
      </c>
      <c r="FP113" s="582">
        <v>15080</v>
      </c>
      <c r="FR113" s="582">
        <v>348000</v>
      </c>
      <c r="FV113" s="582">
        <v>556965</v>
      </c>
      <c r="FW113" s="582">
        <v>1896461.75</v>
      </c>
      <c r="FX113" s="582">
        <v>925279</v>
      </c>
      <c r="FY113" s="582">
        <v>527262.5</v>
      </c>
      <c r="FZ113" s="582">
        <v>465830</v>
      </c>
      <c r="GA113" s="582">
        <v>1699435</v>
      </c>
      <c r="GB113" s="582">
        <v>493950</v>
      </c>
      <c r="GC113" s="582">
        <v>552092.5</v>
      </c>
      <c r="GD113" s="582">
        <v>378180</v>
      </c>
      <c r="GG113" s="582">
        <v>436550</v>
      </c>
      <c r="GJ113" s="582">
        <v>430000</v>
      </c>
      <c r="GK113" s="582">
        <v>555635</v>
      </c>
      <c r="GL113" s="582">
        <v>2087841.69</v>
      </c>
      <c r="GM113" s="582">
        <v>327757.99</v>
      </c>
      <c r="GN113" s="582">
        <v>400000</v>
      </c>
      <c r="GQ113" s="582">
        <v>2942607.5</v>
      </c>
      <c r="GR113" s="582">
        <v>862363</v>
      </c>
      <c r="GS113" s="582">
        <v>284120</v>
      </c>
      <c r="GT113" s="582">
        <v>1100000</v>
      </c>
      <c r="GU113" s="582">
        <v>200000</v>
      </c>
      <c r="GV113" s="582">
        <v>850000</v>
      </c>
      <c r="GW113" s="582">
        <v>763495</v>
      </c>
      <c r="GX113" s="582">
        <v>400000</v>
      </c>
      <c r="GY113" s="582">
        <v>3670375</v>
      </c>
      <c r="GZ113" s="582">
        <v>160922.5</v>
      </c>
      <c r="HA113" s="582">
        <v>370303.5</v>
      </c>
      <c r="HB113" s="582">
        <v>535095</v>
      </c>
      <c r="HE113" s="582">
        <v>1701408</v>
      </c>
      <c r="HF113" s="582">
        <v>1676152</v>
      </c>
      <c r="HG113" s="582">
        <v>915646</v>
      </c>
      <c r="HH113" s="582">
        <v>1745000</v>
      </c>
      <c r="HI113" s="582">
        <v>578598</v>
      </c>
      <c r="HJ113" s="582">
        <v>1095875</v>
      </c>
      <c r="HK113" s="582">
        <v>6300000</v>
      </c>
      <c r="HL113" s="582">
        <v>850000</v>
      </c>
      <c r="HM113" s="582">
        <v>1685868.75</v>
      </c>
      <c r="HN113" s="582">
        <v>1169420.5</v>
      </c>
      <c r="HO113" s="582">
        <v>450000</v>
      </c>
      <c r="HP113" s="582">
        <v>627021</v>
      </c>
      <c r="HQ113" s="582">
        <v>1300000</v>
      </c>
      <c r="HR113" s="582">
        <v>995036</v>
      </c>
      <c r="HS113" s="582">
        <v>11870000</v>
      </c>
      <c r="HT113" s="582">
        <v>2647295</v>
      </c>
      <c r="HU113" s="582">
        <v>346830</v>
      </c>
      <c r="HV113" s="582">
        <v>363000</v>
      </c>
      <c r="HW113" s="582">
        <v>364907.5</v>
      </c>
      <c r="HX113" s="582">
        <v>218467.5</v>
      </c>
      <c r="HY113" s="582">
        <v>1765304.51</v>
      </c>
      <c r="HZ113" s="582">
        <v>479325</v>
      </c>
      <c r="IA113" s="582">
        <v>444402.5</v>
      </c>
      <c r="IB113" s="582">
        <v>378977.5</v>
      </c>
      <c r="IC113" s="582">
        <v>406253.75</v>
      </c>
      <c r="ID113" s="582">
        <v>0</v>
      </c>
      <c r="IE113" s="582">
        <v>219615</v>
      </c>
      <c r="IF113" s="582">
        <v>618539.93999999994</v>
      </c>
      <c r="IG113" s="582">
        <v>363730</v>
      </c>
      <c r="IH113" s="582">
        <v>327455.40000000002</v>
      </c>
      <c r="IJ113" s="582">
        <v>2250000</v>
      </c>
      <c r="IL113" s="582">
        <v>939541.5</v>
      </c>
      <c r="IM113" s="582">
        <v>1715507.5</v>
      </c>
      <c r="IO113" s="582">
        <v>460600</v>
      </c>
      <c r="IP113" s="582">
        <v>387958</v>
      </c>
      <c r="IQ113" s="582">
        <v>415990</v>
      </c>
      <c r="IR113" s="582">
        <v>0</v>
      </c>
      <c r="IS113" s="582">
        <v>514446.25</v>
      </c>
      <c r="IT113" s="582">
        <v>0</v>
      </c>
      <c r="IU113" s="582">
        <v>0</v>
      </c>
      <c r="IV113" s="582">
        <v>-332624</v>
      </c>
      <c r="IW113" s="582">
        <v>650000</v>
      </c>
      <c r="IX113" s="582">
        <v>15105596.34</v>
      </c>
      <c r="IY113" s="582">
        <v>332343.5</v>
      </c>
      <c r="IZ113" s="582">
        <v>402000</v>
      </c>
      <c r="JA113" s="582">
        <v>298625</v>
      </c>
      <c r="JB113" s="582">
        <v>400000</v>
      </c>
      <c r="JC113" s="582">
        <v>468782</v>
      </c>
      <c r="JD113" s="582">
        <v>93936</v>
      </c>
      <c r="JE113" s="582">
        <v>633000</v>
      </c>
      <c r="JF113" s="582">
        <v>2486232</v>
      </c>
      <c r="JH113" s="582">
        <v>369530</v>
      </c>
      <c r="JJ113" s="582">
        <v>308136.25</v>
      </c>
      <c r="JK113" s="582">
        <v>0</v>
      </c>
      <c r="JL113" s="582">
        <v>3131527.5</v>
      </c>
      <c r="JM113" s="582">
        <v>353267.5</v>
      </c>
      <c r="JN113" s="582">
        <v>615200</v>
      </c>
      <c r="JO113" s="582">
        <v>823030</v>
      </c>
      <c r="JP113" s="582">
        <v>440440</v>
      </c>
      <c r="JQ113" s="582">
        <v>1850243</v>
      </c>
      <c r="JR113" s="582">
        <v>376496</v>
      </c>
      <c r="JS113" s="582">
        <v>8207552.5</v>
      </c>
      <c r="JT113" s="582">
        <v>3000000</v>
      </c>
      <c r="JU113" s="582">
        <v>741537.5</v>
      </c>
      <c r="JW113" s="582">
        <v>666355</v>
      </c>
      <c r="JX113" s="582">
        <v>340567.5</v>
      </c>
      <c r="JY113" s="582">
        <v>1700000</v>
      </c>
      <c r="JZ113" s="582">
        <v>1474037.5</v>
      </c>
      <c r="KA113" s="582">
        <v>582360</v>
      </c>
      <c r="KB113" s="582">
        <v>891910</v>
      </c>
      <c r="KC113" s="582">
        <v>646520</v>
      </c>
      <c r="KD113" s="582">
        <v>757850</v>
      </c>
      <c r="KE113" s="582">
        <v>420880</v>
      </c>
      <c r="KF113" s="582">
        <v>248590</v>
      </c>
      <c r="KG113" s="582">
        <v>614681.25</v>
      </c>
      <c r="KH113" s="582">
        <v>509600</v>
      </c>
      <c r="KI113" s="582">
        <v>26330000</v>
      </c>
      <c r="KL113" s="582">
        <v>0</v>
      </c>
      <c r="KO113" s="582">
        <v>0</v>
      </c>
      <c r="KQ113" s="582">
        <v>414898.75</v>
      </c>
      <c r="KR113" s="582">
        <v>4169422.55</v>
      </c>
      <c r="KS113" s="582">
        <v>615766</v>
      </c>
      <c r="KT113" s="582">
        <v>739097</v>
      </c>
      <c r="KU113" s="582">
        <v>223010</v>
      </c>
      <c r="KV113" s="582">
        <v>673707</v>
      </c>
      <c r="KW113" s="582">
        <v>731412.5</v>
      </c>
      <c r="KX113" s="582">
        <v>9687323.5</v>
      </c>
      <c r="KY113" s="582">
        <v>1152387.5</v>
      </c>
      <c r="KZ113" s="582">
        <v>6927680.1699999999</v>
      </c>
      <c r="LB113" s="582">
        <v>433190</v>
      </c>
      <c r="LC113" s="582">
        <v>1560595</v>
      </c>
      <c r="LD113" s="582">
        <v>1045000</v>
      </c>
      <c r="LE113" s="582">
        <v>545000</v>
      </c>
      <c r="LF113" s="582">
        <v>449705</v>
      </c>
      <c r="LG113" s="582">
        <v>1865325</v>
      </c>
      <c r="LH113" s="582">
        <v>14145000</v>
      </c>
      <c r="LJ113" s="582">
        <v>3035269</v>
      </c>
      <c r="LK113" s="582">
        <v>3295000</v>
      </c>
      <c r="LL113" s="582">
        <v>1078066.25</v>
      </c>
      <c r="LM113" s="582">
        <v>500000</v>
      </c>
      <c r="LO113" s="582">
        <v>384977</v>
      </c>
      <c r="LP113" s="582">
        <v>531043.75</v>
      </c>
      <c r="LQ113" s="582">
        <v>1125648</v>
      </c>
      <c r="LR113" s="582">
        <v>440000</v>
      </c>
      <c r="LS113" s="582">
        <v>3201262.5</v>
      </c>
      <c r="LT113" s="582">
        <v>400000</v>
      </c>
      <c r="LU113" s="582">
        <v>207790</v>
      </c>
      <c r="LV113" s="582">
        <v>8884175.6900000013</v>
      </c>
      <c r="LW113" s="582">
        <v>5750000</v>
      </c>
      <c r="LX113" s="582">
        <v>9900000</v>
      </c>
      <c r="LY113" s="582">
        <v>0</v>
      </c>
      <c r="LZ113" s="582">
        <v>1406715</v>
      </c>
      <c r="MA113" s="582">
        <v>1650000</v>
      </c>
      <c r="MB113" s="582">
        <v>900000</v>
      </c>
      <c r="MC113" s="582">
        <v>521584.5</v>
      </c>
      <c r="MD113" s="582">
        <v>929540</v>
      </c>
      <c r="ME113" s="582">
        <v>769310</v>
      </c>
      <c r="MG113" s="582">
        <v>666720</v>
      </c>
      <c r="MH113" s="582">
        <v>15662171.75</v>
      </c>
      <c r="MI113" s="582">
        <v>100000</v>
      </c>
      <c r="MJ113" s="582">
        <v>362539.75</v>
      </c>
      <c r="MK113" s="582">
        <v>510084.69</v>
      </c>
      <c r="ML113" s="582">
        <v>416500</v>
      </c>
      <c r="MM113" s="582">
        <v>1090000</v>
      </c>
      <c r="MN113" s="582">
        <v>740000</v>
      </c>
      <c r="MO113" s="582">
        <v>503448</v>
      </c>
      <c r="MP113" s="582">
        <v>1325326.25</v>
      </c>
      <c r="MQ113" s="582">
        <v>858000</v>
      </c>
      <c r="MR113" s="582">
        <v>796292</v>
      </c>
      <c r="MS113" s="582">
        <v>496746</v>
      </c>
      <c r="MT113" s="582">
        <v>12350000</v>
      </c>
      <c r="MU113" s="582">
        <v>900000</v>
      </c>
      <c r="MV113" s="582">
        <v>1785245</v>
      </c>
      <c r="MW113" s="582">
        <v>1647220</v>
      </c>
      <c r="MY113" s="582">
        <v>726396</v>
      </c>
      <c r="MZ113" s="582">
        <v>2177335</v>
      </c>
      <c r="NA113" s="582">
        <v>1605000</v>
      </c>
      <c r="NB113" s="582">
        <v>1234357</v>
      </c>
      <c r="NC113" s="582">
        <v>464872</v>
      </c>
      <c r="ND113" s="582">
        <v>215832</v>
      </c>
      <c r="NE113" s="582">
        <v>12932596</v>
      </c>
      <c r="NF113" s="582">
        <v>2700000</v>
      </c>
      <c r="NG113" s="582">
        <v>731187.5</v>
      </c>
      <c r="NH113" s="582">
        <v>10000000</v>
      </c>
      <c r="NI113" s="582">
        <v>552400</v>
      </c>
      <c r="NJ113" s="582">
        <v>1820000</v>
      </c>
      <c r="NK113" s="582">
        <v>3729395</v>
      </c>
      <c r="NL113" s="582">
        <v>4138711.95</v>
      </c>
      <c r="NM113" s="582">
        <v>578615</v>
      </c>
      <c r="NN113" s="582">
        <v>1616219.22</v>
      </c>
      <c r="NO113" s="582">
        <v>1078327.23</v>
      </c>
      <c r="NP113" s="582">
        <v>859805.14</v>
      </c>
      <c r="NQ113" s="582">
        <v>5025500</v>
      </c>
      <c r="NR113" s="582">
        <v>130000</v>
      </c>
      <c r="NS113" s="582">
        <v>13060</v>
      </c>
      <c r="NT113" s="582">
        <v>592237</v>
      </c>
      <c r="NU113" s="582">
        <v>600217.62</v>
      </c>
      <c r="NV113" s="582">
        <v>319040</v>
      </c>
      <c r="NW113" s="582">
        <v>400000</v>
      </c>
      <c r="NX113" s="582">
        <v>6439563</v>
      </c>
      <c r="NZ113" s="582">
        <v>471937.98</v>
      </c>
      <c r="OA113" s="582">
        <v>407527.5</v>
      </c>
      <c r="OB113" s="582">
        <v>397335</v>
      </c>
      <c r="OC113" s="582">
        <v>880100</v>
      </c>
      <c r="OD113" s="582">
        <v>373965</v>
      </c>
      <c r="OE113" s="582">
        <v>10000000</v>
      </c>
      <c r="OG113" s="582">
        <v>724179</v>
      </c>
      <c r="OI113" s="582">
        <v>740792</v>
      </c>
      <c r="OJ113" s="582">
        <v>747439</v>
      </c>
      <c r="OK113" s="582">
        <v>1546732</v>
      </c>
      <c r="OL113" s="582">
        <v>431810</v>
      </c>
      <c r="OM113" s="582">
        <v>750896</v>
      </c>
      <c r="ON113" s="582">
        <v>9961586.3699999992</v>
      </c>
      <c r="OO113" s="582">
        <v>3000000</v>
      </c>
      <c r="OQ113" s="582">
        <v>1793000</v>
      </c>
      <c r="OR113" s="582">
        <v>1700000</v>
      </c>
      <c r="OS113" s="582">
        <v>694120</v>
      </c>
      <c r="OT113" s="582">
        <v>7926775</v>
      </c>
      <c r="OU113" s="582">
        <v>391550</v>
      </c>
      <c r="OV113" s="582">
        <v>547750</v>
      </c>
      <c r="OW113" s="582">
        <v>1055842.5</v>
      </c>
      <c r="OX113" s="582">
        <v>813652.5</v>
      </c>
      <c r="OY113" s="582">
        <v>4252477.5</v>
      </c>
      <c r="OZ113" s="582">
        <v>550463.5</v>
      </c>
      <c r="PA113" s="582">
        <v>553838</v>
      </c>
      <c r="PB113" s="582">
        <v>546000</v>
      </c>
      <c r="PC113" s="582">
        <v>6860168</v>
      </c>
      <c r="PE113" s="582">
        <v>15000</v>
      </c>
      <c r="PF113" s="582">
        <v>389135</v>
      </c>
      <c r="PG113" s="582">
        <v>928090</v>
      </c>
      <c r="PI113" s="582">
        <v>649280</v>
      </c>
      <c r="PJ113" s="582">
        <v>648600</v>
      </c>
      <c r="PK113" s="582">
        <v>960623.75</v>
      </c>
      <c r="PM113" s="582">
        <v>931990</v>
      </c>
      <c r="PO113" s="582">
        <v>419180</v>
      </c>
      <c r="PQ113" s="582">
        <v>1026450</v>
      </c>
      <c r="PR113" s="582">
        <v>438580</v>
      </c>
      <c r="PT113" s="582">
        <v>329000</v>
      </c>
      <c r="PU113" s="582">
        <v>26730665</v>
      </c>
      <c r="PX113" s="582">
        <v>982073.75</v>
      </c>
      <c r="PZ113" s="582">
        <v>1283496.25</v>
      </c>
      <c r="QA113" s="582">
        <v>1627477</v>
      </c>
      <c r="QB113" s="582">
        <v>617237.5</v>
      </c>
      <c r="QC113" s="582">
        <v>1774408</v>
      </c>
      <c r="QD113" s="582">
        <v>888552.5</v>
      </c>
      <c r="QE113" s="582">
        <v>2262748</v>
      </c>
      <c r="QF113" s="582">
        <v>627485</v>
      </c>
      <c r="QG113" s="582">
        <v>438996</v>
      </c>
      <c r="QJ113" s="582">
        <v>1663423</v>
      </c>
      <c r="QK113" s="582">
        <v>682345</v>
      </c>
      <c r="QN113" s="582">
        <v>2126114.25</v>
      </c>
      <c r="QO113" s="582">
        <v>2660000</v>
      </c>
      <c r="QP113" s="582">
        <v>512600</v>
      </c>
      <c r="QS113" s="582">
        <v>244930</v>
      </c>
      <c r="QU113" s="582">
        <v>1699734.5</v>
      </c>
      <c r="QV113" s="582">
        <v>435750</v>
      </c>
      <c r="QW113" s="582">
        <v>1500000</v>
      </c>
      <c r="QX113" s="582">
        <v>729675</v>
      </c>
      <c r="QY113" s="582">
        <v>960000</v>
      </c>
      <c r="QZ113" s="582">
        <v>2146672</v>
      </c>
      <c r="RA113" s="582">
        <v>1200000</v>
      </c>
      <c r="RB113" s="582">
        <v>1742251</v>
      </c>
      <c r="RC113" s="582">
        <v>3173286.25</v>
      </c>
      <c r="RD113" s="582">
        <v>509760</v>
      </c>
      <c r="RE113" s="582">
        <v>428570</v>
      </c>
      <c r="RF113" s="582">
        <v>510090</v>
      </c>
      <c r="RG113" s="582">
        <v>444130</v>
      </c>
      <c r="RH113" s="582">
        <v>12700000</v>
      </c>
      <c r="RI113" s="582">
        <v>3154550</v>
      </c>
      <c r="RJ113" s="582">
        <v>496470</v>
      </c>
      <c r="RK113" s="582">
        <v>877612</v>
      </c>
      <c r="RL113" s="582">
        <v>617651.88</v>
      </c>
      <c r="RM113" s="582">
        <v>93901.06</v>
      </c>
      <c r="RN113" s="582">
        <v>2703636</v>
      </c>
      <c r="RO113" s="582">
        <v>501762.5</v>
      </c>
      <c r="RP113" s="582">
        <v>942103</v>
      </c>
      <c r="RQ113" s="582">
        <v>2134350</v>
      </c>
      <c r="RR113" s="582">
        <v>2877632.5</v>
      </c>
      <c r="RS113" s="582">
        <v>418748</v>
      </c>
      <c r="RT113" s="582">
        <v>518485</v>
      </c>
      <c r="RU113" s="582">
        <v>279842.5</v>
      </c>
      <c r="RV113" s="582">
        <v>491825</v>
      </c>
      <c r="RW113" s="582">
        <v>609950</v>
      </c>
      <c r="RX113" s="582">
        <v>437050</v>
      </c>
      <c r="RY113" s="582">
        <v>492630</v>
      </c>
      <c r="RZ113" s="582">
        <v>166050</v>
      </c>
      <c r="SA113" s="582">
        <v>740245</v>
      </c>
      <c r="SB113" s="582">
        <v>0</v>
      </c>
      <c r="SC113" s="582">
        <v>605880</v>
      </c>
      <c r="SD113" s="582">
        <v>862377</v>
      </c>
      <c r="SE113" s="582">
        <v>514000</v>
      </c>
      <c r="SF113" s="582">
        <v>451962.5</v>
      </c>
      <c r="SG113" s="582">
        <v>741327.5</v>
      </c>
      <c r="SH113" s="582">
        <v>1082500</v>
      </c>
      <c r="SI113" s="582">
        <v>2034749.99</v>
      </c>
      <c r="SJ113" s="582">
        <v>811600</v>
      </c>
      <c r="SK113" s="582">
        <v>800000</v>
      </c>
      <c r="SL113" s="582">
        <v>1981014.91</v>
      </c>
      <c r="SM113" s="582">
        <v>297055</v>
      </c>
      <c r="SN113" s="582">
        <v>5437498.6100000003</v>
      </c>
      <c r="SO113" s="582">
        <v>937354</v>
      </c>
      <c r="SP113" s="582">
        <v>2103185</v>
      </c>
      <c r="SQ113" s="582">
        <v>1743222</v>
      </c>
      <c r="SR113" s="582">
        <v>717123</v>
      </c>
      <c r="SS113" s="582">
        <v>918480.96</v>
      </c>
      <c r="ST113" s="582">
        <v>1241505.5</v>
      </c>
      <c r="SU113" s="582">
        <v>855000</v>
      </c>
      <c r="SV113" s="582">
        <v>784410</v>
      </c>
      <c r="SW113" s="582">
        <v>559547.5</v>
      </c>
      <c r="SX113" s="582">
        <v>33247.5</v>
      </c>
      <c r="SY113" s="582">
        <v>1002210</v>
      </c>
      <c r="SZ113" s="582">
        <v>390610</v>
      </c>
      <c r="TA113" s="582">
        <v>512045</v>
      </c>
      <c r="TB113" s="582">
        <v>708645</v>
      </c>
      <c r="TC113" s="582">
        <v>1840188</v>
      </c>
      <c r="TD113" s="582">
        <v>692595</v>
      </c>
      <c r="TE113" s="582">
        <v>565160</v>
      </c>
      <c r="TF113" s="582">
        <v>857640</v>
      </c>
      <c r="TG113" s="582">
        <v>685640</v>
      </c>
      <c r="TH113" s="582">
        <v>656882.5</v>
      </c>
      <c r="TI113" s="582">
        <v>440710</v>
      </c>
      <c r="TJ113" s="582">
        <v>17685978.16</v>
      </c>
      <c r="TK113" s="582">
        <v>591915</v>
      </c>
      <c r="TL113" s="582">
        <v>608095</v>
      </c>
      <c r="TM113" s="582">
        <v>897385</v>
      </c>
      <c r="TN113" s="582">
        <v>1324600</v>
      </c>
      <c r="TO113" s="582">
        <v>552452.5</v>
      </c>
      <c r="TP113" s="582">
        <v>304285</v>
      </c>
      <c r="TQ113" s="582">
        <v>2868100.5</v>
      </c>
      <c r="TR113" s="582">
        <v>573976.25</v>
      </c>
      <c r="TS113" s="582">
        <v>999495</v>
      </c>
      <c r="TT113" s="582">
        <v>1027135</v>
      </c>
      <c r="TU113" s="582">
        <v>540240</v>
      </c>
      <c r="TV113" s="582">
        <v>272515</v>
      </c>
      <c r="TW113" s="582">
        <v>494912</v>
      </c>
      <c r="TX113" s="582">
        <v>459360</v>
      </c>
      <c r="TY113" s="582">
        <v>524325.5</v>
      </c>
      <c r="TZ113" s="582">
        <v>3877807.5</v>
      </c>
      <c r="UA113" s="582">
        <v>568870</v>
      </c>
      <c r="UB113" s="582">
        <v>5900000</v>
      </c>
      <c r="UC113" s="582">
        <v>2289187.5</v>
      </c>
      <c r="UD113" s="582">
        <v>600600</v>
      </c>
      <c r="UE113" s="582">
        <v>550000</v>
      </c>
      <c r="UF113" s="582">
        <v>1675000</v>
      </c>
      <c r="UG113" s="582">
        <v>161665</v>
      </c>
      <c r="UH113" s="582">
        <v>600000</v>
      </c>
      <c r="UI113" s="582">
        <v>647740</v>
      </c>
      <c r="UJ113" s="582">
        <v>1151060</v>
      </c>
      <c r="UK113" s="582">
        <v>6088037.5</v>
      </c>
      <c r="UL113" s="582">
        <v>1256945</v>
      </c>
      <c r="UM113" s="582">
        <v>776684</v>
      </c>
      <c r="UN113" s="582">
        <v>1520828</v>
      </c>
      <c r="UO113" s="582">
        <v>926695</v>
      </c>
      <c r="UP113" s="582">
        <v>831140</v>
      </c>
      <c r="UQ113" s="582">
        <v>18000000</v>
      </c>
      <c r="UR113" s="582">
        <v>856350</v>
      </c>
      <c r="US113" s="582">
        <v>959960</v>
      </c>
      <c r="UT113" s="582">
        <v>4168708</v>
      </c>
      <c r="UU113" s="582">
        <v>174465</v>
      </c>
      <c r="UV113" s="582">
        <v>600000</v>
      </c>
      <c r="UW113" s="582">
        <v>2070000</v>
      </c>
      <c r="UX113" s="582">
        <v>414215</v>
      </c>
      <c r="UY113" s="582">
        <v>580077.5</v>
      </c>
      <c r="UZ113" s="582">
        <v>739725</v>
      </c>
      <c r="VA113" s="582">
        <v>1218130.5</v>
      </c>
      <c r="VB113" s="582">
        <v>2022625</v>
      </c>
      <c r="VC113" s="582">
        <v>862495</v>
      </c>
      <c r="VD113" s="582">
        <v>1662034</v>
      </c>
      <c r="VE113" s="582">
        <v>594335</v>
      </c>
      <c r="VF113" s="582">
        <v>462763</v>
      </c>
      <c r="VG113" s="582">
        <v>465790</v>
      </c>
      <c r="VH113" s="582">
        <v>461367.5</v>
      </c>
      <c r="VI113" s="582">
        <v>2789505</v>
      </c>
      <c r="VJ113" s="582">
        <v>428823</v>
      </c>
      <c r="VK113" s="582">
        <v>316165</v>
      </c>
      <c r="VL113" s="582">
        <v>414780</v>
      </c>
      <c r="VM113" s="582">
        <v>5784050</v>
      </c>
      <c r="VN113" s="582">
        <v>665790</v>
      </c>
      <c r="VO113" s="582">
        <v>458056.25</v>
      </c>
      <c r="VP113" s="582">
        <v>229995</v>
      </c>
      <c r="VQ113" s="582">
        <v>1859300.75</v>
      </c>
      <c r="VR113" s="582">
        <v>1200000</v>
      </c>
      <c r="VS113" s="582">
        <v>708475</v>
      </c>
      <c r="VT113" s="582">
        <v>559165</v>
      </c>
      <c r="VU113" s="582">
        <v>667438</v>
      </c>
      <c r="VV113" s="582">
        <v>2350000</v>
      </c>
      <c r="VX113" s="582">
        <v>663960</v>
      </c>
      <c r="VY113" s="582">
        <v>754062.5</v>
      </c>
      <c r="VZ113" s="582">
        <v>500130</v>
      </c>
      <c r="WA113" s="582">
        <v>772657.5</v>
      </c>
      <c r="WB113" s="582">
        <v>21500000</v>
      </c>
      <c r="WC113" s="582">
        <v>1658773.94</v>
      </c>
      <c r="WD113" s="582">
        <v>1045597.5</v>
      </c>
      <c r="WE113" s="582">
        <v>1170000</v>
      </c>
      <c r="WF113" s="582">
        <v>663058</v>
      </c>
      <c r="WG113" s="582">
        <v>1183107.5</v>
      </c>
      <c r="WH113" s="582">
        <v>2062992.5</v>
      </c>
      <c r="WI113" s="582">
        <v>1947950</v>
      </c>
      <c r="WJ113" s="582">
        <v>727980</v>
      </c>
      <c r="WK113" s="582">
        <v>1393615</v>
      </c>
      <c r="WL113" s="582">
        <v>761435</v>
      </c>
      <c r="WM113" s="582">
        <v>3690351</v>
      </c>
      <c r="WN113" s="582">
        <v>1040961</v>
      </c>
      <c r="WO113" s="582">
        <v>1864408</v>
      </c>
      <c r="WP113" s="582">
        <v>3213352.5</v>
      </c>
      <c r="WQ113" s="582">
        <v>971995</v>
      </c>
      <c r="WR113" s="582">
        <v>1377740.75</v>
      </c>
      <c r="WS113" s="582">
        <v>1194000</v>
      </c>
      <c r="WT113" s="582">
        <v>446187.5</v>
      </c>
      <c r="WU113" s="582">
        <v>1753098</v>
      </c>
      <c r="WV113" s="582">
        <v>5707777.21</v>
      </c>
      <c r="WW113" s="582">
        <v>982078</v>
      </c>
      <c r="WX113" s="582">
        <v>760989</v>
      </c>
      <c r="WY113" s="582">
        <v>439502</v>
      </c>
      <c r="WZ113" s="582">
        <v>771235</v>
      </c>
      <c r="XA113" s="582">
        <v>552730</v>
      </c>
      <c r="XB113" s="582">
        <v>567741</v>
      </c>
      <c r="XC113" s="582">
        <v>568338.75</v>
      </c>
      <c r="XD113" s="582">
        <v>5053952</v>
      </c>
      <c r="XE113" s="582">
        <v>315585</v>
      </c>
      <c r="XG113" s="582">
        <v>382850</v>
      </c>
      <c r="XH113" s="582">
        <v>565228.75</v>
      </c>
      <c r="XI113" s="582">
        <v>20677759.25</v>
      </c>
      <c r="XJ113" s="582">
        <v>1750175</v>
      </c>
      <c r="XK113" s="582">
        <v>1291905</v>
      </c>
      <c r="XL113" s="582">
        <v>7044466.25</v>
      </c>
      <c r="XM113" s="582">
        <v>1264795</v>
      </c>
      <c r="XN113" s="582">
        <v>1969212.5</v>
      </c>
      <c r="XO113" s="582">
        <v>3140323</v>
      </c>
      <c r="XP113" s="582">
        <v>1284458</v>
      </c>
      <c r="XQ113" s="582">
        <v>1332990</v>
      </c>
      <c r="XR113" s="582">
        <v>3415095.82</v>
      </c>
      <c r="XS113" s="582">
        <v>2269502.5</v>
      </c>
      <c r="XT113" s="582">
        <v>662772.5</v>
      </c>
      <c r="XU113" s="582">
        <v>989297.5</v>
      </c>
      <c r="XV113" s="582">
        <v>1205655</v>
      </c>
      <c r="XW113" s="582">
        <v>936325</v>
      </c>
      <c r="XX113" s="582">
        <v>732030</v>
      </c>
      <c r="XY113" s="582">
        <v>663201.25</v>
      </c>
      <c r="XZ113" s="582">
        <v>861767.5</v>
      </c>
      <c r="YA113" s="582">
        <v>695115</v>
      </c>
      <c r="YB113" s="582">
        <v>777213</v>
      </c>
      <c r="YC113" s="582">
        <v>770963.5</v>
      </c>
      <c r="YD113" s="582">
        <v>604374</v>
      </c>
      <c r="YE113" s="582">
        <v>825136</v>
      </c>
      <c r="YF113" s="582">
        <v>21317404</v>
      </c>
      <c r="YG113" s="582">
        <v>1097820</v>
      </c>
      <c r="YH113" s="582">
        <v>2315860</v>
      </c>
      <c r="YI113" s="582">
        <v>570045</v>
      </c>
      <c r="YJ113" s="582">
        <v>4257302.2699999996</v>
      </c>
      <c r="YK113" s="582">
        <v>1269857.5</v>
      </c>
      <c r="YL113" s="582">
        <v>2127940.71</v>
      </c>
      <c r="YM113" s="582">
        <v>531469</v>
      </c>
      <c r="YN113" s="582">
        <v>3564758</v>
      </c>
      <c r="YO113" s="582">
        <v>3656780</v>
      </c>
      <c r="YP113" s="582">
        <v>1580106.25</v>
      </c>
      <c r="YQ113" s="582">
        <v>916675</v>
      </c>
      <c r="YR113" s="582">
        <v>608093.1</v>
      </c>
      <c r="YS113" s="582">
        <v>751670</v>
      </c>
      <c r="YT113" s="582">
        <v>368050</v>
      </c>
      <c r="YU113" s="582">
        <v>985496.25</v>
      </c>
      <c r="YV113" s="582">
        <v>588928.74</v>
      </c>
      <c r="YW113" s="582">
        <v>6033390</v>
      </c>
      <c r="YX113" s="582">
        <v>850536</v>
      </c>
      <c r="YY113" s="582">
        <v>560642</v>
      </c>
      <c r="YZ113" s="582">
        <v>748545</v>
      </c>
      <c r="ZA113" s="582">
        <v>0</v>
      </c>
      <c r="ZB113" s="582">
        <v>428870</v>
      </c>
      <c r="ZC113" s="582">
        <v>638300</v>
      </c>
      <c r="ZD113" s="582">
        <v>10937120</v>
      </c>
      <c r="ZE113" s="582">
        <v>420812.5</v>
      </c>
      <c r="ZF113" s="582">
        <v>208430</v>
      </c>
      <c r="ZG113" s="582">
        <v>707242.5</v>
      </c>
      <c r="ZH113" s="582">
        <v>352930</v>
      </c>
      <c r="ZI113" s="582">
        <v>637005</v>
      </c>
      <c r="ZJ113" s="582">
        <v>395243</v>
      </c>
      <c r="ZK113" s="582">
        <v>471602.5</v>
      </c>
      <c r="ZL113" s="582">
        <v>2453315</v>
      </c>
      <c r="ZM113" s="582">
        <v>20600000</v>
      </c>
      <c r="ZN113" s="582">
        <v>160000</v>
      </c>
      <c r="ZO113" s="582">
        <v>3541532</v>
      </c>
      <c r="ZP113" s="582">
        <v>3800000</v>
      </c>
      <c r="ZQ113" s="582">
        <v>1900000</v>
      </c>
      <c r="ZS113" s="582">
        <v>324000</v>
      </c>
      <c r="ZT113" s="582">
        <v>1774684</v>
      </c>
      <c r="ZU113" s="582">
        <v>161356</v>
      </c>
      <c r="ZV113" s="582">
        <v>651960</v>
      </c>
      <c r="ZY113" s="582">
        <v>309200</v>
      </c>
      <c r="ZZ113" s="582">
        <v>192600</v>
      </c>
      <c r="AAA113" s="582">
        <v>75000</v>
      </c>
      <c r="AAB113" s="582">
        <v>318276</v>
      </c>
      <c r="AAC113" s="582">
        <v>210921.28</v>
      </c>
      <c r="AAD113" s="582">
        <v>328192</v>
      </c>
      <c r="AAE113" s="582">
        <v>95747.6</v>
      </c>
      <c r="AAF113" s="582">
        <v>140753</v>
      </c>
      <c r="AAG113" s="582">
        <v>166840</v>
      </c>
      <c r="AAH113" s="582">
        <v>179316</v>
      </c>
      <c r="AAI113" s="582">
        <v>6399751.21</v>
      </c>
      <c r="AAJ113" s="582">
        <v>461152</v>
      </c>
      <c r="AAK113" s="582">
        <v>852894</v>
      </c>
      <c r="AAL113" s="582">
        <v>507050</v>
      </c>
      <c r="AAN113" s="582">
        <v>1102110</v>
      </c>
      <c r="AAP113" s="582">
        <v>25813734</v>
      </c>
      <c r="AAQ113" s="582">
        <v>1617828</v>
      </c>
      <c r="AAR113" s="582">
        <v>720000</v>
      </c>
      <c r="AAS113" s="582">
        <v>1560000</v>
      </c>
      <c r="AAT113" s="582">
        <v>1660335</v>
      </c>
      <c r="AAU113" s="582">
        <v>955832</v>
      </c>
      <c r="AAV113" s="582">
        <v>1284300</v>
      </c>
      <c r="AAW113" s="582">
        <v>1033648</v>
      </c>
      <c r="AAX113" s="582">
        <v>3542514</v>
      </c>
      <c r="AAY113" s="582">
        <v>785489</v>
      </c>
      <c r="AAZ113" s="582">
        <v>1146121.51</v>
      </c>
      <c r="ABA113" s="582">
        <v>4355704.5</v>
      </c>
      <c r="ABB113" s="582">
        <v>2742980</v>
      </c>
      <c r="ABC113" s="582">
        <v>365582</v>
      </c>
      <c r="ABD113" s="582">
        <v>745000</v>
      </c>
      <c r="ABE113" s="582">
        <v>535685</v>
      </c>
      <c r="ABF113" s="582">
        <v>536928</v>
      </c>
      <c r="ABG113" s="582">
        <v>1127820</v>
      </c>
      <c r="ABH113" s="582">
        <v>546084</v>
      </c>
      <c r="ABI113" s="582">
        <v>6745094</v>
      </c>
      <c r="ABJ113" s="582">
        <v>3939516</v>
      </c>
      <c r="ABK113" s="582">
        <v>609584</v>
      </c>
      <c r="ABL113" s="582">
        <v>526500</v>
      </c>
      <c r="ABM113" s="582">
        <v>526574</v>
      </c>
      <c r="ABN113" s="582">
        <v>466085</v>
      </c>
      <c r="ABO113" s="582">
        <v>450000</v>
      </c>
      <c r="ABP113" s="582">
        <v>4694600</v>
      </c>
      <c r="ABQ113" s="582">
        <v>886198.98</v>
      </c>
      <c r="ABR113" s="582">
        <v>616350</v>
      </c>
      <c r="ABS113" s="582">
        <v>851953</v>
      </c>
      <c r="ABT113" s="582">
        <v>987802.5</v>
      </c>
      <c r="ABU113" s="582">
        <v>676089</v>
      </c>
      <c r="ABV113" s="582">
        <v>1015190</v>
      </c>
      <c r="ABW113" s="582">
        <v>695000.34</v>
      </c>
      <c r="ABX113" s="582">
        <v>381420</v>
      </c>
      <c r="ABZ113" s="582">
        <v>646191.25</v>
      </c>
      <c r="ACA113" s="582">
        <v>1149060</v>
      </c>
      <c r="ACB113" s="582">
        <v>541262.5</v>
      </c>
      <c r="ACC113" s="582">
        <v>583880</v>
      </c>
      <c r="ACD113" s="582">
        <v>2849257</v>
      </c>
      <c r="ACF113" s="582">
        <v>460000</v>
      </c>
      <c r="ACG113" s="582">
        <v>470752.5</v>
      </c>
      <c r="ACI113" s="582">
        <v>559290.25</v>
      </c>
      <c r="ACJ113" s="582">
        <v>32373791.760000002</v>
      </c>
      <c r="ACK113" s="582">
        <v>643710</v>
      </c>
      <c r="ACM113" s="582">
        <v>1626374</v>
      </c>
      <c r="ACQ113" s="582">
        <v>4500000</v>
      </c>
      <c r="ACR113" s="582">
        <v>2290140</v>
      </c>
      <c r="ACU113" s="582">
        <v>1626760</v>
      </c>
      <c r="ACW113" s="582">
        <v>5624808.75</v>
      </c>
      <c r="ACX113" s="582">
        <v>940139</v>
      </c>
      <c r="ACY113" s="582">
        <v>1169153</v>
      </c>
      <c r="ADB113" s="582">
        <v>722805</v>
      </c>
      <c r="ADD113" s="582">
        <v>639088</v>
      </c>
      <c r="ADE113" s="582">
        <v>488696</v>
      </c>
      <c r="ADF113" s="582">
        <v>700000</v>
      </c>
      <c r="ADG113" s="582">
        <v>3985129.25</v>
      </c>
      <c r="ADH113" s="582">
        <v>2700000</v>
      </c>
      <c r="ADI113" s="582">
        <v>45000</v>
      </c>
      <c r="ADL113" s="582">
        <v>267360</v>
      </c>
      <c r="ADM113" s="582">
        <v>482500</v>
      </c>
      <c r="ADN113" s="582">
        <v>700000</v>
      </c>
      <c r="ADO113" s="582">
        <v>937300</v>
      </c>
      <c r="ADP113" s="582">
        <v>29647549</v>
      </c>
      <c r="ADQ113" s="582">
        <v>1623056.28</v>
      </c>
      <c r="ADT113" s="582">
        <v>3040352</v>
      </c>
      <c r="ADU113" s="582">
        <v>485820</v>
      </c>
      <c r="ADV113" s="582">
        <v>579190</v>
      </c>
      <c r="ADW113" s="582">
        <v>920723.38</v>
      </c>
      <c r="ADX113" s="582">
        <v>620290</v>
      </c>
      <c r="ADY113" s="582">
        <v>1645893</v>
      </c>
      <c r="ADZ113" s="582">
        <v>19687161.800000001</v>
      </c>
      <c r="AEA113" s="582">
        <v>354714.99</v>
      </c>
      <c r="AEB113" s="582">
        <v>2633643.23</v>
      </c>
      <c r="AEC113" s="582">
        <v>653434</v>
      </c>
      <c r="AED113" s="582">
        <v>967430</v>
      </c>
      <c r="AEE113" s="582">
        <v>1500000</v>
      </c>
      <c r="AEF113" s="582">
        <v>2063452.17</v>
      </c>
      <c r="AEG113" s="582">
        <v>1097993</v>
      </c>
      <c r="AEH113" s="582">
        <v>474100</v>
      </c>
      <c r="AEI113" s="582">
        <v>683259.5</v>
      </c>
      <c r="AEJ113" s="582">
        <v>1000000</v>
      </c>
      <c r="AEK113" s="582">
        <v>1400000</v>
      </c>
      <c r="AEL113" s="582">
        <v>694900</v>
      </c>
      <c r="AEM113" s="582">
        <v>1171980.5</v>
      </c>
      <c r="AEN113" s="582">
        <v>1272000</v>
      </c>
      <c r="AEO113" s="582">
        <v>855085.51</v>
      </c>
      <c r="AEP113" s="582">
        <v>626971.17000000004</v>
      </c>
      <c r="AEQ113" s="582">
        <v>1929515</v>
      </c>
      <c r="AER113" s="582">
        <v>534236</v>
      </c>
      <c r="AES113" s="582">
        <v>2519481.2000000002</v>
      </c>
      <c r="AET113" s="582">
        <v>11044438</v>
      </c>
      <c r="AEU113" s="582">
        <v>1475290</v>
      </c>
      <c r="AEV113" s="582">
        <v>1016320</v>
      </c>
      <c r="AEW113" s="582">
        <v>747575</v>
      </c>
      <c r="AEX113" s="582">
        <v>538412</v>
      </c>
      <c r="AEY113" s="582">
        <v>1545000</v>
      </c>
      <c r="AEZ113" s="582">
        <v>698505</v>
      </c>
      <c r="AFA113" s="582">
        <v>666910</v>
      </c>
      <c r="AFB113" s="582">
        <v>725925</v>
      </c>
      <c r="AFC113" s="582">
        <v>349002.5</v>
      </c>
      <c r="AFD113" s="582">
        <v>4820000</v>
      </c>
      <c r="AFE113" s="582">
        <v>2990000</v>
      </c>
      <c r="AFF113" s="582">
        <v>1009930</v>
      </c>
      <c r="AFG113" s="582">
        <v>666159</v>
      </c>
      <c r="AFH113" s="582">
        <v>1317250</v>
      </c>
      <c r="AFI113" s="582">
        <v>2037597</v>
      </c>
      <c r="AFJ113" s="582">
        <v>1008395</v>
      </c>
      <c r="AFK113" s="582">
        <v>560765</v>
      </c>
      <c r="AFL113" s="582">
        <v>990470</v>
      </c>
      <c r="AFM113" s="582">
        <v>1043720</v>
      </c>
      <c r="AFN113" s="582">
        <v>670000</v>
      </c>
      <c r="AFO113" s="582">
        <v>810000</v>
      </c>
      <c r="AFP113" s="582">
        <v>540360</v>
      </c>
      <c r="AFQ113" s="582">
        <v>5045380</v>
      </c>
      <c r="AFR113" s="582">
        <v>1119896</v>
      </c>
      <c r="AFS113" s="582">
        <v>408490</v>
      </c>
      <c r="AFT113" s="582">
        <v>588495.5</v>
      </c>
      <c r="AFU113" s="582">
        <v>573620</v>
      </c>
      <c r="AFV113" s="582">
        <v>614080</v>
      </c>
      <c r="AFW113" s="582">
        <v>377370</v>
      </c>
      <c r="AFX113" s="582">
        <v>869000</v>
      </c>
      <c r="AFY113" s="582">
        <v>1558500</v>
      </c>
      <c r="AFZ113" s="582">
        <v>375360</v>
      </c>
      <c r="AGA113" s="582">
        <v>1517375</v>
      </c>
      <c r="AGB113" s="582">
        <v>364850</v>
      </c>
      <c r="AGC113" s="582">
        <v>8043000</v>
      </c>
      <c r="AGD113" s="582">
        <v>341162.5</v>
      </c>
      <c r="AGE113" s="582">
        <v>500000</v>
      </c>
      <c r="AGF113" s="582">
        <v>387379.5</v>
      </c>
      <c r="AGG113" s="582">
        <v>1083010</v>
      </c>
      <c r="AGH113" s="582">
        <v>570090</v>
      </c>
      <c r="AGI113" s="582">
        <v>359250</v>
      </c>
      <c r="AGJ113" s="582">
        <v>562424</v>
      </c>
      <c r="AGK113" s="582">
        <v>400000</v>
      </c>
      <c r="AGL113" s="582">
        <v>122900</v>
      </c>
      <c r="AGM113" s="582">
        <v>501306</v>
      </c>
      <c r="AGN113" s="582">
        <v>7215552.0599999996</v>
      </c>
      <c r="AGO113" s="582">
        <v>2025000</v>
      </c>
      <c r="AGP113" s="582">
        <v>1880607.5</v>
      </c>
      <c r="AGQ113" s="582">
        <v>668739</v>
      </c>
      <c r="AGR113" s="582">
        <v>1544243.75</v>
      </c>
      <c r="AGS113" s="582">
        <v>1070080</v>
      </c>
      <c r="AGT113" s="582">
        <v>975000</v>
      </c>
      <c r="AGU113" s="582">
        <v>543784</v>
      </c>
      <c r="AGV113" s="582">
        <v>16094931.25</v>
      </c>
      <c r="AGW113" s="582">
        <v>7590165</v>
      </c>
      <c r="AGX113" s="582">
        <v>507833</v>
      </c>
      <c r="AGY113" s="582">
        <v>1119802</v>
      </c>
      <c r="AGZ113" s="582">
        <v>1708291.26</v>
      </c>
      <c r="AHA113" s="582">
        <v>1132252.45</v>
      </c>
      <c r="AHB113" s="582">
        <v>976000</v>
      </c>
      <c r="AHC113" s="582">
        <v>1080000</v>
      </c>
      <c r="AHD113" s="582">
        <v>400926</v>
      </c>
      <c r="AHE113" s="582">
        <v>755028.6</v>
      </c>
      <c r="AHF113" s="582">
        <v>965000</v>
      </c>
      <c r="AHG113" s="582">
        <v>493554</v>
      </c>
      <c r="AHH113" s="582">
        <v>809719</v>
      </c>
      <c r="AHI113" s="582">
        <v>610628.19999999995</v>
      </c>
      <c r="AHJ113" s="582">
        <v>490542</v>
      </c>
      <c r="AHK113" s="582">
        <v>520730</v>
      </c>
      <c r="AHL113" s="582">
        <v>416079.4</v>
      </c>
      <c r="AHM113" s="582">
        <v>4710518.2</v>
      </c>
      <c r="AHN113" s="582">
        <v>323460</v>
      </c>
      <c r="AHO113" s="582">
        <v>409345</v>
      </c>
      <c r="AHP113" s="582">
        <v>370000</v>
      </c>
      <c r="AHQ113" s="576">
        <v>1453455</v>
      </c>
      <c r="AHR113" s="576">
        <v>406467.5</v>
      </c>
      <c r="AHS113" s="576">
        <v>458070</v>
      </c>
      <c r="AHT113" s="582">
        <f t="shared" si="79"/>
        <v>1508410381.9000003</v>
      </c>
      <c r="AHV113" s="611" t="s">
        <v>6248</v>
      </c>
      <c r="AHW113" s="611" t="s">
        <v>6135</v>
      </c>
      <c r="AHX113" s="611" t="s">
        <v>6136</v>
      </c>
    </row>
    <row r="114" spans="1:908" x14ac:dyDescent="0.7">
      <c r="A114" s="576" t="str">
        <f t="shared" si="78"/>
        <v>ภาระ</v>
      </c>
      <c r="B114" s="581" t="s">
        <v>6425</v>
      </c>
      <c r="C114" s="582" t="s">
        <v>6140</v>
      </c>
      <c r="D114" s="582">
        <v>1690930</v>
      </c>
      <c r="E114" s="582">
        <v>146197.5</v>
      </c>
      <c r="G114" s="582">
        <v>50000</v>
      </c>
      <c r="H114" s="582">
        <v>203840</v>
      </c>
      <c r="I114" s="582">
        <v>77250</v>
      </c>
      <c r="K114" s="582">
        <v>350000</v>
      </c>
      <c r="L114" s="582">
        <v>70140</v>
      </c>
      <c r="M114" s="582">
        <v>103274</v>
      </c>
      <c r="N114" s="582">
        <v>70000</v>
      </c>
      <c r="O114" s="582">
        <v>67800</v>
      </c>
      <c r="P114" s="582">
        <v>0</v>
      </c>
      <c r="Q114" s="582">
        <v>57480</v>
      </c>
      <c r="R114" s="582">
        <v>41550</v>
      </c>
      <c r="T114" s="582">
        <v>80640</v>
      </c>
      <c r="U114" s="582">
        <v>53092.5</v>
      </c>
      <c r="V114" s="582">
        <v>1368922.5</v>
      </c>
      <c r="W114" s="582">
        <v>313515.82</v>
      </c>
      <c r="X114" s="582">
        <v>43995</v>
      </c>
      <c r="Y114" s="582">
        <v>25000</v>
      </c>
      <c r="Z114" s="582">
        <v>43470</v>
      </c>
      <c r="AA114" s="582">
        <v>100623.75</v>
      </c>
      <c r="AB114" s="582">
        <v>65735</v>
      </c>
      <c r="AC114" s="582">
        <v>325632.5</v>
      </c>
      <c r="AD114" s="582">
        <v>188180</v>
      </c>
      <c r="AF114" s="582">
        <v>202010</v>
      </c>
      <c r="AH114" s="582">
        <v>415502.76</v>
      </c>
      <c r="AI114" s="582">
        <v>64215</v>
      </c>
      <c r="AJ114" s="582">
        <v>89410</v>
      </c>
      <c r="AK114" s="582">
        <v>28530</v>
      </c>
      <c r="AL114" s="582">
        <v>355534.25</v>
      </c>
      <c r="AM114" s="582">
        <v>114940</v>
      </c>
      <c r="AN114" s="582">
        <v>87270.85</v>
      </c>
      <c r="AP114" s="582">
        <v>12880</v>
      </c>
      <c r="AQ114" s="582">
        <v>39957.519999999997</v>
      </c>
      <c r="AR114" s="582">
        <v>20000</v>
      </c>
      <c r="AS114" s="582">
        <v>61049.75</v>
      </c>
      <c r="AT114" s="582">
        <v>1143460</v>
      </c>
      <c r="AU114" s="582">
        <v>18440</v>
      </c>
      <c r="AV114" s="582">
        <v>60900</v>
      </c>
      <c r="AW114" s="582">
        <v>76655</v>
      </c>
      <c r="AX114" s="582">
        <v>87655</v>
      </c>
      <c r="AY114" s="582">
        <v>243920</v>
      </c>
      <c r="AZ114" s="582">
        <v>20000</v>
      </c>
      <c r="BA114" s="582">
        <v>5660</v>
      </c>
      <c r="BB114" s="582">
        <v>27825</v>
      </c>
      <c r="BC114" s="582">
        <v>75900</v>
      </c>
      <c r="BE114" s="582">
        <v>12640</v>
      </c>
      <c r="BF114" s="582">
        <v>176034</v>
      </c>
      <c r="BG114" s="582">
        <v>43330</v>
      </c>
      <c r="BH114" s="582">
        <v>0</v>
      </c>
      <c r="BJ114" s="582">
        <v>595172.5</v>
      </c>
      <c r="BK114" s="582">
        <v>46170</v>
      </c>
      <c r="BL114" s="582">
        <v>200000</v>
      </c>
      <c r="BM114" s="582">
        <v>10100</v>
      </c>
      <c r="BN114" s="582">
        <v>50000</v>
      </c>
      <c r="BO114" s="582">
        <v>25270</v>
      </c>
      <c r="BP114" s="582">
        <v>4837</v>
      </c>
      <c r="BQ114" s="582">
        <v>21622</v>
      </c>
      <c r="BR114" s="582">
        <v>545000</v>
      </c>
      <c r="BS114" s="582">
        <v>19430</v>
      </c>
      <c r="BU114" s="582">
        <v>29040</v>
      </c>
      <c r="BW114" s="582">
        <v>14240</v>
      </c>
      <c r="BY114" s="582">
        <v>30328</v>
      </c>
      <c r="BZ114" s="582">
        <v>300000</v>
      </c>
      <c r="CA114" s="582">
        <v>116747.5</v>
      </c>
      <c r="CB114" s="582">
        <v>24137.5</v>
      </c>
      <c r="CC114" s="582">
        <v>162882.5</v>
      </c>
      <c r="CD114" s="582">
        <v>54962.5</v>
      </c>
      <c r="CE114" s="582">
        <v>46960</v>
      </c>
      <c r="CF114" s="582">
        <v>80000</v>
      </c>
      <c r="CG114" s="582">
        <v>1105000</v>
      </c>
      <c r="CH114" s="582">
        <v>3060</v>
      </c>
      <c r="CI114" s="582">
        <v>90150</v>
      </c>
      <c r="CK114" s="582">
        <v>5220</v>
      </c>
      <c r="CL114" s="582">
        <v>18000</v>
      </c>
      <c r="CN114" s="582">
        <v>28800</v>
      </c>
      <c r="CP114" s="582">
        <v>81060</v>
      </c>
      <c r="CQ114" s="582">
        <v>9120</v>
      </c>
      <c r="CR114" s="582">
        <v>36150</v>
      </c>
      <c r="CS114" s="582">
        <v>28410</v>
      </c>
      <c r="CT114" s="582">
        <v>500000</v>
      </c>
      <c r="CV114" s="582">
        <v>17300</v>
      </c>
      <c r="CW114" s="582">
        <v>31370</v>
      </c>
      <c r="CX114" s="582">
        <v>13110</v>
      </c>
      <c r="CY114" s="582">
        <v>55440</v>
      </c>
      <c r="CZ114" s="582">
        <v>20940</v>
      </c>
      <c r="DA114" s="582">
        <v>20000</v>
      </c>
      <c r="DB114" s="582">
        <v>499044</v>
      </c>
      <c r="DC114" s="582">
        <v>729489</v>
      </c>
      <c r="DD114" s="582">
        <v>51095</v>
      </c>
      <c r="DE114" s="582">
        <v>60000</v>
      </c>
      <c r="DG114" s="582">
        <v>52657</v>
      </c>
      <c r="DI114" s="582">
        <v>49884.47</v>
      </c>
      <c r="DJ114" s="582">
        <v>33016</v>
      </c>
      <c r="DK114" s="582">
        <v>1724933.5</v>
      </c>
      <c r="DL114" s="582">
        <v>81590</v>
      </c>
      <c r="DM114" s="582">
        <v>105000</v>
      </c>
      <c r="DN114" s="582">
        <v>32000</v>
      </c>
      <c r="DO114" s="582">
        <v>31740</v>
      </c>
      <c r="DP114" s="582">
        <v>40000</v>
      </c>
      <c r="DR114" s="582">
        <v>49727.5</v>
      </c>
      <c r="DS114" s="582">
        <v>340000</v>
      </c>
      <c r="DU114" s="582">
        <v>75000</v>
      </c>
      <c r="DV114" s="582">
        <v>252058</v>
      </c>
      <c r="DW114" s="582">
        <v>50000</v>
      </c>
      <c r="DX114" s="582">
        <v>141361</v>
      </c>
      <c r="DY114" s="582">
        <v>0</v>
      </c>
      <c r="DZ114" s="582">
        <v>140000</v>
      </c>
      <c r="EA114" s="582">
        <v>62415</v>
      </c>
      <c r="EB114" s="582">
        <v>96580</v>
      </c>
      <c r="ED114" s="582">
        <v>0</v>
      </c>
      <c r="EE114" s="582">
        <v>450126.25</v>
      </c>
      <c r="EF114" s="582">
        <v>326000</v>
      </c>
      <c r="EG114" s="582">
        <v>50000</v>
      </c>
      <c r="EH114" s="582">
        <v>144350</v>
      </c>
      <c r="EI114" s="582">
        <v>29870</v>
      </c>
      <c r="EJ114" s="582">
        <v>135090</v>
      </c>
      <c r="EK114" s="582">
        <v>150207.5</v>
      </c>
      <c r="EM114" s="582">
        <v>0</v>
      </c>
      <c r="EN114" s="582">
        <v>2029700</v>
      </c>
      <c r="EO114" s="582">
        <v>85300</v>
      </c>
      <c r="EP114" s="582">
        <v>220180</v>
      </c>
      <c r="EQ114" s="582">
        <v>273797.5</v>
      </c>
      <c r="ER114" s="582">
        <v>11880</v>
      </c>
      <c r="ES114" s="582">
        <v>35070</v>
      </c>
      <c r="ET114" s="582">
        <v>71020</v>
      </c>
      <c r="EU114" s="582">
        <v>65215</v>
      </c>
      <c r="EV114" s="582">
        <v>198063.75</v>
      </c>
      <c r="EW114" s="582">
        <v>670000</v>
      </c>
      <c r="EX114" s="582">
        <v>28400</v>
      </c>
      <c r="EY114" s="582">
        <v>58125</v>
      </c>
      <c r="EZ114" s="582">
        <v>12600</v>
      </c>
      <c r="FA114" s="582">
        <v>48360</v>
      </c>
      <c r="FC114" s="582">
        <v>26290</v>
      </c>
      <c r="FD114" s="582">
        <v>117527.3</v>
      </c>
      <c r="FE114" s="582">
        <v>39040</v>
      </c>
      <c r="FF114" s="582">
        <v>19410</v>
      </c>
      <c r="FG114" s="582">
        <v>41240</v>
      </c>
      <c r="FH114" s="582">
        <v>74877.259999999995</v>
      </c>
      <c r="FK114" s="582">
        <v>74250</v>
      </c>
      <c r="FL114" s="582">
        <v>115740</v>
      </c>
      <c r="FM114" s="582">
        <v>85000</v>
      </c>
      <c r="FN114" s="582">
        <v>56985</v>
      </c>
      <c r="FR114" s="582">
        <v>44000</v>
      </c>
      <c r="FV114" s="582">
        <v>36000</v>
      </c>
      <c r="FW114" s="582">
        <v>235222</v>
      </c>
      <c r="FX114" s="582">
        <v>115809</v>
      </c>
      <c r="FY114" s="582">
        <v>61480</v>
      </c>
      <c r="FZ114" s="582">
        <v>32470</v>
      </c>
      <c r="GA114" s="582">
        <v>250890</v>
      </c>
      <c r="GB114" s="582">
        <v>84636</v>
      </c>
      <c r="GD114" s="582">
        <v>46740</v>
      </c>
      <c r="GG114" s="582">
        <v>41700</v>
      </c>
      <c r="GJ114" s="582">
        <v>50000</v>
      </c>
      <c r="GK114" s="582">
        <v>56815</v>
      </c>
      <c r="GM114" s="582">
        <v>37180</v>
      </c>
      <c r="GN114" s="582">
        <v>60000</v>
      </c>
      <c r="GQ114" s="582">
        <v>658120</v>
      </c>
      <c r="GR114" s="582">
        <v>6720</v>
      </c>
      <c r="GS114" s="582">
        <v>16035</v>
      </c>
      <c r="GT114" s="582">
        <v>40000</v>
      </c>
      <c r="GU114" s="582">
        <v>23160</v>
      </c>
      <c r="GV114" s="582">
        <v>30000</v>
      </c>
      <c r="GW114" s="582">
        <v>74900</v>
      </c>
      <c r="GX114" s="582">
        <v>50000</v>
      </c>
      <c r="GY114" s="582">
        <v>139580</v>
      </c>
      <c r="HA114" s="582">
        <v>66825</v>
      </c>
      <c r="HB114" s="582">
        <v>68972.5</v>
      </c>
      <c r="HF114" s="582">
        <v>180000</v>
      </c>
      <c r="HG114" s="582">
        <v>123232</v>
      </c>
      <c r="HH114" s="582">
        <v>65000</v>
      </c>
      <c r="HI114" s="582">
        <v>93882</v>
      </c>
      <c r="HK114" s="582">
        <v>2700000</v>
      </c>
      <c r="HL114" s="582">
        <v>150000</v>
      </c>
      <c r="HM114" s="582">
        <v>45864</v>
      </c>
      <c r="HO114" s="582">
        <v>453520</v>
      </c>
      <c r="HQ114" s="582">
        <v>30000</v>
      </c>
      <c r="HR114" s="582">
        <v>50000</v>
      </c>
      <c r="HS114" s="582">
        <v>700000</v>
      </c>
      <c r="HT114" s="582">
        <v>316940</v>
      </c>
      <c r="HU114" s="582">
        <v>89830</v>
      </c>
      <c r="HV114" s="582">
        <v>107942</v>
      </c>
      <c r="HW114" s="582">
        <v>41190</v>
      </c>
      <c r="HX114" s="582">
        <v>14640</v>
      </c>
      <c r="HY114" s="582">
        <v>206503.1</v>
      </c>
      <c r="HZ114" s="582">
        <v>9800</v>
      </c>
      <c r="IA114" s="582">
        <v>16620</v>
      </c>
      <c r="IB114" s="582">
        <v>56942.5</v>
      </c>
      <c r="IC114" s="582">
        <v>8740</v>
      </c>
      <c r="ID114" s="582">
        <v>0</v>
      </c>
      <c r="IE114" s="582">
        <v>35158.5</v>
      </c>
      <c r="IF114" s="582">
        <v>10200</v>
      </c>
      <c r="IG114" s="582">
        <v>42900</v>
      </c>
      <c r="IH114" s="582">
        <v>3780</v>
      </c>
      <c r="IJ114" s="582">
        <v>250000</v>
      </c>
      <c r="IL114" s="582">
        <v>50559</v>
      </c>
      <c r="IM114" s="582">
        <v>217923.75</v>
      </c>
      <c r="IO114" s="582">
        <v>59740</v>
      </c>
      <c r="IP114" s="582">
        <v>44292</v>
      </c>
      <c r="IQ114" s="582">
        <v>155998.75</v>
      </c>
      <c r="IR114" s="582">
        <v>0</v>
      </c>
      <c r="IU114" s="582">
        <v>0</v>
      </c>
      <c r="IV114" s="582">
        <v>92680</v>
      </c>
      <c r="IW114" s="582">
        <v>44120</v>
      </c>
      <c r="IX114" s="582">
        <v>1484720</v>
      </c>
      <c r="IY114" s="582">
        <v>936880</v>
      </c>
      <c r="IZ114" s="582">
        <v>20000</v>
      </c>
      <c r="JA114" s="582">
        <v>30405</v>
      </c>
      <c r="JB114" s="582">
        <v>60000</v>
      </c>
      <c r="JC114" s="582">
        <v>41865</v>
      </c>
      <c r="JD114" s="582">
        <v>615555</v>
      </c>
      <c r="JF114" s="582">
        <v>193020</v>
      </c>
      <c r="JL114" s="582">
        <v>840113.75</v>
      </c>
      <c r="JS114" s="582">
        <v>365910</v>
      </c>
      <c r="JT114" s="582">
        <v>170000</v>
      </c>
      <c r="JU114" s="582">
        <v>30000</v>
      </c>
      <c r="JW114" s="582">
        <v>7080</v>
      </c>
      <c r="JX114" s="582">
        <v>24637.5</v>
      </c>
      <c r="JY114" s="582">
        <v>100000</v>
      </c>
      <c r="JZ114" s="582">
        <v>49860</v>
      </c>
      <c r="KA114" s="582">
        <v>81160</v>
      </c>
      <c r="KC114" s="582">
        <v>44160</v>
      </c>
      <c r="KE114" s="582">
        <v>8120</v>
      </c>
      <c r="KG114" s="582">
        <v>25650</v>
      </c>
      <c r="KH114" s="582">
        <v>19700</v>
      </c>
      <c r="KL114" s="582">
        <v>0</v>
      </c>
      <c r="KO114" s="582">
        <v>0</v>
      </c>
      <c r="KR114" s="582">
        <v>830577</v>
      </c>
      <c r="KS114" s="582">
        <v>61812</v>
      </c>
      <c r="KT114" s="582">
        <v>206938</v>
      </c>
      <c r="KU114" s="582">
        <v>97290</v>
      </c>
      <c r="KV114" s="582">
        <v>53549</v>
      </c>
      <c r="KW114" s="582">
        <v>140250</v>
      </c>
      <c r="KX114" s="582">
        <v>1029296</v>
      </c>
      <c r="KY114" s="582">
        <v>167585</v>
      </c>
      <c r="LB114" s="582">
        <v>4200</v>
      </c>
      <c r="LF114" s="582">
        <v>92672</v>
      </c>
      <c r="LG114" s="582">
        <v>130085</v>
      </c>
      <c r="LH114" s="582">
        <v>500000</v>
      </c>
      <c r="LJ114" s="582">
        <v>638834</v>
      </c>
      <c r="LK114" s="582">
        <v>300000</v>
      </c>
      <c r="LL114" s="582">
        <v>49260</v>
      </c>
      <c r="LO114" s="582">
        <v>762123</v>
      </c>
      <c r="LP114" s="582">
        <v>64127.5</v>
      </c>
      <c r="LQ114" s="582">
        <v>74120</v>
      </c>
      <c r="LR114" s="582">
        <v>70000</v>
      </c>
      <c r="LS114" s="582">
        <v>426502.5</v>
      </c>
      <c r="LT114" s="582">
        <v>40000</v>
      </c>
      <c r="LU114" s="582">
        <v>26470</v>
      </c>
      <c r="LW114" s="582">
        <v>1500000</v>
      </c>
      <c r="LX114" s="582">
        <v>4950000</v>
      </c>
      <c r="LY114" s="582">
        <v>0</v>
      </c>
      <c r="LZ114" s="582">
        <v>120000</v>
      </c>
      <c r="MA114" s="582">
        <v>120000</v>
      </c>
      <c r="MB114" s="582">
        <v>200000</v>
      </c>
      <c r="MC114" s="582">
        <v>100000</v>
      </c>
      <c r="MD114" s="582">
        <v>92100</v>
      </c>
      <c r="ME114" s="582">
        <v>725926</v>
      </c>
      <c r="MG114" s="582">
        <v>181970</v>
      </c>
      <c r="MH114" s="582">
        <v>994749.5</v>
      </c>
      <c r="MI114" s="582">
        <v>900000</v>
      </c>
      <c r="MK114" s="582">
        <v>12450.75</v>
      </c>
      <c r="MM114" s="582">
        <v>60000</v>
      </c>
      <c r="MN114" s="582">
        <v>43000</v>
      </c>
      <c r="MO114" s="582">
        <v>10764</v>
      </c>
      <c r="MP114" s="582">
        <v>256532.25</v>
      </c>
      <c r="MQ114" s="582">
        <v>55000</v>
      </c>
      <c r="MR114" s="582">
        <v>40014</v>
      </c>
      <c r="MS114" s="582">
        <v>11563.5</v>
      </c>
      <c r="MU114" s="582">
        <v>20000</v>
      </c>
      <c r="MZ114" s="582">
        <v>87712</v>
      </c>
      <c r="NB114" s="582">
        <v>132000</v>
      </c>
      <c r="NC114" s="582">
        <v>1460</v>
      </c>
      <c r="ND114" s="582">
        <v>1250</v>
      </c>
      <c r="NE114" s="582">
        <v>4127247</v>
      </c>
      <c r="NG114" s="582">
        <v>45692.5</v>
      </c>
      <c r="NI114" s="582">
        <v>48500</v>
      </c>
      <c r="NJ114" s="582">
        <v>400000</v>
      </c>
      <c r="NK114" s="582">
        <v>338768</v>
      </c>
      <c r="NL114" s="582">
        <v>154010</v>
      </c>
      <c r="NM114" s="582">
        <v>6390</v>
      </c>
      <c r="NN114" s="582">
        <v>0</v>
      </c>
      <c r="NO114" s="582">
        <v>35240</v>
      </c>
      <c r="NP114" s="582">
        <v>160904.45000000001</v>
      </c>
      <c r="NQ114" s="582">
        <v>545300</v>
      </c>
      <c r="NR114" s="582">
        <v>200000</v>
      </c>
      <c r="NS114" s="582">
        <v>10242</v>
      </c>
      <c r="NT114" s="582">
        <v>10044</v>
      </c>
      <c r="NU114" s="582">
        <v>29000</v>
      </c>
      <c r="NV114" s="582">
        <v>52000</v>
      </c>
      <c r="NW114" s="582">
        <v>6000</v>
      </c>
      <c r="NX114" s="582">
        <v>1378777</v>
      </c>
      <c r="NY114" s="582">
        <v>800000</v>
      </c>
      <c r="NZ114" s="582">
        <v>923132.4</v>
      </c>
      <c r="OA114" s="582">
        <v>16980</v>
      </c>
      <c r="OB114" s="582">
        <v>16200</v>
      </c>
      <c r="OC114" s="582">
        <v>144730</v>
      </c>
      <c r="OG114" s="582">
        <v>51344</v>
      </c>
      <c r="OI114" s="582">
        <v>5560</v>
      </c>
      <c r="OK114" s="582">
        <v>241132.5</v>
      </c>
      <c r="OL114" s="582">
        <v>14765</v>
      </c>
      <c r="OM114" s="582">
        <v>38232</v>
      </c>
      <c r="ON114" s="582">
        <v>840637.74</v>
      </c>
      <c r="OO114" s="582">
        <v>440703.24</v>
      </c>
      <c r="OP114" s="582">
        <v>0</v>
      </c>
      <c r="OQ114" s="582">
        <v>331000</v>
      </c>
      <c r="OR114" s="582">
        <v>100000</v>
      </c>
      <c r="OT114" s="582">
        <v>554560</v>
      </c>
      <c r="OU114" s="582">
        <v>149640</v>
      </c>
      <c r="OV114" s="582">
        <v>102125</v>
      </c>
      <c r="OW114" s="582">
        <v>156602.5</v>
      </c>
      <c r="OX114" s="582">
        <v>84412.5</v>
      </c>
      <c r="OY114" s="582">
        <v>143520</v>
      </c>
      <c r="OZ114" s="582">
        <v>139849</v>
      </c>
      <c r="PA114" s="582">
        <v>177501</v>
      </c>
      <c r="PB114" s="582">
        <v>9000</v>
      </c>
      <c r="PC114" s="582">
        <v>2234710</v>
      </c>
      <c r="PF114" s="582">
        <v>47400</v>
      </c>
      <c r="PG114" s="582">
        <v>98880</v>
      </c>
      <c r="PI114" s="582">
        <v>26165</v>
      </c>
      <c r="PJ114" s="582">
        <v>92572.5</v>
      </c>
      <c r="PK114" s="582">
        <v>201528.75</v>
      </c>
      <c r="PM114" s="582">
        <v>85040</v>
      </c>
      <c r="PO114" s="582">
        <v>55890</v>
      </c>
      <c r="PQ114" s="582">
        <v>105000</v>
      </c>
      <c r="PR114" s="582">
        <v>15740</v>
      </c>
      <c r="PT114" s="582">
        <v>32910</v>
      </c>
      <c r="PU114" s="582">
        <v>4363909</v>
      </c>
      <c r="PW114" s="582">
        <v>23949</v>
      </c>
      <c r="PX114" s="582">
        <v>60150</v>
      </c>
      <c r="PZ114" s="582">
        <v>118573.75</v>
      </c>
      <c r="QA114" s="582">
        <v>269731</v>
      </c>
      <c r="QC114" s="582">
        <v>44720</v>
      </c>
      <c r="QD114" s="582">
        <v>152665</v>
      </c>
      <c r="QE114" s="582">
        <v>180705</v>
      </c>
      <c r="QF114" s="582">
        <v>102000</v>
      </c>
      <c r="QG114" s="582">
        <v>199519</v>
      </c>
      <c r="QJ114" s="582">
        <v>62256.5</v>
      </c>
      <c r="QN114" s="582">
        <v>290872.96000000002</v>
      </c>
      <c r="QO114" s="582">
        <v>50000</v>
      </c>
      <c r="QP114" s="582">
        <v>66850</v>
      </c>
      <c r="QS114" s="582">
        <v>5600</v>
      </c>
      <c r="QU114" s="582">
        <v>285930</v>
      </c>
      <c r="QV114" s="582">
        <v>10880</v>
      </c>
      <c r="QY114" s="582">
        <v>14920</v>
      </c>
      <c r="QZ114" s="582">
        <v>139910</v>
      </c>
      <c r="RB114" s="582">
        <v>305090</v>
      </c>
      <c r="RE114" s="582">
        <v>131670</v>
      </c>
      <c r="RG114" s="582">
        <v>31100</v>
      </c>
      <c r="RH114" s="582">
        <v>4000000</v>
      </c>
      <c r="RJ114" s="582">
        <v>37450</v>
      </c>
      <c r="RK114" s="582">
        <v>62000</v>
      </c>
      <c r="RL114" s="582">
        <v>8645</v>
      </c>
      <c r="RM114" s="582">
        <v>5000</v>
      </c>
      <c r="RN114" s="582">
        <v>422860</v>
      </c>
      <c r="RO114" s="582">
        <v>17960</v>
      </c>
      <c r="RP114" s="582">
        <v>14680</v>
      </c>
      <c r="RQ114" s="582">
        <v>242690</v>
      </c>
      <c r="RS114" s="582">
        <v>38040</v>
      </c>
      <c r="RU114" s="582">
        <v>400000</v>
      </c>
      <c r="RV114" s="582">
        <v>12600</v>
      </c>
      <c r="RW114" s="582">
        <v>12120</v>
      </c>
      <c r="RZ114" s="582">
        <v>11900</v>
      </c>
      <c r="SB114" s="582">
        <v>0</v>
      </c>
      <c r="SC114" s="582">
        <v>80380</v>
      </c>
      <c r="SD114" s="582">
        <v>123535</v>
      </c>
      <c r="SE114" s="582">
        <v>50000</v>
      </c>
      <c r="SF114" s="582">
        <v>24920</v>
      </c>
      <c r="SG114" s="582">
        <v>21322.5</v>
      </c>
      <c r="SH114" s="582">
        <v>89300</v>
      </c>
      <c r="SI114" s="582">
        <v>12820</v>
      </c>
      <c r="SJ114" s="582">
        <v>56955</v>
      </c>
      <c r="SK114" s="582">
        <v>200000</v>
      </c>
      <c r="SL114" s="582">
        <v>24580</v>
      </c>
      <c r="SN114" s="582">
        <v>469223.75</v>
      </c>
      <c r="SO114" s="582">
        <v>57395</v>
      </c>
      <c r="SP114" s="582">
        <v>295380</v>
      </c>
      <c r="SQ114" s="582">
        <v>98259.64</v>
      </c>
      <c r="SR114" s="582">
        <v>89525</v>
      </c>
      <c r="SS114" s="582">
        <v>48970</v>
      </c>
      <c r="ST114" s="582">
        <v>69182.5</v>
      </c>
      <c r="SU114" s="582">
        <v>73143.350000000006</v>
      </c>
      <c r="SV114" s="582">
        <v>7951497</v>
      </c>
      <c r="SW114" s="582">
        <v>66835</v>
      </c>
      <c r="SX114" s="582">
        <v>144740</v>
      </c>
      <c r="SY114" s="582">
        <v>40090</v>
      </c>
      <c r="TA114" s="582">
        <v>4560</v>
      </c>
      <c r="TC114" s="582">
        <v>50362.5</v>
      </c>
      <c r="TD114" s="582">
        <v>86150</v>
      </c>
      <c r="TE114" s="582">
        <v>18240</v>
      </c>
      <c r="TF114" s="582">
        <v>256975</v>
      </c>
      <c r="TG114" s="582">
        <v>34740</v>
      </c>
      <c r="TI114" s="582">
        <v>80737.5</v>
      </c>
      <c r="TJ114" s="582">
        <v>1303111</v>
      </c>
      <c r="TK114" s="582">
        <v>115260</v>
      </c>
      <c r="TL114" s="582">
        <v>29202.5</v>
      </c>
      <c r="TM114" s="582">
        <v>386212.5</v>
      </c>
      <c r="TO114" s="582">
        <v>14240</v>
      </c>
      <c r="TP114" s="582">
        <v>38970</v>
      </c>
      <c r="TQ114" s="582">
        <v>278160</v>
      </c>
      <c r="TR114" s="582">
        <v>91750</v>
      </c>
      <c r="TS114" s="582">
        <v>198235</v>
      </c>
      <c r="TT114" s="582">
        <v>16720</v>
      </c>
      <c r="TU114" s="582">
        <v>11310</v>
      </c>
      <c r="TV114" s="582">
        <v>32065</v>
      </c>
      <c r="TW114" s="582">
        <v>28000</v>
      </c>
      <c r="TX114" s="582">
        <v>30010</v>
      </c>
      <c r="TY114" s="582">
        <v>68145</v>
      </c>
      <c r="TZ114" s="582">
        <v>320150</v>
      </c>
      <c r="UA114" s="582">
        <v>28020</v>
      </c>
      <c r="UB114" s="582">
        <v>2000000</v>
      </c>
      <c r="UC114" s="582">
        <v>114330</v>
      </c>
      <c r="UD114" s="582">
        <v>30000</v>
      </c>
      <c r="UE114" s="582">
        <v>30000</v>
      </c>
      <c r="UF114" s="582">
        <v>100000</v>
      </c>
      <c r="UG114" s="582">
        <v>32690</v>
      </c>
      <c r="UH114" s="582">
        <v>85000</v>
      </c>
      <c r="UI114" s="582">
        <v>111700</v>
      </c>
      <c r="UJ114" s="582">
        <v>20930</v>
      </c>
      <c r="UK114" s="582">
        <v>939030</v>
      </c>
      <c r="UL114" s="582">
        <v>221452.5</v>
      </c>
      <c r="UM114" s="582">
        <v>109000</v>
      </c>
      <c r="UN114" s="582">
        <v>212986</v>
      </c>
      <c r="UO114" s="582">
        <v>87990</v>
      </c>
      <c r="UP114" s="582">
        <v>80520</v>
      </c>
      <c r="UQ114" s="582">
        <v>3000000</v>
      </c>
      <c r="UR114" s="582">
        <v>84240</v>
      </c>
      <c r="US114" s="582">
        <v>52680</v>
      </c>
      <c r="UT114" s="582">
        <v>429315</v>
      </c>
      <c r="UU114" s="582">
        <v>19680</v>
      </c>
      <c r="UV114" s="582">
        <v>70000</v>
      </c>
      <c r="UW114" s="582">
        <v>380000</v>
      </c>
      <c r="UX114" s="582">
        <v>94730</v>
      </c>
      <c r="UY114" s="582">
        <v>59620</v>
      </c>
      <c r="UZ114" s="582">
        <v>30760</v>
      </c>
      <c r="VA114" s="582">
        <v>0</v>
      </c>
      <c r="VB114" s="582">
        <v>291930</v>
      </c>
      <c r="VC114" s="582">
        <v>106810</v>
      </c>
      <c r="VD114" s="582">
        <v>209570</v>
      </c>
      <c r="VE114" s="582">
        <v>26910</v>
      </c>
      <c r="VF114" s="582">
        <v>66080</v>
      </c>
      <c r="VG114" s="582">
        <v>62850.75</v>
      </c>
      <c r="VH114" s="582">
        <v>92107.5</v>
      </c>
      <c r="VI114" s="582">
        <v>68060</v>
      </c>
      <c r="VJ114" s="582">
        <v>69732</v>
      </c>
      <c r="VK114" s="582">
        <v>44535</v>
      </c>
      <c r="VL114" s="582">
        <v>1870</v>
      </c>
      <c r="VM114" s="582">
        <v>417410</v>
      </c>
      <c r="VO114" s="582">
        <v>95000</v>
      </c>
      <c r="VQ114" s="582">
        <v>59995</v>
      </c>
      <c r="VR114" s="582">
        <v>200000</v>
      </c>
      <c r="VS114" s="582">
        <v>83890</v>
      </c>
      <c r="VT114" s="582">
        <v>9200</v>
      </c>
      <c r="VU114" s="582">
        <v>142475</v>
      </c>
      <c r="VV114" s="582">
        <v>150000</v>
      </c>
      <c r="VX114" s="582">
        <v>73965</v>
      </c>
      <c r="VZ114" s="582">
        <v>147410</v>
      </c>
      <c r="WA114" s="582">
        <v>164410</v>
      </c>
      <c r="WB114" s="582">
        <v>9700000</v>
      </c>
      <c r="WC114" s="582">
        <v>31526.25</v>
      </c>
      <c r="WD114" s="582">
        <v>132630</v>
      </c>
      <c r="WE114" s="582">
        <v>100000</v>
      </c>
      <c r="WF114" s="582">
        <v>0</v>
      </c>
      <c r="WG114" s="582">
        <v>111597.5</v>
      </c>
      <c r="WH114" s="582">
        <v>234975</v>
      </c>
      <c r="WJ114" s="582">
        <v>142717.5</v>
      </c>
      <c r="WK114" s="582">
        <v>74095</v>
      </c>
      <c r="WL114" s="582">
        <v>4000</v>
      </c>
      <c r="WM114" s="582">
        <v>251040</v>
      </c>
      <c r="WN114" s="582">
        <v>113280.5</v>
      </c>
      <c r="WP114" s="582">
        <v>337554.75</v>
      </c>
      <c r="WS114" s="582">
        <v>130000</v>
      </c>
      <c r="WT114" s="582">
        <v>37200</v>
      </c>
      <c r="WU114" s="582">
        <v>142466.25</v>
      </c>
      <c r="WX114" s="582">
        <v>14783</v>
      </c>
      <c r="WY114" s="582">
        <v>92190</v>
      </c>
      <c r="XA114" s="582">
        <v>240235</v>
      </c>
      <c r="XB114" s="582">
        <v>79942</v>
      </c>
      <c r="XE114" s="582">
        <v>85170</v>
      </c>
      <c r="XI114" s="582">
        <v>1979320</v>
      </c>
      <c r="XJ114" s="582">
        <v>130030</v>
      </c>
      <c r="XK114" s="582">
        <v>158270</v>
      </c>
      <c r="XL114" s="582">
        <v>689170</v>
      </c>
      <c r="XM114" s="582">
        <v>30030</v>
      </c>
      <c r="XN114" s="582">
        <v>199460</v>
      </c>
      <c r="XO114" s="582">
        <v>98361</v>
      </c>
      <c r="XP114" s="582">
        <v>155830</v>
      </c>
      <c r="XQ114" s="582">
        <v>168675</v>
      </c>
      <c r="XR114" s="582">
        <v>186990</v>
      </c>
      <c r="XS114" s="582">
        <v>206850</v>
      </c>
      <c r="XT114" s="582">
        <v>144855</v>
      </c>
      <c r="XU114" s="582">
        <v>92560</v>
      </c>
      <c r="XV114" s="582">
        <v>130150</v>
      </c>
      <c r="XW114" s="582">
        <v>22440</v>
      </c>
      <c r="XX114" s="582">
        <v>25740</v>
      </c>
      <c r="XY114" s="582">
        <v>118065</v>
      </c>
      <c r="XZ114" s="582">
        <v>87170</v>
      </c>
      <c r="YA114" s="582">
        <v>99455</v>
      </c>
      <c r="YB114" s="582">
        <v>45764</v>
      </c>
      <c r="YC114" s="582">
        <v>22850</v>
      </c>
      <c r="YD114" s="582">
        <v>56590</v>
      </c>
      <c r="YF114" s="582">
        <v>1356654</v>
      </c>
      <c r="YG114" s="582">
        <v>17980</v>
      </c>
      <c r="YH114" s="582">
        <v>201240</v>
      </c>
      <c r="YI114" s="582">
        <v>50220</v>
      </c>
      <c r="YJ114" s="582">
        <v>449553</v>
      </c>
      <c r="YK114" s="582">
        <v>117400</v>
      </c>
      <c r="YL114" s="582">
        <v>500000</v>
      </c>
      <c r="YM114" s="582">
        <v>103268</v>
      </c>
      <c r="YN114" s="582">
        <v>503293.5</v>
      </c>
      <c r="YO114" s="582">
        <v>46110</v>
      </c>
      <c r="YP114" s="582">
        <v>57300</v>
      </c>
      <c r="YQ114" s="582">
        <v>149640</v>
      </c>
      <c r="YR114" s="582">
        <v>96688</v>
      </c>
      <c r="YS114" s="582">
        <v>156645</v>
      </c>
      <c r="YT114" s="582">
        <v>72304</v>
      </c>
      <c r="YU114" s="582">
        <v>43360</v>
      </c>
      <c r="YV114" s="582">
        <v>98333.75</v>
      </c>
      <c r="YW114" s="582">
        <v>494130</v>
      </c>
      <c r="YX114" s="582">
        <v>40860</v>
      </c>
      <c r="YZ114" s="582">
        <v>23320</v>
      </c>
      <c r="ZA114" s="582">
        <v>0</v>
      </c>
      <c r="ZB114" s="582">
        <v>10000</v>
      </c>
      <c r="ZC114" s="582">
        <v>33420</v>
      </c>
      <c r="ZE114" s="582">
        <v>4720</v>
      </c>
      <c r="ZG114" s="582">
        <v>48960</v>
      </c>
      <c r="ZH114" s="582">
        <v>33430</v>
      </c>
      <c r="ZI114" s="582">
        <v>73395</v>
      </c>
      <c r="ZJ114" s="582">
        <v>27700</v>
      </c>
      <c r="ZK114" s="582">
        <v>52905</v>
      </c>
      <c r="ZL114" s="582">
        <v>87740</v>
      </c>
      <c r="ZN114" s="582">
        <v>9000</v>
      </c>
      <c r="ZO114" s="582">
        <v>279524</v>
      </c>
      <c r="ZP114" s="582">
        <v>820000</v>
      </c>
      <c r="ZQ114" s="582">
        <v>95000</v>
      </c>
      <c r="ZT114" s="582">
        <v>111615</v>
      </c>
      <c r="ZU114" s="582">
        <v>49145</v>
      </c>
      <c r="ZV114" s="582">
        <v>49140</v>
      </c>
      <c r="ZY114" s="582">
        <v>15870</v>
      </c>
      <c r="ZZ114" s="582">
        <v>29100</v>
      </c>
      <c r="AAB114" s="582">
        <v>25014</v>
      </c>
      <c r="AAC114" s="582">
        <v>51051.25</v>
      </c>
      <c r="AAD114" s="582">
        <v>14220</v>
      </c>
      <c r="AAE114" s="582">
        <v>16906</v>
      </c>
      <c r="AAF114" s="582">
        <v>7464</v>
      </c>
      <c r="AAG114" s="582">
        <v>7820</v>
      </c>
      <c r="AAH114" s="582">
        <v>10590</v>
      </c>
      <c r="AAJ114" s="582">
        <v>65276</v>
      </c>
      <c r="AAK114" s="582">
        <v>59860</v>
      </c>
      <c r="AAL114" s="582">
        <v>47010</v>
      </c>
      <c r="AAN114" s="582">
        <v>66160</v>
      </c>
      <c r="AAP114" s="582">
        <v>1339370</v>
      </c>
      <c r="AAQ114" s="582">
        <v>118408</v>
      </c>
      <c r="AAR114" s="582">
        <v>188000</v>
      </c>
      <c r="AAS114" s="582">
        <v>370000</v>
      </c>
      <c r="AAT114" s="582">
        <v>225315</v>
      </c>
      <c r="AAU114" s="582">
        <v>110023</v>
      </c>
      <c r="AAV114" s="582">
        <v>156000</v>
      </c>
      <c r="AAW114" s="582">
        <v>126987.13</v>
      </c>
      <c r="AAX114" s="582">
        <v>158410</v>
      </c>
      <c r="AAY114" s="582">
        <v>338268</v>
      </c>
      <c r="AAZ114" s="582">
        <v>153157</v>
      </c>
      <c r="ABA114" s="582">
        <v>328422</v>
      </c>
      <c r="ABB114" s="582">
        <v>285620</v>
      </c>
      <c r="ABC114" s="582">
        <v>73980</v>
      </c>
      <c r="ABD114" s="582">
        <v>100000</v>
      </c>
      <c r="ABE114" s="582">
        <v>60340</v>
      </c>
      <c r="ABF114" s="582">
        <v>40580</v>
      </c>
      <c r="ABG114" s="582">
        <v>386950</v>
      </c>
      <c r="ABH114" s="582">
        <v>80692</v>
      </c>
      <c r="ABI114" s="582">
        <v>439904</v>
      </c>
      <c r="ABJ114" s="582">
        <v>225050</v>
      </c>
      <c r="ABK114" s="582">
        <v>73090</v>
      </c>
      <c r="ABL114" s="582">
        <v>108300</v>
      </c>
      <c r="ABM114" s="582">
        <v>48290</v>
      </c>
      <c r="ABN114" s="582">
        <v>92747.5</v>
      </c>
      <c r="ABO114" s="582">
        <v>20000</v>
      </c>
      <c r="ABP114" s="582">
        <v>0</v>
      </c>
      <c r="ABR114" s="582">
        <v>160635</v>
      </c>
      <c r="ABS114" s="582">
        <v>40000</v>
      </c>
      <c r="ABT114" s="582">
        <v>61970</v>
      </c>
      <c r="ABU114" s="582">
        <v>14760</v>
      </c>
      <c r="ABZ114" s="582">
        <v>21710</v>
      </c>
      <c r="ACA114" s="582">
        <v>42820</v>
      </c>
      <c r="ACB114" s="582">
        <v>78298.75</v>
      </c>
      <c r="ACD114" s="582">
        <v>215504</v>
      </c>
      <c r="ACF114" s="582">
        <v>40000</v>
      </c>
      <c r="ACG114" s="582">
        <v>89582.5</v>
      </c>
      <c r="ACI114" s="582">
        <v>43000</v>
      </c>
      <c r="ACJ114" s="582">
        <v>13010026.859999999</v>
      </c>
      <c r="ACK114" s="582">
        <v>30419</v>
      </c>
      <c r="ACR114" s="582">
        <v>0</v>
      </c>
      <c r="ACW114" s="582">
        <v>462880.01</v>
      </c>
      <c r="ACY114" s="582">
        <v>126000</v>
      </c>
      <c r="ADB114" s="582">
        <v>18820</v>
      </c>
      <c r="ADD114" s="582">
        <v>71300</v>
      </c>
      <c r="ADF114" s="582">
        <v>80000</v>
      </c>
      <c r="ADM114" s="582">
        <v>142000</v>
      </c>
      <c r="ADO114" s="582">
        <v>33000</v>
      </c>
      <c r="ADP114" s="582">
        <v>2385250</v>
      </c>
      <c r="ADQ114" s="582">
        <v>615429.94999999995</v>
      </c>
      <c r="ADU114" s="582">
        <v>2520</v>
      </c>
      <c r="ADV114" s="582">
        <v>44010</v>
      </c>
      <c r="ADW114" s="582">
        <v>85380</v>
      </c>
      <c r="ADX114" s="582">
        <v>18900</v>
      </c>
      <c r="AEA114" s="582">
        <v>4656924.29</v>
      </c>
      <c r="AEB114" s="582">
        <v>360411.52</v>
      </c>
      <c r="AEC114" s="582">
        <v>113856</v>
      </c>
      <c r="AED114" s="582">
        <v>63470</v>
      </c>
      <c r="AEE114" s="582">
        <v>500000</v>
      </c>
      <c r="AEF114" s="582">
        <v>12970</v>
      </c>
      <c r="AEG114" s="582">
        <v>83850</v>
      </c>
      <c r="AEH114" s="582">
        <v>0</v>
      </c>
      <c r="AEI114" s="582">
        <v>76585</v>
      </c>
      <c r="AEJ114" s="582">
        <v>200000</v>
      </c>
      <c r="AEL114" s="582">
        <v>53000</v>
      </c>
      <c r="AEM114" s="582">
        <v>115125</v>
      </c>
      <c r="AEN114" s="582">
        <v>15840</v>
      </c>
      <c r="AEO114" s="582">
        <v>322950</v>
      </c>
      <c r="AEP114" s="582">
        <v>40275</v>
      </c>
      <c r="AEQ114" s="582">
        <v>131930</v>
      </c>
      <c r="AER114" s="582">
        <v>85824</v>
      </c>
      <c r="AET114" s="582">
        <v>602767</v>
      </c>
      <c r="AEU114" s="582">
        <v>108920</v>
      </c>
      <c r="AEV114" s="582">
        <v>95105</v>
      </c>
      <c r="AEW114" s="582">
        <v>100660</v>
      </c>
      <c r="AEX114" s="582">
        <v>186000</v>
      </c>
      <c r="AEY114" s="582">
        <v>170000</v>
      </c>
      <c r="AEZ114" s="582">
        <v>104800</v>
      </c>
      <c r="AFA114" s="582">
        <v>28360</v>
      </c>
      <c r="AFB114" s="582">
        <v>120945</v>
      </c>
      <c r="AFC114" s="582">
        <v>45627.5</v>
      </c>
      <c r="AFD114" s="582">
        <v>300000</v>
      </c>
      <c r="AFE114" s="582">
        <v>227000</v>
      </c>
      <c r="AFF114" s="582">
        <v>12720</v>
      </c>
      <c r="AFG114" s="582">
        <v>69270</v>
      </c>
      <c r="AFH114" s="582">
        <v>182750</v>
      </c>
      <c r="AFI114" s="582">
        <v>614040</v>
      </c>
      <c r="AFJ114" s="582">
        <v>80720</v>
      </c>
      <c r="AFK114" s="582">
        <v>33600</v>
      </c>
      <c r="AFM114" s="582">
        <v>146720</v>
      </c>
      <c r="AFN114" s="582">
        <v>110000</v>
      </c>
      <c r="AFO114" s="582">
        <v>150000</v>
      </c>
      <c r="AFP114" s="582">
        <v>164020</v>
      </c>
      <c r="AFQ114" s="582">
        <v>1605584</v>
      </c>
      <c r="AFR114" s="582">
        <v>121722.5</v>
      </c>
      <c r="AFS114" s="582">
        <v>110120</v>
      </c>
      <c r="AFT114" s="582">
        <v>5400</v>
      </c>
      <c r="AFU114" s="582">
        <v>90260</v>
      </c>
      <c r="AFV114" s="582">
        <v>149670</v>
      </c>
      <c r="AFW114" s="582">
        <v>31900</v>
      </c>
      <c r="AFX114" s="582">
        <v>135000</v>
      </c>
      <c r="AFY114" s="582">
        <v>183290</v>
      </c>
      <c r="AFZ114" s="582">
        <v>39840</v>
      </c>
      <c r="AGA114" s="582">
        <v>68775</v>
      </c>
      <c r="AGB114" s="582">
        <v>43220</v>
      </c>
      <c r="AGC114" s="582">
        <v>895000</v>
      </c>
      <c r="AGD114" s="582">
        <v>17542.5</v>
      </c>
      <c r="AGE114" s="582">
        <v>45500</v>
      </c>
      <c r="AGF114" s="582">
        <v>82064</v>
      </c>
      <c r="AGG114" s="582">
        <v>134482.5</v>
      </c>
      <c r="AGH114" s="582">
        <v>68256</v>
      </c>
      <c r="AGI114" s="582">
        <v>40000</v>
      </c>
      <c r="AGJ114" s="582">
        <v>91864</v>
      </c>
      <c r="AGL114" s="582">
        <v>39720</v>
      </c>
      <c r="AGN114" s="582">
        <v>749295.38</v>
      </c>
      <c r="AGO114" s="582">
        <v>167000</v>
      </c>
      <c r="AGP114" s="582">
        <v>23900</v>
      </c>
      <c r="AGQ114" s="582">
        <v>127777.5</v>
      </c>
      <c r="AGR114" s="582">
        <v>333247.5</v>
      </c>
      <c r="AGS114" s="582">
        <v>21560</v>
      </c>
      <c r="AGT114" s="582">
        <v>32000</v>
      </c>
      <c r="AGU114" s="582">
        <v>122835</v>
      </c>
      <c r="AGV114" s="582">
        <v>1251723.5</v>
      </c>
      <c r="AGW114" s="582">
        <v>390212</v>
      </c>
      <c r="AGX114" s="582">
        <v>7176</v>
      </c>
      <c r="AGY114" s="582">
        <v>128225</v>
      </c>
      <c r="AGZ114" s="582">
        <v>65030.76</v>
      </c>
      <c r="AHA114" s="582">
        <v>183845</v>
      </c>
      <c r="AHB114" s="582">
        <v>5000</v>
      </c>
      <c r="AHC114" s="582">
        <v>20000</v>
      </c>
      <c r="AHD114" s="582">
        <v>4680</v>
      </c>
      <c r="AHE114" s="582">
        <v>105285</v>
      </c>
      <c r="AHF114" s="582">
        <v>20000</v>
      </c>
      <c r="AHG114" s="582">
        <v>96352</v>
      </c>
      <c r="AHH114" s="582">
        <v>72756</v>
      </c>
      <c r="AHI114" s="582">
        <v>33970</v>
      </c>
      <c r="AHJ114" s="582">
        <v>89064</v>
      </c>
      <c r="AHL114" s="582">
        <v>142500</v>
      </c>
      <c r="AHM114" s="582">
        <v>626865.5</v>
      </c>
      <c r="AHN114" s="582">
        <v>39080</v>
      </c>
      <c r="AHO114" s="582">
        <v>52640</v>
      </c>
      <c r="AHP114" s="582">
        <v>50000</v>
      </c>
      <c r="AHQ114" s="576">
        <v>75720</v>
      </c>
      <c r="AHR114" s="576">
        <v>10600</v>
      </c>
      <c r="AHS114" s="576">
        <v>64380</v>
      </c>
      <c r="AHT114" s="582">
        <f t="shared" si="79"/>
        <v>173906809.25999999</v>
      </c>
      <c r="AHV114" s="611" t="s">
        <v>6248</v>
      </c>
      <c r="AHW114" s="611" t="s">
        <v>6137</v>
      </c>
      <c r="AHX114" s="611" t="s">
        <v>6138</v>
      </c>
    </row>
    <row r="115" spans="1:908" x14ac:dyDescent="0.7">
      <c r="A115" s="576" t="str">
        <f t="shared" si="78"/>
        <v>ภาระ</v>
      </c>
      <c r="B115" s="581" t="s">
        <v>6426</v>
      </c>
      <c r="C115" s="582" t="s">
        <v>6142</v>
      </c>
      <c r="E115" s="582">
        <v>9500</v>
      </c>
      <c r="H115" s="582">
        <v>19500</v>
      </c>
      <c r="Q115" s="582">
        <v>10000</v>
      </c>
      <c r="R115" s="582">
        <v>8000</v>
      </c>
      <c r="U115" s="582">
        <v>4000</v>
      </c>
      <c r="W115" s="582">
        <v>39533</v>
      </c>
      <c r="Y115" s="582">
        <v>0</v>
      </c>
      <c r="AA115" s="582">
        <v>9000</v>
      </c>
      <c r="AB115" s="582">
        <v>34774</v>
      </c>
      <c r="AL115" s="582">
        <v>92500</v>
      </c>
      <c r="AM115" s="582">
        <v>13000</v>
      </c>
      <c r="AN115" s="582">
        <v>11500</v>
      </c>
      <c r="AP115" s="582">
        <v>1000</v>
      </c>
      <c r="AQ115" s="582">
        <v>1500</v>
      </c>
      <c r="AS115" s="582">
        <v>12500</v>
      </c>
      <c r="AT115" s="582">
        <v>0</v>
      </c>
      <c r="AV115" s="582">
        <v>1000</v>
      </c>
      <c r="AX115" s="582">
        <v>6000</v>
      </c>
      <c r="AY115" s="582">
        <v>28500</v>
      </c>
      <c r="AZ115" s="582">
        <v>12800</v>
      </c>
      <c r="BA115" s="582">
        <v>2500</v>
      </c>
      <c r="BD115" s="582">
        <v>4000</v>
      </c>
      <c r="BJ115" s="582">
        <v>10333</v>
      </c>
      <c r="BN115" s="582">
        <v>15000</v>
      </c>
      <c r="BU115" s="582">
        <v>7500</v>
      </c>
      <c r="BV115" s="582">
        <v>7350</v>
      </c>
      <c r="BY115" s="582">
        <v>0</v>
      </c>
      <c r="CA115" s="582">
        <v>1000</v>
      </c>
      <c r="CD115" s="582">
        <v>234354.84</v>
      </c>
      <c r="CE115" s="582">
        <v>104532.26</v>
      </c>
      <c r="CG115" s="582">
        <v>126666.12</v>
      </c>
      <c r="CH115" s="582">
        <v>4500</v>
      </c>
      <c r="CI115" s="582">
        <v>40500</v>
      </c>
      <c r="CJ115" s="582">
        <v>1000</v>
      </c>
      <c r="CK115" s="582">
        <v>46858</v>
      </c>
      <c r="CL115" s="582">
        <v>3000</v>
      </c>
      <c r="CM115" s="582">
        <v>5000</v>
      </c>
      <c r="CN115" s="582">
        <v>12000</v>
      </c>
      <c r="CO115" s="582">
        <v>1500</v>
      </c>
      <c r="CP115" s="582">
        <v>6500</v>
      </c>
      <c r="CQ115" s="582">
        <v>8000</v>
      </c>
      <c r="CR115" s="582">
        <v>6000</v>
      </c>
      <c r="CS115" s="582">
        <v>2500</v>
      </c>
      <c r="CX115" s="582">
        <v>0</v>
      </c>
      <c r="DD115" s="582">
        <v>12500</v>
      </c>
      <c r="DF115" s="582">
        <v>436999.3</v>
      </c>
      <c r="DM115" s="582">
        <v>6000</v>
      </c>
      <c r="DR115" s="582">
        <v>162500</v>
      </c>
      <c r="DS115" s="582">
        <v>8500</v>
      </c>
      <c r="EA115" s="582">
        <v>1000</v>
      </c>
      <c r="EB115" s="582">
        <v>3000</v>
      </c>
      <c r="EE115" s="582">
        <v>11000</v>
      </c>
      <c r="EH115" s="582">
        <v>1500</v>
      </c>
      <c r="EI115" s="582">
        <v>190758.06</v>
      </c>
      <c r="EK115" s="582">
        <v>0</v>
      </c>
      <c r="EL115" s="582">
        <v>7000</v>
      </c>
      <c r="EQ115" s="582">
        <v>8500</v>
      </c>
      <c r="ER115" s="582">
        <v>7000</v>
      </c>
      <c r="ET115" s="582">
        <v>12000</v>
      </c>
      <c r="EU115" s="582">
        <v>6000</v>
      </c>
      <c r="EX115" s="582">
        <v>1000</v>
      </c>
      <c r="FC115" s="582">
        <v>10000</v>
      </c>
      <c r="FD115" s="582">
        <v>12500</v>
      </c>
      <c r="FE115" s="582">
        <v>194</v>
      </c>
      <c r="FG115" s="582">
        <v>9500</v>
      </c>
      <c r="FH115" s="582">
        <v>7000</v>
      </c>
      <c r="FJ115" s="582">
        <v>1500</v>
      </c>
      <c r="FM115" s="582">
        <v>12500</v>
      </c>
      <c r="FN115" s="582">
        <v>10000</v>
      </c>
      <c r="FO115" s="582">
        <v>6500</v>
      </c>
      <c r="FP115" s="582">
        <v>4500</v>
      </c>
      <c r="FV115" s="582">
        <v>5000</v>
      </c>
      <c r="FX115" s="582">
        <v>0</v>
      </c>
      <c r="FY115" s="582">
        <v>33000</v>
      </c>
      <c r="FZ115" s="582">
        <v>60000</v>
      </c>
      <c r="GB115" s="582">
        <v>0</v>
      </c>
      <c r="GJ115" s="582">
        <v>4000</v>
      </c>
      <c r="GK115" s="582">
        <v>270000</v>
      </c>
      <c r="GM115" s="582">
        <v>5500</v>
      </c>
      <c r="GN115" s="582">
        <v>2500</v>
      </c>
      <c r="GO115" s="582">
        <v>1500</v>
      </c>
      <c r="GQ115" s="582">
        <v>27000</v>
      </c>
      <c r="GR115" s="582">
        <v>6500</v>
      </c>
      <c r="GT115" s="582">
        <v>16000</v>
      </c>
      <c r="GU115" s="582">
        <v>4500</v>
      </c>
      <c r="GV115" s="582">
        <v>12500</v>
      </c>
      <c r="GX115" s="582">
        <v>1500</v>
      </c>
      <c r="GY115" s="582">
        <v>44000</v>
      </c>
      <c r="HE115" s="582">
        <v>58986</v>
      </c>
      <c r="HF115" s="582">
        <v>92127</v>
      </c>
      <c r="HG115" s="582">
        <v>29500</v>
      </c>
      <c r="HH115" s="582">
        <v>430866.67</v>
      </c>
      <c r="HI115" s="582">
        <v>2000</v>
      </c>
      <c r="HJ115" s="582">
        <v>633502.99</v>
      </c>
      <c r="HM115" s="582">
        <v>26500</v>
      </c>
      <c r="HN115" s="582">
        <v>1000</v>
      </c>
      <c r="HO115" s="582">
        <v>1000</v>
      </c>
      <c r="HQ115" s="582">
        <v>3000</v>
      </c>
      <c r="HU115" s="582">
        <v>11500</v>
      </c>
      <c r="HW115" s="582">
        <v>8000</v>
      </c>
      <c r="HZ115" s="582">
        <v>16000</v>
      </c>
      <c r="IF115" s="582">
        <v>9500</v>
      </c>
      <c r="IG115" s="582">
        <v>37500</v>
      </c>
      <c r="IK115" s="582">
        <v>0</v>
      </c>
      <c r="IM115" s="582">
        <v>38500</v>
      </c>
      <c r="IQ115" s="582">
        <v>7000</v>
      </c>
      <c r="IR115" s="582">
        <v>0</v>
      </c>
      <c r="IS115" s="582">
        <v>0</v>
      </c>
      <c r="IU115" s="582">
        <v>0</v>
      </c>
      <c r="IW115" s="582">
        <v>5000</v>
      </c>
      <c r="JB115" s="582">
        <v>2000</v>
      </c>
      <c r="JL115" s="582">
        <v>34000</v>
      </c>
      <c r="JM115" s="582">
        <v>4500</v>
      </c>
      <c r="JV115" s="582">
        <v>7000</v>
      </c>
      <c r="KB115" s="582">
        <v>7000</v>
      </c>
      <c r="KC115" s="582">
        <v>138000</v>
      </c>
      <c r="KD115" s="582">
        <v>11000</v>
      </c>
      <c r="KE115" s="582">
        <v>4000</v>
      </c>
      <c r="KH115" s="582">
        <v>8000</v>
      </c>
      <c r="KI115" s="582">
        <v>250000</v>
      </c>
      <c r="KO115" s="582">
        <v>0</v>
      </c>
      <c r="KR115" s="582">
        <v>10000</v>
      </c>
      <c r="KT115" s="582">
        <v>12000</v>
      </c>
      <c r="KV115" s="582">
        <v>105805</v>
      </c>
      <c r="KY115" s="582">
        <v>15500</v>
      </c>
      <c r="LA115" s="582">
        <v>508000</v>
      </c>
      <c r="LB115" s="582">
        <v>11000</v>
      </c>
      <c r="LF115" s="582">
        <v>1500</v>
      </c>
      <c r="LN115" s="582">
        <v>0</v>
      </c>
      <c r="LP115" s="582">
        <v>1000</v>
      </c>
      <c r="LQ115" s="582">
        <v>10000</v>
      </c>
      <c r="LU115" s="582">
        <v>3500</v>
      </c>
      <c r="LY115" s="582">
        <v>0</v>
      </c>
      <c r="MA115" s="582">
        <v>53900</v>
      </c>
      <c r="MC115" s="582">
        <v>-11500</v>
      </c>
      <c r="ME115" s="582">
        <v>14500</v>
      </c>
      <c r="MH115" s="582">
        <v>0</v>
      </c>
      <c r="MI115" s="582">
        <v>2500</v>
      </c>
      <c r="MP115" s="582">
        <v>4000</v>
      </c>
      <c r="MU115" s="582">
        <v>10966</v>
      </c>
      <c r="MW115" s="582">
        <v>170267</v>
      </c>
      <c r="MY115" s="582">
        <v>0</v>
      </c>
      <c r="MZ115" s="582">
        <v>0</v>
      </c>
      <c r="NB115" s="582">
        <v>4066.68</v>
      </c>
      <c r="NC115" s="582">
        <v>7000</v>
      </c>
      <c r="ND115" s="582">
        <v>1000</v>
      </c>
      <c r="NG115" s="582">
        <v>6000</v>
      </c>
      <c r="NK115" s="582">
        <v>60500</v>
      </c>
      <c r="NL115" s="582">
        <v>35500</v>
      </c>
      <c r="NU115" s="582">
        <v>9000</v>
      </c>
      <c r="NY115" s="582">
        <v>5931064.8799999999</v>
      </c>
      <c r="OA115" s="582">
        <v>0</v>
      </c>
      <c r="OC115" s="582">
        <v>0</v>
      </c>
      <c r="OD115" s="582">
        <v>4500</v>
      </c>
      <c r="OG115" s="582">
        <v>0</v>
      </c>
      <c r="OJ115" s="582">
        <v>5000</v>
      </c>
      <c r="OM115" s="582">
        <v>25452</v>
      </c>
      <c r="OO115" s="582">
        <v>34500</v>
      </c>
      <c r="OQ115" s="582">
        <v>11000</v>
      </c>
      <c r="OR115" s="582">
        <v>3000</v>
      </c>
      <c r="OT115" s="582">
        <v>0</v>
      </c>
      <c r="OV115" s="582">
        <v>84000</v>
      </c>
      <c r="OY115" s="582">
        <v>0</v>
      </c>
      <c r="PA115" s="582">
        <v>21000</v>
      </c>
      <c r="PB115" s="582">
        <v>80000</v>
      </c>
      <c r="PD115" s="582">
        <v>115500</v>
      </c>
      <c r="PE115" s="582">
        <v>13500</v>
      </c>
      <c r="PF115" s="582">
        <v>48.31</v>
      </c>
      <c r="PJ115" s="582">
        <v>6000</v>
      </c>
      <c r="PK115" s="582">
        <v>33500</v>
      </c>
      <c r="PN115" s="582">
        <v>311250</v>
      </c>
      <c r="PO115" s="582">
        <v>7374</v>
      </c>
      <c r="PQ115" s="582">
        <v>22000</v>
      </c>
      <c r="PW115" s="582">
        <v>5000</v>
      </c>
      <c r="PX115" s="582">
        <v>7500</v>
      </c>
      <c r="PZ115" s="582">
        <v>4500</v>
      </c>
      <c r="QA115" s="582">
        <v>1000</v>
      </c>
      <c r="QE115" s="582">
        <v>16000</v>
      </c>
      <c r="QF115" s="582">
        <v>2000</v>
      </c>
      <c r="QJ115" s="582">
        <v>5500</v>
      </c>
      <c r="QN115" s="582">
        <v>54000</v>
      </c>
      <c r="QV115" s="582">
        <v>147500</v>
      </c>
      <c r="QW115" s="582">
        <v>405000</v>
      </c>
      <c r="QX115" s="582">
        <v>170500</v>
      </c>
      <c r="QZ115" s="582">
        <v>40000</v>
      </c>
      <c r="RA115" s="582">
        <v>145790.32</v>
      </c>
      <c r="RB115" s="582">
        <v>439242</v>
      </c>
      <c r="RC115" s="582">
        <v>49500</v>
      </c>
      <c r="RD115" s="582">
        <v>401095.35</v>
      </c>
      <c r="RE115" s="582">
        <v>7500</v>
      </c>
      <c r="RF115" s="582">
        <v>98000</v>
      </c>
      <c r="RG115" s="582">
        <v>97500</v>
      </c>
      <c r="RI115" s="582">
        <v>39500</v>
      </c>
      <c r="RJ115" s="582">
        <v>285500</v>
      </c>
      <c r="RL115" s="582">
        <v>172500</v>
      </c>
      <c r="RM115" s="582">
        <v>180000</v>
      </c>
      <c r="RO115" s="582">
        <v>6000</v>
      </c>
      <c r="RP115" s="582">
        <v>16000</v>
      </c>
      <c r="RQ115" s="582">
        <v>53000</v>
      </c>
      <c r="RR115" s="582">
        <v>28916</v>
      </c>
      <c r="RS115" s="582">
        <v>13400</v>
      </c>
      <c r="RV115" s="582">
        <v>14000</v>
      </c>
      <c r="RW115" s="582">
        <v>16000</v>
      </c>
      <c r="RX115" s="582">
        <v>11000</v>
      </c>
      <c r="RY115" s="582">
        <v>6000</v>
      </c>
      <c r="RZ115" s="582">
        <v>11500</v>
      </c>
      <c r="SA115" s="582">
        <v>18000</v>
      </c>
      <c r="SB115" s="582">
        <v>0</v>
      </c>
      <c r="SC115" s="582">
        <v>9500</v>
      </c>
      <c r="SF115" s="582">
        <v>6000</v>
      </c>
      <c r="SG115" s="582">
        <v>7000</v>
      </c>
      <c r="SH115" s="582">
        <v>20000</v>
      </c>
      <c r="SI115" s="582">
        <v>33000</v>
      </c>
      <c r="SJ115" s="582">
        <v>8500</v>
      </c>
      <c r="SK115" s="582">
        <v>18000</v>
      </c>
      <c r="SM115" s="582">
        <v>43350</v>
      </c>
      <c r="SO115" s="582">
        <v>0</v>
      </c>
      <c r="SP115" s="582">
        <v>12500</v>
      </c>
      <c r="SQ115" s="582">
        <v>7000</v>
      </c>
      <c r="SR115" s="582">
        <v>6000</v>
      </c>
      <c r="SX115" s="582">
        <v>200500</v>
      </c>
      <c r="SY115" s="582">
        <v>14000</v>
      </c>
      <c r="SZ115" s="582">
        <v>9000</v>
      </c>
      <c r="TB115" s="582">
        <v>7500</v>
      </c>
      <c r="TC115" s="582">
        <v>3500</v>
      </c>
      <c r="TG115" s="582">
        <v>18000</v>
      </c>
      <c r="TH115" s="582">
        <v>12500</v>
      </c>
      <c r="TI115" s="582">
        <v>6000</v>
      </c>
      <c r="TL115" s="582">
        <v>7600</v>
      </c>
      <c r="TP115" s="582">
        <v>4000</v>
      </c>
      <c r="TR115" s="582">
        <v>6000</v>
      </c>
      <c r="TS115" s="582">
        <v>36000</v>
      </c>
      <c r="TV115" s="582">
        <v>3000</v>
      </c>
      <c r="TX115" s="582">
        <v>18000</v>
      </c>
      <c r="TY115" s="582">
        <v>6500</v>
      </c>
      <c r="TZ115" s="582">
        <v>35500</v>
      </c>
      <c r="UB115" s="582">
        <v>90000</v>
      </c>
      <c r="UE115" s="582">
        <v>20500</v>
      </c>
      <c r="UK115" s="582">
        <v>23177.42</v>
      </c>
      <c r="UQ115" s="582">
        <v>298941</v>
      </c>
      <c r="UT115" s="582">
        <v>26322.58</v>
      </c>
      <c r="UW115" s="582">
        <v>29000</v>
      </c>
      <c r="UZ115" s="582">
        <v>2000</v>
      </c>
      <c r="VC115" s="582">
        <v>0</v>
      </c>
      <c r="VD115" s="582">
        <v>43500</v>
      </c>
      <c r="VG115" s="582">
        <v>17500</v>
      </c>
      <c r="VK115" s="582">
        <v>18000</v>
      </c>
      <c r="VO115" s="582">
        <v>7500</v>
      </c>
      <c r="VP115" s="582">
        <v>74400</v>
      </c>
      <c r="VR115" s="582">
        <v>23000</v>
      </c>
      <c r="VS115" s="582">
        <v>12000</v>
      </c>
      <c r="VV115" s="582">
        <v>0</v>
      </c>
      <c r="VX115" s="582">
        <v>385000</v>
      </c>
      <c r="VY115" s="582">
        <v>35500</v>
      </c>
      <c r="WA115" s="582">
        <v>10000</v>
      </c>
      <c r="WC115" s="582">
        <v>41435</v>
      </c>
      <c r="WG115" s="582">
        <v>13500</v>
      </c>
      <c r="WH115" s="582">
        <v>28048</v>
      </c>
      <c r="WI115" s="582">
        <v>28500</v>
      </c>
      <c r="WJ115" s="582">
        <v>20500</v>
      </c>
      <c r="WK115" s="582">
        <v>0</v>
      </c>
      <c r="WL115" s="582">
        <v>0</v>
      </c>
      <c r="WN115" s="582">
        <v>6500</v>
      </c>
      <c r="WO115" s="582">
        <v>42000</v>
      </c>
      <c r="WP115" s="582">
        <v>1466640.82</v>
      </c>
      <c r="WR115" s="582">
        <v>14000</v>
      </c>
      <c r="WS115" s="582">
        <v>20000</v>
      </c>
      <c r="WT115" s="582">
        <v>24000</v>
      </c>
      <c r="WW115" s="582">
        <v>18000</v>
      </c>
      <c r="WY115" s="582">
        <v>17823</v>
      </c>
      <c r="XA115" s="582">
        <v>2000</v>
      </c>
      <c r="XB115" s="582">
        <v>8500</v>
      </c>
      <c r="XC115" s="582">
        <v>59500</v>
      </c>
      <c r="XD115" s="582">
        <v>0</v>
      </c>
      <c r="XE115" s="582">
        <v>4000</v>
      </c>
      <c r="XG115" s="582">
        <v>5500</v>
      </c>
      <c r="XH115" s="582">
        <v>100500</v>
      </c>
      <c r="XJ115" s="582">
        <v>50500</v>
      </c>
      <c r="XK115" s="582">
        <v>4000</v>
      </c>
      <c r="XL115" s="582">
        <v>0</v>
      </c>
      <c r="XM115" s="582">
        <v>15000</v>
      </c>
      <c r="XO115" s="582">
        <v>44550</v>
      </c>
      <c r="XP115" s="582">
        <v>8500</v>
      </c>
      <c r="XQ115" s="582">
        <v>8500</v>
      </c>
      <c r="XR115" s="582">
        <v>25903</v>
      </c>
      <c r="XU115" s="582">
        <v>3000</v>
      </c>
      <c r="XV115" s="582">
        <v>6500</v>
      </c>
      <c r="XW115" s="582">
        <v>1000</v>
      </c>
      <c r="XX115" s="582">
        <v>44000</v>
      </c>
      <c r="XY115" s="582">
        <v>6500</v>
      </c>
      <c r="XZ115" s="582">
        <v>633.27</v>
      </c>
      <c r="YA115" s="582">
        <v>3500</v>
      </c>
      <c r="YB115" s="582">
        <v>7000</v>
      </c>
      <c r="YG115" s="582">
        <v>6000</v>
      </c>
      <c r="YH115" s="582">
        <v>19500</v>
      </c>
      <c r="YJ115" s="582">
        <v>47500</v>
      </c>
      <c r="YK115" s="582">
        <v>10000</v>
      </c>
      <c r="YL115" s="582">
        <v>10000</v>
      </c>
      <c r="YM115" s="582">
        <v>0</v>
      </c>
      <c r="YN115" s="582">
        <v>45496</v>
      </c>
      <c r="YO115" s="582">
        <v>22000</v>
      </c>
      <c r="YP115" s="582">
        <v>0</v>
      </c>
      <c r="YQ115" s="582">
        <v>6000</v>
      </c>
      <c r="YS115" s="582">
        <v>6000</v>
      </c>
      <c r="YT115" s="582">
        <v>1000</v>
      </c>
      <c r="YU115" s="582">
        <v>14500</v>
      </c>
      <c r="YV115" s="582">
        <v>11500</v>
      </c>
      <c r="YW115" s="582">
        <v>0</v>
      </c>
      <c r="YX115" s="582">
        <v>1000</v>
      </c>
      <c r="YY115" s="582">
        <v>0</v>
      </c>
      <c r="YZ115" s="582">
        <v>2000</v>
      </c>
      <c r="ZD115" s="582">
        <v>28500</v>
      </c>
      <c r="ZF115" s="582">
        <v>7000</v>
      </c>
      <c r="ZG115" s="582">
        <v>4000</v>
      </c>
      <c r="ZL115" s="582">
        <v>10000</v>
      </c>
      <c r="ZO115" s="582">
        <v>13000</v>
      </c>
      <c r="ZP115" s="582">
        <v>0</v>
      </c>
      <c r="ZQ115" s="582">
        <v>24000</v>
      </c>
      <c r="ZS115" s="582">
        <v>10500</v>
      </c>
      <c r="ZU115" s="582">
        <v>15000</v>
      </c>
      <c r="ZV115" s="582">
        <v>19000</v>
      </c>
      <c r="ZW115" s="582">
        <v>4000</v>
      </c>
      <c r="ZX115" s="582">
        <v>0</v>
      </c>
      <c r="AAB115" s="582">
        <v>5000</v>
      </c>
      <c r="AAC115" s="582">
        <v>2000</v>
      </c>
      <c r="AAF115" s="582">
        <v>4500</v>
      </c>
      <c r="AAG115" s="582">
        <v>7500</v>
      </c>
      <c r="AAH115" s="582">
        <v>9500</v>
      </c>
      <c r="AAJ115" s="582">
        <v>6000</v>
      </c>
      <c r="AAK115" s="582">
        <v>4000</v>
      </c>
      <c r="AAN115" s="582">
        <v>13000</v>
      </c>
      <c r="AAR115" s="582">
        <v>51000</v>
      </c>
      <c r="AAS115" s="582">
        <v>10500</v>
      </c>
      <c r="AAX115" s="582">
        <v>36000</v>
      </c>
      <c r="AAY115" s="582">
        <v>6000</v>
      </c>
      <c r="ABA115" s="582">
        <v>55000</v>
      </c>
      <c r="ABD115" s="582">
        <v>5500</v>
      </c>
      <c r="ABE115" s="582">
        <v>6500</v>
      </c>
      <c r="ABF115" s="582">
        <v>210500</v>
      </c>
      <c r="ABG115" s="582">
        <v>7500</v>
      </c>
      <c r="ABI115" s="582">
        <v>66306.460000000006</v>
      </c>
      <c r="ABK115" s="582">
        <v>12000</v>
      </c>
      <c r="ABL115" s="582">
        <v>1500</v>
      </c>
      <c r="ABM115" s="582">
        <v>3500</v>
      </c>
      <c r="ABQ115" s="582">
        <v>7000</v>
      </c>
      <c r="ABR115" s="582">
        <v>507000</v>
      </c>
      <c r="ABU115" s="582">
        <v>41000</v>
      </c>
      <c r="ABV115" s="582">
        <v>4500</v>
      </c>
      <c r="ACD115" s="582">
        <v>34500</v>
      </c>
      <c r="ACH115" s="582">
        <v>59500</v>
      </c>
      <c r="ACQ115" s="582">
        <v>75000</v>
      </c>
      <c r="ACX115" s="582">
        <v>12000</v>
      </c>
      <c r="ACY115" s="582">
        <v>8500</v>
      </c>
      <c r="ADB115" s="582">
        <v>3000</v>
      </c>
      <c r="ADD115" s="582">
        <v>16000</v>
      </c>
      <c r="ADF115" s="582">
        <v>13500</v>
      </c>
      <c r="ADT115" s="582">
        <v>7500</v>
      </c>
      <c r="ADU115" s="582">
        <v>3500</v>
      </c>
      <c r="ADV115" s="582">
        <v>5000</v>
      </c>
      <c r="ADW115" s="582">
        <v>3000</v>
      </c>
      <c r="AEB115" s="582">
        <v>19500</v>
      </c>
      <c r="AEC115" s="582">
        <v>9000</v>
      </c>
      <c r="AED115" s="582">
        <v>11500</v>
      </c>
      <c r="AEF115" s="582">
        <v>30000</v>
      </c>
      <c r="AEG115" s="582">
        <v>3000</v>
      </c>
      <c r="AEJ115" s="582">
        <v>81200</v>
      </c>
      <c r="AEL115" s="582">
        <v>6000</v>
      </c>
      <c r="AEN115" s="582">
        <v>28000</v>
      </c>
      <c r="AEO115" s="582">
        <v>24000</v>
      </c>
      <c r="AEP115" s="582">
        <v>6500</v>
      </c>
      <c r="AEQ115" s="582">
        <v>7700</v>
      </c>
      <c r="AES115" s="582">
        <v>36000</v>
      </c>
      <c r="AET115" s="582">
        <v>131433</v>
      </c>
      <c r="AEU115" s="582">
        <v>45000</v>
      </c>
      <c r="AEV115" s="582">
        <v>56000</v>
      </c>
      <c r="AEW115" s="582">
        <v>10000</v>
      </c>
      <c r="AEY115" s="582">
        <v>23000</v>
      </c>
      <c r="AEZ115" s="582">
        <v>5500</v>
      </c>
      <c r="AFA115" s="582">
        <v>1000</v>
      </c>
      <c r="AFB115" s="582">
        <v>4000</v>
      </c>
      <c r="AFC115" s="582">
        <v>3000</v>
      </c>
      <c r="AFD115" s="582">
        <v>396952</v>
      </c>
      <c r="AFF115" s="582">
        <v>13500</v>
      </c>
      <c r="AFG115" s="582">
        <v>0</v>
      </c>
      <c r="AFI115" s="582">
        <v>518500</v>
      </c>
      <c r="AFJ115" s="582">
        <v>77400</v>
      </c>
      <c r="AFN115" s="582">
        <v>4000</v>
      </c>
      <c r="AFQ115" s="582">
        <v>0</v>
      </c>
      <c r="AFR115" s="582">
        <v>332100</v>
      </c>
      <c r="AFU115" s="582">
        <v>1500</v>
      </c>
      <c r="AFV115" s="582">
        <v>1000</v>
      </c>
      <c r="AFW115" s="582">
        <v>5000</v>
      </c>
      <c r="AFX115" s="582">
        <v>2500</v>
      </c>
      <c r="AFY115" s="582">
        <v>12000</v>
      </c>
      <c r="AGB115" s="582">
        <v>1500</v>
      </c>
      <c r="AGE115" s="582">
        <v>30516</v>
      </c>
      <c r="AGF115" s="582">
        <v>6500</v>
      </c>
      <c r="AGG115" s="582">
        <v>75284.960000000006</v>
      </c>
      <c r="AGH115" s="582">
        <v>11500</v>
      </c>
      <c r="AGI115" s="582">
        <v>11000</v>
      </c>
      <c r="AGJ115" s="582">
        <v>12000</v>
      </c>
      <c r="AGN115" s="582">
        <v>21451.61</v>
      </c>
      <c r="AGQ115" s="582">
        <v>2000</v>
      </c>
      <c r="AGU115" s="582">
        <v>0</v>
      </c>
      <c r="AGV115" s="582">
        <v>0</v>
      </c>
      <c r="AGW115" s="582">
        <v>78750</v>
      </c>
      <c r="AGX115" s="582">
        <v>20250</v>
      </c>
      <c r="AGY115" s="582">
        <v>1000</v>
      </c>
      <c r="AGZ115" s="582">
        <v>43000</v>
      </c>
      <c r="AHA115" s="582">
        <v>42500</v>
      </c>
      <c r="AHB115" s="582">
        <v>23000</v>
      </c>
      <c r="AHC115" s="582">
        <v>0</v>
      </c>
      <c r="AHD115" s="582">
        <v>1000</v>
      </c>
      <c r="AHG115" s="582">
        <v>1500</v>
      </c>
      <c r="AHJ115" s="582">
        <v>171500</v>
      </c>
      <c r="AHL115" s="582">
        <v>2000</v>
      </c>
      <c r="AHS115" s="576">
        <v>0</v>
      </c>
      <c r="AHT115" s="582">
        <f t="shared" si="79"/>
        <v>22956436.900000002</v>
      </c>
      <c r="AHV115" s="611" t="s">
        <v>6248</v>
      </c>
      <c r="AHW115" s="611" t="s">
        <v>6139</v>
      </c>
      <c r="AHX115" s="611" t="s">
        <v>6140</v>
      </c>
    </row>
    <row r="116" spans="1:908" x14ac:dyDescent="0.7">
      <c r="A116" s="576" t="str">
        <f t="shared" si="78"/>
        <v>ภาระ</v>
      </c>
      <c r="B116" s="581" t="s">
        <v>6427</v>
      </c>
      <c r="C116" s="582" t="s">
        <v>6144</v>
      </c>
      <c r="D116" s="582">
        <v>17630000</v>
      </c>
      <c r="V116" s="582">
        <v>13113102.810000001</v>
      </c>
      <c r="W116" s="582">
        <v>1125467.44</v>
      </c>
      <c r="Y116" s="582">
        <v>3360000</v>
      </c>
      <c r="AA116" s="582">
        <v>10230.030000000001</v>
      </c>
      <c r="AC116" s="582">
        <v>2619498</v>
      </c>
      <c r="AF116" s="582">
        <v>2039905.48</v>
      </c>
      <c r="AT116" s="582">
        <v>3686000</v>
      </c>
      <c r="BI116" s="582">
        <v>11437464.119999999</v>
      </c>
      <c r="BJ116" s="582">
        <v>5934612.2400000002</v>
      </c>
      <c r="BR116" s="582">
        <v>7605203.6299999999</v>
      </c>
      <c r="BU116" s="582">
        <v>0</v>
      </c>
      <c r="BZ116" s="582">
        <v>277242</v>
      </c>
      <c r="CG116" s="582">
        <v>8072000</v>
      </c>
      <c r="CT116" s="582">
        <v>6783199</v>
      </c>
      <c r="DB116" s="582">
        <v>4650000</v>
      </c>
      <c r="DC116" s="582">
        <v>10181534.220000001</v>
      </c>
      <c r="DK116" s="582">
        <v>24351904.98</v>
      </c>
      <c r="DL116" s="582">
        <v>685743.87</v>
      </c>
      <c r="DM116" s="582">
        <v>777465</v>
      </c>
      <c r="DN116" s="582">
        <v>202655.47</v>
      </c>
      <c r="DP116" s="582">
        <v>2420955.98</v>
      </c>
      <c r="DQ116" s="582">
        <v>1951482.5</v>
      </c>
      <c r="DR116" s="582">
        <v>1000134.73</v>
      </c>
      <c r="DS116" s="582">
        <v>1674504.2</v>
      </c>
      <c r="DX116" s="582">
        <v>428083</v>
      </c>
      <c r="DZ116" s="582">
        <v>280814</v>
      </c>
      <c r="EB116" s="582">
        <v>39700</v>
      </c>
      <c r="EE116" s="582">
        <v>4152350.59</v>
      </c>
      <c r="EF116" s="582">
        <v>4809459.37</v>
      </c>
      <c r="EN116" s="582">
        <v>10597161.060000001</v>
      </c>
      <c r="EW116" s="582">
        <v>5849287</v>
      </c>
      <c r="FI116" s="582">
        <v>2410000</v>
      </c>
      <c r="FQ116" s="582">
        <v>11881680</v>
      </c>
      <c r="FW116" s="582">
        <v>36610.550000000003</v>
      </c>
      <c r="GE116" s="582">
        <v>7583600</v>
      </c>
      <c r="GQ116" s="582">
        <v>1731120</v>
      </c>
      <c r="GR116" s="582">
        <v>46000</v>
      </c>
      <c r="GV116" s="582">
        <v>249800</v>
      </c>
      <c r="GY116" s="582">
        <v>4310000</v>
      </c>
      <c r="HC116" s="582">
        <v>17551500</v>
      </c>
      <c r="HD116" s="582">
        <v>2393216.7999999998</v>
      </c>
      <c r="HE116" s="582">
        <v>5098031.5999999996</v>
      </c>
      <c r="HH116" s="582">
        <v>1238010</v>
      </c>
      <c r="HJ116" s="582">
        <v>127881</v>
      </c>
      <c r="HK116" s="582">
        <v>25933410.850000001</v>
      </c>
      <c r="HS116" s="582">
        <v>5096000</v>
      </c>
      <c r="HT116" s="582">
        <v>24916000</v>
      </c>
      <c r="IJ116" s="582">
        <v>1000000</v>
      </c>
      <c r="IT116" s="582">
        <v>9836146</v>
      </c>
      <c r="IU116" s="582">
        <v>18150000</v>
      </c>
      <c r="IV116" s="582">
        <v>-106750</v>
      </c>
      <c r="IW116" s="582">
        <v>2368919.11</v>
      </c>
      <c r="IX116" s="582">
        <v>243541</v>
      </c>
      <c r="JF116" s="582">
        <v>1500000</v>
      </c>
      <c r="JG116" s="582">
        <v>2485841.5299999998</v>
      </c>
      <c r="JL116" s="582">
        <v>1877962</v>
      </c>
      <c r="JS116" s="582">
        <v>5500000</v>
      </c>
      <c r="JT116" s="582">
        <v>2411301</v>
      </c>
      <c r="JU116" s="582">
        <v>1320000</v>
      </c>
      <c r="JV116" s="582">
        <v>75600</v>
      </c>
      <c r="JW116" s="582">
        <v>50588</v>
      </c>
      <c r="JX116" s="582">
        <v>28400</v>
      </c>
      <c r="KA116" s="582">
        <v>52000</v>
      </c>
      <c r="KB116" s="582">
        <v>247600</v>
      </c>
      <c r="KC116" s="582">
        <v>44000</v>
      </c>
      <c r="KE116" s="582">
        <v>49886</v>
      </c>
      <c r="KH116" s="582">
        <v>109350</v>
      </c>
      <c r="KO116" s="582">
        <v>400000</v>
      </c>
      <c r="KR116" s="582">
        <v>2159731</v>
      </c>
      <c r="KS116" s="582">
        <v>81000</v>
      </c>
      <c r="KT116" s="582">
        <v>70300</v>
      </c>
      <c r="KV116" s="582">
        <v>374419</v>
      </c>
      <c r="KW116" s="582">
        <v>220900</v>
      </c>
      <c r="KX116" s="582">
        <v>2187000</v>
      </c>
      <c r="KY116" s="582">
        <v>642375</v>
      </c>
      <c r="KZ116" s="582">
        <v>5344300</v>
      </c>
      <c r="LH116" s="582">
        <v>8000000</v>
      </c>
      <c r="LI116" s="582">
        <v>11215312.529999999</v>
      </c>
      <c r="LJ116" s="582">
        <v>4710069.13</v>
      </c>
      <c r="LK116" s="582">
        <v>20064873</v>
      </c>
      <c r="LS116" s="582">
        <v>0</v>
      </c>
      <c r="LV116" s="582">
        <v>3091859.74</v>
      </c>
      <c r="LW116" s="582">
        <v>1447850</v>
      </c>
      <c r="LX116" s="582">
        <v>5013340</v>
      </c>
      <c r="LY116" s="582">
        <v>2042070</v>
      </c>
      <c r="MH116" s="582">
        <v>7804093</v>
      </c>
      <c r="MT116" s="582">
        <v>5813330.7999999998</v>
      </c>
      <c r="MV116" s="582">
        <v>361140</v>
      </c>
      <c r="MZ116" s="582">
        <v>572304</v>
      </c>
      <c r="NE116" s="582">
        <v>56833112</v>
      </c>
      <c r="NF116" s="582">
        <v>5615989.7999999998</v>
      </c>
      <c r="NH116" s="582">
        <v>3071140</v>
      </c>
      <c r="NJ116" s="582">
        <v>2782817.94</v>
      </c>
      <c r="NK116" s="582">
        <v>2100000</v>
      </c>
      <c r="NQ116" s="582">
        <v>1450712.4</v>
      </c>
      <c r="NX116" s="582">
        <v>23374397.75</v>
      </c>
      <c r="NY116" s="582">
        <v>5000000</v>
      </c>
      <c r="OE116" s="582">
        <v>6000000</v>
      </c>
      <c r="OH116" s="582">
        <v>5467185.3099999996</v>
      </c>
      <c r="OJ116" s="582">
        <v>1020000</v>
      </c>
      <c r="OK116" s="582">
        <v>3567000</v>
      </c>
      <c r="OL116" s="582">
        <v>1571030.92</v>
      </c>
      <c r="OM116" s="582">
        <v>80662.06</v>
      </c>
      <c r="ON116" s="582">
        <v>4874720.17</v>
      </c>
      <c r="OP116" s="582">
        <v>3230785.94</v>
      </c>
      <c r="OT116" s="582">
        <v>2085046.84</v>
      </c>
      <c r="PC116" s="582">
        <v>3687040</v>
      </c>
      <c r="PI116" s="582">
        <v>24660</v>
      </c>
      <c r="QU116" s="582">
        <v>1166197</v>
      </c>
      <c r="RH116" s="582">
        <v>7000000</v>
      </c>
      <c r="SB116" s="582">
        <v>0</v>
      </c>
      <c r="SN116" s="582">
        <v>157141.28</v>
      </c>
      <c r="SO116" s="582">
        <v>52900</v>
      </c>
      <c r="SP116" s="582">
        <v>64200</v>
      </c>
      <c r="SR116" s="582">
        <v>38900</v>
      </c>
      <c r="SS116" s="582">
        <v>41900</v>
      </c>
      <c r="ST116" s="582">
        <v>32700</v>
      </c>
      <c r="SV116" s="582">
        <v>2116206.21</v>
      </c>
      <c r="TJ116" s="582">
        <v>2881280</v>
      </c>
      <c r="UB116" s="582">
        <v>3691781.8</v>
      </c>
      <c r="UC116" s="582">
        <v>300000</v>
      </c>
      <c r="UK116" s="582">
        <v>4136262.5</v>
      </c>
      <c r="UQ116" s="582">
        <v>11754466</v>
      </c>
      <c r="UW116" s="582">
        <v>150000</v>
      </c>
      <c r="VI116" s="582">
        <v>120170</v>
      </c>
      <c r="VM116" s="582">
        <v>4170089.66</v>
      </c>
      <c r="WB116" s="582">
        <v>17400000</v>
      </c>
      <c r="XD116" s="582">
        <v>11757187</v>
      </c>
      <c r="XI116" s="582">
        <v>2961310</v>
      </c>
      <c r="XL116" s="582">
        <v>2321926.48</v>
      </c>
      <c r="YF116" s="582">
        <v>13753850</v>
      </c>
      <c r="YG116" s="582">
        <v>1287178.44</v>
      </c>
      <c r="YJ116" s="582">
        <v>1997669</v>
      </c>
      <c r="YP116" s="582">
        <v>597060</v>
      </c>
      <c r="YW116" s="582">
        <v>8822964</v>
      </c>
      <c r="YX116" s="582">
        <v>146000</v>
      </c>
      <c r="ZB116" s="582">
        <v>16560</v>
      </c>
      <c r="ZD116" s="582">
        <v>2599428.33</v>
      </c>
      <c r="ZE116" s="582">
        <v>59200</v>
      </c>
      <c r="ZF116" s="582">
        <v>32200</v>
      </c>
      <c r="ZG116" s="582">
        <v>41400</v>
      </c>
      <c r="ZH116" s="582">
        <v>42300</v>
      </c>
      <c r="ZK116" s="582">
        <v>13700</v>
      </c>
      <c r="ZL116" s="582">
        <v>30300</v>
      </c>
      <c r="ZM116" s="582">
        <v>10400000</v>
      </c>
      <c r="AAI116" s="582">
        <v>4660272</v>
      </c>
      <c r="AAP116" s="582">
        <v>27900000</v>
      </c>
      <c r="ABP116" s="582">
        <v>8027404.1900000004</v>
      </c>
      <c r="ABY116" s="582">
        <v>0</v>
      </c>
      <c r="ACJ116" s="582">
        <v>25691319.239999998</v>
      </c>
      <c r="ACR116" s="582">
        <v>0</v>
      </c>
      <c r="ACW116" s="582">
        <v>1471500</v>
      </c>
      <c r="ADC116" s="582">
        <v>703430</v>
      </c>
      <c r="ADG116" s="582">
        <v>1676992</v>
      </c>
      <c r="ADH116" s="582">
        <v>2829608</v>
      </c>
      <c r="ADP116" s="582">
        <v>892382.02</v>
      </c>
      <c r="ADT116" s="582">
        <v>3600000</v>
      </c>
      <c r="ADZ116" s="582">
        <v>21872920.780000001</v>
      </c>
      <c r="AEA116" s="582">
        <v>1623635.96</v>
      </c>
      <c r="AEH116" s="582">
        <v>234748.42</v>
      </c>
      <c r="AET116" s="582">
        <v>7540468</v>
      </c>
      <c r="AEU116" s="582">
        <v>133500</v>
      </c>
      <c r="AFA116" s="582">
        <v>810000</v>
      </c>
      <c r="AFD116" s="582">
        <v>1331600</v>
      </c>
      <c r="AFE116" s="582">
        <v>5160000</v>
      </c>
      <c r="AFQ116" s="582">
        <v>2188073</v>
      </c>
      <c r="AGC116" s="582">
        <v>4765993</v>
      </c>
      <c r="AGN116" s="582">
        <v>7249407.21</v>
      </c>
      <c r="AGO116" s="582">
        <v>1541483.42</v>
      </c>
      <c r="AGV116" s="582">
        <v>36941098.579999998</v>
      </c>
      <c r="AGW116" s="582">
        <v>9200000</v>
      </c>
      <c r="AHM116" s="582">
        <v>31856398</v>
      </c>
      <c r="AHT116" s="582">
        <f t="shared" si="79"/>
        <v>851103636.01000011</v>
      </c>
      <c r="AHV116" s="611" t="s">
        <v>6248</v>
      </c>
      <c r="AHW116" s="611" t="s">
        <v>6141</v>
      </c>
      <c r="AHX116" s="611" t="s">
        <v>6142</v>
      </c>
    </row>
    <row r="117" spans="1:908" x14ac:dyDescent="0.7">
      <c r="A117" s="576" t="str">
        <f t="shared" si="78"/>
        <v>ภาระ</v>
      </c>
      <c r="B117" s="581" t="s">
        <v>6428</v>
      </c>
      <c r="C117" s="582" t="s">
        <v>6146</v>
      </c>
      <c r="E117" s="582">
        <v>738700</v>
      </c>
      <c r="F117" s="582">
        <v>0</v>
      </c>
      <c r="H117" s="582">
        <v>1136900</v>
      </c>
      <c r="I117" s="582">
        <v>736000</v>
      </c>
      <c r="K117" s="582">
        <v>1030000</v>
      </c>
      <c r="L117" s="582">
        <v>865700</v>
      </c>
      <c r="M117" s="582">
        <v>739000</v>
      </c>
      <c r="N117" s="582">
        <v>915400</v>
      </c>
      <c r="O117" s="582">
        <v>129700</v>
      </c>
      <c r="P117" s="582">
        <v>0</v>
      </c>
      <c r="Q117" s="582">
        <v>599200</v>
      </c>
      <c r="R117" s="582">
        <v>582000</v>
      </c>
      <c r="S117" s="582">
        <v>1580500</v>
      </c>
      <c r="T117" s="582">
        <v>731600</v>
      </c>
      <c r="U117" s="582">
        <v>301300</v>
      </c>
      <c r="W117" s="582">
        <v>3780700</v>
      </c>
      <c r="X117" s="582">
        <v>1071700</v>
      </c>
      <c r="Y117" s="582">
        <v>831500</v>
      </c>
      <c r="Z117" s="582">
        <v>678200</v>
      </c>
      <c r="AA117" s="582">
        <v>1466400</v>
      </c>
      <c r="AC117" s="582">
        <v>2090700</v>
      </c>
      <c r="AD117" s="582">
        <v>1216700</v>
      </c>
      <c r="AE117" s="582">
        <v>498200</v>
      </c>
      <c r="AF117" s="582">
        <v>487465</v>
      </c>
      <c r="AG117" s="582">
        <v>2212200</v>
      </c>
      <c r="AH117" s="582">
        <v>1956400</v>
      </c>
      <c r="AI117" s="582">
        <v>939300</v>
      </c>
      <c r="AK117" s="582">
        <v>578400</v>
      </c>
      <c r="AL117" s="582">
        <v>1210234</v>
      </c>
      <c r="AM117" s="582">
        <v>722000</v>
      </c>
      <c r="AN117" s="582">
        <v>145700</v>
      </c>
      <c r="AQ117" s="582">
        <v>442600</v>
      </c>
      <c r="AR117" s="582">
        <v>0</v>
      </c>
      <c r="AS117" s="582">
        <v>2378891.25</v>
      </c>
      <c r="AU117" s="582">
        <v>100000</v>
      </c>
      <c r="AV117" s="582">
        <v>810300</v>
      </c>
      <c r="AW117" s="582">
        <v>0</v>
      </c>
      <c r="AX117" s="582">
        <v>314100</v>
      </c>
      <c r="AY117" s="582">
        <v>630740</v>
      </c>
      <c r="AZ117" s="582">
        <v>490700</v>
      </c>
      <c r="BA117" s="582">
        <v>341300</v>
      </c>
      <c r="BB117" s="582">
        <v>400600</v>
      </c>
      <c r="BC117" s="582">
        <v>592600</v>
      </c>
      <c r="BD117" s="582">
        <v>0</v>
      </c>
      <c r="BE117" s="582">
        <v>706400</v>
      </c>
      <c r="BF117" s="582">
        <v>3311300</v>
      </c>
      <c r="BG117" s="582">
        <v>111000</v>
      </c>
      <c r="BH117" s="582">
        <v>0</v>
      </c>
      <c r="BK117" s="582">
        <v>664900</v>
      </c>
      <c r="BL117" s="582">
        <v>597000</v>
      </c>
      <c r="BM117" s="582">
        <v>706600</v>
      </c>
      <c r="BN117" s="582">
        <v>543300</v>
      </c>
      <c r="BO117" s="582">
        <v>353100</v>
      </c>
      <c r="BP117" s="582">
        <v>164800</v>
      </c>
      <c r="BQ117" s="582">
        <v>144084</v>
      </c>
      <c r="BS117" s="582">
        <v>0</v>
      </c>
      <c r="BT117" s="582">
        <v>1461000</v>
      </c>
      <c r="BU117" s="582">
        <v>2031800</v>
      </c>
      <c r="BV117" s="582">
        <v>660700</v>
      </c>
      <c r="BW117" s="582">
        <v>894144.67</v>
      </c>
      <c r="BX117" s="582">
        <v>1360200</v>
      </c>
      <c r="BY117" s="582">
        <v>834086</v>
      </c>
      <c r="BZ117" s="582">
        <v>1276521</v>
      </c>
      <c r="CA117" s="582">
        <v>1392800</v>
      </c>
      <c r="CB117" s="582">
        <v>1150800</v>
      </c>
      <c r="CC117" s="582">
        <v>6411300</v>
      </c>
      <c r="CD117" s="582">
        <v>2310700</v>
      </c>
      <c r="CE117" s="582">
        <v>830026</v>
      </c>
      <c r="CF117" s="582">
        <v>2166800</v>
      </c>
      <c r="CH117" s="582">
        <v>484200</v>
      </c>
      <c r="CI117" s="582">
        <v>1500000</v>
      </c>
      <c r="CJ117" s="582">
        <v>521800</v>
      </c>
      <c r="CK117" s="582">
        <v>709300</v>
      </c>
      <c r="CL117" s="582">
        <v>1666600</v>
      </c>
      <c r="CM117" s="582">
        <v>590300</v>
      </c>
      <c r="CN117" s="582">
        <v>921300</v>
      </c>
      <c r="CO117" s="582">
        <v>269000</v>
      </c>
      <c r="CP117" s="582">
        <v>549000</v>
      </c>
      <c r="CQ117" s="582">
        <v>528700</v>
      </c>
      <c r="CR117" s="582">
        <v>616700</v>
      </c>
      <c r="CS117" s="582">
        <v>457100</v>
      </c>
      <c r="CU117" s="582">
        <v>1129300</v>
      </c>
      <c r="CV117" s="582">
        <v>589800</v>
      </c>
      <c r="CW117" s="582">
        <v>1480100</v>
      </c>
      <c r="CX117" s="582">
        <v>708300</v>
      </c>
      <c r="CY117" s="582">
        <v>2619700</v>
      </c>
      <c r="CZ117" s="582">
        <v>393100</v>
      </c>
      <c r="DA117" s="582">
        <v>323900</v>
      </c>
      <c r="DD117" s="582">
        <v>375700</v>
      </c>
      <c r="DE117" s="582">
        <v>591200</v>
      </c>
      <c r="DF117" s="582">
        <v>1556400</v>
      </c>
      <c r="DG117" s="582">
        <v>1729700</v>
      </c>
      <c r="DH117" s="582">
        <v>1798100</v>
      </c>
      <c r="DJ117" s="582">
        <v>719000</v>
      </c>
      <c r="DL117" s="582">
        <v>1269100</v>
      </c>
      <c r="DM117" s="582">
        <v>910300</v>
      </c>
      <c r="DN117" s="582">
        <v>598400</v>
      </c>
      <c r="DO117" s="582">
        <v>4198400</v>
      </c>
      <c r="DP117" s="582">
        <v>845900</v>
      </c>
      <c r="DQ117" s="582">
        <v>869757</v>
      </c>
      <c r="DR117" s="582">
        <v>587700</v>
      </c>
      <c r="DS117" s="582">
        <v>3384100</v>
      </c>
      <c r="DU117" s="582">
        <v>866600</v>
      </c>
      <c r="DV117" s="582">
        <v>1656700</v>
      </c>
      <c r="DW117" s="582">
        <v>1500000</v>
      </c>
      <c r="DX117" s="582">
        <v>600000</v>
      </c>
      <c r="DZ117" s="582">
        <v>780100</v>
      </c>
      <c r="EA117" s="582">
        <v>41500</v>
      </c>
      <c r="ED117" s="582">
        <v>2730000</v>
      </c>
      <c r="EG117" s="582">
        <v>530000</v>
      </c>
      <c r="EH117" s="582">
        <v>638600</v>
      </c>
      <c r="EI117" s="582">
        <v>1041300</v>
      </c>
      <c r="EJ117" s="582">
        <v>0</v>
      </c>
      <c r="EK117" s="582">
        <v>1860000</v>
      </c>
      <c r="EL117" s="582">
        <v>941600</v>
      </c>
      <c r="EM117" s="582">
        <v>0</v>
      </c>
      <c r="EO117" s="582">
        <v>853900</v>
      </c>
      <c r="EP117" s="582">
        <v>1621300</v>
      </c>
      <c r="EQ117" s="582">
        <v>1251000</v>
      </c>
      <c r="ER117" s="582">
        <v>617300</v>
      </c>
      <c r="ES117" s="582">
        <v>528800</v>
      </c>
      <c r="ET117" s="582">
        <v>1284300</v>
      </c>
      <c r="EU117" s="582">
        <v>751500</v>
      </c>
      <c r="EV117" s="582">
        <v>1262400</v>
      </c>
      <c r="EX117" s="582">
        <v>240500</v>
      </c>
      <c r="EY117" s="582">
        <v>502400</v>
      </c>
      <c r="EZ117" s="582">
        <v>743800</v>
      </c>
      <c r="FA117" s="582">
        <v>1050500</v>
      </c>
      <c r="FB117" s="582">
        <v>1037800</v>
      </c>
      <c r="FC117" s="582">
        <v>650000</v>
      </c>
      <c r="FD117" s="582">
        <v>866400</v>
      </c>
      <c r="FE117" s="582">
        <v>508510.75</v>
      </c>
      <c r="FF117" s="582">
        <v>510800</v>
      </c>
      <c r="FG117" s="582">
        <v>445500</v>
      </c>
      <c r="FH117" s="582">
        <v>311700</v>
      </c>
      <c r="FJ117" s="582">
        <v>898523</v>
      </c>
      <c r="FK117" s="582">
        <v>300000</v>
      </c>
      <c r="FM117" s="582">
        <v>500000</v>
      </c>
      <c r="FN117" s="582">
        <v>585700</v>
      </c>
      <c r="FO117" s="582">
        <v>305100</v>
      </c>
      <c r="FP117" s="582">
        <v>146200</v>
      </c>
      <c r="FR117" s="582">
        <v>1840400</v>
      </c>
      <c r="FS117" s="582">
        <v>3294400</v>
      </c>
      <c r="FT117" s="582">
        <v>1673600</v>
      </c>
      <c r="FU117" s="582">
        <v>1254100</v>
      </c>
      <c r="FV117" s="582">
        <v>1262340</v>
      </c>
      <c r="FW117" s="582">
        <v>7092000</v>
      </c>
      <c r="FX117" s="582">
        <v>779600</v>
      </c>
      <c r="FY117" s="582">
        <v>1617200</v>
      </c>
      <c r="FZ117" s="582">
        <v>2240400</v>
      </c>
      <c r="GA117" s="582">
        <v>1933400</v>
      </c>
      <c r="GB117" s="582">
        <v>1844400</v>
      </c>
      <c r="GC117" s="582">
        <v>2993800</v>
      </c>
      <c r="GD117" s="582">
        <v>784900</v>
      </c>
      <c r="GF117" s="582">
        <v>436300</v>
      </c>
      <c r="GG117" s="582">
        <v>377300</v>
      </c>
      <c r="GH117" s="582">
        <v>0</v>
      </c>
      <c r="GI117" s="582">
        <v>656500</v>
      </c>
      <c r="GJ117" s="582">
        <v>0</v>
      </c>
      <c r="GK117" s="582">
        <v>427400</v>
      </c>
      <c r="GL117" s="582">
        <v>1123000</v>
      </c>
      <c r="GM117" s="582">
        <v>512700</v>
      </c>
      <c r="GN117" s="582">
        <v>199700</v>
      </c>
      <c r="GO117" s="582">
        <v>223100</v>
      </c>
      <c r="GR117" s="582">
        <v>754200</v>
      </c>
      <c r="GS117" s="582">
        <v>0</v>
      </c>
      <c r="GT117" s="582">
        <v>422800</v>
      </c>
      <c r="GU117" s="582">
        <v>232600</v>
      </c>
      <c r="GV117" s="582">
        <v>555000</v>
      </c>
      <c r="GW117" s="582">
        <v>656500</v>
      </c>
      <c r="GX117" s="582">
        <v>881400</v>
      </c>
      <c r="GZ117" s="582">
        <v>1044900</v>
      </c>
      <c r="HA117" s="582">
        <v>800200</v>
      </c>
      <c r="HB117" s="582">
        <v>585100</v>
      </c>
      <c r="HD117" s="582">
        <v>5494308.3300000001</v>
      </c>
      <c r="HE117" s="582">
        <v>4209100</v>
      </c>
      <c r="HF117" s="582">
        <v>6300000</v>
      </c>
      <c r="HG117" s="582">
        <v>1595800</v>
      </c>
      <c r="HH117" s="582">
        <v>2687100</v>
      </c>
      <c r="HI117" s="582">
        <v>938700</v>
      </c>
      <c r="HJ117" s="582">
        <v>1369368</v>
      </c>
      <c r="HM117" s="582">
        <v>0</v>
      </c>
      <c r="HN117" s="582">
        <v>800000</v>
      </c>
      <c r="HO117" s="582">
        <v>621100</v>
      </c>
      <c r="HP117" s="582">
        <v>1104525</v>
      </c>
      <c r="HQ117" s="582">
        <v>750000</v>
      </c>
      <c r="HR117" s="582">
        <v>535000</v>
      </c>
      <c r="HU117" s="582">
        <v>5774000</v>
      </c>
      <c r="HV117" s="582">
        <v>675600</v>
      </c>
      <c r="HW117" s="582">
        <v>688600</v>
      </c>
      <c r="HX117" s="582">
        <v>540000</v>
      </c>
      <c r="HY117" s="582">
        <v>3289100</v>
      </c>
      <c r="HZ117" s="582">
        <v>963400</v>
      </c>
      <c r="IA117" s="582">
        <v>1682300</v>
      </c>
      <c r="IB117" s="582">
        <v>810880</v>
      </c>
      <c r="IC117" s="582">
        <v>405800</v>
      </c>
      <c r="ID117" s="582">
        <v>0</v>
      </c>
      <c r="IE117" s="582">
        <v>342350</v>
      </c>
      <c r="IF117" s="582">
        <v>895600</v>
      </c>
      <c r="IG117" s="582">
        <v>533600</v>
      </c>
      <c r="IH117" s="582">
        <v>596800</v>
      </c>
      <c r="IK117" s="582">
        <v>0</v>
      </c>
      <c r="IL117" s="582">
        <v>820400</v>
      </c>
      <c r="IM117" s="582">
        <v>1420400</v>
      </c>
      <c r="IN117" s="582">
        <v>682722</v>
      </c>
      <c r="IO117" s="582">
        <v>437600</v>
      </c>
      <c r="IP117" s="582">
        <v>2989200</v>
      </c>
      <c r="IQ117" s="582">
        <v>2394600</v>
      </c>
      <c r="IR117" s="582">
        <v>420000</v>
      </c>
      <c r="IS117" s="582">
        <v>1725900</v>
      </c>
      <c r="IV117" s="582">
        <v>1034024</v>
      </c>
      <c r="IW117" s="582">
        <v>555100</v>
      </c>
      <c r="IX117" s="582">
        <v>1486977</v>
      </c>
      <c r="IY117" s="582">
        <v>166900</v>
      </c>
      <c r="IZ117" s="582">
        <v>1168500</v>
      </c>
      <c r="JA117" s="582">
        <v>335400</v>
      </c>
      <c r="JB117" s="582">
        <v>258300</v>
      </c>
      <c r="JC117" s="582">
        <v>450000</v>
      </c>
      <c r="JD117" s="582">
        <v>488600</v>
      </c>
      <c r="JE117" s="582">
        <v>301100</v>
      </c>
      <c r="JH117" s="582">
        <v>2182400</v>
      </c>
      <c r="JJ117" s="582">
        <v>2458000</v>
      </c>
      <c r="JK117" s="582">
        <v>675800</v>
      </c>
      <c r="JM117" s="582">
        <v>1656389</v>
      </c>
      <c r="JN117" s="582">
        <v>474100</v>
      </c>
      <c r="JO117" s="582">
        <v>659900</v>
      </c>
      <c r="JP117" s="582">
        <v>426600</v>
      </c>
      <c r="JQ117" s="582">
        <v>3402244.6</v>
      </c>
      <c r="JR117" s="582">
        <v>371900</v>
      </c>
      <c r="JV117" s="582">
        <v>759800</v>
      </c>
      <c r="JW117" s="582">
        <v>509900</v>
      </c>
      <c r="JX117" s="582">
        <v>540000</v>
      </c>
      <c r="JY117" s="582">
        <v>2363900</v>
      </c>
      <c r="JZ117" s="582">
        <v>1400000</v>
      </c>
      <c r="KA117" s="582">
        <v>782200</v>
      </c>
      <c r="KB117" s="582">
        <v>1886351.74</v>
      </c>
      <c r="KC117" s="582">
        <v>460500</v>
      </c>
      <c r="KD117" s="582">
        <v>826000</v>
      </c>
      <c r="KE117" s="582">
        <v>653000</v>
      </c>
      <c r="KF117" s="582">
        <v>253700</v>
      </c>
      <c r="KG117" s="582">
        <v>942600</v>
      </c>
      <c r="KH117" s="582">
        <v>754500</v>
      </c>
      <c r="KJ117" s="582">
        <v>2172000</v>
      </c>
      <c r="KK117" s="582">
        <v>1630100</v>
      </c>
      <c r="KL117" s="582">
        <v>895400</v>
      </c>
      <c r="KM117" s="582">
        <v>1731600</v>
      </c>
      <c r="KO117" s="582">
        <v>1700000</v>
      </c>
      <c r="KP117" s="582">
        <v>996400</v>
      </c>
      <c r="KQ117" s="582">
        <v>697654</v>
      </c>
      <c r="KS117" s="582">
        <v>418800</v>
      </c>
      <c r="KT117" s="582">
        <v>579500</v>
      </c>
      <c r="KU117" s="582">
        <v>4042300</v>
      </c>
      <c r="KV117" s="582">
        <v>973600</v>
      </c>
      <c r="KW117" s="582">
        <v>1679180</v>
      </c>
      <c r="KY117" s="582">
        <v>1340700</v>
      </c>
      <c r="LA117" s="582">
        <v>496033</v>
      </c>
      <c r="LB117" s="582">
        <v>399500</v>
      </c>
      <c r="LC117" s="582">
        <v>1869900</v>
      </c>
      <c r="LD117" s="582">
        <v>1683800</v>
      </c>
      <c r="LE117" s="582">
        <v>1350000</v>
      </c>
      <c r="LF117" s="582">
        <v>499800</v>
      </c>
      <c r="LG117" s="582">
        <v>509200</v>
      </c>
      <c r="LL117" s="582">
        <v>1674000</v>
      </c>
      <c r="LM117" s="582">
        <v>1047600</v>
      </c>
      <c r="LN117" s="582">
        <v>581094</v>
      </c>
      <c r="LP117" s="582">
        <v>38096</v>
      </c>
      <c r="LQ117" s="582">
        <v>742700</v>
      </c>
      <c r="LR117" s="582">
        <v>740000</v>
      </c>
      <c r="LT117" s="582">
        <v>1266200</v>
      </c>
      <c r="LU117" s="582">
        <v>872800</v>
      </c>
      <c r="LZ117" s="582">
        <v>945000</v>
      </c>
      <c r="MA117" s="582">
        <v>981200</v>
      </c>
      <c r="MB117" s="582">
        <v>753400</v>
      </c>
      <c r="MC117" s="582">
        <v>1328317</v>
      </c>
      <c r="MD117" s="582">
        <v>702600</v>
      </c>
      <c r="ME117" s="582">
        <v>1368932</v>
      </c>
      <c r="MF117" s="582">
        <v>2626800</v>
      </c>
      <c r="MG117" s="582">
        <v>688000</v>
      </c>
      <c r="MI117" s="582">
        <v>2351000</v>
      </c>
      <c r="MJ117" s="582">
        <v>1032400</v>
      </c>
      <c r="MK117" s="582">
        <v>394300</v>
      </c>
      <c r="ML117" s="582">
        <v>628700</v>
      </c>
      <c r="MM117" s="582">
        <v>1195000</v>
      </c>
      <c r="MN117" s="582">
        <v>1391200</v>
      </c>
      <c r="MO117" s="582">
        <v>486400</v>
      </c>
      <c r="MP117" s="582">
        <v>723200</v>
      </c>
      <c r="MQ117" s="582">
        <v>901000</v>
      </c>
      <c r="MR117" s="582">
        <v>1423500</v>
      </c>
      <c r="MS117" s="582">
        <v>1099000</v>
      </c>
      <c r="MU117" s="582">
        <v>2374400</v>
      </c>
      <c r="MV117" s="582">
        <v>1168200</v>
      </c>
      <c r="MW117" s="582">
        <v>759700</v>
      </c>
      <c r="MX117" s="582">
        <v>2502700</v>
      </c>
      <c r="MY117" s="582">
        <v>0</v>
      </c>
      <c r="MZ117" s="582">
        <v>0</v>
      </c>
      <c r="NA117" s="582">
        <v>4494000</v>
      </c>
      <c r="NB117" s="582">
        <v>0</v>
      </c>
      <c r="NC117" s="582">
        <v>946500</v>
      </c>
      <c r="ND117" s="582">
        <v>580800</v>
      </c>
      <c r="NF117" s="582">
        <v>2374278.75</v>
      </c>
      <c r="NG117" s="582">
        <v>508800</v>
      </c>
      <c r="NI117" s="582">
        <v>1036535.4</v>
      </c>
      <c r="NJ117" s="582">
        <v>1791400</v>
      </c>
      <c r="NK117" s="582">
        <v>2878322.2</v>
      </c>
      <c r="NL117" s="582">
        <v>1369500</v>
      </c>
      <c r="NM117" s="582">
        <v>0</v>
      </c>
      <c r="NN117" s="582">
        <v>343200</v>
      </c>
      <c r="NO117" s="582">
        <v>644600</v>
      </c>
      <c r="NP117" s="582">
        <v>422337</v>
      </c>
      <c r="NR117" s="582">
        <v>879400</v>
      </c>
      <c r="NS117" s="582">
        <v>407000</v>
      </c>
      <c r="NT117" s="582">
        <v>444300</v>
      </c>
      <c r="NU117" s="582">
        <v>696600</v>
      </c>
      <c r="NV117" s="582">
        <v>486400</v>
      </c>
      <c r="NW117" s="582">
        <v>353200</v>
      </c>
      <c r="NY117" s="582">
        <v>0</v>
      </c>
      <c r="NZ117" s="582">
        <v>1140145</v>
      </c>
      <c r="OA117" s="582">
        <v>1404600</v>
      </c>
      <c r="OB117" s="582">
        <v>443700</v>
      </c>
      <c r="OC117" s="582">
        <v>701600</v>
      </c>
      <c r="OD117" s="582">
        <v>124248.35</v>
      </c>
      <c r="OF117" s="582">
        <v>12694908</v>
      </c>
      <c r="OG117" s="582">
        <v>650000</v>
      </c>
      <c r="OI117" s="582">
        <v>2510500</v>
      </c>
      <c r="OJ117" s="582">
        <v>2428000</v>
      </c>
      <c r="OK117" s="582">
        <v>742200</v>
      </c>
      <c r="OL117" s="582">
        <v>404500</v>
      </c>
      <c r="OM117" s="582">
        <v>748183.56</v>
      </c>
      <c r="OO117" s="582">
        <v>6662280</v>
      </c>
      <c r="OP117" s="582">
        <v>0</v>
      </c>
      <c r="OQ117" s="582">
        <v>1880300</v>
      </c>
      <c r="OR117" s="582">
        <v>3900000</v>
      </c>
      <c r="OS117" s="582">
        <v>1487100</v>
      </c>
      <c r="OU117" s="582">
        <v>153600</v>
      </c>
      <c r="OV117" s="582">
        <v>1449300</v>
      </c>
      <c r="OW117" s="582">
        <v>1277600</v>
      </c>
      <c r="OX117" s="582">
        <v>562200</v>
      </c>
      <c r="OY117" s="582">
        <v>2237000</v>
      </c>
      <c r="OZ117" s="582">
        <v>501100</v>
      </c>
      <c r="PA117" s="582">
        <v>685211.05</v>
      </c>
      <c r="PB117" s="582">
        <v>2100000</v>
      </c>
      <c r="PD117" s="582">
        <v>428100</v>
      </c>
      <c r="PE117" s="582">
        <v>1175600</v>
      </c>
      <c r="PF117" s="582">
        <v>300500</v>
      </c>
      <c r="PG117" s="582">
        <v>1939000</v>
      </c>
      <c r="PH117" s="582">
        <v>1359400</v>
      </c>
      <c r="PI117" s="582">
        <v>778500</v>
      </c>
      <c r="PJ117" s="582">
        <v>376200</v>
      </c>
      <c r="PK117" s="582">
        <v>642500</v>
      </c>
      <c r="PL117" s="582">
        <v>796100</v>
      </c>
      <c r="PM117" s="582">
        <v>588900</v>
      </c>
      <c r="PN117" s="582">
        <v>439600</v>
      </c>
      <c r="PO117" s="582">
        <v>428114</v>
      </c>
      <c r="PP117" s="582">
        <v>1639100</v>
      </c>
      <c r="PQ117" s="582">
        <v>322400</v>
      </c>
      <c r="PR117" s="582">
        <v>0</v>
      </c>
      <c r="PS117" s="582">
        <v>569600</v>
      </c>
      <c r="PX117" s="582">
        <v>954700</v>
      </c>
      <c r="PZ117" s="582">
        <v>853000</v>
      </c>
      <c r="QA117" s="582">
        <v>1335700</v>
      </c>
      <c r="QB117" s="582">
        <v>710600</v>
      </c>
      <c r="QC117" s="582">
        <v>1778900</v>
      </c>
      <c r="QE117" s="582">
        <v>1258000</v>
      </c>
      <c r="QF117" s="582">
        <v>1202600</v>
      </c>
      <c r="QG117" s="582">
        <v>300000</v>
      </c>
      <c r="QH117" s="582">
        <v>891200</v>
      </c>
      <c r="QJ117" s="582">
        <v>975500</v>
      </c>
      <c r="QK117" s="582">
        <v>710300</v>
      </c>
      <c r="QL117" s="582">
        <v>1385888</v>
      </c>
      <c r="QM117" s="582">
        <v>427100</v>
      </c>
      <c r="QN117" s="582">
        <v>2565400</v>
      </c>
      <c r="QP117" s="582">
        <v>457100</v>
      </c>
      <c r="QQ117" s="582">
        <v>309200</v>
      </c>
      <c r="QS117" s="582">
        <v>248900</v>
      </c>
      <c r="QV117" s="582">
        <v>400400</v>
      </c>
      <c r="QW117" s="582">
        <v>1800000</v>
      </c>
      <c r="QX117" s="582">
        <v>502300</v>
      </c>
      <c r="QY117" s="582">
        <v>1500000</v>
      </c>
      <c r="QZ117" s="582">
        <v>1156000</v>
      </c>
      <c r="RB117" s="582">
        <v>0</v>
      </c>
      <c r="RD117" s="582">
        <v>949000</v>
      </c>
      <c r="RE117" s="582">
        <v>545200</v>
      </c>
      <c r="RF117" s="582">
        <v>374700</v>
      </c>
      <c r="RG117" s="582">
        <v>320000</v>
      </c>
      <c r="RI117" s="582">
        <v>1081600</v>
      </c>
      <c r="RJ117" s="582">
        <v>0</v>
      </c>
      <c r="RK117" s="582">
        <v>747100</v>
      </c>
      <c r="RL117" s="582">
        <v>594600</v>
      </c>
      <c r="RM117" s="582">
        <v>1358000</v>
      </c>
      <c r="RO117" s="582">
        <v>523000</v>
      </c>
      <c r="RP117" s="582">
        <v>710300</v>
      </c>
      <c r="RQ117" s="582">
        <v>1317600</v>
      </c>
      <c r="RR117" s="582">
        <v>1392400</v>
      </c>
      <c r="RS117" s="582">
        <v>433700</v>
      </c>
      <c r="RT117" s="582">
        <v>386500</v>
      </c>
      <c r="RU117" s="582">
        <v>582400</v>
      </c>
      <c r="RV117" s="582">
        <v>471000</v>
      </c>
      <c r="RW117" s="582">
        <v>447000</v>
      </c>
      <c r="RX117" s="582">
        <v>1396800</v>
      </c>
      <c r="RY117" s="582">
        <v>316500</v>
      </c>
      <c r="RZ117" s="582">
        <v>251440</v>
      </c>
      <c r="SA117" s="582">
        <v>363200</v>
      </c>
      <c r="SC117" s="582">
        <v>521100</v>
      </c>
      <c r="SD117" s="582">
        <v>405200</v>
      </c>
      <c r="SE117" s="582">
        <v>406700</v>
      </c>
      <c r="SF117" s="582">
        <v>386400</v>
      </c>
      <c r="SG117" s="582">
        <v>478000</v>
      </c>
      <c r="SH117" s="582">
        <v>571200</v>
      </c>
      <c r="SI117" s="582">
        <v>2168600</v>
      </c>
      <c r="SJ117" s="582">
        <v>249600</v>
      </c>
      <c r="SK117" s="582">
        <v>512600</v>
      </c>
      <c r="SL117" s="582">
        <v>1092300</v>
      </c>
      <c r="SM117" s="582">
        <v>456800</v>
      </c>
      <c r="SN117" s="582">
        <v>1788100</v>
      </c>
      <c r="SO117" s="582">
        <v>0</v>
      </c>
      <c r="SP117" s="582">
        <v>682000</v>
      </c>
      <c r="SQ117" s="582">
        <v>419986.4</v>
      </c>
      <c r="SR117" s="582">
        <v>431400</v>
      </c>
      <c r="SS117" s="582">
        <v>516100</v>
      </c>
      <c r="SU117" s="582">
        <v>247600</v>
      </c>
      <c r="SW117" s="582">
        <v>0</v>
      </c>
      <c r="SX117" s="582">
        <v>3379600</v>
      </c>
      <c r="SY117" s="582">
        <v>653800</v>
      </c>
      <c r="SZ117" s="582">
        <v>491300</v>
      </c>
      <c r="TA117" s="582">
        <v>372100</v>
      </c>
      <c r="TB117" s="582">
        <v>389200</v>
      </c>
      <c r="TC117" s="582">
        <v>2239100</v>
      </c>
      <c r="TD117" s="582">
        <v>379300</v>
      </c>
      <c r="TE117" s="582">
        <v>924500</v>
      </c>
      <c r="TF117" s="582">
        <v>0</v>
      </c>
      <c r="TG117" s="582">
        <v>1233000</v>
      </c>
      <c r="TH117" s="582">
        <v>437790</v>
      </c>
      <c r="TI117" s="582">
        <v>344300</v>
      </c>
      <c r="TK117" s="582">
        <v>1561900</v>
      </c>
      <c r="TL117" s="582">
        <v>674700</v>
      </c>
      <c r="TM117" s="582">
        <v>440000</v>
      </c>
      <c r="TN117" s="582">
        <v>1054500</v>
      </c>
      <c r="TO117" s="582">
        <v>649600</v>
      </c>
      <c r="TP117" s="582">
        <v>1050500</v>
      </c>
      <c r="TQ117" s="582">
        <v>1493721</v>
      </c>
      <c r="TR117" s="582">
        <v>505900</v>
      </c>
      <c r="TS117" s="582">
        <v>737100</v>
      </c>
      <c r="TT117" s="582">
        <v>1441500</v>
      </c>
      <c r="TU117" s="582">
        <v>489700</v>
      </c>
      <c r="TV117" s="582">
        <v>1565217</v>
      </c>
      <c r="TW117" s="582">
        <v>507000</v>
      </c>
      <c r="TX117" s="582">
        <v>485900</v>
      </c>
      <c r="TY117" s="582">
        <v>395300</v>
      </c>
      <c r="TZ117" s="582">
        <v>1604700</v>
      </c>
      <c r="UA117" s="582">
        <v>412500</v>
      </c>
      <c r="UD117" s="582">
        <v>1502000</v>
      </c>
      <c r="UE117" s="582">
        <v>1162600</v>
      </c>
      <c r="UF117" s="582">
        <v>0</v>
      </c>
      <c r="UG117" s="582">
        <v>283700</v>
      </c>
      <c r="UH117" s="582">
        <v>234500</v>
      </c>
      <c r="UI117" s="582">
        <v>462700</v>
      </c>
      <c r="UJ117" s="582">
        <v>275600</v>
      </c>
      <c r="UL117" s="582">
        <v>763400</v>
      </c>
      <c r="UM117" s="582">
        <v>600200</v>
      </c>
      <c r="UN117" s="582">
        <v>1040100</v>
      </c>
      <c r="UO117" s="582">
        <v>830500</v>
      </c>
      <c r="UP117" s="582">
        <v>698600</v>
      </c>
      <c r="UR117" s="582">
        <v>585200</v>
      </c>
      <c r="US117" s="582">
        <v>100000</v>
      </c>
      <c r="UT117" s="582">
        <v>0</v>
      </c>
      <c r="UU117" s="582">
        <v>156400</v>
      </c>
      <c r="UV117" s="582">
        <v>1024500</v>
      </c>
      <c r="UW117" s="582">
        <v>1324100</v>
      </c>
      <c r="UX117" s="582">
        <v>402300</v>
      </c>
      <c r="UY117" s="582">
        <v>308000</v>
      </c>
      <c r="UZ117" s="582">
        <v>448100</v>
      </c>
      <c r="VA117" s="582">
        <v>1296920</v>
      </c>
      <c r="VB117" s="582">
        <v>2637200</v>
      </c>
      <c r="VC117" s="582">
        <v>975400</v>
      </c>
      <c r="VD117" s="582">
        <v>1149100</v>
      </c>
      <c r="VE117" s="582">
        <v>861200</v>
      </c>
      <c r="VF117" s="582">
        <v>503300</v>
      </c>
      <c r="VG117" s="582">
        <v>564000</v>
      </c>
      <c r="VH117" s="582">
        <v>403500</v>
      </c>
      <c r="VI117" s="582">
        <v>1349400</v>
      </c>
      <c r="VJ117" s="582">
        <v>329400</v>
      </c>
      <c r="VK117" s="582">
        <v>942700</v>
      </c>
      <c r="VL117" s="582">
        <v>37200</v>
      </c>
      <c r="VN117" s="582">
        <v>550000</v>
      </c>
      <c r="VO117" s="582">
        <v>1735200</v>
      </c>
      <c r="VP117" s="582">
        <v>832000</v>
      </c>
      <c r="VQ117" s="582">
        <v>0</v>
      </c>
      <c r="VR117" s="582">
        <v>173100</v>
      </c>
      <c r="VS117" s="582">
        <v>486500</v>
      </c>
      <c r="VV117" s="582">
        <v>3900000</v>
      </c>
      <c r="VX117" s="582">
        <v>2127400</v>
      </c>
      <c r="VY117" s="582">
        <v>915200</v>
      </c>
      <c r="WC117" s="582">
        <v>1167100</v>
      </c>
      <c r="WD117" s="582">
        <v>706900</v>
      </c>
      <c r="WE117" s="582">
        <v>3066300</v>
      </c>
      <c r="WF117" s="582">
        <v>416500</v>
      </c>
      <c r="WG117" s="582">
        <v>1717500</v>
      </c>
      <c r="WH117" s="582">
        <v>2395600</v>
      </c>
      <c r="WI117" s="582">
        <v>1182900</v>
      </c>
      <c r="WJ117" s="582">
        <v>804700</v>
      </c>
      <c r="WK117" s="582">
        <v>1960800</v>
      </c>
      <c r="WL117" s="582">
        <v>0</v>
      </c>
      <c r="WM117" s="582">
        <v>6732100</v>
      </c>
      <c r="WN117" s="582">
        <v>672800</v>
      </c>
      <c r="WO117" s="582">
        <v>4149340</v>
      </c>
      <c r="WP117" s="582">
        <v>4648400</v>
      </c>
      <c r="WQ117" s="582">
        <v>0</v>
      </c>
      <c r="WR117" s="582">
        <v>3213600</v>
      </c>
      <c r="WS117" s="582">
        <v>5723600</v>
      </c>
      <c r="WT117" s="582">
        <v>524900</v>
      </c>
      <c r="WU117" s="582">
        <v>7429600</v>
      </c>
      <c r="WW117" s="582">
        <v>3801300</v>
      </c>
      <c r="WX117" s="582">
        <v>3047000</v>
      </c>
      <c r="WY117" s="582">
        <v>845600</v>
      </c>
      <c r="XA117" s="582">
        <v>665100</v>
      </c>
      <c r="XB117" s="582">
        <v>692300</v>
      </c>
      <c r="XC117" s="582">
        <v>2971600</v>
      </c>
      <c r="XE117" s="582">
        <v>422800</v>
      </c>
      <c r="XF117" s="582">
        <v>265700</v>
      </c>
      <c r="XG117" s="582">
        <v>293400</v>
      </c>
      <c r="XH117" s="582">
        <v>79100</v>
      </c>
      <c r="XJ117" s="582">
        <v>2488600</v>
      </c>
      <c r="XK117" s="582">
        <v>25000</v>
      </c>
      <c r="XM117" s="582">
        <v>745700</v>
      </c>
      <c r="XN117" s="582">
        <v>5700</v>
      </c>
      <c r="XO117" s="582">
        <v>1193000</v>
      </c>
      <c r="XP117" s="582">
        <v>904700</v>
      </c>
      <c r="XQ117" s="582">
        <v>695100</v>
      </c>
      <c r="XR117" s="582">
        <v>1266000</v>
      </c>
      <c r="XS117" s="582">
        <v>995100</v>
      </c>
      <c r="XT117" s="582">
        <v>149500</v>
      </c>
      <c r="XU117" s="582">
        <v>455600</v>
      </c>
      <c r="XV117" s="582">
        <v>519000</v>
      </c>
      <c r="XW117" s="582">
        <v>589500</v>
      </c>
      <c r="XX117" s="582">
        <v>454900</v>
      </c>
      <c r="XY117" s="582">
        <v>0</v>
      </c>
      <c r="XZ117" s="582">
        <v>401700</v>
      </c>
      <c r="YA117" s="582">
        <v>446100</v>
      </c>
      <c r="YB117" s="582">
        <v>600500</v>
      </c>
      <c r="YC117" s="582">
        <v>0</v>
      </c>
      <c r="YD117" s="582">
        <v>407000</v>
      </c>
      <c r="YE117" s="582">
        <v>560700</v>
      </c>
      <c r="YG117" s="582">
        <v>672400</v>
      </c>
      <c r="YH117" s="582">
        <v>921700</v>
      </c>
      <c r="YI117" s="582">
        <v>0</v>
      </c>
      <c r="YJ117" s="582">
        <v>13162000</v>
      </c>
      <c r="YK117" s="582">
        <v>1932200</v>
      </c>
      <c r="YL117" s="582">
        <v>2175900</v>
      </c>
      <c r="YM117" s="582">
        <v>395600</v>
      </c>
      <c r="YN117" s="582">
        <v>5200677</v>
      </c>
      <c r="YO117" s="582">
        <v>1163950</v>
      </c>
      <c r="YP117" s="582">
        <v>2529200</v>
      </c>
      <c r="YQ117" s="582">
        <v>1083580</v>
      </c>
      <c r="YS117" s="582">
        <v>1878000</v>
      </c>
      <c r="YT117" s="582">
        <v>0</v>
      </c>
      <c r="YU117" s="582">
        <v>285300</v>
      </c>
      <c r="YV117" s="582">
        <v>200900</v>
      </c>
      <c r="YX117" s="582">
        <v>437800</v>
      </c>
      <c r="YY117" s="582">
        <v>573400</v>
      </c>
      <c r="YZ117" s="582">
        <v>1075100</v>
      </c>
      <c r="ZA117" s="582">
        <v>-1064800</v>
      </c>
      <c r="ZB117" s="582">
        <v>1998399</v>
      </c>
      <c r="ZC117" s="582">
        <v>568500</v>
      </c>
      <c r="ZE117" s="582">
        <v>466400</v>
      </c>
      <c r="ZF117" s="582">
        <v>602500</v>
      </c>
      <c r="ZG117" s="582">
        <v>664000</v>
      </c>
      <c r="ZH117" s="582">
        <v>367500</v>
      </c>
      <c r="ZI117" s="582">
        <v>689800</v>
      </c>
      <c r="ZJ117" s="582">
        <v>1153200</v>
      </c>
      <c r="ZK117" s="582">
        <v>252800</v>
      </c>
      <c r="ZL117" s="582">
        <v>203200</v>
      </c>
      <c r="ZN117" s="582">
        <v>0</v>
      </c>
      <c r="ZO117" s="582">
        <v>5483900</v>
      </c>
      <c r="ZP117" s="582">
        <v>1541000</v>
      </c>
      <c r="ZQ117" s="582">
        <v>1096100</v>
      </c>
      <c r="ZR117" s="582">
        <v>1303000</v>
      </c>
      <c r="ZS117" s="582">
        <v>474900</v>
      </c>
      <c r="ZT117" s="582">
        <v>818500</v>
      </c>
      <c r="ZU117" s="582">
        <v>1588400</v>
      </c>
      <c r="ZV117" s="582">
        <v>1180100</v>
      </c>
      <c r="ZW117" s="582">
        <v>377000</v>
      </c>
      <c r="ZX117" s="582">
        <v>498400</v>
      </c>
      <c r="ZY117" s="582">
        <v>575200</v>
      </c>
      <c r="ZZ117" s="582">
        <v>517200</v>
      </c>
      <c r="AAB117" s="582">
        <v>552700</v>
      </c>
      <c r="AAC117" s="582">
        <v>725400</v>
      </c>
      <c r="AAD117" s="582">
        <v>423300</v>
      </c>
      <c r="AAE117" s="582">
        <v>350000</v>
      </c>
      <c r="AAF117" s="582">
        <v>0</v>
      </c>
      <c r="AAG117" s="582">
        <v>236700</v>
      </c>
      <c r="AAH117" s="582">
        <v>236900</v>
      </c>
      <c r="AAJ117" s="582">
        <v>631000</v>
      </c>
      <c r="AAK117" s="582">
        <v>0</v>
      </c>
      <c r="AAL117" s="582">
        <v>458100</v>
      </c>
      <c r="AAM117" s="582">
        <v>31500</v>
      </c>
      <c r="AAN117" s="582">
        <v>665600</v>
      </c>
      <c r="AAO117" s="582">
        <v>700200</v>
      </c>
      <c r="AAQ117" s="582">
        <v>678200</v>
      </c>
      <c r="AAR117" s="582">
        <v>903250</v>
      </c>
      <c r="AAS117" s="582">
        <v>999800</v>
      </c>
      <c r="AAT117" s="582">
        <v>1438400</v>
      </c>
      <c r="AAU117" s="582">
        <v>981000</v>
      </c>
      <c r="AAV117" s="582">
        <v>865500</v>
      </c>
      <c r="AAW117" s="582">
        <v>1194600</v>
      </c>
      <c r="AAX117" s="582">
        <v>1548600</v>
      </c>
      <c r="AAY117" s="582">
        <v>514100</v>
      </c>
      <c r="AAZ117" s="582">
        <v>993300</v>
      </c>
      <c r="ABA117" s="582">
        <v>2549300</v>
      </c>
      <c r="ABB117" s="582">
        <v>1391400</v>
      </c>
      <c r="ABC117" s="582">
        <v>507300</v>
      </c>
      <c r="ABD117" s="582">
        <v>610000</v>
      </c>
      <c r="ABE117" s="582">
        <v>674000</v>
      </c>
      <c r="ABF117" s="582">
        <v>425000</v>
      </c>
      <c r="ABG117" s="582">
        <v>511600</v>
      </c>
      <c r="ABH117" s="582">
        <v>322900</v>
      </c>
      <c r="ABI117" s="582">
        <v>3036967.38</v>
      </c>
      <c r="ABJ117" s="582">
        <v>4155400</v>
      </c>
      <c r="ABK117" s="582">
        <v>327700</v>
      </c>
      <c r="ABL117" s="582">
        <v>0</v>
      </c>
      <c r="ABM117" s="582">
        <v>452000</v>
      </c>
      <c r="ABN117" s="582">
        <v>0</v>
      </c>
      <c r="ABO117" s="582">
        <v>331700</v>
      </c>
      <c r="ABQ117" s="582">
        <v>566400</v>
      </c>
      <c r="ABR117" s="582">
        <v>2237800</v>
      </c>
      <c r="ABS117" s="582">
        <v>1400000</v>
      </c>
      <c r="ABT117" s="582">
        <v>1500000</v>
      </c>
      <c r="ABU117" s="582">
        <v>1280200</v>
      </c>
      <c r="ABV117" s="582">
        <v>497500</v>
      </c>
      <c r="ABW117" s="582">
        <v>1280800</v>
      </c>
      <c r="ABX117" s="582">
        <v>302300</v>
      </c>
      <c r="ABZ117" s="582">
        <v>502000</v>
      </c>
      <c r="ACA117" s="582">
        <v>552500</v>
      </c>
      <c r="ACB117" s="582">
        <v>368500</v>
      </c>
      <c r="ACC117" s="582">
        <v>371600</v>
      </c>
      <c r="ACD117" s="582">
        <v>1421600</v>
      </c>
      <c r="ACF117" s="582">
        <v>461577.4</v>
      </c>
      <c r="ACG117" s="582">
        <v>412086.73</v>
      </c>
      <c r="ACH117" s="582">
        <v>192000</v>
      </c>
      <c r="ACI117" s="582">
        <v>348100</v>
      </c>
      <c r="ACK117" s="582">
        <v>458800</v>
      </c>
      <c r="ACM117" s="582">
        <v>832900</v>
      </c>
      <c r="ACO117" s="582">
        <v>1349600</v>
      </c>
      <c r="ACS117" s="582">
        <v>577700</v>
      </c>
      <c r="ACU117" s="582">
        <v>1440000</v>
      </c>
      <c r="ACX117" s="582">
        <v>414100</v>
      </c>
      <c r="ACY117" s="582">
        <v>625600</v>
      </c>
      <c r="ADA117" s="582">
        <v>487800</v>
      </c>
      <c r="ADB117" s="582">
        <v>812600</v>
      </c>
      <c r="ADD117" s="582">
        <v>696000</v>
      </c>
      <c r="ADE117" s="582">
        <v>320700</v>
      </c>
      <c r="ADH117" s="582">
        <v>2800200</v>
      </c>
      <c r="ADI117" s="582">
        <v>632700</v>
      </c>
      <c r="ADJ117" s="582">
        <v>1687500</v>
      </c>
      <c r="ADK117" s="582">
        <v>1379100</v>
      </c>
      <c r="ADL117" s="582">
        <v>574000</v>
      </c>
      <c r="ADM117" s="582">
        <v>537200</v>
      </c>
      <c r="ADN117" s="582">
        <v>1901334</v>
      </c>
      <c r="ADO117" s="582">
        <v>1020000</v>
      </c>
      <c r="ADQ117" s="582">
        <v>3917000</v>
      </c>
      <c r="ADR117" s="582">
        <v>1096100</v>
      </c>
      <c r="ADU117" s="582">
        <v>772800</v>
      </c>
      <c r="ADV117" s="582">
        <v>353600</v>
      </c>
      <c r="ADW117" s="582">
        <v>465271</v>
      </c>
      <c r="ADX117" s="582">
        <v>369300</v>
      </c>
      <c r="AEA117" s="582">
        <v>26535667</v>
      </c>
      <c r="AEB117" s="582">
        <v>4070600</v>
      </c>
      <c r="AEC117" s="582">
        <v>668021</v>
      </c>
      <c r="AED117" s="582">
        <v>728700</v>
      </c>
      <c r="AEE117" s="582">
        <v>4279969</v>
      </c>
      <c r="AEF117" s="582">
        <v>1610700</v>
      </c>
      <c r="AEG117" s="582">
        <v>608200</v>
      </c>
      <c r="AEI117" s="582">
        <v>771600</v>
      </c>
      <c r="AEJ117" s="582">
        <v>434700</v>
      </c>
      <c r="AEK117" s="582">
        <v>1863611</v>
      </c>
      <c r="AEL117" s="582">
        <v>1504000</v>
      </c>
      <c r="AEN117" s="582">
        <v>1117100</v>
      </c>
      <c r="AEO117" s="582">
        <v>1145600</v>
      </c>
      <c r="AEP117" s="582">
        <v>575800</v>
      </c>
      <c r="AEQ117" s="582">
        <v>931400</v>
      </c>
      <c r="AES117" s="582">
        <v>2074500</v>
      </c>
      <c r="AEU117" s="582">
        <v>850300</v>
      </c>
      <c r="AEV117" s="582">
        <v>898600</v>
      </c>
      <c r="AEW117" s="582">
        <v>1604400</v>
      </c>
      <c r="AEX117" s="582">
        <v>427400</v>
      </c>
      <c r="AEY117" s="582">
        <v>5857800</v>
      </c>
      <c r="AEZ117" s="582">
        <v>475000</v>
      </c>
      <c r="AFA117" s="582">
        <v>1418000</v>
      </c>
      <c r="AFB117" s="582">
        <v>844100</v>
      </c>
      <c r="AFC117" s="582">
        <v>86400</v>
      </c>
      <c r="AFD117" s="582">
        <v>9389600</v>
      </c>
      <c r="AFE117" s="582">
        <v>1920000</v>
      </c>
      <c r="AFF117" s="582">
        <v>1438000</v>
      </c>
      <c r="AFG117" s="582">
        <v>1508000</v>
      </c>
      <c r="AFH117" s="582">
        <v>3990200</v>
      </c>
      <c r="AFI117" s="582">
        <v>2602600</v>
      </c>
      <c r="AFJ117" s="582">
        <v>3759225</v>
      </c>
      <c r="AFK117" s="582">
        <v>493817.93</v>
      </c>
      <c r="AFL117" s="582">
        <v>1424600</v>
      </c>
      <c r="AFM117" s="582">
        <v>1242900</v>
      </c>
      <c r="AFN117" s="582">
        <v>814300</v>
      </c>
      <c r="AFO117" s="582">
        <v>884000</v>
      </c>
      <c r="AFP117" s="582">
        <v>1133800</v>
      </c>
      <c r="AFQ117" s="582">
        <v>3925800</v>
      </c>
      <c r="AFR117" s="582">
        <v>2065100</v>
      </c>
      <c r="AFS117" s="582">
        <v>6914500</v>
      </c>
      <c r="AFT117" s="582">
        <v>1297200</v>
      </c>
      <c r="AFU117" s="582">
        <v>1734600</v>
      </c>
      <c r="AFV117" s="582">
        <v>993700</v>
      </c>
      <c r="AFW117" s="582">
        <v>857900</v>
      </c>
      <c r="AFX117" s="582">
        <v>1739300</v>
      </c>
      <c r="AFY117" s="582">
        <v>1543800</v>
      </c>
      <c r="AFZ117" s="582">
        <v>826700</v>
      </c>
      <c r="AGA117" s="582">
        <v>2317900</v>
      </c>
      <c r="AGB117" s="582">
        <v>853900</v>
      </c>
      <c r="AGD117" s="582">
        <v>1684700</v>
      </c>
      <c r="AGE117" s="582">
        <v>528500</v>
      </c>
      <c r="AGF117" s="582">
        <v>1438000</v>
      </c>
      <c r="AGG117" s="582">
        <v>3298000</v>
      </c>
      <c r="AGH117" s="582">
        <v>1357580</v>
      </c>
      <c r="AGI117" s="582">
        <v>1351800</v>
      </c>
      <c r="AGJ117" s="582">
        <v>1051800</v>
      </c>
      <c r="AGK117" s="582">
        <v>1134300</v>
      </c>
      <c r="AGL117" s="582">
        <v>546700</v>
      </c>
      <c r="AGM117" s="582">
        <v>1310113</v>
      </c>
      <c r="AGN117" s="582">
        <v>13205346.710000001</v>
      </c>
      <c r="AGO117" s="582">
        <v>3680766.67</v>
      </c>
      <c r="AGP117" s="582">
        <v>2814000</v>
      </c>
      <c r="AGQ117" s="582">
        <v>1746800</v>
      </c>
      <c r="AGR117" s="582">
        <v>1668300</v>
      </c>
      <c r="AGS117" s="582">
        <v>2787150</v>
      </c>
      <c r="AGT117" s="582">
        <v>1496000</v>
      </c>
      <c r="AGU117" s="582">
        <v>0</v>
      </c>
      <c r="AGX117" s="582">
        <v>1618200</v>
      </c>
      <c r="AGY117" s="582">
        <v>1942300</v>
      </c>
      <c r="AGZ117" s="582">
        <v>2777400</v>
      </c>
      <c r="AHA117" s="582">
        <v>1354400</v>
      </c>
      <c r="AHB117" s="582">
        <v>1220300</v>
      </c>
      <c r="AHC117" s="582">
        <v>1510700</v>
      </c>
      <c r="AHD117" s="582">
        <v>372200</v>
      </c>
      <c r="AHE117" s="582">
        <v>866200</v>
      </c>
      <c r="AHF117" s="582">
        <v>945300</v>
      </c>
      <c r="AHG117" s="582">
        <v>1186800</v>
      </c>
      <c r="AHH117" s="582">
        <v>676200</v>
      </c>
      <c r="AHI117" s="582">
        <v>1099400</v>
      </c>
      <c r="AHJ117" s="582">
        <v>465000</v>
      </c>
      <c r="AHK117" s="582">
        <v>1024200</v>
      </c>
      <c r="AHL117" s="582">
        <v>1090800</v>
      </c>
      <c r="AHN117" s="582">
        <v>589600</v>
      </c>
      <c r="AHO117" s="582">
        <v>607400</v>
      </c>
      <c r="AHP117" s="582">
        <v>559300</v>
      </c>
      <c r="AHQ117" s="576">
        <v>1202400</v>
      </c>
      <c r="AHR117" s="576">
        <v>633100</v>
      </c>
      <c r="AHS117" s="576">
        <v>901100</v>
      </c>
      <c r="AHT117" s="582">
        <f t="shared" si="79"/>
        <v>881951393.86999989</v>
      </c>
      <c r="AHV117" s="611" t="s">
        <v>6248</v>
      </c>
      <c r="AHW117" s="611" t="s">
        <v>6143</v>
      </c>
      <c r="AHX117" s="611" t="s">
        <v>6144</v>
      </c>
    </row>
    <row r="118" spans="1:908" x14ac:dyDescent="0.7">
      <c r="A118" s="576" t="str">
        <f t="shared" si="78"/>
        <v>ภาระ</v>
      </c>
      <c r="B118" s="581" t="s">
        <v>6429</v>
      </c>
      <c r="C118" s="582" t="s">
        <v>6148</v>
      </c>
      <c r="D118" s="582">
        <v>76300</v>
      </c>
      <c r="G118" s="582">
        <v>7200</v>
      </c>
      <c r="L118" s="582">
        <v>26600</v>
      </c>
      <c r="M118" s="582">
        <v>182550</v>
      </c>
      <c r="N118" s="582">
        <v>150000</v>
      </c>
      <c r="T118" s="582">
        <v>233683.14</v>
      </c>
      <c r="W118" s="582">
        <v>39600</v>
      </c>
      <c r="X118" s="582">
        <v>4800</v>
      </c>
      <c r="AB118" s="582">
        <v>50520</v>
      </c>
      <c r="AL118" s="582">
        <v>772793</v>
      </c>
      <c r="AO118" s="582">
        <v>22950</v>
      </c>
      <c r="AP118" s="582">
        <v>1600</v>
      </c>
      <c r="AY118" s="582">
        <v>107375</v>
      </c>
      <c r="BA118" s="582">
        <v>47520</v>
      </c>
      <c r="BB118" s="582">
        <v>40320</v>
      </c>
      <c r="BG118" s="582">
        <v>5000</v>
      </c>
      <c r="BH118" s="582">
        <v>5100</v>
      </c>
      <c r="BI118" s="582">
        <v>973875</v>
      </c>
      <c r="BQ118" s="582">
        <v>0</v>
      </c>
      <c r="BS118" s="582">
        <v>15000</v>
      </c>
      <c r="BU118" s="582">
        <v>57600</v>
      </c>
      <c r="BV118" s="582">
        <v>17400</v>
      </c>
      <c r="BW118" s="582">
        <v>61500</v>
      </c>
      <c r="BX118" s="582">
        <v>0</v>
      </c>
      <c r="BY118" s="582">
        <v>0</v>
      </c>
      <c r="CC118" s="582">
        <v>575005.59</v>
      </c>
      <c r="CE118" s="582">
        <v>0</v>
      </c>
      <c r="CX118" s="582">
        <v>5000</v>
      </c>
      <c r="CY118" s="582">
        <v>20000</v>
      </c>
      <c r="CZ118" s="582">
        <v>80950</v>
      </c>
      <c r="DF118" s="582">
        <v>25000</v>
      </c>
      <c r="DG118" s="582">
        <v>678468</v>
      </c>
      <c r="DM118" s="582">
        <v>126300</v>
      </c>
      <c r="DO118" s="582">
        <v>20000</v>
      </c>
      <c r="DP118" s="582">
        <v>15000</v>
      </c>
      <c r="DR118" s="582">
        <v>219300</v>
      </c>
      <c r="DS118" s="582">
        <v>90000</v>
      </c>
      <c r="DT118" s="582">
        <v>13800291.640000001</v>
      </c>
      <c r="EH118" s="582">
        <v>42750</v>
      </c>
      <c r="EI118" s="582">
        <v>387725</v>
      </c>
      <c r="EK118" s="582">
        <v>0</v>
      </c>
      <c r="EL118" s="582">
        <v>3903812</v>
      </c>
      <c r="ET118" s="582">
        <v>15720450</v>
      </c>
      <c r="EX118" s="582">
        <v>10000</v>
      </c>
      <c r="EY118" s="582">
        <v>19700</v>
      </c>
      <c r="FD118" s="582">
        <v>8900</v>
      </c>
      <c r="FE118" s="582">
        <v>103400</v>
      </c>
      <c r="FF118" s="582">
        <v>293877.34000000003</v>
      </c>
      <c r="FG118" s="582">
        <v>226018</v>
      </c>
      <c r="FH118" s="582">
        <v>5000</v>
      </c>
      <c r="FP118" s="582">
        <v>104025</v>
      </c>
      <c r="FY118" s="582">
        <v>7800</v>
      </c>
      <c r="GB118" s="582">
        <v>12280</v>
      </c>
      <c r="GC118" s="582">
        <v>25350</v>
      </c>
      <c r="GF118" s="582">
        <v>11550</v>
      </c>
      <c r="GG118" s="582">
        <v>21050</v>
      </c>
      <c r="GJ118" s="582">
        <v>52500</v>
      </c>
      <c r="GK118" s="582">
        <v>18065</v>
      </c>
      <c r="GL118" s="582">
        <v>15000</v>
      </c>
      <c r="GM118" s="582">
        <v>24450</v>
      </c>
      <c r="GO118" s="582">
        <v>0</v>
      </c>
      <c r="GR118" s="582">
        <v>9882937.5</v>
      </c>
      <c r="GT118" s="582">
        <v>109840</v>
      </c>
      <c r="GU118" s="582">
        <v>1680750</v>
      </c>
      <c r="GW118" s="582">
        <v>5491250</v>
      </c>
      <c r="HA118" s="582">
        <v>482705</v>
      </c>
      <c r="HB118" s="582">
        <v>4400</v>
      </c>
      <c r="HD118" s="582">
        <v>3902738.5</v>
      </c>
      <c r="HF118" s="582">
        <v>2582656.5699999998</v>
      </c>
      <c r="HG118" s="582">
        <v>20000</v>
      </c>
      <c r="HM118" s="582">
        <v>46200</v>
      </c>
      <c r="HO118" s="582">
        <v>10000</v>
      </c>
      <c r="HQ118" s="582">
        <v>5000</v>
      </c>
      <c r="HT118" s="582">
        <v>3450</v>
      </c>
      <c r="ID118" s="582">
        <v>15000</v>
      </c>
      <c r="IH118" s="582">
        <v>211000</v>
      </c>
      <c r="II118" s="582">
        <v>63240</v>
      </c>
      <c r="IL118" s="582">
        <v>287196</v>
      </c>
      <c r="IS118" s="582">
        <v>230000</v>
      </c>
      <c r="IV118" s="582">
        <v>313900</v>
      </c>
      <c r="IW118" s="582">
        <v>1148390</v>
      </c>
      <c r="JD118" s="582">
        <v>102720</v>
      </c>
      <c r="JK118" s="582">
        <v>3900</v>
      </c>
      <c r="JS118" s="582">
        <v>139940</v>
      </c>
      <c r="JY118" s="582">
        <v>11140</v>
      </c>
      <c r="KG118" s="582">
        <v>5000</v>
      </c>
      <c r="KI118" s="582">
        <v>30000</v>
      </c>
      <c r="KO118" s="582">
        <v>0</v>
      </c>
      <c r="KR118" s="582">
        <v>3673250</v>
      </c>
      <c r="KT118" s="582">
        <v>0</v>
      </c>
      <c r="KV118" s="582">
        <v>45190</v>
      </c>
      <c r="KW118" s="582">
        <v>74750</v>
      </c>
      <c r="KZ118" s="582">
        <v>0</v>
      </c>
      <c r="LB118" s="582">
        <v>62710</v>
      </c>
      <c r="LG118" s="582">
        <v>-691780</v>
      </c>
      <c r="LN118" s="582">
        <v>517562.5</v>
      </c>
      <c r="LO118" s="582">
        <v>1457200</v>
      </c>
      <c r="LP118" s="582">
        <v>45280</v>
      </c>
      <c r="LR118" s="582">
        <v>50000</v>
      </c>
      <c r="LY118" s="582">
        <v>0</v>
      </c>
      <c r="MB118" s="582">
        <v>3482275</v>
      </c>
      <c r="MH118" s="582">
        <v>0</v>
      </c>
      <c r="MI118" s="582">
        <v>50000</v>
      </c>
      <c r="MJ118" s="582">
        <v>54960</v>
      </c>
      <c r="MO118" s="582">
        <v>6450</v>
      </c>
      <c r="MP118" s="582">
        <v>30000</v>
      </c>
      <c r="MQ118" s="582">
        <v>50400</v>
      </c>
      <c r="MX118" s="582">
        <v>1650000</v>
      </c>
      <c r="MZ118" s="582">
        <v>14850</v>
      </c>
      <c r="NB118" s="582">
        <v>898500</v>
      </c>
      <c r="ND118" s="582">
        <v>38600</v>
      </c>
      <c r="NF118" s="582">
        <v>560550</v>
      </c>
      <c r="NJ118" s="582">
        <v>53550</v>
      </c>
      <c r="NL118" s="582">
        <v>30060</v>
      </c>
      <c r="NO118" s="582">
        <v>0</v>
      </c>
      <c r="NQ118" s="582">
        <v>288400</v>
      </c>
      <c r="NV118" s="582">
        <v>240625</v>
      </c>
      <c r="NW118" s="582">
        <v>101055</v>
      </c>
      <c r="NX118" s="582">
        <v>1380000</v>
      </c>
      <c r="NY118" s="582">
        <v>458250.41</v>
      </c>
      <c r="NZ118" s="582">
        <v>303287.5</v>
      </c>
      <c r="OH118" s="582">
        <v>22840</v>
      </c>
      <c r="OM118" s="582">
        <v>0</v>
      </c>
      <c r="ON118" s="582">
        <v>1188780</v>
      </c>
      <c r="OO118" s="582">
        <v>7000</v>
      </c>
      <c r="OP118" s="582">
        <v>0</v>
      </c>
      <c r="OQ118" s="582">
        <v>155360</v>
      </c>
      <c r="OT118" s="582">
        <v>17712</v>
      </c>
      <c r="OX118" s="582">
        <v>28315</v>
      </c>
      <c r="OZ118" s="582">
        <v>18750</v>
      </c>
      <c r="PE118" s="582">
        <v>314252</v>
      </c>
      <c r="PI118" s="582">
        <v>70320</v>
      </c>
      <c r="PM118" s="582">
        <v>127100</v>
      </c>
      <c r="PO118" s="582">
        <v>750</v>
      </c>
      <c r="PU118" s="582">
        <v>2729875</v>
      </c>
      <c r="PX118" s="582">
        <v>27090</v>
      </c>
      <c r="PZ118" s="582">
        <v>15000</v>
      </c>
      <c r="QA118" s="582">
        <v>60000</v>
      </c>
      <c r="QE118" s="582">
        <v>215440</v>
      </c>
      <c r="QF118" s="582">
        <v>3900</v>
      </c>
      <c r="QG118" s="582">
        <v>65000</v>
      </c>
      <c r="QJ118" s="582">
        <v>40000</v>
      </c>
      <c r="QN118" s="582">
        <v>65000</v>
      </c>
      <c r="QO118" s="582">
        <v>80000</v>
      </c>
      <c r="QP118" s="582">
        <v>15000</v>
      </c>
      <c r="QS118" s="582">
        <v>15000</v>
      </c>
      <c r="RD118" s="582">
        <v>662152.5</v>
      </c>
      <c r="RH118" s="582">
        <v>51706787.5</v>
      </c>
      <c r="RI118" s="582">
        <v>30433790</v>
      </c>
      <c r="RJ118" s="582">
        <v>8135175</v>
      </c>
      <c r="RK118" s="582">
        <v>14778750</v>
      </c>
      <c r="RL118" s="582">
        <v>5746000</v>
      </c>
      <c r="RM118" s="582">
        <v>13755000</v>
      </c>
      <c r="RN118" s="582">
        <v>43972000</v>
      </c>
      <c r="RO118" s="582">
        <v>6427400</v>
      </c>
      <c r="RP118" s="582">
        <v>1200</v>
      </c>
      <c r="RS118" s="582">
        <v>7507500</v>
      </c>
      <c r="RT118" s="582">
        <v>94600</v>
      </c>
      <c r="RU118" s="582">
        <v>7439500</v>
      </c>
      <c r="RW118" s="582">
        <v>2510000</v>
      </c>
      <c r="RX118" s="582">
        <v>38400</v>
      </c>
      <c r="RZ118" s="582">
        <v>4351000</v>
      </c>
      <c r="SA118" s="582">
        <v>37920</v>
      </c>
      <c r="SB118" s="582">
        <v>0</v>
      </c>
      <c r="SC118" s="582">
        <v>20000</v>
      </c>
      <c r="SJ118" s="582">
        <v>5000</v>
      </c>
      <c r="SP118" s="582">
        <v>1200</v>
      </c>
      <c r="SQ118" s="582">
        <v>651677.41</v>
      </c>
      <c r="SR118" s="582">
        <v>10550</v>
      </c>
      <c r="SV118" s="582">
        <v>18000</v>
      </c>
      <c r="SW118" s="582">
        <v>6700</v>
      </c>
      <c r="SZ118" s="582">
        <v>4880</v>
      </c>
      <c r="TA118" s="582">
        <v>9120</v>
      </c>
      <c r="TC118" s="582">
        <v>186130</v>
      </c>
      <c r="TE118" s="582">
        <v>52180</v>
      </c>
      <c r="TH118" s="582">
        <v>28450</v>
      </c>
      <c r="TI118" s="582">
        <v>33720</v>
      </c>
      <c r="TJ118" s="582">
        <v>90000</v>
      </c>
      <c r="TL118" s="582">
        <v>12000</v>
      </c>
      <c r="UF118" s="582">
        <v>0</v>
      </c>
      <c r="UI118" s="582">
        <v>1329767.2</v>
      </c>
      <c r="UP118" s="582">
        <v>0</v>
      </c>
      <c r="UQ118" s="582">
        <v>0</v>
      </c>
      <c r="UW118" s="582">
        <v>30000</v>
      </c>
      <c r="VF118" s="582">
        <v>110500</v>
      </c>
      <c r="VH118" s="582">
        <v>119000</v>
      </c>
      <c r="VJ118" s="582">
        <v>5000</v>
      </c>
      <c r="VO118" s="582">
        <v>73020</v>
      </c>
      <c r="VP118" s="582">
        <v>1032107.5</v>
      </c>
      <c r="VR118" s="582">
        <v>150000</v>
      </c>
      <c r="VU118" s="582">
        <v>3000</v>
      </c>
      <c r="VW118" s="582">
        <v>627060</v>
      </c>
      <c r="VY118" s="582">
        <v>145881</v>
      </c>
      <c r="WC118" s="582">
        <v>8000</v>
      </c>
      <c r="WG118" s="582">
        <v>1200</v>
      </c>
      <c r="WH118" s="582">
        <v>15000</v>
      </c>
      <c r="WI118" s="582">
        <v>15000</v>
      </c>
      <c r="WJ118" s="582">
        <v>3000</v>
      </c>
      <c r="WO118" s="582">
        <v>5000</v>
      </c>
      <c r="WQ118" s="582">
        <v>0</v>
      </c>
      <c r="XB118" s="582">
        <v>50520</v>
      </c>
      <c r="XC118" s="582">
        <v>10000</v>
      </c>
      <c r="XD118" s="582">
        <v>556000</v>
      </c>
      <c r="XE118" s="582">
        <v>48120</v>
      </c>
      <c r="XF118" s="582">
        <v>12000</v>
      </c>
      <c r="XJ118" s="582">
        <v>81380</v>
      </c>
      <c r="XK118" s="582">
        <v>15900</v>
      </c>
      <c r="XL118" s="582">
        <v>0</v>
      </c>
      <c r="XM118" s="582">
        <v>38120</v>
      </c>
      <c r="XN118" s="582">
        <v>218828</v>
      </c>
      <c r="XP118" s="582">
        <v>31450</v>
      </c>
      <c r="XR118" s="582">
        <v>40770</v>
      </c>
      <c r="XU118" s="582">
        <v>4300</v>
      </c>
      <c r="XV118" s="582">
        <v>34800</v>
      </c>
      <c r="XW118" s="582">
        <v>35310</v>
      </c>
      <c r="XX118" s="582">
        <v>11900</v>
      </c>
      <c r="XY118" s="582">
        <v>1200</v>
      </c>
      <c r="XZ118" s="582">
        <v>7880</v>
      </c>
      <c r="YE118" s="582">
        <v>11920</v>
      </c>
      <c r="YG118" s="582">
        <v>11230</v>
      </c>
      <c r="YJ118" s="582">
        <v>140000</v>
      </c>
      <c r="YK118" s="582">
        <v>15000</v>
      </c>
      <c r="YL118" s="582">
        <v>397083</v>
      </c>
      <c r="YO118" s="582">
        <v>668471</v>
      </c>
      <c r="YR118" s="582">
        <v>7320</v>
      </c>
      <c r="YU118" s="582">
        <v>410257</v>
      </c>
      <c r="YZ118" s="582">
        <v>10000</v>
      </c>
      <c r="ZA118" s="582">
        <v>0</v>
      </c>
      <c r="ZC118" s="582">
        <v>20631</v>
      </c>
      <c r="ZD118" s="582">
        <v>600000</v>
      </c>
      <c r="ZF118" s="582">
        <v>42240</v>
      </c>
      <c r="ZG118" s="582">
        <v>73200</v>
      </c>
      <c r="ZI118" s="582">
        <v>79560</v>
      </c>
      <c r="ZK118" s="582">
        <v>91971</v>
      </c>
      <c r="ZP118" s="582">
        <v>350000</v>
      </c>
      <c r="ZZ118" s="582">
        <v>25540</v>
      </c>
      <c r="AAJ118" s="582">
        <v>66420</v>
      </c>
      <c r="AAL118" s="582">
        <v>118000</v>
      </c>
      <c r="AAN118" s="582">
        <v>185500</v>
      </c>
      <c r="AAR118" s="582">
        <v>40000</v>
      </c>
      <c r="AAS118" s="582">
        <v>1897579</v>
      </c>
      <c r="AAV118" s="582">
        <v>270660</v>
      </c>
      <c r="AAW118" s="582">
        <v>340269</v>
      </c>
      <c r="ABQ118" s="582">
        <v>127602</v>
      </c>
      <c r="ABS118" s="582">
        <v>131340</v>
      </c>
      <c r="ABW118" s="582">
        <v>17850</v>
      </c>
      <c r="ACI118" s="582">
        <v>37000</v>
      </c>
      <c r="ACK118" s="582">
        <v>84500</v>
      </c>
      <c r="ACL118" s="582">
        <v>0</v>
      </c>
      <c r="ACQ118" s="582">
        <v>400000</v>
      </c>
      <c r="ACX118" s="582">
        <v>10000</v>
      </c>
      <c r="ACY118" s="582">
        <v>178000</v>
      </c>
      <c r="ACZ118" s="582">
        <v>933862</v>
      </c>
      <c r="ADB118" s="582">
        <v>0</v>
      </c>
      <c r="ADE118" s="582">
        <v>37640</v>
      </c>
      <c r="ADF118" s="582">
        <v>30000</v>
      </c>
      <c r="ADH118" s="582">
        <v>1982687.5</v>
      </c>
      <c r="ADR118" s="582">
        <v>2879351.32</v>
      </c>
      <c r="ADX118" s="582">
        <v>2695000</v>
      </c>
      <c r="AEB118" s="582">
        <v>11700</v>
      </c>
      <c r="AEC118" s="582">
        <v>5000</v>
      </c>
      <c r="AED118" s="582">
        <v>10000</v>
      </c>
      <c r="AEH118" s="582">
        <v>42900</v>
      </c>
      <c r="AEI118" s="582">
        <v>1000</v>
      </c>
      <c r="AEK118" s="582">
        <v>100000</v>
      </c>
      <c r="AEN118" s="582">
        <v>10000</v>
      </c>
      <c r="AEP118" s="582">
        <v>5000</v>
      </c>
      <c r="AEQ118" s="582">
        <v>60000</v>
      </c>
      <c r="AES118" s="582">
        <v>950000</v>
      </c>
      <c r="AET118" s="582">
        <v>394184</v>
      </c>
      <c r="AEV118" s="582">
        <v>58620</v>
      </c>
      <c r="AEY118" s="582">
        <v>295000</v>
      </c>
      <c r="AFA118" s="582">
        <v>95010</v>
      </c>
      <c r="AFC118" s="582">
        <v>0</v>
      </c>
      <c r="AFD118" s="582">
        <v>2290000</v>
      </c>
      <c r="AFF118" s="582">
        <v>500000</v>
      </c>
      <c r="AFG118" s="582">
        <v>200000</v>
      </c>
      <c r="AFH118" s="582">
        <v>703000</v>
      </c>
      <c r="AFI118" s="582">
        <v>287000</v>
      </c>
      <c r="AFJ118" s="582">
        <v>3102000</v>
      </c>
      <c r="AFK118" s="582">
        <v>220000</v>
      </c>
      <c r="AFM118" s="582">
        <v>242000</v>
      </c>
      <c r="AFN118" s="582">
        <v>160000</v>
      </c>
      <c r="AFO118" s="582">
        <v>193000</v>
      </c>
      <c r="AFP118" s="582">
        <v>186000</v>
      </c>
      <c r="AFQ118" s="582">
        <v>1779000</v>
      </c>
      <c r="AFR118" s="582">
        <v>384000</v>
      </c>
      <c r="AFS118" s="582">
        <v>245000</v>
      </c>
      <c r="AFT118" s="582">
        <v>239000</v>
      </c>
      <c r="AFU118" s="582">
        <v>259300</v>
      </c>
      <c r="AFV118" s="582">
        <v>195000</v>
      </c>
      <c r="AFW118" s="582">
        <v>387140</v>
      </c>
      <c r="AFX118" s="582">
        <v>332000</v>
      </c>
      <c r="AFY118" s="582">
        <v>292000</v>
      </c>
      <c r="AFZ118" s="582">
        <v>333013.52</v>
      </c>
      <c r="AGA118" s="582">
        <v>542000</v>
      </c>
      <c r="AGB118" s="582">
        <v>4851536.21</v>
      </c>
      <c r="AGC118" s="582">
        <v>25000</v>
      </c>
      <c r="AGD118" s="582">
        <v>5000</v>
      </c>
      <c r="AGF118" s="582">
        <v>13900</v>
      </c>
      <c r="AGG118" s="582">
        <v>6300</v>
      </c>
      <c r="AGH118" s="582">
        <v>199560</v>
      </c>
      <c r="AGK118" s="582">
        <v>39450</v>
      </c>
      <c r="AGL118" s="582">
        <v>7800</v>
      </c>
      <c r="AGN118" s="582">
        <v>27936000</v>
      </c>
      <c r="AGS118" s="582">
        <v>260000</v>
      </c>
      <c r="AGV118" s="582">
        <v>0</v>
      </c>
      <c r="AGY118" s="582">
        <v>525760</v>
      </c>
      <c r="AGZ118" s="582">
        <v>680000</v>
      </c>
      <c r="AHA118" s="582">
        <v>701233</v>
      </c>
      <c r="AHB118" s="582">
        <v>288000</v>
      </c>
      <c r="AHO118" s="582">
        <v>24120</v>
      </c>
      <c r="AHP118" s="582">
        <v>92892</v>
      </c>
      <c r="AHR118" s="576">
        <v>145350.32999999999</v>
      </c>
      <c r="AHS118" s="576">
        <v>56492</v>
      </c>
      <c r="AHT118" s="582">
        <f t="shared" si="79"/>
        <v>356542857.67999995</v>
      </c>
      <c r="AHV118" s="611" t="s">
        <v>6248</v>
      </c>
      <c r="AHW118" s="611" t="s">
        <v>6145</v>
      </c>
      <c r="AHX118" s="611" t="s">
        <v>6146</v>
      </c>
    </row>
    <row r="119" spans="1:908" x14ac:dyDescent="0.7">
      <c r="A119" s="576" t="str">
        <f t="shared" si="78"/>
        <v>ภาระ</v>
      </c>
      <c r="B119" s="581" t="s">
        <v>6430</v>
      </c>
      <c r="C119" s="582" t="s">
        <v>6013</v>
      </c>
      <c r="D119" s="582">
        <v>9406.3700000000008</v>
      </c>
      <c r="E119" s="582">
        <v>403029.01</v>
      </c>
      <c r="F119" s="582">
        <v>1177296.8400000001</v>
      </c>
      <c r="G119" s="582">
        <v>207833.14</v>
      </c>
      <c r="H119" s="582">
        <v>805000</v>
      </c>
      <c r="I119" s="582">
        <v>423365.47</v>
      </c>
      <c r="J119" s="582">
        <v>956515.29</v>
      </c>
      <c r="K119" s="582">
        <v>788.16</v>
      </c>
      <c r="L119" s="582">
        <v>26099.040000000001</v>
      </c>
      <c r="M119" s="582">
        <v>2816319.96</v>
      </c>
      <c r="N119" s="582">
        <v>193901.04</v>
      </c>
      <c r="O119" s="582">
        <v>197983.5</v>
      </c>
      <c r="P119" s="582">
        <v>441860.45</v>
      </c>
      <c r="Q119" s="582">
        <v>224501.49</v>
      </c>
      <c r="R119" s="582">
        <v>215407.78</v>
      </c>
      <c r="S119" s="582">
        <v>617654.78</v>
      </c>
      <c r="T119" s="582">
        <v>39688</v>
      </c>
      <c r="U119" s="582">
        <v>111243.4</v>
      </c>
      <c r="V119" s="582">
        <v>6055154.4500000002</v>
      </c>
      <c r="W119" s="582">
        <v>1404417.5</v>
      </c>
      <c r="X119" s="582">
        <v>248592.27</v>
      </c>
      <c r="Y119" s="582">
        <v>459898.8</v>
      </c>
      <c r="Z119" s="582">
        <v>285921.65999999997</v>
      </c>
      <c r="AA119" s="582">
        <v>374125.37</v>
      </c>
      <c r="AB119" s="582">
        <v>619886.59</v>
      </c>
      <c r="AC119" s="582">
        <v>1866330.63</v>
      </c>
      <c r="AD119" s="582">
        <v>458705.3</v>
      </c>
      <c r="AF119" s="582">
        <v>1688559.04</v>
      </c>
      <c r="AG119" s="582">
        <v>8560</v>
      </c>
      <c r="AH119" s="582">
        <v>1448901.13</v>
      </c>
      <c r="AI119" s="582">
        <v>456830.94</v>
      </c>
      <c r="AJ119" s="582">
        <v>283443.09000000003</v>
      </c>
      <c r="AK119" s="582">
        <v>367658.66</v>
      </c>
      <c r="AL119" s="582">
        <v>44795</v>
      </c>
      <c r="AM119" s="582">
        <v>421301.32</v>
      </c>
      <c r="AN119" s="582">
        <v>138618.85</v>
      </c>
      <c r="AO119" s="582">
        <v>10783</v>
      </c>
      <c r="AP119" s="582">
        <v>515892.62</v>
      </c>
      <c r="AQ119" s="582">
        <v>158948.62</v>
      </c>
      <c r="AR119" s="582">
        <v>115344.98</v>
      </c>
      <c r="AS119" s="582">
        <v>13586.31</v>
      </c>
      <c r="AT119" s="582">
        <v>3121521.26</v>
      </c>
      <c r="AU119" s="582">
        <v>131356.72</v>
      </c>
      <c r="AV119" s="582">
        <v>91811.46</v>
      </c>
      <c r="AW119" s="582">
        <v>29697.8</v>
      </c>
      <c r="AX119" s="582">
        <v>307975.19</v>
      </c>
      <c r="AY119" s="582">
        <v>0</v>
      </c>
      <c r="AZ119" s="582">
        <v>188916.55000000002</v>
      </c>
      <c r="BA119" s="582">
        <v>177506.67</v>
      </c>
      <c r="BD119" s="582">
        <v>90061.19</v>
      </c>
      <c r="BE119" s="582">
        <v>122125.62</v>
      </c>
      <c r="BF119" s="582">
        <v>478266.45999999996</v>
      </c>
      <c r="BG119" s="582">
        <v>102314.02</v>
      </c>
      <c r="BH119" s="582">
        <v>119346.23</v>
      </c>
      <c r="BI119" s="582">
        <v>54348.7</v>
      </c>
      <c r="BK119" s="582">
        <v>197118.68</v>
      </c>
      <c r="BL119" s="582">
        <v>162920.57999999999</v>
      </c>
      <c r="BM119" s="582">
        <v>564123.06000000006</v>
      </c>
      <c r="BN119" s="582">
        <v>272150.19</v>
      </c>
      <c r="BO119" s="582">
        <v>131535.37</v>
      </c>
      <c r="BP119" s="582">
        <v>63358.21</v>
      </c>
      <c r="BQ119" s="582">
        <v>68643.11</v>
      </c>
      <c r="BS119" s="582">
        <v>308087.90000000002</v>
      </c>
      <c r="BT119" s="582">
        <v>3722.75</v>
      </c>
      <c r="BU119" s="582">
        <v>1089007.07</v>
      </c>
      <c r="BV119" s="582">
        <v>15132.1</v>
      </c>
      <c r="BW119" s="582">
        <v>236259.83</v>
      </c>
      <c r="BX119" s="582">
        <v>216915.66</v>
      </c>
      <c r="BY119" s="582">
        <v>493842.82</v>
      </c>
      <c r="BZ119" s="582">
        <v>983645.15999999992</v>
      </c>
      <c r="CA119" s="582">
        <v>4233</v>
      </c>
      <c r="CB119" s="582">
        <v>413528.85000000003</v>
      </c>
      <c r="CC119" s="582">
        <v>852257.90000000014</v>
      </c>
      <c r="CD119" s="582">
        <v>3638.8599999999997</v>
      </c>
      <c r="CE119" s="582">
        <v>168217.63999999998</v>
      </c>
      <c r="CF119" s="582">
        <v>209637.61</v>
      </c>
      <c r="CG119" s="582">
        <v>0</v>
      </c>
      <c r="CH119" s="582">
        <v>264854.49</v>
      </c>
      <c r="CI119" s="582">
        <v>1127760.78</v>
      </c>
      <c r="CJ119" s="582">
        <v>241820.11</v>
      </c>
      <c r="CK119" s="582">
        <v>227222.96</v>
      </c>
      <c r="CL119" s="582">
        <v>437667.71</v>
      </c>
      <c r="CM119" s="582">
        <v>221266.95</v>
      </c>
      <c r="CN119" s="582">
        <v>576872.57999999996</v>
      </c>
      <c r="CO119" s="582">
        <v>137017.5</v>
      </c>
      <c r="CP119" s="582">
        <v>231363.29</v>
      </c>
      <c r="CQ119" s="582">
        <v>207519.22</v>
      </c>
      <c r="CR119" s="582">
        <v>263171.21000000002</v>
      </c>
      <c r="CS119" s="582">
        <v>213630.5</v>
      </c>
      <c r="CT119" s="582">
        <v>2371683.2599999998</v>
      </c>
      <c r="CU119" s="582">
        <v>203564.72</v>
      </c>
      <c r="CV119" s="582">
        <v>196960.03</v>
      </c>
      <c r="CW119" s="582">
        <v>37656.46</v>
      </c>
      <c r="CX119" s="582">
        <v>230966.21</v>
      </c>
      <c r="CY119" s="582">
        <v>11036.67</v>
      </c>
      <c r="CZ119" s="582">
        <v>207439.28</v>
      </c>
      <c r="DA119" s="582">
        <v>201509.43</v>
      </c>
      <c r="DB119" s="582">
        <v>1556014.02</v>
      </c>
      <c r="DC119" s="582">
        <v>5829734.6900000004</v>
      </c>
      <c r="DD119" s="582">
        <v>222306.92</v>
      </c>
      <c r="DE119" s="582">
        <v>270712.71999999997</v>
      </c>
      <c r="DF119" s="582">
        <v>357921.44</v>
      </c>
      <c r="DG119" s="582">
        <v>388485.12</v>
      </c>
      <c r="DH119" s="582">
        <v>311417.19</v>
      </c>
      <c r="DI119" s="582">
        <v>9919.8700000000008</v>
      </c>
      <c r="DJ119" s="582">
        <v>151771.54</v>
      </c>
      <c r="DK119" s="582">
        <v>8280887.96</v>
      </c>
      <c r="DL119" s="582">
        <v>881728.85</v>
      </c>
      <c r="DM119" s="582">
        <v>508947.28</v>
      </c>
      <c r="DN119" s="582">
        <v>762172.21</v>
      </c>
      <c r="DO119" s="582">
        <v>472028.9</v>
      </c>
      <c r="DP119" s="582">
        <v>786016.86</v>
      </c>
      <c r="DQ119" s="582">
        <v>493869.75</v>
      </c>
      <c r="DR119" s="582">
        <v>664799.19999999995</v>
      </c>
      <c r="DS119" s="582">
        <v>726633.99</v>
      </c>
      <c r="DT119" s="582">
        <v>61185.31</v>
      </c>
      <c r="DV119" s="582">
        <v>1989463.03</v>
      </c>
      <c r="DW119" s="582">
        <v>1781269.24</v>
      </c>
      <c r="DX119" s="582">
        <v>377859.9</v>
      </c>
      <c r="DY119" s="582">
        <v>15276.28</v>
      </c>
      <c r="DZ119" s="582">
        <v>625.95000000000005</v>
      </c>
      <c r="EA119" s="582">
        <v>15524.42</v>
      </c>
      <c r="EB119" s="582">
        <v>248192.12</v>
      </c>
      <c r="EC119" s="582">
        <v>36380</v>
      </c>
      <c r="ED119" s="582">
        <v>395360.65</v>
      </c>
      <c r="EE119" s="582">
        <v>430950.02</v>
      </c>
      <c r="EF119" s="582">
        <v>1621184.22</v>
      </c>
      <c r="EG119" s="582">
        <v>0</v>
      </c>
      <c r="EH119" s="582">
        <v>0</v>
      </c>
      <c r="EI119" s="582">
        <v>287539.23</v>
      </c>
      <c r="EJ119" s="582">
        <v>662684.59</v>
      </c>
      <c r="EK119" s="582">
        <v>571860.42000000004</v>
      </c>
      <c r="EL119" s="582">
        <v>540891.47</v>
      </c>
      <c r="EM119" s="582">
        <v>21500.34</v>
      </c>
      <c r="EO119" s="582">
        <v>301398.61</v>
      </c>
      <c r="EP119" s="582">
        <v>1725679.71</v>
      </c>
      <c r="EQ119" s="582">
        <v>585083.43000000005</v>
      </c>
      <c r="ER119" s="582">
        <v>834780.85</v>
      </c>
      <c r="ES119" s="582">
        <v>3442.24</v>
      </c>
      <c r="ET119" s="582">
        <v>1707331.16</v>
      </c>
      <c r="EU119" s="582">
        <v>847090.29</v>
      </c>
      <c r="EV119" s="582">
        <v>961716.62</v>
      </c>
      <c r="EX119" s="582">
        <v>156784.03</v>
      </c>
      <c r="EY119" s="582">
        <v>611006.18000000005</v>
      </c>
      <c r="EZ119" s="582">
        <v>710339.38</v>
      </c>
      <c r="FA119" s="582">
        <v>507250.97</v>
      </c>
      <c r="FB119" s="582">
        <v>847932.86</v>
      </c>
      <c r="FC119" s="582">
        <v>13662.83</v>
      </c>
      <c r="FD119" s="582">
        <v>307063.95</v>
      </c>
      <c r="FE119" s="582">
        <v>225415.85</v>
      </c>
      <c r="FF119" s="582">
        <v>9605.75</v>
      </c>
      <c r="FG119" s="582">
        <v>968322.21</v>
      </c>
      <c r="FH119" s="582">
        <v>197441.71</v>
      </c>
      <c r="FJ119" s="582">
        <v>174929.8</v>
      </c>
      <c r="FK119" s="582">
        <v>237887.58</v>
      </c>
      <c r="FL119" s="582">
        <v>354713.43</v>
      </c>
      <c r="FM119" s="582">
        <v>433000</v>
      </c>
      <c r="FN119" s="582">
        <v>346612.54</v>
      </c>
      <c r="FO119" s="582">
        <v>1605</v>
      </c>
      <c r="FP119" s="582">
        <v>4058.51</v>
      </c>
      <c r="FQ119" s="582">
        <v>114876.46</v>
      </c>
      <c r="FR119" s="582">
        <v>244389.19</v>
      </c>
      <c r="FS119" s="582">
        <v>492589.26</v>
      </c>
      <c r="FT119" s="582">
        <v>375911.05</v>
      </c>
      <c r="FU119" s="582">
        <v>376729.72</v>
      </c>
      <c r="FV119" s="582">
        <v>274262.55</v>
      </c>
      <c r="FW119" s="582">
        <v>1429184.83</v>
      </c>
      <c r="FY119" s="582">
        <v>17333.650000000001</v>
      </c>
      <c r="FZ119" s="582">
        <v>251497.39</v>
      </c>
      <c r="GA119" s="582">
        <v>700942.57</v>
      </c>
      <c r="GB119" s="582">
        <v>602306.74</v>
      </c>
      <c r="GD119" s="582">
        <v>229647.89</v>
      </c>
      <c r="GE119" s="582">
        <v>31291.89</v>
      </c>
      <c r="GF119" s="582">
        <v>254787.75</v>
      </c>
      <c r="GG119" s="582">
        <v>8110</v>
      </c>
      <c r="GI119" s="582">
        <v>602166.24</v>
      </c>
      <c r="GK119" s="582">
        <v>5438.22</v>
      </c>
      <c r="GL119" s="582">
        <v>624830.41</v>
      </c>
      <c r="GM119" s="582">
        <v>230392.65</v>
      </c>
      <c r="GN119" s="582">
        <v>124370.88</v>
      </c>
      <c r="GO119" s="582">
        <v>199185.6</v>
      </c>
      <c r="GP119" s="582">
        <v>105846.3</v>
      </c>
      <c r="GR119" s="582">
        <v>471922.97</v>
      </c>
      <c r="GS119" s="582">
        <v>232200</v>
      </c>
      <c r="GT119" s="582">
        <v>679477.22</v>
      </c>
      <c r="GU119" s="582">
        <v>241.82</v>
      </c>
      <c r="GV119" s="582">
        <v>0</v>
      </c>
      <c r="GW119" s="582">
        <v>686673</v>
      </c>
      <c r="GX119" s="582">
        <v>266984.21999999997</v>
      </c>
      <c r="GY119" s="582">
        <v>1757070.85</v>
      </c>
      <c r="HA119" s="582">
        <v>763960.78</v>
      </c>
      <c r="HB119" s="582">
        <v>605154.31000000006</v>
      </c>
      <c r="HC119" s="582">
        <v>73425</v>
      </c>
      <c r="HD119" s="582">
        <v>802045.39</v>
      </c>
      <c r="HE119" s="582">
        <v>1501022.64</v>
      </c>
      <c r="HF119" s="582">
        <v>64298.69</v>
      </c>
      <c r="HG119" s="582">
        <v>844286.5</v>
      </c>
      <c r="HH119" s="582">
        <v>928100</v>
      </c>
      <c r="HI119" s="582">
        <v>0</v>
      </c>
      <c r="HJ119" s="582">
        <v>226957.36</v>
      </c>
      <c r="HL119" s="582">
        <v>424085.17</v>
      </c>
      <c r="HM119" s="582">
        <v>1882201.04</v>
      </c>
      <c r="HN119" s="582">
        <v>289800</v>
      </c>
      <c r="HO119" s="582">
        <v>283944.45</v>
      </c>
      <c r="HP119" s="582">
        <v>239849.74</v>
      </c>
      <c r="HQ119" s="582">
        <v>2780.93</v>
      </c>
      <c r="HR119" s="582">
        <v>1010949.55</v>
      </c>
      <c r="HS119" s="582">
        <v>3050671.67</v>
      </c>
      <c r="HT119" s="582">
        <v>98498.77</v>
      </c>
      <c r="HU119" s="582">
        <v>14284</v>
      </c>
      <c r="HV119" s="582">
        <v>261773.84</v>
      </c>
      <c r="HW119" s="582">
        <v>187778.59</v>
      </c>
      <c r="HX119" s="582">
        <v>160701.91</v>
      </c>
      <c r="HY119" s="582">
        <v>853750.01</v>
      </c>
      <c r="HZ119" s="582">
        <v>242264.02</v>
      </c>
      <c r="IA119" s="582">
        <v>253732.9</v>
      </c>
      <c r="IB119" s="582">
        <v>240664.38</v>
      </c>
      <c r="IC119" s="582">
        <v>212141.03</v>
      </c>
      <c r="ID119" s="582">
        <v>473050.88</v>
      </c>
      <c r="IE119" s="582">
        <v>119814.79</v>
      </c>
      <c r="IF119" s="582">
        <v>298203.42</v>
      </c>
      <c r="IG119" s="582">
        <v>214255.78</v>
      </c>
      <c r="IH119" s="582">
        <v>188990.98</v>
      </c>
      <c r="IJ119" s="582">
        <v>4321313.12</v>
      </c>
      <c r="IK119" s="582">
        <v>301671.45</v>
      </c>
      <c r="IL119" s="582">
        <v>627169.02</v>
      </c>
      <c r="IM119" s="582">
        <v>909605.08</v>
      </c>
      <c r="IN119" s="582">
        <v>361716.82</v>
      </c>
      <c r="IO119" s="582">
        <v>281171.01999999996</v>
      </c>
      <c r="IP119" s="582">
        <v>192684.7</v>
      </c>
      <c r="IQ119" s="582">
        <v>197967.71</v>
      </c>
      <c r="IR119" s="582">
        <v>222587.4</v>
      </c>
      <c r="IS119" s="582">
        <v>6012.72</v>
      </c>
      <c r="IT119" s="582">
        <v>4114036.18</v>
      </c>
      <c r="IU119" s="582">
        <v>0</v>
      </c>
      <c r="IV119" s="582">
        <v>-3805.4</v>
      </c>
      <c r="IW119" s="582">
        <v>299964.96000000002</v>
      </c>
      <c r="IX119" s="582">
        <v>363815.32</v>
      </c>
      <c r="IZ119" s="582">
        <v>476880.33</v>
      </c>
      <c r="JA119" s="582">
        <v>134015.89000000001</v>
      </c>
      <c r="JB119" s="582">
        <v>248023.67</v>
      </c>
      <c r="JC119" s="582">
        <v>310054.64</v>
      </c>
      <c r="JD119" s="582">
        <v>626814.38</v>
      </c>
      <c r="JE119" s="582">
        <v>173092.07</v>
      </c>
      <c r="JF119" s="582">
        <v>778.43</v>
      </c>
      <c r="JG119" s="582">
        <v>1570227.84</v>
      </c>
      <c r="JH119" s="582">
        <v>271465.77</v>
      </c>
      <c r="JI119" s="582">
        <v>503343.76</v>
      </c>
      <c r="JJ119" s="582">
        <v>14898.57</v>
      </c>
      <c r="JK119" s="582">
        <v>162366.29999999999</v>
      </c>
      <c r="JL119" s="582">
        <v>2278565.17</v>
      </c>
      <c r="JM119" s="582">
        <v>216841.05</v>
      </c>
      <c r="JN119" s="582">
        <v>221843.55</v>
      </c>
      <c r="JO119" s="582">
        <v>387968.24</v>
      </c>
      <c r="JP119" s="582">
        <v>254156.16</v>
      </c>
      <c r="JQ119" s="582">
        <v>459369.34</v>
      </c>
      <c r="JR119" s="582">
        <v>368313.41</v>
      </c>
      <c r="JS119" s="582">
        <v>3310556.77</v>
      </c>
      <c r="JU119" s="582">
        <v>298123.75</v>
      </c>
      <c r="JV119" s="582">
        <v>265037.78000000003</v>
      </c>
      <c r="JW119" s="582">
        <v>546217.41</v>
      </c>
      <c r="JX119" s="582">
        <v>287682.23</v>
      </c>
      <c r="JY119" s="582">
        <v>968488.27</v>
      </c>
      <c r="JZ119" s="582">
        <v>487500</v>
      </c>
      <c r="KA119" s="582">
        <v>298761.03999999998</v>
      </c>
      <c r="KB119" s="582">
        <v>539762.31000000006</v>
      </c>
      <c r="KC119" s="582">
        <v>0</v>
      </c>
      <c r="KD119" s="582">
        <v>327402.40999999997</v>
      </c>
      <c r="KE119" s="582">
        <v>3413.3</v>
      </c>
      <c r="KF119" s="582">
        <v>158898.44</v>
      </c>
      <c r="KH119" s="582">
        <v>151413.41</v>
      </c>
      <c r="KI119" s="582">
        <v>5326016.93</v>
      </c>
      <c r="KJ119" s="582">
        <v>1297114.79</v>
      </c>
      <c r="KK119" s="582">
        <v>653551.71</v>
      </c>
      <c r="KL119" s="582">
        <v>0</v>
      </c>
      <c r="KN119" s="582">
        <v>492387</v>
      </c>
      <c r="KO119" s="582">
        <v>1444368.9</v>
      </c>
      <c r="KP119" s="582">
        <v>163699.54999999999</v>
      </c>
      <c r="KR119" s="582">
        <v>8018908.5499999998</v>
      </c>
      <c r="KS119" s="582">
        <v>317955.14</v>
      </c>
      <c r="KT119" s="582">
        <v>350855.74</v>
      </c>
      <c r="KU119" s="582">
        <v>1155088.6499999999</v>
      </c>
      <c r="KV119" s="582">
        <v>222699.8</v>
      </c>
      <c r="KW119" s="582">
        <v>521246.15</v>
      </c>
      <c r="KY119" s="582">
        <v>463439.08</v>
      </c>
      <c r="KZ119" s="582">
        <v>3024531.78</v>
      </c>
      <c r="LA119" s="582">
        <v>102499.33</v>
      </c>
      <c r="LB119" s="582">
        <v>203897.17</v>
      </c>
      <c r="LC119" s="582">
        <v>789868.95</v>
      </c>
      <c r="LD119" s="582">
        <v>558457.99</v>
      </c>
      <c r="LE119" s="582">
        <v>359369.72000000003</v>
      </c>
      <c r="LF119" s="582">
        <v>293300.91000000003</v>
      </c>
      <c r="LG119" s="582">
        <v>472586.82</v>
      </c>
      <c r="LH119" s="582">
        <v>4108799.84</v>
      </c>
      <c r="LI119" s="582">
        <v>0</v>
      </c>
      <c r="LK119" s="582">
        <v>51295.14</v>
      </c>
      <c r="LL119" s="582">
        <v>474074.05</v>
      </c>
      <c r="LM119" s="582">
        <v>249066.57</v>
      </c>
      <c r="LN119" s="582">
        <v>353763.13</v>
      </c>
      <c r="LO119" s="582">
        <v>959293.63</v>
      </c>
      <c r="LP119" s="582">
        <v>0</v>
      </c>
      <c r="LR119" s="582">
        <v>191444.99</v>
      </c>
      <c r="LS119" s="582">
        <v>1659520.6</v>
      </c>
      <c r="LT119" s="582">
        <v>680000</v>
      </c>
      <c r="LU119" s="582">
        <v>247833.32</v>
      </c>
      <c r="LV119" s="582">
        <v>627532.27</v>
      </c>
      <c r="LW119" s="582">
        <v>2272828.25</v>
      </c>
      <c r="LY119" s="582">
        <v>215116.19</v>
      </c>
      <c r="LZ119" s="582">
        <v>711156.72</v>
      </c>
      <c r="MA119" s="582">
        <v>664702.78</v>
      </c>
      <c r="MB119" s="582">
        <v>375616.62</v>
      </c>
      <c r="MC119" s="582">
        <v>703096.23</v>
      </c>
      <c r="MD119" s="582">
        <v>393251.98</v>
      </c>
      <c r="ME119" s="582">
        <v>354075.35</v>
      </c>
      <c r="MF119" s="582">
        <v>984203.64</v>
      </c>
      <c r="MH119" s="582">
        <v>5649871.96</v>
      </c>
      <c r="MI119" s="582">
        <v>297942.71999999997</v>
      </c>
      <c r="MJ119" s="582">
        <v>290036.64999999997</v>
      </c>
      <c r="MK119" s="582">
        <v>193002.87000000002</v>
      </c>
      <c r="ML119" s="582">
        <v>10137.86</v>
      </c>
      <c r="MM119" s="582">
        <v>265864.76</v>
      </c>
      <c r="MN119" s="582">
        <v>588009.36999999988</v>
      </c>
      <c r="MO119" s="582">
        <v>191939.26</v>
      </c>
      <c r="MP119" s="582">
        <v>678189.2300000001</v>
      </c>
      <c r="MQ119" s="582">
        <v>237158.52999999997</v>
      </c>
      <c r="MR119" s="582">
        <v>246920.93</v>
      </c>
      <c r="MS119" s="582">
        <v>200359.81</v>
      </c>
      <c r="MT119" s="582">
        <v>4003978.0199999991</v>
      </c>
      <c r="MX119" s="582">
        <v>474147.15</v>
      </c>
      <c r="MZ119" s="582">
        <v>1841927.34</v>
      </c>
      <c r="NB119" s="582">
        <v>4805.26</v>
      </c>
      <c r="NC119" s="582">
        <v>155754.78</v>
      </c>
      <c r="NE119" s="582">
        <v>8184272.8899999997</v>
      </c>
      <c r="NF119" s="582">
        <v>1758784.04</v>
      </c>
      <c r="NG119" s="582">
        <v>11752.63</v>
      </c>
      <c r="NH119" s="582">
        <v>1972306.84</v>
      </c>
      <c r="NI119" s="582">
        <v>425471.88</v>
      </c>
      <c r="NJ119" s="582">
        <v>1305101.3999999999</v>
      </c>
      <c r="NK119" s="582">
        <v>1716464.22</v>
      </c>
      <c r="NL119" s="582">
        <v>1223678.5</v>
      </c>
      <c r="NM119" s="582">
        <v>343449.04</v>
      </c>
      <c r="NN119" s="582">
        <v>1172026.96</v>
      </c>
      <c r="NO119" s="582">
        <v>424859.98</v>
      </c>
      <c r="NP119" s="582">
        <v>275999.94</v>
      </c>
      <c r="NQ119" s="582">
        <v>1762283.23</v>
      </c>
      <c r="NR119" s="582">
        <v>150000</v>
      </c>
      <c r="NS119" s="582">
        <v>185963.29</v>
      </c>
      <c r="NT119" s="582">
        <v>557313.19999999995</v>
      </c>
      <c r="NU119" s="582">
        <v>224807.65</v>
      </c>
      <c r="NW119" s="582">
        <v>181421.46999999997</v>
      </c>
      <c r="NX119" s="582">
        <v>102549.16</v>
      </c>
      <c r="NY119" s="582">
        <v>46604.67</v>
      </c>
      <c r="NZ119" s="582">
        <v>14506.45</v>
      </c>
      <c r="OA119" s="582">
        <v>116208.44</v>
      </c>
      <c r="OB119" s="582">
        <v>0</v>
      </c>
      <c r="OC119" s="582">
        <v>410997.63</v>
      </c>
      <c r="OD119" s="582">
        <v>64674.28</v>
      </c>
      <c r="OE119" s="582">
        <v>5620000</v>
      </c>
      <c r="OF119" s="582">
        <v>1045151.09</v>
      </c>
      <c r="OG119" s="582">
        <v>1043864.18</v>
      </c>
      <c r="OH119" s="582">
        <v>1068706.3999999999</v>
      </c>
      <c r="OI119" s="582">
        <v>281151.58</v>
      </c>
      <c r="OJ119" s="582">
        <v>386463.72</v>
      </c>
      <c r="OK119" s="582">
        <v>3017.4</v>
      </c>
      <c r="OL119" s="582">
        <v>130328.3</v>
      </c>
      <c r="OM119" s="582">
        <v>173028.81</v>
      </c>
      <c r="ON119" s="582">
        <v>4246642.51</v>
      </c>
      <c r="OO119" s="582">
        <v>91812.4</v>
      </c>
      <c r="OP119" s="582">
        <v>2342519.56</v>
      </c>
      <c r="OQ119" s="582">
        <v>374954.86</v>
      </c>
      <c r="OR119" s="582">
        <v>385388.01</v>
      </c>
      <c r="OS119" s="582">
        <v>199660.56</v>
      </c>
      <c r="OU119" s="582">
        <v>401414.64</v>
      </c>
      <c r="OV119" s="582">
        <v>461142.57</v>
      </c>
      <c r="OW119" s="582">
        <v>622767.80000000005</v>
      </c>
      <c r="OX119" s="582">
        <v>479467.73</v>
      </c>
      <c r="OY119" s="582">
        <v>642131.18999999994</v>
      </c>
      <c r="OZ119" s="582">
        <v>231469.3</v>
      </c>
      <c r="PA119" s="582">
        <v>148705.72999999998</v>
      </c>
      <c r="PB119" s="582">
        <v>481326.57</v>
      </c>
      <c r="PC119" s="582">
        <v>3479694.33</v>
      </c>
      <c r="PD119" s="582">
        <v>337626.19</v>
      </c>
      <c r="PE119" s="582">
        <v>22919.51</v>
      </c>
      <c r="PF119" s="582">
        <v>127910.54</v>
      </c>
      <c r="PG119" s="582">
        <v>8029.28</v>
      </c>
      <c r="PH119" s="582">
        <v>673394.05</v>
      </c>
      <c r="PI119" s="582">
        <v>5008.1400000000003</v>
      </c>
      <c r="PJ119" s="582">
        <v>31003.68</v>
      </c>
      <c r="PK119" s="582">
        <v>264240.8</v>
      </c>
      <c r="PL119" s="582">
        <v>8018.68</v>
      </c>
      <c r="PM119" s="582">
        <v>375041.61</v>
      </c>
      <c r="PN119" s="582">
        <v>472859.24</v>
      </c>
      <c r="PO119" s="582">
        <v>0</v>
      </c>
      <c r="PP119" s="582">
        <v>4944.37</v>
      </c>
      <c r="PQ119" s="582">
        <v>13103.92</v>
      </c>
      <c r="PR119" s="582">
        <v>132732.09</v>
      </c>
      <c r="PT119" s="582">
        <v>20867.39</v>
      </c>
      <c r="PU119" s="582">
        <v>10299910.23</v>
      </c>
      <c r="PV119" s="582">
        <v>68563.539999999994</v>
      </c>
      <c r="PX119" s="582">
        <v>14091.9</v>
      </c>
      <c r="PZ119" s="582">
        <v>445838.75</v>
      </c>
      <c r="QA119" s="582">
        <v>93365.16</v>
      </c>
      <c r="QC119" s="582">
        <v>751877.93</v>
      </c>
      <c r="QD119" s="582">
        <v>206834.27</v>
      </c>
      <c r="QE119" s="582">
        <v>596133.51</v>
      </c>
      <c r="QF119" s="582">
        <v>204946.63</v>
      </c>
      <c r="QG119" s="582">
        <v>247735.36</v>
      </c>
      <c r="QH119" s="582">
        <v>480873.85</v>
      </c>
      <c r="QI119" s="582">
        <v>914281.07</v>
      </c>
      <c r="QJ119" s="582">
        <v>399765.72</v>
      </c>
      <c r="QK119" s="582">
        <v>196048.57</v>
      </c>
      <c r="QL119" s="582">
        <v>275159.21999999997</v>
      </c>
      <c r="QM119" s="582">
        <v>321288.59999999998</v>
      </c>
      <c r="QN119" s="582">
        <v>919698.35</v>
      </c>
      <c r="QO119" s="582">
        <v>975128.15</v>
      </c>
      <c r="QP119" s="582">
        <v>228179.11</v>
      </c>
      <c r="QQ119" s="582">
        <v>94506.23</v>
      </c>
      <c r="QR119" s="582">
        <v>192094.61</v>
      </c>
      <c r="QS119" s="582">
        <v>55251.45</v>
      </c>
      <c r="QT119" s="582">
        <v>106081.18</v>
      </c>
      <c r="QU119" s="582">
        <v>3566806.61</v>
      </c>
      <c r="QV119" s="582">
        <v>191013.39</v>
      </c>
      <c r="QW119" s="582">
        <v>553700</v>
      </c>
      <c r="QX119" s="582">
        <v>169899.81</v>
      </c>
      <c r="QY119" s="582">
        <v>311876.73</v>
      </c>
      <c r="QZ119" s="582">
        <v>738000</v>
      </c>
      <c r="RA119" s="582">
        <v>12406.41</v>
      </c>
      <c r="RB119" s="582">
        <v>592840.63</v>
      </c>
      <c r="RC119" s="582">
        <v>645041.6</v>
      </c>
      <c r="RD119" s="582">
        <v>308011.74</v>
      </c>
      <c r="RE119" s="582">
        <v>729998.53</v>
      </c>
      <c r="RF119" s="582">
        <v>169211.4</v>
      </c>
      <c r="RG119" s="582">
        <v>141933.03</v>
      </c>
      <c r="RH119" s="582">
        <v>5921491.3600000003</v>
      </c>
      <c r="RI119" s="582">
        <v>20013.330000000002</v>
      </c>
      <c r="RJ119" s="582">
        <v>941.78</v>
      </c>
      <c r="RK119" s="582">
        <v>270824.7</v>
      </c>
      <c r="RL119" s="582">
        <v>242541.64</v>
      </c>
      <c r="RM119" s="582">
        <v>378632.63</v>
      </c>
      <c r="RN119" s="582">
        <v>955402.51</v>
      </c>
      <c r="RO119" s="582">
        <v>255920.4</v>
      </c>
      <c r="RP119" s="582">
        <v>299606.3</v>
      </c>
      <c r="RQ119" s="582">
        <v>605655.74</v>
      </c>
      <c r="RR119" s="582">
        <v>1494569.11</v>
      </c>
      <c r="RS119" s="582">
        <v>206537.73</v>
      </c>
      <c r="RT119" s="582">
        <v>180416.24</v>
      </c>
      <c r="RU119" s="582">
        <v>246012.23</v>
      </c>
      <c r="RV119" s="582">
        <v>419398.04</v>
      </c>
      <c r="RW119" s="582">
        <v>215873.01</v>
      </c>
      <c r="RX119" s="582">
        <v>188320.8</v>
      </c>
      <c r="RY119" s="582">
        <v>115271.51</v>
      </c>
      <c r="RZ119" s="582">
        <v>699</v>
      </c>
      <c r="SA119" s="582">
        <v>130401.63</v>
      </c>
      <c r="SB119" s="582">
        <v>3816600.63</v>
      </c>
      <c r="SC119" s="582">
        <v>2795.13</v>
      </c>
      <c r="SD119" s="582">
        <v>232183.9</v>
      </c>
      <c r="SE119" s="582">
        <v>205887.54</v>
      </c>
      <c r="SF119" s="582">
        <v>180218.74</v>
      </c>
      <c r="SH119" s="582">
        <v>11398.98</v>
      </c>
      <c r="SI119" s="582">
        <v>642055.65</v>
      </c>
      <c r="SJ119" s="582">
        <v>235771.94</v>
      </c>
      <c r="SK119" s="582">
        <v>220855.83</v>
      </c>
      <c r="SL119" s="582">
        <v>847371.05</v>
      </c>
      <c r="SM119" s="582">
        <v>100323.38</v>
      </c>
      <c r="SN119" s="582">
        <v>1497984.39</v>
      </c>
      <c r="SO119" s="582">
        <v>385357.23</v>
      </c>
      <c r="SP119" s="582">
        <v>399160.89</v>
      </c>
      <c r="SQ119" s="582">
        <v>72158.320000000007</v>
      </c>
      <c r="SR119" s="582">
        <v>311129.82</v>
      </c>
      <c r="SS119" s="582">
        <v>237421.82</v>
      </c>
      <c r="ST119" s="582">
        <v>276060.28000000003</v>
      </c>
      <c r="SU119" s="582">
        <v>49375.15</v>
      </c>
      <c r="SV119" s="582">
        <v>2882000</v>
      </c>
      <c r="SW119" s="582">
        <v>197073.77</v>
      </c>
      <c r="SX119" s="582">
        <v>379077.25</v>
      </c>
      <c r="SY119" s="582">
        <v>365321.28</v>
      </c>
      <c r="SZ119" s="582">
        <v>98920.03</v>
      </c>
      <c r="TA119" s="582">
        <v>117655.4</v>
      </c>
      <c r="TB119" s="582">
        <v>204800</v>
      </c>
      <c r="TC119" s="582">
        <v>1301980.67</v>
      </c>
      <c r="TD119" s="582">
        <v>178234.97</v>
      </c>
      <c r="TE119" s="582">
        <v>348279.01</v>
      </c>
      <c r="TF119" s="582">
        <v>301173.62</v>
      </c>
      <c r="TG119" s="582">
        <v>467830.54</v>
      </c>
      <c r="TH119" s="582">
        <v>222043.04</v>
      </c>
      <c r="TI119" s="582">
        <v>145817.29</v>
      </c>
      <c r="TJ119" s="582">
        <v>14949628.08</v>
      </c>
      <c r="TK119" s="582">
        <v>286810.98</v>
      </c>
      <c r="TL119" s="582">
        <v>219133.88</v>
      </c>
      <c r="TM119" s="582">
        <v>638951.88</v>
      </c>
      <c r="TN119" s="582">
        <v>516747.54</v>
      </c>
      <c r="TO119" s="582">
        <v>356333.75</v>
      </c>
      <c r="TP119" s="582">
        <v>122852.87</v>
      </c>
      <c r="TQ119" s="582">
        <v>1226810.02</v>
      </c>
      <c r="TR119" s="582">
        <v>284519.65000000002</v>
      </c>
      <c r="TS119" s="582">
        <v>589161.84</v>
      </c>
      <c r="TT119" s="582">
        <v>541083.79</v>
      </c>
      <c r="TU119" s="582">
        <v>218404.23</v>
      </c>
      <c r="TV119" s="582">
        <v>169615.38</v>
      </c>
      <c r="TW119" s="582">
        <v>10435.24</v>
      </c>
      <c r="TX119" s="582">
        <v>241666.27</v>
      </c>
      <c r="TY119" s="582">
        <v>248969.96</v>
      </c>
      <c r="UA119" s="582">
        <v>256213.52</v>
      </c>
      <c r="UB119" s="582">
        <v>1980000</v>
      </c>
      <c r="UC119" s="582">
        <v>733240.29</v>
      </c>
      <c r="UD119" s="582">
        <v>554586.15</v>
      </c>
      <c r="UE119" s="582">
        <v>402877.75</v>
      </c>
      <c r="UF119" s="582">
        <v>4342307.0999999996</v>
      </c>
      <c r="UG119" s="582">
        <v>17027.79</v>
      </c>
      <c r="UH119" s="582">
        <v>69374.509999999995</v>
      </c>
      <c r="UI119" s="582">
        <v>224475.53</v>
      </c>
      <c r="UJ119" s="582">
        <v>10888.21</v>
      </c>
      <c r="UK119" s="582">
        <v>1755800</v>
      </c>
      <c r="UL119" s="582">
        <v>393915.3</v>
      </c>
      <c r="UM119" s="582">
        <v>336587.15</v>
      </c>
      <c r="UN119" s="582">
        <v>578238.42000000004</v>
      </c>
      <c r="UO119" s="582">
        <v>560565.30000000005</v>
      </c>
      <c r="UP119" s="582">
        <v>283283.48</v>
      </c>
      <c r="UQ119" s="582">
        <v>19428357.460000001</v>
      </c>
      <c r="UR119" s="582">
        <v>509687.68</v>
      </c>
      <c r="US119" s="582">
        <v>370918.65</v>
      </c>
      <c r="UT119" s="582">
        <v>3504932.57</v>
      </c>
      <c r="UU119" s="582">
        <v>240384.01</v>
      </c>
      <c r="UV119" s="582">
        <v>651013.14</v>
      </c>
      <c r="UW119" s="582">
        <v>2569607.06</v>
      </c>
      <c r="UX119" s="582">
        <v>657000.65</v>
      </c>
      <c r="UY119" s="582">
        <v>551777.1</v>
      </c>
      <c r="UZ119" s="582">
        <v>494621.34</v>
      </c>
      <c r="VA119" s="582">
        <v>1366445.15</v>
      </c>
      <c r="VB119" s="582">
        <v>784965.88</v>
      </c>
      <c r="VC119" s="582">
        <v>655613.38</v>
      </c>
      <c r="VD119" s="582">
        <v>2150657.4900000002</v>
      </c>
      <c r="VE119" s="582">
        <v>684737.76</v>
      </c>
      <c r="VF119" s="582">
        <v>246235.78</v>
      </c>
      <c r="VG119" s="582">
        <v>777198.21</v>
      </c>
      <c r="VH119" s="582">
        <v>420406.17</v>
      </c>
      <c r="VI119" s="582">
        <v>971659.11</v>
      </c>
      <c r="VJ119" s="582">
        <v>9509.9</v>
      </c>
      <c r="VK119" s="582">
        <v>447875.37</v>
      </c>
      <c r="VN119" s="582">
        <v>281878.08</v>
      </c>
      <c r="VO119" s="582">
        <v>303180.07</v>
      </c>
      <c r="VP119" s="582">
        <v>856724.23</v>
      </c>
      <c r="VQ119" s="582">
        <v>897122.82</v>
      </c>
      <c r="VR119" s="582">
        <v>579425.68999999994</v>
      </c>
      <c r="VS119" s="582">
        <v>564063.62</v>
      </c>
      <c r="VT119" s="582">
        <v>293795.7</v>
      </c>
      <c r="VU119" s="582">
        <v>15484.04</v>
      </c>
      <c r="VV119" s="582">
        <v>1524537.87</v>
      </c>
      <c r="VW119" s="582">
        <v>283652.15000000002</v>
      </c>
      <c r="VX119" s="582">
        <v>802463.13</v>
      </c>
      <c r="VY119" s="582">
        <v>570961.87</v>
      </c>
      <c r="VZ119" s="582">
        <v>245294.51</v>
      </c>
      <c r="WA119" s="582">
        <v>159513.89000000001</v>
      </c>
      <c r="WB119" s="582">
        <v>1421406.24</v>
      </c>
      <c r="WC119" s="582">
        <v>37428.959999999999</v>
      </c>
      <c r="WD119" s="582">
        <v>754409.55</v>
      </c>
      <c r="WF119" s="582">
        <v>179920.84</v>
      </c>
      <c r="WG119" s="582">
        <v>432863.56</v>
      </c>
      <c r="WH119" s="582">
        <v>671836.67</v>
      </c>
      <c r="WI119" s="582">
        <v>862654.01</v>
      </c>
      <c r="WJ119" s="582">
        <v>351401.46</v>
      </c>
      <c r="WK119" s="582">
        <v>1117825.6000000001</v>
      </c>
      <c r="WL119" s="582">
        <v>356186.24</v>
      </c>
      <c r="WM119" s="582">
        <v>1495010.95</v>
      </c>
      <c r="WN119" s="582">
        <v>405388.45</v>
      </c>
      <c r="WO119" s="582">
        <v>1022197.74</v>
      </c>
      <c r="WP119" s="582">
        <v>1203794.7</v>
      </c>
      <c r="WQ119" s="582">
        <v>2251.2800000000002</v>
      </c>
      <c r="WR119" s="582">
        <v>713586.53</v>
      </c>
      <c r="WS119" s="582">
        <v>609668.27</v>
      </c>
      <c r="WT119" s="582">
        <v>164542.03</v>
      </c>
      <c r="WU119" s="582">
        <v>885934.1399999999</v>
      </c>
      <c r="WV119" s="582">
        <v>955197.19</v>
      </c>
      <c r="WW119" s="582">
        <v>340842.49</v>
      </c>
      <c r="WX119" s="582">
        <v>214708.54</v>
      </c>
      <c r="WY119" s="582">
        <v>242221.41</v>
      </c>
      <c r="WZ119" s="582">
        <v>215269.19</v>
      </c>
      <c r="XB119" s="582">
        <v>5000</v>
      </c>
      <c r="XD119" s="582">
        <v>2551574.13</v>
      </c>
      <c r="XE119" s="582">
        <v>16717.650000000001</v>
      </c>
      <c r="XF119" s="582">
        <v>116590.04000000001</v>
      </c>
      <c r="XG119" s="582">
        <v>160347.88</v>
      </c>
      <c r="XH119" s="582">
        <v>467185.69</v>
      </c>
      <c r="XJ119" s="582">
        <v>548296.56000000006</v>
      </c>
      <c r="XK119" s="582">
        <v>458571.88</v>
      </c>
      <c r="XM119" s="582">
        <v>414351.17</v>
      </c>
      <c r="XN119" s="582">
        <v>613789.23</v>
      </c>
      <c r="XO119" s="582">
        <v>872210.01</v>
      </c>
      <c r="XP119" s="582">
        <v>356740.12</v>
      </c>
      <c r="XQ119" s="582">
        <v>360555.64</v>
      </c>
      <c r="XR119" s="582">
        <v>863379.52</v>
      </c>
      <c r="XS119" s="582">
        <v>684081.28</v>
      </c>
      <c r="XT119" s="582">
        <v>228419.77</v>
      </c>
      <c r="XU119" s="582">
        <v>303098.27</v>
      </c>
      <c r="XV119" s="582">
        <v>278611.62</v>
      </c>
      <c r="XW119" s="582">
        <v>192677.32</v>
      </c>
      <c r="XX119" s="582">
        <v>31984.66</v>
      </c>
      <c r="XY119" s="582">
        <v>152594.4</v>
      </c>
      <c r="XZ119" s="582">
        <v>262543.69</v>
      </c>
      <c r="YA119" s="582">
        <v>245367.64</v>
      </c>
      <c r="YB119" s="582">
        <v>179783.73</v>
      </c>
      <c r="YC119" s="582">
        <v>176622.76</v>
      </c>
      <c r="YD119" s="582">
        <v>157721.57999999999</v>
      </c>
      <c r="YE119" s="582">
        <v>173081.76</v>
      </c>
      <c r="YG119" s="582">
        <v>331395.46000000002</v>
      </c>
      <c r="YH119" s="582">
        <v>662567.78</v>
      </c>
      <c r="YI119" s="582">
        <v>24895.1</v>
      </c>
      <c r="YJ119" s="582">
        <v>0</v>
      </c>
      <c r="YK119" s="582">
        <v>365845.35</v>
      </c>
      <c r="YL119" s="582">
        <v>586544.07999999996</v>
      </c>
      <c r="YM119" s="582">
        <v>267614.75</v>
      </c>
      <c r="YN119" s="582">
        <v>1075400.3700000001</v>
      </c>
      <c r="YO119" s="582">
        <v>1044168.66</v>
      </c>
      <c r="YP119" s="582">
        <v>461133.19</v>
      </c>
      <c r="YQ119" s="582">
        <v>367473.93</v>
      </c>
      <c r="YR119" s="582">
        <v>9005.1200000000008</v>
      </c>
      <c r="YS119" s="582">
        <v>254142.56</v>
      </c>
      <c r="YT119" s="582">
        <v>203906.58</v>
      </c>
      <c r="YU119" s="582">
        <v>372452.38</v>
      </c>
      <c r="YV119" s="582">
        <v>224369.54</v>
      </c>
      <c r="YW119" s="582">
        <v>2997271.26</v>
      </c>
      <c r="YX119" s="582">
        <v>513813.68</v>
      </c>
      <c r="YY119" s="582">
        <v>184045.76</v>
      </c>
      <c r="YZ119" s="582">
        <v>184401.26</v>
      </c>
      <c r="ZA119" s="582">
        <v>295415.21000000002</v>
      </c>
      <c r="ZB119" s="582">
        <v>146261.79</v>
      </c>
      <c r="ZC119" s="582">
        <v>314574.14</v>
      </c>
      <c r="ZE119" s="582">
        <v>182124.95</v>
      </c>
      <c r="ZF119" s="582">
        <v>337529.79</v>
      </c>
      <c r="ZG119" s="582">
        <v>228889.18</v>
      </c>
      <c r="ZH119" s="582">
        <v>188133.76000000001</v>
      </c>
      <c r="ZI119" s="582">
        <v>1184.49</v>
      </c>
      <c r="ZJ119" s="582">
        <v>0</v>
      </c>
      <c r="ZK119" s="582">
        <v>160225.01</v>
      </c>
      <c r="ZL119" s="582">
        <v>1908064.22</v>
      </c>
      <c r="ZM119" s="582">
        <v>51163.21</v>
      </c>
      <c r="ZN119" s="582">
        <v>226251.97</v>
      </c>
      <c r="ZO119" s="582">
        <v>868137.44</v>
      </c>
      <c r="ZP119" s="582">
        <v>1245487.46</v>
      </c>
      <c r="ZQ119" s="582">
        <v>777837.35</v>
      </c>
      <c r="ZR119" s="582">
        <v>160243.26</v>
      </c>
      <c r="ZS119" s="582">
        <v>60782.32</v>
      </c>
      <c r="ZT119" s="582">
        <v>338704.07</v>
      </c>
      <c r="ZU119" s="582">
        <v>475461.6</v>
      </c>
      <c r="ZV119" s="582">
        <v>881191.59000000008</v>
      </c>
      <c r="ZW119" s="582">
        <v>133995.91</v>
      </c>
      <c r="ZX119" s="582">
        <v>522522.92</v>
      </c>
      <c r="ZY119" s="582">
        <v>208942.06</v>
      </c>
      <c r="ZZ119" s="582">
        <v>395891.64</v>
      </c>
      <c r="AAA119" s="582">
        <v>208485.99</v>
      </c>
      <c r="AAB119" s="582">
        <v>414759.95</v>
      </c>
      <c r="AAC119" s="582">
        <v>231662.31</v>
      </c>
      <c r="AAD119" s="582">
        <v>147941.13</v>
      </c>
      <c r="AAE119" s="582">
        <v>223985.49</v>
      </c>
      <c r="AAF119" s="582">
        <v>293271.59999999998</v>
      </c>
      <c r="AAG119" s="582">
        <v>140962.75</v>
      </c>
      <c r="AAH119" s="582">
        <v>160683.63</v>
      </c>
      <c r="AAJ119" s="582">
        <v>227848</v>
      </c>
      <c r="AAL119" s="582">
        <v>258041.46</v>
      </c>
      <c r="AAM119" s="582">
        <v>213999.38</v>
      </c>
      <c r="AAN119" s="582">
        <v>851859.42</v>
      </c>
      <c r="AAO119" s="582">
        <v>206114.04</v>
      </c>
      <c r="AAP119" s="582">
        <v>7184764.6200000001</v>
      </c>
      <c r="AAQ119" s="582">
        <v>703670.28</v>
      </c>
      <c r="AAR119" s="582">
        <v>117403.31</v>
      </c>
      <c r="AAS119" s="582">
        <v>995834.81</v>
      </c>
      <c r="AAT119" s="582">
        <v>605407.87</v>
      </c>
      <c r="AAU119" s="582">
        <v>202214.76</v>
      </c>
      <c r="AAV119" s="582">
        <v>347021.28</v>
      </c>
      <c r="AAW119" s="582">
        <v>1043478.03</v>
      </c>
      <c r="AAX119" s="582">
        <v>1103399.2</v>
      </c>
      <c r="AAY119" s="582">
        <v>279569.49</v>
      </c>
      <c r="AAZ119" s="582">
        <v>863563.39</v>
      </c>
      <c r="ABA119" s="582">
        <v>1720604.3699999999</v>
      </c>
      <c r="ABB119" s="582">
        <v>1438906.26</v>
      </c>
      <c r="ABC119" s="582">
        <v>528945.59</v>
      </c>
      <c r="ABD119" s="582">
        <v>710820.38</v>
      </c>
      <c r="ABE119" s="582">
        <v>28483.22</v>
      </c>
      <c r="ABF119" s="582">
        <v>0</v>
      </c>
      <c r="ABG119" s="582">
        <v>7809.49</v>
      </c>
      <c r="ABH119" s="582">
        <v>331576.09999999998</v>
      </c>
      <c r="ABI119" s="582">
        <v>1866056.81</v>
      </c>
      <c r="ABJ119" s="582">
        <v>2291333.2599999998</v>
      </c>
      <c r="ABK119" s="582">
        <v>141123.03</v>
      </c>
      <c r="ABL119" s="582">
        <v>603135.81999999995</v>
      </c>
      <c r="ABM119" s="582">
        <v>560431.32999999996</v>
      </c>
      <c r="ABN119" s="582">
        <v>136263.04000000001</v>
      </c>
      <c r="ABO119" s="582">
        <v>118988.72</v>
      </c>
      <c r="ABP119" s="582">
        <v>88165.75</v>
      </c>
      <c r="ABQ119" s="582">
        <v>337101.3</v>
      </c>
      <c r="ABR119" s="582">
        <v>21658.16</v>
      </c>
      <c r="ABS119" s="582">
        <v>110425.16</v>
      </c>
      <c r="ABT119" s="582">
        <v>348261.01</v>
      </c>
      <c r="ABU119" s="582">
        <v>224121.73</v>
      </c>
      <c r="ABV119" s="582">
        <v>12186.91</v>
      </c>
      <c r="ABW119" s="582">
        <v>233414.75</v>
      </c>
      <c r="ABX119" s="582">
        <v>84711.09</v>
      </c>
      <c r="ABY119" s="582">
        <v>85547.08</v>
      </c>
      <c r="ACA119" s="582">
        <v>462005.33</v>
      </c>
      <c r="ACB119" s="582">
        <v>178895.52</v>
      </c>
      <c r="ACC119" s="582">
        <v>11307.21</v>
      </c>
      <c r="ACD119" s="582">
        <v>21321.279999999999</v>
      </c>
      <c r="ACF119" s="582">
        <v>200574.56</v>
      </c>
      <c r="ACG119" s="582">
        <v>371945.58</v>
      </c>
      <c r="ACH119" s="582">
        <v>19215.91</v>
      </c>
      <c r="ACI119" s="582">
        <v>3473.21</v>
      </c>
      <c r="ACJ119" s="582">
        <v>11391490.01</v>
      </c>
      <c r="ACL119" s="582">
        <v>145211.37</v>
      </c>
      <c r="ACM119" s="582">
        <v>414211.02</v>
      </c>
      <c r="ACN119" s="582">
        <v>117898.83</v>
      </c>
      <c r="ACS119" s="582">
        <v>354567.07</v>
      </c>
      <c r="ACU119" s="582">
        <v>1392247</v>
      </c>
      <c r="ACW119" s="582">
        <v>1438714.85</v>
      </c>
      <c r="ACX119" s="582">
        <v>322765.14</v>
      </c>
      <c r="ACY119" s="582">
        <v>256034.8</v>
      </c>
      <c r="ADA119" s="582">
        <v>574705.86</v>
      </c>
      <c r="ADC119" s="582">
        <v>149676.09000000003</v>
      </c>
      <c r="ADE119" s="582">
        <v>114155.68</v>
      </c>
      <c r="ADG119" s="582">
        <v>315000</v>
      </c>
      <c r="ADI119" s="582">
        <v>116458.39</v>
      </c>
      <c r="ADL119" s="582">
        <v>87294.01</v>
      </c>
      <c r="ADM119" s="582">
        <v>145019.79</v>
      </c>
      <c r="ADP119" s="582">
        <v>4326458</v>
      </c>
      <c r="ADQ119" s="582">
        <v>658599.13</v>
      </c>
      <c r="ADR119" s="582">
        <v>456475.71</v>
      </c>
      <c r="ADT119" s="582">
        <v>20145.78</v>
      </c>
      <c r="ADU119" s="582">
        <v>335296.98</v>
      </c>
      <c r="ADV119" s="582">
        <v>169654</v>
      </c>
      <c r="ADW119" s="582">
        <v>153260.87</v>
      </c>
      <c r="ADX119" s="582">
        <v>445680.9</v>
      </c>
      <c r="ADY119" s="582">
        <v>289148.31</v>
      </c>
      <c r="ADZ119" s="582">
        <v>65224.18</v>
      </c>
      <c r="AEB119" s="582">
        <v>929918.37</v>
      </c>
      <c r="AEC119" s="582">
        <v>45365.5</v>
      </c>
      <c r="AED119" s="582">
        <v>396697.22</v>
      </c>
      <c r="AEE119" s="582">
        <v>34831.550000000003</v>
      </c>
      <c r="AEF119" s="582">
        <v>292453.67</v>
      </c>
      <c r="AEG119" s="582">
        <v>338406.47</v>
      </c>
      <c r="AEH119" s="582">
        <v>222521.69</v>
      </c>
      <c r="AEI119" s="582">
        <v>214131.09</v>
      </c>
      <c r="AEJ119" s="582">
        <v>10520.2</v>
      </c>
      <c r="AEK119" s="582">
        <v>612794.13</v>
      </c>
      <c r="AEL119" s="582">
        <v>178274.98</v>
      </c>
      <c r="AEM119" s="582">
        <v>0</v>
      </c>
      <c r="AEN119" s="582">
        <v>413739.19</v>
      </c>
      <c r="AEO119" s="582">
        <v>455042.07</v>
      </c>
      <c r="AEP119" s="582">
        <v>215782.59</v>
      </c>
      <c r="AEQ119" s="582">
        <v>987120.96</v>
      </c>
      <c r="AER119" s="582">
        <v>0</v>
      </c>
      <c r="AES119" s="582">
        <v>1789060.59</v>
      </c>
      <c r="AET119" s="582">
        <v>2866050.08</v>
      </c>
      <c r="AEU119" s="582">
        <v>311618.15000000002</v>
      </c>
      <c r="AEV119" s="582">
        <v>280196.71999999997</v>
      </c>
      <c r="AEW119" s="582">
        <v>427547.91</v>
      </c>
      <c r="AEY119" s="582">
        <v>658829.29</v>
      </c>
      <c r="AEZ119" s="582">
        <v>168822.78</v>
      </c>
      <c r="AFA119" s="582">
        <v>749129.81</v>
      </c>
      <c r="AFC119" s="582">
        <v>138504.79</v>
      </c>
      <c r="AFE119" s="582">
        <v>19366.47</v>
      </c>
      <c r="AFF119" s="582">
        <v>13323.53</v>
      </c>
      <c r="AFG119" s="582">
        <v>542559.31000000006</v>
      </c>
      <c r="AFH119" s="582">
        <v>571683.35</v>
      </c>
      <c r="AFI119" s="582">
        <v>371705.39</v>
      </c>
      <c r="AFJ119" s="582">
        <v>26801.82</v>
      </c>
      <c r="AFK119" s="582">
        <v>917</v>
      </c>
      <c r="AFL119" s="582">
        <v>199991.76</v>
      </c>
      <c r="AFM119" s="582">
        <v>254717.42</v>
      </c>
      <c r="AFN119" s="582">
        <v>322885.40000000002</v>
      </c>
      <c r="AFO119" s="582">
        <v>285254.56</v>
      </c>
      <c r="AFP119" s="582">
        <v>325110.02</v>
      </c>
      <c r="AFQ119" s="582">
        <v>184659.22999999998</v>
      </c>
      <c r="AFR119" s="582">
        <v>848099.33000000007</v>
      </c>
      <c r="AFS119" s="582">
        <v>508975.38</v>
      </c>
      <c r="AFT119" s="582">
        <v>220801.93</v>
      </c>
      <c r="AFU119" s="582">
        <v>702224.6</v>
      </c>
      <c r="AFV119" s="582">
        <v>527783.98</v>
      </c>
      <c r="AFW119" s="582">
        <v>479612.1</v>
      </c>
      <c r="AFX119" s="582">
        <v>648897.37999999989</v>
      </c>
      <c r="AFY119" s="582">
        <v>378685.81999999995</v>
      </c>
      <c r="AFZ119" s="582">
        <v>388317.74</v>
      </c>
      <c r="AGA119" s="582">
        <v>763389.22000000009</v>
      </c>
      <c r="AGB119" s="582">
        <v>153078.69</v>
      </c>
      <c r="AGC119" s="582">
        <v>3160000</v>
      </c>
      <c r="AGD119" s="582">
        <v>0</v>
      </c>
      <c r="AGE119" s="582">
        <v>263246.39</v>
      </c>
      <c r="AGF119" s="582">
        <v>203881.23</v>
      </c>
      <c r="AGG119" s="582">
        <v>425250.55</v>
      </c>
      <c r="AGH119" s="582">
        <v>268510.07</v>
      </c>
      <c r="AGI119" s="582">
        <v>162075.76</v>
      </c>
      <c r="AGJ119" s="582">
        <v>7490</v>
      </c>
      <c r="AGK119" s="582">
        <v>32323.84</v>
      </c>
      <c r="AGL119" s="582">
        <v>247843.29</v>
      </c>
      <c r="AGM119" s="582">
        <v>223800.44</v>
      </c>
      <c r="AGN119" s="582">
        <v>4496323.99</v>
      </c>
      <c r="AGO119" s="582">
        <v>658793.17000000004</v>
      </c>
      <c r="AGP119" s="582">
        <v>583668.86</v>
      </c>
      <c r="AGQ119" s="582">
        <v>179583.37</v>
      </c>
      <c r="AGR119" s="582">
        <v>400170.74</v>
      </c>
      <c r="AGS119" s="582">
        <v>812152.44</v>
      </c>
      <c r="AGT119" s="582">
        <v>190994.88</v>
      </c>
      <c r="AGU119" s="582">
        <v>209593.54</v>
      </c>
      <c r="AGW119" s="582">
        <v>3472941.82</v>
      </c>
      <c r="AGX119" s="582">
        <v>176734.55</v>
      </c>
      <c r="AGY119" s="582">
        <v>377648.16</v>
      </c>
      <c r="AGZ119" s="582">
        <v>855541.94</v>
      </c>
      <c r="AHA119" s="582">
        <v>495824.88</v>
      </c>
      <c r="AHB119" s="582">
        <v>426549.44</v>
      </c>
      <c r="AHC119" s="582">
        <v>381250.75</v>
      </c>
      <c r="AHD119" s="582">
        <v>143332.85999999999</v>
      </c>
      <c r="AHE119" s="582">
        <v>428814.08000000002</v>
      </c>
      <c r="AHF119" s="582">
        <v>406038.23</v>
      </c>
      <c r="AHG119" s="582">
        <v>11495.37</v>
      </c>
      <c r="AHH119" s="582">
        <v>414995.99</v>
      </c>
      <c r="AHI119" s="582">
        <v>195832.28</v>
      </c>
      <c r="AHJ119" s="582">
        <v>399800.95</v>
      </c>
      <c r="AHK119" s="582">
        <v>252749.44</v>
      </c>
      <c r="AHL119" s="582">
        <v>269671.52</v>
      </c>
      <c r="AHM119" s="582">
        <v>3069733.65</v>
      </c>
      <c r="AHN119" s="582">
        <v>178197.39</v>
      </c>
      <c r="AHO119" s="582">
        <v>181568.67</v>
      </c>
      <c r="AHP119" s="582">
        <v>200118.26</v>
      </c>
      <c r="AHQ119" s="576">
        <v>440800.15</v>
      </c>
      <c r="AHR119" s="576">
        <v>536687.05000000005</v>
      </c>
      <c r="AHS119" s="576">
        <v>121033.51</v>
      </c>
      <c r="AHT119" s="582">
        <f t="shared" si="79"/>
        <v>535317246.9599995</v>
      </c>
      <c r="AHV119" s="611" t="s">
        <v>6248</v>
      </c>
      <c r="AHW119" s="611" t="s">
        <v>6147</v>
      </c>
      <c r="AHX119" s="611" t="s">
        <v>6148</v>
      </c>
    </row>
    <row r="120" spans="1:908" x14ac:dyDescent="0.7">
      <c r="A120" s="576" t="str">
        <f t="shared" si="78"/>
        <v>ภาระ</v>
      </c>
      <c r="B120" s="581" t="s">
        <v>6431</v>
      </c>
      <c r="C120" s="582" t="s">
        <v>6432</v>
      </c>
      <c r="G120" s="582">
        <v>90442</v>
      </c>
      <c r="L120" s="582">
        <v>0</v>
      </c>
      <c r="O120" s="582">
        <v>0</v>
      </c>
      <c r="W120" s="582">
        <v>442498.15</v>
      </c>
      <c r="X120" s="582">
        <v>0</v>
      </c>
      <c r="AB120" s="582">
        <v>59868</v>
      </c>
      <c r="AN120" s="582">
        <v>31150</v>
      </c>
      <c r="AP120" s="582">
        <v>51260</v>
      </c>
      <c r="AS120" s="582">
        <v>144350</v>
      </c>
      <c r="AW120" s="582">
        <v>0</v>
      </c>
      <c r="AX120" s="582">
        <v>55450</v>
      </c>
      <c r="AZ120" s="582">
        <v>0</v>
      </c>
      <c r="BJ120" s="582">
        <v>1621940</v>
      </c>
      <c r="BY120" s="582">
        <v>0</v>
      </c>
      <c r="CC120" s="582">
        <v>7430</v>
      </c>
      <c r="CE120" s="582">
        <v>14420</v>
      </c>
      <c r="DH120" s="582">
        <v>95000</v>
      </c>
      <c r="DL120" s="582">
        <v>93143</v>
      </c>
      <c r="DS120" s="582">
        <v>20975</v>
      </c>
      <c r="DV120" s="582">
        <v>99387.5</v>
      </c>
      <c r="EH120" s="582">
        <v>24265</v>
      </c>
      <c r="EI120" s="582">
        <v>32937.199999999997</v>
      </c>
      <c r="EM120" s="582">
        <v>18000</v>
      </c>
      <c r="EP120" s="582">
        <v>16200</v>
      </c>
      <c r="EX120" s="582">
        <v>449000</v>
      </c>
      <c r="FB120" s="582">
        <v>500320</v>
      </c>
      <c r="FF120" s="582">
        <v>135576</v>
      </c>
      <c r="FO120" s="582">
        <v>0</v>
      </c>
      <c r="FS120" s="582">
        <v>0</v>
      </c>
      <c r="FY120" s="582">
        <v>310703</v>
      </c>
      <c r="FZ120" s="582">
        <v>9100</v>
      </c>
      <c r="GA120" s="582">
        <v>19500</v>
      </c>
      <c r="GB120" s="582">
        <v>41538</v>
      </c>
      <c r="GE120" s="582">
        <v>3000</v>
      </c>
      <c r="GF120" s="582">
        <v>179225</v>
      </c>
      <c r="GM120" s="582">
        <v>10500</v>
      </c>
      <c r="GP120" s="582">
        <v>217084</v>
      </c>
      <c r="HN120" s="582">
        <v>0</v>
      </c>
      <c r="HO120" s="582">
        <v>283411.76</v>
      </c>
      <c r="HQ120" s="582">
        <v>224391.58</v>
      </c>
      <c r="HR120" s="582">
        <v>158703.56</v>
      </c>
      <c r="IK120" s="582">
        <v>0</v>
      </c>
      <c r="IM120" s="582">
        <v>121000</v>
      </c>
      <c r="IR120" s="582">
        <v>141284</v>
      </c>
      <c r="IU120" s="582">
        <v>49576</v>
      </c>
      <c r="JO120" s="582">
        <v>858945.22</v>
      </c>
      <c r="JP120" s="582">
        <v>84060</v>
      </c>
      <c r="JQ120" s="582">
        <v>2261084.4</v>
      </c>
      <c r="JR120" s="582">
        <v>84360</v>
      </c>
      <c r="JW120" s="582">
        <v>31310</v>
      </c>
      <c r="JY120" s="582">
        <v>0</v>
      </c>
      <c r="KA120" s="582">
        <v>169311.6</v>
      </c>
      <c r="KH120" s="582">
        <v>5450</v>
      </c>
      <c r="KS120" s="582">
        <v>32224</v>
      </c>
      <c r="KV120" s="582">
        <v>218019.98</v>
      </c>
      <c r="KY120" s="582">
        <v>407490</v>
      </c>
      <c r="KZ120" s="582">
        <v>315525.34999999998</v>
      </c>
      <c r="LF120" s="582">
        <v>94800</v>
      </c>
      <c r="LI120" s="582">
        <v>4800</v>
      </c>
      <c r="LS120" s="582">
        <v>0</v>
      </c>
      <c r="LV120" s="582">
        <v>16552954.52</v>
      </c>
      <c r="MA120" s="582">
        <v>0</v>
      </c>
      <c r="ME120" s="582">
        <v>192000</v>
      </c>
      <c r="MQ120" s="582">
        <v>40480</v>
      </c>
      <c r="MR120" s="582">
        <v>37520.6</v>
      </c>
      <c r="NC120" s="582">
        <v>26146</v>
      </c>
      <c r="NH120" s="582">
        <v>32934.559999999998</v>
      </c>
      <c r="NQ120" s="582">
        <v>41500</v>
      </c>
      <c r="NS120" s="582">
        <v>268630</v>
      </c>
      <c r="NU120" s="582">
        <v>17000</v>
      </c>
      <c r="NY120" s="582">
        <v>93685.1</v>
      </c>
      <c r="OA120" s="582">
        <v>25700</v>
      </c>
      <c r="OB120" s="582">
        <v>0</v>
      </c>
      <c r="OC120" s="582">
        <v>0</v>
      </c>
      <c r="OD120" s="582">
        <v>36700</v>
      </c>
      <c r="OK120" s="582">
        <v>34775</v>
      </c>
      <c r="OL120" s="582">
        <v>3300</v>
      </c>
      <c r="OQ120" s="582">
        <v>6500</v>
      </c>
      <c r="OR120" s="582">
        <v>14630</v>
      </c>
      <c r="OV120" s="582">
        <v>0</v>
      </c>
      <c r="PC120" s="582">
        <v>2972513.02</v>
      </c>
      <c r="PK120" s="582">
        <v>33570</v>
      </c>
      <c r="QF120" s="582">
        <v>147400</v>
      </c>
      <c r="QR120" s="582">
        <v>50850</v>
      </c>
      <c r="QU120" s="582">
        <v>544853</v>
      </c>
      <c r="QV120" s="582">
        <v>11100</v>
      </c>
      <c r="RA120" s="582">
        <v>0</v>
      </c>
      <c r="RS120" s="582">
        <v>7880</v>
      </c>
      <c r="RY120" s="582">
        <v>28400</v>
      </c>
      <c r="SM120" s="582">
        <v>130800</v>
      </c>
      <c r="SP120" s="582">
        <v>2700</v>
      </c>
      <c r="ST120" s="582">
        <v>1015012.5</v>
      </c>
      <c r="SU120" s="582">
        <v>83310</v>
      </c>
      <c r="SV120" s="582">
        <v>93750</v>
      </c>
      <c r="SW120" s="582">
        <v>25500</v>
      </c>
      <c r="SX120" s="582">
        <v>72700</v>
      </c>
      <c r="TE120" s="582">
        <v>44885</v>
      </c>
      <c r="TX120" s="582">
        <v>10000</v>
      </c>
      <c r="UA120" s="582">
        <v>9200</v>
      </c>
      <c r="UD120" s="582">
        <v>252810</v>
      </c>
      <c r="UI120" s="582">
        <v>431575</v>
      </c>
      <c r="UQ120" s="582">
        <v>153250</v>
      </c>
      <c r="UX120" s="582">
        <v>15195</v>
      </c>
      <c r="VC120" s="582">
        <v>74875</v>
      </c>
      <c r="VG120" s="582">
        <v>916564.2</v>
      </c>
      <c r="VK120" s="582">
        <v>3600</v>
      </c>
      <c r="VR120" s="582">
        <v>5300</v>
      </c>
      <c r="VU120" s="582">
        <v>390650</v>
      </c>
      <c r="VX120" s="582">
        <v>274295</v>
      </c>
      <c r="WI120" s="582">
        <v>574579</v>
      </c>
      <c r="WJ120" s="582">
        <v>8000</v>
      </c>
      <c r="WN120" s="582">
        <v>0</v>
      </c>
      <c r="WP120" s="582">
        <v>58036</v>
      </c>
      <c r="WX120" s="582">
        <v>0</v>
      </c>
      <c r="WY120" s="582">
        <v>336455</v>
      </c>
      <c r="XF120" s="582">
        <v>151775</v>
      </c>
      <c r="XO120" s="582">
        <v>12690</v>
      </c>
      <c r="XZ120" s="582">
        <v>32540</v>
      </c>
      <c r="YO120" s="582">
        <v>208195</v>
      </c>
      <c r="YQ120" s="582">
        <v>96280</v>
      </c>
      <c r="YZ120" s="582">
        <v>-4320</v>
      </c>
      <c r="ZA120" s="582">
        <v>91625</v>
      </c>
      <c r="ZC120" s="582">
        <v>46520</v>
      </c>
      <c r="ZD120" s="582">
        <v>1009248</v>
      </c>
      <c r="ZH120" s="582">
        <v>160050</v>
      </c>
      <c r="ZN120" s="582">
        <v>54350</v>
      </c>
      <c r="ZU120" s="582">
        <v>66842</v>
      </c>
      <c r="ZV120" s="582">
        <v>11700</v>
      </c>
      <c r="AAC120" s="582">
        <v>201600</v>
      </c>
      <c r="AAF120" s="582">
        <v>67100</v>
      </c>
      <c r="AAG120" s="582">
        <v>305410</v>
      </c>
      <c r="AAJ120" s="582">
        <v>42544</v>
      </c>
      <c r="AAK120" s="582">
        <v>36000</v>
      </c>
      <c r="AAM120" s="582">
        <v>95520</v>
      </c>
      <c r="AAQ120" s="582">
        <v>73280</v>
      </c>
      <c r="ABD120" s="582">
        <v>350580</v>
      </c>
      <c r="ABH120" s="582">
        <v>22320</v>
      </c>
      <c r="ABI120" s="582">
        <v>10000</v>
      </c>
      <c r="ABJ120" s="582">
        <v>16080</v>
      </c>
      <c r="ABN120" s="582">
        <v>6120</v>
      </c>
      <c r="ACD120" s="582">
        <v>40700</v>
      </c>
      <c r="ACI120" s="582">
        <v>122252</v>
      </c>
      <c r="ACY120" s="582">
        <v>132640</v>
      </c>
      <c r="ADD120" s="582">
        <v>12000</v>
      </c>
      <c r="ADM120" s="582">
        <v>41945</v>
      </c>
      <c r="AEL120" s="582">
        <v>29532</v>
      </c>
      <c r="AEM120" s="582">
        <v>684000</v>
      </c>
      <c r="AEN120" s="582">
        <v>346393.59999999998</v>
      </c>
      <c r="AEP120" s="582">
        <v>34800</v>
      </c>
      <c r="AFC120" s="582">
        <v>22400</v>
      </c>
      <c r="AFG120" s="582">
        <v>597190</v>
      </c>
      <c r="AFH120" s="582">
        <v>18350</v>
      </c>
      <c r="AFI120" s="582">
        <v>0</v>
      </c>
      <c r="AFK120" s="582">
        <v>379645</v>
      </c>
      <c r="AFM120" s="582">
        <v>0</v>
      </c>
      <c r="AFP120" s="582">
        <v>411179</v>
      </c>
      <c r="AGD120" s="582">
        <v>407214.58</v>
      </c>
      <c r="AGF120" s="582">
        <v>0</v>
      </c>
      <c r="AGG120" s="582">
        <v>16062</v>
      </c>
      <c r="AGH120" s="582">
        <v>4250</v>
      </c>
      <c r="AGK120" s="582">
        <v>62990</v>
      </c>
      <c r="AHG120" s="582">
        <v>38903.9</v>
      </c>
      <c r="AHT120" s="582">
        <f t="shared" si="79"/>
        <v>43110568.880000003</v>
      </c>
      <c r="AHV120" s="611" t="s">
        <v>6248</v>
      </c>
      <c r="AHW120" s="611" t="s">
        <v>6149</v>
      </c>
      <c r="AHX120" s="611" t="s">
        <v>6013</v>
      </c>
    </row>
    <row r="121" spans="1:908" x14ac:dyDescent="0.7">
      <c r="A121" s="576" t="str">
        <f t="shared" si="78"/>
        <v>ภาระ</v>
      </c>
      <c r="B121" s="581" t="s">
        <v>6433</v>
      </c>
      <c r="C121" s="582" t="s">
        <v>6434</v>
      </c>
      <c r="O121" s="582">
        <v>0</v>
      </c>
      <c r="W121" s="582">
        <v>12000</v>
      </c>
      <c r="AP121" s="582">
        <v>4252</v>
      </c>
      <c r="AW121" s="582">
        <v>970</v>
      </c>
      <c r="BI121" s="582">
        <v>134993</v>
      </c>
      <c r="BK121" s="582">
        <v>23800</v>
      </c>
      <c r="BU121" s="582">
        <v>315525</v>
      </c>
      <c r="BY121" s="582">
        <v>0</v>
      </c>
      <c r="CC121" s="582">
        <v>11896.53</v>
      </c>
      <c r="CF121" s="582">
        <v>175750</v>
      </c>
      <c r="CT121" s="582">
        <v>216215</v>
      </c>
      <c r="DF121" s="582">
        <v>316300</v>
      </c>
      <c r="DG121" s="582">
        <v>582672</v>
      </c>
      <c r="DL121" s="582">
        <v>71900</v>
      </c>
      <c r="DM121" s="582">
        <v>220396.5</v>
      </c>
      <c r="DW121" s="582">
        <v>184050</v>
      </c>
      <c r="EB121" s="582">
        <v>516000</v>
      </c>
      <c r="EI121" s="582">
        <v>90280</v>
      </c>
      <c r="EL121" s="582">
        <v>40775</v>
      </c>
      <c r="EM121" s="582">
        <v>33378</v>
      </c>
      <c r="EX121" s="582">
        <v>16775</v>
      </c>
      <c r="EY121" s="582">
        <v>3600</v>
      </c>
      <c r="EZ121" s="582">
        <v>34559.379999999997</v>
      </c>
      <c r="FA121" s="582">
        <v>22250</v>
      </c>
      <c r="FN121" s="582">
        <v>40418</v>
      </c>
      <c r="FS121" s="582">
        <v>0</v>
      </c>
      <c r="FV121" s="582">
        <v>56500</v>
      </c>
      <c r="GA121" s="582">
        <v>0</v>
      </c>
      <c r="GB121" s="582">
        <v>44013.18</v>
      </c>
      <c r="GE121" s="582">
        <v>161026.6</v>
      </c>
      <c r="GF121" s="582">
        <v>5500</v>
      </c>
      <c r="GM121" s="582">
        <v>70350</v>
      </c>
      <c r="GU121" s="582">
        <v>0</v>
      </c>
      <c r="GW121" s="582">
        <v>98810</v>
      </c>
      <c r="HR121" s="582">
        <v>20238.009999999998</v>
      </c>
      <c r="HX121" s="582">
        <v>436000</v>
      </c>
      <c r="II121" s="582">
        <v>0</v>
      </c>
      <c r="IK121" s="582">
        <v>0</v>
      </c>
      <c r="IP121" s="582">
        <v>17550</v>
      </c>
      <c r="IR121" s="582">
        <v>83860</v>
      </c>
      <c r="IV121" s="582">
        <v>24700</v>
      </c>
      <c r="JA121" s="582">
        <v>6000</v>
      </c>
      <c r="JG121" s="582">
        <v>138789</v>
      </c>
      <c r="JH121" s="582">
        <v>494789.98</v>
      </c>
      <c r="JI121" s="582">
        <v>3200000</v>
      </c>
      <c r="JL121" s="582">
        <v>182921</v>
      </c>
      <c r="JS121" s="582">
        <v>82260</v>
      </c>
      <c r="JU121" s="582">
        <v>104850</v>
      </c>
      <c r="JW121" s="582">
        <v>0</v>
      </c>
      <c r="KC121" s="582">
        <v>0</v>
      </c>
      <c r="KV121" s="582">
        <v>91345</v>
      </c>
      <c r="KW121" s="582">
        <v>51682</v>
      </c>
      <c r="KZ121" s="582">
        <v>218290.65</v>
      </c>
      <c r="LF121" s="582">
        <v>474300</v>
      </c>
      <c r="LG121" s="582">
        <v>4200</v>
      </c>
      <c r="LR121" s="582">
        <v>126700</v>
      </c>
      <c r="LX121" s="582">
        <v>0</v>
      </c>
      <c r="LY121" s="582">
        <v>148660</v>
      </c>
      <c r="MD121" s="582">
        <v>106890</v>
      </c>
      <c r="MI121" s="582">
        <v>47000</v>
      </c>
      <c r="MJ121" s="582">
        <v>109980</v>
      </c>
      <c r="ML121" s="582">
        <v>13500</v>
      </c>
      <c r="MQ121" s="582">
        <v>0</v>
      </c>
      <c r="NE121" s="582">
        <v>91900</v>
      </c>
      <c r="NG121" s="582">
        <v>43682.5</v>
      </c>
      <c r="NQ121" s="582">
        <v>606919</v>
      </c>
      <c r="NT121" s="582">
        <v>0</v>
      </c>
      <c r="NX121" s="582">
        <v>169342.5</v>
      </c>
      <c r="NZ121" s="582">
        <v>59448.13</v>
      </c>
      <c r="OD121" s="582">
        <v>36100</v>
      </c>
      <c r="OL121" s="582">
        <v>91040</v>
      </c>
      <c r="OR121" s="582">
        <v>28000</v>
      </c>
      <c r="OV121" s="582">
        <v>33964</v>
      </c>
      <c r="PB121" s="582">
        <v>43350</v>
      </c>
      <c r="PF121" s="582">
        <v>46035</v>
      </c>
      <c r="PM121" s="582">
        <v>39485</v>
      </c>
      <c r="PV121" s="582">
        <v>3370</v>
      </c>
      <c r="QB121" s="582">
        <v>654561</v>
      </c>
      <c r="QF121" s="582">
        <v>265800</v>
      </c>
      <c r="QV121" s="582">
        <v>375</v>
      </c>
      <c r="RM121" s="582">
        <v>679055</v>
      </c>
      <c r="SA121" s="582">
        <v>13440</v>
      </c>
      <c r="SM121" s="582">
        <v>4850</v>
      </c>
      <c r="SV121" s="582">
        <v>18000</v>
      </c>
      <c r="TD121" s="582">
        <v>17400</v>
      </c>
      <c r="TJ121" s="582">
        <v>253428.05</v>
      </c>
      <c r="TK121" s="582">
        <v>10360</v>
      </c>
      <c r="TL121" s="582">
        <v>64910</v>
      </c>
      <c r="TP121" s="582">
        <v>78390</v>
      </c>
      <c r="TU121" s="582">
        <v>60765</v>
      </c>
      <c r="TV121" s="582">
        <v>62000</v>
      </c>
      <c r="UD121" s="582">
        <v>577963</v>
      </c>
      <c r="UI121" s="582">
        <v>1210027.42</v>
      </c>
      <c r="UJ121" s="582">
        <v>68590</v>
      </c>
      <c r="UW121" s="582">
        <v>63635</v>
      </c>
      <c r="VC121" s="582">
        <v>45200</v>
      </c>
      <c r="VO121" s="582">
        <v>690512</v>
      </c>
      <c r="VR121" s="582">
        <v>562665</v>
      </c>
      <c r="VU121" s="582">
        <v>12672</v>
      </c>
      <c r="VW121" s="582">
        <v>41000</v>
      </c>
      <c r="VX121" s="582">
        <v>167620</v>
      </c>
      <c r="WC121" s="582">
        <v>318911</v>
      </c>
      <c r="WD121" s="582">
        <v>0</v>
      </c>
      <c r="WG121" s="582">
        <v>20400</v>
      </c>
      <c r="WK121" s="582">
        <v>440707.5</v>
      </c>
      <c r="WQ121" s="582">
        <v>594000</v>
      </c>
      <c r="WR121" s="582">
        <v>550072</v>
      </c>
      <c r="WS121" s="582">
        <v>9825</v>
      </c>
      <c r="WT121" s="582">
        <v>1001168</v>
      </c>
      <c r="WU121" s="582">
        <v>42150</v>
      </c>
      <c r="WX121" s="582">
        <v>920250</v>
      </c>
      <c r="XK121" s="582">
        <v>115933</v>
      </c>
      <c r="XO121" s="582">
        <v>9200</v>
      </c>
      <c r="XP121" s="582">
        <v>7350</v>
      </c>
      <c r="XS121" s="582">
        <v>99500</v>
      </c>
      <c r="XV121" s="582">
        <v>282264.40000000002</v>
      </c>
      <c r="XZ121" s="582">
        <v>42880</v>
      </c>
      <c r="YG121" s="582">
        <v>104550</v>
      </c>
      <c r="YO121" s="582">
        <v>50700</v>
      </c>
      <c r="YQ121" s="582">
        <v>359948</v>
      </c>
      <c r="YS121" s="582">
        <v>45000</v>
      </c>
      <c r="YX121" s="582">
        <v>6436</v>
      </c>
      <c r="YZ121" s="582">
        <v>488690</v>
      </c>
      <c r="ZA121" s="582">
        <v>37750</v>
      </c>
      <c r="ZF121" s="582">
        <v>238200</v>
      </c>
      <c r="ZJ121" s="582">
        <v>54850</v>
      </c>
      <c r="ZK121" s="582">
        <v>171900</v>
      </c>
      <c r="ZU121" s="582">
        <v>33400</v>
      </c>
      <c r="ZV121" s="582">
        <v>656980</v>
      </c>
      <c r="AAB121" s="582">
        <v>221619.8</v>
      </c>
      <c r="AAE121" s="582">
        <v>247790</v>
      </c>
      <c r="AAF121" s="582">
        <v>80750</v>
      </c>
      <c r="AAG121" s="582">
        <v>827014</v>
      </c>
      <c r="AAU121" s="582">
        <v>232200</v>
      </c>
      <c r="AAV121" s="582">
        <v>661800</v>
      </c>
      <c r="ABC121" s="582">
        <v>50000</v>
      </c>
      <c r="ABN121" s="582">
        <v>13500</v>
      </c>
      <c r="ABQ121" s="582">
        <v>24240</v>
      </c>
      <c r="ABY121" s="582">
        <v>0</v>
      </c>
      <c r="ACC121" s="582">
        <v>26495</v>
      </c>
      <c r="ACJ121" s="582">
        <v>7150</v>
      </c>
      <c r="ACO121" s="582">
        <v>37000</v>
      </c>
      <c r="ADD121" s="582">
        <v>30000</v>
      </c>
      <c r="AEB121" s="582">
        <v>167664.72</v>
      </c>
      <c r="AEC121" s="582">
        <v>172285</v>
      </c>
      <c r="AEE121" s="582">
        <v>324966</v>
      </c>
      <c r="AEH121" s="582">
        <v>20768</v>
      </c>
      <c r="AEM121" s="582">
        <v>100000</v>
      </c>
      <c r="AEP121" s="582">
        <v>612613.19999999995</v>
      </c>
      <c r="AES121" s="582">
        <v>408184.8</v>
      </c>
      <c r="AFB121" s="582">
        <v>0</v>
      </c>
      <c r="AFE121" s="582">
        <v>55288</v>
      </c>
      <c r="AFF121" s="582">
        <v>23750</v>
      </c>
      <c r="AFH121" s="582">
        <v>1035</v>
      </c>
      <c r="AFL121" s="582">
        <v>291344</v>
      </c>
      <c r="AFO121" s="582">
        <v>-390345.5</v>
      </c>
      <c r="AFP121" s="582">
        <v>357284</v>
      </c>
      <c r="AFU121" s="582">
        <v>337912</v>
      </c>
      <c r="AFW121" s="582">
        <v>92075</v>
      </c>
      <c r="AFX121" s="582">
        <v>113250</v>
      </c>
      <c r="AGB121" s="582">
        <v>109370</v>
      </c>
      <c r="AGF121" s="582">
        <v>12000</v>
      </c>
      <c r="AGH121" s="582">
        <v>1080</v>
      </c>
      <c r="AGI121" s="582">
        <v>55000</v>
      </c>
      <c r="AGK121" s="582">
        <v>41500</v>
      </c>
      <c r="AGM121" s="582">
        <v>88475</v>
      </c>
      <c r="AGN121" s="582">
        <v>309900</v>
      </c>
      <c r="AGO121" s="582">
        <v>173700</v>
      </c>
      <c r="AGU121" s="582">
        <v>91041.600000000006</v>
      </c>
      <c r="AHC121" s="582">
        <v>124221.9</v>
      </c>
      <c r="AHD121" s="582">
        <v>7700</v>
      </c>
      <c r="AHL121" s="582">
        <v>33600</v>
      </c>
      <c r="AHS121" s="576">
        <v>77650</v>
      </c>
      <c r="AHT121" s="582">
        <f t="shared" si="79"/>
        <v>29581201.849999998</v>
      </c>
      <c r="AHV121" s="611" t="s">
        <v>6248</v>
      </c>
      <c r="AHW121" s="611" t="s">
        <v>6150</v>
      </c>
      <c r="AHX121" s="611" t="s">
        <v>6151</v>
      </c>
    </row>
    <row r="122" spans="1:908" x14ac:dyDescent="0.7">
      <c r="A122" s="576" t="str">
        <f t="shared" si="78"/>
        <v>ภาระ</v>
      </c>
      <c r="B122" s="581" t="s">
        <v>6121</v>
      </c>
      <c r="C122" s="582" t="s">
        <v>6122</v>
      </c>
      <c r="H122" s="582">
        <v>129191</v>
      </c>
      <c r="R122" s="582">
        <v>40458</v>
      </c>
      <c r="CN122" s="582">
        <v>161344.79</v>
      </c>
      <c r="EW122" s="582">
        <v>2788751.65</v>
      </c>
      <c r="IF122" s="582">
        <v>615543.30000000005</v>
      </c>
      <c r="IJ122" s="582">
        <v>13978025</v>
      </c>
      <c r="JK122" s="582">
        <v>2000000</v>
      </c>
      <c r="JQ122" s="582">
        <v>13435157.26</v>
      </c>
      <c r="KW122" s="582">
        <v>49865</v>
      </c>
      <c r="LS122" s="582">
        <v>222122</v>
      </c>
      <c r="LW122" s="582">
        <v>379921.54</v>
      </c>
      <c r="LY122" s="582">
        <v>25109</v>
      </c>
      <c r="MT122" s="582">
        <v>10267</v>
      </c>
      <c r="MZ122" s="582">
        <v>440500</v>
      </c>
      <c r="NW122" s="582">
        <v>1560</v>
      </c>
      <c r="OG122" s="582">
        <v>224500</v>
      </c>
      <c r="QX122" s="582">
        <v>36450</v>
      </c>
      <c r="SQ122" s="582">
        <v>93739.31</v>
      </c>
      <c r="UB122" s="582">
        <v>0</v>
      </c>
      <c r="UF122" s="582">
        <v>258925.2</v>
      </c>
      <c r="UR122" s="582">
        <v>0</v>
      </c>
      <c r="UX122" s="582">
        <v>0</v>
      </c>
      <c r="VA122" s="582">
        <v>159645.45000000001</v>
      </c>
      <c r="VB122" s="582">
        <v>89137</v>
      </c>
      <c r="VC122" s="582">
        <v>63163</v>
      </c>
      <c r="VD122" s="582">
        <v>0</v>
      </c>
      <c r="VF122" s="582">
        <v>0</v>
      </c>
      <c r="VJ122" s="582">
        <v>56258</v>
      </c>
      <c r="WA122" s="582">
        <v>1500000</v>
      </c>
      <c r="WQ122" s="582">
        <v>0</v>
      </c>
      <c r="WW122" s="582">
        <v>65129</v>
      </c>
      <c r="XL122" s="582">
        <v>0</v>
      </c>
      <c r="AAV122" s="582">
        <v>6759460</v>
      </c>
      <c r="ABO122" s="582">
        <v>7224</v>
      </c>
      <c r="ABP122" s="582">
        <v>15000</v>
      </c>
      <c r="ACL122" s="582">
        <v>833830</v>
      </c>
      <c r="ADC122" s="582">
        <v>59380</v>
      </c>
      <c r="AEC122" s="582">
        <v>216785.56</v>
      </c>
      <c r="AEM122" s="582">
        <v>257006</v>
      </c>
      <c r="AET122" s="582">
        <v>1346838.25</v>
      </c>
      <c r="AFF122" s="582">
        <v>2340178.0299999998</v>
      </c>
      <c r="AFL122" s="582">
        <v>666300</v>
      </c>
      <c r="AFP122" s="582">
        <v>404907.5</v>
      </c>
      <c r="AGV122" s="582">
        <v>0</v>
      </c>
      <c r="AHM122" s="582">
        <v>273754</v>
      </c>
      <c r="AHT122" s="582">
        <f t="shared" si="79"/>
        <v>50005425.840000011</v>
      </c>
      <c r="AHV122" s="611" t="s">
        <v>6248</v>
      </c>
      <c r="AHW122" s="611" t="s">
        <v>6152</v>
      </c>
      <c r="AHX122" s="611" t="s">
        <v>6153</v>
      </c>
    </row>
    <row r="123" spans="1:908" x14ac:dyDescent="0.7">
      <c r="A123" s="576" t="str">
        <f t="shared" si="78"/>
        <v>ภาระ</v>
      </c>
      <c r="B123" s="581" t="s">
        <v>6123</v>
      </c>
      <c r="C123" s="582" t="s">
        <v>6124</v>
      </c>
      <c r="D123" s="582">
        <v>0</v>
      </c>
      <c r="G123" s="582">
        <v>0</v>
      </c>
      <c r="H123" s="582">
        <v>79520</v>
      </c>
      <c r="O123" s="582">
        <v>81.25</v>
      </c>
      <c r="P123" s="582">
        <v>20</v>
      </c>
      <c r="Y123" s="582">
        <v>323596</v>
      </c>
      <c r="Z123" s="582">
        <v>405805.22</v>
      </c>
      <c r="AB123" s="582">
        <v>620154.01</v>
      </c>
      <c r="AE123" s="582">
        <v>522521.82</v>
      </c>
      <c r="AI123" s="582">
        <v>306662.83</v>
      </c>
      <c r="AK123" s="582">
        <v>0</v>
      </c>
      <c r="AM123" s="582">
        <v>197260</v>
      </c>
      <c r="AO123" s="582">
        <v>469134.3</v>
      </c>
      <c r="AT123" s="582">
        <v>72</v>
      </c>
      <c r="AU123" s="582">
        <v>768994.29</v>
      </c>
      <c r="AX123" s="582">
        <v>78571.25</v>
      </c>
      <c r="BC123" s="582">
        <v>331284.65000000002</v>
      </c>
      <c r="BF123" s="582">
        <v>1178235</v>
      </c>
      <c r="BI123" s="582">
        <v>0</v>
      </c>
      <c r="BJ123" s="582">
        <v>1580409.17</v>
      </c>
      <c r="BK123" s="582">
        <v>135622.25</v>
      </c>
      <c r="BL123" s="582">
        <v>183572.92</v>
      </c>
      <c r="BN123" s="582">
        <v>38702</v>
      </c>
      <c r="BO123" s="582">
        <v>1821946.66</v>
      </c>
      <c r="BP123" s="582">
        <v>2909</v>
      </c>
      <c r="BQ123" s="582">
        <v>32760</v>
      </c>
      <c r="BS123" s="582">
        <v>17000</v>
      </c>
      <c r="CC123" s="582">
        <v>8018986</v>
      </c>
      <c r="CE123" s="582">
        <v>10000</v>
      </c>
      <c r="CG123" s="582">
        <v>6862743.3399999999</v>
      </c>
      <c r="CI123" s="582">
        <v>1309681</v>
      </c>
      <c r="CN123" s="582">
        <v>1067391.28</v>
      </c>
      <c r="CY123" s="582">
        <v>42100</v>
      </c>
      <c r="CZ123" s="582">
        <v>5400</v>
      </c>
      <c r="DC123" s="582">
        <v>1026628.78</v>
      </c>
      <c r="DD123" s="582">
        <v>45892.5</v>
      </c>
      <c r="DE123" s="582">
        <v>5700</v>
      </c>
      <c r="DF123" s="582">
        <v>9900</v>
      </c>
      <c r="DG123" s="582">
        <v>163835</v>
      </c>
      <c r="DH123" s="582">
        <v>668121.67000000004</v>
      </c>
      <c r="DP123" s="582">
        <v>4514</v>
      </c>
      <c r="EL123" s="582">
        <v>49050</v>
      </c>
      <c r="EM123" s="582">
        <v>503383</v>
      </c>
      <c r="ET123" s="582">
        <v>153316.73000000001</v>
      </c>
      <c r="EW123" s="582">
        <v>16000</v>
      </c>
      <c r="FA123" s="582">
        <v>1201000</v>
      </c>
      <c r="FE123" s="582">
        <v>58790</v>
      </c>
      <c r="FH123" s="582">
        <v>316893</v>
      </c>
      <c r="FS123" s="582">
        <v>73709</v>
      </c>
      <c r="FW123" s="582">
        <v>178718.5</v>
      </c>
      <c r="FX123" s="582">
        <v>0</v>
      </c>
      <c r="GB123" s="582">
        <v>44130</v>
      </c>
      <c r="GF123" s="582">
        <v>2821723.63</v>
      </c>
      <c r="GG123" s="582">
        <v>370705.9</v>
      </c>
      <c r="GN123" s="582">
        <v>4269.3</v>
      </c>
      <c r="GT123" s="582">
        <v>0</v>
      </c>
      <c r="GU123" s="582">
        <v>0</v>
      </c>
      <c r="GY123" s="582">
        <v>539504</v>
      </c>
      <c r="HC123" s="582">
        <v>10791096</v>
      </c>
      <c r="HD123" s="582">
        <v>8117</v>
      </c>
      <c r="HL123" s="582">
        <v>1768055.81</v>
      </c>
      <c r="HQ123" s="582">
        <v>0</v>
      </c>
      <c r="HW123" s="582">
        <v>62000</v>
      </c>
      <c r="HX123" s="582">
        <v>2936676.77</v>
      </c>
      <c r="HY123" s="582">
        <v>1114581.51</v>
      </c>
      <c r="IA123" s="582">
        <v>520371.12</v>
      </c>
      <c r="ID123" s="582">
        <v>967.71</v>
      </c>
      <c r="IE123" s="582">
        <v>2068138.48</v>
      </c>
      <c r="IF123" s="582">
        <v>38971</v>
      </c>
      <c r="IH123" s="582">
        <v>20548</v>
      </c>
      <c r="II123" s="582">
        <v>0</v>
      </c>
      <c r="IK123" s="582">
        <v>125868.5</v>
      </c>
      <c r="IM123" s="582">
        <v>585375.6</v>
      </c>
      <c r="IO123" s="582">
        <v>22102.18</v>
      </c>
      <c r="IR123" s="582">
        <v>21327.759999999998</v>
      </c>
      <c r="IX123" s="582">
        <v>18440</v>
      </c>
      <c r="IZ123" s="582">
        <v>25900</v>
      </c>
      <c r="JH123" s="582">
        <v>115030</v>
      </c>
      <c r="JI123" s="582">
        <v>47900.3</v>
      </c>
      <c r="JK123" s="582">
        <v>4750</v>
      </c>
      <c r="JO123" s="582">
        <v>189350</v>
      </c>
      <c r="JY123" s="582">
        <v>21064.87</v>
      </c>
      <c r="KW123" s="582">
        <v>0</v>
      </c>
      <c r="KZ123" s="582">
        <v>10260</v>
      </c>
      <c r="LB123" s="582">
        <v>408209</v>
      </c>
      <c r="LJ123" s="582">
        <v>8224875</v>
      </c>
      <c r="LL123" s="582">
        <v>3370.5</v>
      </c>
      <c r="LS123" s="582">
        <v>21749397</v>
      </c>
      <c r="LU123" s="582">
        <v>7096.24</v>
      </c>
      <c r="LW123" s="582">
        <v>0</v>
      </c>
      <c r="LY123" s="582">
        <v>2384466.54</v>
      </c>
      <c r="MH123" s="582">
        <v>2369200</v>
      </c>
      <c r="MI123" s="582">
        <v>11300</v>
      </c>
      <c r="MJ123" s="582">
        <v>552324</v>
      </c>
      <c r="MV123" s="582">
        <v>820868</v>
      </c>
      <c r="MZ123" s="582">
        <v>217001</v>
      </c>
      <c r="NC123" s="582">
        <v>13926</v>
      </c>
      <c r="NH123" s="582">
        <v>380188</v>
      </c>
      <c r="NJ123" s="582">
        <v>398180</v>
      </c>
      <c r="NL123" s="582">
        <v>114027</v>
      </c>
      <c r="NN123" s="582">
        <v>36739</v>
      </c>
      <c r="NP123" s="582">
        <v>13913.25</v>
      </c>
      <c r="NZ123" s="582">
        <v>208348</v>
      </c>
      <c r="OA123" s="582">
        <v>0</v>
      </c>
      <c r="OD123" s="582">
        <v>30909.5</v>
      </c>
      <c r="OL123" s="582">
        <v>86632.5</v>
      </c>
      <c r="OQ123" s="582">
        <v>575</v>
      </c>
      <c r="OS123" s="582">
        <v>273272</v>
      </c>
      <c r="OV123" s="582">
        <v>0</v>
      </c>
      <c r="OX123" s="582">
        <v>56645</v>
      </c>
      <c r="PC123" s="582">
        <v>13864700.75</v>
      </c>
      <c r="PD123" s="582">
        <v>159281</v>
      </c>
      <c r="PU123" s="582">
        <v>68000</v>
      </c>
      <c r="QF123" s="582">
        <v>43601</v>
      </c>
      <c r="QV123" s="582">
        <v>1520</v>
      </c>
      <c r="QX123" s="582">
        <v>32258</v>
      </c>
      <c r="QZ123" s="582">
        <v>110472</v>
      </c>
      <c r="RD123" s="582">
        <v>119187.19</v>
      </c>
      <c r="RI123" s="582">
        <v>49844.68</v>
      </c>
      <c r="RK123" s="582">
        <v>1666557.55</v>
      </c>
      <c r="RL123" s="582">
        <v>54081.5</v>
      </c>
      <c r="RM123" s="582">
        <v>90440</v>
      </c>
      <c r="RN123" s="582">
        <v>1100</v>
      </c>
      <c r="RQ123" s="582">
        <v>2550</v>
      </c>
      <c r="RR123" s="582">
        <v>117800</v>
      </c>
      <c r="RX123" s="582">
        <v>452737.38</v>
      </c>
      <c r="RY123" s="582">
        <v>0</v>
      </c>
      <c r="SA123" s="582">
        <v>7750</v>
      </c>
      <c r="SL123" s="582">
        <v>142918.39999999999</v>
      </c>
      <c r="SN123" s="582">
        <v>4791373.12</v>
      </c>
      <c r="SP123" s="582">
        <v>0</v>
      </c>
      <c r="SQ123" s="582">
        <v>1883811.71</v>
      </c>
      <c r="ST123" s="582">
        <v>463933.27</v>
      </c>
      <c r="SV123" s="582">
        <v>178103.05</v>
      </c>
      <c r="SW123" s="582">
        <v>23900</v>
      </c>
      <c r="SZ123" s="582">
        <v>17474</v>
      </c>
      <c r="TC123" s="582">
        <v>90022.6</v>
      </c>
      <c r="TL123" s="582">
        <v>19542</v>
      </c>
      <c r="TN123" s="582">
        <v>74669.5</v>
      </c>
      <c r="TS123" s="582">
        <v>26599.919999999998</v>
      </c>
      <c r="TU123" s="582">
        <v>0</v>
      </c>
      <c r="TV123" s="582">
        <v>0</v>
      </c>
      <c r="TY123" s="582">
        <v>48750</v>
      </c>
      <c r="TZ123" s="582">
        <v>131679</v>
      </c>
      <c r="UC123" s="582">
        <v>1427650</v>
      </c>
      <c r="UD123" s="582">
        <v>168133.17</v>
      </c>
      <c r="UJ123" s="582">
        <v>27800</v>
      </c>
      <c r="UQ123" s="582">
        <v>1065752.78</v>
      </c>
      <c r="UR123" s="582">
        <v>54462</v>
      </c>
      <c r="US123" s="582">
        <v>334583.14</v>
      </c>
      <c r="UT123" s="582">
        <v>215237.87</v>
      </c>
      <c r="UW123" s="582">
        <v>1913</v>
      </c>
      <c r="UY123" s="582">
        <v>185448.8</v>
      </c>
      <c r="UZ123" s="582">
        <v>9527</v>
      </c>
      <c r="VA123" s="582">
        <v>66650.350000000006</v>
      </c>
      <c r="VB123" s="582">
        <v>134020</v>
      </c>
      <c r="VC123" s="582">
        <v>38553.18</v>
      </c>
      <c r="VD123" s="582">
        <v>809290.12</v>
      </c>
      <c r="VE123" s="582">
        <v>0</v>
      </c>
      <c r="VF123" s="582">
        <v>0</v>
      </c>
      <c r="VI123" s="582">
        <v>134756</v>
      </c>
      <c r="VO123" s="582">
        <v>819941.93</v>
      </c>
      <c r="VP123" s="582">
        <v>22045.84</v>
      </c>
      <c r="VR123" s="582">
        <v>976</v>
      </c>
      <c r="VS123" s="582">
        <v>38322</v>
      </c>
      <c r="VU123" s="582">
        <v>977207.5</v>
      </c>
      <c r="VX123" s="582">
        <v>1043788.92</v>
      </c>
      <c r="VY123" s="582">
        <v>171230.28</v>
      </c>
      <c r="WB123" s="582">
        <v>0</v>
      </c>
      <c r="WE123" s="582">
        <v>198910</v>
      </c>
      <c r="WH123" s="582">
        <v>2179439.1800000002</v>
      </c>
      <c r="WI123" s="582">
        <v>2715370.6</v>
      </c>
      <c r="WJ123" s="582">
        <v>1567433.17</v>
      </c>
      <c r="WK123" s="582">
        <v>157113.17000000001</v>
      </c>
      <c r="WQ123" s="582">
        <v>1433550</v>
      </c>
      <c r="WR123" s="582">
        <v>66304</v>
      </c>
      <c r="WU123" s="582">
        <v>123898</v>
      </c>
      <c r="WW123" s="582">
        <v>214650</v>
      </c>
      <c r="WX123" s="582">
        <v>38489.5</v>
      </c>
      <c r="WY123" s="582">
        <v>101045.5</v>
      </c>
      <c r="XC123" s="582">
        <v>213927.74000000002</v>
      </c>
      <c r="XD123" s="582">
        <v>8716805.0999999996</v>
      </c>
      <c r="XI123" s="582">
        <v>19390</v>
      </c>
      <c r="XL123" s="582">
        <v>290682</v>
      </c>
      <c r="XM123" s="582">
        <v>1076037</v>
      </c>
      <c r="XN123" s="582">
        <v>66140</v>
      </c>
      <c r="XO123" s="582">
        <v>438593</v>
      </c>
      <c r="XQ123" s="582">
        <v>263852</v>
      </c>
      <c r="XR123" s="582">
        <v>4022064.1</v>
      </c>
      <c r="XS123" s="582">
        <v>68202</v>
      </c>
      <c r="XT123" s="582">
        <v>33001</v>
      </c>
      <c r="XU123" s="582">
        <v>48119</v>
      </c>
      <c r="XV123" s="582">
        <v>43747</v>
      </c>
      <c r="XW123" s="582">
        <v>1595765.6</v>
      </c>
      <c r="XY123" s="582">
        <v>0</v>
      </c>
      <c r="XZ123" s="582">
        <v>381331.59</v>
      </c>
      <c r="YA123" s="582">
        <v>0</v>
      </c>
      <c r="YB123" s="582">
        <v>223696.09</v>
      </c>
      <c r="YD123" s="582">
        <v>54900</v>
      </c>
      <c r="YE123" s="582">
        <v>0</v>
      </c>
      <c r="YG123" s="582">
        <v>13727800</v>
      </c>
      <c r="YH123" s="582">
        <v>27922080.199999999</v>
      </c>
      <c r="YI123" s="582">
        <v>22315919</v>
      </c>
      <c r="YL123" s="582">
        <v>29000000</v>
      </c>
      <c r="YM123" s="582">
        <v>192000</v>
      </c>
      <c r="YN123" s="582">
        <v>1362501</v>
      </c>
      <c r="YO123" s="582">
        <v>24000000</v>
      </c>
      <c r="YQ123" s="582">
        <v>15871531.48</v>
      </c>
      <c r="YR123" s="582">
        <v>7140953</v>
      </c>
      <c r="YS123" s="582">
        <v>5000</v>
      </c>
      <c r="YT123" s="582">
        <v>41016.910000000003</v>
      </c>
      <c r="YU123" s="582">
        <v>1040229</v>
      </c>
      <c r="YV123" s="582">
        <v>769419.5</v>
      </c>
      <c r="ZC123" s="582">
        <v>21000</v>
      </c>
      <c r="ZF123" s="582">
        <v>530369</v>
      </c>
      <c r="ZK123" s="582">
        <v>0</v>
      </c>
      <c r="ZM123" s="582">
        <v>11452255.25</v>
      </c>
      <c r="ZP123" s="582">
        <v>1189930</v>
      </c>
      <c r="ZS123" s="582">
        <v>169800</v>
      </c>
      <c r="ZU123" s="582">
        <v>155300</v>
      </c>
      <c r="ZV123" s="582">
        <v>0</v>
      </c>
      <c r="ZY123" s="582">
        <v>1158585.18</v>
      </c>
      <c r="ZZ123" s="582">
        <v>95800</v>
      </c>
      <c r="AAA123" s="582">
        <v>6525</v>
      </c>
      <c r="AAB123" s="582">
        <v>330178.64</v>
      </c>
      <c r="AAC123" s="582">
        <v>111518</v>
      </c>
      <c r="AAF123" s="582">
        <v>30002</v>
      </c>
      <c r="AAH123" s="582">
        <v>229410</v>
      </c>
      <c r="AAI123" s="582">
        <v>703516</v>
      </c>
      <c r="AAJ123" s="582">
        <v>3200</v>
      </c>
      <c r="AAM123" s="582">
        <v>642834.59</v>
      </c>
      <c r="AAN123" s="582">
        <v>0</v>
      </c>
      <c r="AAV123" s="582">
        <v>158952.9</v>
      </c>
      <c r="AAY123" s="582">
        <v>168839</v>
      </c>
      <c r="AAZ123" s="582">
        <v>77783</v>
      </c>
      <c r="ABH123" s="582">
        <v>590732</v>
      </c>
      <c r="ABP123" s="582">
        <v>6047246.3899999997</v>
      </c>
      <c r="ABT123" s="582">
        <v>57890</v>
      </c>
      <c r="ABW123" s="582">
        <v>317585.48</v>
      </c>
      <c r="ACA123" s="582">
        <v>1102578.58</v>
      </c>
      <c r="ACJ123" s="582">
        <v>964324.62</v>
      </c>
      <c r="ADJ123" s="582">
        <v>69338.880000000005</v>
      </c>
      <c r="ADS123" s="582">
        <v>14400</v>
      </c>
      <c r="ADW123" s="582">
        <v>563358.42000000004</v>
      </c>
      <c r="ADX123" s="582">
        <v>0</v>
      </c>
      <c r="AEA123" s="582">
        <v>19023</v>
      </c>
      <c r="AEC123" s="582">
        <v>560618.98</v>
      </c>
      <c r="AEE123" s="582">
        <v>10074792.59</v>
      </c>
      <c r="AEF123" s="582">
        <v>3536452.16</v>
      </c>
      <c r="AEH123" s="582">
        <v>54974.400000000001</v>
      </c>
      <c r="AEM123" s="582">
        <v>365809.91999999998</v>
      </c>
      <c r="AEN123" s="582">
        <v>160516</v>
      </c>
      <c r="AET123" s="582">
        <v>249273.83</v>
      </c>
      <c r="AFB123" s="582">
        <v>37778.800000000003</v>
      </c>
      <c r="AFC123" s="582">
        <v>29199.1</v>
      </c>
      <c r="AFD123" s="582">
        <v>717792.15999999992</v>
      </c>
      <c r="AFE123" s="582">
        <v>475056.06</v>
      </c>
      <c r="AFI123" s="582">
        <v>0</v>
      </c>
      <c r="AFJ123" s="582">
        <v>746673.55</v>
      </c>
      <c r="AFK123" s="582">
        <v>524818</v>
      </c>
      <c r="AFL123" s="582">
        <v>470082</v>
      </c>
      <c r="AFM123" s="582">
        <v>475757</v>
      </c>
      <c r="AFO123" s="582">
        <v>118994.28</v>
      </c>
      <c r="AFP123" s="582">
        <v>371175</v>
      </c>
      <c r="AFQ123" s="582">
        <v>5313</v>
      </c>
      <c r="AFR123" s="582">
        <v>1109562.56</v>
      </c>
      <c r="AFS123" s="582">
        <v>899389</v>
      </c>
      <c r="AFU123" s="582">
        <v>97593.16</v>
      </c>
      <c r="AFX123" s="582">
        <v>36459</v>
      </c>
      <c r="AFY123" s="582">
        <v>0</v>
      </c>
      <c r="AFZ123" s="582">
        <v>19175</v>
      </c>
      <c r="AGA123" s="582">
        <v>508872.93</v>
      </c>
      <c r="AGB123" s="582">
        <v>60626.98</v>
      </c>
      <c r="AGI123" s="582">
        <v>20000</v>
      </c>
      <c r="AGN123" s="582">
        <v>5200713.01</v>
      </c>
      <c r="AGQ123" s="582">
        <v>30</v>
      </c>
      <c r="AGU123" s="582">
        <v>0</v>
      </c>
      <c r="AGV123" s="582">
        <v>0</v>
      </c>
      <c r="AGY123" s="582">
        <v>60000</v>
      </c>
      <c r="AHG123" s="582">
        <v>11667.4</v>
      </c>
      <c r="AHL123" s="582">
        <v>15700</v>
      </c>
      <c r="AHT123" s="582">
        <f t="shared" si="79"/>
        <v>349765272.12</v>
      </c>
      <c r="AHV123" s="611" t="s">
        <v>6249</v>
      </c>
      <c r="AHW123" s="611" t="s">
        <v>6154</v>
      </c>
      <c r="AHX123" s="611" t="s">
        <v>6155</v>
      </c>
    </row>
    <row r="124" spans="1:908" x14ac:dyDescent="0.7">
      <c r="A124" s="576" t="str">
        <f t="shared" si="78"/>
        <v>ภาระ</v>
      </c>
      <c r="B124" s="581" t="s">
        <v>6125</v>
      </c>
      <c r="C124" s="582" t="s">
        <v>6126</v>
      </c>
      <c r="D124" s="582">
        <v>76224</v>
      </c>
      <c r="I124" s="582">
        <v>18100</v>
      </c>
      <c r="Q124" s="582">
        <v>3930</v>
      </c>
      <c r="T124" s="582">
        <v>0</v>
      </c>
      <c r="U124" s="582">
        <v>14500</v>
      </c>
      <c r="W124" s="582">
        <v>286360.8</v>
      </c>
      <c r="AA124" s="582">
        <v>256050</v>
      </c>
      <c r="AJ124" s="582">
        <v>602876.80000000005</v>
      </c>
      <c r="AK124" s="582">
        <v>0</v>
      </c>
      <c r="AL124" s="582">
        <v>742995.2</v>
      </c>
      <c r="AO124" s="582">
        <v>351</v>
      </c>
      <c r="AQ124" s="582">
        <v>159168.35999999999</v>
      </c>
      <c r="AR124" s="582">
        <v>0</v>
      </c>
      <c r="AS124" s="582">
        <v>284372.59999999998</v>
      </c>
      <c r="AX124" s="582">
        <v>95940</v>
      </c>
      <c r="BC124" s="582">
        <v>0</v>
      </c>
      <c r="BE124" s="582">
        <v>14790</v>
      </c>
      <c r="BG124" s="582">
        <v>8288</v>
      </c>
      <c r="BI124" s="582">
        <v>11892542.75</v>
      </c>
      <c r="BJ124" s="582">
        <v>222504</v>
      </c>
      <c r="BK124" s="582">
        <v>331316.92</v>
      </c>
      <c r="BN124" s="582">
        <v>185182.41</v>
      </c>
      <c r="BO124" s="582">
        <v>17127.5</v>
      </c>
      <c r="BP124" s="582">
        <v>855360</v>
      </c>
      <c r="BQ124" s="582">
        <v>149875.5</v>
      </c>
      <c r="BS124" s="582">
        <v>9523</v>
      </c>
      <c r="BT124" s="582">
        <v>734306</v>
      </c>
      <c r="BU124" s="582">
        <v>0</v>
      </c>
      <c r="BV124" s="582">
        <v>275752</v>
      </c>
      <c r="BW124" s="582">
        <v>512400.33</v>
      </c>
      <c r="BX124" s="582">
        <v>139950</v>
      </c>
      <c r="BY124" s="582">
        <v>395514</v>
      </c>
      <c r="BZ124" s="582">
        <v>1245758.8400000001</v>
      </c>
      <c r="CA124" s="582">
        <v>2826249.75</v>
      </c>
      <c r="CB124" s="582">
        <v>5318502.6900000004</v>
      </c>
      <c r="CC124" s="582">
        <v>23310</v>
      </c>
      <c r="CE124" s="582">
        <v>0</v>
      </c>
      <c r="CF124" s="582">
        <v>88010.9</v>
      </c>
      <c r="CH124" s="582">
        <v>58715</v>
      </c>
      <c r="CI124" s="582">
        <v>238798.44</v>
      </c>
      <c r="CJ124" s="582">
        <v>0</v>
      </c>
      <c r="CK124" s="582">
        <v>0</v>
      </c>
      <c r="CM124" s="582">
        <v>50830</v>
      </c>
      <c r="CO124" s="582">
        <v>8067</v>
      </c>
      <c r="CP124" s="582">
        <v>0</v>
      </c>
      <c r="CQ124" s="582">
        <v>0</v>
      </c>
      <c r="CR124" s="582">
        <v>0</v>
      </c>
      <c r="CS124" s="582">
        <v>0</v>
      </c>
      <c r="CW124" s="582">
        <v>73800</v>
      </c>
      <c r="CX124" s="582">
        <v>0</v>
      </c>
      <c r="CY124" s="582">
        <v>56392</v>
      </c>
      <c r="CZ124" s="582">
        <v>73799</v>
      </c>
      <c r="DC124" s="582">
        <v>256100</v>
      </c>
      <c r="DJ124" s="582">
        <v>29840</v>
      </c>
      <c r="DL124" s="582">
        <v>119438</v>
      </c>
      <c r="DM124" s="582">
        <v>0</v>
      </c>
      <c r="DN124" s="582">
        <v>272804</v>
      </c>
      <c r="DS124" s="582">
        <v>306354.71000000002</v>
      </c>
      <c r="DV124" s="582">
        <v>250528</v>
      </c>
      <c r="DY124" s="582">
        <v>138890.44</v>
      </c>
      <c r="EA124" s="582">
        <v>687200</v>
      </c>
      <c r="EC124" s="582">
        <v>2113425</v>
      </c>
      <c r="ED124" s="582">
        <v>500000</v>
      </c>
      <c r="EI124" s="582">
        <v>2393825.13</v>
      </c>
      <c r="EM124" s="582">
        <v>1214205</v>
      </c>
      <c r="EY124" s="582">
        <v>326287.90999999997</v>
      </c>
      <c r="FE124" s="582">
        <v>238100</v>
      </c>
      <c r="FG124" s="582">
        <v>696</v>
      </c>
      <c r="FL124" s="582">
        <v>137110</v>
      </c>
      <c r="FT124" s="582">
        <v>229800</v>
      </c>
      <c r="FV124" s="582">
        <v>167261</v>
      </c>
      <c r="FW124" s="582">
        <v>334500</v>
      </c>
      <c r="FX124" s="582">
        <v>235350</v>
      </c>
      <c r="GA124" s="582">
        <v>386000</v>
      </c>
      <c r="GB124" s="582">
        <v>124500</v>
      </c>
      <c r="GE124" s="582">
        <v>154716</v>
      </c>
      <c r="GG124" s="582">
        <v>0</v>
      </c>
      <c r="GL124" s="582">
        <v>430500</v>
      </c>
      <c r="GO124" s="582">
        <v>192299.46</v>
      </c>
      <c r="GP124" s="582">
        <v>2084777.5</v>
      </c>
      <c r="GU124" s="582">
        <v>149500</v>
      </c>
      <c r="GV124" s="582">
        <v>8984875</v>
      </c>
      <c r="GX124" s="582">
        <v>7450500</v>
      </c>
      <c r="HA124" s="582">
        <v>554653.42000000004</v>
      </c>
      <c r="HD124" s="582">
        <v>528742.5</v>
      </c>
      <c r="HE124" s="582">
        <v>1835207</v>
      </c>
      <c r="HM124" s="582">
        <v>787435.48</v>
      </c>
      <c r="HO124" s="582">
        <v>367000</v>
      </c>
      <c r="HZ124" s="582">
        <v>57114</v>
      </c>
      <c r="IA124" s="582">
        <v>24</v>
      </c>
      <c r="ID124" s="582">
        <v>26138</v>
      </c>
      <c r="IG124" s="582">
        <v>0</v>
      </c>
      <c r="IM124" s="582">
        <v>0</v>
      </c>
      <c r="IP124" s="582">
        <v>114620</v>
      </c>
      <c r="IR124" s="582">
        <v>358625.08</v>
      </c>
      <c r="IU124" s="582">
        <v>0</v>
      </c>
      <c r="JG124" s="582">
        <v>0</v>
      </c>
      <c r="JH124" s="582">
        <v>932995</v>
      </c>
      <c r="JK124" s="582">
        <v>123000</v>
      </c>
      <c r="JS124" s="582">
        <v>0</v>
      </c>
      <c r="JU124" s="582">
        <v>0</v>
      </c>
      <c r="KJ124" s="582">
        <v>644000</v>
      </c>
      <c r="KM124" s="582">
        <v>164000</v>
      </c>
      <c r="KN124" s="582">
        <v>0</v>
      </c>
      <c r="KS124" s="582">
        <v>0</v>
      </c>
      <c r="LA124" s="582">
        <v>0</v>
      </c>
      <c r="LL124" s="582">
        <v>77750</v>
      </c>
      <c r="LS124" s="582">
        <v>1462467.33</v>
      </c>
      <c r="LX124" s="582">
        <v>37160</v>
      </c>
      <c r="LY124" s="582">
        <v>8000</v>
      </c>
      <c r="MG124" s="582">
        <v>49165</v>
      </c>
      <c r="MH124" s="582">
        <v>857248.89999999991</v>
      </c>
      <c r="MK124" s="582">
        <v>269750</v>
      </c>
      <c r="MM124" s="582">
        <v>0</v>
      </c>
      <c r="MN124" s="582">
        <v>2037280</v>
      </c>
      <c r="MR124" s="582">
        <v>0</v>
      </c>
      <c r="MS124" s="582">
        <v>24</v>
      </c>
      <c r="MW124" s="582">
        <v>11029875</v>
      </c>
      <c r="MX124" s="582">
        <v>4359.93</v>
      </c>
      <c r="NB124" s="582">
        <v>196414.04</v>
      </c>
      <c r="NC124" s="582">
        <v>52107</v>
      </c>
      <c r="NI124" s="582">
        <v>471954.6</v>
      </c>
      <c r="NJ124" s="582">
        <v>122582.53</v>
      </c>
      <c r="NK124" s="582">
        <v>958577.8</v>
      </c>
      <c r="NL124" s="582">
        <v>691903.23</v>
      </c>
      <c r="NN124" s="582">
        <v>775693.54</v>
      </c>
      <c r="NO124" s="582">
        <v>0</v>
      </c>
      <c r="NS124" s="582">
        <v>284250</v>
      </c>
      <c r="NU124" s="582">
        <v>7820</v>
      </c>
      <c r="NV124" s="582">
        <v>1100</v>
      </c>
      <c r="NW124" s="582">
        <v>0</v>
      </c>
      <c r="NZ124" s="582">
        <v>29303.88</v>
      </c>
      <c r="OA124" s="582">
        <v>62461.14</v>
      </c>
      <c r="OB124" s="582">
        <v>0</v>
      </c>
      <c r="OC124" s="582">
        <v>0</v>
      </c>
      <c r="OD124" s="582">
        <v>210</v>
      </c>
      <c r="OH124" s="582">
        <v>916466</v>
      </c>
      <c r="OL124" s="582">
        <v>115700.09000000001</v>
      </c>
      <c r="OV124" s="582">
        <v>323372.42</v>
      </c>
      <c r="OW124" s="582">
        <v>589583.22</v>
      </c>
      <c r="OX124" s="582">
        <v>492138.17</v>
      </c>
      <c r="OZ124" s="582">
        <v>367760</v>
      </c>
      <c r="PA124" s="582">
        <v>744966.37</v>
      </c>
      <c r="PB124" s="582">
        <v>346775.77</v>
      </c>
      <c r="PC124" s="582">
        <v>214322</v>
      </c>
      <c r="PE124" s="582">
        <v>946413</v>
      </c>
      <c r="PF124" s="582">
        <v>15860</v>
      </c>
      <c r="PJ124" s="582">
        <v>318365.75</v>
      </c>
      <c r="PK124" s="582">
        <v>851107.5</v>
      </c>
      <c r="PO124" s="582">
        <v>401168</v>
      </c>
      <c r="PV124" s="582">
        <v>973498.2</v>
      </c>
      <c r="QC124" s="582">
        <v>883023.29</v>
      </c>
      <c r="QF124" s="582">
        <v>4512</v>
      </c>
      <c r="QT124" s="582">
        <v>272400</v>
      </c>
      <c r="RL124" s="582">
        <v>198191.19</v>
      </c>
      <c r="RM124" s="582">
        <v>252900</v>
      </c>
      <c r="RP124" s="582">
        <v>0</v>
      </c>
      <c r="RQ124" s="582">
        <v>13977060.050000001</v>
      </c>
      <c r="RU124" s="582">
        <v>4570</v>
      </c>
      <c r="RY124" s="582">
        <v>56586</v>
      </c>
      <c r="SE124" s="582">
        <v>144000</v>
      </c>
      <c r="SH124" s="582">
        <v>464000</v>
      </c>
      <c r="SI124" s="582">
        <v>5084937.5</v>
      </c>
      <c r="SJ124" s="582">
        <v>0</v>
      </c>
      <c r="SK124" s="582">
        <v>0</v>
      </c>
      <c r="SL124" s="582">
        <v>0</v>
      </c>
      <c r="SO124" s="582">
        <v>11040</v>
      </c>
      <c r="SQ124" s="582">
        <v>0</v>
      </c>
      <c r="ST124" s="582">
        <v>283522.67</v>
      </c>
      <c r="SX124" s="582">
        <v>3183600</v>
      </c>
      <c r="TE124" s="582">
        <v>44294.1</v>
      </c>
      <c r="TK124" s="582">
        <v>1000</v>
      </c>
      <c r="TL124" s="582">
        <v>143000</v>
      </c>
      <c r="TM124" s="582">
        <v>1813905</v>
      </c>
      <c r="TO124" s="582">
        <v>4740400</v>
      </c>
      <c r="TP124" s="582">
        <v>604437</v>
      </c>
      <c r="TQ124" s="582">
        <v>1836886</v>
      </c>
      <c r="TR124" s="582">
        <v>0</v>
      </c>
      <c r="TS124" s="582">
        <v>22840</v>
      </c>
      <c r="TT124" s="582">
        <v>280860</v>
      </c>
      <c r="TU124" s="582">
        <v>0</v>
      </c>
      <c r="TV124" s="582">
        <v>94020</v>
      </c>
      <c r="TW124" s="582">
        <v>208710</v>
      </c>
      <c r="TX124" s="582">
        <v>2637274.33</v>
      </c>
      <c r="UA124" s="582">
        <v>0</v>
      </c>
      <c r="UD124" s="582">
        <v>771010</v>
      </c>
      <c r="UE124" s="582">
        <v>272000</v>
      </c>
      <c r="UF124" s="582">
        <v>13385439.289999999</v>
      </c>
      <c r="UG124" s="582">
        <v>4418055</v>
      </c>
      <c r="UI124" s="582">
        <v>2270</v>
      </c>
      <c r="UJ124" s="582">
        <v>105420</v>
      </c>
      <c r="UY124" s="582">
        <v>211500</v>
      </c>
      <c r="VC124" s="582">
        <v>0</v>
      </c>
      <c r="VH124" s="582">
        <v>0</v>
      </c>
      <c r="VJ124" s="582">
        <v>89000</v>
      </c>
      <c r="VL124" s="582">
        <v>16104</v>
      </c>
      <c r="VO124" s="582">
        <v>1364444</v>
      </c>
      <c r="VP124" s="582">
        <v>1675042.58</v>
      </c>
      <c r="VR124" s="582">
        <v>187449.15</v>
      </c>
      <c r="VS124" s="582">
        <v>442872</v>
      </c>
      <c r="VU124" s="582">
        <v>0</v>
      </c>
      <c r="VV124" s="582">
        <v>400000</v>
      </c>
      <c r="VW124" s="582">
        <v>24000</v>
      </c>
      <c r="VX124" s="582">
        <v>68200</v>
      </c>
      <c r="VY124" s="582">
        <v>888159.69</v>
      </c>
      <c r="VZ124" s="582">
        <v>117000</v>
      </c>
      <c r="WD124" s="582">
        <v>77028</v>
      </c>
      <c r="WE124" s="582">
        <v>33653</v>
      </c>
      <c r="WG124" s="582">
        <v>247000</v>
      </c>
      <c r="WI124" s="582">
        <v>499336</v>
      </c>
      <c r="WJ124" s="582">
        <v>555240</v>
      </c>
      <c r="WK124" s="582">
        <v>44075</v>
      </c>
      <c r="WL124" s="582">
        <v>151525</v>
      </c>
      <c r="WM124" s="582">
        <v>1027370</v>
      </c>
      <c r="WN124" s="582">
        <v>211500</v>
      </c>
      <c r="WO124" s="582">
        <v>402326</v>
      </c>
      <c r="WS124" s="582">
        <v>75570</v>
      </c>
      <c r="WT124" s="582">
        <v>86728</v>
      </c>
      <c r="WU124" s="582">
        <v>54960</v>
      </c>
      <c r="WV124" s="582">
        <v>5482598.2599999998</v>
      </c>
      <c r="WX124" s="582">
        <v>797000</v>
      </c>
      <c r="WZ124" s="582">
        <v>3010610</v>
      </c>
      <c r="XC124" s="582">
        <v>145550</v>
      </c>
      <c r="XD124" s="582">
        <v>547731.66</v>
      </c>
      <c r="XF124" s="582">
        <v>0</v>
      </c>
      <c r="XG124" s="582">
        <v>3685</v>
      </c>
      <c r="XI124" s="582">
        <v>2083851.42</v>
      </c>
      <c r="XJ124" s="582">
        <v>480528.36</v>
      </c>
      <c r="XM124" s="582">
        <v>21720</v>
      </c>
      <c r="XQ124" s="582">
        <v>69335</v>
      </c>
      <c r="XW124" s="582">
        <v>106350</v>
      </c>
      <c r="YA124" s="582">
        <v>1383771.53</v>
      </c>
      <c r="YF124" s="582">
        <v>7517024</v>
      </c>
      <c r="YG124" s="582">
        <v>306957.86</v>
      </c>
      <c r="YH124" s="582">
        <v>2074055</v>
      </c>
      <c r="YI124" s="582">
        <v>173000</v>
      </c>
      <c r="YJ124" s="582">
        <v>2450125.75</v>
      </c>
      <c r="YK124" s="582">
        <v>2637853</v>
      </c>
      <c r="YL124" s="582">
        <v>0</v>
      </c>
      <c r="YM124" s="582">
        <v>112300</v>
      </c>
      <c r="YN124" s="582">
        <v>472502.56</v>
      </c>
      <c r="YO124" s="582">
        <v>20760</v>
      </c>
      <c r="YP124" s="582">
        <v>265725</v>
      </c>
      <c r="YQ124" s="582">
        <v>290006</v>
      </c>
      <c r="YR124" s="582">
        <v>41000</v>
      </c>
      <c r="YS124" s="582">
        <v>23790</v>
      </c>
      <c r="YT124" s="582">
        <v>16301</v>
      </c>
      <c r="YU124" s="582">
        <v>176671</v>
      </c>
      <c r="YV124" s="582">
        <v>690750</v>
      </c>
      <c r="YW124" s="582">
        <v>1627533.06</v>
      </c>
      <c r="YX124" s="582">
        <v>0</v>
      </c>
      <c r="YY124" s="582">
        <v>0</v>
      </c>
      <c r="YZ124" s="582">
        <v>26480</v>
      </c>
      <c r="ZA124" s="582">
        <v>1064800</v>
      </c>
      <c r="ZB124" s="582">
        <v>0</v>
      </c>
      <c r="ZC124" s="582">
        <v>765800</v>
      </c>
      <c r="ZD124" s="582">
        <v>46706</v>
      </c>
      <c r="ZG124" s="582">
        <v>307500</v>
      </c>
      <c r="ZJ124" s="582">
        <v>190522.71</v>
      </c>
      <c r="ZK124" s="582">
        <v>109750</v>
      </c>
      <c r="ZL124" s="582">
        <v>310745</v>
      </c>
      <c r="ZM124" s="582">
        <v>104453</v>
      </c>
      <c r="ZN124" s="582">
        <v>125000</v>
      </c>
      <c r="ZO124" s="582">
        <v>105300</v>
      </c>
      <c r="ZQ124" s="582">
        <v>697500</v>
      </c>
      <c r="ZT124" s="582">
        <v>2412280.16</v>
      </c>
      <c r="ZU124" s="582">
        <v>319145.15999999997</v>
      </c>
      <c r="ZV124" s="582">
        <v>76948</v>
      </c>
      <c r="AAB124" s="582">
        <v>112999.99</v>
      </c>
      <c r="AAG124" s="582">
        <v>73000</v>
      </c>
      <c r="AAH124" s="582">
        <v>71000</v>
      </c>
      <c r="AAJ124" s="582">
        <v>241500</v>
      </c>
      <c r="AAO124" s="582">
        <v>510000</v>
      </c>
      <c r="AAP124" s="582">
        <v>1877819</v>
      </c>
      <c r="AAQ124" s="582">
        <v>581576</v>
      </c>
      <c r="AAR124" s="582">
        <v>62220</v>
      </c>
      <c r="AAS124" s="582">
        <v>471293.62</v>
      </c>
      <c r="AAT124" s="582">
        <v>273665</v>
      </c>
      <c r="AAW124" s="582">
        <v>538843</v>
      </c>
      <c r="AAY124" s="582">
        <v>15725</v>
      </c>
      <c r="AAZ124" s="582">
        <v>500709</v>
      </c>
      <c r="ABD124" s="582">
        <v>0</v>
      </c>
      <c r="ABI124" s="582">
        <v>520056</v>
      </c>
      <c r="ABJ124" s="582">
        <v>1198126.26</v>
      </c>
      <c r="ABK124" s="582">
        <v>209000</v>
      </c>
      <c r="ABL124" s="582">
        <v>0</v>
      </c>
      <c r="ABO124" s="582">
        <v>137570</v>
      </c>
      <c r="ABP124" s="582">
        <v>25200000</v>
      </c>
      <c r="ABS124" s="582">
        <v>0</v>
      </c>
      <c r="ACA124" s="582">
        <v>6386155.8799999999</v>
      </c>
      <c r="ACD124" s="582">
        <v>93468.51</v>
      </c>
      <c r="ACG124" s="582">
        <v>3040</v>
      </c>
      <c r="ACJ124" s="582">
        <v>2351609.66</v>
      </c>
      <c r="ACL124" s="582">
        <v>12020</v>
      </c>
      <c r="ACY124" s="582">
        <v>37719</v>
      </c>
      <c r="ADJ124" s="582">
        <v>37500</v>
      </c>
      <c r="ADL124" s="582">
        <v>45750</v>
      </c>
      <c r="ADM124" s="582">
        <v>188906.67</v>
      </c>
      <c r="ADO124" s="582">
        <v>0</v>
      </c>
      <c r="ADP124" s="582">
        <v>3989498.02</v>
      </c>
      <c r="ADQ124" s="582">
        <v>13210</v>
      </c>
      <c r="ADW124" s="582">
        <v>40456</v>
      </c>
      <c r="ADX124" s="582">
        <v>21430</v>
      </c>
      <c r="ADY124" s="582">
        <v>754557</v>
      </c>
      <c r="ADZ124" s="582">
        <v>0</v>
      </c>
      <c r="AEA124" s="582">
        <v>0</v>
      </c>
      <c r="AEC124" s="582">
        <v>322642</v>
      </c>
      <c r="AED124" s="582">
        <v>15180</v>
      </c>
      <c r="AEE124" s="582">
        <v>155501.29999999999</v>
      </c>
      <c r="AEF124" s="582">
        <v>31100</v>
      </c>
      <c r="AEH124" s="582">
        <v>57440</v>
      </c>
      <c r="AEI124" s="582">
        <v>630175.22</v>
      </c>
      <c r="AEM124" s="582">
        <v>942902</v>
      </c>
      <c r="AEO124" s="582">
        <v>105880</v>
      </c>
      <c r="AEP124" s="582">
        <v>3820</v>
      </c>
      <c r="AEQ124" s="582">
        <v>19590390.960000001</v>
      </c>
      <c r="AES124" s="582">
        <v>51463.89</v>
      </c>
      <c r="AEU124" s="582">
        <v>1022314</v>
      </c>
      <c r="AEV124" s="582">
        <v>688208.5</v>
      </c>
      <c r="AEW124" s="582">
        <v>482040</v>
      </c>
      <c r="AEX124" s="582">
        <v>326838.71000000002</v>
      </c>
      <c r="AEY124" s="582">
        <v>135380</v>
      </c>
      <c r="AEZ124" s="582">
        <v>333944.77</v>
      </c>
      <c r="AFA124" s="582">
        <v>567464</v>
      </c>
      <c r="AFB124" s="582">
        <v>441800</v>
      </c>
      <c r="AFC124" s="582">
        <v>886554.84</v>
      </c>
      <c r="AFD124" s="582">
        <v>6694</v>
      </c>
      <c r="AFE124" s="582">
        <v>911000</v>
      </c>
      <c r="AFF124" s="582">
        <v>1156394</v>
      </c>
      <c r="AFG124" s="582">
        <v>486168</v>
      </c>
      <c r="AFH124" s="582">
        <v>796605.5</v>
      </c>
      <c r="AFI124" s="582">
        <v>1351982.75</v>
      </c>
      <c r="AFJ124" s="582">
        <v>857339</v>
      </c>
      <c r="AFK124" s="582">
        <v>1342697.07</v>
      </c>
      <c r="AFL124" s="582">
        <v>452157.6</v>
      </c>
      <c r="AFM124" s="582">
        <v>300425</v>
      </c>
      <c r="AFN124" s="582">
        <v>1557894.3</v>
      </c>
      <c r="AFO124" s="582">
        <v>624839.5</v>
      </c>
      <c r="AFP124" s="582">
        <v>5520241</v>
      </c>
      <c r="AFQ124" s="582">
        <v>375632</v>
      </c>
      <c r="AFR124" s="582">
        <v>605898.05000000005</v>
      </c>
      <c r="AFT124" s="582">
        <v>1272225</v>
      </c>
      <c r="AFU124" s="582">
        <v>14591.17</v>
      </c>
      <c r="AFW124" s="582">
        <v>28232</v>
      </c>
      <c r="AFZ124" s="582">
        <v>1133916</v>
      </c>
      <c r="AGA124" s="582">
        <v>402510</v>
      </c>
      <c r="AGG124" s="582">
        <v>395500</v>
      </c>
      <c r="AGI124" s="582">
        <v>140000</v>
      </c>
      <c r="AGK124" s="582">
        <v>6144711.2000000002</v>
      </c>
      <c r="AGM124" s="582">
        <v>102661.29</v>
      </c>
      <c r="AGN124" s="582">
        <v>1104292</v>
      </c>
      <c r="AGP124" s="582">
        <v>10750</v>
      </c>
      <c r="AGQ124" s="582">
        <v>142500</v>
      </c>
      <c r="AGS124" s="582">
        <v>230854</v>
      </c>
      <c r="AGT124" s="582">
        <v>120550</v>
      </c>
      <c r="AGV124" s="582">
        <v>0</v>
      </c>
      <c r="AGW124" s="582">
        <v>1259415</v>
      </c>
      <c r="AGY124" s="582">
        <v>396000</v>
      </c>
      <c r="AGZ124" s="582">
        <v>1678814.2</v>
      </c>
      <c r="AHA124" s="582">
        <v>0</v>
      </c>
      <c r="AHB124" s="582">
        <v>409988.04</v>
      </c>
      <c r="AHD124" s="582">
        <v>278500</v>
      </c>
      <c r="AHF124" s="582">
        <v>250500</v>
      </c>
      <c r="AHG124" s="582">
        <v>116868.4</v>
      </c>
      <c r="AHH124" s="582">
        <v>1865340.63</v>
      </c>
      <c r="AHI124" s="582">
        <v>276000</v>
      </c>
      <c r="AHJ124" s="582">
        <v>416771</v>
      </c>
      <c r="AHK124" s="582">
        <v>423000</v>
      </c>
      <c r="AHL124" s="582">
        <v>147500</v>
      </c>
      <c r="AHO124" s="582">
        <v>8640</v>
      </c>
      <c r="AHP124" s="582">
        <v>77909</v>
      </c>
      <c r="AHT124" s="582">
        <f t="shared" si="79"/>
        <v>305255658.66000003</v>
      </c>
      <c r="AHV124" s="611" t="s">
        <v>6248</v>
      </c>
      <c r="AHW124" s="611" t="s">
        <v>6156</v>
      </c>
      <c r="AHX124" s="611" t="s">
        <v>6157</v>
      </c>
    </row>
    <row r="125" spans="1:908" x14ac:dyDescent="0.7">
      <c r="A125" s="576" t="str">
        <f t="shared" si="78"/>
        <v>ภาระ</v>
      </c>
      <c r="B125" s="581" t="s">
        <v>6152</v>
      </c>
      <c r="C125" s="582" t="s">
        <v>6153</v>
      </c>
      <c r="D125" s="582">
        <v>84748</v>
      </c>
      <c r="P125" s="582">
        <v>669055</v>
      </c>
      <c r="T125" s="582">
        <v>0</v>
      </c>
      <c r="AA125" s="582">
        <v>3656</v>
      </c>
      <c r="AL125" s="582">
        <v>16500</v>
      </c>
      <c r="AT125" s="582">
        <v>0</v>
      </c>
      <c r="BQ125" s="582">
        <v>930</v>
      </c>
      <c r="CE125" s="582">
        <v>18020.95</v>
      </c>
      <c r="CT125" s="582">
        <v>38500</v>
      </c>
      <c r="EE125" s="582">
        <v>306750.28000000003</v>
      </c>
      <c r="FW125" s="582">
        <v>175585</v>
      </c>
      <c r="GC125" s="582">
        <v>20255</v>
      </c>
      <c r="GD125" s="582">
        <v>0</v>
      </c>
      <c r="ID125" s="582">
        <v>0</v>
      </c>
      <c r="IT125" s="582">
        <v>137100</v>
      </c>
      <c r="IY125" s="582">
        <v>1800</v>
      </c>
      <c r="KU125" s="582">
        <v>719500</v>
      </c>
      <c r="LF125" s="582">
        <v>0</v>
      </c>
      <c r="LM125" s="582">
        <v>0</v>
      </c>
      <c r="LO125" s="582">
        <v>206431.45</v>
      </c>
      <c r="LP125" s="582">
        <v>249080</v>
      </c>
      <c r="MH125" s="582">
        <v>0</v>
      </c>
      <c r="MJ125" s="582">
        <v>0</v>
      </c>
      <c r="ML125" s="582">
        <v>405000</v>
      </c>
      <c r="MM125" s="582">
        <v>0</v>
      </c>
      <c r="MN125" s="582">
        <v>1654500</v>
      </c>
      <c r="MX125" s="582">
        <v>49000</v>
      </c>
      <c r="NZ125" s="582">
        <v>0</v>
      </c>
      <c r="OD125" s="582">
        <v>0</v>
      </c>
      <c r="OF125" s="582">
        <v>30000</v>
      </c>
      <c r="OK125" s="582">
        <v>0</v>
      </c>
      <c r="OP125" s="582">
        <v>5836000</v>
      </c>
      <c r="OU125" s="582">
        <v>135500</v>
      </c>
      <c r="OW125" s="582">
        <v>0</v>
      </c>
      <c r="RA125" s="582">
        <v>7657.82</v>
      </c>
      <c r="RC125" s="582">
        <v>1368</v>
      </c>
      <c r="RD125" s="582">
        <v>0</v>
      </c>
      <c r="RQ125" s="582">
        <v>34785.9</v>
      </c>
      <c r="SB125" s="582">
        <v>44300</v>
      </c>
      <c r="TJ125" s="582">
        <v>84600</v>
      </c>
      <c r="TX125" s="582">
        <v>10000</v>
      </c>
      <c r="UF125" s="582">
        <v>103052.87</v>
      </c>
      <c r="WC125" s="582">
        <v>16000</v>
      </c>
      <c r="WI125" s="582">
        <v>600</v>
      </c>
      <c r="WP125" s="582">
        <v>34000</v>
      </c>
      <c r="WQ125" s="582">
        <v>0</v>
      </c>
      <c r="WZ125" s="582">
        <v>131900</v>
      </c>
      <c r="XE125" s="582">
        <v>17500</v>
      </c>
      <c r="ZM125" s="582">
        <v>277054.94</v>
      </c>
      <c r="AAX125" s="582">
        <v>26500</v>
      </c>
      <c r="ACH125" s="582">
        <v>1500</v>
      </c>
      <c r="ACJ125" s="582">
        <v>2210458.9</v>
      </c>
      <c r="ACO125" s="582">
        <v>9029</v>
      </c>
      <c r="ADJ125" s="582">
        <v>0</v>
      </c>
      <c r="AEF125" s="582">
        <v>0</v>
      </c>
      <c r="AFD125" s="582">
        <v>9422896.6199999992</v>
      </c>
      <c r="AFT125" s="582">
        <v>0</v>
      </c>
      <c r="AGV125" s="582">
        <v>60083.34</v>
      </c>
      <c r="AHT125" s="582">
        <f t="shared" si="79"/>
        <v>23251199.069999997</v>
      </c>
      <c r="AHV125" s="611" t="s">
        <v>6248</v>
      </c>
      <c r="AHW125" s="611" t="s">
        <v>6158</v>
      </c>
      <c r="AHX125" s="611" t="s">
        <v>6159</v>
      </c>
    </row>
    <row r="126" spans="1:908" x14ac:dyDescent="0.7">
      <c r="A126" s="576" t="str">
        <f t="shared" si="78"/>
        <v>ต่างด้าว</v>
      </c>
      <c r="B126" s="581" t="s">
        <v>6154</v>
      </c>
      <c r="C126" s="582" t="s">
        <v>6155</v>
      </c>
      <c r="D126" s="582">
        <v>685500</v>
      </c>
      <c r="E126" s="582">
        <v>1828</v>
      </c>
      <c r="F126" s="582">
        <v>0</v>
      </c>
      <c r="G126" s="582">
        <v>229.7</v>
      </c>
      <c r="H126" s="582">
        <v>122500</v>
      </c>
      <c r="I126" s="582">
        <v>0</v>
      </c>
      <c r="J126" s="582">
        <v>2118319.59</v>
      </c>
      <c r="K126" s="582">
        <v>417280.59</v>
      </c>
      <c r="L126" s="582">
        <v>40916.68</v>
      </c>
      <c r="M126" s="582">
        <v>11349</v>
      </c>
      <c r="N126" s="582">
        <v>0</v>
      </c>
      <c r="O126" s="582">
        <v>0</v>
      </c>
      <c r="P126" s="582">
        <v>0</v>
      </c>
      <c r="Q126" s="582">
        <v>327958.7</v>
      </c>
      <c r="R126" s="582">
        <v>0</v>
      </c>
      <c r="S126" s="582">
        <v>0</v>
      </c>
      <c r="T126" s="582">
        <v>0</v>
      </c>
      <c r="U126" s="582">
        <v>33402.5</v>
      </c>
      <c r="V126" s="582">
        <v>32572327.07</v>
      </c>
      <c r="W126" s="582">
        <v>76886</v>
      </c>
      <c r="X126" s="582">
        <v>1217495.58</v>
      </c>
      <c r="Z126" s="582">
        <v>3238217.35</v>
      </c>
      <c r="AA126" s="582">
        <v>1696.35</v>
      </c>
      <c r="AB126" s="582">
        <v>2129314.17</v>
      </c>
      <c r="AC126" s="582">
        <v>2440368.85</v>
      </c>
      <c r="AD126" s="582">
        <v>1000</v>
      </c>
      <c r="AE126" s="582">
        <v>473432.18</v>
      </c>
      <c r="AF126" s="582">
        <v>160313.64000000001</v>
      </c>
      <c r="AG126" s="582">
        <v>438212.08</v>
      </c>
      <c r="AH126" s="582">
        <v>828912.99</v>
      </c>
      <c r="AI126" s="582">
        <v>64588.22</v>
      </c>
      <c r="AJ126" s="582">
        <v>93398.47</v>
      </c>
      <c r="AK126" s="582">
        <v>107731.58</v>
      </c>
      <c r="AL126" s="582">
        <v>101994.45</v>
      </c>
      <c r="AM126" s="582">
        <v>1302149.3500000001</v>
      </c>
      <c r="AN126" s="582">
        <v>2309.48</v>
      </c>
      <c r="AO126" s="582">
        <v>249862.65</v>
      </c>
      <c r="AP126" s="582">
        <v>80033.25</v>
      </c>
      <c r="AQ126" s="582">
        <v>183588.64</v>
      </c>
      <c r="AR126" s="582">
        <v>1436442.77</v>
      </c>
      <c r="AS126" s="582">
        <v>62655.32</v>
      </c>
      <c r="AT126" s="582">
        <v>5313</v>
      </c>
      <c r="AU126" s="582">
        <v>0</v>
      </c>
      <c r="AV126" s="582">
        <v>13478</v>
      </c>
      <c r="AW126" s="582">
        <v>23398.35</v>
      </c>
      <c r="AX126" s="582">
        <v>261788</v>
      </c>
      <c r="AY126" s="582">
        <v>40177</v>
      </c>
      <c r="AZ126" s="582">
        <v>21622</v>
      </c>
      <c r="BA126" s="582">
        <v>9035</v>
      </c>
      <c r="BB126" s="582">
        <v>0</v>
      </c>
      <c r="BH126" s="582">
        <v>0</v>
      </c>
      <c r="BI126" s="582">
        <v>100178</v>
      </c>
      <c r="BJ126" s="582">
        <v>0</v>
      </c>
      <c r="BK126" s="582">
        <v>0</v>
      </c>
      <c r="BL126" s="582">
        <v>21034</v>
      </c>
      <c r="BM126" s="582">
        <v>14663</v>
      </c>
      <c r="BO126" s="582">
        <v>0</v>
      </c>
      <c r="BS126" s="582">
        <v>4000</v>
      </c>
      <c r="BT126" s="582">
        <v>53550</v>
      </c>
      <c r="BU126" s="582">
        <v>65207</v>
      </c>
      <c r="BV126" s="582">
        <v>22644</v>
      </c>
      <c r="BW126" s="582">
        <v>17064</v>
      </c>
      <c r="BX126" s="582">
        <v>4200</v>
      </c>
      <c r="BY126" s="582">
        <v>15887</v>
      </c>
      <c r="BZ126" s="582">
        <v>0</v>
      </c>
      <c r="CB126" s="582">
        <v>0</v>
      </c>
      <c r="CC126" s="582">
        <v>22025</v>
      </c>
      <c r="CE126" s="582">
        <v>6750</v>
      </c>
      <c r="CF126" s="582">
        <v>14938.97</v>
      </c>
      <c r="CG126" s="582">
        <v>127154.25</v>
      </c>
      <c r="CH126" s="582">
        <v>156500</v>
      </c>
      <c r="CI126" s="582">
        <v>0</v>
      </c>
      <c r="CJ126" s="582">
        <v>46764</v>
      </c>
      <c r="CK126" s="582">
        <v>25749.37</v>
      </c>
      <c r="CL126" s="582">
        <v>36719</v>
      </c>
      <c r="CM126" s="582">
        <v>2011</v>
      </c>
      <c r="CN126" s="582">
        <v>500</v>
      </c>
      <c r="CO126" s="582">
        <v>4827</v>
      </c>
      <c r="CP126" s="582">
        <v>21188</v>
      </c>
      <c r="CR126" s="582">
        <v>1506617.5</v>
      </c>
      <c r="CS126" s="582">
        <v>54726.36</v>
      </c>
      <c r="CT126" s="582">
        <v>0</v>
      </c>
      <c r="CU126" s="582">
        <v>107.5</v>
      </c>
      <c r="CV126" s="582">
        <v>811688.68</v>
      </c>
      <c r="CW126" s="582">
        <v>86903.5</v>
      </c>
      <c r="CX126" s="582">
        <v>1857.39</v>
      </c>
      <c r="CY126" s="582">
        <v>771593.9</v>
      </c>
      <c r="CZ126" s="582">
        <v>8301</v>
      </c>
      <c r="DA126" s="582">
        <v>250277.5</v>
      </c>
      <c r="DB126" s="582">
        <v>273529.8</v>
      </c>
      <c r="DC126" s="582">
        <v>16157502.09</v>
      </c>
      <c r="DD126" s="582">
        <v>18401</v>
      </c>
      <c r="DE126" s="582">
        <v>20738.89</v>
      </c>
      <c r="DF126" s="582">
        <v>210507.68</v>
      </c>
      <c r="DG126" s="582">
        <v>1039745.6</v>
      </c>
      <c r="DH126" s="582">
        <v>1390469</v>
      </c>
      <c r="DI126" s="582">
        <v>68792</v>
      </c>
      <c r="DJ126" s="582">
        <v>0</v>
      </c>
      <c r="DK126" s="582">
        <v>2522111.15</v>
      </c>
      <c r="DL126" s="582">
        <v>229878.32</v>
      </c>
      <c r="DM126" s="582">
        <v>197157.44</v>
      </c>
      <c r="DN126" s="582">
        <v>122786.75</v>
      </c>
      <c r="DO126" s="582">
        <v>142030.67000000001</v>
      </c>
      <c r="DP126" s="582">
        <v>270238.84999999998</v>
      </c>
      <c r="DQ126" s="582">
        <v>817038.09</v>
      </c>
      <c r="DR126" s="582">
        <v>409073</v>
      </c>
      <c r="DS126" s="582">
        <v>240304.54</v>
      </c>
      <c r="DT126" s="582">
        <v>0</v>
      </c>
      <c r="DU126" s="582">
        <v>61975.01</v>
      </c>
      <c r="DV126" s="582">
        <v>0</v>
      </c>
      <c r="DW126" s="582">
        <v>247624.98</v>
      </c>
      <c r="DX126" s="582">
        <v>201.08</v>
      </c>
      <c r="DY126" s="582">
        <v>395177</v>
      </c>
      <c r="DZ126" s="582">
        <v>0</v>
      </c>
      <c r="EA126" s="582">
        <v>61876.5</v>
      </c>
      <c r="EB126" s="582">
        <v>28274</v>
      </c>
      <c r="EC126" s="582">
        <v>46367.4</v>
      </c>
      <c r="ED126" s="582">
        <v>17893</v>
      </c>
      <c r="EE126" s="582">
        <v>0</v>
      </c>
      <c r="EF126" s="582">
        <v>0</v>
      </c>
      <c r="EG126" s="582">
        <v>76693</v>
      </c>
      <c r="EH126" s="582">
        <v>21460.73</v>
      </c>
      <c r="EI126" s="582">
        <v>49086.96</v>
      </c>
      <c r="EJ126" s="582">
        <v>231353.2</v>
      </c>
      <c r="EK126" s="582">
        <v>56773.75</v>
      </c>
      <c r="EL126" s="582">
        <v>13425.25</v>
      </c>
      <c r="EM126" s="582">
        <v>88350.2</v>
      </c>
      <c r="EN126" s="582">
        <v>41135.67</v>
      </c>
      <c r="EW126" s="582">
        <v>86425.49</v>
      </c>
      <c r="EX126" s="582">
        <v>60811.67</v>
      </c>
      <c r="EY126" s="582">
        <v>115469.27</v>
      </c>
      <c r="EZ126" s="582">
        <v>91503</v>
      </c>
      <c r="FA126" s="582">
        <v>0</v>
      </c>
      <c r="FB126" s="582">
        <v>0</v>
      </c>
      <c r="FC126" s="582">
        <v>437470</v>
      </c>
      <c r="FD126" s="582">
        <v>228124.33</v>
      </c>
      <c r="FE126" s="582">
        <v>660404.59</v>
      </c>
      <c r="FF126" s="582">
        <v>159261.51999999999</v>
      </c>
      <c r="FG126" s="582">
        <v>244271</v>
      </c>
      <c r="FH126" s="582">
        <v>415394.5</v>
      </c>
      <c r="FI126" s="582">
        <v>462503.36</v>
      </c>
      <c r="FJ126" s="582">
        <v>163836</v>
      </c>
      <c r="FL126" s="582">
        <v>21454.75</v>
      </c>
      <c r="FM126" s="582">
        <v>88956.04</v>
      </c>
      <c r="FN126" s="582">
        <v>47495</v>
      </c>
      <c r="FO126" s="582">
        <v>4686</v>
      </c>
      <c r="FQ126" s="582">
        <v>321737</v>
      </c>
      <c r="FR126" s="582">
        <v>47179</v>
      </c>
      <c r="FS126" s="582">
        <v>0</v>
      </c>
      <c r="FT126" s="582">
        <v>0</v>
      </c>
      <c r="FU126" s="582">
        <v>27684</v>
      </c>
      <c r="FV126" s="582">
        <v>0</v>
      </c>
      <c r="FW126" s="582">
        <v>0</v>
      </c>
      <c r="FX126" s="582">
        <v>298071</v>
      </c>
      <c r="FY126" s="582">
        <v>0</v>
      </c>
      <c r="FZ126" s="582">
        <v>0</v>
      </c>
      <c r="GA126" s="582">
        <v>42869.78</v>
      </c>
      <c r="GB126" s="582">
        <v>163671.6</v>
      </c>
      <c r="GC126" s="582">
        <v>31392</v>
      </c>
      <c r="GE126" s="582">
        <v>36086.5</v>
      </c>
      <c r="GF126" s="582">
        <v>72951.95</v>
      </c>
      <c r="GG126" s="582">
        <v>314172.40999999997</v>
      </c>
      <c r="GH126" s="582">
        <v>209542.5</v>
      </c>
      <c r="GI126" s="582">
        <v>74485</v>
      </c>
      <c r="GJ126" s="582">
        <v>147551</v>
      </c>
      <c r="GL126" s="582">
        <v>324</v>
      </c>
      <c r="GM126" s="582">
        <v>109319.25</v>
      </c>
      <c r="GQ126" s="582">
        <v>28276</v>
      </c>
      <c r="GR126" s="582">
        <v>0</v>
      </c>
      <c r="GS126" s="582">
        <v>0</v>
      </c>
      <c r="GT126" s="582">
        <v>286</v>
      </c>
      <c r="GW126" s="582">
        <v>914</v>
      </c>
      <c r="GY126" s="582">
        <v>601039.57999999996</v>
      </c>
      <c r="HA126" s="582">
        <v>4520329.9400000004</v>
      </c>
      <c r="HB126" s="582">
        <v>1198616</v>
      </c>
      <c r="HC126" s="582">
        <v>4418683.5</v>
      </c>
      <c r="HD126" s="582">
        <v>4506314.97</v>
      </c>
      <c r="HE126" s="582">
        <v>5325491</v>
      </c>
      <c r="HF126" s="582">
        <v>4335700.66</v>
      </c>
      <c r="HG126" s="582">
        <v>2429721.52</v>
      </c>
      <c r="HH126" s="582">
        <v>2694427.9</v>
      </c>
      <c r="HI126" s="582">
        <v>1439055.89</v>
      </c>
      <c r="HK126" s="582">
        <v>0</v>
      </c>
      <c r="HL126" s="582">
        <v>9982724.5</v>
      </c>
      <c r="HM126" s="582">
        <v>5016844.53</v>
      </c>
      <c r="HN126" s="582">
        <v>1213745.3500000001</v>
      </c>
      <c r="HO126" s="582">
        <v>565795.80000000005</v>
      </c>
      <c r="HP126" s="582">
        <v>1170128.3799999999</v>
      </c>
      <c r="HQ126" s="582">
        <v>989704.04</v>
      </c>
      <c r="HR126" s="582">
        <v>1286685.81</v>
      </c>
      <c r="HS126" s="582">
        <v>249640.66</v>
      </c>
      <c r="HT126" s="582">
        <v>235777.06</v>
      </c>
      <c r="HU126" s="582">
        <v>315634.5</v>
      </c>
      <c r="HV126" s="582">
        <v>43550</v>
      </c>
      <c r="HW126" s="582">
        <v>1288355.05</v>
      </c>
      <c r="HY126" s="582">
        <v>61800</v>
      </c>
      <c r="HZ126" s="582">
        <v>107599</v>
      </c>
      <c r="IA126" s="582">
        <v>380886.25</v>
      </c>
      <c r="IB126" s="582">
        <v>239963</v>
      </c>
      <c r="IC126" s="582">
        <v>938375.75</v>
      </c>
      <c r="ID126" s="582">
        <v>0</v>
      </c>
      <c r="IF126" s="582">
        <v>0</v>
      </c>
      <c r="II126" s="582">
        <v>2167652.25</v>
      </c>
      <c r="IJ126" s="582">
        <v>161764.75</v>
      </c>
      <c r="IK126" s="582">
        <v>731746.23</v>
      </c>
      <c r="IL126" s="582">
        <v>27968.25</v>
      </c>
      <c r="IM126" s="582">
        <v>182665.22</v>
      </c>
      <c r="IN126" s="582">
        <v>219339</v>
      </c>
      <c r="IO126" s="582">
        <v>67405</v>
      </c>
      <c r="IP126" s="582">
        <v>44645</v>
      </c>
      <c r="IQ126" s="582">
        <v>37914.199999999997</v>
      </c>
      <c r="IR126" s="582">
        <v>74751</v>
      </c>
      <c r="IS126" s="582">
        <v>1084512.1000000001</v>
      </c>
      <c r="IU126" s="582">
        <v>119389</v>
      </c>
      <c r="IV126" s="582">
        <v>583443.27</v>
      </c>
      <c r="IW126" s="582">
        <v>2412870.31</v>
      </c>
      <c r="IX126" s="582">
        <v>1795474.2</v>
      </c>
      <c r="IY126" s="582">
        <v>0</v>
      </c>
      <c r="IZ126" s="582">
        <v>27778.61</v>
      </c>
      <c r="JA126" s="582">
        <v>35802.15</v>
      </c>
      <c r="JB126" s="582">
        <v>56861</v>
      </c>
      <c r="JC126" s="582">
        <v>50506.96</v>
      </c>
      <c r="JD126" s="582">
        <v>2241150.59</v>
      </c>
      <c r="JE126" s="582">
        <v>0</v>
      </c>
      <c r="JF126" s="582">
        <v>80981</v>
      </c>
      <c r="JG126" s="582">
        <v>0</v>
      </c>
      <c r="JH126" s="582">
        <v>224504.27</v>
      </c>
      <c r="JI126" s="582">
        <v>36790</v>
      </c>
      <c r="JJ126" s="582">
        <v>17252</v>
      </c>
      <c r="JK126" s="582">
        <v>52462</v>
      </c>
      <c r="JL126" s="582">
        <v>0</v>
      </c>
      <c r="JN126" s="582">
        <v>2901</v>
      </c>
      <c r="JO126" s="582">
        <v>36177</v>
      </c>
      <c r="JP126" s="582">
        <v>110545</v>
      </c>
      <c r="JV126" s="582">
        <v>0</v>
      </c>
      <c r="KI126" s="582">
        <v>1076570.06</v>
      </c>
      <c r="KJ126" s="582">
        <v>1734464.88</v>
      </c>
      <c r="KK126" s="582">
        <v>1644550.74</v>
      </c>
      <c r="KL126" s="582">
        <v>3242493.7</v>
      </c>
      <c r="KM126" s="582">
        <v>2401144.54</v>
      </c>
      <c r="KN126" s="582">
        <v>5923380.9000000004</v>
      </c>
      <c r="KO126" s="582">
        <v>910276.75</v>
      </c>
      <c r="KP126" s="582">
        <v>1191467</v>
      </c>
      <c r="KQ126" s="582">
        <v>178372</v>
      </c>
      <c r="KR126" s="582">
        <v>148480.75</v>
      </c>
      <c r="KS126" s="582">
        <v>941228.6</v>
      </c>
      <c r="KT126" s="582">
        <v>1381466.77</v>
      </c>
      <c r="KU126" s="582">
        <v>395056</v>
      </c>
      <c r="KV126" s="582">
        <v>6242743.0099999998</v>
      </c>
      <c r="KW126" s="582">
        <v>2987581.93</v>
      </c>
      <c r="KX126" s="582">
        <v>208530.65</v>
      </c>
      <c r="KY126" s="582">
        <v>335817</v>
      </c>
      <c r="KZ126" s="582">
        <v>65608.2</v>
      </c>
      <c r="LA126" s="582">
        <v>1378729</v>
      </c>
      <c r="LB126" s="582">
        <v>265655.11</v>
      </c>
      <c r="LD126" s="582">
        <v>115409</v>
      </c>
      <c r="LE126" s="582">
        <v>0</v>
      </c>
      <c r="LF126" s="582">
        <v>134866.39000000001</v>
      </c>
      <c r="LG126" s="582">
        <v>17116.240000000002</v>
      </c>
      <c r="LH126" s="582">
        <v>1679730.79</v>
      </c>
      <c r="LI126" s="582">
        <v>0</v>
      </c>
      <c r="LJ126" s="582">
        <v>10500</v>
      </c>
      <c r="LK126" s="582">
        <v>0</v>
      </c>
      <c r="LL126" s="582">
        <v>0</v>
      </c>
      <c r="LM126" s="582">
        <v>957976.2</v>
      </c>
      <c r="LN126" s="582">
        <v>55583.25</v>
      </c>
      <c r="LO126" s="582">
        <v>843247.42</v>
      </c>
      <c r="LP126" s="582">
        <v>31209</v>
      </c>
      <c r="LQ126" s="582">
        <v>720751.42</v>
      </c>
      <c r="LR126" s="582">
        <v>910111.05</v>
      </c>
      <c r="LS126" s="582">
        <v>2334841.29</v>
      </c>
      <c r="LV126" s="582">
        <v>6959049.8300000001</v>
      </c>
      <c r="LW126" s="582">
        <v>0</v>
      </c>
      <c r="LX126" s="582">
        <v>1021920</v>
      </c>
      <c r="LY126" s="582">
        <v>1189966.3999999999</v>
      </c>
      <c r="LZ126" s="582">
        <v>6504.5</v>
      </c>
      <c r="MA126" s="582">
        <v>425792</v>
      </c>
      <c r="MB126" s="582">
        <v>438972.03</v>
      </c>
      <c r="MC126" s="582">
        <v>281852.59000000003</v>
      </c>
      <c r="MD126" s="582">
        <v>73734</v>
      </c>
      <c r="ME126" s="582">
        <v>582942.88</v>
      </c>
      <c r="MF126" s="582">
        <v>18087</v>
      </c>
      <c r="MG126" s="582">
        <v>0</v>
      </c>
      <c r="MH126" s="582">
        <v>1212500</v>
      </c>
      <c r="MI126" s="582">
        <v>969500</v>
      </c>
      <c r="MM126" s="582">
        <v>1422500</v>
      </c>
      <c r="MO126" s="582">
        <v>8250</v>
      </c>
      <c r="MP126" s="582">
        <v>1263500</v>
      </c>
      <c r="MQ126" s="582">
        <v>5000</v>
      </c>
      <c r="MR126" s="582">
        <v>316500</v>
      </c>
      <c r="MS126" s="582">
        <v>899000</v>
      </c>
      <c r="MT126" s="582">
        <v>0</v>
      </c>
      <c r="MU126" s="582">
        <v>0</v>
      </c>
      <c r="MV126" s="582">
        <v>3230634.42</v>
      </c>
      <c r="MW126" s="582">
        <v>530279</v>
      </c>
      <c r="MX126" s="582">
        <v>9090751.1500000004</v>
      </c>
      <c r="MY126" s="582">
        <v>1179973.2</v>
      </c>
      <c r="MZ126" s="582">
        <v>2340520.38</v>
      </c>
      <c r="NA126" s="582">
        <v>1089011.25</v>
      </c>
      <c r="NB126" s="582">
        <v>1816427.47</v>
      </c>
      <c r="NC126" s="582">
        <v>197811.61</v>
      </c>
      <c r="ND126" s="582">
        <v>231677.5</v>
      </c>
      <c r="NE126" s="582">
        <v>0</v>
      </c>
      <c r="NF126" s="582">
        <v>10603445.5</v>
      </c>
      <c r="NG126" s="582">
        <v>2058128.07</v>
      </c>
      <c r="NH126" s="582">
        <v>31068704.739999998</v>
      </c>
      <c r="NI126" s="582">
        <v>3188160.5</v>
      </c>
      <c r="NJ126" s="582">
        <v>2384501.63</v>
      </c>
      <c r="NK126" s="582">
        <v>2869750.65</v>
      </c>
      <c r="NL126" s="582">
        <v>39529817.649999999</v>
      </c>
      <c r="NM126" s="582">
        <v>578960</v>
      </c>
      <c r="NN126" s="582">
        <v>14050401.189999999</v>
      </c>
      <c r="NO126" s="582">
        <v>1072103.71</v>
      </c>
      <c r="NP126" s="582">
        <v>365580.98</v>
      </c>
      <c r="NQ126" s="582">
        <v>151500</v>
      </c>
      <c r="NR126" s="582">
        <v>2330944.79</v>
      </c>
      <c r="NS126" s="582">
        <v>2221633.41</v>
      </c>
      <c r="NT126" s="582">
        <v>2310177.2000000002</v>
      </c>
      <c r="NU126" s="582">
        <v>2297529</v>
      </c>
      <c r="NV126" s="582">
        <v>24501</v>
      </c>
      <c r="NW126" s="582">
        <v>318397.8</v>
      </c>
      <c r="NX126" s="582">
        <v>684351.5</v>
      </c>
      <c r="NY126" s="582">
        <v>4135091.5</v>
      </c>
      <c r="NZ126" s="582">
        <v>227147</v>
      </c>
      <c r="OA126" s="582">
        <v>212971.58000000002</v>
      </c>
      <c r="OB126" s="582">
        <v>18124</v>
      </c>
      <c r="OC126" s="582">
        <v>301765.77999999997</v>
      </c>
      <c r="OD126" s="582">
        <v>952034</v>
      </c>
      <c r="OE126" s="582">
        <v>4192741.67</v>
      </c>
      <c r="OF126" s="582">
        <v>1933897.61</v>
      </c>
      <c r="OG126" s="582">
        <v>312105.32</v>
      </c>
      <c r="OH126" s="582">
        <v>4418046.72</v>
      </c>
      <c r="OI126" s="582">
        <v>1086389.23</v>
      </c>
      <c r="OJ126" s="582">
        <v>2408104.4300000002</v>
      </c>
      <c r="OK126" s="582">
        <v>2522340.25</v>
      </c>
      <c r="OL126" s="582">
        <v>817200.17</v>
      </c>
      <c r="ON126" s="582">
        <v>7451477</v>
      </c>
      <c r="OO126" s="582">
        <v>2162261.2200000002</v>
      </c>
      <c r="OP126" s="582">
        <v>356094.11</v>
      </c>
      <c r="OQ126" s="582">
        <v>314172</v>
      </c>
      <c r="OR126" s="582">
        <v>2274691.9300000002</v>
      </c>
      <c r="OT126" s="582">
        <v>0</v>
      </c>
      <c r="OU126" s="582">
        <v>4107022.69</v>
      </c>
      <c r="OV126" s="582">
        <v>2424277.94</v>
      </c>
      <c r="OW126" s="582">
        <v>911619.64</v>
      </c>
      <c r="OX126" s="582">
        <v>1298648.21</v>
      </c>
      <c r="OY126" s="582">
        <v>3927008.7</v>
      </c>
      <c r="OZ126" s="582">
        <v>12815.03</v>
      </c>
      <c r="PA126" s="582">
        <v>779689.2</v>
      </c>
      <c r="PC126" s="582">
        <v>0</v>
      </c>
      <c r="PF126" s="582">
        <v>12482</v>
      </c>
      <c r="PG126" s="582">
        <v>500</v>
      </c>
      <c r="PH126" s="582">
        <v>47602.75</v>
      </c>
      <c r="PJ126" s="582">
        <v>8182</v>
      </c>
      <c r="PL126" s="582">
        <v>22152.42</v>
      </c>
      <c r="PM126" s="582">
        <v>68980.5</v>
      </c>
      <c r="PO126" s="582">
        <v>41916</v>
      </c>
      <c r="PP126" s="582">
        <v>0</v>
      </c>
      <c r="PU126" s="582">
        <v>0</v>
      </c>
      <c r="PV126" s="582">
        <v>-187248.5</v>
      </c>
      <c r="PW126" s="582">
        <v>3090</v>
      </c>
      <c r="PX126" s="582">
        <v>39823.5</v>
      </c>
      <c r="QA126" s="582">
        <v>-10892.5</v>
      </c>
      <c r="QB126" s="582">
        <v>0</v>
      </c>
      <c r="QC126" s="582">
        <v>0</v>
      </c>
      <c r="QE126" s="582">
        <v>9051.67</v>
      </c>
      <c r="QF126" s="582">
        <v>13081</v>
      </c>
      <c r="QG126" s="582">
        <v>0</v>
      </c>
      <c r="QH126" s="582">
        <v>0</v>
      </c>
      <c r="QI126" s="582">
        <v>54434</v>
      </c>
      <c r="QJ126" s="582">
        <v>0</v>
      </c>
      <c r="QK126" s="582">
        <v>0</v>
      </c>
      <c r="QM126" s="582">
        <v>3089</v>
      </c>
      <c r="QN126" s="582">
        <v>0</v>
      </c>
      <c r="QO126" s="582">
        <v>5069</v>
      </c>
      <c r="QQ126" s="582">
        <v>12852</v>
      </c>
      <c r="QS126" s="582">
        <v>8226</v>
      </c>
      <c r="QU126" s="582">
        <v>18982.990000000002</v>
      </c>
      <c r="QV126" s="582">
        <v>0</v>
      </c>
      <c r="QX126" s="582">
        <v>15393.5</v>
      </c>
      <c r="QZ126" s="582">
        <v>2288</v>
      </c>
      <c r="RA126" s="582">
        <v>0</v>
      </c>
      <c r="RB126" s="582">
        <v>66030</v>
      </c>
      <c r="RC126" s="582">
        <v>17598</v>
      </c>
      <c r="RD126" s="582">
        <v>10654</v>
      </c>
      <c r="RE126" s="582">
        <v>12918</v>
      </c>
      <c r="RH126" s="582">
        <v>14447.75</v>
      </c>
      <c r="RI126" s="582">
        <v>38666.5</v>
      </c>
      <c r="RK126" s="582">
        <v>52235</v>
      </c>
      <c r="RL126" s="582">
        <v>0</v>
      </c>
      <c r="RM126" s="582">
        <v>9977.5</v>
      </c>
      <c r="RN126" s="582">
        <v>39164</v>
      </c>
      <c r="RO126" s="582">
        <v>29983</v>
      </c>
      <c r="RP126" s="582">
        <v>0</v>
      </c>
      <c r="RQ126" s="582">
        <v>32575</v>
      </c>
      <c r="RR126" s="582">
        <v>38247</v>
      </c>
      <c r="RS126" s="582">
        <v>17225</v>
      </c>
      <c r="RT126" s="582">
        <v>10181</v>
      </c>
      <c r="RU126" s="582">
        <v>0</v>
      </c>
      <c r="RW126" s="582">
        <v>0</v>
      </c>
      <c r="RX126" s="582">
        <v>16442</v>
      </c>
      <c r="SB126" s="582">
        <v>541664.25</v>
      </c>
      <c r="SD126" s="582">
        <v>38952.6</v>
      </c>
      <c r="SE126" s="582">
        <v>0</v>
      </c>
      <c r="SF126" s="582">
        <v>36680.050000000003</v>
      </c>
      <c r="SG126" s="582">
        <v>0</v>
      </c>
      <c r="SH126" s="582">
        <v>64690.02</v>
      </c>
      <c r="SI126" s="582">
        <v>879973.48</v>
      </c>
      <c r="SJ126" s="582">
        <v>32189.38</v>
      </c>
      <c r="SL126" s="582">
        <v>5704.54</v>
      </c>
      <c r="SM126" s="582">
        <v>16259</v>
      </c>
      <c r="SN126" s="582">
        <v>316471.57</v>
      </c>
      <c r="SO126" s="582">
        <v>81361.58</v>
      </c>
      <c r="SP126" s="582">
        <v>12691</v>
      </c>
      <c r="SQ126" s="582">
        <v>58735.37</v>
      </c>
      <c r="SR126" s="582">
        <v>80115.94</v>
      </c>
      <c r="SS126" s="582">
        <v>60048.69</v>
      </c>
      <c r="ST126" s="582">
        <v>100889.37</v>
      </c>
      <c r="SU126" s="582">
        <v>13348.93</v>
      </c>
      <c r="SV126" s="582">
        <v>567765.24</v>
      </c>
      <c r="SW126" s="582">
        <v>25956.79</v>
      </c>
      <c r="SX126" s="582">
        <v>645633</v>
      </c>
      <c r="SY126" s="582">
        <v>204666.59</v>
      </c>
      <c r="SZ126" s="582">
        <v>1447.24</v>
      </c>
      <c r="TA126" s="582">
        <v>126032.81</v>
      </c>
      <c r="TC126" s="582">
        <v>14788</v>
      </c>
      <c r="TD126" s="582">
        <v>7681.19</v>
      </c>
      <c r="TE126" s="582">
        <v>52846</v>
      </c>
      <c r="TF126" s="582">
        <v>26582.17</v>
      </c>
      <c r="TG126" s="582">
        <v>129334.23</v>
      </c>
      <c r="TH126" s="582">
        <v>66319.320000000007</v>
      </c>
      <c r="TI126" s="582">
        <v>30038.42</v>
      </c>
      <c r="TJ126" s="582">
        <v>138361.15</v>
      </c>
      <c r="TK126" s="582">
        <v>33126.699999999997</v>
      </c>
      <c r="TM126" s="582">
        <v>42405.84</v>
      </c>
      <c r="TN126" s="582">
        <v>39931.65</v>
      </c>
      <c r="TO126" s="582">
        <v>9068.6</v>
      </c>
      <c r="TP126" s="582">
        <v>11743.31</v>
      </c>
      <c r="TQ126" s="582">
        <v>84912</v>
      </c>
      <c r="TR126" s="582">
        <v>18922.669999999998</v>
      </c>
      <c r="TS126" s="582">
        <v>17004</v>
      </c>
      <c r="TT126" s="582">
        <v>174112.07</v>
      </c>
      <c r="TU126" s="582">
        <v>1296</v>
      </c>
      <c r="TV126" s="582">
        <v>14366</v>
      </c>
      <c r="TW126" s="582">
        <v>5607.05</v>
      </c>
      <c r="TX126" s="582">
        <v>13652.46</v>
      </c>
      <c r="TY126" s="582">
        <v>22094.49</v>
      </c>
      <c r="TZ126" s="582">
        <v>196833.76</v>
      </c>
      <c r="UA126" s="582">
        <v>5418.22</v>
      </c>
      <c r="UB126" s="582">
        <v>64056.21</v>
      </c>
      <c r="UC126" s="582">
        <v>206994.06</v>
      </c>
      <c r="UD126" s="582">
        <v>0</v>
      </c>
      <c r="UE126" s="582">
        <v>171895.37</v>
      </c>
      <c r="UF126" s="582">
        <v>81369.34</v>
      </c>
      <c r="UK126" s="582">
        <v>92102.71</v>
      </c>
      <c r="UL126" s="582">
        <v>56969.74</v>
      </c>
      <c r="UM126" s="582">
        <v>16071.16</v>
      </c>
      <c r="UN126" s="582">
        <v>9013</v>
      </c>
      <c r="UO126" s="582">
        <v>13987.74</v>
      </c>
      <c r="UP126" s="582">
        <v>55796.21</v>
      </c>
      <c r="UQ126" s="582">
        <v>0</v>
      </c>
      <c r="UR126" s="582">
        <v>16964</v>
      </c>
      <c r="UT126" s="582">
        <v>137193.14000000001</v>
      </c>
      <c r="UU126" s="582">
        <v>1176</v>
      </c>
      <c r="UW126" s="582">
        <v>51080.14</v>
      </c>
      <c r="UX126" s="582">
        <v>0</v>
      </c>
      <c r="UZ126" s="582">
        <v>14599.77</v>
      </c>
      <c r="VA126" s="582">
        <v>36560</v>
      </c>
      <c r="VB126" s="582">
        <v>97570.01</v>
      </c>
      <c r="VC126" s="582">
        <v>0</v>
      </c>
      <c r="VD126" s="582">
        <v>62426.37</v>
      </c>
      <c r="VG126" s="582">
        <v>20769.759999999998</v>
      </c>
      <c r="VH126" s="582">
        <v>1593</v>
      </c>
      <c r="VI126" s="582">
        <v>42346.400000000001</v>
      </c>
      <c r="VK126" s="582">
        <v>11531.81</v>
      </c>
      <c r="VM126" s="582">
        <v>0</v>
      </c>
      <c r="VN126" s="582">
        <v>25589.5</v>
      </c>
      <c r="VO126" s="582">
        <v>0</v>
      </c>
      <c r="VP126" s="582">
        <v>49248</v>
      </c>
      <c r="VR126" s="582">
        <v>283642</v>
      </c>
      <c r="VS126" s="582">
        <v>11521.7</v>
      </c>
      <c r="VT126" s="582">
        <v>23434</v>
      </c>
      <c r="VU126" s="582">
        <v>0</v>
      </c>
      <c r="VV126" s="582">
        <v>0</v>
      </c>
      <c r="VW126" s="582">
        <v>16185</v>
      </c>
      <c r="VX126" s="582">
        <v>74403.37</v>
      </c>
      <c r="VY126" s="582">
        <v>55342</v>
      </c>
      <c r="VZ126" s="582">
        <v>0</v>
      </c>
      <c r="WA126" s="582">
        <v>10716</v>
      </c>
      <c r="WC126" s="582">
        <v>827053.75</v>
      </c>
      <c r="WD126" s="582">
        <v>1153238</v>
      </c>
      <c r="WG126" s="582">
        <v>53053</v>
      </c>
      <c r="WH126" s="582">
        <v>322522.44</v>
      </c>
      <c r="WI126" s="582">
        <v>42834.16</v>
      </c>
      <c r="WJ126" s="582">
        <v>28479.5</v>
      </c>
      <c r="WK126" s="582">
        <v>74229</v>
      </c>
      <c r="WL126" s="582">
        <v>83841.38</v>
      </c>
      <c r="WM126" s="582">
        <v>75642.259999999995</v>
      </c>
      <c r="WO126" s="582">
        <v>161310.37</v>
      </c>
      <c r="WP126" s="582">
        <v>40094</v>
      </c>
      <c r="WR126" s="582">
        <v>515</v>
      </c>
      <c r="WS126" s="582">
        <v>111261</v>
      </c>
      <c r="WT126" s="582">
        <v>129508.33</v>
      </c>
      <c r="WU126" s="582">
        <v>249217.59</v>
      </c>
      <c r="WV126" s="582">
        <v>0</v>
      </c>
      <c r="WW126" s="582">
        <v>28372.04</v>
      </c>
      <c r="WX126" s="582">
        <v>1793</v>
      </c>
      <c r="WY126" s="582">
        <v>0</v>
      </c>
      <c r="WZ126" s="582">
        <v>65047.09</v>
      </c>
      <c r="XC126" s="582">
        <v>0</v>
      </c>
      <c r="XD126" s="582">
        <v>66208.679999999993</v>
      </c>
      <c r="XE126" s="582">
        <v>155161</v>
      </c>
      <c r="XH126" s="582">
        <v>499</v>
      </c>
      <c r="XI126" s="582">
        <v>692190.34</v>
      </c>
      <c r="YF126" s="582">
        <v>0</v>
      </c>
      <c r="YW126" s="582">
        <v>141111.15</v>
      </c>
      <c r="YX126" s="582">
        <v>23190</v>
      </c>
      <c r="YY126" s="582">
        <v>17545</v>
      </c>
      <c r="ZA126" s="582">
        <v>83391.5</v>
      </c>
      <c r="ZB126" s="582">
        <v>6995</v>
      </c>
      <c r="ZD126" s="582">
        <v>37531.51</v>
      </c>
      <c r="ZM126" s="582">
        <v>892705.53</v>
      </c>
      <c r="ZO126" s="582">
        <v>38388</v>
      </c>
      <c r="ZP126" s="582">
        <v>2555</v>
      </c>
      <c r="ZV126" s="582">
        <v>1754.5</v>
      </c>
      <c r="ZZ126" s="582">
        <v>3344.91</v>
      </c>
      <c r="AAE126" s="582">
        <v>2558</v>
      </c>
      <c r="AAG126" s="582">
        <v>11882</v>
      </c>
      <c r="AAO126" s="582">
        <v>0</v>
      </c>
      <c r="AAP126" s="582">
        <v>0</v>
      </c>
      <c r="ABA126" s="582">
        <v>49060</v>
      </c>
      <c r="ABB126" s="582">
        <v>5500</v>
      </c>
      <c r="ABI126" s="582">
        <v>5714</v>
      </c>
      <c r="ABJ126" s="582">
        <v>4004</v>
      </c>
      <c r="ABK126" s="582">
        <v>500</v>
      </c>
      <c r="ABN126" s="582">
        <v>0</v>
      </c>
      <c r="ABP126" s="582">
        <v>0</v>
      </c>
      <c r="ABQ126" s="582">
        <v>1384585.34</v>
      </c>
      <c r="ABR126" s="582">
        <v>479075.5</v>
      </c>
      <c r="ABS126" s="582">
        <v>1226252.6399999999</v>
      </c>
      <c r="ABT126" s="582">
        <v>1020215.2</v>
      </c>
      <c r="ABU126" s="582">
        <v>262421</v>
      </c>
      <c r="ABV126" s="582">
        <v>337511.64</v>
      </c>
      <c r="ABW126" s="582">
        <v>617359.29</v>
      </c>
      <c r="ABY126" s="582">
        <v>321424.53999999998</v>
      </c>
      <c r="ABZ126" s="582">
        <v>7689786.9000000004</v>
      </c>
      <c r="ACA126" s="582">
        <v>4411568.57</v>
      </c>
      <c r="ACB126" s="582">
        <v>1195320.8400000001</v>
      </c>
      <c r="ACC126" s="582">
        <v>2587545.29</v>
      </c>
      <c r="ACD126" s="582">
        <v>2567037.7999999998</v>
      </c>
      <c r="ACE126" s="582">
        <v>1086994.26</v>
      </c>
      <c r="ACF126" s="582">
        <v>714465.54</v>
      </c>
      <c r="ACG126" s="582">
        <v>506285.23</v>
      </c>
      <c r="ACH126" s="582">
        <v>3056469.48</v>
      </c>
      <c r="ACI126" s="582">
        <v>3275244.7</v>
      </c>
      <c r="ACJ126" s="582">
        <v>1535751.1</v>
      </c>
      <c r="ACK126" s="582">
        <v>0</v>
      </c>
      <c r="ACL126" s="582">
        <v>90599</v>
      </c>
      <c r="ACM126" s="582">
        <v>405662.64</v>
      </c>
      <c r="ACN126" s="582">
        <v>202208.75</v>
      </c>
      <c r="ACQ126" s="582">
        <v>6124856</v>
      </c>
      <c r="ACR126" s="582">
        <v>0</v>
      </c>
      <c r="ACS126" s="582">
        <v>266254</v>
      </c>
      <c r="ACT126" s="582">
        <v>2133823.89</v>
      </c>
      <c r="ACU126" s="582">
        <v>65145</v>
      </c>
      <c r="ACV126" s="582">
        <v>3452</v>
      </c>
      <c r="ACW126" s="582">
        <v>503462.51</v>
      </c>
      <c r="ACX126" s="582">
        <v>771255.5</v>
      </c>
      <c r="ACY126" s="582">
        <v>250577.5</v>
      </c>
      <c r="ACZ126" s="582">
        <v>869869.69</v>
      </c>
      <c r="ADA126" s="582">
        <v>212976.14</v>
      </c>
      <c r="ADB126" s="582">
        <v>10818</v>
      </c>
      <c r="ADH126" s="582">
        <v>2147218.17</v>
      </c>
      <c r="ADJ126" s="582">
        <v>410611</v>
      </c>
      <c r="ADL126" s="582">
        <v>0</v>
      </c>
      <c r="ADM126" s="582">
        <v>933900</v>
      </c>
      <c r="ADP126" s="582">
        <v>9406622.3100000005</v>
      </c>
      <c r="ADQ126" s="582">
        <v>3344826.88</v>
      </c>
      <c r="ADR126" s="582">
        <v>2074703.36</v>
      </c>
      <c r="ADS126" s="582">
        <v>988773.5</v>
      </c>
      <c r="ADT126" s="582">
        <v>0</v>
      </c>
      <c r="ADU126" s="582">
        <v>267894.76</v>
      </c>
      <c r="ADV126" s="582">
        <v>387173.4</v>
      </c>
      <c r="ADW126" s="582">
        <v>398411</v>
      </c>
      <c r="ADX126" s="582">
        <v>6448.6</v>
      </c>
      <c r="ADY126" s="582">
        <v>262522</v>
      </c>
      <c r="ADZ126" s="582">
        <v>0</v>
      </c>
      <c r="AEA126" s="582">
        <v>0</v>
      </c>
      <c r="AEB126" s="582">
        <v>1581013.25</v>
      </c>
      <c r="AEC126" s="582">
        <v>1285381.3799999999</v>
      </c>
      <c r="AED126" s="582">
        <v>136035</v>
      </c>
      <c r="AEE126" s="582">
        <v>0</v>
      </c>
      <c r="AEF126" s="582">
        <v>10594.72</v>
      </c>
      <c r="AEG126" s="582">
        <v>1046049.28</v>
      </c>
      <c r="AEH126" s="582">
        <v>2419.7199999999998</v>
      </c>
      <c r="AEI126" s="582">
        <v>985809.49</v>
      </c>
      <c r="AEJ126" s="582">
        <v>61615.5</v>
      </c>
      <c r="AEK126" s="582">
        <v>0</v>
      </c>
      <c r="AEL126" s="582">
        <v>352709.08</v>
      </c>
      <c r="AEM126" s="582">
        <v>213995.85</v>
      </c>
      <c r="AEN126" s="582">
        <v>693054.7</v>
      </c>
      <c r="AEO126" s="582">
        <v>2073789.98</v>
      </c>
      <c r="AEP126" s="582">
        <v>377459</v>
      </c>
      <c r="AEQ126" s="582">
        <v>1133092.6200000001</v>
      </c>
      <c r="AER126" s="582">
        <v>271443.15000000002</v>
      </c>
      <c r="AES126" s="582">
        <v>526233.5</v>
      </c>
      <c r="AET126" s="582">
        <v>70242.210000000006</v>
      </c>
      <c r="AEU126" s="582">
        <v>2287704.2400000002</v>
      </c>
      <c r="AEV126" s="582">
        <v>409317.5</v>
      </c>
      <c r="AEW126" s="582">
        <v>26585.5</v>
      </c>
      <c r="AEX126" s="582">
        <v>431555.71</v>
      </c>
      <c r="AEY126" s="582">
        <v>0</v>
      </c>
      <c r="AEZ126" s="582">
        <v>222693.4</v>
      </c>
      <c r="AFA126" s="582">
        <v>54371.25</v>
      </c>
      <c r="AFB126" s="582">
        <v>117174.98</v>
      </c>
      <c r="AFC126" s="582">
        <v>5364</v>
      </c>
      <c r="AFD126" s="582">
        <v>171264</v>
      </c>
      <c r="AFE126" s="582">
        <v>54351</v>
      </c>
      <c r="AFF126" s="582">
        <v>84217</v>
      </c>
      <c r="AFG126" s="582">
        <v>5356</v>
      </c>
      <c r="AFL126" s="582">
        <v>914</v>
      </c>
      <c r="AFP126" s="582">
        <v>27614</v>
      </c>
      <c r="AFQ126" s="582">
        <v>275321.64</v>
      </c>
      <c r="AFR126" s="582">
        <v>74828.5</v>
      </c>
      <c r="AFS126" s="582">
        <v>92704</v>
      </c>
      <c r="AFT126" s="582">
        <v>5085</v>
      </c>
      <c r="AFX126" s="582">
        <v>307892</v>
      </c>
      <c r="AGA126" s="582">
        <v>914</v>
      </c>
      <c r="AGC126" s="582">
        <v>0</v>
      </c>
      <c r="AGI126" s="582">
        <v>348</v>
      </c>
      <c r="AGL126" s="582">
        <v>1570.5</v>
      </c>
      <c r="AGN126" s="582">
        <v>1728456.66</v>
      </c>
      <c r="AGO126" s="582">
        <v>320315</v>
      </c>
      <c r="AGV126" s="582">
        <v>0</v>
      </c>
      <c r="AGW126" s="582">
        <v>0</v>
      </c>
      <c r="AGX126" s="582">
        <v>58894</v>
      </c>
      <c r="AGY126" s="582">
        <v>106134.03</v>
      </c>
      <c r="AGZ126" s="582">
        <v>297732.65999999997</v>
      </c>
      <c r="AHA126" s="582">
        <v>312637</v>
      </c>
      <c r="AHC126" s="582">
        <v>111850</v>
      </c>
      <c r="AHD126" s="582">
        <v>7312</v>
      </c>
      <c r="AHE126" s="582">
        <v>0</v>
      </c>
      <c r="AHF126" s="582">
        <v>4049901.35</v>
      </c>
      <c r="AHG126" s="582">
        <v>174816.09</v>
      </c>
      <c r="AHH126" s="582">
        <v>0</v>
      </c>
      <c r="AHI126" s="582">
        <v>925324.53</v>
      </c>
      <c r="AHJ126" s="582">
        <v>395244.95</v>
      </c>
      <c r="AHK126" s="582">
        <v>1805136.17</v>
      </c>
      <c r="AHL126" s="582">
        <v>130868.7</v>
      </c>
      <c r="AHM126" s="582">
        <v>0</v>
      </c>
      <c r="AHN126" s="582">
        <v>15559</v>
      </c>
      <c r="AHO126" s="582">
        <v>13957.86</v>
      </c>
      <c r="AHP126" s="582">
        <v>76587</v>
      </c>
      <c r="AHQ126" s="576">
        <v>889840.83</v>
      </c>
      <c r="AHR126" s="576">
        <v>41946.58</v>
      </c>
      <c r="AHS126" s="576">
        <v>59132</v>
      </c>
      <c r="AHT126" s="582">
        <f t="shared" si="79"/>
        <v>506611172.55999976</v>
      </c>
      <c r="AHV126" s="611" t="s">
        <v>6248</v>
      </c>
      <c r="AHW126" s="611" t="s">
        <v>6160</v>
      </c>
      <c r="AHX126" s="611" t="s">
        <v>6161</v>
      </c>
    </row>
    <row r="127" spans="1:908" x14ac:dyDescent="0.7">
      <c r="A127" s="576" t="str">
        <f t="shared" ref="A127:A157" si="80">INDEX($AHV$62:$AHV$187,MATCH(B127,$AHW$62:$AHW$187,0))</f>
        <v>ภาระ</v>
      </c>
      <c r="B127" s="581" t="s">
        <v>6156</v>
      </c>
      <c r="C127" s="582" t="s">
        <v>6157</v>
      </c>
      <c r="AT127" s="582">
        <v>0</v>
      </c>
      <c r="BC127" s="582">
        <v>0</v>
      </c>
      <c r="BJ127" s="582">
        <v>1000.02</v>
      </c>
      <c r="BR127" s="582">
        <v>4800</v>
      </c>
      <c r="DM127" s="582">
        <v>5200</v>
      </c>
      <c r="EN127" s="582">
        <v>450030.82</v>
      </c>
      <c r="FZ127" s="582">
        <v>0</v>
      </c>
      <c r="GY127" s="582">
        <v>0</v>
      </c>
      <c r="IT127" s="582">
        <v>10000</v>
      </c>
      <c r="IU127" s="582">
        <v>0</v>
      </c>
      <c r="KR127" s="582">
        <v>167050</v>
      </c>
      <c r="NH127" s="582">
        <v>0</v>
      </c>
      <c r="NY127" s="582">
        <v>0</v>
      </c>
      <c r="OE127" s="582">
        <v>78090</v>
      </c>
      <c r="RH127" s="582">
        <v>511551.91</v>
      </c>
      <c r="RP127" s="582">
        <v>1387.39</v>
      </c>
      <c r="SB127" s="582">
        <v>201000</v>
      </c>
      <c r="WE127" s="582">
        <v>0</v>
      </c>
      <c r="ZH127" s="582">
        <v>0</v>
      </c>
      <c r="ZS127" s="582">
        <v>0</v>
      </c>
      <c r="AAI127" s="582">
        <v>0</v>
      </c>
      <c r="AAP127" s="582">
        <v>21318331.390000001</v>
      </c>
      <c r="AAQ127" s="582">
        <v>46991.72</v>
      </c>
      <c r="ABA127" s="582">
        <v>0</v>
      </c>
      <c r="ABY127" s="582">
        <v>400</v>
      </c>
      <c r="ACJ127" s="582">
        <v>543492.26</v>
      </c>
      <c r="ACW127" s="582">
        <v>0</v>
      </c>
      <c r="ADG127" s="582">
        <v>12.61</v>
      </c>
      <c r="ADL127" s="582">
        <v>0</v>
      </c>
      <c r="AEH127" s="582">
        <v>0</v>
      </c>
      <c r="AFD127" s="582">
        <v>14823</v>
      </c>
      <c r="AHT127" s="582">
        <f t="shared" ref="AHT127:AHT157" si="81">SUM(D127:AHS127)</f>
        <v>23354161.120000001</v>
      </c>
      <c r="AHV127" s="611" t="s">
        <v>6248</v>
      </c>
      <c r="AHW127" s="611" t="s">
        <v>6162</v>
      </c>
      <c r="AHX127" s="611" t="s">
        <v>6163</v>
      </c>
    </row>
    <row r="128" spans="1:908" x14ac:dyDescent="0.7">
      <c r="A128" s="576" t="str">
        <f t="shared" si="80"/>
        <v>ภาระ</v>
      </c>
      <c r="B128" s="581" t="s">
        <v>6158</v>
      </c>
      <c r="C128" s="582" t="s">
        <v>6159</v>
      </c>
      <c r="I128" s="582">
        <v>0</v>
      </c>
      <c r="M128" s="582">
        <v>0</v>
      </c>
      <c r="N128" s="582">
        <v>82500</v>
      </c>
      <c r="P128" s="582">
        <v>128745</v>
      </c>
      <c r="W128" s="582">
        <v>413125.96</v>
      </c>
      <c r="X128" s="582">
        <v>0</v>
      </c>
      <c r="Z128" s="582">
        <v>237107.03</v>
      </c>
      <c r="AG128" s="582">
        <v>67</v>
      </c>
      <c r="AH128" s="582">
        <v>1509250</v>
      </c>
      <c r="AJ128" s="582">
        <v>22199</v>
      </c>
      <c r="AL128" s="582">
        <v>268694</v>
      </c>
      <c r="AO128" s="582">
        <v>55000</v>
      </c>
      <c r="AP128" s="582">
        <v>65047.02</v>
      </c>
      <c r="AR128" s="582">
        <v>44785.22</v>
      </c>
      <c r="AS128" s="582">
        <v>4000</v>
      </c>
      <c r="AT128" s="582">
        <v>13174425.33</v>
      </c>
      <c r="BI128" s="582">
        <v>328050</v>
      </c>
      <c r="BJ128" s="582">
        <v>10530.88</v>
      </c>
      <c r="BU128" s="582">
        <v>0</v>
      </c>
      <c r="BW128" s="582">
        <v>0</v>
      </c>
      <c r="BX128" s="582">
        <v>3150</v>
      </c>
      <c r="BY128" s="582">
        <v>98</v>
      </c>
      <c r="CF128" s="582">
        <v>0</v>
      </c>
      <c r="CJ128" s="582">
        <v>79610</v>
      </c>
      <c r="CU128" s="582">
        <v>158840</v>
      </c>
      <c r="CW128" s="582">
        <v>6450</v>
      </c>
      <c r="DE128" s="582">
        <v>1205900</v>
      </c>
      <c r="DF128" s="582">
        <v>0</v>
      </c>
      <c r="DG128" s="582">
        <v>0</v>
      </c>
      <c r="DH128" s="582">
        <v>23940</v>
      </c>
      <c r="DJ128" s="582">
        <v>192578</v>
      </c>
      <c r="DN128" s="582">
        <v>0</v>
      </c>
      <c r="DP128" s="582">
        <v>0</v>
      </c>
      <c r="DV128" s="582">
        <v>481338</v>
      </c>
      <c r="DZ128" s="582">
        <v>373600</v>
      </c>
      <c r="EA128" s="582">
        <v>0</v>
      </c>
      <c r="EB128" s="582">
        <v>207180</v>
      </c>
      <c r="EE128" s="582">
        <v>100000</v>
      </c>
      <c r="EH128" s="582">
        <v>0</v>
      </c>
      <c r="EJ128" s="582">
        <v>179210.63</v>
      </c>
      <c r="EK128" s="582">
        <v>23720</v>
      </c>
      <c r="EL128" s="582">
        <v>2498</v>
      </c>
      <c r="EM128" s="582">
        <v>79122</v>
      </c>
      <c r="EX128" s="582">
        <v>0</v>
      </c>
      <c r="EY128" s="582">
        <v>444414</v>
      </c>
      <c r="EZ128" s="582">
        <v>0</v>
      </c>
      <c r="FA128" s="582">
        <v>45300</v>
      </c>
      <c r="FB128" s="582">
        <v>0</v>
      </c>
      <c r="FC128" s="582">
        <v>123800</v>
      </c>
      <c r="FD128" s="582">
        <v>0</v>
      </c>
      <c r="FE128" s="582">
        <v>136960</v>
      </c>
      <c r="FG128" s="582">
        <v>307910</v>
      </c>
      <c r="FH128" s="582">
        <v>27050</v>
      </c>
      <c r="FL128" s="582">
        <v>0</v>
      </c>
      <c r="FM128" s="582">
        <v>397211</v>
      </c>
      <c r="FN128" s="582">
        <v>0</v>
      </c>
      <c r="FQ128" s="582">
        <v>405155</v>
      </c>
      <c r="FV128" s="582">
        <v>246000</v>
      </c>
      <c r="GB128" s="582">
        <v>0</v>
      </c>
      <c r="GC128" s="582">
        <v>122715</v>
      </c>
      <c r="GD128" s="582">
        <v>35000</v>
      </c>
      <c r="GF128" s="582">
        <v>115705</v>
      </c>
      <c r="GH128" s="582">
        <v>1489815</v>
      </c>
      <c r="GI128" s="582">
        <v>329404.7</v>
      </c>
      <c r="GK128" s="582">
        <v>32537.89</v>
      </c>
      <c r="GL128" s="582">
        <v>66179.820000000007</v>
      </c>
      <c r="GM128" s="582">
        <v>0</v>
      </c>
      <c r="GN128" s="582">
        <v>16275</v>
      </c>
      <c r="GT128" s="582">
        <v>64500</v>
      </c>
      <c r="HL128" s="582">
        <v>3245.08</v>
      </c>
      <c r="HN128" s="582">
        <v>0</v>
      </c>
      <c r="HP128" s="582">
        <v>69225</v>
      </c>
      <c r="HS128" s="582">
        <v>24500</v>
      </c>
      <c r="HY128" s="582">
        <v>84690</v>
      </c>
      <c r="ID128" s="582">
        <v>133644.78</v>
      </c>
      <c r="IJ128" s="582">
        <v>80133</v>
      </c>
      <c r="IK128" s="582">
        <v>95140</v>
      </c>
      <c r="IL128" s="582">
        <v>0</v>
      </c>
      <c r="IM128" s="582">
        <v>1426.14</v>
      </c>
      <c r="IO128" s="582">
        <v>0</v>
      </c>
      <c r="IP128" s="582">
        <v>165273.15</v>
      </c>
      <c r="IS128" s="582">
        <v>0</v>
      </c>
      <c r="IT128" s="582">
        <v>2194047.23</v>
      </c>
      <c r="IU128" s="582">
        <v>1680.68</v>
      </c>
      <c r="IV128" s="582">
        <v>3639910</v>
      </c>
      <c r="IX128" s="582">
        <v>100000</v>
      </c>
      <c r="IZ128" s="582">
        <v>548861.78</v>
      </c>
      <c r="JA128" s="582">
        <v>15600</v>
      </c>
      <c r="JB128" s="582">
        <v>0</v>
      </c>
      <c r="JE128" s="582">
        <v>80400</v>
      </c>
      <c r="JH128" s="582">
        <v>126224.73</v>
      </c>
      <c r="JN128" s="582">
        <v>596929</v>
      </c>
      <c r="JP128" s="582">
        <v>2</v>
      </c>
      <c r="JR128" s="582">
        <v>42050</v>
      </c>
      <c r="KA128" s="582">
        <v>12000</v>
      </c>
      <c r="KM128" s="582">
        <v>0</v>
      </c>
      <c r="KO128" s="582">
        <v>0</v>
      </c>
      <c r="KP128" s="582">
        <v>7200</v>
      </c>
      <c r="KS128" s="582">
        <v>32224</v>
      </c>
      <c r="KU128" s="582">
        <v>152812</v>
      </c>
      <c r="KY128" s="582">
        <v>236050</v>
      </c>
      <c r="LB128" s="582">
        <v>42600</v>
      </c>
      <c r="LE128" s="582">
        <v>400</v>
      </c>
      <c r="LF128" s="582">
        <v>119200</v>
      </c>
      <c r="LG128" s="582">
        <v>0</v>
      </c>
      <c r="LK128" s="582">
        <v>296400</v>
      </c>
      <c r="LM128" s="582">
        <v>201150</v>
      </c>
      <c r="LO128" s="582">
        <v>126000</v>
      </c>
      <c r="LP128" s="582">
        <v>0</v>
      </c>
      <c r="LW128" s="582">
        <v>91810</v>
      </c>
      <c r="LX128" s="582">
        <v>11760</v>
      </c>
      <c r="LY128" s="582">
        <v>70657.009999999995</v>
      </c>
      <c r="ME128" s="582">
        <v>0</v>
      </c>
      <c r="MF128" s="582">
        <v>1820.02</v>
      </c>
      <c r="MG128" s="582">
        <v>113033.34</v>
      </c>
      <c r="MH128" s="582">
        <v>12000</v>
      </c>
      <c r="MJ128" s="582">
        <v>0</v>
      </c>
      <c r="MK128" s="582">
        <v>0</v>
      </c>
      <c r="ML128" s="582">
        <v>0</v>
      </c>
      <c r="MN128" s="582">
        <v>10000</v>
      </c>
      <c r="MO128" s="582">
        <v>85500</v>
      </c>
      <c r="MP128" s="582">
        <v>1864320</v>
      </c>
      <c r="MQ128" s="582">
        <v>64013.08</v>
      </c>
      <c r="MV128" s="582">
        <v>42300</v>
      </c>
      <c r="MZ128" s="582">
        <v>177830</v>
      </c>
      <c r="NA128" s="582">
        <v>25545</v>
      </c>
      <c r="NC128" s="582">
        <v>0</v>
      </c>
      <c r="ND128" s="582">
        <v>5482</v>
      </c>
      <c r="NE128" s="582">
        <v>48</v>
      </c>
      <c r="NG128" s="582">
        <v>486000</v>
      </c>
      <c r="NK128" s="582">
        <v>108150.2</v>
      </c>
      <c r="NO128" s="582">
        <v>0</v>
      </c>
      <c r="NQ128" s="582">
        <v>112902</v>
      </c>
      <c r="NT128" s="582">
        <v>0</v>
      </c>
      <c r="NU128" s="582">
        <v>30890</v>
      </c>
      <c r="NX128" s="582">
        <v>27037410.43</v>
      </c>
      <c r="OH128" s="582">
        <v>63700</v>
      </c>
      <c r="OK128" s="582">
        <v>0</v>
      </c>
      <c r="OP128" s="582">
        <v>488576</v>
      </c>
      <c r="OQ128" s="582">
        <v>4008294.81</v>
      </c>
      <c r="OR128" s="582">
        <v>0</v>
      </c>
      <c r="OT128" s="582">
        <v>1424842.3</v>
      </c>
      <c r="OV128" s="582">
        <v>0</v>
      </c>
      <c r="OW128" s="582">
        <v>0</v>
      </c>
      <c r="OY128" s="582">
        <v>1382429.69</v>
      </c>
      <c r="OZ128" s="582">
        <v>0</v>
      </c>
      <c r="PA128" s="582">
        <v>0</v>
      </c>
      <c r="PO128" s="582">
        <v>0</v>
      </c>
      <c r="PS128" s="582">
        <v>686983</v>
      </c>
      <c r="QC128" s="582">
        <v>0</v>
      </c>
      <c r="QO128" s="582">
        <v>57000</v>
      </c>
      <c r="QZ128" s="582">
        <v>1061752.5</v>
      </c>
      <c r="RI128" s="582">
        <v>6100</v>
      </c>
      <c r="RO128" s="582">
        <v>0</v>
      </c>
      <c r="RP128" s="582">
        <v>207900</v>
      </c>
      <c r="RR128" s="582">
        <v>71950</v>
      </c>
      <c r="RS128" s="582">
        <v>81448</v>
      </c>
      <c r="RT128" s="582">
        <v>0</v>
      </c>
      <c r="SC128" s="582">
        <v>390970</v>
      </c>
      <c r="SD128" s="582">
        <v>245600</v>
      </c>
      <c r="SE128" s="582">
        <v>304400</v>
      </c>
      <c r="SF128" s="582">
        <v>134300</v>
      </c>
      <c r="SG128" s="582">
        <v>87338.3</v>
      </c>
      <c r="SH128" s="582">
        <v>326000</v>
      </c>
      <c r="SI128" s="582">
        <v>76125</v>
      </c>
      <c r="SJ128" s="582">
        <v>99425</v>
      </c>
      <c r="SK128" s="582">
        <v>89750</v>
      </c>
      <c r="SL128" s="582">
        <v>1339.36</v>
      </c>
      <c r="SM128" s="582">
        <v>0</v>
      </c>
      <c r="SN128" s="582">
        <v>106250</v>
      </c>
      <c r="SO128" s="582">
        <v>33070</v>
      </c>
      <c r="SP128" s="582">
        <v>831768</v>
      </c>
      <c r="SR128" s="582">
        <v>236400</v>
      </c>
      <c r="SS128" s="582">
        <v>415800</v>
      </c>
      <c r="ST128" s="582">
        <v>1418773</v>
      </c>
      <c r="SV128" s="582">
        <v>0</v>
      </c>
      <c r="SW128" s="582">
        <v>116850.4</v>
      </c>
      <c r="SX128" s="582">
        <v>55132.15</v>
      </c>
      <c r="SY128" s="582">
        <v>80749</v>
      </c>
      <c r="SZ128" s="582">
        <v>53135.53</v>
      </c>
      <c r="TA128" s="582">
        <v>53736</v>
      </c>
      <c r="TC128" s="582">
        <v>86300</v>
      </c>
      <c r="TE128" s="582">
        <v>215000</v>
      </c>
      <c r="TF128" s="582">
        <v>52000</v>
      </c>
      <c r="TG128" s="582">
        <v>170000</v>
      </c>
      <c r="TH128" s="582">
        <v>233652.16</v>
      </c>
      <c r="TI128" s="582">
        <v>0</v>
      </c>
      <c r="TK128" s="582">
        <v>23483.61</v>
      </c>
      <c r="TL128" s="582">
        <v>290400</v>
      </c>
      <c r="TM128" s="582">
        <v>33850</v>
      </c>
      <c r="TN128" s="582">
        <v>125115.13</v>
      </c>
      <c r="TO128" s="582">
        <v>10000</v>
      </c>
      <c r="TP128" s="582">
        <v>131796</v>
      </c>
      <c r="TQ128" s="582">
        <v>1766884.41</v>
      </c>
      <c r="TR128" s="582">
        <v>0</v>
      </c>
      <c r="TS128" s="582">
        <v>178175</v>
      </c>
      <c r="TT128" s="582">
        <v>406200</v>
      </c>
      <c r="TU128" s="582">
        <v>896150</v>
      </c>
      <c r="TV128" s="582">
        <v>190650</v>
      </c>
      <c r="TX128" s="582">
        <v>73900</v>
      </c>
      <c r="TY128" s="582">
        <v>0</v>
      </c>
      <c r="TZ128" s="582">
        <v>1811634.65</v>
      </c>
      <c r="UA128" s="582">
        <v>9200</v>
      </c>
      <c r="UC128" s="582">
        <v>901284.38</v>
      </c>
      <c r="UD128" s="582">
        <v>0</v>
      </c>
      <c r="UE128" s="582">
        <v>1190340</v>
      </c>
      <c r="UF128" s="582">
        <v>422020.48</v>
      </c>
      <c r="UH128" s="582">
        <v>184085</v>
      </c>
      <c r="UI128" s="582">
        <v>1544</v>
      </c>
      <c r="UJ128" s="582">
        <v>0</v>
      </c>
      <c r="UK128" s="582">
        <v>624850</v>
      </c>
      <c r="UL128" s="582">
        <v>318354</v>
      </c>
      <c r="UM128" s="582">
        <v>283680</v>
      </c>
      <c r="UN128" s="582">
        <v>321650</v>
      </c>
      <c r="UO128" s="582">
        <v>182850</v>
      </c>
      <c r="UP128" s="582">
        <v>677568.5</v>
      </c>
      <c r="UQ128" s="582">
        <v>1119660.78</v>
      </c>
      <c r="UR128" s="582">
        <v>35194.54</v>
      </c>
      <c r="UT128" s="582">
        <v>230952.48</v>
      </c>
      <c r="UV128" s="582">
        <v>95312.5</v>
      </c>
      <c r="UW128" s="582">
        <v>4864380</v>
      </c>
      <c r="UX128" s="582">
        <v>85833</v>
      </c>
      <c r="UZ128" s="582">
        <v>737388</v>
      </c>
      <c r="VA128" s="582">
        <v>312662</v>
      </c>
      <c r="VB128" s="582">
        <v>55500</v>
      </c>
      <c r="VC128" s="582">
        <v>1076180</v>
      </c>
      <c r="VD128" s="582">
        <v>75490</v>
      </c>
      <c r="VF128" s="582">
        <v>117500</v>
      </c>
      <c r="VG128" s="582">
        <v>289236</v>
      </c>
      <c r="VH128" s="582">
        <v>91000</v>
      </c>
      <c r="VI128" s="582">
        <v>556270</v>
      </c>
      <c r="VL128" s="582">
        <v>426156.56</v>
      </c>
      <c r="VM128" s="582">
        <v>1870298</v>
      </c>
      <c r="VN128" s="582">
        <v>548914.68000000005</v>
      </c>
      <c r="VO128" s="582">
        <v>350175</v>
      </c>
      <c r="VR128" s="582">
        <v>539213</v>
      </c>
      <c r="VV128" s="582">
        <v>1319960.47</v>
      </c>
      <c r="VY128" s="582">
        <v>1345024.88</v>
      </c>
      <c r="WH128" s="582">
        <v>390223</v>
      </c>
      <c r="WI128" s="582">
        <v>223579.26</v>
      </c>
      <c r="WJ128" s="582">
        <v>44820</v>
      </c>
      <c r="WM128" s="582">
        <v>591852</v>
      </c>
      <c r="WN128" s="582">
        <v>27800</v>
      </c>
      <c r="WO128" s="582">
        <v>1587694.06</v>
      </c>
      <c r="WP128" s="582">
        <v>455075.5</v>
      </c>
      <c r="WR128" s="582">
        <v>187278</v>
      </c>
      <c r="WT128" s="582">
        <v>273393</v>
      </c>
      <c r="WU128" s="582">
        <v>768950</v>
      </c>
      <c r="WV128" s="582">
        <v>2224705.7400000002</v>
      </c>
      <c r="WX128" s="582">
        <v>1357060</v>
      </c>
      <c r="WZ128" s="582">
        <v>46235.75</v>
      </c>
      <c r="XD128" s="582">
        <v>150494</v>
      </c>
      <c r="XE128" s="582">
        <v>381330</v>
      </c>
      <c r="XJ128" s="582">
        <v>87467.92</v>
      </c>
      <c r="XM128" s="582">
        <v>135270.41</v>
      </c>
      <c r="XN128" s="582">
        <v>1504.18</v>
      </c>
      <c r="XO128" s="582">
        <v>706103.6</v>
      </c>
      <c r="XP128" s="582">
        <v>185734.45</v>
      </c>
      <c r="XQ128" s="582">
        <v>98060</v>
      </c>
      <c r="XR128" s="582">
        <v>138000</v>
      </c>
      <c r="XS128" s="582">
        <v>948450</v>
      </c>
      <c r="XT128" s="582">
        <v>10000</v>
      </c>
      <c r="XU128" s="582">
        <v>154.56</v>
      </c>
      <c r="XW128" s="582">
        <v>381960</v>
      </c>
      <c r="XZ128" s="582">
        <v>41913.839999999997</v>
      </c>
      <c r="YA128" s="582">
        <v>304030</v>
      </c>
      <c r="YB128" s="582">
        <v>81233.69</v>
      </c>
      <c r="YC128" s="582">
        <v>68550</v>
      </c>
      <c r="YG128" s="582">
        <v>317066</v>
      </c>
      <c r="YI128" s="582">
        <v>310010</v>
      </c>
      <c r="YJ128" s="582">
        <v>0</v>
      </c>
      <c r="YM128" s="582">
        <v>384450</v>
      </c>
      <c r="YN128" s="582">
        <v>69250</v>
      </c>
      <c r="YO128" s="582">
        <v>351010</v>
      </c>
      <c r="YP128" s="582">
        <v>952493</v>
      </c>
      <c r="YQ128" s="582">
        <v>653066</v>
      </c>
      <c r="YR128" s="582">
        <v>534725</v>
      </c>
      <c r="YS128" s="582">
        <v>367400</v>
      </c>
      <c r="YT128" s="582">
        <v>222866.78</v>
      </c>
      <c r="YU128" s="582">
        <v>418330</v>
      </c>
      <c r="YX128" s="582">
        <v>0</v>
      </c>
      <c r="YY128" s="582">
        <v>0</v>
      </c>
      <c r="ZA128" s="582">
        <v>146200</v>
      </c>
      <c r="ZH128" s="582">
        <v>393625</v>
      </c>
      <c r="ZJ128" s="582">
        <v>1365</v>
      </c>
      <c r="ZM128" s="582">
        <v>1651435.5</v>
      </c>
      <c r="ZQ128" s="582">
        <v>0</v>
      </c>
      <c r="ZV128" s="582">
        <v>0</v>
      </c>
      <c r="ZX128" s="582">
        <v>208653.79</v>
      </c>
      <c r="AAC128" s="582">
        <v>66400</v>
      </c>
      <c r="AAG128" s="582">
        <v>0</v>
      </c>
      <c r="AAM128" s="582">
        <v>0</v>
      </c>
      <c r="AAN128" s="582">
        <v>1311612</v>
      </c>
      <c r="AAO128" s="582">
        <v>0</v>
      </c>
      <c r="AAQ128" s="582">
        <v>177655</v>
      </c>
      <c r="AAR128" s="582">
        <v>118843</v>
      </c>
      <c r="AAT128" s="582">
        <v>505202.54</v>
      </c>
      <c r="AAU128" s="582">
        <v>0</v>
      </c>
      <c r="AAV128" s="582">
        <v>0</v>
      </c>
      <c r="AAY128" s="582">
        <v>0</v>
      </c>
      <c r="AAZ128" s="582">
        <v>0</v>
      </c>
      <c r="ABB128" s="582">
        <v>143297.60000000001</v>
      </c>
      <c r="ABC128" s="582">
        <v>0</v>
      </c>
      <c r="ABD128" s="582">
        <v>156130</v>
      </c>
      <c r="ABE128" s="582">
        <v>0</v>
      </c>
      <c r="ABF128" s="582">
        <v>539300</v>
      </c>
      <c r="ABG128" s="582">
        <v>45000</v>
      </c>
      <c r="ABH128" s="582">
        <v>73570</v>
      </c>
      <c r="ABN128" s="582">
        <v>10215.56</v>
      </c>
      <c r="ABP128" s="582">
        <v>290902.24</v>
      </c>
      <c r="ABQ128" s="582">
        <v>205250</v>
      </c>
      <c r="ABV128" s="582">
        <v>285619</v>
      </c>
      <c r="ABZ128" s="582">
        <v>78000</v>
      </c>
      <c r="ACB128" s="582">
        <v>67740</v>
      </c>
      <c r="ACC128" s="582">
        <v>0</v>
      </c>
      <c r="ACD128" s="582">
        <v>0</v>
      </c>
      <c r="ACG128" s="582">
        <v>0</v>
      </c>
      <c r="ACH128" s="582">
        <v>55200</v>
      </c>
      <c r="ACI128" s="582">
        <v>217624</v>
      </c>
      <c r="ACL128" s="582">
        <v>294868</v>
      </c>
      <c r="ACN128" s="582">
        <v>156000</v>
      </c>
      <c r="ACQ128" s="582">
        <v>2484517.1</v>
      </c>
      <c r="ACS128" s="582">
        <v>0</v>
      </c>
      <c r="ACX128" s="582">
        <v>280460</v>
      </c>
      <c r="ACY128" s="582">
        <v>902740</v>
      </c>
      <c r="ADA128" s="582">
        <v>174917.5</v>
      </c>
      <c r="ADH128" s="582">
        <v>396000.02</v>
      </c>
      <c r="ADI128" s="582">
        <v>42087</v>
      </c>
      <c r="ADO128" s="582">
        <v>109550</v>
      </c>
      <c r="ADR128" s="582">
        <v>0</v>
      </c>
      <c r="ADY128" s="582">
        <v>50000</v>
      </c>
      <c r="AEA128" s="582">
        <v>410039.7</v>
      </c>
      <c r="AEB128" s="582">
        <v>469758.46</v>
      </c>
      <c r="AEC128" s="582">
        <v>1500642.5</v>
      </c>
      <c r="AED128" s="582">
        <v>202407.89</v>
      </c>
      <c r="AEN128" s="582">
        <v>1089170</v>
      </c>
      <c r="AEQ128" s="582">
        <v>129605</v>
      </c>
      <c r="AES128" s="582">
        <v>107500</v>
      </c>
      <c r="AEU128" s="582">
        <v>0</v>
      </c>
      <c r="AEV128" s="582">
        <v>19800</v>
      </c>
      <c r="AEX128" s="582">
        <v>10430</v>
      </c>
      <c r="AEY128" s="582">
        <v>213744</v>
      </c>
      <c r="AFA128" s="582">
        <v>65026</v>
      </c>
      <c r="AFC128" s="582">
        <v>200</v>
      </c>
      <c r="AFE128" s="582">
        <v>121139</v>
      </c>
      <c r="AFJ128" s="582">
        <v>373300.2</v>
      </c>
      <c r="AFK128" s="582">
        <v>22100</v>
      </c>
      <c r="AFP128" s="582">
        <v>40175</v>
      </c>
      <c r="AFT128" s="582">
        <v>97800</v>
      </c>
      <c r="AGH128" s="582">
        <v>82080</v>
      </c>
      <c r="AGP128" s="582">
        <v>196445</v>
      </c>
      <c r="AHC128" s="582">
        <v>11606</v>
      </c>
      <c r="AHJ128" s="582">
        <v>118270</v>
      </c>
      <c r="AHN128" s="582">
        <v>0</v>
      </c>
      <c r="AHO128" s="582">
        <v>0</v>
      </c>
      <c r="AHS128" s="576">
        <v>115409</v>
      </c>
      <c r="AHT128" s="582">
        <f t="shared" si="81"/>
        <v>139616207.72</v>
      </c>
      <c r="AHV128" s="611" t="s">
        <v>6248</v>
      </c>
      <c r="AHW128" s="611" t="s">
        <v>6164</v>
      </c>
      <c r="AHX128" s="611" t="s">
        <v>6165</v>
      </c>
    </row>
    <row r="129" spans="1:908" x14ac:dyDescent="0.7">
      <c r="A129" s="576" t="str">
        <f t="shared" si="80"/>
        <v>ภาระ</v>
      </c>
      <c r="B129" s="581" t="s">
        <v>6160</v>
      </c>
      <c r="C129" s="582" t="s">
        <v>6161</v>
      </c>
      <c r="D129" s="582">
        <v>16070</v>
      </c>
      <c r="H129" s="582">
        <v>35900</v>
      </c>
      <c r="M129" s="582">
        <v>111900</v>
      </c>
      <c r="Q129" s="582">
        <v>149673.20000000001</v>
      </c>
      <c r="R129" s="582">
        <v>22030</v>
      </c>
      <c r="T129" s="582">
        <v>0</v>
      </c>
      <c r="V129" s="582">
        <v>2172513</v>
      </c>
      <c r="W129" s="582">
        <v>592364.1</v>
      </c>
      <c r="AD129" s="582">
        <v>705796.45</v>
      </c>
      <c r="AE129" s="582">
        <v>309496.55</v>
      </c>
      <c r="AF129" s="582">
        <v>0</v>
      </c>
      <c r="AG129" s="582">
        <v>0</v>
      </c>
      <c r="AH129" s="582">
        <v>0.2</v>
      </c>
      <c r="AL129" s="582">
        <v>182720</v>
      </c>
      <c r="AM129" s="582">
        <v>8143.88</v>
      </c>
      <c r="AN129" s="582">
        <v>194392.5</v>
      </c>
      <c r="AO129" s="582">
        <v>97244.2</v>
      </c>
      <c r="AP129" s="582">
        <v>2541</v>
      </c>
      <c r="AR129" s="582">
        <v>331276.42</v>
      </c>
      <c r="AT129" s="582">
        <v>1935527.8</v>
      </c>
      <c r="AV129" s="582">
        <v>675375.24</v>
      </c>
      <c r="BI129" s="582">
        <v>242900</v>
      </c>
      <c r="BJ129" s="582">
        <v>5315272.74</v>
      </c>
      <c r="BL129" s="582">
        <v>181150</v>
      </c>
      <c r="BQ129" s="582">
        <v>3861</v>
      </c>
      <c r="BR129" s="582">
        <v>12323</v>
      </c>
      <c r="BS129" s="582">
        <v>0</v>
      </c>
      <c r="BT129" s="582">
        <v>6572.6</v>
      </c>
      <c r="BX129" s="582">
        <v>3817.7</v>
      </c>
      <c r="BY129" s="582">
        <v>0</v>
      </c>
      <c r="DH129" s="582">
        <v>244045</v>
      </c>
      <c r="DJ129" s="582">
        <v>87648</v>
      </c>
      <c r="DK129" s="582">
        <v>9291508.9600000009</v>
      </c>
      <c r="DN129" s="582">
        <v>300</v>
      </c>
      <c r="DO129" s="582">
        <v>479711.67</v>
      </c>
      <c r="DQ129" s="582">
        <v>2025632.84</v>
      </c>
      <c r="DR129" s="582">
        <v>255019</v>
      </c>
      <c r="DS129" s="582">
        <v>244043.77</v>
      </c>
      <c r="DT129" s="582">
        <v>0</v>
      </c>
      <c r="DV129" s="582">
        <v>1751969</v>
      </c>
      <c r="DZ129" s="582">
        <v>31187</v>
      </c>
      <c r="EA129" s="582">
        <v>0</v>
      </c>
      <c r="EB129" s="582">
        <v>85741.89</v>
      </c>
      <c r="EF129" s="582">
        <v>1234679.29</v>
      </c>
      <c r="EJ129" s="582">
        <v>267954</v>
      </c>
      <c r="EK129" s="582">
        <v>655831</v>
      </c>
      <c r="EL129" s="582">
        <v>1135318</v>
      </c>
      <c r="EM129" s="582">
        <v>307616</v>
      </c>
      <c r="EN129" s="582">
        <v>1047054</v>
      </c>
      <c r="EP129" s="582">
        <v>84700</v>
      </c>
      <c r="ER129" s="582">
        <v>77042.2</v>
      </c>
      <c r="EU129" s="582">
        <v>268371.14</v>
      </c>
      <c r="EW129" s="582">
        <v>3155786.8</v>
      </c>
      <c r="FD129" s="582">
        <v>32500</v>
      </c>
      <c r="FE129" s="582">
        <v>1104674</v>
      </c>
      <c r="FF129" s="582">
        <v>118096.43</v>
      </c>
      <c r="FH129" s="582">
        <v>430465</v>
      </c>
      <c r="FL129" s="582">
        <v>175990</v>
      </c>
      <c r="FO129" s="582">
        <v>0</v>
      </c>
      <c r="FP129" s="582">
        <v>0</v>
      </c>
      <c r="FR129" s="582">
        <v>90000</v>
      </c>
      <c r="FV129" s="582">
        <v>0</v>
      </c>
      <c r="FW129" s="582">
        <v>12000</v>
      </c>
      <c r="FX129" s="582">
        <v>476050</v>
      </c>
      <c r="FZ129" s="582">
        <v>52605.53</v>
      </c>
      <c r="GB129" s="582">
        <v>476615</v>
      </c>
      <c r="GC129" s="582">
        <v>123335</v>
      </c>
      <c r="GD129" s="582">
        <v>456114.8</v>
      </c>
      <c r="GE129" s="582">
        <v>2101833.04</v>
      </c>
      <c r="GF129" s="582">
        <v>15600</v>
      </c>
      <c r="GG129" s="582">
        <v>22500</v>
      </c>
      <c r="GH129" s="582">
        <v>384540</v>
      </c>
      <c r="GK129" s="582">
        <v>5530.81</v>
      </c>
      <c r="GL129" s="582">
        <v>180214</v>
      </c>
      <c r="GP129" s="582">
        <v>634704.79</v>
      </c>
      <c r="GQ129" s="582">
        <v>30280.3</v>
      </c>
      <c r="HA129" s="582">
        <v>322732.15999999997</v>
      </c>
      <c r="HO129" s="582">
        <v>298761.8</v>
      </c>
      <c r="HP129" s="582">
        <v>530994.1</v>
      </c>
      <c r="HS129" s="582">
        <v>157076.70000000001</v>
      </c>
      <c r="IB129" s="582">
        <v>565373</v>
      </c>
      <c r="IG129" s="582">
        <v>277738.87</v>
      </c>
      <c r="IJ129" s="582">
        <v>776160.7</v>
      </c>
      <c r="IK129" s="582">
        <v>900</v>
      </c>
      <c r="IL129" s="582">
        <v>550628.17000000004</v>
      </c>
      <c r="IN129" s="582">
        <v>410636.82</v>
      </c>
      <c r="IP129" s="582">
        <v>172360.98</v>
      </c>
      <c r="IQ129" s="582">
        <v>348920</v>
      </c>
      <c r="IR129" s="582">
        <v>180140</v>
      </c>
      <c r="IT129" s="582">
        <v>4223850</v>
      </c>
      <c r="IU129" s="582">
        <v>160000</v>
      </c>
      <c r="IW129" s="582">
        <v>0</v>
      </c>
      <c r="IX129" s="582">
        <v>613471.04</v>
      </c>
      <c r="JA129" s="582">
        <v>148409</v>
      </c>
      <c r="JB129" s="582">
        <v>0</v>
      </c>
      <c r="JC129" s="582">
        <v>297967.15000000002</v>
      </c>
      <c r="JD129" s="582">
        <v>0</v>
      </c>
      <c r="JG129" s="582">
        <v>228500.4</v>
      </c>
      <c r="JH129" s="582">
        <v>201599</v>
      </c>
      <c r="JK129" s="582">
        <v>60051.199999999997</v>
      </c>
      <c r="JM129" s="582">
        <v>0</v>
      </c>
      <c r="JN129" s="582">
        <v>416226</v>
      </c>
      <c r="JO129" s="582">
        <v>1643037.27</v>
      </c>
      <c r="JP129" s="582">
        <v>303784.82</v>
      </c>
      <c r="JR129" s="582">
        <v>435055.8</v>
      </c>
      <c r="JY129" s="582">
        <v>0</v>
      </c>
      <c r="KE129" s="582">
        <v>46350</v>
      </c>
      <c r="KF129" s="582">
        <v>0</v>
      </c>
      <c r="KR129" s="582">
        <v>0</v>
      </c>
      <c r="KW129" s="582">
        <v>72300</v>
      </c>
      <c r="KZ129" s="582">
        <v>173636.5</v>
      </c>
      <c r="LB129" s="582">
        <v>81000</v>
      </c>
      <c r="LL129" s="582">
        <v>199000</v>
      </c>
      <c r="LM129" s="582">
        <v>84490</v>
      </c>
      <c r="LO129" s="582">
        <v>21223.3</v>
      </c>
      <c r="LP129" s="582">
        <v>-23540</v>
      </c>
      <c r="LU129" s="582">
        <v>294300</v>
      </c>
      <c r="LW129" s="582">
        <v>0</v>
      </c>
      <c r="LX129" s="582">
        <v>0</v>
      </c>
      <c r="LY129" s="582">
        <v>887782</v>
      </c>
      <c r="MB129" s="582">
        <v>27330</v>
      </c>
      <c r="ME129" s="582">
        <v>0</v>
      </c>
      <c r="MF129" s="582">
        <v>0</v>
      </c>
      <c r="MJ129" s="582">
        <v>165000</v>
      </c>
      <c r="MP129" s="582">
        <v>6600</v>
      </c>
      <c r="NB129" s="582">
        <v>200000</v>
      </c>
      <c r="ND129" s="582">
        <v>247950.02</v>
      </c>
      <c r="NE129" s="582">
        <v>1588760</v>
      </c>
      <c r="NN129" s="582">
        <v>122331.79</v>
      </c>
      <c r="NW129" s="582">
        <v>83820</v>
      </c>
      <c r="NX129" s="582">
        <v>4041883.52</v>
      </c>
      <c r="NY129" s="582">
        <v>381718</v>
      </c>
      <c r="OC129" s="582">
        <v>521283</v>
      </c>
      <c r="OL129" s="582">
        <v>100000</v>
      </c>
      <c r="OT129" s="582">
        <v>0</v>
      </c>
      <c r="OV129" s="582">
        <v>0</v>
      </c>
      <c r="OW129" s="582">
        <v>0</v>
      </c>
      <c r="OX129" s="582">
        <v>0</v>
      </c>
      <c r="PA129" s="582">
        <v>0</v>
      </c>
      <c r="PB129" s="582">
        <v>9089556.5</v>
      </c>
      <c r="PC129" s="582">
        <v>57819.4</v>
      </c>
      <c r="PH129" s="582">
        <v>654410</v>
      </c>
      <c r="PJ129" s="582">
        <v>0</v>
      </c>
      <c r="PL129" s="582">
        <v>0</v>
      </c>
      <c r="PM129" s="582">
        <v>140194</v>
      </c>
      <c r="PO129" s="582">
        <v>10800</v>
      </c>
      <c r="PQ129" s="582">
        <v>171040</v>
      </c>
      <c r="QA129" s="582">
        <v>13400</v>
      </c>
      <c r="QE129" s="582">
        <v>419412.35</v>
      </c>
      <c r="QG129" s="582">
        <v>349200</v>
      </c>
      <c r="QO129" s="582">
        <v>13395</v>
      </c>
      <c r="QQ129" s="582">
        <v>259661.83</v>
      </c>
      <c r="QT129" s="582">
        <v>300845</v>
      </c>
      <c r="QZ129" s="582">
        <v>25800</v>
      </c>
      <c r="RB129" s="582">
        <v>146170</v>
      </c>
      <c r="RD129" s="582">
        <v>19300</v>
      </c>
      <c r="RF129" s="582">
        <v>177680</v>
      </c>
      <c r="RG129" s="582">
        <v>170154</v>
      </c>
      <c r="RH129" s="582">
        <v>1831795.8</v>
      </c>
      <c r="RI129" s="582">
        <v>0</v>
      </c>
      <c r="RJ129" s="582">
        <v>101285</v>
      </c>
      <c r="RK129" s="582">
        <v>193950</v>
      </c>
      <c r="RL129" s="582">
        <v>495640</v>
      </c>
      <c r="RN129" s="582">
        <v>0</v>
      </c>
      <c r="RO129" s="582">
        <v>24175</v>
      </c>
      <c r="RP129" s="582">
        <v>432513</v>
      </c>
      <c r="RQ129" s="582">
        <v>0</v>
      </c>
      <c r="RR129" s="582">
        <v>271079</v>
      </c>
      <c r="RS129" s="582">
        <v>6550</v>
      </c>
      <c r="RU129" s="582">
        <v>43900</v>
      </c>
      <c r="RW129" s="582">
        <v>66973</v>
      </c>
      <c r="RY129" s="582">
        <v>20250</v>
      </c>
      <c r="SA129" s="582">
        <v>0</v>
      </c>
      <c r="SD129" s="582">
        <v>101230</v>
      </c>
      <c r="SE129" s="582">
        <v>16964</v>
      </c>
      <c r="SF129" s="582">
        <v>47000</v>
      </c>
      <c r="SG129" s="582">
        <v>96830.6</v>
      </c>
      <c r="SH129" s="582">
        <v>34575</v>
      </c>
      <c r="SI129" s="582">
        <v>839100</v>
      </c>
      <c r="SK129" s="582">
        <v>13200</v>
      </c>
      <c r="SL129" s="582">
        <v>51000</v>
      </c>
      <c r="SO129" s="582">
        <v>762273.74</v>
      </c>
      <c r="SP129" s="582">
        <v>76650</v>
      </c>
      <c r="SQ129" s="582">
        <v>1589142.97</v>
      </c>
      <c r="SS129" s="582">
        <v>217019.06</v>
      </c>
      <c r="ST129" s="582">
        <v>167325</v>
      </c>
      <c r="SX129" s="582">
        <v>67059.61</v>
      </c>
      <c r="SY129" s="582">
        <v>412880.34</v>
      </c>
      <c r="TC129" s="582">
        <v>169370</v>
      </c>
      <c r="TE129" s="582">
        <v>542000</v>
      </c>
      <c r="TH129" s="582">
        <v>302908</v>
      </c>
      <c r="TK129" s="582">
        <v>87119.96</v>
      </c>
      <c r="TM129" s="582">
        <v>0</v>
      </c>
      <c r="TO129" s="582">
        <v>0</v>
      </c>
      <c r="TQ129" s="582">
        <v>719888.55</v>
      </c>
      <c r="TX129" s="582">
        <v>45550</v>
      </c>
      <c r="UB129" s="582">
        <v>370500</v>
      </c>
      <c r="UC129" s="582">
        <v>100000</v>
      </c>
      <c r="UH129" s="582">
        <v>223000</v>
      </c>
      <c r="UK129" s="582">
        <v>286700</v>
      </c>
      <c r="UL129" s="582">
        <v>39800</v>
      </c>
      <c r="UO129" s="582">
        <v>9000</v>
      </c>
      <c r="UP129" s="582">
        <v>420829.9</v>
      </c>
      <c r="UQ129" s="582">
        <v>14917966.17</v>
      </c>
      <c r="UT129" s="582">
        <v>724830</v>
      </c>
      <c r="UV129" s="582">
        <v>276802.2</v>
      </c>
      <c r="UW129" s="582">
        <v>1846595.1</v>
      </c>
      <c r="UX129" s="582">
        <v>19467</v>
      </c>
      <c r="UZ129" s="582">
        <v>352936.92</v>
      </c>
      <c r="VA129" s="582">
        <v>324440</v>
      </c>
      <c r="VD129" s="582">
        <v>166934.59</v>
      </c>
      <c r="VG129" s="582">
        <v>241581</v>
      </c>
      <c r="VH129" s="582">
        <v>312499.34999999998</v>
      </c>
      <c r="VI129" s="582">
        <v>76800</v>
      </c>
      <c r="VJ129" s="582">
        <v>325103.56</v>
      </c>
      <c r="VK129" s="582">
        <v>9120</v>
      </c>
      <c r="VL129" s="582">
        <v>1282493.94</v>
      </c>
      <c r="VM129" s="582">
        <v>417120</v>
      </c>
      <c r="VN129" s="582">
        <v>72547</v>
      </c>
      <c r="VP129" s="582">
        <v>0</v>
      </c>
      <c r="VR129" s="582">
        <v>787336.84</v>
      </c>
      <c r="VS129" s="582">
        <v>0</v>
      </c>
      <c r="VT129" s="582">
        <v>29570</v>
      </c>
      <c r="VU129" s="582">
        <v>147690</v>
      </c>
      <c r="VW129" s="582">
        <v>880000</v>
      </c>
      <c r="VY129" s="582">
        <v>34420</v>
      </c>
      <c r="WC129" s="582">
        <v>326500</v>
      </c>
      <c r="WD129" s="582">
        <v>767010.05</v>
      </c>
      <c r="WG129" s="582">
        <v>254816</v>
      </c>
      <c r="WI129" s="582">
        <v>645656.1</v>
      </c>
      <c r="WJ129" s="582">
        <v>507641</v>
      </c>
      <c r="WK129" s="582">
        <v>300250</v>
      </c>
      <c r="WL129" s="582">
        <v>0</v>
      </c>
      <c r="WM129" s="582">
        <v>0</v>
      </c>
      <c r="WN129" s="582">
        <v>185975</v>
      </c>
      <c r="WO129" s="582">
        <v>165000</v>
      </c>
      <c r="WP129" s="582">
        <v>1616010.2</v>
      </c>
      <c r="WQ129" s="582">
        <v>460555</v>
      </c>
      <c r="WS129" s="582">
        <v>0</v>
      </c>
      <c r="WT129" s="582">
        <v>113900</v>
      </c>
      <c r="WU129" s="582">
        <v>330000</v>
      </c>
      <c r="WV129" s="582">
        <v>57200</v>
      </c>
      <c r="WX129" s="582">
        <v>427291.1</v>
      </c>
      <c r="WZ129" s="582">
        <v>242239.23</v>
      </c>
      <c r="XC129" s="582">
        <v>1223192</v>
      </c>
      <c r="XE129" s="582">
        <v>770990.05</v>
      </c>
      <c r="XG129" s="582">
        <v>0</v>
      </c>
      <c r="XH129" s="582">
        <v>33125</v>
      </c>
      <c r="XI129" s="582">
        <v>0</v>
      </c>
      <c r="XJ129" s="582">
        <v>829662.6</v>
      </c>
      <c r="XK129" s="582">
        <v>212503</v>
      </c>
      <c r="XL129" s="582">
        <v>613048</v>
      </c>
      <c r="XM129" s="582">
        <v>311769</v>
      </c>
      <c r="XN129" s="582">
        <v>9000</v>
      </c>
      <c r="XO129" s="582">
        <v>36090</v>
      </c>
      <c r="XP129" s="582">
        <v>536866</v>
      </c>
      <c r="XQ129" s="582">
        <v>163636</v>
      </c>
      <c r="XR129" s="582">
        <v>157055</v>
      </c>
      <c r="XS129" s="582">
        <v>1099472.74</v>
      </c>
      <c r="XT129" s="582">
        <v>762195</v>
      </c>
      <c r="XU129" s="582">
        <v>59669</v>
      </c>
      <c r="XV129" s="582">
        <v>120223</v>
      </c>
      <c r="XW129" s="582">
        <v>311860</v>
      </c>
      <c r="XX129" s="582">
        <v>467756</v>
      </c>
      <c r="XY129" s="582">
        <v>336935</v>
      </c>
      <c r="XZ129" s="582">
        <v>118877</v>
      </c>
      <c r="YA129" s="582">
        <v>215679</v>
      </c>
      <c r="YB129" s="582">
        <v>351438.59</v>
      </c>
      <c r="YC129" s="582">
        <v>276342</v>
      </c>
      <c r="YD129" s="582">
        <v>917837.04</v>
      </c>
      <c r="YE129" s="582">
        <v>387339</v>
      </c>
      <c r="YF129" s="582">
        <v>787325</v>
      </c>
      <c r="YI129" s="582">
        <v>0</v>
      </c>
      <c r="YJ129" s="582">
        <v>327101</v>
      </c>
      <c r="YN129" s="582">
        <v>131450</v>
      </c>
      <c r="YO129" s="582">
        <v>0</v>
      </c>
      <c r="YP129" s="582">
        <v>149285</v>
      </c>
      <c r="YQ129" s="582">
        <v>154511</v>
      </c>
      <c r="YR129" s="582">
        <v>0</v>
      </c>
      <c r="YS129" s="582">
        <v>20250</v>
      </c>
      <c r="YT129" s="582">
        <v>320915.24</v>
      </c>
      <c r="YV129" s="582">
        <v>107525</v>
      </c>
      <c r="ZA129" s="582">
        <v>70400</v>
      </c>
      <c r="ZG129" s="582">
        <v>0</v>
      </c>
      <c r="ZJ129" s="582">
        <v>15040</v>
      </c>
      <c r="ZM129" s="582">
        <v>70255</v>
      </c>
      <c r="ZN129" s="582">
        <v>74250</v>
      </c>
      <c r="ZO129" s="582">
        <v>107310</v>
      </c>
      <c r="ZQ129" s="582">
        <v>0</v>
      </c>
      <c r="ZS129" s="582">
        <v>260115</v>
      </c>
      <c r="ZT129" s="582">
        <v>85410</v>
      </c>
      <c r="ZU129" s="582">
        <v>110430</v>
      </c>
      <c r="ZV129" s="582">
        <v>2343526.9700000002</v>
      </c>
      <c r="ZX129" s="582">
        <v>604143.80000000005</v>
      </c>
      <c r="AAA129" s="582">
        <v>0</v>
      </c>
      <c r="AAG129" s="582">
        <v>0</v>
      </c>
      <c r="AAP129" s="582">
        <v>1180250</v>
      </c>
      <c r="AAS129" s="582">
        <v>100000</v>
      </c>
      <c r="ABD129" s="582">
        <v>22116.49</v>
      </c>
      <c r="ABN129" s="582">
        <v>30100</v>
      </c>
      <c r="ABP129" s="582">
        <v>165000</v>
      </c>
      <c r="ACA129" s="582">
        <v>126800</v>
      </c>
      <c r="ACH129" s="582">
        <v>131500</v>
      </c>
      <c r="ACI129" s="582">
        <v>104001</v>
      </c>
      <c r="ACJ129" s="582">
        <v>2669625.41</v>
      </c>
      <c r="ACW129" s="582">
        <v>936000</v>
      </c>
      <c r="ADC129" s="582">
        <v>0</v>
      </c>
      <c r="ADD129" s="582">
        <v>450000</v>
      </c>
      <c r="ADE129" s="582">
        <v>0</v>
      </c>
      <c r="ADH129" s="582">
        <v>402505</v>
      </c>
      <c r="ADJ129" s="582">
        <v>0</v>
      </c>
      <c r="ADL129" s="582">
        <v>2421912.21</v>
      </c>
      <c r="ADM129" s="582">
        <v>1080809.18</v>
      </c>
      <c r="ADN129" s="582">
        <v>40859</v>
      </c>
      <c r="ADO129" s="582">
        <v>269250</v>
      </c>
      <c r="ADP129" s="582">
        <v>896909.7</v>
      </c>
      <c r="ADQ129" s="582">
        <v>786218.01</v>
      </c>
      <c r="ADR129" s="582">
        <v>778910.18</v>
      </c>
      <c r="ADS129" s="582">
        <v>0</v>
      </c>
      <c r="ADT129" s="582">
        <v>893854</v>
      </c>
      <c r="AED129" s="582">
        <v>481346</v>
      </c>
      <c r="AEF129" s="582">
        <v>497465.65</v>
      </c>
      <c r="AEH129" s="582">
        <v>639469.81000000006</v>
      </c>
      <c r="AEL129" s="582">
        <v>11334.21</v>
      </c>
      <c r="AEM129" s="582">
        <v>0</v>
      </c>
      <c r="AEP129" s="582">
        <v>2000</v>
      </c>
      <c r="AEU129" s="582">
        <v>1967833.11</v>
      </c>
      <c r="AEV129" s="582">
        <v>188300</v>
      </c>
      <c r="AEW129" s="582">
        <v>391860</v>
      </c>
      <c r="AEX129" s="582">
        <v>326129.81</v>
      </c>
      <c r="AEZ129" s="582">
        <v>300000</v>
      </c>
      <c r="AFB129" s="582">
        <v>311536.02</v>
      </c>
      <c r="AFC129" s="582">
        <v>379680</v>
      </c>
      <c r="AFG129" s="582">
        <v>298296.53000000003</v>
      </c>
      <c r="AFH129" s="582">
        <v>93800</v>
      </c>
      <c r="AFJ129" s="582">
        <v>123396.23</v>
      </c>
      <c r="AFN129" s="582">
        <v>1052619.5</v>
      </c>
      <c r="AFO129" s="582">
        <v>316055</v>
      </c>
      <c r="AFP129" s="582">
        <v>2588061.61</v>
      </c>
      <c r="AGE129" s="582">
        <v>300837.84999999998</v>
      </c>
      <c r="AGI129" s="582">
        <v>262030</v>
      </c>
      <c r="AGJ129" s="582">
        <v>0</v>
      </c>
      <c r="AGK129" s="582">
        <v>0</v>
      </c>
      <c r="AGM129" s="582">
        <v>0</v>
      </c>
      <c r="AGN129" s="582">
        <v>0.08</v>
      </c>
      <c r="AGP129" s="582">
        <v>0</v>
      </c>
      <c r="AGQ129" s="582">
        <v>0</v>
      </c>
      <c r="AGV129" s="582">
        <v>1196182.25</v>
      </c>
      <c r="AGW129" s="582">
        <v>337367</v>
      </c>
      <c r="AGX129" s="582">
        <v>421815.76</v>
      </c>
      <c r="AHD129" s="582">
        <v>22040</v>
      </c>
      <c r="AHK129" s="582">
        <v>37904.35</v>
      </c>
      <c r="AHL129" s="582">
        <v>0</v>
      </c>
      <c r="AHO129" s="582">
        <v>288756.08</v>
      </c>
      <c r="AHS129" s="576">
        <v>38363.300000000003</v>
      </c>
      <c r="AHT129" s="582">
        <f t="shared" si="81"/>
        <v>160996329.27000004</v>
      </c>
      <c r="AHV129" s="611" t="s">
        <v>6248</v>
      </c>
      <c r="AHW129" s="611" t="s">
        <v>6166</v>
      </c>
      <c r="AHX129" s="611" t="s">
        <v>6167</v>
      </c>
    </row>
    <row r="130" spans="1:908" x14ac:dyDescent="0.7">
      <c r="A130" s="576" t="str">
        <f t="shared" si="80"/>
        <v>ภาระ</v>
      </c>
      <c r="B130" s="581" t="s">
        <v>6162</v>
      </c>
      <c r="C130" s="582" t="s">
        <v>6163</v>
      </c>
      <c r="D130" s="582">
        <v>736809.46</v>
      </c>
      <c r="E130" s="582">
        <v>453869.39</v>
      </c>
      <c r="H130" s="582">
        <v>3581070.88</v>
      </c>
      <c r="I130" s="582">
        <v>0</v>
      </c>
      <c r="J130" s="582">
        <v>35833102.350000001</v>
      </c>
      <c r="K130" s="582">
        <v>1540823.62</v>
      </c>
      <c r="L130" s="582">
        <v>9002.4500000000007</v>
      </c>
      <c r="M130" s="582">
        <v>0</v>
      </c>
      <c r="O130" s="582">
        <v>27024.31</v>
      </c>
      <c r="P130" s="582">
        <v>33396093.18</v>
      </c>
      <c r="Q130" s="582">
        <v>0</v>
      </c>
      <c r="R130" s="582">
        <v>8986.39</v>
      </c>
      <c r="S130" s="582">
        <v>0</v>
      </c>
      <c r="W130" s="582">
        <v>10437.81</v>
      </c>
      <c r="X130" s="582">
        <v>0</v>
      </c>
      <c r="Y130" s="582">
        <v>0</v>
      </c>
      <c r="Z130" s="582">
        <v>453557.43</v>
      </c>
      <c r="AB130" s="582">
        <v>0</v>
      </c>
      <c r="AC130" s="582">
        <v>0</v>
      </c>
      <c r="AD130" s="582">
        <v>190220.68</v>
      </c>
      <c r="AE130" s="582">
        <v>1360266.94</v>
      </c>
      <c r="AF130" s="582">
        <v>130965.7</v>
      </c>
      <c r="AG130" s="582">
        <v>131453.41</v>
      </c>
      <c r="AN130" s="582">
        <v>27412694.16</v>
      </c>
      <c r="AO130" s="582">
        <v>7121.12</v>
      </c>
      <c r="AU130" s="582">
        <v>0</v>
      </c>
      <c r="AX130" s="582">
        <v>0</v>
      </c>
      <c r="AZ130" s="582">
        <v>0</v>
      </c>
      <c r="BA130" s="582">
        <v>56107.38</v>
      </c>
      <c r="BB130" s="582">
        <v>1476.14</v>
      </c>
      <c r="BF130" s="582">
        <v>1679687.56</v>
      </c>
      <c r="BG130" s="582">
        <v>184.12</v>
      </c>
      <c r="BI130" s="582">
        <v>17453.75</v>
      </c>
      <c r="BJ130" s="582">
        <v>525519.31999999995</v>
      </c>
      <c r="BK130" s="582">
        <v>8306.84</v>
      </c>
      <c r="BM130" s="582">
        <v>49415.9</v>
      </c>
      <c r="BN130" s="582">
        <v>77122.38</v>
      </c>
      <c r="BO130" s="582">
        <v>0</v>
      </c>
      <c r="BR130" s="582">
        <v>15199.8</v>
      </c>
      <c r="BS130" s="582">
        <v>59213.48</v>
      </c>
      <c r="BT130" s="582">
        <v>0</v>
      </c>
      <c r="BU130" s="582">
        <v>5586.41</v>
      </c>
      <c r="BW130" s="582">
        <v>263.63</v>
      </c>
      <c r="BX130" s="582">
        <v>5490.13</v>
      </c>
      <c r="BY130" s="582">
        <v>0</v>
      </c>
      <c r="BZ130" s="582">
        <v>0</v>
      </c>
      <c r="CG130" s="582">
        <v>0</v>
      </c>
      <c r="CH130" s="582">
        <v>28455.49</v>
      </c>
      <c r="CI130" s="582">
        <v>81269.69</v>
      </c>
      <c r="CJ130" s="582">
        <v>40617.46</v>
      </c>
      <c r="CK130" s="582">
        <v>165967.10999999999</v>
      </c>
      <c r="CL130" s="582">
        <v>452649.18</v>
      </c>
      <c r="CM130" s="582">
        <v>385878.08</v>
      </c>
      <c r="CN130" s="582">
        <v>0</v>
      </c>
      <c r="CO130" s="582">
        <v>0</v>
      </c>
      <c r="CP130" s="582">
        <v>92292.04</v>
      </c>
      <c r="CQ130" s="582">
        <v>4074.58</v>
      </c>
      <c r="CR130" s="582">
        <v>0</v>
      </c>
      <c r="CS130" s="582">
        <v>18196.919999999998</v>
      </c>
      <c r="CV130" s="582">
        <v>47102.63</v>
      </c>
      <c r="CW130" s="582">
        <v>303484.42</v>
      </c>
      <c r="CX130" s="582">
        <v>71404.92</v>
      </c>
      <c r="CY130" s="582">
        <v>149486.06</v>
      </c>
      <c r="CZ130" s="582">
        <v>59991.49</v>
      </c>
      <c r="DA130" s="582">
        <v>3144.82</v>
      </c>
      <c r="DB130" s="582">
        <v>0</v>
      </c>
      <c r="DC130" s="582">
        <v>5016463.91</v>
      </c>
      <c r="DD130" s="582">
        <v>0</v>
      </c>
      <c r="DG130" s="582">
        <v>0</v>
      </c>
      <c r="DH130" s="582">
        <v>14580967.1</v>
      </c>
      <c r="DI130" s="582">
        <v>0</v>
      </c>
      <c r="DJ130" s="582">
        <v>2224345.4500000002</v>
      </c>
      <c r="DK130" s="582">
        <v>0</v>
      </c>
      <c r="DL130" s="582">
        <v>37628.11</v>
      </c>
      <c r="DM130" s="582">
        <v>128900.89</v>
      </c>
      <c r="DN130" s="582">
        <v>85309.66</v>
      </c>
      <c r="DO130" s="582">
        <v>56807.91</v>
      </c>
      <c r="DP130" s="582">
        <v>14734.76</v>
      </c>
      <c r="DR130" s="582">
        <v>20694.09</v>
      </c>
      <c r="DS130" s="582">
        <v>24458.29</v>
      </c>
      <c r="DX130" s="582">
        <v>450316.79999999999</v>
      </c>
      <c r="EA130" s="582">
        <v>30618.33</v>
      </c>
      <c r="EC130" s="582">
        <v>273594.15000000002</v>
      </c>
      <c r="ED130" s="582">
        <v>50223.34</v>
      </c>
      <c r="EE130" s="582">
        <v>5747.22</v>
      </c>
      <c r="EF130" s="582">
        <v>18824.61</v>
      </c>
      <c r="EG130" s="582">
        <v>119910.97</v>
      </c>
      <c r="EI130" s="582">
        <v>1982.2</v>
      </c>
      <c r="EJ130" s="582">
        <v>25048.86</v>
      </c>
      <c r="EK130" s="582">
        <v>160787.85999999999</v>
      </c>
      <c r="EL130" s="582">
        <v>155448.67000000001</v>
      </c>
      <c r="EM130" s="582">
        <v>172633.48</v>
      </c>
      <c r="EO130" s="582">
        <v>0</v>
      </c>
      <c r="EQ130" s="582">
        <v>313402.74</v>
      </c>
      <c r="ER130" s="582">
        <v>12573.28</v>
      </c>
      <c r="ES130" s="582">
        <v>561072.94999999995</v>
      </c>
      <c r="ET130" s="582">
        <v>733.8</v>
      </c>
      <c r="EV130" s="582">
        <v>57111.68</v>
      </c>
      <c r="EW130" s="582">
        <v>0</v>
      </c>
      <c r="EX130" s="582">
        <v>21148.5</v>
      </c>
      <c r="EY130" s="582">
        <v>2957.22</v>
      </c>
      <c r="EZ130" s="582">
        <v>47683.67</v>
      </c>
      <c r="FA130" s="582">
        <v>62233.98</v>
      </c>
      <c r="FB130" s="582">
        <v>120923.66</v>
      </c>
      <c r="FC130" s="582">
        <v>43959.37</v>
      </c>
      <c r="FD130" s="582">
        <v>17931.61</v>
      </c>
      <c r="FE130" s="582">
        <v>0</v>
      </c>
      <c r="FF130" s="582">
        <v>69811.149999999994</v>
      </c>
      <c r="FH130" s="582">
        <v>0</v>
      </c>
      <c r="FQ130" s="582">
        <v>36384.9</v>
      </c>
      <c r="FR130" s="582">
        <v>167244.82999999999</v>
      </c>
      <c r="FS130" s="582">
        <v>222224.61</v>
      </c>
      <c r="FT130" s="582">
        <v>21153.71</v>
      </c>
      <c r="FV130" s="582">
        <v>35482.160000000003</v>
      </c>
      <c r="FW130" s="582">
        <v>11698.38</v>
      </c>
      <c r="FX130" s="582">
        <v>59831.71</v>
      </c>
      <c r="FY130" s="582">
        <v>73682.679999999993</v>
      </c>
      <c r="GA130" s="582">
        <v>14848.85</v>
      </c>
      <c r="GB130" s="582">
        <v>75283.27</v>
      </c>
      <c r="GC130" s="582">
        <v>1927.99</v>
      </c>
      <c r="GE130" s="582">
        <v>110138.18</v>
      </c>
      <c r="GF130" s="582">
        <v>9766.84</v>
      </c>
      <c r="GG130" s="582">
        <v>55516.95</v>
      </c>
      <c r="GI130" s="582">
        <v>24557.94</v>
      </c>
      <c r="GJ130" s="582">
        <v>3193.44</v>
      </c>
      <c r="GK130" s="582">
        <v>62259.46</v>
      </c>
      <c r="GO130" s="582">
        <v>0</v>
      </c>
      <c r="GU130" s="582">
        <v>0</v>
      </c>
      <c r="GZ130" s="582">
        <v>6321.94</v>
      </c>
      <c r="HF130" s="582">
        <v>30819.22</v>
      </c>
      <c r="HQ130" s="582">
        <v>44723.56</v>
      </c>
      <c r="HS130" s="582">
        <v>204829.32</v>
      </c>
      <c r="HW130" s="582">
        <v>4150.03</v>
      </c>
      <c r="HZ130" s="582">
        <v>0</v>
      </c>
      <c r="IE130" s="582">
        <v>0</v>
      </c>
      <c r="IH130" s="582">
        <v>82.98</v>
      </c>
      <c r="IJ130" s="582">
        <v>189736.54</v>
      </c>
      <c r="IK130" s="582">
        <v>15005.43</v>
      </c>
      <c r="IL130" s="582">
        <v>1109.8599999999999</v>
      </c>
      <c r="IO130" s="582">
        <v>3515.5</v>
      </c>
      <c r="IQ130" s="582">
        <v>4926.1000000000004</v>
      </c>
      <c r="IR130" s="582">
        <v>98056.94</v>
      </c>
      <c r="IT130" s="582">
        <v>41149.629999999997</v>
      </c>
      <c r="IU130" s="582">
        <v>736648.84</v>
      </c>
      <c r="JB130" s="582">
        <v>3742.69</v>
      </c>
      <c r="JD130" s="582">
        <v>37203.730000000003</v>
      </c>
      <c r="JG130" s="582">
        <v>26426.560000000001</v>
      </c>
      <c r="JH130" s="582">
        <v>280699.55</v>
      </c>
      <c r="JJ130" s="582">
        <v>1878.66</v>
      </c>
      <c r="JK130" s="582">
        <v>187548.96</v>
      </c>
      <c r="JL130" s="582">
        <v>0</v>
      </c>
      <c r="JS130" s="582">
        <v>326916</v>
      </c>
      <c r="JV130" s="582">
        <v>0</v>
      </c>
      <c r="KA130" s="582">
        <v>3973.18</v>
      </c>
      <c r="KL130" s="582">
        <v>338018.21</v>
      </c>
      <c r="KP130" s="582">
        <v>90199.75</v>
      </c>
      <c r="KR130" s="582">
        <v>0</v>
      </c>
      <c r="KZ130" s="582">
        <v>135304.24</v>
      </c>
      <c r="LB130" s="582">
        <v>46116.59</v>
      </c>
      <c r="LF130" s="582">
        <v>0</v>
      </c>
      <c r="LG130" s="582">
        <v>336133.96</v>
      </c>
      <c r="LI130" s="582">
        <v>0</v>
      </c>
      <c r="LK130" s="582">
        <v>105665.92</v>
      </c>
      <c r="LS130" s="582">
        <v>38863.18</v>
      </c>
      <c r="LV130" s="582">
        <v>0</v>
      </c>
      <c r="LW130" s="582">
        <v>0</v>
      </c>
      <c r="LX130" s="582">
        <v>0</v>
      </c>
      <c r="MA130" s="582">
        <v>227654.5</v>
      </c>
      <c r="MB130" s="582">
        <v>4455.1000000000004</v>
      </c>
      <c r="MD130" s="582">
        <v>7787.6</v>
      </c>
      <c r="MF130" s="582">
        <v>5260.45</v>
      </c>
      <c r="MH130" s="582">
        <v>0</v>
      </c>
      <c r="MI130" s="582">
        <v>113103.05</v>
      </c>
      <c r="MJ130" s="582">
        <v>10538.34</v>
      </c>
      <c r="MK130" s="582">
        <v>1600</v>
      </c>
      <c r="ML130" s="582">
        <v>8107.15</v>
      </c>
      <c r="MM130" s="582">
        <v>122273.46</v>
      </c>
      <c r="MN130" s="582">
        <v>0</v>
      </c>
      <c r="MO130" s="582">
        <v>19133.169999999998</v>
      </c>
      <c r="MP130" s="582">
        <v>43730.81</v>
      </c>
      <c r="MQ130" s="582">
        <v>65203.3</v>
      </c>
      <c r="MR130" s="582">
        <v>48040.84</v>
      </c>
      <c r="MS130" s="582">
        <v>0</v>
      </c>
      <c r="MT130" s="582">
        <v>370184.84</v>
      </c>
      <c r="MU130" s="582">
        <v>0</v>
      </c>
      <c r="MV130" s="582">
        <v>48514.09</v>
      </c>
      <c r="MZ130" s="582">
        <v>46680.36</v>
      </c>
      <c r="NB130" s="582">
        <v>196310.9</v>
      </c>
      <c r="NC130" s="582">
        <v>68068.820000000007</v>
      </c>
      <c r="NE130" s="582">
        <v>0</v>
      </c>
      <c r="NF130" s="582">
        <v>0</v>
      </c>
      <c r="NH130" s="582">
        <v>20760.189999999999</v>
      </c>
      <c r="NI130" s="582">
        <v>53576.26</v>
      </c>
      <c r="NJ130" s="582">
        <v>30979.16</v>
      </c>
      <c r="NK130" s="582">
        <v>194801.3</v>
      </c>
      <c r="NL130" s="582">
        <v>843281.18</v>
      </c>
      <c r="NN130" s="582">
        <v>21377.15</v>
      </c>
      <c r="NO130" s="582">
        <v>30746.81</v>
      </c>
      <c r="NQ130" s="582">
        <v>0</v>
      </c>
      <c r="NS130" s="582">
        <v>0</v>
      </c>
      <c r="NT130" s="582">
        <v>817651.35</v>
      </c>
      <c r="NU130" s="582">
        <v>139600.57</v>
      </c>
      <c r="NV130" s="582">
        <v>38480.94</v>
      </c>
      <c r="NX130" s="582">
        <v>0</v>
      </c>
      <c r="NY130" s="582">
        <v>41026.769999999997</v>
      </c>
      <c r="OF130" s="582">
        <v>118992.59</v>
      </c>
      <c r="OG130" s="582">
        <v>223598.66</v>
      </c>
      <c r="OH130" s="582">
        <v>620745.6</v>
      </c>
      <c r="OI130" s="582">
        <v>0</v>
      </c>
      <c r="OJ130" s="582">
        <v>47818</v>
      </c>
      <c r="OL130" s="582">
        <v>7757.29</v>
      </c>
      <c r="ON130" s="582">
        <v>167490.53</v>
      </c>
      <c r="OO130" s="582">
        <v>1149033.8500000001</v>
      </c>
      <c r="OP130" s="582">
        <v>662601.99</v>
      </c>
      <c r="OQ130" s="582">
        <v>201786.34</v>
      </c>
      <c r="OR130" s="582">
        <v>0</v>
      </c>
      <c r="OT130" s="582">
        <v>0</v>
      </c>
      <c r="OY130" s="582">
        <v>2333142.2200000002</v>
      </c>
      <c r="PC130" s="582">
        <v>267129.43</v>
      </c>
      <c r="PL130" s="582">
        <v>136.59</v>
      </c>
      <c r="PM130" s="582">
        <v>78899.600000000006</v>
      </c>
      <c r="PP130" s="582">
        <v>15428.85</v>
      </c>
      <c r="PV130" s="582">
        <v>3117.4</v>
      </c>
      <c r="QL130" s="582">
        <v>9284.23</v>
      </c>
      <c r="QO130" s="582">
        <v>65219.96</v>
      </c>
      <c r="RI130" s="582">
        <v>54099.74</v>
      </c>
      <c r="RP130" s="582">
        <v>372470.43</v>
      </c>
      <c r="RS130" s="582">
        <v>149233.24</v>
      </c>
      <c r="RV130" s="582">
        <v>733.8</v>
      </c>
      <c r="SA130" s="582">
        <v>0</v>
      </c>
      <c r="SB130" s="582">
        <v>7681847.7999999998</v>
      </c>
      <c r="SD130" s="582">
        <v>-27301.66</v>
      </c>
      <c r="SG130" s="582">
        <v>17920.89</v>
      </c>
      <c r="SH130" s="582">
        <v>86074.94</v>
      </c>
      <c r="SJ130" s="582">
        <v>524.14</v>
      </c>
      <c r="SL130" s="582">
        <v>59437.08</v>
      </c>
      <c r="SN130" s="582">
        <v>93422.26</v>
      </c>
      <c r="SO130" s="582">
        <v>29987.54</v>
      </c>
      <c r="SP130" s="582">
        <v>0</v>
      </c>
      <c r="SQ130" s="582">
        <v>6186.07</v>
      </c>
      <c r="SR130" s="582">
        <v>550393.63</v>
      </c>
      <c r="SS130" s="582">
        <v>0</v>
      </c>
      <c r="ST130" s="582">
        <v>28624.28</v>
      </c>
      <c r="SU130" s="582">
        <v>78631.19</v>
      </c>
      <c r="SV130" s="582">
        <v>287215.45</v>
      </c>
      <c r="SY130" s="582">
        <v>1019079.72</v>
      </c>
      <c r="TA130" s="582">
        <v>0</v>
      </c>
      <c r="TD130" s="582">
        <v>32424.84</v>
      </c>
      <c r="TE130" s="582">
        <v>8312.5400000000009</v>
      </c>
      <c r="TG130" s="582">
        <v>66370.91</v>
      </c>
      <c r="TH130" s="582">
        <v>42314.53</v>
      </c>
      <c r="TJ130" s="582">
        <v>311336.21000000002</v>
      </c>
      <c r="TK130" s="582">
        <v>42430.3</v>
      </c>
      <c r="TM130" s="582">
        <v>9031.7099999999991</v>
      </c>
      <c r="TN130" s="582">
        <v>361663</v>
      </c>
      <c r="TO130" s="582">
        <v>10839.69</v>
      </c>
      <c r="TP130" s="582">
        <v>519.74</v>
      </c>
      <c r="TQ130" s="582">
        <v>11738.96</v>
      </c>
      <c r="TR130" s="582">
        <v>19093.62</v>
      </c>
      <c r="TS130" s="582">
        <v>47274.97</v>
      </c>
      <c r="TV130" s="582">
        <v>820.44</v>
      </c>
      <c r="TX130" s="582">
        <v>785.72</v>
      </c>
      <c r="TZ130" s="582">
        <v>173272.28</v>
      </c>
      <c r="UA130" s="582">
        <v>33048.080000000002</v>
      </c>
      <c r="UB130" s="582">
        <v>1171168.1000000001</v>
      </c>
      <c r="UC130" s="582">
        <v>233332.96</v>
      </c>
      <c r="UD130" s="582">
        <v>106461.24</v>
      </c>
      <c r="UE130" s="582">
        <v>80990.37</v>
      </c>
      <c r="UF130" s="582">
        <v>364638.89</v>
      </c>
      <c r="UK130" s="582">
        <v>109022.91</v>
      </c>
      <c r="UL130" s="582">
        <v>14627.13</v>
      </c>
      <c r="UM130" s="582">
        <v>2491.44</v>
      </c>
      <c r="UN130" s="582">
        <v>24133.74</v>
      </c>
      <c r="UO130" s="582">
        <v>2701.15</v>
      </c>
      <c r="UP130" s="582">
        <v>8581.19</v>
      </c>
      <c r="UQ130" s="582">
        <v>1313410.06</v>
      </c>
      <c r="UR130" s="582">
        <v>7977.88</v>
      </c>
      <c r="UT130" s="582">
        <v>78994.69</v>
      </c>
      <c r="UV130" s="582">
        <v>11379.14</v>
      </c>
      <c r="UW130" s="582">
        <v>11859.82</v>
      </c>
      <c r="UZ130" s="582">
        <v>323.74</v>
      </c>
      <c r="VB130" s="582">
        <v>22978.74</v>
      </c>
      <c r="VD130" s="582">
        <v>33472.839999999997</v>
      </c>
      <c r="VF130" s="582">
        <v>286920.82</v>
      </c>
      <c r="VI130" s="582">
        <v>14147.5</v>
      </c>
      <c r="VM130" s="582">
        <v>0</v>
      </c>
      <c r="VN130" s="582">
        <v>1034.1600000000001</v>
      </c>
      <c r="VO130" s="582">
        <v>18367.3</v>
      </c>
      <c r="VS130" s="582">
        <v>672.24</v>
      </c>
      <c r="VV130" s="582">
        <v>55.01</v>
      </c>
      <c r="WC130" s="582">
        <v>67185.73</v>
      </c>
      <c r="WI130" s="582">
        <v>0</v>
      </c>
      <c r="WJ130" s="582">
        <v>44224.6</v>
      </c>
      <c r="WL130" s="582">
        <v>7236.47</v>
      </c>
      <c r="WN130" s="582">
        <v>38759.78</v>
      </c>
      <c r="WO130" s="582">
        <v>96400.68</v>
      </c>
      <c r="WV130" s="582">
        <v>349312.77</v>
      </c>
      <c r="XC130" s="582">
        <v>64188.65</v>
      </c>
      <c r="XJ130" s="582">
        <v>520.88</v>
      </c>
      <c r="XL130" s="582">
        <v>0</v>
      </c>
      <c r="XM130" s="582">
        <v>0</v>
      </c>
      <c r="XN130" s="582">
        <v>0</v>
      </c>
      <c r="XP130" s="582">
        <v>4367.75</v>
      </c>
      <c r="XQ130" s="582">
        <v>4524.03</v>
      </c>
      <c r="XR130" s="582">
        <v>0</v>
      </c>
      <c r="XW130" s="582">
        <v>0</v>
      </c>
      <c r="XX130" s="582">
        <v>4610.4399999999996</v>
      </c>
      <c r="XZ130" s="582">
        <v>156.05000000000001</v>
      </c>
      <c r="YF130" s="582">
        <v>197395.21</v>
      </c>
      <c r="YW130" s="582">
        <v>0</v>
      </c>
      <c r="YX130" s="582">
        <v>0</v>
      </c>
      <c r="ZA130" s="582">
        <v>239280.69</v>
      </c>
      <c r="ZC130" s="582">
        <v>3104.4</v>
      </c>
      <c r="ZF130" s="582">
        <v>524.48</v>
      </c>
      <c r="ZN130" s="582">
        <v>311.74</v>
      </c>
      <c r="ZP130" s="582">
        <v>89113.5</v>
      </c>
      <c r="ZU130" s="582">
        <v>1477.41</v>
      </c>
      <c r="ZV130" s="582">
        <v>0</v>
      </c>
      <c r="ZZ130" s="582">
        <v>0</v>
      </c>
      <c r="AAI130" s="582">
        <v>0</v>
      </c>
      <c r="AAV130" s="582">
        <v>35937.370000000003</v>
      </c>
      <c r="AAY130" s="582">
        <v>3427.97</v>
      </c>
      <c r="ABA130" s="582">
        <v>15626.93</v>
      </c>
      <c r="ABB130" s="582">
        <v>147278.63</v>
      </c>
      <c r="ABC130" s="582">
        <v>19911.080000000002</v>
      </c>
      <c r="ABF130" s="582">
        <v>19875</v>
      </c>
      <c r="ABK130" s="582">
        <v>0</v>
      </c>
      <c r="ABP130" s="582">
        <v>390855.63</v>
      </c>
      <c r="ABS130" s="582">
        <v>37138.519999999997</v>
      </c>
      <c r="ABT130" s="582">
        <v>67550.929999999993</v>
      </c>
      <c r="ABU130" s="582">
        <v>14920.88</v>
      </c>
      <c r="ABZ130" s="582">
        <v>13650.93</v>
      </c>
      <c r="ACA130" s="582">
        <v>0</v>
      </c>
      <c r="ACC130" s="582">
        <v>38995.75</v>
      </c>
      <c r="ACG130" s="582">
        <v>3318</v>
      </c>
      <c r="ACI130" s="582">
        <v>8439.5</v>
      </c>
      <c r="ACQ130" s="582">
        <v>19373.689999999999</v>
      </c>
      <c r="ACT130" s="582">
        <v>0</v>
      </c>
      <c r="ADM130" s="582">
        <v>479813.5</v>
      </c>
      <c r="ADQ130" s="582">
        <v>49233.87</v>
      </c>
      <c r="ADR130" s="582">
        <v>150281.35999999999</v>
      </c>
      <c r="ADT130" s="582">
        <v>358134.27</v>
      </c>
      <c r="ADU130" s="582">
        <v>0</v>
      </c>
      <c r="AEB130" s="582">
        <v>66299.75</v>
      </c>
      <c r="AEC130" s="582">
        <v>9438.2000000000007</v>
      </c>
      <c r="AEM130" s="582">
        <v>0</v>
      </c>
      <c r="AEN130" s="582">
        <v>35991.35</v>
      </c>
      <c r="AET130" s="582">
        <v>0</v>
      </c>
      <c r="AEV130" s="582">
        <v>0</v>
      </c>
      <c r="AEW130" s="582">
        <v>0</v>
      </c>
      <c r="AEY130" s="582">
        <v>16370.55</v>
      </c>
      <c r="AFF130" s="582">
        <v>18619.8</v>
      </c>
      <c r="AFG130" s="582">
        <v>217400.67</v>
      </c>
      <c r="AFH130" s="582">
        <v>66264.88</v>
      </c>
      <c r="AFJ130" s="582">
        <v>94860.1</v>
      </c>
      <c r="AFK130" s="582">
        <v>56147.88</v>
      </c>
      <c r="AFO130" s="582">
        <v>619.54</v>
      </c>
      <c r="AFT130" s="582">
        <v>13372.69</v>
      </c>
      <c r="AFU130" s="582">
        <v>0</v>
      </c>
      <c r="AGO130" s="582">
        <v>0</v>
      </c>
      <c r="AGV130" s="582">
        <v>919863.95</v>
      </c>
      <c r="AGW130" s="582">
        <v>25387.83</v>
      </c>
      <c r="AGZ130" s="582">
        <v>36020.980000000003</v>
      </c>
      <c r="AHK130" s="582">
        <v>2970.21</v>
      </c>
      <c r="AHL130" s="582">
        <v>2499.58</v>
      </c>
      <c r="AHR130" s="576">
        <v>11008.85</v>
      </c>
      <c r="AHT130" s="582">
        <f t="shared" si="81"/>
        <v>168870802.86000022</v>
      </c>
      <c r="AHV130" s="611" t="s">
        <v>6248</v>
      </c>
      <c r="AHW130" s="611" t="s">
        <v>6168</v>
      </c>
      <c r="AHX130" s="611" t="s">
        <v>6169</v>
      </c>
    </row>
    <row r="131" spans="1:908" x14ac:dyDescent="0.7">
      <c r="A131" s="576" t="str">
        <f t="shared" si="80"/>
        <v>ภาระ</v>
      </c>
      <c r="B131" s="581" t="s">
        <v>6164</v>
      </c>
      <c r="C131" s="582" t="s">
        <v>6165</v>
      </c>
      <c r="H131" s="582">
        <v>1000</v>
      </c>
      <c r="I131" s="582">
        <v>0</v>
      </c>
      <c r="J131" s="582">
        <v>193462.66</v>
      </c>
      <c r="O131" s="582">
        <v>116.52</v>
      </c>
      <c r="Q131" s="582">
        <v>0</v>
      </c>
      <c r="Z131" s="582">
        <v>1283.0899999999999</v>
      </c>
      <c r="AD131" s="582">
        <v>0</v>
      </c>
      <c r="AE131" s="582">
        <v>2776.28</v>
      </c>
      <c r="AF131" s="582">
        <v>15952.64</v>
      </c>
      <c r="AG131" s="582">
        <v>0</v>
      </c>
      <c r="AH131" s="582">
        <v>3500</v>
      </c>
      <c r="AJ131" s="582">
        <v>587.19000000000005</v>
      </c>
      <c r="AK131" s="582">
        <v>0</v>
      </c>
      <c r="AM131" s="582">
        <v>5907.27</v>
      </c>
      <c r="AV131" s="582">
        <v>241.42</v>
      </c>
      <c r="AW131" s="582">
        <v>0</v>
      </c>
      <c r="AX131" s="582">
        <v>0</v>
      </c>
      <c r="BH131" s="582">
        <v>128.9</v>
      </c>
      <c r="BO131" s="582">
        <v>20</v>
      </c>
      <c r="BS131" s="582">
        <v>3000</v>
      </c>
      <c r="BY131" s="582">
        <v>0</v>
      </c>
      <c r="CB131" s="582">
        <v>3596.79</v>
      </c>
      <c r="CC131" s="582">
        <v>2469.41</v>
      </c>
      <c r="CE131" s="582">
        <v>2403.34</v>
      </c>
      <c r="CF131" s="582">
        <v>2662.13</v>
      </c>
      <c r="CP131" s="582">
        <v>0</v>
      </c>
      <c r="CV131" s="582">
        <v>0</v>
      </c>
      <c r="CW131" s="582">
        <v>164.91</v>
      </c>
      <c r="CX131" s="582">
        <v>153.52000000000001</v>
      </c>
      <c r="DA131" s="582">
        <v>289.52999999999997</v>
      </c>
      <c r="DC131" s="582">
        <v>128463.9</v>
      </c>
      <c r="DD131" s="582">
        <v>3511.3</v>
      </c>
      <c r="DF131" s="582">
        <v>294087.5</v>
      </c>
      <c r="DG131" s="582">
        <v>492847.75</v>
      </c>
      <c r="DH131" s="582">
        <v>31571.78</v>
      </c>
      <c r="DI131" s="582">
        <v>377000</v>
      </c>
      <c r="DJ131" s="582">
        <v>785542</v>
      </c>
      <c r="DO131" s="582">
        <v>360</v>
      </c>
      <c r="DV131" s="582">
        <v>1899141.75</v>
      </c>
      <c r="DW131" s="582">
        <v>472.43</v>
      </c>
      <c r="DY131" s="582">
        <v>0</v>
      </c>
      <c r="DZ131" s="582">
        <v>0</v>
      </c>
      <c r="EA131" s="582">
        <v>0</v>
      </c>
      <c r="EB131" s="582">
        <v>650.41999999999996</v>
      </c>
      <c r="EG131" s="582">
        <v>3818.58</v>
      </c>
      <c r="EI131" s="582">
        <v>221.57</v>
      </c>
      <c r="EJ131" s="582">
        <v>56755.21</v>
      </c>
      <c r="EK131" s="582">
        <v>3880.82</v>
      </c>
      <c r="EL131" s="582">
        <v>3300.78</v>
      </c>
      <c r="EM131" s="582">
        <v>205158.43</v>
      </c>
      <c r="EQ131" s="582">
        <v>3002.58</v>
      </c>
      <c r="ES131" s="582">
        <v>14624.05</v>
      </c>
      <c r="EX131" s="582">
        <v>2352.9699999999998</v>
      </c>
      <c r="EZ131" s="582">
        <v>575.04999999999995</v>
      </c>
      <c r="FB131" s="582">
        <v>217.42</v>
      </c>
      <c r="FD131" s="582">
        <v>1814.1</v>
      </c>
      <c r="FF131" s="582">
        <v>401.85</v>
      </c>
      <c r="FG131" s="582">
        <v>0</v>
      </c>
      <c r="FS131" s="582">
        <v>0</v>
      </c>
      <c r="FT131" s="582">
        <v>17500</v>
      </c>
      <c r="FX131" s="582">
        <v>9457.48</v>
      </c>
      <c r="FY131" s="582">
        <v>18135.830000000002</v>
      </c>
      <c r="GC131" s="582">
        <v>1.79</v>
      </c>
      <c r="GF131" s="582">
        <v>3312.36</v>
      </c>
      <c r="GH131" s="582">
        <v>46500</v>
      </c>
      <c r="GI131" s="582">
        <v>1771.26</v>
      </c>
      <c r="GL131" s="582">
        <v>166898</v>
      </c>
      <c r="GO131" s="582">
        <v>1000</v>
      </c>
      <c r="GT131" s="582">
        <v>12.22</v>
      </c>
      <c r="GW131" s="582">
        <v>0</v>
      </c>
      <c r="HA131" s="582">
        <v>24000</v>
      </c>
      <c r="HO131" s="582">
        <v>10000</v>
      </c>
      <c r="HP131" s="582">
        <v>26614.86</v>
      </c>
      <c r="HQ131" s="582">
        <v>513.91</v>
      </c>
      <c r="HU131" s="582">
        <v>252000</v>
      </c>
      <c r="HX131" s="582">
        <v>183.53</v>
      </c>
      <c r="HY131" s="582">
        <v>145123.70000000001</v>
      </c>
      <c r="HZ131" s="582">
        <v>919.03</v>
      </c>
      <c r="IA131" s="582">
        <v>61.8</v>
      </c>
      <c r="IB131" s="582">
        <v>7105.6</v>
      </c>
      <c r="IC131" s="582">
        <v>437.37</v>
      </c>
      <c r="ID131" s="582">
        <v>848.73</v>
      </c>
      <c r="IF131" s="582">
        <v>52.37</v>
      </c>
      <c r="IG131" s="582">
        <v>20525.72</v>
      </c>
      <c r="IH131" s="582">
        <v>6.08</v>
      </c>
      <c r="IK131" s="582">
        <v>172.25</v>
      </c>
      <c r="IO131" s="582">
        <v>0</v>
      </c>
      <c r="IR131" s="582">
        <v>0</v>
      </c>
      <c r="IX131" s="582">
        <v>306.55</v>
      </c>
      <c r="IY131" s="582">
        <v>0</v>
      </c>
      <c r="JB131" s="582">
        <v>13.78</v>
      </c>
      <c r="JF131" s="582">
        <v>0</v>
      </c>
      <c r="JG131" s="582">
        <v>1751688.18</v>
      </c>
      <c r="JJ131" s="582">
        <v>349.77</v>
      </c>
      <c r="JK131" s="582">
        <v>271.76</v>
      </c>
      <c r="JN131" s="582">
        <v>11424.32</v>
      </c>
      <c r="JP131" s="582">
        <v>75.59</v>
      </c>
      <c r="JY131" s="582">
        <v>958.51</v>
      </c>
      <c r="JZ131" s="582">
        <v>6834.3</v>
      </c>
      <c r="KB131" s="582">
        <v>0</v>
      </c>
      <c r="KJ131" s="582">
        <v>8014.93</v>
      </c>
      <c r="KK131" s="582">
        <v>0</v>
      </c>
      <c r="KL131" s="582">
        <v>1516</v>
      </c>
      <c r="KM131" s="582">
        <v>0</v>
      </c>
      <c r="KN131" s="582">
        <v>16311.77</v>
      </c>
      <c r="KW131" s="582">
        <v>419.29</v>
      </c>
      <c r="LF131" s="582">
        <v>2039.11</v>
      </c>
      <c r="LG131" s="582">
        <v>18045.13</v>
      </c>
      <c r="LH131" s="582">
        <v>56821718.780000001</v>
      </c>
      <c r="LZ131" s="582">
        <v>0</v>
      </c>
      <c r="MB131" s="582">
        <v>0</v>
      </c>
      <c r="MD131" s="582">
        <v>49.81</v>
      </c>
      <c r="ME131" s="582">
        <v>180.76</v>
      </c>
      <c r="MG131" s="582">
        <v>305.45999999999998</v>
      </c>
      <c r="MI131" s="582">
        <v>1610.86</v>
      </c>
      <c r="MK131" s="582">
        <v>0</v>
      </c>
      <c r="ML131" s="582">
        <v>0</v>
      </c>
      <c r="MM131" s="582">
        <v>0</v>
      </c>
      <c r="MN131" s="582">
        <v>0</v>
      </c>
      <c r="MO131" s="582">
        <v>0</v>
      </c>
      <c r="MQ131" s="582">
        <v>0</v>
      </c>
      <c r="MR131" s="582">
        <v>1700.38</v>
      </c>
      <c r="NB131" s="582">
        <v>386</v>
      </c>
      <c r="NI131" s="582">
        <v>0</v>
      </c>
      <c r="NK131" s="582">
        <v>0</v>
      </c>
      <c r="NW131" s="582">
        <v>20879.150000000001</v>
      </c>
      <c r="NY131" s="582">
        <v>4500</v>
      </c>
      <c r="OH131" s="582">
        <v>35620.15</v>
      </c>
      <c r="OP131" s="582">
        <v>5515.77</v>
      </c>
      <c r="OW131" s="582">
        <v>0</v>
      </c>
      <c r="PA131" s="582">
        <v>8000</v>
      </c>
      <c r="PJ131" s="582">
        <v>0</v>
      </c>
      <c r="PK131" s="582">
        <v>7088.51</v>
      </c>
      <c r="PL131" s="582">
        <v>103.37</v>
      </c>
      <c r="PP131" s="582">
        <v>40000</v>
      </c>
      <c r="PZ131" s="582">
        <v>1010.73</v>
      </c>
      <c r="QL131" s="582">
        <v>89.07</v>
      </c>
      <c r="QZ131" s="582">
        <v>0</v>
      </c>
      <c r="RA131" s="582">
        <v>0</v>
      </c>
      <c r="RE131" s="582">
        <v>120</v>
      </c>
      <c r="RI131" s="582">
        <v>1386.52</v>
      </c>
      <c r="RO131" s="582">
        <v>286602.44</v>
      </c>
      <c r="RS131" s="582">
        <v>2238.85</v>
      </c>
      <c r="RU131" s="582">
        <v>0</v>
      </c>
      <c r="RW131" s="582">
        <v>830.17</v>
      </c>
      <c r="SH131" s="582">
        <v>0</v>
      </c>
      <c r="SO131" s="582">
        <v>36.159999999999997</v>
      </c>
      <c r="SP131" s="582">
        <v>39.729999999999997</v>
      </c>
      <c r="SQ131" s="582">
        <v>492910.35</v>
      </c>
      <c r="SR131" s="582">
        <v>3030</v>
      </c>
      <c r="SS131" s="582">
        <v>0</v>
      </c>
      <c r="ST131" s="582">
        <v>18556.509999999998</v>
      </c>
      <c r="SU131" s="582">
        <v>350</v>
      </c>
      <c r="SY131" s="582">
        <v>1934.7</v>
      </c>
      <c r="SZ131" s="582">
        <v>28.08</v>
      </c>
      <c r="TF131" s="582">
        <v>12.67</v>
      </c>
      <c r="TK131" s="582">
        <v>0</v>
      </c>
      <c r="TL131" s="582">
        <v>240.58</v>
      </c>
      <c r="TM131" s="582">
        <v>30582.55</v>
      </c>
      <c r="TN131" s="582">
        <v>1062.9000000000001</v>
      </c>
      <c r="TP131" s="582">
        <v>373.82</v>
      </c>
      <c r="TU131" s="582">
        <v>282.97000000000003</v>
      </c>
      <c r="TV131" s="582">
        <v>13.49</v>
      </c>
      <c r="TX131" s="582">
        <v>0</v>
      </c>
      <c r="UA131" s="582">
        <v>0</v>
      </c>
      <c r="UF131" s="582">
        <v>4950</v>
      </c>
      <c r="UG131" s="582">
        <v>169798.86</v>
      </c>
      <c r="UP131" s="582">
        <v>59.78</v>
      </c>
      <c r="UR131" s="582">
        <v>8.48</v>
      </c>
      <c r="UT131" s="582">
        <v>1839.63</v>
      </c>
      <c r="VH131" s="582">
        <v>0</v>
      </c>
      <c r="VI131" s="582">
        <v>0</v>
      </c>
      <c r="VO131" s="582">
        <v>99151.39</v>
      </c>
      <c r="VW131" s="582">
        <v>200</v>
      </c>
      <c r="VZ131" s="582">
        <v>0</v>
      </c>
      <c r="WD131" s="582">
        <v>306.58</v>
      </c>
      <c r="WF131" s="582">
        <v>194.24</v>
      </c>
      <c r="WL131" s="582">
        <v>48329.73</v>
      </c>
      <c r="WN131" s="582">
        <v>310.8</v>
      </c>
      <c r="WS131" s="582">
        <v>79.97</v>
      </c>
      <c r="WT131" s="582">
        <v>1400.63</v>
      </c>
      <c r="WU131" s="582">
        <v>0</v>
      </c>
      <c r="WW131" s="582">
        <v>25594.84</v>
      </c>
      <c r="XD131" s="582">
        <v>0</v>
      </c>
      <c r="XF131" s="582">
        <v>1050</v>
      </c>
      <c r="XX131" s="582">
        <v>0</v>
      </c>
      <c r="YG131" s="582">
        <v>0</v>
      </c>
      <c r="YR131" s="582">
        <v>332.33</v>
      </c>
      <c r="YS131" s="582">
        <v>5.2</v>
      </c>
      <c r="YV131" s="582">
        <v>173.9</v>
      </c>
      <c r="YX131" s="582">
        <v>396.81</v>
      </c>
      <c r="ZA131" s="582">
        <v>0</v>
      </c>
      <c r="ZG131" s="582">
        <v>0</v>
      </c>
      <c r="ZK131" s="582">
        <v>1150</v>
      </c>
      <c r="ZL131" s="582">
        <v>0</v>
      </c>
      <c r="ZN131" s="582">
        <v>0</v>
      </c>
      <c r="ZU131" s="582">
        <v>350.17</v>
      </c>
      <c r="ZV131" s="582">
        <v>0</v>
      </c>
      <c r="ZX131" s="582">
        <v>65.56</v>
      </c>
      <c r="AAB131" s="582">
        <v>200</v>
      </c>
      <c r="AAD131" s="582">
        <v>0</v>
      </c>
      <c r="AAK131" s="582">
        <v>7900</v>
      </c>
      <c r="AAM131" s="582">
        <v>0</v>
      </c>
      <c r="AAN131" s="582">
        <v>74.8</v>
      </c>
      <c r="AAO131" s="582">
        <v>0</v>
      </c>
      <c r="AAQ131" s="582">
        <v>74146.070000000007</v>
      </c>
      <c r="AAS131" s="582">
        <v>0</v>
      </c>
      <c r="AAV131" s="582">
        <v>52165.919999999998</v>
      </c>
      <c r="AAX131" s="582">
        <v>0</v>
      </c>
      <c r="AAY131" s="582">
        <v>1.28</v>
      </c>
      <c r="ABD131" s="582">
        <v>1586.2</v>
      </c>
      <c r="ABE131" s="582">
        <v>55655.44</v>
      </c>
      <c r="ABH131" s="582">
        <v>0</v>
      </c>
      <c r="ABK131" s="582">
        <v>5250.97</v>
      </c>
      <c r="ACA131" s="582">
        <v>290.41000000000003</v>
      </c>
      <c r="ACC131" s="582">
        <v>112.56</v>
      </c>
      <c r="ACD131" s="582">
        <v>2123.98</v>
      </c>
      <c r="ACF131" s="582">
        <v>0</v>
      </c>
      <c r="ACH131" s="582">
        <v>377.04</v>
      </c>
      <c r="ACI131" s="582">
        <v>377.19</v>
      </c>
      <c r="ACN131" s="582">
        <v>315738.09000000003</v>
      </c>
      <c r="ACY131" s="582">
        <v>3300</v>
      </c>
      <c r="ADR131" s="582">
        <v>526.33000000000004</v>
      </c>
      <c r="ADV131" s="582">
        <v>0</v>
      </c>
      <c r="ADW131" s="582">
        <v>0</v>
      </c>
      <c r="AEC131" s="582">
        <v>376.96</v>
      </c>
      <c r="AEE131" s="582">
        <v>100</v>
      </c>
      <c r="AEJ131" s="582">
        <v>3000</v>
      </c>
      <c r="AEK131" s="582">
        <v>8964.0499999999993</v>
      </c>
      <c r="AEL131" s="582">
        <v>0</v>
      </c>
      <c r="AEM131" s="582">
        <v>0</v>
      </c>
      <c r="AEO131" s="582">
        <v>597.28</v>
      </c>
      <c r="AEP131" s="582">
        <v>0</v>
      </c>
      <c r="AES131" s="582">
        <v>0</v>
      </c>
      <c r="AEU131" s="582">
        <v>58.26</v>
      </c>
      <c r="AEV131" s="582">
        <v>28.08</v>
      </c>
      <c r="AEY131" s="582">
        <v>161.9</v>
      </c>
      <c r="AFA131" s="582">
        <v>0</v>
      </c>
      <c r="AFB131" s="582">
        <v>245.25</v>
      </c>
      <c r="AFC131" s="582">
        <v>0</v>
      </c>
      <c r="AFF131" s="582">
        <v>21.02</v>
      </c>
      <c r="AFN131" s="582">
        <v>467.88</v>
      </c>
      <c r="AFT131" s="582">
        <v>0</v>
      </c>
      <c r="AGG131" s="582">
        <v>1.27</v>
      </c>
      <c r="AGH131" s="582">
        <v>0</v>
      </c>
      <c r="AGI131" s="582">
        <v>42.79</v>
      </c>
      <c r="AGK131" s="582">
        <v>6.74</v>
      </c>
      <c r="AHN131" s="582">
        <v>0</v>
      </c>
      <c r="AHR131" s="576">
        <v>0</v>
      </c>
      <c r="AHT131" s="582">
        <f t="shared" si="81"/>
        <v>65799948.669999994</v>
      </c>
      <c r="AHV131" s="611" t="s">
        <v>6248</v>
      </c>
      <c r="AHW131" s="611" t="s">
        <v>6170</v>
      </c>
      <c r="AHX131" s="611" t="s">
        <v>6171</v>
      </c>
    </row>
    <row r="132" spans="1:908" x14ac:dyDescent="0.7">
      <c r="A132" s="576" t="str">
        <f t="shared" si="80"/>
        <v>ภาระ</v>
      </c>
      <c r="B132" s="581" t="s">
        <v>6166</v>
      </c>
      <c r="C132" s="582" t="s">
        <v>6167</v>
      </c>
      <c r="D132" s="582">
        <v>57250.68</v>
      </c>
      <c r="E132" s="582">
        <v>0</v>
      </c>
      <c r="G132" s="582">
        <v>62720.9</v>
      </c>
      <c r="H132" s="582">
        <v>23700</v>
      </c>
      <c r="I132" s="582">
        <v>0</v>
      </c>
      <c r="J132" s="582">
        <v>1936572.7</v>
      </c>
      <c r="L132" s="582">
        <v>193948.64</v>
      </c>
      <c r="N132" s="582">
        <v>0</v>
      </c>
      <c r="R132" s="582">
        <v>0</v>
      </c>
      <c r="V132" s="582">
        <v>74696900.609999999</v>
      </c>
      <c r="W132" s="582">
        <v>79900</v>
      </c>
      <c r="Y132" s="582">
        <v>1784041.07</v>
      </c>
      <c r="Z132" s="582">
        <v>177955.5</v>
      </c>
      <c r="AA132" s="582">
        <v>229111</v>
      </c>
      <c r="AB132" s="582">
        <v>360301.34</v>
      </c>
      <c r="AC132" s="582">
        <v>357050</v>
      </c>
      <c r="AD132" s="582">
        <v>400211.20000000001</v>
      </c>
      <c r="AE132" s="582">
        <v>51445.25</v>
      </c>
      <c r="AF132" s="582">
        <v>2994761.55</v>
      </c>
      <c r="AG132" s="582">
        <v>200326.39999999999</v>
      </c>
      <c r="AH132" s="582">
        <v>7232574.4199999999</v>
      </c>
      <c r="AI132" s="582">
        <v>520520.6</v>
      </c>
      <c r="AJ132" s="582">
        <v>207085</v>
      </c>
      <c r="AK132" s="582">
        <v>76408</v>
      </c>
      <c r="AL132" s="582">
        <v>444590</v>
      </c>
      <c r="AM132" s="582">
        <v>8070.5</v>
      </c>
      <c r="AO132" s="582">
        <v>202416</v>
      </c>
      <c r="AP132" s="582">
        <v>379100.45</v>
      </c>
      <c r="AQ132" s="582">
        <v>42750</v>
      </c>
      <c r="AR132" s="582">
        <v>1468537.46</v>
      </c>
      <c r="AT132" s="582">
        <v>44800</v>
      </c>
      <c r="AU132" s="582">
        <v>0</v>
      </c>
      <c r="AV132" s="582">
        <v>219163.47</v>
      </c>
      <c r="AW132" s="582">
        <v>80472.75</v>
      </c>
      <c r="AY132" s="582">
        <v>18000</v>
      </c>
      <c r="AZ132" s="582">
        <v>32850</v>
      </c>
      <c r="BA132" s="582">
        <v>47400</v>
      </c>
      <c r="BB132" s="582">
        <v>0</v>
      </c>
      <c r="BC132" s="582">
        <v>30000</v>
      </c>
      <c r="BE132" s="582">
        <v>1200</v>
      </c>
      <c r="BF132" s="582">
        <v>372415.09</v>
      </c>
      <c r="BG132" s="582">
        <v>18150</v>
      </c>
      <c r="BH132" s="582">
        <v>9145000</v>
      </c>
      <c r="BI132" s="582">
        <v>12726270.41</v>
      </c>
      <c r="BJ132" s="582">
        <v>143070</v>
      </c>
      <c r="BK132" s="582">
        <v>162836</v>
      </c>
      <c r="BL132" s="582">
        <v>25600</v>
      </c>
      <c r="BM132" s="582">
        <v>50709</v>
      </c>
      <c r="BN132" s="582">
        <v>63297</v>
      </c>
      <c r="BO132" s="582">
        <v>169398.5</v>
      </c>
      <c r="BQ132" s="582">
        <v>7700</v>
      </c>
      <c r="BR132" s="582">
        <v>37828862.25</v>
      </c>
      <c r="BS132" s="582">
        <v>1500000</v>
      </c>
      <c r="BT132" s="582">
        <v>15000</v>
      </c>
      <c r="BU132" s="582">
        <v>242837</v>
      </c>
      <c r="BV132" s="582">
        <v>33086</v>
      </c>
      <c r="BW132" s="582">
        <v>137543</v>
      </c>
      <c r="BX132" s="582">
        <v>0</v>
      </c>
      <c r="BY132" s="582">
        <v>0</v>
      </c>
      <c r="BZ132" s="582">
        <v>55000</v>
      </c>
      <c r="CE132" s="582">
        <v>0</v>
      </c>
      <c r="CF132" s="582">
        <v>143461.34</v>
      </c>
      <c r="CG132" s="582">
        <v>589402.59</v>
      </c>
      <c r="CH132" s="582">
        <v>208323.21</v>
      </c>
      <c r="CI132" s="582">
        <v>1015114.08</v>
      </c>
      <c r="CJ132" s="582">
        <v>114811.8</v>
      </c>
      <c r="CK132" s="582">
        <v>21290.38</v>
      </c>
      <c r="CL132" s="582">
        <v>238124</v>
      </c>
      <c r="CM132" s="582">
        <v>232750</v>
      </c>
      <c r="CN132" s="582">
        <v>0</v>
      </c>
      <c r="CO132" s="582">
        <v>12950</v>
      </c>
      <c r="CP132" s="582">
        <v>90941</v>
      </c>
      <c r="CQ132" s="582">
        <v>22174</v>
      </c>
      <c r="CR132" s="582">
        <v>2250</v>
      </c>
      <c r="CS132" s="582">
        <v>413380</v>
      </c>
      <c r="CT132" s="582">
        <v>1025696.88</v>
      </c>
      <c r="CU132" s="582">
        <v>3917231</v>
      </c>
      <c r="CV132" s="582">
        <v>120000</v>
      </c>
      <c r="CW132" s="582">
        <v>313125.15000000002</v>
      </c>
      <c r="CX132" s="582">
        <v>1100000</v>
      </c>
      <c r="CY132" s="582">
        <v>49750</v>
      </c>
      <c r="DA132" s="582">
        <v>0</v>
      </c>
      <c r="DB132" s="582">
        <v>4820611.9800000004</v>
      </c>
      <c r="DC132" s="582">
        <v>1321945.2</v>
      </c>
      <c r="DD132" s="582">
        <v>574878</v>
      </c>
      <c r="DE132" s="582">
        <v>68221</v>
      </c>
      <c r="DF132" s="582">
        <v>13230</v>
      </c>
      <c r="DG132" s="582">
        <v>41000</v>
      </c>
      <c r="DI132" s="582">
        <v>0</v>
      </c>
      <c r="DJ132" s="582">
        <v>97630</v>
      </c>
      <c r="DK132" s="582">
        <v>44632078.07</v>
      </c>
      <c r="DL132" s="582">
        <v>0</v>
      </c>
      <c r="DM132" s="582">
        <v>66000</v>
      </c>
      <c r="DN132" s="582">
        <v>181215.16</v>
      </c>
      <c r="DO132" s="582">
        <v>103737.8</v>
      </c>
      <c r="DP132" s="582">
        <v>70000</v>
      </c>
      <c r="DQ132" s="582">
        <v>298671.48</v>
      </c>
      <c r="DR132" s="582">
        <v>30000</v>
      </c>
      <c r="DS132" s="582">
        <v>167693.51</v>
      </c>
      <c r="DT132" s="582">
        <v>19225344.350000001</v>
      </c>
      <c r="DU132" s="582">
        <v>0</v>
      </c>
      <c r="DV132" s="582">
        <v>85545</v>
      </c>
      <c r="DW132" s="582">
        <v>63428</v>
      </c>
      <c r="DX132" s="582">
        <v>253318</v>
      </c>
      <c r="DY132" s="582">
        <v>120000</v>
      </c>
      <c r="DZ132" s="582">
        <v>283570</v>
      </c>
      <c r="EB132" s="582">
        <v>99547.25</v>
      </c>
      <c r="EC132" s="582">
        <v>24430</v>
      </c>
      <c r="ED132" s="582">
        <v>474360.8</v>
      </c>
      <c r="EE132" s="582">
        <v>1138660</v>
      </c>
      <c r="EF132" s="582">
        <v>123672.62</v>
      </c>
      <c r="EG132" s="582">
        <v>5950</v>
      </c>
      <c r="EH132" s="582">
        <v>67750</v>
      </c>
      <c r="EI132" s="582">
        <v>0</v>
      </c>
      <c r="EJ132" s="582">
        <v>48691</v>
      </c>
      <c r="EK132" s="582">
        <v>13050</v>
      </c>
      <c r="EL132" s="582">
        <v>1100</v>
      </c>
      <c r="EM132" s="582">
        <v>97543.2</v>
      </c>
      <c r="EN132" s="582">
        <v>35411261.340000004</v>
      </c>
      <c r="EP132" s="582">
        <v>0</v>
      </c>
      <c r="EQ132" s="582">
        <v>0</v>
      </c>
      <c r="ES132" s="582">
        <v>130000</v>
      </c>
      <c r="ET132" s="582">
        <v>10000</v>
      </c>
      <c r="EU132" s="582">
        <v>0</v>
      </c>
      <c r="EV132" s="582">
        <v>1142474.5</v>
      </c>
      <c r="EW132" s="582">
        <v>6345090.1900000004</v>
      </c>
      <c r="EX132" s="582">
        <v>0</v>
      </c>
      <c r="EY132" s="582">
        <v>0</v>
      </c>
      <c r="EZ132" s="582">
        <v>40000</v>
      </c>
      <c r="FA132" s="582">
        <v>270555</v>
      </c>
      <c r="FB132" s="582">
        <v>670</v>
      </c>
      <c r="FC132" s="582">
        <v>111252.5</v>
      </c>
      <c r="FD132" s="582">
        <v>50000</v>
      </c>
      <c r="FE132" s="582">
        <v>420456.46</v>
      </c>
      <c r="FF132" s="582">
        <v>1014746</v>
      </c>
      <c r="FG132" s="582">
        <v>0</v>
      </c>
      <c r="FH132" s="582">
        <v>3187</v>
      </c>
      <c r="FI132" s="582">
        <v>1431196.56</v>
      </c>
      <c r="FJ132" s="582">
        <v>0</v>
      </c>
      <c r="FK132" s="582">
        <v>0</v>
      </c>
      <c r="FL132" s="582">
        <v>10000</v>
      </c>
      <c r="FM132" s="582">
        <v>182877</v>
      </c>
      <c r="FN132" s="582">
        <v>1348858.32</v>
      </c>
      <c r="FO132" s="582">
        <v>0</v>
      </c>
      <c r="FP132" s="582">
        <v>10000</v>
      </c>
      <c r="FQ132" s="582">
        <v>14789647.359999999</v>
      </c>
      <c r="FR132" s="582">
        <v>1892</v>
      </c>
      <c r="FS132" s="582">
        <v>1531025.2</v>
      </c>
      <c r="FT132" s="582">
        <v>16200</v>
      </c>
      <c r="FU132" s="582">
        <v>120012</v>
      </c>
      <c r="FV132" s="582">
        <v>7887780</v>
      </c>
      <c r="FW132" s="582">
        <v>16640</v>
      </c>
      <c r="FX132" s="582">
        <v>75000</v>
      </c>
      <c r="FY132" s="582">
        <v>5036391</v>
      </c>
      <c r="FZ132" s="582">
        <v>5070</v>
      </c>
      <c r="GA132" s="582">
        <v>215</v>
      </c>
      <c r="GB132" s="582">
        <v>0</v>
      </c>
      <c r="GC132" s="582">
        <v>89354.42</v>
      </c>
      <c r="GD132" s="582">
        <v>132033</v>
      </c>
      <c r="GE132" s="582">
        <v>20556357.25</v>
      </c>
      <c r="GF132" s="582">
        <v>50000</v>
      </c>
      <c r="GG132" s="582">
        <v>143182.5</v>
      </c>
      <c r="GH132" s="582">
        <v>4486226.6900000004</v>
      </c>
      <c r="GI132" s="582">
        <v>899862.51</v>
      </c>
      <c r="GJ132" s="582">
        <v>358201.7</v>
      </c>
      <c r="GK132" s="582">
        <v>136598.44</v>
      </c>
      <c r="GL132" s="582">
        <v>145680.51999999999</v>
      </c>
      <c r="GM132" s="582">
        <v>176332</v>
      </c>
      <c r="GN132" s="582">
        <v>0</v>
      </c>
      <c r="GO132" s="582">
        <v>3820.19</v>
      </c>
      <c r="GP132" s="582">
        <v>0</v>
      </c>
      <c r="GQ132" s="582">
        <v>335409.76</v>
      </c>
      <c r="GR132" s="582">
        <v>294357</v>
      </c>
      <c r="GS132" s="582">
        <v>10000</v>
      </c>
      <c r="GT132" s="582">
        <v>137646</v>
      </c>
      <c r="GU132" s="582">
        <v>10703</v>
      </c>
      <c r="GV132" s="582">
        <v>502070</v>
      </c>
      <c r="GW132" s="582">
        <v>248813</v>
      </c>
      <c r="GX132" s="582">
        <v>326884.67</v>
      </c>
      <c r="GY132" s="582">
        <v>21300</v>
      </c>
      <c r="GZ132" s="582">
        <v>34763.1</v>
      </c>
      <c r="HA132" s="582">
        <v>2801456.35</v>
      </c>
      <c r="HB132" s="582">
        <v>34360</v>
      </c>
      <c r="HC132" s="582">
        <v>2498164.15</v>
      </c>
      <c r="HD132" s="582">
        <v>1589847.08</v>
      </c>
      <c r="HE132" s="582">
        <v>8095989.7000000002</v>
      </c>
      <c r="HF132" s="582">
        <v>1102634.1499999999</v>
      </c>
      <c r="HG132" s="582">
        <v>61040</v>
      </c>
      <c r="HH132" s="582">
        <v>341926.5</v>
      </c>
      <c r="HJ132" s="582">
        <v>0</v>
      </c>
      <c r="HK132" s="582">
        <v>2596569.6799999997</v>
      </c>
      <c r="HM132" s="582">
        <v>2926849</v>
      </c>
      <c r="HO132" s="582">
        <v>609.54</v>
      </c>
      <c r="HP132" s="582">
        <v>3660.69</v>
      </c>
      <c r="HQ132" s="582">
        <v>61.11</v>
      </c>
      <c r="HR132" s="582">
        <v>3150</v>
      </c>
      <c r="HS132" s="582">
        <v>2692843.04</v>
      </c>
      <c r="HT132" s="582">
        <v>101782.43</v>
      </c>
      <c r="HV132" s="582">
        <v>0</v>
      </c>
      <c r="HW132" s="582">
        <v>0</v>
      </c>
      <c r="HY132" s="582">
        <v>320000</v>
      </c>
      <c r="HZ132" s="582">
        <v>0</v>
      </c>
      <c r="IC132" s="582">
        <v>996825</v>
      </c>
      <c r="ID132" s="582">
        <v>0</v>
      </c>
      <c r="IE132" s="582">
        <v>295600</v>
      </c>
      <c r="II132" s="582">
        <v>277791.08</v>
      </c>
      <c r="IJ132" s="582">
        <v>1620039.26</v>
      </c>
      <c r="IK132" s="582">
        <v>179779.58</v>
      </c>
      <c r="IL132" s="582">
        <v>207.82</v>
      </c>
      <c r="IM132" s="582">
        <v>24900</v>
      </c>
      <c r="IN132" s="582">
        <v>210644.12</v>
      </c>
      <c r="IP132" s="582">
        <v>101460</v>
      </c>
      <c r="IQ132" s="582">
        <v>420000</v>
      </c>
      <c r="IS132" s="582">
        <v>2800</v>
      </c>
      <c r="IT132" s="582">
        <v>548418.51</v>
      </c>
      <c r="IU132" s="582">
        <v>25851049.040000003</v>
      </c>
      <c r="IV132" s="582">
        <v>0</v>
      </c>
      <c r="IW132" s="582">
        <v>12888361.25</v>
      </c>
      <c r="IX132" s="582">
        <v>0</v>
      </c>
      <c r="JB132" s="582">
        <v>110075</v>
      </c>
      <c r="JC132" s="582">
        <v>0</v>
      </c>
      <c r="JD132" s="582">
        <v>507738.99</v>
      </c>
      <c r="JE132" s="582">
        <v>0</v>
      </c>
      <c r="JF132" s="582">
        <v>1078916.6499999999</v>
      </c>
      <c r="JG132" s="582">
        <v>348563.18</v>
      </c>
      <c r="JH132" s="582">
        <v>4147.88</v>
      </c>
      <c r="JI132" s="582">
        <v>0</v>
      </c>
      <c r="JK132" s="582">
        <v>445.36</v>
      </c>
      <c r="JL132" s="582">
        <v>3651316.73</v>
      </c>
      <c r="JM132" s="582">
        <v>3709280.51</v>
      </c>
      <c r="JN132" s="582">
        <v>0</v>
      </c>
      <c r="JO132" s="582">
        <v>500387.2</v>
      </c>
      <c r="JP132" s="582">
        <v>1400</v>
      </c>
      <c r="JQ132" s="582">
        <v>-12758</v>
      </c>
      <c r="JR132" s="582">
        <v>39400</v>
      </c>
      <c r="JS132" s="582">
        <v>588850</v>
      </c>
      <c r="JT132" s="582">
        <v>110000</v>
      </c>
      <c r="JU132" s="582">
        <v>194000</v>
      </c>
      <c r="JV132" s="582">
        <v>12500</v>
      </c>
      <c r="JW132" s="582">
        <v>3750</v>
      </c>
      <c r="JX132" s="582">
        <v>1500</v>
      </c>
      <c r="JY132" s="582">
        <v>55000</v>
      </c>
      <c r="KA132" s="582">
        <v>0</v>
      </c>
      <c r="KB132" s="582">
        <v>0</v>
      </c>
      <c r="KC132" s="582">
        <v>102950</v>
      </c>
      <c r="KD132" s="582">
        <v>956.76</v>
      </c>
      <c r="KE132" s="582">
        <v>453268</v>
      </c>
      <c r="KF132" s="582">
        <v>0</v>
      </c>
      <c r="KG132" s="582">
        <v>15000</v>
      </c>
      <c r="KH132" s="582">
        <v>2250</v>
      </c>
      <c r="KI132" s="582">
        <v>21601979.129999999</v>
      </c>
      <c r="KK132" s="582">
        <v>0</v>
      </c>
      <c r="KL132" s="582">
        <v>0</v>
      </c>
      <c r="KM132" s="582">
        <v>0</v>
      </c>
      <c r="KO132" s="582">
        <v>25000</v>
      </c>
      <c r="KP132" s="582">
        <v>12918.6</v>
      </c>
      <c r="KQ132" s="582">
        <v>15000</v>
      </c>
      <c r="KR132" s="582">
        <v>70000</v>
      </c>
      <c r="KS132" s="582">
        <v>90000</v>
      </c>
      <c r="KT132" s="582">
        <v>78102.649999999994</v>
      </c>
      <c r="KU132" s="582">
        <v>676170.19</v>
      </c>
      <c r="KV132" s="582">
        <v>242520</v>
      </c>
      <c r="KW132" s="582">
        <v>228000</v>
      </c>
      <c r="KY132" s="582">
        <v>270466.8</v>
      </c>
      <c r="KZ132" s="582">
        <v>29667675.329999998</v>
      </c>
      <c r="LB132" s="582">
        <v>0</v>
      </c>
      <c r="LF132" s="582">
        <v>8206.26</v>
      </c>
      <c r="LG132" s="582">
        <v>245821.97</v>
      </c>
      <c r="LH132" s="582">
        <v>7329540</v>
      </c>
      <c r="LI132" s="582">
        <v>42068</v>
      </c>
      <c r="LJ132" s="582">
        <v>180578.62</v>
      </c>
      <c r="LK132" s="582">
        <v>0</v>
      </c>
      <c r="LM132" s="582">
        <v>0</v>
      </c>
      <c r="LO132" s="582">
        <v>180160</v>
      </c>
      <c r="LR132" s="582">
        <v>0</v>
      </c>
      <c r="LS132" s="582">
        <v>80000</v>
      </c>
      <c r="LV132" s="582">
        <v>3739577.86</v>
      </c>
      <c r="LW132" s="582">
        <v>145653</v>
      </c>
      <c r="LX132" s="582">
        <v>3120648</v>
      </c>
      <c r="MA132" s="582">
        <v>4274700.32</v>
      </c>
      <c r="MB132" s="582">
        <v>3071769.5</v>
      </c>
      <c r="MD132" s="582">
        <v>0</v>
      </c>
      <c r="ME132" s="582">
        <v>0</v>
      </c>
      <c r="MH132" s="582">
        <v>68037059.319999993</v>
      </c>
      <c r="MI132" s="582">
        <v>10000</v>
      </c>
      <c r="MJ132" s="582">
        <v>84951</v>
      </c>
      <c r="MK132" s="582">
        <v>10000</v>
      </c>
      <c r="ML132" s="582">
        <v>47380</v>
      </c>
      <c r="MM132" s="582">
        <v>294500</v>
      </c>
      <c r="MO132" s="582">
        <v>29611.39</v>
      </c>
      <c r="MP132" s="582">
        <v>5219785</v>
      </c>
      <c r="MQ132" s="582">
        <v>30000</v>
      </c>
      <c r="MR132" s="582">
        <v>0</v>
      </c>
      <c r="MS132" s="582">
        <v>73994</v>
      </c>
      <c r="MT132" s="582">
        <v>78343043.159999996</v>
      </c>
      <c r="MX132" s="582">
        <v>1550900.85</v>
      </c>
      <c r="MY132" s="582">
        <v>120948.21</v>
      </c>
      <c r="MZ132" s="582">
        <v>858840.87</v>
      </c>
      <c r="NA132" s="582">
        <v>73119.990000000005</v>
      </c>
      <c r="NB132" s="582">
        <v>285623.11</v>
      </c>
      <c r="ND132" s="582">
        <v>250972</v>
      </c>
      <c r="NE132" s="582">
        <v>23237758.73</v>
      </c>
      <c r="NF132" s="582">
        <v>0</v>
      </c>
      <c r="NG132" s="582">
        <v>0</v>
      </c>
      <c r="NH132" s="582">
        <v>87100</v>
      </c>
      <c r="NK132" s="582">
        <v>16906.39</v>
      </c>
      <c r="NL132" s="582">
        <v>0</v>
      </c>
      <c r="NO132" s="582">
        <v>0</v>
      </c>
      <c r="NQ132" s="582">
        <v>225300</v>
      </c>
      <c r="NS132" s="582">
        <v>40000</v>
      </c>
      <c r="NT132" s="582">
        <v>27501.09</v>
      </c>
      <c r="NU132" s="582">
        <v>48630.55</v>
      </c>
      <c r="NW132" s="582">
        <v>1010000</v>
      </c>
      <c r="NX132" s="582">
        <v>0</v>
      </c>
      <c r="NY132" s="582">
        <v>4626734.68</v>
      </c>
      <c r="NZ132" s="582">
        <v>248242</v>
      </c>
      <c r="OA132" s="582">
        <v>370300</v>
      </c>
      <c r="OB132" s="582">
        <v>0</v>
      </c>
      <c r="OC132" s="582">
        <v>535111.92000000004</v>
      </c>
      <c r="OD132" s="582">
        <v>50</v>
      </c>
      <c r="OE132" s="582">
        <v>1950151.21</v>
      </c>
      <c r="OF132" s="582">
        <v>578644.80000000005</v>
      </c>
      <c r="OG132" s="582">
        <v>163430.85999999999</v>
      </c>
      <c r="OH132" s="582">
        <v>140000</v>
      </c>
      <c r="OJ132" s="582">
        <v>132802.63</v>
      </c>
      <c r="OK132" s="582">
        <v>1081446.1000000001</v>
      </c>
      <c r="ON132" s="582">
        <v>1716.08</v>
      </c>
      <c r="OP132" s="582">
        <v>195000</v>
      </c>
      <c r="OQ132" s="582">
        <v>0</v>
      </c>
      <c r="OR132" s="582">
        <v>75000</v>
      </c>
      <c r="OT132" s="582">
        <v>1168306.3400000001</v>
      </c>
      <c r="OU132" s="582">
        <v>227212.59</v>
      </c>
      <c r="OV132" s="582">
        <v>56111.18</v>
      </c>
      <c r="OW132" s="582">
        <v>379603.25</v>
      </c>
      <c r="OX132" s="582">
        <v>160695.67000000001</v>
      </c>
      <c r="OY132" s="582">
        <v>1933829.52</v>
      </c>
      <c r="OZ132" s="582">
        <v>2265915.3899999997</v>
      </c>
      <c r="PA132" s="582">
        <v>59835</v>
      </c>
      <c r="PB132" s="582">
        <v>463102.86</v>
      </c>
      <c r="PC132" s="582">
        <v>10764947.83</v>
      </c>
      <c r="PF132" s="582">
        <v>415.41</v>
      </c>
      <c r="PG132" s="582">
        <v>0</v>
      </c>
      <c r="PH132" s="582">
        <v>112400</v>
      </c>
      <c r="PJ132" s="582">
        <v>7000</v>
      </c>
      <c r="PK132" s="582">
        <v>100702.6</v>
      </c>
      <c r="PN132" s="582">
        <v>189197</v>
      </c>
      <c r="PO132" s="582">
        <v>418545.68</v>
      </c>
      <c r="PP132" s="582">
        <v>227124</v>
      </c>
      <c r="PS132" s="582">
        <v>0</v>
      </c>
      <c r="PT132" s="582">
        <v>0</v>
      </c>
      <c r="PU132" s="582">
        <v>1453280</v>
      </c>
      <c r="PW132" s="582">
        <v>0</v>
      </c>
      <c r="PY132" s="582">
        <v>173676.23</v>
      </c>
      <c r="PZ132" s="582">
        <v>140780</v>
      </c>
      <c r="QA132" s="582">
        <v>29098.75</v>
      </c>
      <c r="QB132" s="582">
        <v>14697</v>
      </c>
      <c r="QD132" s="582">
        <v>12500</v>
      </c>
      <c r="QE132" s="582">
        <v>62000</v>
      </c>
      <c r="QF132" s="582">
        <v>2761.24</v>
      </c>
      <c r="QH132" s="582">
        <v>607640.30000000005</v>
      </c>
      <c r="QI132" s="582">
        <v>7000</v>
      </c>
      <c r="QJ132" s="582">
        <v>0</v>
      </c>
      <c r="QK132" s="582">
        <v>275000</v>
      </c>
      <c r="QL132" s="582">
        <v>0</v>
      </c>
      <c r="QM132" s="582">
        <v>0</v>
      </c>
      <c r="QN132" s="582">
        <v>0</v>
      </c>
      <c r="QO132" s="582">
        <v>1307361.3600000001</v>
      </c>
      <c r="QP132" s="582">
        <v>0</v>
      </c>
      <c r="QR132" s="582">
        <v>0</v>
      </c>
      <c r="QU132" s="582">
        <v>3854784.48</v>
      </c>
      <c r="QV132" s="582">
        <v>271195</v>
      </c>
      <c r="QW132" s="582">
        <v>0</v>
      </c>
      <c r="QX132" s="582">
        <v>105723.4</v>
      </c>
      <c r="QY132" s="582">
        <v>0</v>
      </c>
      <c r="QZ132" s="582">
        <v>7000</v>
      </c>
      <c r="RA132" s="582">
        <v>0</v>
      </c>
      <c r="RD132" s="582">
        <v>155944</v>
      </c>
      <c r="RE132" s="582">
        <v>0</v>
      </c>
      <c r="RF132" s="582">
        <v>3380</v>
      </c>
      <c r="RG132" s="582">
        <v>0</v>
      </c>
      <c r="RH132" s="582">
        <v>12805206.720000001</v>
      </c>
      <c r="RI132" s="582">
        <v>0</v>
      </c>
      <c r="RJ132" s="582">
        <v>10000</v>
      </c>
      <c r="RK132" s="582">
        <v>315670</v>
      </c>
      <c r="RL132" s="582">
        <v>35111</v>
      </c>
      <c r="RO132" s="582">
        <v>14768.08</v>
      </c>
      <c r="RP132" s="582">
        <v>0</v>
      </c>
      <c r="RQ132" s="582">
        <v>0</v>
      </c>
      <c r="RR132" s="582">
        <v>0</v>
      </c>
      <c r="RT132" s="582">
        <v>5476</v>
      </c>
      <c r="RX132" s="582">
        <v>0</v>
      </c>
      <c r="RY132" s="582">
        <v>0</v>
      </c>
      <c r="RZ132" s="582">
        <v>0</v>
      </c>
      <c r="SA132" s="582">
        <v>0</v>
      </c>
      <c r="SB132" s="582">
        <v>389523.66</v>
      </c>
      <c r="SD132" s="582">
        <v>0</v>
      </c>
      <c r="SE132" s="582">
        <v>74000</v>
      </c>
      <c r="SF132" s="582">
        <v>0</v>
      </c>
      <c r="SG132" s="582">
        <v>10922.4</v>
      </c>
      <c r="SH132" s="582">
        <v>117400</v>
      </c>
      <c r="SI132" s="582">
        <v>178.65</v>
      </c>
      <c r="SL132" s="582">
        <v>90030.01</v>
      </c>
      <c r="SN132" s="582">
        <v>134743</v>
      </c>
      <c r="SO132" s="582">
        <v>0</v>
      </c>
      <c r="SP132" s="582">
        <v>27650.18</v>
      </c>
      <c r="SQ132" s="582">
        <v>0</v>
      </c>
      <c r="SR132" s="582">
        <v>64605</v>
      </c>
      <c r="ST132" s="582">
        <v>75262</v>
      </c>
      <c r="SU132" s="582">
        <v>0</v>
      </c>
      <c r="SV132" s="582">
        <v>76020</v>
      </c>
      <c r="SW132" s="582">
        <v>0</v>
      </c>
      <c r="SY132" s="582">
        <v>695315.76</v>
      </c>
      <c r="TC132" s="582">
        <v>0</v>
      </c>
      <c r="TE132" s="582">
        <v>10000</v>
      </c>
      <c r="TF132" s="582">
        <v>0</v>
      </c>
      <c r="TI132" s="582">
        <v>0</v>
      </c>
      <c r="TJ132" s="582">
        <v>2935100.88</v>
      </c>
      <c r="TL132" s="582">
        <v>0</v>
      </c>
      <c r="TN132" s="582">
        <v>0</v>
      </c>
      <c r="TO132" s="582">
        <v>0</v>
      </c>
      <c r="TP132" s="582">
        <v>0</v>
      </c>
      <c r="TQ132" s="582">
        <v>3712.07</v>
      </c>
      <c r="TR132" s="582">
        <v>14900</v>
      </c>
      <c r="TS132" s="582">
        <v>739.26</v>
      </c>
      <c r="TT132" s="582">
        <v>0</v>
      </c>
      <c r="TU132" s="582">
        <v>0</v>
      </c>
      <c r="TW132" s="582">
        <v>0</v>
      </c>
      <c r="TZ132" s="582">
        <v>12500</v>
      </c>
      <c r="UA132" s="582">
        <v>0</v>
      </c>
      <c r="UB132" s="582">
        <v>0</v>
      </c>
      <c r="UC132" s="582">
        <v>0</v>
      </c>
      <c r="UE132" s="582">
        <v>0</v>
      </c>
      <c r="UF132" s="582">
        <v>17855</v>
      </c>
      <c r="UG132" s="582">
        <v>0</v>
      </c>
      <c r="UH132" s="582">
        <v>0</v>
      </c>
      <c r="UK132" s="582">
        <v>0</v>
      </c>
      <c r="UL132" s="582">
        <v>434404</v>
      </c>
      <c r="UM132" s="582">
        <v>76710</v>
      </c>
      <c r="UN132" s="582">
        <v>96656.73</v>
      </c>
      <c r="UO132" s="582">
        <v>161654</v>
      </c>
      <c r="UP132" s="582">
        <v>307605.09999999998</v>
      </c>
      <c r="UQ132" s="582">
        <v>23162983.57</v>
      </c>
      <c r="UR132" s="582">
        <v>0</v>
      </c>
      <c r="US132" s="582">
        <v>0</v>
      </c>
      <c r="UT132" s="582">
        <v>1300</v>
      </c>
      <c r="UU132" s="582">
        <v>0</v>
      </c>
      <c r="UV132" s="582">
        <v>42772</v>
      </c>
      <c r="UW132" s="582">
        <v>549343.96</v>
      </c>
      <c r="UX132" s="582">
        <v>154500</v>
      </c>
      <c r="UY132" s="582">
        <v>0</v>
      </c>
      <c r="UZ132" s="582">
        <v>0</v>
      </c>
      <c r="VA132" s="582">
        <v>502277.31</v>
      </c>
      <c r="VB132" s="582">
        <v>0</v>
      </c>
      <c r="VC132" s="582">
        <v>20000</v>
      </c>
      <c r="VD132" s="582">
        <v>28547.94</v>
      </c>
      <c r="VE132" s="582">
        <v>106718</v>
      </c>
      <c r="VF132" s="582">
        <v>0</v>
      </c>
      <c r="VG132" s="582">
        <v>89748.77</v>
      </c>
      <c r="VH132" s="582">
        <v>0</v>
      </c>
      <c r="VI132" s="582">
        <v>49876</v>
      </c>
      <c r="VJ132" s="582">
        <v>0</v>
      </c>
      <c r="VK132" s="582">
        <v>17564</v>
      </c>
      <c r="VL132" s="582">
        <v>656451</v>
      </c>
      <c r="VM132" s="582">
        <v>96268.6</v>
      </c>
      <c r="VO132" s="582">
        <v>39147</v>
      </c>
      <c r="VP132" s="582">
        <v>300339</v>
      </c>
      <c r="VQ132" s="582">
        <v>0</v>
      </c>
      <c r="VR132" s="582">
        <v>4148799.82</v>
      </c>
      <c r="VS132" s="582">
        <v>24700</v>
      </c>
      <c r="VT132" s="582">
        <v>1146220</v>
      </c>
      <c r="VU132" s="582">
        <v>623120</v>
      </c>
      <c r="VV132" s="582">
        <v>415000</v>
      </c>
      <c r="VX132" s="582">
        <v>848120</v>
      </c>
      <c r="VY132" s="582">
        <v>3.99</v>
      </c>
      <c r="VZ132" s="582">
        <v>0</v>
      </c>
      <c r="WA132" s="582">
        <v>0</v>
      </c>
      <c r="WB132" s="582">
        <v>1482256.43</v>
      </c>
      <c r="WC132" s="582">
        <v>14616.12</v>
      </c>
      <c r="WD132" s="582">
        <v>1745332.75</v>
      </c>
      <c r="WE132" s="582">
        <v>0</v>
      </c>
      <c r="WG132" s="582">
        <v>239030</v>
      </c>
      <c r="WH132" s="582">
        <v>0</v>
      </c>
      <c r="WI132" s="582">
        <v>92203.839999999997</v>
      </c>
      <c r="WJ132" s="582">
        <v>28130</v>
      </c>
      <c r="WK132" s="582">
        <v>584588.82999999996</v>
      </c>
      <c r="WL132" s="582">
        <v>563300</v>
      </c>
      <c r="WM132" s="582">
        <v>250299.15</v>
      </c>
      <c r="WN132" s="582">
        <v>24530.01</v>
      </c>
      <c r="WO132" s="582">
        <v>1618398.8</v>
      </c>
      <c r="WP132" s="582">
        <v>778786.99</v>
      </c>
      <c r="WQ132" s="582">
        <v>0</v>
      </c>
      <c r="WR132" s="582">
        <v>93510</v>
      </c>
      <c r="WS132" s="582">
        <v>274358</v>
      </c>
      <c r="WT132" s="582">
        <v>101550</v>
      </c>
      <c r="WU132" s="582">
        <v>12726</v>
      </c>
      <c r="WV132" s="582">
        <v>17086550.960000001</v>
      </c>
      <c r="WW132" s="582">
        <v>289601.21000000002</v>
      </c>
      <c r="WY132" s="582">
        <v>24095.78</v>
      </c>
      <c r="WZ132" s="582">
        <v>1087963.5</v>
      </c>
      <c r="XB132" s="582">
        <v>34800</v>
      </c>
      <c r="XC132" s="582">
        <v>43750</v>
      </c>
      <c r="XD132" s="582">
        <v>210660</v>
      </c>
      <c r="XE132" s="582">
        <v>91280.01</v>
      </c>
      <c r="XF132" s="582">
        <v>0</v>
      </c>
      <c r="XI132" s="582">
        <v>2875091.14</v>
      </c>
      <c r="XJ132" s="582">
        <v>20705</v>
      </c>
      <c r="XK132" s="582">
        <v>482990</v>
      </c>
      <c r="XL132" s="582">
        <v>861853.12</v>
      </c>
      <c r="XM132" s="582">
        <v>450000</v>
      </c>
      <c r="XN132" s="582">
        <v>0</v>
      </c>
      <c r="XO132" s="582">
        <v>0</v>
      </c>
      <c r="XP132" s="582">
        <v>0</v>
      </c>
      <c r="XQ132" s="582">
        <v>0</v>
      </c>
      <c r="XR132" s="582">
        <v>5578.85</v>
      </c>
      <c r="XS132" s="582">
        <v>149296.81</v>
      </c>
      <c r="XT132" s="582">
        <v>0</v>
      </c>
      <c r="XU132" s="582">
        <v>296707.05</v>
      </c>
      <c r="XV132" s="582">
        <v>459955</v>
      </c>
      <c r="XW132" s="582">
        <v>388183.3</v>
      </c>
      <c r="XX132" s="582">
        <v>0</v>
      </c>
      <c r="XY132" s="582">
        <v>51447.83</v>
      </c>
      <c r="XZ132" s="582">
        <v>86133</v>
      </c>
      <c r="YA132" s="582">
        <v>0</v>
      </c>
      <c r="YB132" s="582">
        <v>0</v>
      </c>
      <c r="YC132" s="582">
        <v>45000</v>
      </c>
      <c r="YD132" s="582">
        <v>854010.27</v>
      </c>
      <c r="YE132" s="582">
        <v>156000</v>
      </c>
      <c r="YF132" s="582">
        <v>23993159.310000002</v>
      </c>
      <c r="YG132" s="582">
        <v>12000</v>
      </c>
      <c r="YI132" s="582">
        <v>20150</v>
      </c>
      <c r="YJ132" s="582">
        <v>777920.26</v>
      </c>
      <c r="YK132" s="582">
        <v>336655</v>
      </c>
      <c r="YL132" s="582">
        <v>5000</v>
      </c>
      <c r="YM132" s="582">
        <v>59320</v>
      </c>
      <c r="YN132" s="582">
        <v>525858</v>
      </c>
      <c r="YQ132" s="582">
        <v>404380</v>
      </c>
      <c r="YR132" s="582">
        <v>114395.84</v>
      </c>
      <c r="YT132" s="582">
        <v>0</v>
      </c>
      <c r="YU132" s="582">
        <v>355343.74</v>
      </c>
      <c r="YV132" s="582">
        <v>135255</v>
      </c>
      <c r="YW132" s="582">
        <v>458654.96</v>
      </c>
      <c r="YX132" s="582">
        <v>0</v>
      </c>
      <c r="YZ132" s="582">
        <v>0</v>
      </c>
      <c r="ZA132" s="582">
        <v>4316001.18</v>
      </c>
      <c r="ZD132" s="582">
        <v>568500</v>
      </c>
      <c r="ZF132" s="582">
        <v>6000</v>
      </c>
      <c r="ZH132" s="582">
        <v>0</v>
      </c>
      <c r="ZJ132" s="582">
        <v>137000</v>
      </c>
      <c r="ZM132" s="582">
        <v>546000</v>
      </c>
      <c r="ZP132" s="582">
        <v>89950</v>
      </c>
      <c r="ZQ132" s="582">
        <v>1400</v>
      </c>
      <c r="ZR132" s="582">
        <v>145800</v>
      </c>
      <c r="ZT132" s="582">
        <v>145750</v>
      </c>
      <c r="ZU132" s="582">
        <v>481526.48</v>
      </c>
      <c r="ZV132" s="582">
        <v>117200</v>
      </c>
      <c r="ZW132" s="582">
        <v>127907.73</v>
      </c>
      <c r="ZX132" s="582">
        <v>158510</v>
      </c>
      <c r="ZY132" s="582">
        <v>274838.45</v>
      </c>
      <c r="ZZ132" s="582">
        <v>0</v>
      </c>
      <c r="AAA132" s="582">
        <v>11900</v>
      </c>
      <c r="AAB132" s="582">
        <v>0</v>
      </c>
      <c r="AAC132" s="582">
        <v>0</v>
      </c>
      <c r="AAE132" s="582">
        <v>0</v>
      </c>
      <c r="AAF132" s="582">
        <v>23450</v>
      </c>
      <c r="AAG132" s="582">
        <v>50010</v>
      </c>
      <c r="AAH132" s="582">
        <v>122830</v>
      </c>
      <c r="AAI132" s="582">
        <v>4631864.2699999996</v>
      </c>
      <c r="AAK132" s="582">
        <v>1200</v>
      </c>
      <c r="AAL132" s="582">
        <v>362283.5</v>
      </c>
      <c r="AAM132" s="582">
        <v>28787</v>
      </c>
      <c r="AAN132" s="582">
        <v>52000</v>
      </c>
      <c r="AAO132" s="582">
        <v>18497</v>
      </c>
      <c r="AAP132" s="582">
        <v>34007142.780000001</v>
      </c>
      <c r="AAQ132" s="582">
        <v>24000</v>
      </c>
      <c r="AAR132" s="582">
        <v>294904.75</v>
      </c>
      <c r="AAS132" s="582">
        <v>183183</v>
      </c>
      <c r="AAT132" s="582">
        <v>990</v>
      </c>
      <c r="AAU132" s="582">
        <v>82900</v>
      </c>
      <c r="AAV132" s="582">
        <v>16000</v>
      </c>
      <c r="AAW132" s="582">
        <v>0</v>
      </c>
      <c r="AAX132" s="582">
        <v>285500</v>
      </c>
      <c r="AAY132" s="582">
        <v>79954</v>
      </c>
      <c r="AAZ132" s="582">
        <v>109400.09</v>
      </c>
      <c r="ABA132" s="582">
        <v>298350</v>
      </c>
      <c r="ABC132" s="582">
        <v>75400</v>
      </c>
      <c r="ABD132" s="582">
        <v>23300</v>
      </c>
      <c r="ABF132" s="582">
        <v>-17670.55</v>
      </c>
      <c r="ABH132" s="582">
        <v>163018.03</v>
      </c>
      <c r="ABI132" s="582">
        <v>1950265</v>
      </c>
      <c r="ABJ132" s="582">
        <v>492923.13</v>
      </c>
      <c r="ABK132" s="582">
        <v>215150</v>
      </c>
      <c r="ABL132" s="582">
        <v>300119.32</v>
      </c>
      <c r="ABM132" s="582">
        <v>0</v>
      </c>
      <c r="ABN132" s="582">
        <v>17500</v>
      </c>
      <c r="ABO132" s="582">
        <v>9205</v>
      </c>
      <c r="ABP132" s="582">
        <v>241263</v>
      </c>
      <c r="ABQ132" s="582">
        <v>24060</v>
      </c>
      <c r="ABR132" s="582">
        <v>2550</v>
      </c>
      <c r="ABT132" s="582">
        <v>200063</v>
      </c>
      <c r="ABU132" s="582">
        <v>181.1</v>
      </c>
      <c r="ABV132" s="582">
        <v>262624.75</v>
      </c>
      <c r="ABW132" s="582">
        <v>118215</v>
      </c>
      <c r="ABY132" s="582">
        <v>553406.86</v>
      </c>
      <c r="ACA132" s="582">
        <v>51955</v>
      </c>
      <c r="ACC132" s="582">
        <v>2000</v>
      </c>
      <c r="ACD132" s="582">
        <v>344492</v>
      </c>
      <c r="ACE132" s="582">
        <v>7000</v>
      </c>
      <c r="ACF132" s="582">
        <v>0</v>
      </c>
      <c r="ACG132" s="582">
        <v>26179</v>
      </c>
      <c r="ACH132" s="582">
        <v>15000</v>
      </c>
      <c r="ACI132" s="582">
        <v>0</v>
      </c>
      <c r="ACJ132" s="582">
        <v>31599661.899999999</v>
      </c>
      <c r="ACK132" s="582">
        <v>164531</v>
      </c>
      <c r="ACN132" s="582">
        <v>24448.22</v>
      </c>
      <c r="ACO132" s="582">
        <v>0</v>
      </c>
      <c r="ACP132" s="582">
        <v>153902.67000000001</v>
      </c>
      <c r="ACQ132" s="582">
        <v>0</v>
      </c>
      <c r="ACR132" s="582">
        <v>20316.25</v>
      </c>
      <c r="ACS132" s="582">
        <v>90060</v>
      </c>
      <c r="ACT132" s="582">
        <v>2454507.44</v>
      </c>
      <c r="ACW132" s="582">
        <v>0</v>
      </c>
      <c r="ACX132" s="582">
        <v>108150</v>
      </c>
      <c r="ACY132" s="582">
        <v>6000</v>
      </c>
      <c r="ACZ132" s="582">
        <v>494300</v>
      </c>
      <c r="ADA132" s="582">
        <v>146970</v>
      </c>
      <c r="ADB132" s="582">
        <v>0</v>
      </c>
      <c r="ADC132" s="582">
        <v>563560</v>
      </c>
      <c r="ADE132" s="582">
        <v>470087.36</v>
      </c>
      <c r="ADF132" s="582">
        <v>0</v>
      </c>
      <c r="ADH132" s="582">
        <v>684664.21</v>
      </c>
      <c r="ADI132" s="582">
        <v>14513.2</v>
      </c>
      <c r="ADJ132" s="582">
        <v>0</v>
      </c>
      <c r="ADL132" s="582">
        <v>263241.17</v>
      </c>
      <c r="ADM132" s="582">
        <v>131509.29999999999</v>
      </c>
      <c r="ADN132" s="582">
        <v>0</v>
      </c>
      <c r="ADO132" s="582">
        <v>49371.42</v>
      </c>
      <c r="ADP132" s="582">
        <v>960500</v>
      </c>
      <c r="ADQ132" s="582">
        <v>177657.72</v>
      </c>
      <c r="ADR132" s="582">
        <v>184201</v>
      </c>
      <c r="ADT132" s="582">
        <v>0</v>
      </c>
      <c r="ADU132" s="582">
        <v>0</v>
      </c>
      <c r="ADW132" s="582">
        <v>7813.44</v>
      </c>
      <c r="ADX132" s="582">
        <v>28634.959999999999</v>
      </c>
      <c r="ADY132" s="582">
        <v>48950</v>
      </c>
      <c r="ADZ132" s="582">
        <v>775318</v>
      </c>
      <c r="AEA132" s="582">
        <v>278548.46000000002</v>
      </c>
      <c r="AEC132" s="582">
        <v>896222.22</v>
      </c>
      <c r="AED132" s="582">
        <v>679278.12</v>
      </c>
      <c r="AEE132" s="582">
        <v>0</v>
      </c>
      <c r="AEF132" s="582">
        <v>26081.25</v>
      </c>
      <c r="AEG132" s="582">
        <v>112000</v>
      </c>
      <c r="AEH132" s="582">
        <v>40000</v>
      </c>
      <c r="AEI132" s="582">
        <v>0</v>
      </c>
      <c r="AEJ132" s="582">
        <v>542660.38</v>
      </c>
      <c r="AEK132" s="582">
        <v>0</v>
      </c>
      <c r="AEL132" s="582">
        <v>53273</v>
      </c>
      <c r="AEN132" s="582">
        <v>19426</v>
      </c>
      <c r="AEP132" s="582">
        <v>636227.25</v>
      </c>
      <c r="AEQ132" s="582">
        <v>0</v>
      </c>
      <c r="AER132" s="582">
        <v>30175.78</v>
      </c>
      <c r="AES132" s="582">
        <v>202355.17</v>
      </c>
      <c r="AET132" s="582">
        <v>2047144</v>
      </c>
      <c r="AEU132" s="582">
        <v>459133.26</v>
      </c>
      <c r="AEV132" s="582">
        <v>173916.57</v>
      </c>
      <c r="AEW132" s="582">
        <v>40180</v>
      </c>
      <c r="AEX132" s="582">
        <v>-36.08</v>
      </c>
      <c r="AEY132" s="582">
        <v>450009.38</v>
      </c>
      <c r="AEZ132" s="582">
        <v>0</v>
      </c>
      <c r="AFA132" s="582">
        <v>360569.25</v>
      </c>
      <c r="AFB132" s="582">
        <v>19977</v>
      </c>
      <c r="AFD132" s="582">
        <v>6391109.9800000004</v>
      </c>
      <c r="AFE132" s="582">
        <v>424962.85</v>
      </c>
      <c r="AFF132" s="582">
        <v>0</v>
      </c>
      <c r="AFG132" s="582">
        <v>423647.5</v>
      </c>
      <c r="AFI132" s="582">
        <v>21212.89</v>
      </c>
      <c r="AFL132" s="582">
        <v>0</v>
      </c>
      <c r="AFM132" s="582">
        <v>0</v>
      </c>
      <c r="AFN132" s="582">
        <v>220785</v>
      </c>
      <c r="AFO132" s="582">
        <v>333027.19</v>
      </c>
      <c r="AFP132" s="582">
        <v>77500</v>
      </c>
      <c r="AFQ132" s="582">
        <v>1200171.73</v>
      </c>
      <c r="AFR132" s="582">
        <v>1705198</v>
      </c>
      <c r="AFT132" s="582">
        <v>568494.62</v>
      </c>
      <c r="AFU132" s="582">
        <v>0</v>
      </c>
      <c r="AFV132" s="582">
        <v>391280</v>
      </c>
      <c r="AFW132" s="582">
        <v>36225</v>
      </c>
      <c r="AFX132" s="582">
        <v>0</v>
      </c>
      <c r="AFY132" s="582">
        <v>582766.82999999996</v>
      </c>
      <c r="AFZ132" s="582">
        <v>431880</v>
      </c>
      <c r="AGA132" s="582">
        <v>1023375</v>
      </c>
      <c r="AGB132" s="582">
        <v>4653</v>
      </c>
      <c r="AGC132" s="582">
        <v>1011524.32</v>
      </c>
      <c r="AGD132" s="582">
        <v>216723.64</v>
      </c>
      <c r="AGE132" s="582">
        <v>537247.06000000006</v>
      </c>
      <c r="AGF132" s="582">
        <v>0</v>
      </c>
      <c r="AGG132" s="582">
        <v>49800</v>
      </c>
      <c r="AGI132" s="582">
        <v>70225</v>
      </c>
      <c r="AGJ132" s="582">
        <v>79585</v>
      </c>
      <c r="AGK132" s="582">
        <v>369956.51</v>
      </c>
      <c r="AGL132" s="582">
        <v>25389.37</v>
      </c>
      <c r="AGM132" s="582">
        <v>34941.19</v>
      </c>
      <c r="AGN132" s="582">
        <v>852205.06</v>
      </c>
      <c r="AGO132" s="582">
        <v>698088.16</v>
      </c>
      <c r="AGP132" s="582">
        <v>5269</v>
      </c>
      <c r="AGQ132" s="582">
        <v>27579.9</v>
      </c>
      <c r="AGR132" s="582">
        <v>0</v>
      </c>
      <c r="AGS132" s="582">
        <v>0</v>
      </c>
      <c r="AGT132" s="582">
        <v>0</v>
      </c>
      <c r="AGV132" s="582">
        <v>1203343.5</v>
      </c>
      <c r="AGW132" s="582">
        <v>2448936.37</v>
      </c>
      <c r="AGY132" s="582">
        <v>0</v>
      </c>
      <c r="AGZ132" s="582">
        <v>52400</v>
      </c>
      <c r="AHA132" s="582">
        <v>857314</v>
      </c>
      <c r="AHB132" s="582">
        <v>319803.90000000002</v>
      </c>
      <c r="AHC132" s="582">
        <v>0</v>
      </c>
      <c r="AHE132" s="582">
        <v>371363</v>
      </c>
      <c r="AHF132" s="582">
        <v>0</v>
      </c>
      <c r="AHG132" s="582">
        <v>1576888.8</v>
      </c>
      <c r="AHH132" s="582">
        <v>0</v>
      </c>
      <c r="AHI132" s="582">
        <v>275042.40999999997</v>
      </c>
      <c r="AHJ132" s="582">
        <v>0</v>
      </c>
      <c r="AHK132" s="582">
        <v>953687.33</v>
      </c>
      <c r="AHL132" s="582">
        <v>3225628.59</v>
      </c>
      <c r="AHM132" s="582">
        <v>1151929.82</v>
      </c>
      <c r="AHN132" s="582">
        <v>35000</v>
      </c>
      <c r="AHO132" s="582">
        <v>21000</v>
      </c>
      <c r="AHP132" s="582">
        <v>38628</v>
      </c>
      <c r="AHQ132" s="576">
        <v>0</v>
      </c>
      <c r="AHR132" s="576">
        <v>12492.64</v>
      </c>
      <c r="AHT132" s="582">
        <f t="shared" si="81"/>
        <v>963829190.98000026</v>
      </c>
      <c r="AHV132" s="611" t="s">
        <v>6248</v>
      </c>
      <c r="AHW132" s="611" t="s">
        <v>6172</v>
      </c>
      <c r="AHX132" s="611" t="s">
        <v>6173</v>
      </c>
    </row>
    <row r="133" spans="1:908" x14ac:dyDescent="0.7">
      <c r="A133" s="576" t="str">
        <f t="shared" si="80"/>
        <v>ภาระ</v>
      </c>
      <c r="B133" s="581" t="s">
        <v>6168</v>
      </c>
      <c r="C133" s="582" t="s">
        <v>6169</v>
      </c>
      <c r="E133" s="582">
        <v>440051</v>
      </c>
      <c r="H133" s="582">
        <v>7380.5</v>
      </c>
      <c r="I133" s="582">
        <v>18352</v>
      </c>
      <c r="K133" s="582">
        <v>113558</v>
      </c>
      <c r="L133" s="582">
        <v>61720</v>
      </c>
      <c r="M133" s="582">
        <v>37504.94</v>
      </c>
      <c r="O133" s="582">
        <v>28200</v>
      </c>
      <c r="U133" s="582">
        <v>65786</v>
      </c>
      <c r="V133" s="582">
        <v>4275308</v>
      </c>
      <c r="Y133" s="582">
        <v>558748</v>
      </c>
      <c r="AA133" s="582">
        <v>15802</v>
      </c>
      <c r="AB133" s="582">
        <v>6890</v>
      </c>
      <c r="AD133" s="582">
        <v>31303</v>
      </c>
      <c r="AE133" s="582">
        <v>34700</v>
      </c>
      <c r="AH133" s="582">
        <v>91417</v>
      </c>
      <c r="AI133" s="582">
        <v>245916</v>
      </c>
      <c r="AJ133" s="582">
        <v>4000</v>
      </c>
      <c r="AK133" s="582">
        <v>35200</v>
      </c>
      <c r="AO133" s="582">
        <v>108685.72</v>
      </c>
      <c r="AP133" s="582">
        <v>297491</v>
      </c>
      <c r="AR133" s="582">
        <v>45931</v>
      </c>
      <c r="AS133" s="582">
        <v>4404</v>
      </c>
      <c r="AT133" s="582">
        <v>467415.91</v>
      </c>
      <c r="AU133" s="582">
        <v>6344</v>
      </c>
      <c r="AV133" s="582">
        <v>35221</v>
      </c>
      <c r="AW133" s="582">
        <v>190307.22</v>
      </c>
      <c r="AX133" s="582">
        <v>10010</v>
      </c>
      <c r="AY133" s="582">
        <v>96744</v>
      </c>
      <c r="BB133" s="582">
        <v>7103</v>
      </c>
      <c r="BC133" s="582">
        <v>146636</v>
      </c>
      <c r="BD133" s="582">
        <v>0</v>
      </c>
      <c r="BE133" s="582">
        <v>38495</v>
      </c>
      <c r="BF133" s="582">
        <v>8000</v>
      </c>
      <c r="BG133" s="582">
        <v>10058</v>
      </c>
      <c r="BJ133" s="582">
        <v>436243</v>
      </c>
      <c r="BK133" s="582">
        <v>76040</v>
      </c>
      <c r="BM133" s="582">
        <v>19600</v>
      </c>
      <c r="BN133" s="582">
        <v>147615</v>
      </c>
      <c r="BO133" s="582">
        <v>34000</v>
      </c>
      <c r="BP133" s="582">
        <v>200</v>
      </c>
      <c r="BQ133" s="582">
        <v>1068</v>
      </c>
      <c r="BR133" s="582">
        <v>61635</v>
      </c>
      <c r="BS133" s="582">
        <v>5565</v>
      </c>
      <c r="BT133" s="582">
        <v>13350</v>
      </c>
      <c r="BV133" s="582">
        <v>20444</v>
      </c>
      <c r="BW133" s="582">
        <v>9712</v>
      </c>
      <c r="BX133" s="582">
        <v>8987</v>
      </c>
      <c r="BZ133" s="582">
        <v>688628.94</v>
      </c>
      <c r="CA133" s="582">
        <v>84756.24</v>
      </c>
      <c r="CB133" s="582">
        <v>9000</v>
      </c>
      <c r="CF133" s="582">
        <v>67502</v>
      </c>
      <c r="CG133" s="582">
        <v>750140</v>
      </c>
      <c r="CN133" s="582">
        <v>9000</v>
      </c>
      <c r="CW133" s="582">
        <v>167997</v>
      </c>
      <c r="CX133" s="582">
        <v>13060</v>
      </c>
      <c r="CY133" s="582">
        <v>2000</v>
      </c>
      <c r="DA133" s="582">
        <v>29167</v>
      </c>
      <c r="DC133" s="582">
        <v>2950</v>
      </c>
      <c r="DM133" s="582">
        <v>0</v>
      </c>
      <c r="DT133" s="582">
        <v>36000</v>
      </c>
      <c r="DZ133" s="582">
        <v>14441</v>
      </c>
      <c r="EA133" s="582">
        <v>0</v>
      </c>
      <c r="EB133" s="582">
        <v>26400</v>
      </c>
      <c r="EF133" s="582">
        <v>16400</v>
      </c>
      <c r="EI133" s="582">
        <v>500</v>
      </c>
      <c r="EK133" s="582">
        <v>6442</v>
      </c>
      <c r="ES133" s="582">
        <v>124612</v>
      </c>
      <c r="ET133" s="582">
        <v>93000</v>
      </c>
      <c r="EV133" s="582">
        <v>63125.75</v>
      </c>
      <c r="EW133" s="582">
        <v>129150</v>
      </c>
      <c r="FF133" s="582">
        <v>26862</v>
      </c>
      <c r="FG133" s="582">
        <v>80055</v>
      </c>
      <c r="FJ133" s="582">
        <v>79373</v>
      </c>
      <c r="FK133" s="582">
        <v>25855</v>
      </c>
      <c r="FL133" s="582">
        <v>513527.5</v>
      </c>
      <c r="FM133" s="582">
        <v>39390</v>
      </c>
      <c r="FN133" s="582">
        <v>0</v>
      </c>
      <c r="FO133" s="582">
        <v>54148.75</v>
      </c>
      <c r="FP133" s="582">
        <v>917</v>
      </c>
      <c r="FR133" s="582">
        <v>82282.5</v>
      </c>
      <c r="FS133" s="582">
        <v>45616</v>
      </c>
      <c r="FT133" s="582">
        <v>600</v>
      </c>
      <c r="FU133" s="582">
        <v>434069</v>
      </c>
      <c r="FV133" s="582">
        <v>23072</v>
      </c>
      <c r="FW133" s="582">
        <v>288812.5</v>
      </c>
      <c r="FX133" s="582">
        <v>52841</v>
      </c>
      <c r="FY133" s="582">
        <v>48592</v>
      </c>
      <c r="FZ133" s="582">
        <v>59701</v>
      </c>
      <c r="GB133" s="582">
        <v>70398</v>
      </c>
      <c r="GD133" s="582">
        <v>21958</v>
      </c>
      <c r="GE133" s="582">
        <v>57341.25</v>
      </c>
      <c r="GH133" s="582">
        <v>0</v>
      </c>
      <c r="GZ133" s="582">
        <v>179922</v>
      </c>
      <c r="HA133" s="582">
        <v>31030.7</v>
      </c>
      <c r="HB133" s="582">
        <v>7862</v>
      </c>
      <c r="HC133" s="582">
        <v>251369</v>
      </c>
      <c r="HD133" s="582">
        <v>4175</v>
      </c>
      <c r="HF133" s="582">
        <v>191460.17</v>
      </c>
      <c r="HG133" s="582">
        <v>101168</v>
      </c>
      <c r="HH133" s="582">
        <v>3240</v>
      </c>
      <c r="HK133" s="582">
        <v>23674</v>
      </c>
      <c r="HU133" s="582">
        <v>482752</v>
      </c>
      <c r="HV133" s="582">
        <v>4599</v>
      </c>
      <c r="IA133" s="582">
        <v>66258</v>
      </c>
      <c r="ID133" s="582">
        <v>0</v>
      </c>
      <c r="IF133" s="582">
        <v>48660</v>
      </c>
      <c r="IK133" s="582">
        <v>74753</v>
      </c>
      <c r="IL133" s="582">
        <v>8800</v>
      </c>
      <c r="IM133" s="582">
        <v>0</v>
      </c>
      <c r="IN133" s="582">
        <v>68520</v>
      </c>
      <c r="IO133" s="582">
        <v>72315</v>
      </c>
      <c r="IP133" s="582">
        <v>14450</v>
      </c>
      <c r="IQ133" s="582">
        <v>31700</v>
      </c>
      <c r="IR133" s="582">
        <v>123155</v>
      </c>
      <c r="IS133" s="582">
        <v>2235</v>
      </c>
      <c r="IT133" s="582">
        <v>1150555</v>
      </c>
      <c r="IU133" s="582">
        <v>58988</v>
      </c>
      <c r="IW133" s="582">
        <v>745579</v>
      </c>
      <c r="IY133" s="582">
        <v>18960</v>
      </c>
      <c r="IZ133" s="582">
        <v>10984</v>
      </c>
      <c r="JD133" s="582">
        <v>0</v>
      </c>
      <c r="JE133" s="582">
        <v>81150</v>
      </c>
      <c r="JH133" s="582">
        <v>5623</v>
      </c>
      <c r="JL133" s="582">
        <v>200464.45</v>
      </c>
      <c r="JV133" s="582">
        <v>17959.599999999999</v>
      </c>
      <c r="JW133" s="582">
        <v>142962</v>
      </c>
      <c r="JY133" s="582">
        <v>577808</v>
      </c>
      <c r="KB133" s="582">
        <v>0</v>
      </c>
      <c r="KC133" s="582">
        <v>31937</v>
      </c>
      <c r="KE133" s="582">
        <v>398030.57</v>
      </c>
      <c r="KF133" s="582">
        <v>3700</v>
      </c>
      <c r="KG133" s="582">
        <v>0</v>
      </c>
      <c r="KH133" s="582">
        <v>202128</v>
      </c>
      <c r="KR133" s="582">
        <v>78216</v>
      </c>
      <c r="KS133" s="582">
        <v>11315</v>
      </c>
      <c r="KT133" s="582">
        <v>48313</v>
      </c>
      <c r="KV133" s="582">
        <v>96290</v>
      </c>
      <c r="KX133" s="582">
        <v>351831</v>
      </c>
      <c r="KZ133" s="582">
        <v>35000</v>
      </c>
      <c r="LI133" s="582">
        <v>137456</v>
      </c>
      <c r="LJ133" s="582">
        <v>183541.97</v>
      </c>
      <c r="LK133" s="582">
        <v>264025.5</v>
      </c>
      <c r="LP133" s="582">
        <v>47400</v>
      </c>
      <c r="LR133" s="582">
        <v>410</v>
      </c>
      <c r="LV133" s="582">
        <v>1968962.25</v>
      </c>
      <c r="LW133" s="582">
        <v>502400</v>
      </c>
      <c r="LY133" s="582">
        <v>88753</v>
      </c>
      <c r="MK133" s="582">
        <v>0</v>
      </c>
      <c r="MR133" s="582">
        <v>0</v>
      </c>
      <c r="MS133" s="582">
        <v>0</v>
      </c>
      <c r="MT133" s="582">
        <v>75568</v>
      </c>
      <c r="MW133" s="582">
        <v>271658</v>
      </c>
      <c r="MZ133" s="582">
        <v>23104</v>
      </c>
      <c r="NB133" s="582">
        <v>58100</v>
      </c>
      <c r="NI133" s="582">
        <v>0</v>
      </c>
      <c r="NK133" s="582">
        <v>0</v>
      </c>
      <c r="NQ133" s="582">
        <v>81637.95</v>
      </c>
      <c r="NR133" s="582">
        <v>59310</v>
      </c>
      <c r="NS133" s="582">
        <v>3724</v>
      </c>
      <c r="NZ133" s="582">
        <v>0</v>
      </c>
      <c r="OE133" s="582">
        <v>833107.5</v>
      </c>
      <c r="OF133" s="582">
        <v>327859.78999999998</v>
      </c>
      <c r="OH133" s="582">
        <v>933386.05</v>
      </c>
      <c r="OI133" s="582">
        <v>79121</v>
      </c>
      <c r="OK133" s="582">
        <v>521722.34</v>
      </c>
      <c r="OP133" s="582">
        <v>481104</v>
      </c>
      <c r="OT133" s="582">
        <v>13000</v>
      </c>
      <c r="OW133" s="582">
        <v>57789</v>
      </c>
      <c r="OX133" s="582">
        <v>85085</v>
      </c>
      <c r="PA133" s="582">
        <v>113679</v>
      </c>
      <c r="PC133" s="582">
        <v>380759</v>
      </c>
      <c r="PE133" s="582">
        <v>18050</v>
      </c>
      <c r="PG133" s="582">
        <v>0</v>
      </c>
      <c r="PH133" s="582">
        <v>139717</v>
      </c>
      <c r="PJ133" s="582">
        <v>11400</v>
      </c>
      <c r="PL133" s="582">
        <v>118541</v>
      </c>
      <c r="PM133" s="582">
        <v>17000</v>
      </c>
      <c r="PP133" s="582">
        <v>77178</v>
      </c>
      <c r="PS133" s="582">
        <v>18667</v>
      </c>
      <c r="PV133" s="582">
        <v>41471</v>
      </c>
      <c r="PZ133" s="582">
        <v>80713</v>
      </c>
      <c r="QA133" s="582">
        <v>1421843</v>
      </c>
      <c r="QD133" s="582">
        <v>148255</v>
      </c>
      <c r="QE133" s="582">
        <v>2400</v>
      </c>
      <c r="QF133" s="582">
        <v>221939</v>
      </c>
      <c r="QG133" s="582">
        <v>95000</v>
      </c>
      <c r="QH133" s="582">
        <v>146746</v>
      </c>
      <c r="QI133" s="582">
        <v>216288</v>
      </c>
      <c r="QK133" s="582">
        <v>22000</v>
      </c>
      <c r="QL133" s="582">
        <v>5439</v>
      </c>
      <c r="QN133" s="582">
        <v>667732.77</v>
      </c>
      <c r="QP133" s="582">
        <v>5000</v>
      </c>
      <c r="QR133" s="582">
        <v>26178</v>
      </c>
      <c r="QU133" s="582">
        <v>772270</v>
      </c>
      <c r="QV133" s="582">
        <v>39467</v>
      </c>
      <c r="QW133" s="582">
        <v>60000</v>
      </c>
      <c r="QZ133" s="582">
        <v>260248</v>
      </c>
      <c r="RA133" s="582">
        <v>7100</v>
      </c>
      <c r="RC133" s="582">
        <v>42571</v>
      </c>
      <c r="RH133" s="582">
        <v>97785.5</v>
      </c>
      <c r="RI133" s="582">
        <v>89556</v>
      </c>
      <c r="RJ133" s="582">
        <v>75870</v>
      </c>
      <c r="RM133" s="582">
        <v>425132</v>
      </c>
      <c r="RN133" s="582">
        <v>631086</v>
      </c>
      <c r="RO133" s="582">
        <v>543571</v>
      </c>
      <c r="RQ133" s="582">
        <v>388456</v>
      </c>
      <c r="RR133" s="582">
        <v>148324</v>
      </c>
      <c r="RS133" s="582">
        <v>769440</v>
      </c>
      <c r="RT133" s="582">
        <v>1000</v>
      </c>
      <c r="RU133" s="582">
        <v>122050</v>
      </c>
      <c r="RW133" s="582">
        <v>464783</v>
      </c>
      <c r="RX133" s="582">
        <v>29500</v>
      </c>
      <c r="RY133" s="582">
        <v>150857</v>
      </c>
      <c r="RZ133" s="582">
        <v>99536</v>
      </c>
      <c r="SA133" s="582">
        <v>354920.5</v>
      </c>
      <c r="SB133" s="582">
        <v>50000</v>
      </c>
      <c r="SK133" s="582">
        <v>34200</v>
      </c>
      <c r="SN133" s="582">
        <v>73509.75</v>
      </c>
      <c r="TJ133" s="582">
        <v>18100</v>
      </c>
      <c r="TT133" s="582">
        <v>76691</v>
      </c>
      <c r="TW133" s="582">
        <v>16500</v>
      </c>
      <c r="UF133" s="582">
        <v>234875</v>
      </c>
      <c r="UI133" s="582">
        <v>6400</v>
      </c>
      <c r="UR133" s="582">
        <v>10080</v>
      </c>
      <c r="UV133" s="582">
        <v>11535</v>
      </c>
      <c r="UW133" s="582">
        <v>32374</v>
      </c>
      <c r="UX133" s="582">
        <v>13000</v>
      </c>
      <c r="UZ133" s="582">
        <v>55950</v>
      </c>
      <c r="VC133" s="582">
        <v>58870</v>
      </c>
      <c r="VF133" s="582">
        <v>30517</v>
      </c>
      <c r="VS133" s="582">
        <v>0</v>
      </c>
      <c r="VU133" s="582">
        <v>281063.5</v>
      </c>
      <c r="VV133" s="582">
        <v>19656</v>
      </c>
      <c r="VW133" s="582">
        <v>56500</v>
      </c>
      <c r="VY133" s="582">
        <v>160089.76</v>
      </c>
      <c r="WA133" s="582">
        <v>49403</v>
      </c>
      <c r="WC133" s="582">
        <v>425852</v>
      </c>
      <c r="WD133" s="582">
        <v>197052.87</v>
      </c>
      <c r="WE133" s="582">
        <v>266116.94</v>
      </c>
      <c r="WG133" s="582">
        <v>57469</v>
      </c>
      <c r="WI133" s="582">
        <v>1000</v>
      </c>
      <c r="WJ133" s="582">
        <v>34501</v>
      </c>
      <c r="WL133" s="582">
        <v>0</v>
      </c>
      <c r="WM133" s="582">
        <v>16689</v>
      </c>
      <c r="WO133" s="582">
        <v>1283156</v>
      </c>
      <c r="WP133" s="582">
        <v>39897</v>
      </c>
      <c r="WQ133" s="582">
        <v>5000</v>
      </c>
      <c r="WR133" s="582">
        <v>25200</v>
      </c>
      <c r="WT133" s="582">
        <v>175505</v>
      </c>
      <c r="WU133" s="582">
        <v>480941</v>
      </c>
      <c r="WV133" s="582">
        <v>275000</v>
      </c>
      <c r="WX133" s="582">
        <v>0</v>
      </c>
      <c r="WZ133" s="582">
        <v>213767</v>
      </c>
      <c r="XA133" s="582">
        <v>1413</v>
      </c>
      <c r="XC133" s="582">
        <v>24974</v>
      </c>
      <c r="XD133" s="582">
        <v>750073</v>
      </c>
      <c r="XE133" s="582">
        <v>841425.78</v>
      </c>
      <c r="XH133" s="582">
        <v>5000</v>
      </c>
      <c r="XI133" s="582">
        <v>271731.25</v>
      </c>
      <c r="XK133" s="582">
        <v>45509</v>
      </c>
      <c r="XM133" s="582">
        <v>46800</v>
      </c>
      <c r="XN133" s="582">
        <v>120346</v>
      </c>
      <c r="XO133" s="582">
        <v>65590</v>
      </c>
      <c r="XP133" s="582">
        <v>8029</v>
      </c>
      <c r="XS133" s="582">
        <v>443142</v>
      </c>
      <c r="XT133" s="582">
        <v>57409</v>
      </c>
      <c r="XU133" s="582">
        <v>53059</v>
      </c>
      <c r="XV133" s="582">
        <v>100717</v>
      </c>
      <c r="XX133" s="582">
        <v>27395</v>
      </c>
      <c r="XY133" s="582">
        <v>8756</v>
      </c>
      <c r="XZ133" s="582">
        <v>900</v>
      </c>
      <c r="YB133" s="582">
        <v>91677</v>
      </c>
      <c r="YD133" s="582">
        <v>128954</v>
      </c>
      <c r="YE133" s="582">
        <v>2000</v>
      </c>
      <c r="YF133" s="582">
        <v>0</v>
      </c>
      <c r="YJ133" s="582">
        <v>15573</v>
      </c>
      <c r="YM133" s="582">
        <v>58273</v>
      </c>
      <c r="YW133" s="582">
        <v>134491</v>
      </c>
      <c r="YX133" s="582">
        <v>130000</v>
      </c>
      <c r="ZE133" s="582">
        <v>1800</v>
      </c>
      <c r="ZF133" s="582">
        <v>64193</v>
      </c>
      <c r="ZG133" s="582">
        <v>86792</v>
      </c>
      <c r="ZH133" s="582">
        <v>32799</v>
      </c>
      <c r="ZI133" s="582">
        <v>27622</v>
      </c>
      <c r="ZJ133" s="582">
        <v>63860</v>
      </c>
      <c r="ZK133" s="582">
        <v>176046.5</v>
      </c>
      <c r="ZM133" s="582">
        <v>38634.5</v>
      </c>
      <c r="ZN133" s="582">
        <v>140225</v>
      </c>
      <c r="ZP133" s="582">
        <v>363009</v>
      </c>
      <c r="ZQ133" s="582">
        <v>28874.75</v>
      </c>
      <c r="ZR133" s="582">
        <v>24365</v>
      </c>
      <c r="ZS133" s="582">
        <v>65955</v>
      </c>
      <c r="ZU133" s="582">
        <v>449814</v>
      </c>
      <c r="ZV133" s="582">
        <v>169480</v>
      </c>
      <c r="ZW133" s="582">
        <v>0</v>
      </c>
      <c r="ZX133" s="582">
        <v>83486</v>
      </c>
      <c r="ZY133" s="582">
        <v>18643.5</v>
      </c>
      <c r="AAA133" s="582">
        <v>36526</v>
      </c>
      <c r="AAB133" s="582">
        <v>139970</v>
      </c>
      <c r="AAE133" s="582">
        <v>21106.84</v>
      </c>
      <c r="AAF133" s="582">
        <v>20900</v>
      </c>
      <c r="AAG133" s="582">
        <v>36297</v>
      </c>
      <c r="AAH133" s="582">
        <v>67389</v>
      </c>
      <c r="AAI133" s="582">
        <v>307275</v>
      </c>
      <c r="AAJ133" s="582">
        <v>121083</v>
      </c>
      <c r="AAK133" s="582">
        <v>43861</v>
      </c>
      <c r="AAL133" s="582">
        <v>1653</v>
      </c>
      <c r="AAM133" s="582">
        <v>16099</v>
      </c>
      <c r="AAN133" s="582">
        <v>105747</v>
      </c>
      <c r="AAP133" s="582">
        <v>3064346.56</v>
      </c>
      <c r="AAS133" s="582">
        <v>150341</v>
      </c>
      <c r="AAX133" s="582">
        <v>457163.25</v>
      </c>
      <c r="ABE133" s="582">
        <v>46151.5</v>
      </c>
      <c r="ABI133" s="582">
        <v>159291</v>
      </c>
      <c r="ABP133" s="582">
        <v>448880</v>
      </c>
      <c r="ABS133" s="582">
        <v>31000</v>
      </c>
      <c r="ABT133" s="582">
        <v>350</v>
      </c>
      <c r="ABU133" s="582">
        <v>30941</v>
      </c>
      <c r="ABW133" s="582">
        <v>18056</v>
      </c>
      <c r="ABY133" s="582">
        <v>498801.25</v>
      </c>
      <c r="ACC133" s="582">
        <v>30552</v>
      </c>
      <c r="ACD133" s="582">
        <v>254082</v>
      </c>
      <c r="ACE133" s="582">
        <v>70316</v>
      </c>
      <c r="ACH133" s="582">
        <v>28925.119999999999</v>
      </c>
      <c r="ACI133" s="582">
        <v>5038.5</v>
      </c>
      <c r="ACJ133" s="582">
        <v>489338</v>
      </c>
      <c r="ACQ133" s="582">
        <v>64635.75</v>
      </c>
      <c r="ACT133" s="582">
        <v>49865</v>
      </c>
      <c r="ACV133" s="582">
        <v>358823</v>
      </c>
      <c r="ADB133" s="582">
        <v>98118</v>
      </c>
      <c r="ADC133" s="582">
        <v>79999</v>
      </c>
      <c r="ADH133" s="582">
        <v>153597</v>
      </c>
      <c r="ADI133" s="582">
        <v>0</v>
      </c>
      <c r="ADJ133" s="582">
        <v>78778.53</v>
      </c>
      <c r="ADK133" s="582">
        <v>61150</v>
      </c>
      <c r="ADL133" s="582">
        <v>89548</v>
      </c>
      <c r="ADM133" s="582">
        <v>388437.83</v>
      </c>
      <c r="ADN133" s="582">
        <v>133316</v>
      </c>
      <c r="ADO133" s="582">
        <v>51478</v>
      </c>
      <c r="ADP133" s="582">
        <v>2638033</v>
      </c>
      <c r="ADQ133" s="582">
        <v>188493</v>
      </c>
      <c r="ADS133" s="582">
        <v>683048.32</v>
      </c>
      <c r="ADT133" s="582">
        <v>398415</v>
      </c>
      <c r="ADV133" s="582">
        <v>46915</v>
      </c>
      <c r="ADW133" s="582">
        <v>56400</v>
      </c>
      <c r="ADX133" s="582">
        <v>4828.8999999999996</v>
      </c>
      <c r="ADZ133" s="582">
        <v>852750</v>
      </c>
      <c r="AEB133" s="582">
        <v>12320</v>
      </c>
      <c r="AEG133" s="582">
        <v>0</v>
      </c>
      <c r="AEI133" s="582">
        <v>45176</v>
      </c>
      <c r="AEJ133" s="582">
        <v>15179</v>
      </c>
      <c r="AEK133" s="582">
        <v>3000</v>
      </c>
      <c r="AEQ133" s="582">
        <v>52841</v>
      </c>
      <c r="AFD133" s="582">
        <v>239882.75</v>
      </c>
      <c r="AFE133" s="582">
        <v>14428</v>
      </c>
      <c r="AFF133" s="582">
        <v>169868</v>
      </c>
      <c r="AFH133" s="582">
        <v>2495</v>
      </c>
      <c r="AFJ133" s="582">
        <v>21993</v>
      </c>
      <c r="AFL133" s="582">
        <v>18056</v>
      </c>
      <c r="AFM133" s="582">
        <v>14554</v>
      </c>
      <c r="AFP133" s="582">
        <v>21900</v>
      </c>
      <c r="AFR133" s="582">
        <v>648666</v>
      </c>
      <c r="AFU133" s="582">
        <v>17205</v>
      </c>
      <c r="AFZ133" s="582">
        <v>51021</v>
      </c>
      <c r="AGD133" s="582">
        <v>24104</v>
      </c>
      <c r="AGF133" s="582">
        <v>100855</v>
      </c>
      <c r="AGH133" s="582">
        <v>204096.5</v>
      </c>
      <c r="AGK133" s="582">
        <v>0</v>
      </c>
      <c r="AGN133" s="582">
        <v>44000</v>
      </c>
      <c r="AGO133" s="582">
        <v>104000</v>
      </c>
      <c r="AGP133" s="582">
        <v>72439</v>
      </c>
      <c r="AGR133" s="582">
        <v>91339.09</v>
      </c>
      <c r="AGW133" s="582">
        <v>323500</v>
      </c>
      <c r="AGY133" s="582">
        <v>84988</v>
      </c>
      <c r="AHB133" s="582">
        <v>17713</v>
      </c>
      <c r="AHC133" s="582">
        <v>259300</v>
      </c>
      <c r="AHD133" s="582">
        <v>1000</v>
      </c>
      <c r="AHG133" s="582">
        <v>70242</v>
      </c>
      <c r="AHH133" s="582">
        <v>150000</v>
      </c>
      <c r="AHI133" s="582">
        <v>42660</v>
      </c>
      <c r="AHM133" s="582">
        <v>56000</v>
      </c>
      <c r="AHN133" s="582">
        <v>11000</v>
      </c>
      <c r="AHQ133" s="576">
        <v>119856</v>
      </c>
      <c r="AHR133" s="576">
        <v>59055</v>
      </c>
      <c r="AHS133" s="576">
        <v>135170</v>
      </c>
      <c r="AHT133" s="582">
        <f t="shared" si="81"/>
        <v>61999769.119999997</v>
      </c>
      <c r="AHV133" s="611" t="s">
        <v>6248</v>
      </c>
      <c r="AHW133" s="611" t="s">
        <v>6174</v>
      </c>
      <c r="AHX133" s="611" t="s">
        <v>6175</v>
      </c>
    </row>
    <row r="134" spans="1:908" x14ac:dyDescent="0.7">
      <c r="A134" s="576" t="str">
        <f t="shared" si="80"/>
        <v>ภาระ</v>
      </c>
      <c r="B134" s="581" t="s">
        <v>6170</v>
      </c>
      <c r="C134" s="582" t="s">
        <v>6171</v>
      </c>
      <c r="D134" s="582">
        <v>31156.2</v>
      </c>
      <c r="E134" s="582">
        <v>73583.360000000001</v>
      </c>
      <c r="F134" s="582">
        <v>54041.72</v>
      </c>
      <c r="G134" s="582">
        <v>51818</v>
      </c>
      <c r="H134" s="582">
        <v>410389.78</v>
      </c>
      <c r="I134" s="582">
        <v>116253.37</v>
      </c>
      <c r="J134" s="582">
        <v>127649.42</v>
      </c>
      <c r="K134" s="582">
        <v>208865.24</v>
      </c>
      <c r="L134" s="582">
        <v>112523.35</v>
      </c>
      <c r="M134" s="582">
        <v>58278.65</v>
      </c>
      <c r="N134" s="582">
        <v>9226.48</v>
      </c>
      <c r="O134" s="582">
        <v>40350</v>
      </c>
      <c r="P134" s="582">
        <v>132860.42000000001</v>
      </c>
      <c r="Q134" s="582">
        <v>15384.04</v>
      </c>
      <c r="R134" s="582">
        <v>46115.79</v>
      </c>
      <c r="S134" s="582">
        <v>109182.59</v>
      </c>
      <c r="T134" s="582">
        <v>123710.26</v>
      </c>
      <c r="U134" s="582">
        <v>33860.300000000003</v>
      </c>
      <c r="W134" s="582">
        <v>149984.16</v>
      </c>
      <c r="X134" s="582">
        <v>0</v>
      </c>
      <c r="Y134" s="582">
        <v>89549.59</v>
      </c>
      <c r="Z134" s="582">
        <v>80005.86</v>
      </c>
      <c r="AA134" s="582">
        <v>194574.2</v>
      </c>
      <c r="AB134" s="582">
        <v>57237.21</v>
      </c>
      <c r="AC134" s="582">
        <v>239806.22</v>
      </c>
      <c r="AD134" s="582">
        <v>104059.31</v>
      </c>
      <c r="AE134" s="582">
        <v>86655.92</v>
      </c>
      <c r="AF134" s="582">
        <v>340187.38999999996</v>
      </c>
      <c r="AG134" s="582">
        <v>153429.51</v>
      </c>
      <c r="AH134" s="582">
        <v>488999.91</v>
      </c>
      <c r="AI134" s="582">
        <v>190185.54</v>
      </c>
      <c r="AJ134" s="582">
        <v>101839.51</v>
      </c>
      <c r="AK134" s="582">
        <v>16317.44</v>
      </c>
      <c r="AL134" s="582">
        <v>92516.89</v>
      </c>
      <c r="AM134" s="582">
        <v>52912.21</v>
      </c>
      <c r="AN134" s="582">
        <v>120698.1</v>
      </c>
      <c r="AO134" s="582">
        <v>126580.47</v>
      </c>
      <c r="AP134" s="582">
        <v>11316.77</v>
      </c>
      <c r="AQ134" s="582">
        <v>109271.83</v>
      </c>
      <c r="AR134" s="582">
        <v>118085.21</v>
      </c>
      <c r="AS134" s="582">
        <v>22166.39</v>
      </c>
      <c r="AU134" s="582">
        <v>40057.93</v>
      </c>
      <c r="AV134" s="582">
        <v>16457.57</v>
      </c>
      <c r="AW134" s="582">
        <v>30876.82</v>
      </c>
      <c r="AX134" s="582">
        <v>50302.77</v>
      </c>
      <c r="AY134" s="582">
        <v>55569.35</v>
      </c>
      <c r="AZ134" s="582">
        <v>34948.400000000001</v>
      </c>
      <c r="BA134" s="582">
        <v>48145.71</v>
      </c>
      <c r="BB134" s="582">
        <v>22626.52</v>
      </c>
      <c r="BC134" s="582">
        <v>15851.22</v>
      </c>
      <c r="BD134" s="582">
        <v>35804.199999999997</v>
      </c>
      <c r="BE134" s="582">
        <v>30268.1</v>
      </c>
      <c r="BF134" s="582">
        <v>142491.85</v>
      </c>
      <c r="BG134" s="582">
        <v>15724.41</v>
      </c>
      <c r="BH134" s="582">
        <v>38166.17</v>
      </c>
      <c r="BI134" s="582">
        <v>795096.4</v>
      </c>
      <c r="BJ134" s="582">
        <v>182135.07399999999</v>
      </c>
      <c r="BK134" s="582">
        <v>65530.559999999998</v>
      </c>
      <c r="BL134" s="582">
        <v>55398.5</v>
      </c>
      <c r="BM134" s="582">
        <v>84544.68</v>
      </c>
      <c r="BN134" s="582">
        <v>78170.929999999993</v>
      </c>
      <c r="BO134" s="582">
        <v>55162.27</v>
      </c>
      <c r="BP134" s="582">
        <v>4290.99</v>
      </c>
      <c r="BQ134" s="582">
        <v>47006.66</v>
      </c>
      <c r="BR134" s="582">
        <v>1291194.79</v>
      </c>
      <c r="BS134" s="582">
        <v>308230.05</v>
      </c>
      <c r="BT134" s="582">
        <v>79244.850000000006</v>
      </c>
      <c r="BU134" s="582">
        <v>84032.47</v>
      </c>
      <c r="BV134" s="582">
        <v>123943.31</v>
      </c>
      <c r="BW134" s="582">
        <v>87572.28</v>
      </c>
      <c r="BX134" s="582">
        <v>109186.82</v>
      </c>
      <c r="BY134" s="582">
        <v>0</v>
      </c>
      <c r="BZ134" s="582">
        <v>182013.06</v>
      </c>
      <c r="CA134" s="582">
        <v>17583.099999999999</v>
      </c>
      <c r="CB134" s="582">
        <v>0</v>
      </c>
      <c r="CC134" s="582">
        <v>40601.769999999997</v>
      </c>
      <c r="CD134" s="582">
        <v>13559.64</v>
      </c>
      <c r="CE134" s="582">
        <v>0</v>
      </c>
      <c r="CF134" s="582">
        <v>0</v>
      </c>
      <c r="CG134" s="582">
        <v>37386.589999999997</v>
      </c>
      <c r="CH134" s="582">
        <v>65709.42</v>
      </c>
      <c r="CI134" s="582">
        <v>202525.44</v>
      </c>
      <c r="CJ134" s="582">
        <v>77340.639999999999</v>
      </c>
      <c r="CK134" s="582">
        <v>69937.55</v>
      </c>
      <c r="CL134" s="582">
        <v>30180.09</v>
      </c>
      <c r="CM134" s="582">
        <v>44644.08</v>
      </c>
      <c r="CN134" s="582">
        <v>73985.55</v>
      </c>
      <c r="CO134" s="582">
        <v>61024.88</v>
      </c>
      <c r="CP134" s="582">
        <v>89986.63</v>
      </c>
      <c r="CQ134" s="582">
        <v>49341.89</v>
      </c>
      <c r="CR134" s="582">
        <v>63069.47</v>
      </c>
      <c r="CS134" s="582">
        <v>47770.14</v>
      </c>
      <c r="CT134" s="582">
        <v>38441.57</v>
      </c>
      <c r="CU134" s="582">
        <v>15674.1</v>
      </c>
      <c r="CV134" s="582">
        <v>110646.66</v>
      </c>
      <c r="CW134" s="582">
        <v>28430.19</v>
      </c>
      <c r="CX134" s="582">
        <v>4534.2</v>
      </c>
      <c r="CY134" s="582">
        <v>12936.92</v>
      </c>
      <c r="CZ134" s="582">
        <v>133756.56</v>
      </c>
      <c r="DA134" s="582">
        <v>53668.76</v>
      </c>
      <c r="DB134" s="582">
        <v>474775.22</v>
      </c>
      <c r="DC134" s="582">
        <v>500670.62</v>
      </c>
      <c r="DD134" s="582">
        <v>79577.960000000006</v>
      </c>
      <c r="DE134" s="582">
        <v>68167.7</v>
      </c>
      <c r="DF134" s="582">
        <v>206688.73</v>
      </c>
      <c r="DG134" s="582">
        <v>57234.78</v>
      </c>
      <c r="DH134" s="582">
        <v>195274.49</v>
      </c>
      <c r="DI134" s="582">
        <v>57305.79</v>
      </c>
      <c r="DJ134" s="582">
        <v>48823.94</v>
      </c>
      <c r="DK134" s="582">
        <v>22388.49</v>
      </c>
      <c r="DL134" s="582">
        <v>84216.85</v>
      </c>
      <c r="DM134" s="582">
        <v>110698.68</v>
      </c>
      <c r="DN134" s="582">
        <v>49597.77</v>
      </c>
      <c r="DO134" s="582">
        <v>113913.22</v>
      </c>
      <c r="DP134" s="582">
        <v>22652.6</v>
      </c>
      <c r="DQ134" s="582">
        <v>112979.09</v>
      </c>
      <c r="DR134" s="582">
        <v>29595.21</v>
      </c>
      <c r="DS134" s="582">
        <v>105359.53</v>
      </c>
      <c r="DU134" s="582">
        <v>154398.47</v>
      </c>
      <c r="DV134" s="582">
        <v>211038.58</v>
      </c>
      <c r="DX134" s="582">
        <v>22215.360000000001</v>
      </c>
      <c r="DY134" s="582">
        <v>165699.04999999999</v>
      </c>
      <c r="DZ134" s="582">
        <v>119078.39</v>
      </c>
      <c r="EA134" s="582">
        <v>30064.03</v>
      </c>
      <c r="EB134" s="582">
        <v>86578.58</v>
      </c>
      <c r="EC134" s="582">
        <v>21237.1</v>
      </c>
      <c r="ED134" s="582">
        <v>74097.009999999995</v>
      </c>
      <c r="EE134" s="582">
        <v>210289.18</v>
      </c>
      <c r="EF134" s="582">
        <v>212436.71</v>
      </c>
      <c r="EG134" s="582">
        <v>48835.7</v>
      </c>
      <c r="EH134" s="582">
        <v>86534.34</v>
      </c>
      <c r="EI134" s="582">
        <v>102836.28</v>
      </c>
      <c r="EJ134" s="582">
        <v>100475.42</v>
      </c>
      <c r="EK134" s="582">
        <v>233409.91</v>
      </c>
      <c r="EL134" s="582">
        <v>30182.95</v>
      </c>
      <c r="EM134" s="582">
        <v>27666.46</v>
      </c>
      <c r="EN134" s="582">
        <v>23796.32</v>
      </c>
      <c r="EO134" s="582">
        <v>68595.03</v>
      </c>
      <c r="EP134" s="582">
        <v>24676.48</v>
      </c>
      <c r="EQ134" s="582">
        <v>34505.54</v>
      </c>
      <c r="ER134" s="582">
        <v>64739.72</v>
      </c>
      <c r="ES134" s="582">
        <v>9528.9599999999991</v>
      </c>
      <c r="ET134" s="582">
        <v>151102.96</v>
      </c>
      <c r="EU134" s="582">
        <v>92353.47</v>
      </c>
      <c r="EV134" s="582">
        <v>287978.48</v>
      </c>
      <c r="EW134" s="582">
        <v>364468.84</v>
      </c>
      <c r="EX134" s="582">
        <v>11034.72</v>
      </c>
      <c r="EY134" s="582">
        <v>27628.639999999999</v>
      </c>
      <c r="EZ134" s="582">
        <v>40018.15</v>
      </c>
      <c r="FA134" s="582">
        <v>294589.68</v>
      </c>
      <c r="FB134" s="582">
        <v>22322.01</v>
      </c>
      <c r="FC134" s="582">
        <v>101205.69</v>
      </c>
      <c r="FD134" s="582">
        <v>105461.47</v>
      </c>
      <c r="FE134" s="582">
        <v>42341.41</v>
      </c>
      <c r="FF134" s="582">
        <v>22518.12</v>
      </c>
      <c r="FG134" s="582">
        <v>34232.870000000003</v>
      </c>
      <c r="FH134" s="582">
        <v>50280.02</v>
      </c>
      <c r="FI134" s="582">
        <v>3107.99</v>
      </c>
      <c r="FJ134" s="582">
        <v>17587.09</v>
      </c>
      <c r="FK134" s="582">
        <v>34793.94</v>
      </c>
      <c r="FM134" s="582">
        <v>33656.639999999999</v>
      </c>
      <c r="FN134" s="582">
        <v>35824.550000000003</v>
      </c>
      <c r="FO134" s="582">
        <v>14125.63</v>
      </c>
      <c r="FP134" s="582">
        <v>0</v>
      </c>
      <c r="FQ134" s="582">
        <v>171255.09</v>
      </c>
      <c r="FR134" s="582">
        <v>46272.93</v>
      </c>
      <c r="FS134" s="582">
        <v>74530.36</v>
      </c>
      <c r="FT134" s="582">
        <v>64418.01</v>
      </c>
      <c r="FU134" s="582">
        <v>89209.04</v>
      </c>
      <c r="FV134" s="582">
        <v>35622.550000000003</v>
      </c>
      <c r="FW134" s="582">
        <v>47798.85</v>
      </c>
      <c r="FX134" s="582">
        <v>90242.36</v>
      </c>
      <c r="FY134" s="582">
        <v>140849.07</v>
      </c>
      <c r="FZ134" s="582">
        <v>61210.41</v>
      </c>
      <c r="GA134" s="582">
        <v>141123.49</v>
      </c>
      <c r="GB134" s="582">
        <v>52209.01</v>
      </c>
      <c r="GC134" s="582">
        <v>197441</v>
      </c>
      <c r="GD134" s="582">
        <v>35414.68</v>
      </c>
      <c r="GE134" s="582">
        <v>47481.91</v>
      </c>
      <c r="GF134" s="582">
        <v>30836.2</v>
      </c>
      <c r="GG134" s="582">
        <v>49593.89</v>
      </c>
      <c r="GH134" s="582">
        <v>74606.490000000005</v>
      </c>
      <c r="GI134" s="582">
        <v>88332.62</v>
      </c>
      <c r="GJ134" s="582">
        <v>28101.67</v>
      </c>
      <c r="GK134" s="582">
        <v>22513.52</v>
      </c>
      <c r="GL134" s="582">
        <v>64062.26</v>
      </c>
      <c r="GM134" s="582">
        <v>30440.75</v>
      </c>
      <c r="GN134" s="582">
        <v>17117.68</v>
      </c>
      <c r="GO134" s="582">
        <v>7202.51</v>
      </c>
      <c r="GP134" s="582">
        <v>14438.96</v>
      </c>
      <c r="GQ134" s="582">
        <v>232142.83</v>
      </c>
      <c r="GR134" s="582">
        <v>88473.56</v>
      </c>
      <c r="GS134" s="582">
        <v>37742.720000000001</v>
      </c>
      <c r="GT134" s="582">
        <v>86433.02</v>
      </c>
      <c r="GU134" s="582">
        <v>25884.84</v>
      </c>
      <c r="GV134" s="582">
        <v>55676.89</v>
      </c>
      <c r="GW134" s="582">
        <v>53629.86</v>
      </c>
      <c r="GX134" s="582">
        <v>29882.47</v>
      </c>
      <c r="GY134" s="582">
        <v>245275.97</v>
      </c>
      <c r="GZ134" s="582">
        <v>22850.31</v>
      </c>
      <c r="HA134" s="582">
        <v>30797.32</v>
      </c>
      <c r="HB134" s="582">
        <v>54922.77</v>
      </c>
      <c r="HC134" s="582">
        <v>795335.25</v>
      </c>
      <c r="HD134" s="582">
        <v>1635869.84</v>
      </c>
      <c r="HE134" s="582">
        <v>251582.61</v>
      </c>
      <c r="HF134" s="582">
        <v>161211.79</v>
      </c>
      <c r="HG134" s="582">
        <v>92103.540000000008</v>
      </c>
      <c r="HH134" s="582">
        <v>167444.09</v>
      </c>
      <c r="HI134" s="582">
        <v>64800.08</v>
      </c>
      <c r="HK134" s="582">
        <v>852677.82</v>
      </c>
      <c r="HL134" s="582">
        <v>59003.31</v>
      </c>
      <c r="HM134" s="582">
        <v>193922.25</v>
      </c>
      <c r="HN134" s="582">
        <v>76899.77</v>
      </c>
      <c r="HO134" s="582">
        <v>7719.65</v>
      </c>
      <c r="HP134" s="582">
        <v>30500.39</v>
      </c>
      <c r="HQ134" s="582">
        <v>70100.06</v>
      </c>
      <c r="HR134" s="582">
        <v>15381.66</v>
      </c>
      <c r="HS134" s="582">
        <v>12521.18</v>
      </c>
      <c r="HT134" s="582">
        <v>89437.759999999995</v>
      </c>
      <c r="HU134" s="582">
        <v>0</v>
      </c>
      <c r="HV134" s="582">
        <v>13323.07</v>
      </c>
      <c r="HW134" s="582">
        <v>19096.66</v>
      </c>
      <c r="HX134" s="582">
        <v>51414.83</v>
      </c>
      <c r="HY134" s="582">
        <v>43053.71</v>
      </c>
      <c r="HZ134" s="582">
        <v>43230.91</v>
      </c>
      <c r="IA134" s="582">
        <v>53274.080000000002</v>
      </c>
      <c r="IB134" s="582">
        <v>52434.28</v>
      </c>
      <c r="IC134" s="582">
        <v>8985.52</v>
      </c>
      <c r="ID134" s="582">
        <v>37939.74</v>
      </c>
      <c r="IE134" s="582">
        <v>18215.55</v>
      </c>
      <c r="IF134" s="582">
        <v>49034.92</v>
      </c>
      <c r="IG134" s="582">
        <v>10641.28</v>
      </c>
      <c r="IH134" s="582">
        <v>13084.09</v>
      </c>
      <c r="II134" s="582">
        <v>167437.71</v>
      </c>
      <c r="IJ134" s="582">
        <v>3819.1</v>
      </c>
      <c r="IK134" s="582">
        <v>0</v>
      </c>
      <c r="IL134" s="582">
        <v>55207.37</v>
      </c>
      <c r="IM134" s="582">
        <v>151225.72</v>
      </c>
      <c r="IN134" s="582">
        <v>31279.040000000001</v>
      </c>
      <c r="IO134" s="582">
        <v>0</v>
      </c>
      <c r="IP134" s="582">
        <v>6607.89</v>
      </c>
      <c r="IQ134" s="582">
        <v>25945.4</v>
      </c>
      <c r="IR134" s="582">
        <v>0</v>
      </c>
      <c r="IS134" s="582">
        <v>12574.81</v>
      </c>
      <c r="IT134" s="582">
        <v>377803.6</v>
      </c>
      <c r="IU134" s="582">
        <v>1633.07</v>
      </c>
      <c r="IV134" s="582">
        <v>66408.320000000007</v>
      </c>
      <c r="IW134" s="582">
        <v>13258.61</v>
      </c>
      <c r="IX134" s="582">
        <v>20150.2</v>
      </c>
      <c r="IY134" s="582">
        <v>14370.67</v>
      </c>
      <c r="IZ134" s="582">
        <v>1625.3</v>
      </c>
      <c r="JA134" s="582">
        <v>43077.03</v>
      </c>
      <c r="JB134" s="582">
        <v>30522.11</v>
      </c>
      <c r="JC134" s="582">
        <v>18103.72</v>
      </c>
      <c r="JD134" s="582">
        <v>0</v>
      </c>
      <c r="JE134" s="582">
        <v>14347.77</v>
      </c>
      <c r="JF134" s="582">
        <v>42284.91</v>
      </c>
      <c r="JH134" s="582">
        <v>12182.36</v>
      </c>
      <c r="JI134" s="582">
        <v>21024.09</v>
      </c>
      <c r="JJ134" s="582">
        <v>36332.33</v>
      </c>
      <c r="JK134" s="582">
        <v>19744.37</v>
      </c>
      <c r="JL134" s="582">
        <v>282375.24</v>
      </c>
      <c r="JM134" s="582">
        <v>31595.3</v>
      </c>
      <c r="JN134" s="582">
        <v>23570.81</v>
      </c>
      <c r="JO134" s="582">
        <v>150007.71</v>
      </c>
      <c r="JP134" s="582">
        <v>26581.439999999999</v>
      </c>
      <c r="JQ134" s="582">
        <v>55145.85</v>
      </c>
      <c r="JR134" s="582">
        <v>15920.94</v>
      </c>
      <c r="JS134" s="582">
        <v>0</v>
      </c>
      <c r="JT134" s="582">
        <v>0</v>
      </c>
      <c r="JU134" s="582">
        <v>31742.31</v>
      </c>
      <c r="JV134" s="582">
        <v>12019.97</v>
      </c>
      <c r="JW134" s="582">
        <v>0</v>
      </c>
      <c r="JX134" s="582">
        <v>29211.72</v>
      </c>
      <c r="JY134" s="582">
        <v>0</v>
      </c>
      <c r="JZ134" s="582">
        <v>35044.449999999997</v>
      </c>
      <c r="KA134" s="582">
        <v>0</v>
      </c>
      <c r="KB134" s="582">
        <v>58116.54</v>
      </c>
      <c r="KC134" s="582">
        <v>0</v>
      </c>
      <c r="KD134" s="582">
        <v>50589.05</v>
      </c>
      <c r="KE134" s="582">
        <v>28605.4</v>
      </c>
      <c r="KF134" s="582">
        <v>18818.09</v>
      </c>
      <c r="KG134" s="582">
        <v>0</v>
      </c>
      <c r="KH134" s="582">
        <v>4373.42</v>
      </c>
      <c r="KJ134" s="582">
        <v>479606.77</v>
      </c>
      <c r="KK134" s="582">
        <v>38968.39</v>
      </c>
      <c r="KL134" s="582">
        <v>7418.39</v>
      </c>
      <c r="KM134" s="582">
        <v>120512.48</v>
      </c>
      <c r="KN134" s="582">
        <v>25994.58</v>
      </c>
      <c r="KO134" s="582">
        <v>183612.41</v>
      </c>
      <c r="KP134" s="582">
        <v>53609.27</v>
      </c>
      <c r="KQ134" s="582">
        <v>19966.73</v>
      </c>
      <c r="KR134" s="582">
        <v>163394.76999999999</v>
      </c>
      <c r="KS134" s="582">
        <v>0</v>
      </c>
      <c r="KT134" s="582">
        <v>108170.6</v>
      </c>
      <c r="KU134" s="582">
        <v>0</v>
      </c>
      <c r="KV134" s="582">
        <v>17804.23</v>
      </c>
      <c r="KW134" s="582">
        <v>50753.63</v>
      </c>
      <c r="KX134" s="582">
        <v>399022.62</v>
      </c>
      <c r="KY134" s="582">
        <v>78804.3</v>
      </c>
      <c r="KZ134" s="582">
        <v>284395.70999999996</v>
      </c>
      <c r="LA134" s="582">
        <v>57761.17</v>
      </c>
      <c r="LB134" s="582">
        <v>7971.41</v>
      </c>
      <c r="LC134" s="582">
        <v>68612.649999999994</v>
      </c>
      <c r="LD134" s="582">
        <v>73955.12</v>
      </c>
      <c r="LE134" s="582">
        <v>32233.01</v>
      </c>
      <c r="LF134" s="582">
        <v>41584.269999999997</v>
      </c>
      <c r="LG134" s="582">
        <v>27216.61</v>
      </c>
      <c r="LH134" s="582">
        <v>82711.73</v>
      </c>
      <c r="LI134" s="582">
        <v>9861.6</v>
      </c>
      <c r="LJ134" s="582">
        <v>25049.05</v>
      </c>
      <c r="LK134" s="582">
        <v>179925.79</v>
      </c>
      <c r="LL134" s="582">
        <v>85394.44</v>
      </c>
      <c r="LM134" s="582">
        <v>39743.42</v>
      </c>
      <c r="LN134" s="582">
        <v>-26826.26</v>
      </c>
      <c r="LO134" s="582">
        <v>83871.59</v>
      </c>
      <c r="LP134" s="582">
        <v>45638.16</v>
      </c>
      <c r="LQ134" s="582">
        <v>54168.67</v>
      </c>
      <c r="LR134" s="582">
        <v>69730.48</v>
      </c>
      <c r="LS134" s="582">
        <v>297212.39</v>
      </c>
      <c r="LT134" s="582">
        <v>39262.78</v>
      </c>
      <c r="LU134" s="582">
        <v>11908.24</v>
      </c>
      <c r="LV134" s="582">
        <v>488321.02</v>
      </c>
      <c r="LW134" s="582">
        <v>254548.1</v>
      </c>
      <c r="LZ134" s="582">
        <v>110591.67</v>
      </c>
      <c r="MA134" s="582">
        <v>123382.46</v>
      </c>
      <c r="MB134" s="582">
        <v>63895.839999999997</v>
      </c>
      <c r="MC134" s="582">
        <v>93566.03</v>
      </c>
      <c r="MD134" s="582">
        <v>91462.42</v>
      </c>
      <c r="ME134" s="582">
        <v>125877.1</v>
      </c>
      <c r="MF134" s="582">
        <v>86475.24</v>
      </c>
      <c r="MG134" s="582">
        <v>30578.6</v>
      </c>
      <c r="MH134" s="582">
        <v>885622.86</v>
      </c>
      <c r="MI134" s="582">
        <v>25229.51</v>
      </c>
      <c r="MJ134" s="582">
        <v>18974.18</v>
      </c>
      <c r="MK134" s="582">
        <v>18865.05</v>
      </c>
      <c r="ML134" s="582">
        <v>14628.37</v>
      </c>
      <c r="MM134" s="582">
        <v>30274.92</v>
      </c>
      <c r="MN134" s="582">
        <v>21796.62</v>
      </c>
      <c r="MO134" s="582">
        <v>31110.12</v>
      </c>
      <c r="MP134" s="582">
        <v>0</v>
      </c>
      <c r="MQ134" s="582">
        <v>28575.66</v>
      </c>
      <c r="MR134" s="582">
        <v>23648.23</v>
      </c>
      <c r="MS134" s="582">
        <v>20765.580000000002</v>
      </c>
      <c r="MT134" s="582">
        <v>34673.049999999996</v>
      </c>
      <c r="MU134" s="582">
        <v>33397.26</v>
      </c>
      <c r="MV134" s="582">
        <v>61612.63</v>
      </c>
      <c r="MW134" s="582">
        <v>34604.28</v>
      </c>
      <c r="MX134" s="582">
        <v>84325.66</v>
      </c>
      <c r="MY134" s="582">
        <v>49186.2</v>
      </c>
      <c r="MZ134" s="582">
        <v>0</v>
      </c>
      <c r="NA134" s="582">
        <v>0</v>
      </c>
      <c r="NB134" s="582">
        <v>44793.5</v>
      </c>
      <c r="NC134" s="582">
        <v>12827.34</v>
      </c>
      <c r="ND134" s="582">
        <v>12025.39</v>
      </c>
      <c r="NE134" s="582">
        <v>126736.51</v>
      </c>
      <c r="NF134" s="582">
        <v>0</v>
      </c>
      <c r="NG134" s="582">
        <v>48896.572099999998</v>
      </c>
      <c r="NH134" s="582">
        <v>1041343.96</v>
      </c>
      <c r="NI134" s="582">
        <v>13115.57</v>
      </c>
      <c r="NJ134" s="582">
        <v>55188.28</v>
      </c>
      <c r="NK134" s="582">
        <v>126867.99</v>
      </c>
      <c r="NL134" s="582">
        <v>304245.18</v>
      </c>
      <c r="NM134" s="582">
        <v>10021.07</v>
      </c>
      <c r="NN134" s="582">
        <v>89179.78</v>
      </c>
      <c r="NO134" s="582">
        <v>0</v>
      </c>
      <c r="NP134" s="582">
        <v>27331.96</v>
      </c>
      <c r="NR134" s="582">
        <v>22992.45</v>
      </c>
      <c r="NS134" s="582">
        <v>40058.620000000003</v>
      </c>
      <c r="NT134" s="582">
        <v>32532.16</v>
      </c>
      <c r="NU134" s="582">
        <v>14282.96</v>
      </c>
      <c r="NV134" s="582">
        <v>2154.3000000000002</v>
      </c>
      <c r="NW134" s="582">
        <v>30290.12</v>
      </c>
      <c r="NX134" s="582">
        <v>105277.52</v>
      </c>
      <c r="NY134" s="582">
        <v>352715.97000000003</v>
      </c>
      <c r="NZ134" s="582">
        <v>31788.260000000002</v>
      </c>
      <c r="OA134" s="582">
        <v>34441.550000000003</v>
      </c>
      <c r="OB134" s="582">
        <v>21398.75</v>
      </c>
      <c r="OC134" s="582">
        <v>0</v>
      </c>
      <c r="OD134" s="582">
        <v>13673.37</v>
      </c>
      <c r="OE134" s="582">
        <v>21083.25</v>
      </c>
      <c r="OF134" s="582">
        <v>209135.99</v>
      </c>
      <c r="OG134" s="582">
        <v>0</v>
      </c>
      <c r="OH134" s="582">
        <v>176712.43</v>
      </c>
      <c r="OI134" s="582">
        <v>58714.62</v>
      </c>
      <c r="OJ134" s="582">
        <v>46200.87</v>
      </c>
      <c r="OK134" s="582">
        <v>100479.2</v>
      </c>
      <c r="OL134" s="582">
        <v>24556.26</v>
      </c>
      <c r="OM134" s="582">
        <v>139721.54</v>
      </c>
      <c r="ON134" s="582">
        <v>33461.26</v>
      </c>
      <c r="OO134" s="582">
        <v>135868.07</v>
      </c>
      <c r="OP134" s="582">
        <v>284793.23</v>
      </c>
      <c r="OQ134" s="582">
        <v>100372.48</v>
      </c>
      <c r="OR134" s="582">
        <v>112767.28</v>
      </c>
      <c r="OS134" s="582">
        <v>39962.050000000003</v>
      </c>
      <c r="OU134" s="582">
        <v>21632.560000000001</v>
      </c>
      <c r="OV134" s="582">
        <v>11182.81</v>
      </c>
      <c r="OW134" s="582">
        <v>41085.160000000003</v>
      </c>
      <c r="OX134" s="582">
        <v>50717.49</v>
      </c>
      <c r="OY134" s="582">
        <v>218223.03</v>
      </c>
      <c r="OZ134" s="582">
        <v>25076.9</v>
      </c>
      <c r="PA134" s="582">
        <v>38365.699999999997</v>
      </c>
      <c r="PB134" s="582">
        <v>26740.52</v>
      </c>
      <c r="PD134" s="582">
        <v>24850.2</v>
      </c>
      <c r="PE134" s="582">
        <v>52418.59</v>
      </c>
      <c r="PF134" s="582">
        <v>29024.940000000002</v>
      </c>
      <c r="PG134" s="582">
        <v>53715.67</v>
      </c>
      <c r="PH134" s="582">
        <v>146639.94</v>
      </c>
      <c r="PI134" s="582">
        <v>33958.870000000003</v>
      </c>
      <c r="PJ134" s="582">
        <v>37821.32</v>
      </c>
      <c r="PK134" s="582">
        <v>58683.45</v>
      </c>
      <c r="PL134" s="582">
        <v>128835.21</v>
      </c>
      <c r="PM134" s="582">
        <v>72679.929999999993</v>
      </c>
      <c r="PN134" s="582">
        <v>83248.13</v>
      </c>
      <c r="PO134" s="582">
        <v>22821.25</v>
      </c>
      <c r="PP134" s="582">
        <v>194138.47</v>
      </c>
      <c r="PQ134" s="582">
        <v>19140.580000000002</v>
      </c>
      <c r="PR134" s="582">
        <v>34718.11</v>
      </c>
      <c r="PS134" s="582">
        <v>37253.86</v>
      </c>
      <c r="PT134" s="582">
        <v>9879.49</v>
      </c>
      <c r="PW134" s="582">
        <v>0</v>
      </c>
      <c r="PX134" s="582">
        <v>98382.7</v>
      </c>
      <c r="PZ134" s="582">
        <v>36112.629999999997</v>
      </c>
      <c r="QA134" s="582">
        <v>30859.8</v>
      </c>
      <c r="QF134" s="582">
        <v>20553.89</v>
      </c>
      <c r="QG134" s="582">
        <v>33371.64</v>
      </c>
      <c r="QL134" s="582">
        <v>17874.900000000001</v>
      </c>
      <c r="QN134" s="582">
        <v>61.6</v>
      </c>
      <c r="QP134" s="582">
        <v>11893.72</v>
      </c>
      <c r="QR134" s="582">
        <v>11764.55</v>
      </c>
      <c r="QU134" s="582">
        <v>222.47</v>
      </c>
      <c r="QV134" s="582">
        <v>50517.94</v>
      </c>
      <c r="QW134" s="582">
        <v>187953.34</v>
      </c>
      <c r="QX134" s="582">
        <v>67926.539999999994</v>
      </c>
      <c r="QY134" s="582">
        <v>125754.39</v>
      </c>
      <c r="QZ134" s="582">
        <v>95615.21</v>
      </c>
      <c r="RA134" s="582">
        <v>71424.13</v>
      </c>
      <c r="RB134" s="582">
        <v>48271.92</v>
      </c>
      <c r="RD134" s="582">
        <v>105282.27</v>
      </c>
      <c r="RE134" s="582">
        <v>15674.76</v>
      </c>
      <c r="RF134" s="582">
        <v>59600.45</v>
      </c>
      <c r="RG134" s="582">
        <v>44835.79</v>
      </c>
      <c r="RH134" s="582">
        <v>964063.05</v>
      </c>
      <c r="RI134" s="582">
        <v>145692.76999999999</v>
      </c>
      <c r="RJ134" s="582">
        <v>136503.09</v>
      </c>
      <c r="RK134" s="582">
        <v>42100.33</v>
      </c>
      <c r="RL134" s="582">
        <v>283088.57</v>
      </c>
      <c r="RM134" s="582">
        <v>89267.13</v>
      </c>
      <c r="RN134" s="582">
        <v>105191.66</v>
      </c>
      <c r="RO134" s="582">
        <v>20112.22</v>
      </c>
      <c r="RP134" s="582">
        <v>28493.73</v>
      </c>
      <c r="RQ134" s="582">
        <v>117155.4</v>
      </c>
      <c r="RR134" s="582">
        <v>121333.35</v>
      </c>
      <c r="RS134" s="582">
        <v>24089.62</v>
      </c>
      <c r="RT134" s="582">
        <v>37561.83</v>
      </c>
      <c r="RU134" s="582">
        <v>32289.88</v>
      </c>
      <c r="RV134" s="582">
        <v>30535.93</v>
      </c>
      <c r="RW134" s="582">
        <v>28307.56</v>
      </c>
      <c r="RX134" s="582">
        <v>15202.32</v>
      </c>
      <c r="RY134" s="582">
        <v>18966.32</v>
      </c>
      <c r="RZ134" s="582">
        <v>17462.34</v>
      </c>
      <c r="SA134" s="582">
        <v>25366.2</v>
      </c>
      <c r="SB134" s="582">
        <v>1204599.3899999999</v>
      </c>
      <c r="SC134" s="582">
        <v>31376.67</v>
      </c>
      <c r="SD134" s="582">
        <v>43642.97</v>
      </c>
      <c r="SE134" s="582">
        <v>18233.099999999999</v>
      </c>
      <c r="SF134" s="582">
        <v>15503.39</v>
      </c>
      <c r="SG134" s="582">
        <v>47261.91</v>
      </c>
      <c r="SH134" s="582">
        <v>62345.75</v>
      </c>
      <c r="SI134" s="582">
        <v>82913</v>
      </c>
      <c r="SJ134" s="582">
        <v>28744.42</v>
      </c>
      <c r="SK134" s="582">
        <v>43474.01</v>
      </c>
      <c r="SL134" s="582">
        <v>71845.78</v>
      </c>
      <c r="SM134" s="582">
        <v>19423.060000000001</v>
      </c>
      <c r="SN134" s="582">
        <v>222261.36</v>
      </c>
      <c r="SO134" s="582">
        <v>38773.21</v>
      </c>
      <c r="SP134" s="582">
        <v>52232.31</v>
      </c>
      <c r="SQ134" s="582">
        <v>103693.78</v>
      </c>
      <c r="SR134" s="582">
        <v>30749.81</v>
      </c>
      <c r="SS134" s="582">
        <v>68006.850000000006</v>
      </c>
      <c r="ST134" s="582">
        <v>57159.08</v>
      </c>
      <c r="SU134" s="582">
        <v>18712.63</v>
      </c>
      <c r="SV134" s="582">
        <v>313105.40000000002</v>
      </c>
      <c r="SW134" s="582">
        <v>45739.39</v>
      </c>
      <c r="SX134" s="582">
        <v>56908.24</v>
      </c>
      <c r="SY134" s="582">
        <v>7256.83</v>
      </c>
      <c r="SZ134" s="582">
        <v>30238.59</v>
      </c>
      <c r="TA134" s="582">
        <v>36482.19</v>
      </c>
      <c r="TB134" s="582">
        <v>37264.870000000003</v>
      </c>
      <c r="TC134" s="582">
        <v>89816.639999999999</v>
      </c>
      <c r="TD134" s="582">
        <v>65671.48</v>
      </c>
      <c r="TE134" s="582">
        <v>20774.91</v>
      </c>
      <c r="TF134" s="582">
        <v>15855.55</v>
      </c>
      <c r="TG134" s="582">
        <v>48121.93</v>
      </c>
      <c r="TH134" s="582">
        <v>14302.77</v>
      </c>
      <c r="TI134" s="582">
        <v>15404.11</v>
      </c>
      <c r="TJ134" s="582">
        <v>1009999.61</v>
      </c>
      <c r="TK134" s="582">
        <v>54203.44</v>
      </c>
      <c r="TL134" s="582">
        <v>25566.02</v>
      </c>
      <c r="TM134" s="582">
        <v>57263.46</v>
      </c>
      <c r="TN134" s="582">
        <v>41822.080000000002</v>
      </c>
      <c r="TO134" s="582">
        <v>44485.72</v>
      </c>
      <c r="TP134" s="582">
        <v>14895.03</v>
      </c>
      <c r="TQ134" s="582">
        <v>251899.75</v>
      </c>
      <c r="TR134" s="582">
        <v>40956.620000000003</v>
      </c>
      <c r="TS134" s="582">
        <v>98920.41</v>
      </c>
      <c r="TT134" s="582">
        <v>117585.52</v>
      </c>
      <c r="TU134" s="582">
        <v>53871.1</v>
      </c>
      <c r="TV134" s="582">
        <v>2774.75</v>
      </c>
      <c r="TW134" s="582">
        <v>45833.55</v>
      </c>
      <c r="TX134" s="582">
        <v>21087.53</v>
      </c>
      <c r="TY134" s="582">
        <v>46424.46</v>
      </c>
      <c r="TZ134" s="582">
        <v>239295.21</v>
      </c>
      <c r="UA134" s="582">
        <v>19249.740000000002</v>
      </c>
      <c r="UB134" s="582">
        <v>820948.58</v>
      </c>
      <c r="UC134" s="582">
        <v>82045.179999999993</v>
      </c>
      <c r="UD134" s="582">
        <v>67570.31</v>
      </c>
      <c r="UE134" s="582">
        <v>50102.29</v>
      </c>
      <c r="UF134" s="582">
        <v>541823.16</v>
      </c>
      <c r="UG134" s="582">
        <v>53285.24</v>
      </c>
      <c r="UH134" s="582">
        <v>29584.81</v>
      </c>
      <c r="UI134" s="582">
        <v>35261.29</v>
      </c>
      <c r="UJ134" s="582">
        <v>53468.08</v>
      </c>
      <c r="UK134" s="582">
        <v>209383.34</v>
      </c>
      <c r="UL134" s="582">
        <v>35778.43</v>
      </c>
      <c r="UM134" s="582">
        <v>81620.899999999994</v>
      </c>
      <c r="UN134" s="582">
        <v>0</v>
      </c>
      <c r="UO134" s="582">
        <v>60778.18</v>
      </c>
      <c r="UP134" s="582">
        <v>35139.300000000003</v>
      </c>
      <c r="UQ134" s="582">
        <v>1414826.07</v>
      </c>
      <c r="UR134" s="582">
        <v>64908.66</v>
      </c>
      <c r="US134" s="582">
        <v>73180.929999999993</v>
      </c>
      <c r="UT134" s="582">
        <v>422387.21</v>
      </c>
      <c r="UU134" s="582">
        <v>5810.23</v>
      </c>
      <c r="UV134" s="582">
        <v>75886.45</v>
      </c>
      <c r="UW134" s="582">
        <v>100947.01</v>
      </c>
      <c r="UX134" s="582">
        <v>8485.17</v>
      </c>
      <c r="UY134" s="582">
        <v>25754.05</v>
      </c>
      <c r="UZ134" s="582">
        <v>68806.53</v>
      </c>
      <c r="VA134" s="582">
        <v>67582.09</v>
      </c>
      <c r="VB134" s="582">
        <v>110366.99</v>
      </c>
      <c r="VC134" s="582">
        <v>43559.16</v>
      </c>
      <c r="VD134" s="582">
        <v>90672.78</v>
      </c>
      <c r="VE134" s="582">
        <v>4225.88</v>
      </c>
      <c r="VF134" s="582">
        <v>31970.799999999999</v>
      </c>
      <c r="VG134" s="582">
        <v>29508.21</v>
      </c>
      <c r="VH134" s="582">
        <v>18897.939999999999</v>
      </c>
      <c r="VI134" s="582">
        <v>121968.36</v>
      </c>
      <c r="VJ134" s="582">
        <v>15393.18</v>
      </c>
      <c r="VK134" s="582">
        <v>15627.05</v>
      </c>
      <c r="VL134" s="582">
        <v>21036.880000000001</v>
      </c>
      <c r="VM134" s="582">
        <v>49880.15</v>
      </c>
      <c r="VN134" s="582">
        <v>29206.94</v>
      </c>
      <c r="VO134" s="582">
        <v>16642.88</v>
      </c>
      <c r="VP134" s="582">
        <v>127846.53</v>
      </c>
      <c r="VQ134" s="582">
        <v>106565.56</v>
      </c>
      <c r="VS134" s="582">
        <v>63743.01</v>
      </c>
      <c r="VT134" s="582">
        <v>64918.400000000001</v>
      </c>
      <c r="VU134" s="582">
        <v>51221.26</v>
      </c>
      <c r="VV134" s="582">
        <v>113355.95</v>
      </c>
      <c r="VW134" s="582">
        <v>34833.919999999998</v>
      </c>
      <c r="VX134" s="582">
        <v>366642.8</v>
      </c>
      <c r="VY134" s="582">
        <v>26923.34</v>
      </c>
      <c r="VZ134" s="582">
        <v>16890.87</v>
      </c>
      <c r="WA134" s="582">
        <v>36906.43</v>
      </c>
      <c r="WC134" s="582">
        <v>123199.07</v>
      </c>
      <c r="WD134" s="582">
        <v>34827.599999999999</v>
      </c>
      <c r="WE134" s="582">
        <v>20883.36</v>
      </c>
      <c r="WF134" s="582">
        <v>41716.89</v>
      </c>
      <c r="WG134" s="582">
        <v>84498.38</v>
      </c>
      <c r="WH134" s="582">
        <v>157420.98000000001</v>
      </c>
      <c r="WI134" s="582">
        <v>76798.14</v>
      </c>
      <c r="WJ134" s="582">
        <v>56718.87</v>
      </c>
      <c r="WK134" s="582">
        <v>272198.03999999998</v>
      </c>
      <c r="WL134" s="582">
        <v>39447.480000000003</v>
      </c>
      <c r="WM134" s="582">
        <v>154090.43</v>
      </c>
      <c r="WN134" s="582">
        <v>38815.589999999997</v>
      </c>
      <c r="WO134" s="582">
        <v>54635.33</v>
      </c>
      <c r="WP134" s="582">
        <v>177395.79</v>
      </c>
      <c r="WQ134" s="582">
        <v>88538.46</v>
      </c>
      <c r="WR134" s="582">
        <v>73589.23</v>
      </c>
      <c r="WS134" s="582">
        <v>64166.18</v>
      </c>
      <c r="WT134" s="582">
        <v>23884.3</v>
      </c>
      <c r="WU134" s="582">
        <v>81194.62</v>
      </c>
      <c r="WV134" s="582">
        <v>139245.24</v>
      </c>
      <c r="WW134" s="582">
        <v>26448.23</v>
      </c>
      <c r="WX134" s="582">
        <v>53053.94</v>
      </c>
      <c r="WY134" s="582">
        <v>25629.02</v>
      </c>
      <c r="WZ134" s="582">
        <v>81132.039999999994</v>
      </c>
      <c r="XA134" s="582">
        <v>29493.3</v>
      </c>
      <c r="XB134" s="582">
        <v>4774.8999999999996</v>
      </c>
      <c r="XC134" s="582">
        <v>9880.99</v>
      </c>
      <c r="XD134" s="582">
        <v>130233.66</v>
      </c>
      <c r="XE134" s="582">
        <v>16331.4</v>
      </c>
      <c r="XF134" s="582">
        <v>14357.26</v>
      </c>
      <c r="XG134" s="582">
        <v>23591.74</v>
      </c>
      <c r="XH134" s="582">
        <v>34983.39</v>
      </c>
      <c r="XI134" s="582">
        <v>192546.55</v>
      </c>
      <c r="XJ134" s="582">
        <v>169994.52</v>
      </c>
      <c r="XK134" s="582">
        <v>41651.699999999997</v>
      </c>
      <c r="XL134" s="582">
        <v>377391.87</v>
      </c>
      <c r="XM134" s="582">
        <v>44202.239999999998</v>
      </c>
      <c r="XN134" s="582">
        <v>67578.98</v>
      </c>
      <c r="XO134" s="582">
        <v>338668.13</v>
      </c>
      <c r="XP134" s="582">
        <v>104668.02</v>
      </c>
      <c r="XQ134" s="582">
        <v>31393.43</v>
      </c>
      <c r="XR134" s="582">
        <v>146085.25</v>
      </c>
      <c r="XS134" s="582">
        <v>276325.49</v>
      </c>
      <c r="XT134" s="582">
        <v>53336.94</v>
      </c>
      <c r="XU134" s="582">
        <v>14236.53</v>
      </c>
      <c r="XV134" s="582">
        <v>26844.78</v>
      </c>
      <c r="XW134" s="582">
        <v>20132.96</v>
      </c>
      <c r="XX134" s="582">
        <v>31616.71</v>
      </c>
      <c r="XY134" s="582">
        <v>35200.68</v>
      </c>
      <c r="XZ134" s="582">
        <v>34770.629999999997</v>
      </c>
      <c r="YA134" s="582">
        <v>37284.92</v>
      </c>
      <c r="YB134" s="582">
        <v>38930.44</v>
      </c>
      <c r="YC134" s="582">
        <v>19481.32</v>
      </c>
      <c r="YD134" s="582">
        <v>48935.11</v>
      </c>
      <c r="YE134" s="582">
        <v>39883.06</v>
      </c>
      <c r="YF134" s="582">
        <v>22356.33</v>
      </c>
      <c r="YG134" s="582">
        <v>50200.66</v>
      </c>
      <c r="YH134" s="582">
        <v>77958.539999999994</v>
      </c>
      <c r="YI134" s="582">
        <v>34841.410000000003</v>
      </c>
      <c r="YJ134" s="582">
        <v>105885.8</v>
      </c>
      <c r="YK134" s="582">
        <v>41584.99</v>
      </c>
      <c r="YL134" s="582">
        <v>115134.21</v>
      </c>
      <c r="YM134" s="582">
        <v>48443.26</v>
      </c>
      <c r="YN134" s="582">
        <v>311923.42</v>
      </c>
      <c r="YO134" s="582">
        <v>257022.49</v>
      </c>
      <c r="YP134" s="582">
        <v>39333.31</v>
      </c>
      <c r="YQ134" s="582">
        <v>74006.45</v>
      </c>
      <c r="YR134" s="582">
        <v>47762.53</v>
      </c>
      <c r="YS134" s="582">
        <v>25057.41</v>
      </c>
      <c r="YT134" s="582">
        <v>16007.31</v>
      </c>
      <c r="YU134" s="582">
        <v>47552.49</v>
      </c>
      <c r="YV134" s="582">
        <v>40333.17</v>
      </c>
      <c r="YW134" s="582">
        <v>227842.31</v>
      </c>
      <c r="YX134" s="582">
        <v>54682.6</v>
      </c>
      <c r="YY134" s="582">
        <v>19912.009999999998</v>
      </c>
      <c r="YZ134" s="582">
        <v>29060.76</v>
      </c>
      <c r="ZA134" s="582">
        <v>19520.37</v>
      </c>
      <c r="ZB134" s="582">
        <v>8404.2999999999993</v>
      </c>
      <c r="ZC134" s="582">
        <v>18868.16</v>
      </c>
      <c r="ZD134" s="582">
        <v>24657.13</v>
      </c>
      <c r="ZE134" s="582">
        <v>26938.32</v>
      </c>
      <c r="ZG134" s="582">
        <v>47199.519999999997</v>
      </c>
      <c r="ZH134" s="582">
        <v>43912.21</v>
      </c>
      <c r="ZI134" s="582">
        <v>33464.839999999997</v>
      </c>
      <c r="ZJ134" s="582">
        <v>37299.17</v>
      </c>
      <c r="ZK134" s="582">
        <v>33435.25</v>
      </c>
      <c r="ZL134" s="582">
        <v>108802.5</v>
      </c>
      <c r="ZM134" s="582">
        <v>958524</v>
      </c>
      <c r="ZN134" s="582">
        <v>23315.31</v>
      </c>
      <c r="ZO134" s="582">
        <v>18523.349999999999</v>
      </c>
      <c r="ZP134" s="582">
        <v>253504.34</v>
      </c>
      <c r="ZQ134" s="582">
        <v>242971.11</v>
      </c>
      <c r="ZR134" s="582">
        <v>50033.33</v>
      </c>
      <c r="ZS134" s="582">
        <v>83961.37</v>
      </c>
      <c r="ZT134" s="582">
        <v>63884.77</v>
      </c>
      <c r="ZU134" s="582">
        <v>124500.04</v>
      </c>
      <c r="ZV134" s="582">
        <v>140283.26</v>
      </c>
      <c r="ZW134" s="582">
        <v>11397.58</v>
      </c>
      <c r="ZX134" s="582">
        <v>53858.26</v>
      </c>
      <c r="ZY134" s="582">
        <v>16937.8</v>
      </c>
      <c r="ZZ134" s="582">
        <v>162852.17000000001</v>
      </c>
      <c r="AAA134" s="582">
        <v>23067.439999999999</v>
      </c>
      <c r="AAB134" s="582">
        <v>40944.129999999997</v>
      </c>
      <c r="AAC134" s="582">
        <v>35602.9</v>
      </c>
      <c r="AAD134" s="582">
        <v>18449.72</v>
      </c>
      <c r="AAE134" s="582">
        <v>39223.18</v>
      </c>
      <c r="AAF134" s="582">
        <v>54124.58</v>
      </c>
      <c r="AAG134" s="582">
        <v>28609.56</v>
      </c>
      <c r="AAH134" s="582">
        <v>18417.509999999998</v>
      </c>
      <c r="AAJ134" s="582">
        <v>24224.6</v>
      </c>
      <c r="AAK134" s="582">
        <v>4968.55</v>
      </c>
      <c r="AAL134" s="582">
        <v>24972.23</v>
      </c>
      <c r="AAM134" s="582">
        <v>10990.44</v>
      </c>
      <c r="AAN134" s="582">
        <v>66582.67</v>
      </c>
      <c r="AAO134" s="582">
        <v>31845.68</v>
      </c>
      <c r="AAP134" s="582">
        <v>930005.39</v>
      </c>
      <c r="AAQ134" s="582">
        <v>57954.09</v>
      </c>
      <c r="AAR134" s="582">
        <v>62674.23</v>
      </c>
      <c r="AAS134" s="582">
        <v>209857.47</v>
      </c>
      <c r="AAT134" s="582">
        <v>68533.570000000007</v>
      </c>
      <c r="AAU134" s="582">
        <v>31454.880000000001</v>
      </c>
      <c r="AAV134" s="582">
        <v>47709.59</v>
      </c>
      <c r="AAW134" s="582">
        <v>74531.55</v>
      </c>
      <c r="AAX134" s="582">
        <v>234514.11</v>
      </c>
      <c r="AAY134" s="582">
        <v>54057.68</v>
      </c>
      <c r="AAZ134" s="582">
        <v>122920.99</v>
      </c>
      <c r="ABA134" s="582">
        <v>152597.57999999999</v>
      </c>
      <c r="ABB134" s="582">
        <v>141989.73000000001</v>
      </c>
      <c r="ABC134" s="582">
        <v>7992.55</v>
      </c>
      <c r="ABD134" s="582">
        <v>37404.99</v>
      </c>
      <c r="ABE134" s="582">
        <v>22109.5</v>
      </c>
      <c r="ABF134" s="582">
        <v>32654.78</v>
      </c>
      <c r="ABG134" s="582">
        <v>40470.26</v>
      </c>
      <c r="ABH134" s="582">
        <v>24229.919999999998</v>
      </c>
      <c r="ABI134" s="582">
        <v>159131.1</v>
      </c>
      <c r="ABJ134" s="582">
        <v>139849.85999999999</v>
      </c>
      <c r="ABK134" s="582">
        <v>33933.51</v>
      </c>
      <c r="ABL134" s="582">
        <v>28798.74</v>
      </c>
      <c r="ABM134" s="582">
        <v>9068.11</v>
      </c>
      <c r="ABN134" s="582">
        <v>31269.13</v>
      </c>
      <c r="ABO134" s="582">
        <v>39772.199999999997</v>
      </c>
      <c r="ABP134" s="582">
        <v>196020.22</v>
      </c>
      <c r="ABQ134" s="582">
        <v>74233.39</v>
      </c>
      <c r="ABR134" s="582">
        <v>33787.620000000003</v>
      </c>
      <c r="ABS134" s="582">
        <v>42390.53</v>
      </c>
      <c r="ABT134" s="582">
        <v>121386.6</v>
      </c>
      <c r="ABU134" s="582">
        <v>29559.33</v>
      </c>
      <c r="ABV134" s="582">
        <v>20024.21</v>
      </c>
      <c r="ABW134" s="582">
        <v>23475.73</v>
      </c>
      <c r="ABX134" s="582">
        <v>5420.92</v>
      </c>
      <c r="ABZ134" s="582">
        <v>0</v>
      </c>
      <c r="ACB134" s="582">
        <v>0</v>
      </c>
      <c r="ACC134" s="582">
        <v>35996.83</v>
      </c>
      <c r="ACD134" s="582">
        <v>336334.18</v>
      </c>
      <c r="ACF134" s="582">
        <v>96521.06</v>
      </c>
      <c r="ACG134" s="582">
        <v>15595.25</v>
      </c>
      <c r="ACH134" s="582">
        <v>45179.64</v>
      </c>
      <c r="ACI134" s="582">
        <v>20193.580000000002</v>
      </c>
      <c r="ACK134" s="582">
        <v>132738.41</v>
      </c>
      <c r="ACL134" s="582">
        <v>74050.740000000005</v>
      </c>
      <c r="ACM134" s="582">
        <v>101617.95</v>
      </c>
      <c r="ACO134" s="582">
        <v>27421.27</v>
      </c>
      <c r="ACQ134" s="582">
        <v>339204.61</v>
      </c>
      <c r="ACR134" s="582">
        <v>304589.75</v>
      </c>
      <c r="ACS134" s="582">
        <v>26198.61</v>
      </c>
      <c r="ACT134" s="582">
        <v>49139.839999999997</v>
      </c>
      <c r="ACU134" s="582">
        <v>52413.599999999999</v>
      </c>
      <c r="ACV134" s="582">
        <v>67101.08</v>
      </c>
      <c r="ACW134" s="582">
        <v>194376.93</v>
      </c>
      <c r="ACX134" s="582">
        <v>0</v>
      </c>
      <c r="ACY134" s="582">
        <v>39435.97</v>
      </c>
      <c r="ACZ134" s="582">
        <v>39956.14</v>
      </c>
      <c r="ADA134" s="582">
        <v>35347.269999999997</v>
      </c>
      <c r="ADB134" s="582">
        <v>5777.65</v>
      </c>
      <c r="ADC134" s="582">
        <v>35489.35</v>
      </c>
      <c r="ADD134" s="582">
        <v>15818.98</v>
      </c>
      <c r="ADE134" s="582">
        <v>27274.75</v>
      </c>
      <c r="ADF134" s="582">
        <v>31856.39</v>
      </c>
      <c r="ADG134" s="582">
        <v>242001.91</v>
      </c>
      <c r="ADH134" s="582">
        <v>106242.32</v>
      </c>
      <c r="ADI134" s="582">
        <v>51451.89</v>
      </c>
      <c r="ADJ134" s="582">
        <v>2997.24</v>
      </c>
      <c r="ADK134" s="582">
        <v>15510.64</v>
      </c>
      <c r="ADL134" s="582">
        <v>7656.2</v>
      </c>
      <c r="ADM134" s="582">
        <v>25788.44</v>
      </c>
      <c r="ADN134" s="582">
        <v>7005.47</v>
      </c>
      <c r="ADO134" s="582">
        <v>81957.210000000006</v>
      </c>
      <c r="ADQ134" s="582">
        <v>73989.710000000006</v>
      </c>
      <c r="ADR134" s="582">
        <v>141038.54999999999</v>
      </c>
      <c r="ADS134" s="582">
        <v>41085.370000000003</v>
      </c>
      <c r="ADT134" s="582">
        <v>92873.32</v>
      </c>
      <c r="ADU134" s="582">
        <v>0</v>
      </c>
      <c r="ADV134" s="582">
        <v>36713.21</v>
      </c>
      <c r="ADW134" s="582">
        <v>52513.02</v>
      </c>
      <c r="ADX134" s="582">
        <v>15027.11</v>
      </c>
      <c r="ADY134" s="582">
        <v>141277.41</v>
      </c>
      <c r="ADZ134" s="582">
        <v>754132.87</v>
      </c>
      <c r="AEB134" s="582">
        <v>166762.26999999999</v>
      </c>
      <c r="AEC134" s="582">
        <v>19738.68</v>
      </c>
      <c r="AED134" s="582">
        <v>66982.36</v>
      </c>
      <c r="AEE134" s="582">
        <v>55241.919999999998</v>
      </c>
      <c r="AEF134" s="582">
        <v>64511.58</v>
      </c>
      <c r="AEG134" s="582">
        <v>21491.88</v>
      </c>
      <c r="AEH134" s="582">
        <v>27856.13</v>
      </c>
      <c r="AEI134" s="582">
        <v>19709.11</v>
      </c>
      <c r="AEJ134" s="582">
        <v>59015.12</v>
      </c>
      <c r="AEK134" s="582">
        <v>72556.75</v>
      </c>
      <c r="AEL134" s="582">
        <v>25527.08</v>
      </c>
      <c r="AEM134" s="582">
        <v>59689.68</v>
      </c>
      <c r="AEN134" s="582">
        <v>85556.14</v>
      </c>
      <c r="AEO134" s="582">
        <v>187034.82</v>
      </c>
      <c r="AEP134" s="582">
        <v>20718.259999999998</v>
      </c>
      <c r="AEQ134" s="582">
        <v>95365.4</v>
      </c>
      <c r="AER134" s="582">
        <v>12670.88</v>
      </c>
      <c r="AES134" s="582">
        <v>88150.8</v>
      </c>
      <c r="AET134" s="582">
        <v>11158.8</v>
      </c>
      <c r="AEU134" s="582">
        <v>51669.56</v>
      </c>
      <c r="AEV134" s="582">
        <v>77658.320000000007</v>
      </c>
      <c r="AEW134" s="582">
        <v>44144.79</v>
      </c>
      <c r="AEX134" s="582">
        <v>0</v>
      </c>
      <c r="AEY134" s="582">
        <v>115681.28</v>
      </c>
      <c r="AEZ134" s="582">
        <v>26437</v>
      </c>
      <c r="AFA134" s="582">
        <v>18960.45</v>
      </c>
      <c r="AFB134" s="582">
        <v>23915.9</v>
      </c>
      <c r="AFC134" s="582">
        <v>17562.75</v>
      </c>
      <c r="AFD134" s="582">
        <v>43563.65</v>
      </c>
      <c r="AFE134" s="582">
        <v>28520.32</v>
      </c>
      <c r="AFF134" s="582">
        <v>83575.960000000006</v>
      </c>
      <c r="AFG134" s="582">
        <v>0</v>
      </c>
      <c r="AFH134" s="582">
        <v>60748.08</v>
      </c>
      <c r="AFI134" s="582">
        <v>21869.58</v>
      </c>
      <c r="AFJ134" s="582">
        <v>34894.74</v>
      </c>
      <c r="AFK134" s="582">
        <v>0</v>
      </c>
      <c r="AFL134" s="582">
        <v>62056.05</v>
      </c>
      <c r="AFM134" s="582">
        <v>150930.42000000001</v>
      </c>
      <c r="AFN134" s="582">
        <v>34956.79</v>
      </c>
      <c r="AFO134" s="582">
        <v>47756.05</v>
      </c>
      <c r="AFP134" s="582">
        <v>19494.34</v>
      </c>
      <c r="AFQ134" s="582">
        <v>293975.36</v>
      </c>
      <c r="AFR134" s="582">
        <v>65689.62</v>
      </c>
      <c r="AFS134" s="582">
        <v>64325.369999999995</v>
      </c>
      <c r="AFT134" s="582">
        <v>48511.990000000005</v>
      </c>
      <c r="AFU134" s="582">
        <v>46024.74</v>
      </c>
      <c r="AFV134" s="582">
        <v>16929.05</v>
      </c>
      <c r="AFW134" s="582">
        <v>35507.19</v>
      </c>
      <c r="AFX134" s="582">
        <v>26814.240000000002</v>
      </c>
      <c r="AFY134" s="582">
        <v>129245.98</v>
      </c>
      <c r="AFZ134" s="582">
        <v>18869.919999999998</v>
      </c>
      <c r="AGA134" s="582">
        <v>95202.17</v>
      </c>
      <c r="AGB134" s="582">
        <v>28166.46</v>
      </c>
      <c r="AGC134" s="582">
        <v>564825.35</v>
      </c>
      <c r="AGD134" s="582">
        <v>89089.77</v>
      </c>
      <c r="AGE134" s="582">
        <v>46757.31</v>
      </c>
      <c r="AGF134" s="582">
        <v>23794.81</v>
      </c>
      <c r="AGG134" s="582">
        <v>65972.490000000005</v>
      </c>
      <c r="AGH134" s="582">
        <v>24957.61</v>
      </c>
      <c r="AGI134" s="582">
        <v>9224.32</v>
      </c>
      <c r="AGJ134" s="582">
        <v>34322.69</v>
      </c>
      <c r="AGK134" s="582">
        <v>14931.54</v>
      </c>
      <c r="AGL134" s="582">
        <v>12141.92</v>
      </c>
      <c r="AGM134" s="582">
        <v>26661.72</v>
      </c>
      <c r="AGN134" s="582">
        <v>93526.98</v>
      </c>
      <c r="AGO134" s="582">
        <v>128049.06</v>
      </c>
      <c r="AGP134" s="582">
        <v>57273.42</v>
      </c>
      <c r="AGQ134" s="582">
        <v>18602.89</v>
      </c>
      <c r="AGR134" s="582">
        <v>210867.75</v>
      </c>
      <c r="AGS134" s="582">
        <v>115528.41</v>
      </c>
      <c r="AGT134" s="582">
        <v>15035.94</v>
      </c>
      <c r="AGU134" s="582">
        <v>0</v>
      </c>
      <c r="AGV134" s="582">
        <v>16478.5</v>
      </c>
      <c r="AGW134" s="582">
        <v>5371.09</v>
      </c>
      <c r="AGX134" s="582">
        <v>25775.31</v>
      </c>
      <c r="AGY134" s="582">
        <v>94385.77</v>
      </c>
      <c r="AGZ134" s="582">
        <v>189124.4</v>
      </c>
      <c r="AHA134" s="582">
        <v>47524.44</v>
      </c>
      <c r="AHB134" s="582">
        <v>44928.98</v>
      </c>
      <c r="AHC134" s="582">
        <v>0</v>
      </c>
      <c r="AHD134" s="582">
        <v>0</v>
      </c>
      <c r="AHE134" s="582">
        <v>88551.65</v>
      </c>
      <c r="AHF134" s="582">
        <v>0</v>
      </c>
      <c r="AHG134" s="582">
        <v>35632.699999999997</v>
      </c>
      <c r="AHH134" s="582">
        <v>33571.93</v>
      </c>
      <c r="AHI134" s="582">
        <v>29406.97</v>
      </c>
      <c r="AHJ134" s="582">
        <v>48265.440000000002</v>
      </c>
      <c r="AHK134" s="582">
        <v>61979.28</v>
      </c>
      <c r="AHL134" s="582">
        <v>17145.13</v>
      </c>
      <c r="AHM134" s="582">
        <v>281.85000000000002</v>
      </c>
      <c r="AHN134" s="582">
        <v>17985.689999999999</v>
      </c>
      <c r="AHO134" s="582">
        <v>23690.99</v>
      </c>
      <c r="AHP134" s="582">
        <v>34920.83</v>
      </c>
      <c r="AHQ134" s="576">
        <v>72848.06</v>
      </c>
      <c r="AHR134" s="576">
        <v>18934.23</v>
      </c>
      <c r="AHS134" s="576">
        <v>17354.439999999999</v>
      </c>
      <c r="AHT134" s="582">
        <f t="shared" si="81"/>
        <v>74861745.296099946</v>
      </c>
      <c r="AHV134" s="611" t="s">
        <v>6248</v>
      </c>
      <c r="AHW134" s="611" t="s">
        <v>6176</v>
      </c>
      <c r="AHX134" s="611" t="s">
        <v>6177</v>
      </c>
    </row>
    <row r="135" spans="1:908" x14ac:dyDescent="0.7">
      <c r="A135" s="576" t="str">
        <f t="shared" si="80"/>
        <v>ภาระ</v>
      </c>
      <c r="B135" s="581" t="s">
        <v>6172</v>
      </c>
      <c r="C135" s="582" t="s">
        <v>6173</v>
      </c>
      <c r="D135" s="582">
        <v>0</v>
      </c>
      <c r="E135" s="582">
        <v>6745</v>
      </c>
      <c r="G135" s="582">
        <v>0</v>
      </c>
      <c r="I135" s="582">
        <v>16059</v>
      </c>
      <c r="J135" s="582">
        <v>30.4</v>
      </c>
      <c r="K135" s="582">
        <v>0</v>
      </c>
      <c r="L135" s="582">
        <v>0</v>
      </c>
      <c r="M135" s="582">
        <v>0</v>
      </c>
      <c r="N135" s="582">
        <v>0</v>
      </c>
      <c r="O135" s="582">
        <v>0</v>
      </c>
      <c r="P135" s="582">
        <v>0</v>
      </c>
      <c r="Q135" s="582">
        <v>0</v>
      </c>
      <c r="R135" s="582">
        <v>0</v>
      </c>
      <c r="S135" s="582">
        <v>8363</v>
      </c>
      <c r="T135" s="582">
        <v>0</v>
      </c>
      <c r="U135" s="582">
        <v>0</v>
      </c>
      <c r="W135" s="582">
        <v>0</v>
      </c>
      <c r="X135" s="582">
        <v>0</v>
      </c>
      <c r="Y135" s="582">
        <v>41675</v>
      </c>
      <c r="AA135" s="582">
        <v>4344</v>
      </c>
      <c r="AB135" s="582">
        <v>0</v>
      </c>
      <c r="AC135" s="582">
        <v>0</v>
      </c>
      <c r="AD135" s="582">
        <v>25815.1</v>
      </c>
      <c r="AF135" s="582">
        <v>0</v>
      </c>
      <c r="AG135" s="582">
        <v>37690</v>
      </c>
      <c r="AJ135" s="582">
        <v>99999.94</v>
      </c>
      <c r="AK135" s="582">
        <v>0</v>
      </c>
      <c r="AO135" s="582">
        <v>4437.8</v>
      </c>
      <c r="AQ135" s="582">
        <v>0</v>
      </c>
      <c r="AS135" s="582">
        <v>0</v>
      </c>
      <c r="AT135" s="582">
        <v>0</v>
      </c>
      <c r="AU135" s="582">
        <v>0</v>
      </c>
      <c r="AV135" s="582">
        <v>0</v>
      </c>
      <c r="AW135" s="582">
        <v>0</v>
      </c>
      <c r="AX135" s="582">
        <v>0</v>
      </c>
      <c r="AZ135" s="582">
        <v>0</v>
      </c>
      <c r="BA135" s="582">
        <v>0</v>
      </c>
      <c r="BC135" s="582">
        <v>0</v>
      </c>
      <c r="BD135" s="582">
        <v>0</v>
      </c>
      <c r="BE135" s="582">
        <v>0</v>
      </c>
      <c r="BF135" s="582">
        <v>47385</v>
      </c>
      <c r="BG135" s="582">
        <v>1955</v>
      </c>
      <c r="BH135" s="582">
        <v>784</v>
      </c>
      <c r="BI135" s="582">
        <v>0</v>
      </c>
      <c r="BJ135" s="582">
        <v>0</v>
      </c>
      <c r="BK135" s="582">
        <v>0</v>
      </c>
      <c r="BL135" s="582">
        <v>0</v>
      </c>
      <c r="BM135" s="582">
        <v>32675.8</v>
      </c>
      <c r="BN135" s="582">
        <v>0</v>
      </c>
      <c r="BO135" s="582">
        <v>786</v>
      </c>
      <c r="BP135" s="582">
        <v>0</v>
      </c>
      <c r="BS135" s="582">
        <v>10984</v>
      </c>
      <c r="BT135" s="582">
        <v>0</v>
      </c>
      <c r="BU135" s="582">
        <v>0</v>
      </c>
      <c r="BV135" s="582">
        <v>0</v>
      </c>
      <c r="BW135" s="582">
        <v>0</v>
      </c>
      <c r="BY135" s="582">
        <v>0</v>
      </c>
      <c r="CB135" s="582">
        <v>0</v>
      </c>
      <c r="CE135" s="582">
        <v>0</v>
      </c>
      <c r="CH135" s="582">
        <v>0</v>
      </c>
      <c r="CI135" s="582">
        <v>0</v>
      </c>
      <c r="CJ135" s="582">
        <v>0</v>
      </c>
      <c r="CK135" s="582">
        <v>0</v>
      </c>
      <c r="CL135" s="582">
        <v>0</v>
      </c>
      <c r="CM135" s="582">
        <v>0</v>
      </c>
      <c r="CN135" s="582">
        <v>0</v>
      </c>
      <c r="CO135" s="582">
        <v>0</v>
      </c>
      <c r="CP135" s="582">
        <v>0</v>
      </c>
      <c r="CQ135" s="582">
        <v>10155</v>
      </c>
      <c r="CR135" s="582">
        <v>0</v>
      </c>
      <c r="CS135" s="582">
        <v>0</v>
      </c>
      <c r="CU135" s="582">
        <v>0</v>
      </c>
      <c r="CV135" s="582">
        <v>0</v>
      </c>
      <c r="CW135" s="582">
        <v>0</v>
      </c>
      <c r="CY135" s="582">
        <v>5792</v>
      </c>
      <c r="CZ135" s="582">
        <v>0</v>
      </c>
      <c r="DA135" s="582">
        <v>4736</v>
      </c>
      <c r="DB135" s="582">
        <v>0</v>
      </c>
      <c r="DC135" s="582">
        <v>0</v>
      </c>
      <c r="DD135" s="582">
        <v>0</v>
      </c>
      <c r="DE135" s="582">
        <v>0</v>
      </c>
      <c r="DG135" s="582">
        <v>0</v>
      </c>
      <c r="DJ135" s="582">
        <v>0</v>
      </c>
      <c r="DK135" s="582">
        <v>0</v>
      </c>
      <c r="DL135" s="582">
        <v>0</v>
      </c>
      <c r="DM135" s="582">
        <v>7508</v>
      </c>
      <c r="DP135" s="582">
        <v>0</v>
      </c>
      <c r="DR135" s="582">
        <v>4499</v>
      </c>
      <c r="DS135" s="582">
        <v>0</v>
      </c>
      <c r="DU135" s="582">
        <v>0</v>
      </c>
      <c r="DW135" s="582">
        <v>0</v>
      </c>
      <c r="EA135" s="582">
        <v>0</v>
      </c>
      <c r="ED135" s="582">
        <v>0</v>
      </c>
      <c r="EE135" s="582">
        <v>0</v>
      </c>
      <c r="EF135" s="582">
        <v>0</v>
      </c>
      <c r="EG135" s="582">
        <v>6681</v>
      </c>
      <c r="EH135" s="582">
        <v>0</v>
      </c>
      <c r="EI135" s="582">
        <v>50178.6</v>
      </c>
      <c r="EJ135" s="582">
        <v>0</v>
      </c>
      <c r="EK135" s="582">
        <v>0</v>
      </c>
      <c r="EL135" s="582">
        <v>0</v>
      </c>
      <c r="EM135" s="582">
        <v>0</v>
      </c>
      <c r="EN135" s="582">
        <v>0</v>
      </c>
      <c r="ER135" s="582">
        <v>2860</v>
      </c>
      <c r="ET135" s="582">
        <v>0</v>
      </c>
      <c r="EU135" s="582">
        <v>0</v>
      </c>
      <c r="EV135" s="582">
        <v>0</v>
      </c>
      <c r="EX135" s="582">
        <v>0</v>
      </c>
      <c r="EZ135" s="582">
        <v>0</v>
      </c>
      <c r="FA135" s="582">
        <v>0</v>
      </c>
      <c r="FB135" s="582">
        <v>0</v>
      </c>
      <c r="FC135" s="582">
        <v>0</v>
      </c>
      <c r="FD135" s="582">
        <v>0</v>
      </c>
      <c r="FG135" s="582">
        <v>0</v>
      </c>
      <c r="FH135" s="582">
        <v>0</v>
      </c>
      <c r="FK135" s="582">
        <v>0</v>
      </c>
      <c r="FO135" s="582">
        <v>5619</v>
      </c>
      <c r="FP135" s="582">
        <v>5084</v>
      </c>
      <c r="FS135" s="582">
        <v>0</v>
      </c>
      <c r="FT135" s="582">
        <v>1189</v>
      </c>
      <c r="FU135" s="582">
        <v>0</v>
      </c>
      <c r="FV135" s="582">
        <v>8018.15</v>
      </c>
      <c r="FW135" s="582">
        <v>0</v>
      </c>
      <c r="FY135" s="582">
        <v>861.2</v>
      </c>
      <c r="FZ135" s="582">
        <v>28170.5</v>
      </c>
      <c r="GA135" s="582">
        <v>0</v>
      </c>
      <c r="GD135" s="582">
        <v>1658.4</v>
      </c>
      <c r="GE135" s="582">
        <v>46989.68</v>
      </c>
      <c r="GF135" s="582">
        <v>0</v>
      </c>
      <c r="GG135" s="582">
        <v>0</v>
      </c>
      <c r="GH135" s="582">
        <v>0</v>
      </c>
      <c r="GJ135" s="582">
        <v>11478.6</v>
      </c>
      <c r="GK135" s="582">
        <v>0</v>
      </c>
      <c r="GL135" s="582">
        <v>0</v>
      </c>
      <c r="GM135" s="582">
        <v>0</v>
      </c>
      <c r="GN135" s="582">
        <v>2355</v>
      </c>
      <c r="GO135" s="582">
        <v>0</v>
      </c>
      <c r="GP135" s="582">
        <v>4600</v>
      </c>
      <c r="GQ135" s="582">
        <v>0</v>
      </c>
      <c r="GS135" s="582">
        <v>0</v>
      </c>
      <c r="GT135" s="582">
        <v>0</v>
      </c>
      <c r="GU135" s="582">
        <v>0</v>
      </c>
      <c r="GV135" s="582">
        <v>0</v>
      </c>
      <c r="GW135" s="582">
        <v>0</v>
      </c>
      <c r="GX135" s="582">
        <v>0</v>
      </c>
      <c r="GZ135" s="582">
        <v>0</v>
      </c>
      <c r="HA135" s="582">
        <v>0</v>
      </c>
      <c r="HB135" s="582">
        <v>6746</v>
      </c>
      <c r="HC135" s="582">
        <v>0</v>
      </c>
      <c r="HD135" s="582">
        <v>142485</v>
      </c>
      <c r="HE135" s="582">
        <v>0</v>
      </c>
      <c r="HF135" s="582">
        <v>19915</v>
      </c>
      <c r="HG135" s="582">
        <v>0</v>
      </c>
      <c r="HI135" s="582">
        <v>0</v>
      </c>
      <c r="HJ135" s="582">
        <v>0</v>
      </c>
      <c r="HL135" s="582">
        <v>0</v>
      </c>
      <c r="HM135" s="582">
        <v>0</v>
      </c>
      <c r="HO135" s="582">
        <v>0</v>
      </c>
      <c r="HP135" s="582">
        <v>0</v>
      </c>
      <c r="HS135" s="582">
        <v>0</v>
      </c>
      <c r="HT135" s="582">
        <v>0</v>
      </c>
      <c r="HU135" s="582">
        <v>0</v>
      </c>
      <c r="HV135" s="582">
        <v>13134</v>
      </c>
      <c r="HW135" s="582">
        <v>7581</v>
      </c>
      <c r="HX135" s="582">
        <v>0</v>
      </c>
      <c r="HY135" s="582">
        <v>0</v>
      </c>
      <c r="HZ135" s="582">
        <v>0</v>
      </c>
      <c r="IA135" s="582">
        <v>0</v>
      </c>
      <c r="IB135" s="582">
        <v>0</v>
      </c>
      <c r="IC135" s="582">
        <v>0</v>
      </c>
      <c r="ID135" s="582">
        <v>0</v>
      </c>
      <c r="IE135" s="582">
        <v>0</v>
      </c>
      <c r="IF135" s="582">
        <v>0</v>
      </c>
      <c r="IG135" s="582">
        <v>55479.33</v>
      </c>
      <c r="IH135" s="582">
        <v>0</v>
      </c>
      <c r="IM135" s="582">
        <v>0</v>
      </c>
      <c r="IO135" s="582">
        <v>0</v>
      </c>
      <c r="IQ135" s="582">
        <v>5100</v>
      </c>
      <c r="IS135" s="582">
        <v>0</v>
      </c>
      <c r="IV135" s="582">
        <v>1026</v>
      </c>
      <c r="IW135" s="582">
        <v>0</v>
      </c>
      <c r="IX135" s="582">
        <v>0</v>
      </c>
      <c r="IY135" s="582">
        <v>0</v>
      </c>
      <c r="IZ135" s="582">
        <v>8796</v>
      </c>
      <c r="JA135" s="582">
        <v>0</v>
      </c>
      <c r="JC135" s="582">
        <v>0</v>
      </c>
      <c r="JD135" s="582">
        <v>0</v>
      </c>
      <c r="JE135" s="582">
        <v>0</v>
      </c>
      <c r="JF135" s="582">
        <v>0</v>
      </c>
      <c r="JH135" s="582">
        <v>0</v>
      </c>
      <c r="JI135" s="582">
        <v>0</v>
      </c>
      <c r="JJ135" s="582">
        <v>0</v>
      </c>
      <c r="JL135" s="582">
        <v>0</v>
      </c>
      <c r="JM135" s="582">
        <v>0</v>
      </c>
      <c r="JN135" s="582">
        <v>1564</v>
      </c>
      <c r="JP135" s="582">
        <v>0</v>
      </c>
      <c r="JR135" s="582">
        <v>0</v>
      </c>
      <c r="JT135" s="582">
        <v>0</v>
      </c>
      <c r="JU135" s="582">
        <v>0</v>
      </c>
      <c r="JV135" s="582">
        <v>8061</v>
      </c>
      <c r="JW135" s="582">
        <v>0</v>
      </c>
      <c r="JX135" s="582">
        <v>0</v>
      </c>
      <c r="JY135" s="582">
        <v>0</v>
      </c>
      <c r="JZ135" s="582">
        <v>0</v>
      </c>
      <c r="KA135" s="582">
        <v>0</v>
      </c>
      <c r="KB135" s="582">
        <v>0</v>
      </c>
      <c r="KC135" s="582">
        <v>0</v>
      </c>
      <c r="KF135" s="582">
        <v>4409</v>
      </c>
      <c r="KJ135" s="582">
        <v>62012</v>
      </c>
      <c r="KK135" s="582">
        <v>382.2</v>
      </c>
      <c r="KL135" s="582">
        <v>0</v>
      </c>
      <c r="KM135" s="582">
        <v>0</v>
      </c>
      <c r="KO135" s="582">
        <v>14611</v>
      </c>
      <c r="KP135" s="582">
        <v>3772</v>
      </c>
      <c r="KS135" s="582">
        <v>0</v>
      </c>
      <c r="KX135" s="582">
        <v>0</v>
      </c>
      <c r="KZ135" s="582">
        <v>0</v>
      </c>
      <c r="LA135" s="582">
        <v>134.74</v>
      </c>
      <c r="LB135" s="582">
        <v>0</v>
      </c>
      <c r="LG135" s="582">
        <v>801</v>
      </c>
      <c r="LI135" s="582">
        <v>0</v>
      </c>
      <c r="LJ135" s="582">
        <v>0</v>
      </c>
      <c r="LL135" s="582">
        <v>0</v>
      </c>
      <c r="LP135" s="582">
        <v>2568.6999999999998</v>
      </c>
      <c r="LQ135" s="582">
        <v>0</v>
      </c>
      <c r="LR135" s="582">
        <v>0</v>
      </c>
      <c r="LW135" s="582">
        <v>0</v>
      </c>
      <c r="LY135" s="582">
        <v>0</v>
      </c>
      <c r="LZ135" s="582">
        <v>0</v>
      </c>
      <c r="MA135" s="582">
        <v>0</v>
      </c>
      <c r="MB135" s="582">
        <v>0</v>
      </c>
      <c r="MD135" s="582">
        <v>0</v>
      </c>
      <c r="MF135" s="582">
        <v>0</v>
      </c>
      <c r="MG135" s="582">
        <v>0</v>
      </c>
      <c r="MH135" s="582">
        <v>0</v>
      </c>
      <c r="MI135" s="582">
        <v>0</v>
      </c>
      <c r="MM135" s="582">
        <v>0</v>
      </c>
      <c r="MN135" s="582">
        <v>0</v>
      </c>
      <c r="MO135" s="582">
        <v>0</v>
      </c>
      <c r="MP135" s="582">
        <v>0</v>
      </c>
      <c r="MQ135" s="582">
        <v>0</v>
      </c>
      <c r="MS135" s="582">
        <v>0</v>
      </c>
      <c r="MU135" s="582">
        <v>0</v>
      </c>
      <c r="MX135" s="582">
        <v>0</v>
      </c>
      <c r="MY135" s="582">
        <v>0</v>
      </c>
      <c r="MZ135" s="582">
        <v>0</v>
      </c>
      <c r="NC135" s="582">
        <v>1117.4000000000001</v>
      </c>
      <c r="ND135" s="582">
        <v>1050</v>
      </c>
      <c r="NE135" s="582">
        <v>0</v>
      </c>
      <c r="NF135" s="582">
        <v>0</v>
      </c>
      <c r="NH135" s="582">
        <v>0</v>
      </c>
      <c r="NJ135" s="582">
        <v>0</v>
      </c>
      <c r="NL135" s="582">
        <v>0</v>
      </c>
      <c r="NM135" s="582">
        <v>57190.2</v>
      </c>
      <c r="NO135" s="582">
        <v>5407</v>
      </c>
      <c r="NP135" s="582">
        <v>4350</v>
      </c>
      <c r="NQ135" s="582">
        <v>0</v>
      </c>
      <c r="NS135" s="582">
        <v>0</v>
      </c>
      <c r="NT135" s="582">
        <v>0</v>
      </c>
      <c r="NV135" s="582">
        <v>11754</v>
      </c>
      <c r="NX135" s="582">
        <v>33354</v>
      </c>
      <c r="NZ135" s="582">
        <v>5511</v>
      </c>
      <c r="OB135" s="582">
        <v>0</v>
      </c>
      <c r="OC135" s="582">
        <v>0</v>
      </c>
      <c r="OE135" s="582">
        <v>223.83</v>
      </c>
      <c r="OF135" s="582">
        <v>0</v>
      </c>
      <c r="OG135" s="582">
        <v>0</v>
      </c>
      <c r="OK135" s="582">
        <v>0</v>
      </c>
      <c r="OM135" s="582">
        <v>0</v>
      </c>
      <c r="ON135" s="582">
        <v>0</v>
      </c>
      <c r="OO135" s="582">
        <v>0</v>
      </c>
      <c r="OP135" s="582">
        <v>9490.4</v>
      </c>
      <c r="OQ135" s="582">
        <v>0</v>
      </c>
      <c r="OR135" s="582">
        <v>0</v>
      </c>
      <c r="OS135" s="582">
        <v>0</v>
      </c>
      <c r="OT135" s="582">
        <v>0.9</v>
      </c>
      <c r="OV135" s="582">
        <v>0</v>
      </c>
      <c r="OW135" s="582">
        <v>0</v>
      </c>
      <c r="OX135" s="582">
        <v>0</v>
      </c>
      <c r="OY135" s="582">
        <v>0</v>
      </c>
      <c r="OZ135" s="582">
        <v>0</v>
      </c>
      <c r="PA135" s="582">
        <v>0</v>
      </c>
      <c r="PB135" s="582">
        <v>3262</v>
      </c>
      <c r="PC135" s="582">
        <v>0</v>
      </c>
      <c r="PD135" s="582">
        <v>17605</v>
      </c>
      <c r="PE135" s="582">
        <v>12463</v>
      </c>
      <c r="PF135" s="582">
        <v>2767</v>
      </c>
      <c r="PH135" s="582">
        <v>24592</v>
      </c>
      <c r="PI135" s="582">
        <v>6571</v>
      </c>
      <c r="PL135" s="582">
        <v>15605</v>
      </c>
      <c r="PM135" s="582">
        <v>10367</v>
      </c>
      <c r="PQ135" s="582">
        <v>16021</v>
      </c>
      <c r="PR135" s="582">
        <v>4472</v>
      </c>
      <c r="PS135" s="582">
        <v>5683</v>
      </c>
      <c r="PW135" s="582">
        <v>23924.240000000002</v>
      </c>
      <c r="PX135" s="582">
        <v>0</v>
      </c>
      <c r="PZ135" s="582">
        <v>0</v>
      </c>
      <c r="QA135" s="582">
        <v>0</v>
      </c>
      <c r="QD135" s="582">
        <v>0</v>
      </c>
      <c r="QE135" s="582">
        <v>0</v>
      </c>
      <c r="QH135" s="582">
        <v>0</v>
      </c>
      <c r="QI135" s="582">
        <v>0</v>
      </c>
      <c r="QM135" s="582">
        <v>0</v>
      </c>
      <c r="QO135" s="582">
        <v>0</v>
      </c>
      <c r="QP135" s="582">
        <v>0</v>
      </c>
      <c r="QR135" s="582">
        <v>0</v>
      </c>
      <c r="QS135" s="582">
        <v>0</v>
      </c>
      <c r="QW135" s="582">
        <v>0</v>
      </c>
      <c r="RA135" s="582">
        <v>0</v>
      </c>
      <c r="RC135" s="582">
        <v>19677</v>
      </c>
      <c r="RD135" s="582">
        <v>0</v>
      </c>
      <c r="RE135" s="582">
        <v>0</v>
      </c>
      <c r="RH135" s="582">
        <v>0</v>
      </c>
      <c r="RI135" s="582">
        <v>0</v>
      </c>
      <c r="RJ135" s="582">
        <v>45389</v>
      </c>
      <c r="RK135" s="582">
        <v>0</v>
      </c>
      <c r="RL135" s="582">
        <v>24408.799999999999</v>
      </c>
      <c r="RM135" s="582">
        <v>3248</v>
      </c>
      <c r="RN135" s="582">
        <v>19232</v>
      </c>
      <c r="RO135" s="582">
        <v>0</v>
      </c>
      <c r="RP135" s="582">
        <v>0</v>
      </c>
      <c r="RQ135" s="582">
        <v>0</v>
      </c>
      <c r="RR135" s="582">
        <v>37542</v>
      </c>
      <c r="RS135" s="582">
        <v>0</v>
      </c>
      <c r="RT135" s="582">
        <v>8225</v>
      </c>
      <c r="RU135" s="582">
        <v>0</v>
      </c>
      <c r="RV135" s="582">
        <v>7872.04</v>
      </c>
      <c r="RW135" s="582">
        <v>8085</v>
      </c>
      <c r="RX135" s="582">
        <v>0</v>
      </c>
      <c r="RY135" s="582">
        <v>0</v>
      </c>
      <c r="RZ135" s="582">
        <v>0</v>
      </c>
      <c r="SA135" s="582">
        <v>0</v>
      </c>
      <c r="SB135" s="582">
        <v>0</v>
      </c>
      <c r="SC135" s="582">
        <v>10600</v>
      </c>
      <c r="SD135" s="582">
        <v>0</v>
      </c>
      <c r="SE135" s="582">
        <v>14918.6</v>
      </c>
      <c r="SH135" s="582">
        <v>0</v>
      </c>
      <c r="SI135" s="582">
        <v>0</v>
      </c>
      <c r="SJ135" s="582">
        <v>0</v>
      </c>
      <c r="SL135" s="582">
        <v>0</v>
      </c>
      <c r="SM135" s="582">
        <v>53410</v>
      </c>
      <c r="SN135" s="582">
        <v>0</v>
      </c>
      <c r="SP135" s="582">
        <v>0</v>
      </c>
      <c r="SQ135" s="582">
        <v>38685.4</v>
      </c>
      <c r="SR135" s="582">
        <v>0</v>
      </c>
      <c r="SS135" s="582">
        <v>10246</v>
      </c>
      <c r="SV135" s="582">
        <v>0</v>
      </c>
      <c r="SW135" s="582">
        <v>24300</v>
      </c>
      <c r="SZ135" s="582">
        <v>5360</v>
      </c>
      <c r="TA135" s="582">
        <v>0</v>
      </c>
      <c r="TC135" s="582">
        <v>20481.599999999999</v>
      </c>
      <c r="TD135" s="582">
        <v>0</v>
      </c>
      <c r="TE135" s="582">
        <v>0</v>
      </c>
      <c r="TF135" s="582">
        <v>0</v>
      </c>
      <c r="TG135" s="582">
        <v>0</v>
      </c>
      <c r="TI135" s="582">
        <v>270</v>
      </c>
      <c r="TL135" s="582">
        <v>0</v>
      </c>
      <c r="TM135" s="582">
        <v>0</v>
      </c>
      <c r="TR135" s="582">
        <v>0</v>
      </c>
      <c r="TW135" s="582">
        <v>0</v>
      </c>
      <c r="TX135" s="582">
        <v>0</v>
      </c>
      <c r="TY135" s="582">
        <v>0</v>
      </c>
      <c r="UA135" s="582">
        <v>0</v>
      </c>
      <c r="UB135" s="582">
        <v>0</v>
      </c>
      <c r="UC135" s="582">
        <v>0</v>
      </c>
      <c r="UE135" s="582">
        <v>0</v>
      </c>
      <c r="UF135" s="582">
        <v>0</v>
      </c>
      <c r="UI135" s="582">
        <v>0</v>
      </c>
      <c r="UJ135" s="582">
        <v>0</v>
      </c>
      <c r="UK135" s="582">
        <v>0</v>
      </c>
      <c r="UL135" s="582">
        <v>0</v>
      </c>
      <c r="UM135" s="582">
        <v>0</v>
      </c>
      <c r="UP135" s="582">
        <v>-0.4</v>
      </c>
      <c r="UQ135" s="582">
        <v>0</v>
      </c>
      <c r="UR135" s="582">
        <v>0</v>
      </c>
      <c r="UU135" s="582">
        <v>0</v>
      </c>
      <c r="UW135" s="582">
        <v>0</v>
      </c>
      <c r="UZ135" s="582">
        <v>0</v>
      </c>
      <c r="VA135" s="582">
        <v>61386.07</v>
      </c>
      <c r="VC135" s="582">
        <v>10895</v>
      </c>
      <c r="VF135" s="582">
        <v>0</v>
      </c>
      <c r="VI135" s="582">
        <v>0</v>
      </c>
      <c r="VJ135" s="582">
        <v>4914</v>
      </c>
      <c r="VK135" s="582">
        <v>0</v>
      </c>
      <c r="VN135" s="582">
        <v>0</v>
      </c>
      <c r="VO135" s="582">
        <v>7248</v>
      </c>
      <c r="VP135" s="582">
        <v>0</v>
      </c>
      <c r="VT135" s="582">
        <v>0</v>
      </c>
      <c r="VX135" s="582">
        <v>21176.34</v>
      </c>
      <c r="VZ135" s="582">
        <v>0</v>
      </c>
      <c r="WA135" s="582">
        <v>44783.8</v>
      </c>
      <c r="WB135" s="582">
        <v>0</v>
      </c>
      <c r="WC135" s="582">
        <v>0</v>
      </c>
      <c r="WF135" s="582">
        <v>0</v>
      </c>
      <c r="WG135" s="582">
        <v>0</v>
      </c>
      <c r="WH135" s="582">
        <v>0</v>
      </c>
      <c r="WI135" s="582">
        <v>0</v>
      </c>
      <c r="WJ135" s="582">
        <v>0</v>
      </c>
      <c r="WK135" s="582">
        <v>0</v>
      </c>
      <c r="WL135" s="582">
        <v>0</v>
      </c>
      <c r="WM135" s="582">
        <v>0</v>
      </c>
      <c r="WP135" s="582">
        <v>0</v>
      </c>
      <c r="WS135" s="582">
        <v>0</v>
      </c>
      <c r="WT135" s="582">
        <v>0</v>
      </c>
      <c r="WV135" s="582">
        <v>0</v>
      </c>
      <c r="WW135" s="582">
        <v>0</v>
      </c>
      <c r="WX135" s="582">
        <v>0</v>
      </c>
      <c r="WY135" s="582">
        <v>0</v>
      </c>
      <c r="XC135" s="582">
        <v>0</v>
      </c>
      <c r="XD135" s="582">
        <v>0</v>
      </c>
      <c r="XE135" s="582">
        <v>6342</v>
      </c>
      <c r="XF135" s="582">
        <v>0</v>
      </c>
      <c r="XH135" s="582">
        <v>0</v>
      </c>
      <c r="XJ135" s="582">
        <v>20692</v>
      </c>
      <c r="XK135" s="582">
        <v>64766</v>
      </c>
      <c r="XM135" s="582">
        <v>0</v>
      </c>
      <c r="XN135" s="582">
        <v>0</v>
      </c>
      <c r="XO135" s="582">
        <v>39103</v>
      </c>
      <c r="XP135" s="582">
        <v>0</v>
      </c>
      <c r="XQ135" s="582">
        <v>7952</v>
      </c>
      <c r="XR135" s="582">
        <v>0</v>
      </c>
      <c r="XS135" s="582">
        <v>0</v>
      </c>
      <c r="XU135" s="582">
        <v>8127</v>
      </c>
      <c r="XV135" s="582">
        <v>0</v>
      </c>
      <c r="XW135" s="582">
        <v>0</v>
      </c>
      <c r="XX135" s="582">
        <v>0</v>
      </c>
      <c r="XY135" s="582">
        <v>0</v>
      </c>
      <c r="XZ135" s="582">
        <v>0</v>
      </c>
      <c r="YA135" s="582">
        <v>0</v>
      </c>
      <c r="YB135" s="582">
        <v>0</v>
      </c>
      <c r="YC135" s="582">
        <v>0</v>
      </c>
      <c r="YE135" s="582">
        <v>0</v>
      </c>
      <c r="YF135" s="582">
        <v>0</v>
      </c>
      <c r="YG135" s="582">
        <v>8511</v>
      </c>
      <c r="YH135" s="582">
        <v>11369</v>
      </c>
      <c r="YI135" s="582">
        <v>0</v>
      </c>
      <c r="YJ135" s="582">
        <v>0</v>
      </c>
      <c r="YK135" s="582">
        <v>7602</v>
      </c>
      <c r="YL135" s="582">
        <v>0</v>
      </c>
      <c r="YM135" s="582">
        <v>3189</v>
      </c>
      <c r="YN135" s="582">
        <v>0</v>
      </c>
      <c r="YO135" s="582">
        <v>0</v>
      </c>
      <c r="YQ135" s="582">
        <v>0</v>
      </c>
      <c r="YS135" s="582">
        <v>0</v>
      </c>
      <c r="YT135" s="582">
        <v>0</v>
      </c>
      <c r="YU135" s="582">
        <v>0</v>
      </c>
      <c r="YV135" s="582">
        <v>0</v>
      </c>
      <c r="YX135" s="582">
        <v>0</v>
      </c>
      <c r="YZ135" s="582">
        <v>0</v>
      </c>
      <c r="ZA135" s="582">
        <v>6787.8</v>
      </c>
      <c r="ZB135" s="582">
        <v>0</v>
      </c>
      <c r="ZD135" s="582">
        <v>29897</v>
      </c>
      <c r="ZE135" s="582">
        <v>23902.400000000001</v>
      </c>
      <c r="ZF135" s="582">
        <v>0</v>
      </c>
      <c r="ZG135" s="582">
        <v>0</v>
      </c>
      <c r="ZH135" s="582">
        <v>0</v>
      </c>
      <c r="ZI135" s="582">
        <v>0</v>
      </c>
      <c r="ZK135" s="582">
        <v>0</v>
      </c>
      <c r="ZN135" s="582">
        <v>0</v>
      </c>
      <c r="ZO135" s="582">
        <v>18885</v>
      </c>
      <c r="ZS135" s="582">
        <v>0</v>
      </c>
      <c r="ZU135" s="582">
        <v>0</v>
      </c>
      <c r="ZW135" s="582">
        <v>0</v>
      </c>
      <c r="AAD135" s="582">
        <v>0</v>
      </c>
      <c r="AAF135" s="582">
        <v>14332</v>
      </c>
      <c r="AAG135" s="582">
        <v>0</v>
      </c>
      <c r="AAJ135" s="582">
        <v>0</v>
      </c>
      <c r="AAK135" s="582">
        <v>0</v>
      </c>
      <c r="AAL135" s="582">
        <v>-0.6</v>
      </c>
      <c r="AAM135" s="582">
        <v>0</v>
      </c>
      <c r="AAN135" s="582">
        <v>0</v>
      </c>
      <c r="AAQ135" s="582">
        <v>0</v>
      </c>
      <c r="AAR135" s="582">
        <v>0</v>
      </c>
      <c r="AAT135" s="582">
        <v>0</v>
      </c>
      <c r="AAU135" s="582">
        <v>0</v>
      </c>
      <c r="AAV135" s="582">
        <v>0</v>
      </c>
      <c r="AAW135" s="582">
        <v>0</v>
      </c>
      <c r="AAX135" s="582">
        <v>0</v>
      </c>
      <c r="AAY135" s="582">
        <v>0</v>
      </c>
      <c r="ABA135" s="582">
        <v>0</v>
      </c>
      <c r="ABB135" s="582">
        <v>0</v>
      </c>
      <c r="ABC135" s="582">
        <v>42518</v>
      </c>
      <c r="ABD135" s="582">
        <v>0</v>
      </c>
      <c r="ABE135" s="582">
        <v>0</v>
      </c>
      <c r="ABF135" s="582">
        <v>0</v>
      </c>
      <c r="ABG135" s="582">
        <v>0</v>
      </c>
      <c r="ABH135" s="582">
        <v>0</v>
      </c>
      <c r="ABI135" s="582">
        <v>0</v>
      </c>
      <c r="ABJ135" s="582">
        <v>0</v>
      </c>
      <c r="ABK135" s="582">
        <v>0</v>
      </c>
      <c r="ABN135" s="582">
        <v>0</v>
      </c>
      <c r="ABO135" s="582">
        <v>0</v>
      </c>
      <c r="ABP135" s="582">
        <v>0</v>
      </c>
      <c r="ABS135" s="582">
        <v>22902</v>
      </c>
      <c r="ABT135" s="582">
        <v>6589</v>
      </c>
      <c r="ABU135" s="582">
        <v>3305</v>
      </c>
      <c r="ABV135" s="582">
        <v>0</v>
      </c>
      <c r="ABW135" s="582">
        <v>610</v>
      </c>
      <c r="ABY135" s="582">
        <v>510</v>
      </c>
      <c r="ABZ135" s="582">
        <v>0</v>
      </c>
      <c r="ACB135" s="582">
        <v>0</v>
      </c>
      <c r="ACC135" s="582">
        <v>0</v>
      </c>
      <c r="ACD135" s="582">
        <v>0</v>
      </c>
      <c r="ACE135" s="582">
        <v>75330</v>
      </c>
      <c r="ACG135" s="582">
        <v>2872</v>
      </c>
      <c r="ACH135" s="582">
        <v>0</v>
      </c>
      <c r="ACI135" s="582">
        <v>0</v>
      </c>
      <c r="ACJ135" s="582">
        <v>0</v>
      </c>
      <c r="ACK135" s="582">
        <v>0</v>
      </c>
      <c r="ACL135" s="582">
        <v>0</v>
      </c>
      <c r="ACM135" s="582">
        <v>0</v>
      </c>
      <c r="ACN135" s="582">
        <v>0</v>
      </c>
      <c r="ACO135" s="582">
        <v>0</v>
      </c>
      <c r="ACQ135" s="582">
        <v>166060</v>
      </c>
      <c r="ACR135" s="582">
        <v>0</v>
      </c>
      <c r="ACS135" s="582">
        <v>0</v>
      </c>
      <c r="ACT135" s="582">
        <v>0</v>
      </c>
      <c r="ACU135" s="582">
        <v>0.2</v>
      </c>
      <c r="ACW135" s="582">
        <v>6036</v>
      </c>
      <c r="ACY135" s="582">
        <v>3000</v>
      </c>
      <c r="ADD135" s="582">
        <v>0</v>
      </c>
      <c r="ADE135" s="582">
        <v>0</v>
      </c>
      <c r="ADF135" s="582">
        <v>0</v>
      </c>
      <c r="ADG135" s="582">
        <v>0</v>
      </c>
      <c r="ADH135" s="582">
        <v>0</v>
      </c>
      <c r="ADK135" s="582">
        <v>0</v>
      </c>
      <c r="ADL135" s="582">
        <v>0</v>
      </c>
      <c r="ADM135" s="582">
        <v>0</v>
      </c>
      <c r="ADO135" s="582">
        <v>2395.88</v>
      </c>
      <c r="ADP135" s="582">
        <v>0</v>
      </c>
      <c r="ADQ135" s="582">
        <v>0</v>
      </c>
      <c r="ADR135" s="582">
        <v>0</v>
      </c>
      <c r="ADS135" s="582">
        <v>0</v>
      </c>
      <c r="ADT135" s="582">
        <v>0</v>
      </c>
      <c r="ADU135" s="582">
        <v>0</v>
      </c>
      <c r="ADX135" s="582">
        <v>0</v>
      </c>
      <c r="ADY135" s="582">
        <v>7864</v>
      </c>
      <c r="ADZ135" s="582">
        <v>0</v>
      </c>
      <c r="AEA135" s="582">
        <v>23512.3</v>
      </c>
      <c r="AED135" s="582">
        <v>88313</v>
      </c>
      <c r="AEE135" s="582">
        <v>0</v>
      </c>
      <c r="AEG135" s="582">
        <v>7630</v>
      </c>
      <c r="AEL135" s="582">
        <v>5175</v>
      </c>
      <c r="AEM135" s="582">
        <v>0</v>
      </c>
      <c r="AEN135" s="582">
        <v>0</v>
      </c>
      <c r="AEO135" s="582">
        <v>0</v>
      </c>
      <c r="AEP135" s="582">
        <v>7425</v>
      </c>
      <c r="AEQ135" s="582">
        <v>6833</v>
      </c>
      <c r="AES135" s="582">
        <v>8653.7999999999993</v>
      </c>
      <c r="AEU135" s="582">
        <v>0</v>
      </c>
      <c r="AEV135" s="582">
        <v>0</v>
      </c>
      <c r="AEX135" s="582">
        <v>0</v>
      </c>
      <c r="AEY135" s="582">
        <v>0</v>
      </c>
      <c r="AFA135" s="582">
        <v>0</v>
      </c>
      <c r="AFB135" s="582">
        <v>0</v>
      </c>
      <c r="AFC135" s="582">
        <v>0</v>
      </c>
      <c r="AFF135" s="582">
        <v>14055.8</v>
      </c>
      <c r="AFG135" s="582">
        <v>0</v>
      </c>
      <c r="AFH135" s="582">
        <v>25830</v>
      </c>
      <c r="AFI135" s="582">
        <v>81287</v>
      </c>
      <c r="AFJ135" s="582">
        <v>25683</v>
      </c>
      <c r="AFK135" s="582">
        <v>0</v>
      </c>
      <c r="AFL135" s="582">
        <v>-96226.33</v>
      </c>
      <c r="AFN135" s="582">
        <v>16008</v>
      </c>
      <c r="AFO135" s="582">
        <v>0</v>
      </c>
      <c r="AFP135" s="582">
        <v>15026</v>
      </c>
      <c r="AFQ135" s="582">
        <v>0</v>
      </c>
      <c r="AFR135" s="582">
        <v>0</v>
      </c>
      <c r="AFS135" s="582">
        <v>39868</v>
      </c>
      <c r="AFT135" s="582">
        <v>0</v>
      </c>
      <c r="AFU135" s="582">
        <v>14658</v>
      </c>
      <c r="AFV135" s="582">
        <v>28181</v>
      </c>
      <c r="AFW135" s="582">
        <v>14377</v>
      </c>
      <c r="AFX135" s="582">
        <v>9126</v>
      </c>
      <c r="AFY135" s="582">
        <v>0</v>
      </c>
      <c r="AFZ135" s="582">
        <v>0</v>
      </c>
      <c r="AGA135" s="582">
        <v>0</v>
      </c>
      <c r="AGB135" s="582">
        <v>7122</v>
      </c>
      <c r="AGD135" s="582">
        <v>0</v>
      </c>
      <c r="AGG135" s="582">
        <v>0</v>
      </c>
      <c r="AGH135" s="582">
        <v>0</v>
      </c>
      <c r="AGJ135" s="582">
        <v>10440</v>
      </c>
      <c r="AGL135" s="582">
        <v>2579.5</v>
      </c>
      <c r="AGM135" s="582">
        <v>0</v>
      </c>
      <c r="AGN135" s="582">
        <v>0</v>
      </c>
      <c r="AGP135" s="582">
        <v>0</v>
      </c>
      <c r="AGQ135" s="582">
        <v>0</v>
      </c>
      <c r="AGV135" s="582">
        <v>0</v>
      </c>
      <c r="AGX135" s="582">
        <v>0</v>
      </c>
      <c r="AGY135" s="582">
        <v>0</v>
      </c>
      <c r="AHA135" s="582">
        <v>4541</v>
      </c>
      <c r="AHB135" s="582">
        <v>0</v>
      </c>
      <c r="AHC135" s="582">
        <v>0</v>
      </c>
      <c r="AHE135" s="582">
        <v>0</v>
      </c>
      <c r="AHF135" s="582">
        <v>0</v>
      </c>
      <c r="AHH135" s="582">
        <v>3000</v>
      </c>
      <c r="AHI135" s="582">
        <v>0</v>
      </c>
      <c r="AHJ135" s="582">
        <v>3305</v>
      </c>
      <c r="AHL135" s="582">
        <v>0</v>
      </c>
      <c r="AHN135" s="582">
        <v>0</v>
      </c>
      <c r="AHO135" s="582">
        <v>0</v>
      </c>
      <c r="AHP135" s="582">
        <v>0</v>
      </c>
      <c r="AHQ135" s="576">
        <v>0</v>
      </c>
      <c r="AHR135" s="576">
        <v>0</v>
      </c>
      <c r="AHS135" s="576">
        <v>549</v>
      </c>
      <c r="AHT135" s="582">
        <f t="shared" si="81"/>
        <v>2660275.1099999994</v>
      </c>
      <c r="AHV135" s="611" t="s">
        <v>6250</v>
      </c>
      <c r="AHW135" s="611" t="s">
        <v>6178</v>
      </c>
      <c r="AHX135" s="611" t="s">
        <v>6179</v>
      </c>
    </row>
    <row r="136" spans="1:908" x14ac:dyDescent="0.7">
      <c r="A136" s="576" t="str">
        <f t="shared" si="80"/>
        <v>ภาระ</v>
      </c>
      <c r="B136" s="581" t="s">
        <v>6174</v>
      </c>
      <c r="C136" s="582" t="s">
        <v>6175</v>
      </c>
      <c r="D136" s="582">
        <v>0</v>
      </c>
      <c r="O136" s="582">
        <v>0</v>
      </c>
      <c r="V136" s="582">
        <v>0</v>
      </c>
      <c r="AT136" s="582">
        <v>0</v>
      </c>
      <c r="BA136" s="582">
        <v>0</v>
      </c>
      <c r="BR136" s="582">
        <v>0</v>
      </c>
      <c r="BS136" s="582">
        <v>0</v>
      </c>
      <c r="BU136" s="582">
        <v>1500</v>
      </c>
      <c r="BW136" s="582">
        <v>0</v>
      </c>
      <c r="BY136" s="582">
        <v>0</v>
      </c>
      <c r="CB136" s="582">
        <v>0</v>
      </c>
      <c r="CC136" s="582">
        <v>0</v>
      </c>
      <c r="CD136" s="582">
        <v>0</v>
      </c>
      <c r="CE136" s="582">
        <v>0</v>
      </c>
      <c r="CL136" s="582">
        <v>0</v>
      </c>
      <c r="CT136" s="582">
        <v>0</v>
      </c>
      <c r="DC136" s="582">
        <v>0</v>
      </c>
      <c r="DD136" s="582">
        <v>0</v>
      </c>
      <c r="DG136" s="582">
        <v>0</v>
      </c>
      <c r="DH136" s="582">
        <v>8250</v>
      </c>
      <c r="DJ136" s="582">
        <v>0</v>
      </c>
      <c r="DL136" s="582">
        <v>0</v>
      </c>
      <c r="DO136" s="582">
        <v>10500</v>
      </c>
      <c r="DP136" s="582">
        <v>0</v>
      </c>
      <c r="DQ136" s="582">
        <v>0</v>
      </c>
      <c r="DR136" s="582">
        <v>6000</v>
      </c>
      <c r="DS136" s="582">
        <v>5250</v>
      </c>
      <c r="DW136" s="582">
        <v>0</v>
      </c>
      <c r="EE136" s="582">
        <v>0</v>
      </c>
      <c r="EF136" s="582">
        <v>0</v>
      </c>
      <c r="EK136" s="582">
        <v>0</v>
      </c>
      <c r="EN136" s="582">
        <v>0</v>
      </c>
      <c r="EZ136" s="582">
        <v>0</v>
      </c>
      <c r="FA136" s="582">
        <v>0</v>
      </c>
      <c r="FB136" s="582">
        <v>0</v>
      </c>
      <c r="FD136" s="582">
        <v>0</v>
      </c>
      <c r="FH136" s="582">
        <v>0</v>
      </c>
      <c r="FI136" s="582">
        <v>31324</v>
      </c>
      <c r="FJ136" s="582">
        <v>0</v>
      </c>
      <c r="GF136" s="582">
        <v>0</v>
      </c>
      <c r="GH136" s="582">
        <v>0</v>
      </c>
      <c r="GM136" s="582">
        <v>0</v>
      </c>
      <c r="GN136" s="582">
        <v>0</v>
      </c>
      <c r="GP136" s="582">
        <v>0</v>
      </c>
      <c r="GV136" s="582">
        <v>0</v>
      </c>
      <c r="HC136" s="582">
        <v>0</v>
      </c>
      <c r="HJ136" s="582">
        <v>41923</v>
      </c>
      <c r="HK136" s="582">
        <v>0</v>
      </c>
      <c r="HL136" s="582">
        <v>0</v>
      </c>
      <c r="HM136" s="582">
        <v>0</v>
      </c>
      <c r="HN136" s="582">
        <v>0</v>
      </c>
      <c r="HO136" s="582">
        <v>2190</v>
      </c>
      <c r="HP136" s="582">
        <v>0</v>
      </c>
      <c r="HQ136" s="582">
        <v>750</v>
      </c>
      <c r="HS136" s="582">
        <v>0</v>
      </c>
      <c r="HT136" s="582">
        <v>0</v>
      </c>
      <c r="HW136" s="582">
        <v>0</v>
      </c>
      <c r="HZ136" s="582">
        <v>0</v>
      </c>
      <c r="ID136" s="582">
        <v>0</v>
      </c>
      <c r="IJ136" s="582">
        <v>0</v>
      </c>
      <c r="IU136" s="582">
        <v>93691</v>
      </c>
      <c r="IV136" s="582">
        <v>0</v>
      </c>
      <c r="IW136" s="582">
        <v>0</v>
      </c>
      <c r="IX136" s="582">
        <v>0</v>
      </c>
      <c r="IY136" s="582">
        <v>0</v>
      </c>
      <c r="IZ136" s="582">
        <v>0</v>
      </c>
      <c r="JA136" s="582">
        <v>0</v>
      </c>
      <c r="JB136" s="582">
        <v>0</v>
      </c>
      <c r="JC136" s="582">
        <v>0</v>
      </c>
      <c r="JD136" s="582">
        <v>0</v>
      </c>
      <c r="JE136" s="582">
        <v>0</v>
      </c>
      <c r="JF136" s="582">
        <v>28162</v>
      </c>
      <c r="JT136" s="582">
        <v>0</v>
      </c>
      <c r="JU136" s="582">
        <v>605</v>
      </c>
      <c r="JV136" s="582">
        <v>0</v>
      </c>
      <c r="JX136" s="582">
        <v>0</v>
      </c>
      <c r="JY136" s="582">
        <v>0</v>
      </c>
      <c r="KA136" s="582">
        <v>0</v>
      </c>
      <c r="KC136" s="582">
        <v>0</v>
      </c>
      <c r="KE136" s="582">
        <v>4517</v>
      </c>
      <c r="KF136" s="582">
        <v>0</v>
      </c>
      <c r="KH136" s="582">
        <v>750</v>
      </c>
      <c r="KK136" s="582">
        <v>0</v>
      </c>
      <c r="KR136" s="582">
        <v>0</v>
      </c>
      <c r="KX136" s="582">
        <v>0</v>
      </c>
      <c r="LH136" s="582">
        <v>0</v>
      </c>
      <c r="LI136" s="582">
        <v>0</v>
      </c>
      <c r="LJ136" s="582">
        <v>0</v>
      </c>
      <c r="LL136" s="582">
        <v>0</v>
      </c>
      <c r="LQ136" s="582">
        <v>0</v>
      </c>
      <c r="LS136" s="582">
        <v>30911</v>
      </c>
      <c r="LW136" s="582">
        <v>0</v>
      </c>
      <c r="LZ136" s="582">
        <v>0</v>
      </c>
      <c r="MA136" s="582">
        <v>0</v>
      </c>
      <c r="MB136" s="582">
        <v>0</v>
      </c>
      <c r="MD136" s="582">
        <v>0</v>
      </c>
      <c r="ME136" s="582">
        <v>0</v>
      </c>
      <c r="MG136" s="582">
        <v>3750</v>
      </c>
      <c r="MH136" s="582">
        <v>0</v>
      </c>
      <c r="MW136" s="582">
        <v>0</v>
      </c>
      <c r="MY136" s="582">
        <v>3210</v>
      </c>
      <c r="ND136" s="582">
        <v>0</v>
      </c>
      <c r="NE136" s="582">
        <v>0</v>
      </c>
      <c r="NF136" s="582">
        <v>0</v>
      </c>
      <c r="NI136" s="582">
        <v>0</v>
      </c>
      <c r="NJ136" s="582">
        <v>0</v>
      </c>
      <c r="NK136" s="582">
        <v>0</v>
      </c>
      <c r="NL136" s="582">
        <v>0</v>
      </c>
      <c r="NO136" s="582">
        <v>0</v>
      </c>
      <c r="NP136" s="582">
        <v>0</v>
      </c>
      <c r="OB136" s="582">
        <v>0</v>
      </c>
      <c r="OC136" s="582">
        <v>0</v>
      </c>
      <c r="OF136" s="582">
        <v>0</v>
      </c>
      <c r="ON136" s="582">
        <v>0</v>
      </c>
      <c r="OP136" s="582">
        <v>0</v>
      </c>
      <c r="OQ136" s="582">
        <v>0</v>
      </c>
      <c r="PU136" s="582">
        <v>0</v>
      </c>
      <c r="PV136" s="582">
        <v>360</v>
      </c>
      <c r="PX136" s="582">
        <v>0</v>
      </c>
      <c r="PY136" s="582">
        <v>0</v>
      </c>
      <c r="PZ136" s="582">
        <v>0</v>
      </c>
      <c r="QA136" s="582">
        <v>98014</v>
      </c>
      <c r="QB136" s="582">
        <v>0</v>
      </c>
      <c r="QE136" s="582">
        <v>0</v>
      </c>
      <c r="QF136" s="582">
        <v>1500</v>
      </c>
      <c r="QI136" s="582">
        <v>0</v>
      </c>
      <c r="QJ136" s="582">
        <v>0</v>
      </c>
      <c r="QK136" s="582">
        <v>49261</v>
      </c>
      <c r="QM136" s="582">
        <v>0</v>
      </c>
      <c r="QO136" s="582">
        <v>0</v>
      </c>
      <c r="QP136" s="582">
        <v>3000</v>
      </c>
      <c r="QR136" s="582">
        <v>2190</v>
      </c>
      <c r="QS136" s="582">
        <v>0</v>
      </c>
      <c r="QU136" s="582">
        <v>90839</v>
      </c>
      <c r="QW136" s="582">
        <v>0</v>
      </c>
      <c r="RA136" s="582">
        <v>0</v>
      </c>
      <c r="RD136" s="582">
        <v>0</v>
      </c>
      <c r="RE136" s="582">
        <v>0</v>
      </c>
      <c r="RG136" s="582">
        <v>1500</v>
      </c>
      <c r="RJ136" s="582">
        <v>0</v>
      </c>
      <c r="RL136" s="582">
        <v>25991</v>
      </c>
      <c r="RP136" s="582">
        <v>0</v>
      </c>
      <c r="RQ136" s="582">
        <v>0</v>
      </c>
      <c r="RU136" s="582">
        <v>0</v>
      </c>
      <c r="RW136" s="582">
        <v>0</v>
      </c>
      <c r="RX136" s="582">
        <v>0</v>
      </c>
      <c r="SB136" s="582">
        <v>1104</v>
      </c>
      <c r="SN136" s="582">
        <v>0</v>
      </c>
      <c r="SV136" s="582">
        <v>0</v>
      </c>
      <c r="TM136" s="582">
        <v>0</v>
      </c>
      <c r="TP136" s="582">
        <v>0</v>
      </c>
      <c r="TQ136" s="582">
        <v>4500</v>
      </c>
      <c r="TZ136" s="582">
        <v>0</v>
      </c>
      <c r="VM136" s="582">
        <v>0</v>
      </c>
      <c r="VP136" s="582">
        <v>0</v>
      </c>
      <c r="VS136" s="582">
        <v>0</v>
      </c>
      <c r="VV136" s="582">
        <v>0</v>
      </c>
      <c r="WJ136" s="582">
        <v>0</v>
      </c>
      <c r="WM136" s="582">
        <v>0</v>
      </c>
      <c r="WP136" s="582">
        <v>0</v>
      </c>
      <c r="WT136" s="582">
        <v>0</v>
      </c>
      <c r="WV136" s="582">
        <v>0</v>
      </c>
      <c r="WX136" s="582">
        <v>0</v>
      </c>
      <c r="WY136" s="582">
        <v>0</v>
      </c>
      <c r="XD136" s="582">
        <v>0</v>
      </c>
      <c r="XE136" s="582">
        <v>0</v>
      </c>
      <c r="XH136" s="582">
        <v>0</v>
      </c>
      <c r="XI136" s="582">
        <v>0</v>
      </c>
      <c r="XJ136" s="582">
        <v>0</v>
      </c>
      <c r="XO136" s="582">
        <v>0</v>
      </c>
      <c r="XP136" s="582">
        <v>0</v>
      </c>
      <c r="XQ136" s="582">
        <v>0</v>
      </c>
      <c r="XS136" s="582">
        <v>0</v>
      </c>
      <c r="XZ136" s="582">
        <v>0</v>
      </c>
      <c r="YA136" s="582">
        <v>0</v>
      </c>
      <c r="YG136" s="582">
        <v>0</v>
      </c>
      <c r="YH136" s="582">
        <v>0</v>
      </c>
      <c r="YI136" s="582">
        <v>0</v>
      </c>
      <c r="YJ136" s="582">
        <v>0</v>
      </c>
      <c r="YK136" s="582">
        <v>0</v>
      </c>
      <c r="YL136" s="582">
        <v>0</v>
      </c>
      <c r="YM136" s="582">
        <v>0</v>
      </c>
      <c r="YN136" s="582">
        <v>0</v>
      </c>
      <c r="YO136" s="582">
        <v>0</v>
      </c>
      <c r="YP136" s="582">
        <v>0</v>
      </c>
      <c r="YQ136" s="582">
        <v>0</v>
      </c>
      <c r="YR136" s="582">
        <v>0</v>
      </c>
      <c r="YS136" s="582">
        <v>0</v>
      </c>
      <c r="YT136" s="582">
        <v>0</v>
      </c>
      <c r="YU136" s="582">
        <v>0</v>
      </c>
      <c r="YV136" s="582">
        <v>0</v>
      </c>
      <c r="YX136" s="582">
        <v>0</v>
      </c>
      <c r="YY136" s="582">
        <v>0</v>
      </c>
      <c r="YZ136" s="582">
        <v>0</v>
      </c>
      <c r="ZA136" s="582">
        <v>4500</v>
      </c>
      <c r="ZB136" s="582">
        <v>0</v>
      </c>
      <c r="ZC136" s="582">
        <v>3600</v>
      </c>
      <c r="ZD136" s="582">
        <v>0</v>
      </c>
      <c r="ZK136" s="582">
        <v>0</v>
      </c>
      <c r="ZL136" s="582">
        <v>0</v>
      </c>
      <c r="ZM136" s="582">
        <v>0</v>
      </c>
      <c r="ZN136" s="582">
        <v>0</v>
      </c>
      <c r="ZP136" s="582">
        <v>0</v>
      </c>
      <c r="ZV136" s="582">
        <v>0</v>
      </c>
      <c r="AAD136" s="582">
        <v>0</v>
      </c>
      <c r="AAF136" s="582">
        <v>0</v>
      </c>
      <c r="AAJ136" s="582">
        <v>0</v>
      </c>
      <c r="AAK136" s="582">
        <v>0</v>
      </c>
      <c r="AAL136" s="582">
        <v>0</v>
      </c>
      <c r="AAM136" s="582">
        <v>0</v>
      </c>
      <c r="AAN136" s="582">
        <v>2250</v>
      </c>
      <c r="AAT136" s="582">
        <v>0</v>
      </c>
      <c r="AAU136" s="582">
        <v>0</v>
      </c>
      <c r="AAX136" s="582">
        <v>0</v>
      </c>
      <c r="ABA136" s="582">
        <v>0</v>
      </c>
      <c r="ABI136" s="582">
        <v>0</v>
      </c>
      <c r="ABJ136" s="582">
        <v>0</v>
      </c>
      <c r="ABP136" s="582">
        <v>0</v>
      </c>
      <c r="ABZ136" s="582">
        <v>0</v>
      </c>
      <c r="ACB136" s="582">
        <v>2250</v>
      </c>
      <c r="ACC136" s="582">
        <v>0</v>
      </c>
      <c r="ACD136" s="582">
        <v>0</v>
      </c>
      <c r="ACE136" s="582">
        <v>0</v>
      </c>
      <c r="ACF136" s="582">
        <v>0</v>
      </c>
      <c r="ACG136" s="582">
        <v>4350</v>
      </c>
      <c r="ACI136" s="582">
        <v>2250</v>
      </c>
      <c r="ACJ136" s="582">
        <v>54936</v>
      </c>
      <c r="ACK136" s="582">
        <v>0</v>
      </c>
      <c r="ACL136" s="582">
        <v>0</v>
      </c>
      <c r="ACM136" s="582">
        <v>0</v>
      </c>
      <c r="ACO136" s="582">
        <v>2968</v>
      </c>
      <c r="ACQ136" s="582">
        <v>0</v>
      </c>
      <c r="ACR136" s="582">
        <v>14</v>
      </c>
      <c r="ACS136" s="582">
        <v>0</v>
      </c>
      <c r="ACU136" s="582">
        <v>0</v>
      </c>
      <c r="ACW136" s="582">
        <v>0</v>
      </c>
      <c r="ACX136" s="582">
        <v>0</v>
      </c>
      <c r="ACY136" s="582">
        <v>3000</v>
      </c>
      <c r="ADA136" s="582">
        <v>0</v>
      </c>
      <c r="ADB136" s="582">
        <v>0</v>
      </c>
      <c r="ADC136" s="582">
        <v>0</v>
      </c>
      <c r="ADD136" s="582">
        <v>0</v>
      </c>
      <c r="ADF136" s="582">
        <v>0</v>
      </c>
      <c r="ADG136" s="582">
        <v>0</v>
      </c>
      <c r="ADI136" s="582">
        <v>0</v>
      </c>
      <c r="ADL136" s="582">
        <v>0</v>
      </c>
      <c r="ADO136" s="582">
        <v>0</v>
      </c>
      <c r="ADQ136" s="582">
        <v>0</v>
      </c>
      <c r="ADT136" s="582">
        <v>0</v>
      </c>
      <c r="ADU136" s="582">
        <v>0</v>
      </c>
      <c r="ADY136" s="582">
        <v>7864</v>
      </c>
      <c r="AEB136" s="582">
        <v>0</v>
      </c>
      <c r="AEF136" s="582">
        <v>0</v>
      </c>
      <c r="AEG136" s="582">
        <v>0</v>
      </c>
      <c r="AEN136" s="582">
        <v>0</v>
      </c>
      <c r="AEO136" s="582">
        <v>0</v>
      </c>
      <c r="AEV136" s="582">
        <v>0</v>
      </c>
      <c r="AEX136" s="582">
        <v>0</v>
      </c>
      <c r="AEY136" s="582">
        <v>0</v>
      </c>
      <c r="AEZ136" s="582">
        <v>0</v>
      </c>
      <c r="AFA136" s="582">
        <v>2901</v>
      </c>
      <c r="AFC136" s="582">
        <v>0</v>
      </c>
      <c r="AFF136" s="582">
        <v>0</v>
      </c>
      <c r="AFH136" s="582">
        <v>0</v>
      </c>
      <c r="AFI136" s="582">
        <v>0</v>
      </c>
      <c r="AFJ136" s="582">
        <v>0</v>
      </c>
      <c r="AFK136" s="582">
        <v>0</v>
      </c>
      <c r="AFN136" s="582">
        <v>0</v>
      </c>
      <c r="AFO136" s="582">
        <v>0</v>
      </c>
      <c r="AFP136" s="582">
        <v>0</v>
      </c>
      <c r="AFS136" s="582">
        <v>0</v>
      </c>
      <c r="AFU136" s="582">
        <v>0</v>
      </c>
      <c r="AFW136" s="582">
        <v>0</v>
      </c>
      <c r="AFY136" s="582">
        <v>0</v>
      </c>
      <c r="AGN136" s="582">
        <v>0</v>
      </c>
      <c r="AGP136" s="582">
        <v>0</v>
      </c>
      <c r="AGQ136" s="582">
        <v>0</v>
      </c>
      <c r="AGR136" s="582">
        <v>0</v>
      </c>
      <c r="AGT136" s="582">
        <v>0</v>
      </c>
      <c r="AGV136" s="582">
        <v>0</v>
      </c>
      <c r="AGX136" s="582">
        <v>0</v>
      </c>
      <c r="AGY136" s="582">
        <v>0</v>
      </c>
      <c r="AGZ136" s="582">
        <v>0</v>
      </c>
      <c r="AHA136" s="582">
        <v>0</v>
      </c>
      <c r="AHC136" s="582">
        <v>0</v>
      </c>
      <c r="AHD136" s="582">
        <v>0</v>
      </c>
      <c r="AHE136" s="582">
        <v>0</v>
      </c>
      <c r="AHF136" s="582">
        <v>0</v>
      </c>
      <c r="AHG136" s="582">
        <v>0</v>
      </c>
      <c r="AHI136" s="582">
        <v>2250</v>
      </c>
      <c r="AHJ136" s="582">
        <v>1500</v>
      </c>
      <c r="AHL136" s="582">
        <v>0</v>
      </c>
      <c r="AHM136" s="582">
        <v>0</v>
      </c>
      <c r="AHT136" s="582">
        <f t="shared" si="81"/>
        <v>646175</v>
      </c>
      <c r="AHV136" s="611" t="s">
        <v>6250</v>
      </c>
      <c r="AHW136" s="611" t="s">
        <v>6180</v>
      </c>
      <c r="AHX136" s="611" t="s">
        <v>6181</v>
      </c>
    </row>
    <row r="137" spans="1:908" x14ac:dyDescent="0.7">
      <c r="A137" s="576" t="str">
        <f t="shared" si="80"/>
        <v>ภาระ</v>
      </c>
      <c r="B137" s="581" t="s">
        <v>6176</v>
      </c>
      <c r="C137" s="582" t="s">
        <v>6177</v>
      </c>
      <c r="D137" s="582">
        <v>0</v>
      </c>
      <c r="E137" s="582">
        <v>54089</v>
      </c>
      <c r="F137" s="582">
        <v>140359</v>
      </c>
      <c r="G137" s="582">
        <v>39559</v>
      </c>
      <c r="H137" s="582">
        <v>129191</v>
      </c>
      <c r="I137" s="582">
        <v>60724</v>
      </c>
      <c r="J137" s="582">
        <v>132341</v>
      </c>
      <c r="K137" s="582">
        <v>91560</v>
      </c>
      <c r="L137" s="582">
        <v>0</v>
      </c>
      <c r="M137" s="582">
        <v>0</v>
      </c>
      <c r="N137" s="582">
        <v>0</v>
      </c>
      <c r="O137" s="582">
        <v>0</v>
      </c>
      <c r="P137" s="582">
        <v>52996</v>
      </c>
      <c r="Q137" s="582">
        <v>64217</v>
      </c>
      <c r="R137" s="582">
        <v>40548</v>
      </c>
      <c r="S137" s="582">
        <v>0</v>
      </c>
      <c r="T137" s="582">
        <v>70626</v>
      </c>
      <c r="U137" s="582">
        <v>0</v>
      </c>
      <c r="V137" s="582">
        <v>0</v>
      </c>
      <c r="W137" s="582">
        <v>174050</v>
      </c>
      <c r="X137" s="582">
        <v>0</v>
      </c>
      <c r="Y137" s="582">
        <v>0</v>
      </c>
      <c r="Z137" s="582">
        <v>64723</v>
      </c>
      <c r="AA137" s="582">
        <v>35625</v>
      </c>
      <c r="AB137" s="582">
        <v>24961</v>
      </c>
      <c r="AC137" s="582">
        <v>0</v>
      </c>
      <c r="AD137" s="582">
        <v>60467</v>
      </c>
      <c r="AF137" s="582">
        <v>0</v>
      </c>
      <c r="AG137" s="582">
        <v>20667.8</v>
      </c>
      <c r="AI137" s="582">
        <v>55981</v>
      </c>
      <c r="AJ137" s="582">
        <v>59335</v>
      </c>
      <c r="AK137" s="582">
        <v>0</v>
      </c>
      <c r="AM137" s="582">
        <v>0</v>
      </c>
      <c r="AO137" s="582">
        <v>0</v>
      </c>
      <c r="AP137" s="582">
        <v>0</v>
      </c>
      <c r="AQ137" s="582">
        <v>0</v>
      </c>
      <c r="AR137" s="582">
        <v>0</v>
      </c>
      <c r="AS137" s="582">
        <v>28358</v>
      </c>
      <c r="AT137" s="582">
        <v>0</v>
      </c>
      <c r="AU137" s="582">
        <v>0</v>
      </c>
      <c r="AV137" s="582">
        <v>0</v>
      </c>
      <c r="AW137" s="582">
        <v>0</v>
      </c>
      <c r="AX137" s="582">
        <v>41509</v>
      </c>
      <c r="AY137" s="582">
        <v>59656</v>
      </c>
      <c r="AZ137" s="582">
        <v>0</v>
      </c>
      <c r="BA137" s="582">
        <v>27537</v>
      </c>
      <c r="BB137" s="582">
        <v>18565</v>
      </c>
      <c r="BC137" s="582">
        <v>45586</v>
      </c>
      <c r="BD137" s="582">
        <v>16001</v>
      </c>
      <c r="BE137" s="582">
        <v>20486</v>
      </c>
      <c r="BF137" s="582">
        <v>130545</v>
      </c>
      <c r="BG137" s="582">
        <v>15294</v>
      </c>
      <c r="BH137" s="582">
        <v>0</v>
      </c>
      <c r="BI137" s="582">
        <v>0</v>
      </c>
      <c r="BJ137" s="582">
        <v>115852</v>
      </c>
      <c r="BK137" s="582">
        <v>36583</v>
      </c>
      <c r="BL137" s="582">
        <v>-7090</v>
      </c>
      <c r="BM137" s="582">
        <v>55627.69</v>
      </c>
      <c r="BN137" s="582">
        <v>24722.75</v>
      </c>
      <c r="BO137" s="582">
        <v>17857</v>
      </c>
      <c r="BP137" s="582">
        <v>0</v>
      </c>
      <c r="BQ137" s="582">
        <v>4104</v>
      </c>
      <c r="BR137" s="582">
        <v>0</v>
      </c>
      <c r="BS137" s="582">
        <v>27253</v>
      </c>
      <c r="BT137" s="582">
        <v>0</v>
      </c>
      <c r="BU137" s="582">
        <v>37577</v>
      </c>
      <c r="BV137" s="582">
        <v>0</v>
      </c>
      <c r="BW137" s="582">
        <v>0</v>
      </c>
      <c r="BY137" s="582">
        <v>0</v>
      </c>
      <c r="CB137" s="582">
        <v>0</v>
      </c>
      <c r="CC137" s="582">
        <v>0</v>
      </c>
      <c r="CD137" s="582">
        <v>0</v>
      </c>
      <c r="CE137" s="582">
        <v>0</v>
      </c>
      <c r="CH137" s="582">
        <v>0</v>
      </c>
      <c r="CI137" s="582">
        <v>0</v>
      </c>
      <c r="CJ137" s="582">
        <v>0</v>
      </c>
      <c r="CK137" s="582">
        <v>0</v>
      </c>
      <c r="CL137" s="582">
        <v>0</v>
      </c>
      <c r="CM137" s="582">
        <v>0</v>
      </c>
      <c r="CN137" s="582">
        <v>0</v>
      </c>
      <c r="CO137" s="582">
        <v>0</v>
      </c>
      <c r="CP137" s="582">
        <v>0</v>
      </c>
      <c r="CQ137" s="582">
        <v>0</v>
      </c>
      <c r="CR137" s="582">
        <v>0</v>
      </c>
      <c r="CS137" s="582">
        <v>0</v>
      </c>
      <c r="CT137" s="582">
        <v>0</v>
      </c>
      <c r="CU137" s="582">
        <v>0</v>
      </c>
      <c r="CV137" s="582">
        <v>0</v>
      </c>
      <c r="CW137" s="582">
        <v>0</v>
      </c>
      <c r="CY137" s="582">
        <v>43241</v>
      </c>
      <c r="CZ137" s="582">
        <v>0</v>
      </c>
      <c r="DA137" s="582">
        <v>0</v>
      </c>
      <c r="DB137" s="582">
        <v>0</v>
      </c>
      <c r="DC137" s="582">
        <v>0</v>
      </c>
      <c r="DD137" s="582">
        <v>0</v>
      </c>
      <c r="DE137" s="582">
        <v>0</v>
      </c>
      <c r="DG137" s="582">
        <v>0</v>
      </c>
      <c r="DH137" s="582">
        <v>86822</v>
      </c>
      <c r="DJ137" s="582">
        <v>0</v>
      </c>
      <c r="DK137" s="582">
        <v>0</v>
      </c>
      <c r="DL137" s="582">
        <v>0</v>
      </c>
      <c r="DM137" s="582">
        <v>43265</v>
      </c>
      <c r="DO137" s="582">
        <v>43056</v>
      </c>
      <c r="DP137" s="582">
        <v>0</v>
      </c>
      <c r="DQ137" s="582">
        <v>0</v>
      </c>
      <c r="DR137" s="582">
        <v>36052</v>
      </c>
      <c r="DS137" s="582">
        <v>66826</v>
      </c>
      <c r="DU137" s="582">
        <v>0</v>
      </c>
      <c r="DW137" s="582">
        <v>0</v>
      </c>
      <c r="DZ137" s="582">
        <v>69166</v>
      </c>
      <c r="EA137" s="582">
        <v>0</v>
      </c>
      <c r="ED137" s="582">
        <v>0</v>
      </c>
      <c r="EE137" s="582">
        <v>116661</v>
      </c>
      <c r="EF137" s="582">
        <v>0</v>
      </c>
      <c r="EG137" s="582">
        <v>0</v>
      </c>
      <c r="EH137" s="582">
        <v>0</v>
      </c>
      <c r="EI137" s="582">
        <v>5375</v>
      </c>
      <c r="EJ137" s="582">
        <v>0</v>
      </c>
      <c r="EK137" s="582">
        <v>0</v>
      </c>
      <c r="EL137" s="582">
        <v>0</v>
      </c>
      <c r="EM137" s="582">
        <v>0</v>
      </c>
      <c r="EO137" s="582">
        <v>0</v>
      </c>
      <c r="ER137" s="582">
        <v>0</v>
      </c>
      <c r="ES137" s="582">
        <v>0</v>
      </c>
      <c r="ET137" s="582">
        <v>46930</v>
      </c>
      <c r="EU137" s="582">
        <v>0</v>
      </c>
      <c r="EV137" s="582">
        <v>13378</v>
      </c>
      <c r="EW137" s="582">
        <v>0</v>
      </c>
      <c r="EX137" s="582">
        <v>0</v>
      </c>
      <c r="FA137" s="582">
        <v>0</v>
      </c>
      <c r="FC137" s="582">
        <v>0</v>
      </c>
      <c r="FD137" s="582">
        <v>28801</v>
      </c>
      <c r="FG137" s="582">
        <v>0</v>
      </c>
      <c r="FH137" s="582">
        <v>0</v>
      </c>
      <c r="FI137" s="582">
        <v>175352</v>
      </c>
      <c r="FJ137" s="582">
        <v>14450</v>
      </c>
      <c r="FK137" s="582">
        <v>0</v>
      </c>
      <c r="FL137" s="582">
        <v>0</v>
      </c>
      <c r="FM137" s="582">
        <v>27654</v>
      </c>
      <c r="FN137" s="582">
        <v>36069</v>
      </c>
      <c r="FO137" s="582">
        <v>0</v>
      </c>
      <c r="FP137" s="582">
        <v>11111</v>
      </c>
      <c r="FR137" s="582">
        <v>41718</v>
      </c>
      <c r="FS137" s="582">
        <v>62350</v>
      </c>
      <c r="FT137" s="582">
        <v>42713</v>
      </c>
      <c r="FU137" s="582">
        <v>91437</v>
      </c>
      <c r="FV137" s="582">
        <v>39992</v>
      </c>
      <c r="FW137" s="582">
        <v>0</v>
      </c>
      <c r="FX137" s="582">
        <v>60775</v>
      </c>
      <c r="FY137" s="582">
        <v>44934</v>
      </c>
      <c r="FZ137" s="582">
        <v>46408</v>
      </c>
      <c r="GA137" s="582">
        <v>74444</v>
      </c>
      <c r="GB137" s="582">
        <v>46914</v>
      </c>
      <c r="GC137" s="582">
        <v>0</v>
      </c>
      <c r="GD137" s="582">
        <v>19702</v>
      </c>
      <c r="GE137" s="582">
        <v>0</v>
      </c>
      <c r="GF137" s="582">
        <v>0</v>
      </c>
      <c r="GG137" s="582">
        <v>0</v>
      </c>
      <c r="GH137" s="582">
        <v>0</v>
      </c>
      <c r="GI137" s="582">
        <v>0</v>
      </c>
      <c r="GJ137" s="582">
        <v>37344</v>
      </c>
      <c r="GK137" s="582">
        <v>0</v>
      </c>
      <c r="GL137" s="582">
        <v>0</v>
      </c>
      <c r="GM137" s="582">
        <v>26744</v>
      </c>
      <c r="GN137" s="582">
        <v>11743</v>
      </c>
      <c r="GO137" s="582">
        <v>0</v>
      </c>
      <c r="GP137" s="582">
        <v>0</v>
      </c>
      <c r="GQ137" s="582">
        <v>0</v>
      </c>
      <c r="GS137" s="582">
        <v>0</v>
      </c>
      <c r="GT137" s="582">
        <v>0</v>
      </c>
      <c r="GU137" s="582">
        <v>0</v>
      </c>
      <c r="GV137" s="582">
        <v>0</v>
      </c>
      <c r="GW137" s="582">
        <v>0</v>
      </c>
      <c r="GX137" s="582">
        <v>0</v>
      </c>
      <c r="HA137" s="582">
        <v>0</v>
      </c>
      <c r="HB137" s="582">
        <v>29322</v>
      </c>
      <c r="HC137" s="582">
        <v>0</v>
      </c>
      <c r="HD137" s="582">
        <v>55460</v>
      </c>
      <c r="HE137" s="582">
        <v>0</v>
      </c>
      <c r="HF137" s="582">
        <v>-12953</v>
      </c>
      <c r="HG137" s="582">
        <v>60343</v>
      </c>
      <c r="HH137" s="582">
        <v>103346</v>
      </c>
      <c r="HI137" s="582">
        <v>0</v>
      </c>
      <c r="HJ137" s="582">
        <v>-24048</v>
      </c>
      <c r="HK137" s="582">
        <v>0</v>
      </c>
      <c r="HL137" s="582">
        <v>0</v>
      </c>
      <c r="HM137" s="582">
        <v>0</v>
      </c>
      <c r="HN137" s="582">
        <v>0</v>
      </c>
      <c r="HO137" s="582">
        <v>29173</v>
      </c>
      <c r="HP137" s="582">
        <v>0</v>
      </c>
      <c r="HQ137" s="582">
        <v>43844</v>
      </c>
      <c r="HR137" s="582">
        <v>37856</v>
      </c>
      <c r="HS137" s="582">
        <v>0</v>
      </c>
      <c r="HT137" s="582">
        <v>0</v>
      </c>
      <c r="HU137" s="582">
        <v>6094.37</v>
      </c>
      <c r="HV137" s="582">
        <v>10002</v>
      </c>
      <c r="HW137" s="582">
        <v>30178</v>
      </c>
      <c r="HX137" s="582">
        <v>13802</v>
      </c>
      <c r="HY137" s="582">
        <v>82680</v>
      </c>
      <c r="HZ137" s="582">
        <v>0</v>
      </c>
      <c r="IA137" s="582">
        <v>970</v>
      </c>
      <c r="IB137" s="582">
        <v>0</v>
      </c>
      <c r="IC137" s="582">
        <v>0</v>
      </c>
      <c r="ID137" s="582">
        <v>49335</v>
      </c>
      <c r="IE137" s="582">
        <v>16320</v>
      </c>
      <c r="IF137" s="582">
        <v>38971</v>
      </c>
      <c r="IG137" s="582">
        <v>0</v>
      </c>
      <c r="IH137" s="582">
        <v>15023</v>
      </c>
      <c r="IJ137" s="582">
        <v>0</v>
      </c>
      <c r="IK137" s="582">
        <v>38838</v>
      </c>
      <c r="IM137" s="582">
        <v>0</v>
      </c>
      <c r="IO137" s="582">
        <v>0</v>
      </c>
      <c r="IQ137" s="582">
        <v>27797</v>
      </c>
      <c r="IR137" s="582">
        <v>25359</v>
      </c>
      <c r="IS137" s="582">
        <v>0</v>
      </c>
      <c r="IU137" s="582">
        <v>874318.95</v>
      </c>
      <c r="IV137" s="582">
        <v>48165</v>
      </c>
      <c r="IW137" s="582">
        <v>38187</v>
      </c>
      <c r="IX137" s="582">
        <v>30260</v>
      </c>
      <c r="IY137" s="582">
        <v>0</v>
      </c>
      <c r="IZ137" s="582">
        <v>34270</v>
      </c>
      <c r="JA137" s="582">
        <v>20035</v>
      </c>
      <c r="JB137" s="582">
        <v>24328</v>
      </c>
      <c r="JC137" s="582">
        <v>0</v>
      </c>
      <c r="JD137" s="582">
        <v>0</v>
      </c>
      <c r="JE137" s="582">
        <v>0</v>
      </c>
      <c r="JF137" s="582">
        <v>128392</v>
      </c>
      <c r="JG137" s="582">
        <v>99346</v>
      </c>
      <c r="JH137" s="582">
        <v>14272</v>
      </c>
      <c r="JI137" s="582">
        <v>8580</v>
      </c>
      <c r="JJ137" s="582">
        <v>0</v>
      </c>
      <c r="JK137" s="582">
        <v>0</v>
      </c>
      <c r="JL137" s="582">
        <v>0</v>
      </c>
      <c r="JM137" s="582">
        <v>0</v>
      </c>
      <c r="JN137" s="582">
        <v>0</v>
      </c>
      <c r="JP137" s="582">
        <v>3985</v>
      </c>
      <c r="JR137" s="582">
        <v>0</v>
      </c>
      <c r="JT137" s="582">
        <v>170829</v>
      </c>
      <c r="JU137" s="582">
        <v>64564</v>
      </c>
      <c r="JV137" s="582">
        <v>29761</v>
      </c>
      <c r="JW137" s="582">
        <v>61421</v>
      </c>
      <c r="JX137" s="582">
        <v>21282</v>
      </c>
      <c r="JY137" s="582">
        <v>0</v>
      </c>
      <c r="JZ137" s="582">
        <v>0</v>
      </c>
      <c r="KA137" s="582">
        <v>0</v>
      </c>
      <c r="KB137" s="582">
        <v>0</v>
      </c>
      <c r="KC137" s="582">
        <v>0</v>
      </c>
      <c r="KD137" s="582">
        <v>0</v>
      </c>
      <c r="KE137" s="582">
        <v>25729</v>
      </c>
      <c r="KF137" s="582">
        <v>0</v>
      </c>
      <c r="KG137" s="582">
        <v>0</v>
      </c>
      <c r="KH137" s="582">
        <v>6950</v>
      </c>
      <c r="KJ137" s="582">
        <v>61904</v>
      </c>
      <c r="KK137" s="582">
        <v>28338</v>
      </c>
      <c r="KL137" s="582">
        <v>44888</v>
      </c>
      <c r="KM137" s="582">
        <v>0</v>
      </c>
      <c r="KN137" s="582">
        <v>43680</v>
      </c>
      <c r="KO137" s="582">
        <v>99252</v>
      </c>
      <c r="KP137" s="582">
        <v>26470</v>
      </c>
      <c r="KR137" s="582">
        <v>0</v>
      </c>
      <c r="KS137" s="582">
        <v>0</v>
      </c>
      <c r="KT137" s="582">
        <v>0</v>
      </c>
      <c r="KU137" s="582">
        <v>0</v>
      </c>
      <c r="KW137" s="582">
        <v>0</v>
      </c>
      <c r="KX137" s="582">
        <v>0</v>
      </c>
      <c r="KY137" s="582">
        <v>0</v>
      </c>
      <c r="KZ137" s="582">
        <v>0</v>
      </c>
      <c r="LA137" s="582">
        <v>-6806</v>
      </c>
      <c r="LB137" s="582">
        <v>0</v>
      </c>
      <c r="LI137" s="582">
        <v>0</v>
      </c>
      <c r="LJ137" s="582">
        <v>0</v>
      </c>
      <c r="LL137" s="582">
        <v>70919</v>
      </c>
      <c r="LM137" s="582">
        <v>43450</v>
      </c>
      <c r="LN137" s="582">
        <v>3605</v>
      </c>
      <c r="LP137" s="582">
        <v>0</v>
      </c>
      <c r="LQ137" s="582">
        <v>50682</v>
      </c>
      <c r="LR137" s="582">
        <v>0</v>
      </c>
      <c r="LS137" s="582">
        <v>191211</v>
      </c>
      <c r="LU137" s="582">
        <v>31230</v>
      </c>
      <c r="LV137" s="582">
        <v>0</v>
      </c>
      <c r="LW137" s="582">
        <v>0</v>
      </c>
      <c r="LY137" s="582">
        <v>25109</v>
      </c>
      <c r="LZ137" s="582">
        <v>68806</v>
      </c>
      <c r="MA137" s="582">
        <v>84245</v>
      </c>
      <c r="MB137" s="582">
        <v>0</v>
      </c>
      <c r="MC137" s="582">
        <v>49013</v>
      </c>
      <c r="MD137" s="582">
        <v>76250</v>
      </c>
      <c r="ME137" s="582">
        <v>0</v>
      </c>
      <c r="MF137" s="582">
        <v>133139</v>
      </c>
      <c r="MG137" s="582">
        <v>45415</v>
      </c>
      <c r="MH137" s="582">
        <v>0</v>
      </c>
      <c r="MI137" s="582">
        <v>4841</v>
      </c>
      <c r="MJ137" s="582">
        <v>20964</v>
      </c>
      <c r="MK137" s="582">
        <v>25373</v>
      </c>
      <c r="ML137" s="582">
        <v>0</v>
      </c>
      <c r="MM137" s="582">
        <v>0</v>
      </c>
      <c r="MN137" s="582">
        <v>42960</v>
      </c>
      <c r="MO137" s="582">
        <v>0</v>
      </c>
      <c r="MP137" s="582">
        <v>0</v>
      </c>
      <c r="MQ137" s="582">
        <v>0</v>
      </c>
      <c r="MS137" s="582">
        <v>24890</v>
      </c>
      <c r="MU137" s="582">
        <v>0</v>
      </c>
      <c r="MV137" s="582">
        <v>30690</v>
      </c>
      <c r="MX137" s="582">
        <v>0</v>
      </c>
      <c r="MY137" s="582">
        <v>0</v>
      </c>
      <c r="MZ137" s="582">
        <v>21238</v>
      </c>
      <c r="NB137" s="582">
        <v>0</v>
      </c>
      <c r="NC137" s="582">
        <v>4806</v>
      </c>
      <c r="ND137" s="582">
        <v>0</v>
      </c>
      <c r="NE137" s="582">
        <v>19229</v>
      </c>
      <c r="NF137" s="582">
        <v>0</v>
      </c>
      <c r="NG137" s="582">
        <v>0</v>
      </c>
      <c r="NI137" s="582">
        <v>24312</v>
      </c>
      <c r="NJ137" s="582">
        <v>17483</v>
      </c>
      <c r="NK137" s="582">
        <v>0</v>
      </c>
      <c r="NL137" s="582">
        <v>114027</v>
      </c>
      <c r="NM137" s="582">
        <v>10092</v>
      </c>
      <c r="NN137" s="582">
        <v>36739</v>
      </c>
      <c r="NO137" s="582">
        <v>32918</v>
      </c>
      <c r="NP137" s="582">
        <v>25917</v>
      </c>
      <c r="NQ137" s="582">
        <v>0</v>
      </c>
      <c r="NS137" s="582">
        <v>0</v>
      </c>
      <c r="NT137" s="582">
        <v>30513</v>
      </c>
      <c r="NU137" s="582">
        <v>61106</v>
      </c>
      <c r="NW137" s="582">
        <v>0</v>
      </c>
      <c r="NZ137" s="582">
        <v>0</v>
      </c>
      <c r="OB137" s="582">
        <v>0</v>
      </c>
      <c r="OC137" s="582">
        <v>0</v>
      </c>
      <c r="OF137" s="582">
        <v>104956</v>
      </c>
      <c r="OG137" s="582">
        <v>41878</v>
      </c>
      <c r="OH137" s="582">
        <v>102624.98</v>
      </c>
      <c r="OJ137" s="582">
        <v>3150</v>
      </c>
      <c r="OK137" s="582">
        <v>39660</v>
      </c>
      <c r="OL137" s="582">
        <v>24650</v>
      </c>
      <c r="OM137" s="582">
        <v>0</v>
      </c>
      <c r="ON137" s="582">
        <v>0</v>
      </c>
      <c r="OO137" s="582">
        <v>0</v>
      </c>
      <c r="OP137" s="582">
        <v>130720</v>
      </c>
      <c r="OQ137" s="582">
        <v>0</v>
      </c>
      <c r="OR137" s="582">
        <v>57353</v>
      </c>
      <c r="OS137" s="582">
        <v>25363</v>
      </c>
      <c r="OT137" s="582">
        <v>351241</v>
      </c>
      <c r="OU137" s="582">
        <v>0</v>
      </c>
      <c r="OV137" s="582">
        <v>37089</v>
      </c>
      <c r="OW137" s="582">
        <v>0</v>
      </c>
      <c r="OX137" s="582">
        <v>56645</v>
      </c>
      <c r="OY137" s="582">
        <v>0</v>
      </c>
      <c r="OZ137" s="582">
        <v>35701</v>
      </c>
      <c r="PA137" s="582">
        <v>0</v>
      </c>
      <c r="PB137" s="582">
        <v>32457</v>
      </c>
      <c r="PC137" s="582">
        <v>50183</v>
      </c>
      <c r="PD137" s="582">
        <v>30329</v>
      </c>
      <c r="PE137" s="582">
        <v>64430</v>
      </c>
      <c r="PF137" s="582">
        <v>9254</v>
      </c>
      <c r="PG137" s="582">
        <v>45805</v>
      </c>
      <c r="PH137" s="582">
        <v>117721</v>
      </c>
      <c r="PI137" s="582">
        <v>34121</v>
      </c>
      <c r="PJ137" s="582">
        <v>32975</v>
      </c>
      <c r="PK137" s="582">
        <v>48079.4</v>
      </c>
      <c r="PL137" s="582">
        <v>41304</v>
      </c>
      <c r="PM137" s="582">
        <v>33566</v>
      </c>
      <c r="PN137" s="582">
        <v>89743</v>
      </c>
      <c r="PO137" s="582">
        <v>0</v>
      </c>
      <c r="PP137" s="582">
        <v>152862</v>
      </c>
      <c r="PQ137" s="582">
        <v>27817</v>
      </c>
      <c r="PR137" s="582">
        <v>12932</v>
      </c>
      <c r="PS137" s="582">
        <v>6071.3</v>
      </c>
      <c r="PT137" s="582">
        <v>5216</v>
      </c>
      <c r="PU137" s="582">
        <v>0</v>
      </c>
      <c r="PV137" s="582">
        <v>41702</v>
      </c>
      <c r="PW137" s="582">
        <v>20659</v>
      </c>
      <c r="PY137" s="582">
        <v>377452</v>
      </c>
      <c r="PZ137" s="582">
        <v>0</v>
      </c>
      <c r="QA137" s="582">
        <v>71119</v>
      </c>
      <c r="QB137" s="582">
        <v>51021</v>
      </c>
      <c r="QD137" s="582">
        <v>0</v>
      </c>
      <c r="QE137" s="582">
        <v>0</v>
      </c>
      <c r="QF137" s="582">
        <v>39872</v>
      </c>
      <c r="QG137" s="582">
        <v>0</v>
      </c>
      <c r="QH137" s="582">
        <v>0</v>
      </c>
      <c r="QL137" s="582">
        <v>0</v>
      </c>
      <c r="QM137" s="582">
        <v>0</v>
      </c>
      <c r="QO137" s="582">
        <v>0</v>
      </c>
      <c r="QP137" s="582">
        <v>33535</v>
      </c>
      <c r="QS137" s="582">
        <v>9460</v>
      </c>
      <c r="QU137" s="582">
        <v>0</v>
      </c>
      <c r="QV137" s="582">
        <v>34216</v>
      </c>
      <c r="QW137" s="582">
        <v>0</v>
      </c>
      <c r="QX137" s="582">
        <v>36596</v>
      </c>
      <c r="QY137" s="582">
        <v>0</v>
      </c>
      <c r="RA137" s="582">
        <v>0</v>
      </c>
      <c r="RC137" s="582">
        <v>107264</v>
      </c>
      <c r="RD137" s="582">
        <v>0</v>
      </c>
      <c r="RE137" s="582">
        <v>0</v>
      </c>
      <c r="RG137" s="582">
        <v>36106</v>
      </c>
      <c r="RI137" s="582">
        <v>0</v>
      </c>
      <c r="RJ137" s="582">
        <v>42328</v>
      </c>
      <c r="RK137" s="582">
        <v>0</v>
      </c>
      <c r="RL137" s="582">
        <v>76549.37</v>
      </c>
      <c r="RM137" s="582">
        <v>56855</v>
      </c>
      <c r="RN137" s="582">
        <v>71285</v>
      </c>
      <c r="RO137" s="582">
        <v>30732.639999999999</v>
      </c>
      <c r="RP137" s="582">
        <v>0</v>
      </c>
      <c r="RR137" s="582">
        <v>0</v>
      </c>
      <c r="RS137" s="582">
        <v>0</v>
      </c>
      <c r="RT137" s="582">
        <v>14610</v>
      </c>
      <c r="RU137" s="582">
        <v>28961</v>
      </c>
      <c r="RW137" s="582">
        <v>0</v>
      </c>
      <c r="RX137" s="582">
        <v>0</v>
      </c>
      <c r="RY137" s="582">
        <v>12217</v>
      </c>
      <c r="RZ137" s="582">
        <v>18425</v>
      </c>
      <c r="SA137" s="582">
        <v>27365</v>
      </c>
      <c r="SB137" s="582">
        <v>-1708</v>
      </c>
      <c r="SC137" s="582">
        <v>0</v>
      </c>
      <c r="SD137" s="582">
        <v>31687</v>
      </c>
      <c r="SE137" s="582">
        <v>29121</v>
      </c>
      <c r="SF137" s="582">
        <v>27711</v>
      </c>
      <c r="SG137" s="582">
        <v>41349</v>
      </c>
      <c r="SH137" s="582">
        <v>35819</v>
      </c>
      <c r="SI137" s="582">
        <v>116588</v>
      </c>
      <c r="SJ137" s="582">
        <v>0</v>
      </c>
      <c r="SK137" s="582">
        <v>2588</v>
      </c>
      <c r="SL137" s="582">
        <v>73834</v>
      </c>
      <c r="SM137" s="582">
        <v>14835</v>
      </c>
      <c r="SN137" s="582">
        <v>0</v>
      </c>
      <c r="SO137" s="582">
        <v>45221</v>
      </c>
      <c r="SP137" s="582">
        <v>49659</v>
      </c>
      <c r="SQ137" s="582">
        <v>98</v>
      </c>
      <c r="SR137" s="582">
        <v>44980</v>
      </c>
      <c r="SS137" s="582">
        <v>39573</v>
      </c>
      <c r="ST137" s="582">
        <v>32664</v>
      </c>
      <c r="SU137" s="582">
        <v>25483</v>
      </c>
      <c r="SV137" s="582">
        <v>0</v>
      </c>
      <c r="SW137" s="582">
        <v>23900</v>
      </c>
      <c r="SX137" s="582">
        <v>64413</v>
      </c>
      <c r="SY137" s="582">
        <v>32997</v>
      </c>
      <c r="SZ137" s="582">
        <v>17474</v>
      </c>
      <c r="TA137" s="582">
        <v>0</v>
      </c>
      <c r="TB137" s="582">
        <v>0</v>
      </c>
      <c r="TC137" s="582">
        <v>76503</v>
      </c>
      <c r="TD137" s="582">
        <v>0</v>
      </c>
      <c r="TE137" s="582">
        <v>35145</v>
      </c>
      <c r="TF137" s="582">
        <v>0</v>
      </c>
      <c r="TG137" s="582">
        <v>54937</v>
      </c>
      <c r="TH137" s="582">
        <v>37709</v>
      </c>
      <c r="TI137" s="582">
        <v>0</v>
      </c>
      <c r="TK137" s="582">
        <v>0</v>
      </c>
      <c r="TL137" s="582">
        <v>957</v>
      </c>
      <c r="TM137" s="582">
        <v>0</v>
      </c>
      <c r="TN137" s="582">
        <v>70336</v>
      </c>
      <c r="TO137" s="582">
        <v>0</v>
      </c>
      <c r="TP137" s="582">
        <v>0</v>
      </c>
      <c r="TQ137" s="582">
        <v>164579</v>
      </c>
      <c r="TR137" s="582">
        <v>54364</v>
      </c>
      <c r="TS137" s="582">
        <v>108782</v>
      </c>
      <c r="TT137" s="582">
        <v>81752</v>
      </c>
      <c r="TU137" s="582">
        <v>0</v>
      </c>
      <c r="TV137" s="582">
        <v>26248</v>
      </c>
      <c r="TW137" s="582">
        <v>0</v>
      </c>
      <c r="TX137" s="582">
        <v>3755</v>
      </c>
      <c r="TY137" s="582">
        <v>0</v>
      </c>
      <c r="TZ137" s="582">
        <v>0</v>
      </c>
      <c r="UB137" s="582">
        <v>0</v>
      </c>
      <c r="UC137" s="582">
        <v>59003</v>
      </c>
      <c r="UD137" s="582">
        <v>30926</v>
      </c>
      <c r="UE137" s="582">
        <v>33406</v>
      </c>
      <c r="UF137" s="582">
        <v>301774</v>
      </c>
      <c r="UG137" s="582">
        <v>30784</v>
      </c>
      <c r="UH137" s="582">
        <v>0</v>
      </c>
      <c r="UI137" s="582">
        <v>11410</v>
      </c>
      <c r="UJ137" s="582">
        <v>0</v>
      </c>
      <c r="UK137" s="582">
        <v>0</v>
      </c>
      <c r="UL137" s="582">
        <v>57321</v>
      </c>
      <c r="UM137" s="582">
        <v>42315</v>
      </c>
      <c r="UN137" s="582">
        <v>87196.58</v>
      </c>
      <c r="UO137" s="582">
        <v>0</v>
      </c>
      <c r="UP137" s="582">
        <v>17122.45</v>
      </c>
      <c r="UR137" s="582">
        <v>54462</v>
      </c>
      <c r="US137" s="582">
        <v>0</v>
      </c>
      <c r="UT137" s="582">
        <v>174891</v>
      </c>
      <c r="UU137" s="582">
        <v>0</v>
      </c>
      <c r="UV137" s="582">
        <v>43255.5</v>
      </c>
      <c r="UW137" s="582">
        <v>1913</v>
      </c>
      <c r="UX137" s="582">
        <v>0</v>
      </c>
      <c r="UY137" s="582">
        <v>0</v>
      </c>
      <c r="UZ137" s="582">
        <v>0</v>
      </c>
      <c r="VA137" s="582">
        <v>21711</v>
      </c>
      <c r="VB137" s="582">
        <v>89137</v>
      </c>
      <c r="VC137" s="582">
        <v>49970</v>
      </c>
      <c r="VD137" s="582">
        <v>97938</v>
      </c>
      <c r="VE137" s="582">
        <v>31832</v>
      </c>
      <c r="VF137" s="582">
        <v>37438</v>
      </c>
      <c r="VG137" s="582">
        <v>63</v>
      </c>
      <c r="VH137" s="582">
        <v>0</v>
      </c>
      <c r="VI137" s="582">
        <v>134756</v>
      </c>
      <c r="VJ137" s="582">
        <v>61082</v>
      </c>
      <c r="VK137" s="582">
        <v>0</v>
      </c>
      <c r="VL137" s="582">
        <v>15983.5</v>
      </c>
      <c r="VM137" s="582">
        <v>0</v>
      </c>
      <c r="VO137" s="582">
        <v>37647</v>
      </c>
      <c r="VP137" s="582">
        <v>76468</v>
      </c>
      <c r="VT137" s="582">
        <v>18553.3</v>
      </c>
      <c r="VU137" s="582">
        <v>33344</v>
      </c>
      <c r="VW137" s="582">
        <v>0</v>
      </c>
      <c r="VX137" s="582">
        <v>60741.440000000002</v>
      </c>
      <c r="VZ137" s="582">
        <v>0</v>
      </c>
      <c r="WA137" s="582">
        <v>0</v>
      </c>
      <c r="WB137" s="582">
        <v>0</v>
      </c>
      <c r="WC137" s="582">
        <v>85182</v>
      </c>
      <c r="WD137" s="582">
        <v>76944</v>
      </c>
      <c r="WE137" s="582">
        <v>26923</v>
      </c>
      <c r="WF137" s="582">
        <v>45225</v>
      </c>
      <c r="WG137" s="582">
        <v>54509</v>
      </c>
      <c r="WH137" s="582">
        <v>80076</v>
      </c>
      <c r="WI137" s="582">
        <v>98977</v>
      </c>
      <c r="WJ137" s="582">
        <v>59311</v>
      </c>
      <c r="WK137" s="582">
        <v>74623</v>
      </c>
      <c r="WL137" s="582">
        <v>58008</v>
      </c>
      <c r="WM137" s="582">
        <v>5896</v>
      </c>
      <c r="WN137" s="582">
        <v>0</v>
      </c>
      <c r="WO137" s="582">
        <v>4544</v>
      </c>
      <c r="WP137" s="582">
        <v>151397</v>
      </c>
      <c r="WQ137" s="582">
        <v>63154</v>
      </c>
      <c r="WR137" s="582">
        <v>66304</v>
      </c>
      <c r="WS137" s="582">
        <v>75570</v>
      </c>
      <c r="WT137" s="582">
        <v>40280</v>
      </c>
      <c r="WU137" s="582">
        <v>147849</v>
      </c>
      <c r="WV137" s="582">
        <v>0</v>
      </c>
      <c r="WW137" s="582">
        <v>65129</v>
      </c>
      <c r="WX137" s="582">
        <v>0</v>
      </c>
      <c r="WY137" s="582">
        <v>12338</v>
      </c>
      <c r="WZ137" s="582">
        <v>0</v>
      </c>
      <c r="XA137" s="582">
        <v>0</v>
      </c>
      <c r="XB137" s="582">
        <v>41860</v>
      </c>
      <c r="XC137" s="582">
        <v>41677</v>
      </c>
      <c r="XD137" s="582">
        <v>0</v>
      </c>
      <c r="XE137" s="582">
        <v>30885</v>
      </c>
      <c r="XF137" s="582">
        <v>343</v>
      </c>
      <c r="XG137" s="582">
        <v>0</v>
      </c>
      <c r="XH137" s="582">
        <v>11114</v>
      </c>
      <c r="XJ137" s="582">
        <v>17641</v>
      </c>
      <c r="XK137" s="582">
        <v>17229.2</v>
      </c>
      <c r="XL137" s="582">
        <v>0</v>
      </c>
      <c r="XM137" s="582">
        <v>0</v>
      </c>
      <c r="XN137" s="582">
        <v>59368</v>
      </c>
      <c r="XO137" s="582">
        <v>101826</v>
      </c>
      <c r="XP137" s="582">
        <v>0</v>
      </c>
      <c r="XQ137" s="582">
        <v>49704</v>
      </c>
      <c r="XR137" s="582">
        <v>121939</v>
      </c>
      <c r="XS137" s="582">
        <v>68202</v>
      </c>
      <c r="XU137" s="582">
        <v>32677</v>
      </c>
      <c r="XV137" s="582">
        <v>43747</v>
      </c>
      <c r="XW137" s="582">
        <v>47548</v>
      </c>
      <c r="XY137" s="582">
        <v>0</v>
      </c>
      <c r="XZ137" s="582">
        <v>36012</v>
      </c>
      <c r="YA137" s="582">
        <v>0</v>
      </c>
      <c r="YB137" s="582">
        <v>0</v>
      </c>
      <c r="YC137" s="582">
        <v>2487</v>
      </c>
      <c r="YE137" s="582">
        <v>0</v>
      </c>
      <c r="YF137" s="582">
        <v>660500</v>
      </c>
      <c r="YG137" s="582">
        <v>51578</v>
      </c>
      <c r="YH137" s="582">
        <v>74996</v>
      </c>
      <c r="YI137" s="582">
        <v>0</v>
      </c>
      <c r="YJ137" s="582">
        <v>209369</v>
      </c>
      <c r="YK137" s="582">
        <v>11219</v>
      </c>
      <c r="YL137" s="582">
        <v>71576</v>
      </c>
      <c r="YM137" s="582">
        <v>42282</v>
      </c>
      <c r="YN137" s="582">
        <v>178165</v>
      </c>
      <c r="YO137" s="582">
        <v>0</v>
      </c>
      <c r="YP137" s="582">
        <v>0</v>
      </c>
      <c r="YQ137" s="582">
        <v>49274</v>
      </c>
      <c r="YR137" s="582">
        <v>0</v>
      </c>
      <c r="YS137" s="582">
        <v>0</v>
      </c>
      <c r="YT137" s="582">
        <v>0</v>
      </c>
      <c r="YU137" s="582">
        <v>32278</v>
      </c>
      <c r="YV137" s="582">
        <v>0</v>
      </c>
      <c r="YW137" s="582">
        <v>236531</v>
      </c>
      <c r="YX137" s="582">
        <v>0</v>
      </c>
      <c r="YZ137" s="582">
        <v>0</v>
      </c>
      <c r="ZA137" s="582">
        <v>17426</v>
      </c>
      <c r="ZB137" s="582">
        <v>0</v>
      </c>
      <c r="ZC137" s="582">
        <v>21121</v>
      </c>
      <c r="ZD137" s="582">
        <v>0</v>
      </c>
      <c r="ZF137" s="582">
        <v>49636</v>
      </c>
      <c r="ZG137" s="582">
        <v>0</v>
      </c>
      <c r="ZH137" s="582">
        <v>0</v>
      </c>
      <c r="ZI137" s="582">
        <v>22521</v>
      </c>
      <c r="ZJ137" s="582">
        <v>0</v>
      </c>
      <c r="ZK137" s="582">
        <v>16662</v>
      </c>
      <c r="ZL137" s="582">
        <v>0</v>
      </c>
      <c r="ZM137" s="582">
        <v>0</v>
      </c>
      <c r="ZN137" s="582">
        <v>30797</v>
      </c>
      <c r="ZO137" s="582">
        <v>108824</v>
      </c>
      <c r="ZP137" s="582">
        <v>187504</v>
      </c>
      <c r="ZQ137" s="582">
        <v>82411</v>
      </c>
      <c r="ZS137" s="582">
        <v>0</v>
      </c>
      <c r="ZU137" s="582">
        <v>74229</v>
      </c>
      <c r="ZV137" s="582">
        <v>106578</v>
      </c>
      <c r="ZW137" s="582">
        <v>27287</v>
      </c>
      <c r="ZX137" s="582">
        <v>0</v>
      </c>
      <c r="ZY137" s="582">
        <v>26270</v>
      </c>
      <c r="ZZ137" s="582">
        <v>34001</v>
      </c>
      <c r="AAA137" s="582">
        <v>0</v>
      </c>
      <c r="AAB137" s="582">
        <v>46669</v>
      </c>
      <c r="AAC137" s="582">
        <v>0</v>
      </c>
      <c r="AAD137" s="582">
        <v>0</v>
      </c>
      <c r="AAE137" s="582">
        <v>0</v>
      </c>
      <c r="AAF137" s="582">
        <v>30002</v>
      </c>
      <c r="AAG137" s="582">
        <v>15520</v>
      </c>
      <c r="AAH137" s="582">
        <v>0</v>
      </c>
      <c r="AAJ137" s="582">
        <v>0</v>
      </c>
      <c r="AAK137" s="582">
        <v>0</v>
      </c>
      <c r="AAL137" s="582">
        <v>0</v>
      </c>
      <c r="AAM137" s="582">
        <v>5188</v>
      </c>
      <c r="AAN137" s="582">
        <v>50734</v>
      </c>
      <c r="AAO137" s="582">
        <v>35989</v>
      </c>
      <c r="AAP137" s="582">
        <v>801376</v>
      </c>
      <c r="AAQ137" s="582">
        <v>0</v>
      </c>
      <c r="AAR137" s="582">
        <v>41877</v>
      </c>
      <c r="AAS137" s="582">
        <v>69016</v>
      </c>
      <c r="AAT137" s="582">
        <v>58346</v>
      </c>
      <c r="AAU137" s="582">
        <v>41282</v>
      </c>
      <c r="AAV137" s="582">
        <v>0</v>
      </c>
      <c r="AAW137" s="582">
        <v>0</v>
      </c>
      <c r="AAX137" s="582">
        <v>0</v>
      </c>
      <c r="AAY137" s="582">
        <v>41707</v>
      </c>
      <c r="AAZ137" s="582">
        <v>61026</v>
      </c>
      <c r="ABA137" s="582">
        <v>221582</v>
      </c>
      <c r="ABB137" s="582">
        <v>0</v>
      </c>
      <c r="ABC137" s="582">
        <v>31905</v>
      </c>
      <c r="ABD137" s="582">
        <v>0</v>
      </c>
      <c r="ABE137" s="582">
        <v>0</v>
      </c>
      <c r="ABF137" s="582">
        <v>43076.6</v>
      </c>
      <c r="ABG137" s="582">
        <v>54648</v>
      </c>
      <c r="ABH137" s="582">
        <v>40890</v>
      </c>
      <c r="ABI137" s="582">
        <v>0</v>
      </c>
      <c r="ABJ137" s="582">
        <v>11467</v>
      </c>
      <c r="ABK137" s="582">
        <v>0</v>
      </c>
      <c r="ABL137" s="582">
        <v>23514</v>
      </c>
      <c r="ABM137" s="582">
        <v>21530</v>
      </c>
      <c r="ABN137" s="582">
        <v>0</v>
      </c>
      <c r="ABP137" s="582">
        <v>0</v>
      </c>
      <c r="ABQ137" s="582">
        <v>0</v>
      </c>
      <c r="ABS137" s="582">
        <v>52310</v>
      </c>
      <c r="ABT137" s="582">
        <v>48537</v>
      </c>
      <c r="ABU137" s="582">
        <v>0</v>
      </c>
      <c r="ABV137" s="582">
        <v>0</v>
      </c>
      <c r="ABW137" s="582">
        <v>34113</v>
      </c>
      <c r="ABX137" s="582">
        <v>0</v>
      </c>
      <c r="ABY137" s="582">
        <v>510</v>
      </c>
      <c r="ABZ137" s="582">
        <v>0</v>
      </c>
      <c r="ACB137" s="582">
        <v>19665</v>
      </c>
      <c r="ACC137" s="582">
        <v>0</v>
      </c>
      <c r="ACD137" s="582">
        <v>0</v>
      </c>
      <c r="ACE137" s="582">
        <v>-92943</v>
      </c>
      <c r="ACF137" s="582">
        <v>0</v>
      </c>
      <c r="ACG137" s="582">
        <v>13777</v>
      </c>
      <c r="ACH137" s="582">
        <v>0</v>
      </c>
      <c r="ACI137" s="582">
        <v>16436</v>
      </c>
      <c r="ACJ137" s="582">
        <v>452264</v>
      </c>
      <c r="ACK137" s="582">
        <v>28474</v>
      </c>
      <c r="ACL137" s="582">
        <v>0</v>
      </c>
      <c r="ACM137" s="582">
        <v>0</v>
      </c>
      <c r="ACN137" s="582">
        <v>52171</v>
      </c>
      <c r="ACO137" s="582">
        <v>33334</v>
      </c>
      <c r="ACQ137" s="582">
        <v>6</v>
      </c>
      <c r="ACR137" s="582">
        <v>0</v>
      </c>
      <c r="ACS137" s="582">
        <v>0</v>
      </c>
      <c r="ACT137" s="582">
        <v>0</v>
      </c>
      <c r="ACU137" s="582">
        <v>0</v>
      </c>
      <c r="ACV137" s="582">
        <v>4886</v>
      </c>
      <c r="ACW137" s="582">
        <v>131317</v>
      </c>
      <c r="ACX137" s="582">
        <v>0</v>
      </c>
      <c r="ACY137" s="582">
        <v>85408</v>
      </c>
      <c r="ADA137" s="582">
        <v>45062</v>
      </c>
      <c r="ADB137" s="582">
        <v>0</v>
      </c>
      <c r="ADC137" s="582">
        <v>0</v>
      </c>
      <c r="ADD137" s="582">
        <v>0</v>
      </c>
      <c r="ADE137" s="582">
        <v>0</v>
      </c>
      <c r="ADF137" s="582">
        <v>0</v>
      </c>
      <c r="ADG137" s="582">
        <v>0</v>
      </c>
      <c r="ADH137" s="582">
        <v>0</v>
      </c>
      <c r="ADI137" s="582">
        <v>0</v>
      </c>
      <c r="ADK137" s="582">
        <v>0</v>
      </c>
      <c r="ADL137" s="582">
        <v>0</v>
      </c>
      <c r="ADO137" s="582">
        <v>0</v>
      </c>
      <c r="ADQ137" s="582">
        <v>0</v>
      </c>
      <c r="ADR137" s="582">
        <v>0</v>
      </c>
      <c r="ADS137" s="582">
        <v>68314</v>
      </c>
      <c r="ADT137" s="582">
        <v>0</v>
      </c>
      <c r="ADU137" s="582">
        <v>0</v>
      </c>
      <c r="ADW137" s="582">
        <v>0</v>
      </c>
      <c r="ADX137" s="582">
        <v>16062</v>
      </c>
      <c r="ADY137" s="582">
        <v>6902</v>
      </c>
      <c r="ADZ137" s="582">
        <v>693944.19</v>
      </c>
      <c r="AEA137" s="582">
        <v>194318</v>
      </c>
      <c r="AEB137" s="582">
        <v>75440</v>
      </c>
      <c r="AED137" s="582">
        <v>32531</v>
      </c>
      <c r="AEE137" s="582">
        <v>101247.42</v>
      </c>
      <c r="AEF137" s="582">
        <v>43912.4</v>
      </c>
      <c r="AEG137" s="582">
        <v>53283</v>
      </c>
      <c r="AEH137" s="582">
        <v>0</v>
      </c>
      <c r="AEI137" s="582">
        <v>33526</v>
      </c>
      <c r="AEL137" s="582">
        <v>30771</v>
      </c>
      <c r="AEM137" s="582">
        <v>0</v>
      </c>
      <c r="AEN137" s="582">
        <v>0</v>
      </c>
      <c r="AEO137" s="582">
        <v>0</v>
      </c>
      <c r="AEP137" s="582">
        <v>35388</v>
      </c>
      <c r="AEQ137" s="582">
        <v>0</v>
      </c>
      <c r="AER137" s="582">
        <v>0</v>
      </c>
      <c r="AES137" s="582">
        <v>50743</v>
      </c>
      <c r="AET137" s="582">
        <v>90546</v>
      </c>
      <c r="AEU137" s="582">
        <v>0</v>
      </c>
      <c r="AEV137" s="582">
        <v>0</v>
      </c>
      <c r="AEY137" s="582">
        <v>0</v>
      </c>
      <c r="AEZ137" s="582">
        <v>0</v>
      </c>
      <c r="AFA137" s="582">
        <v>28665</v>
      </c>
      <c r="AFB137" s="582">
        <v>0</v>
      </c>
      <c r="AFC137" s="582">
        <v>0</v>
      </c>
      <c r="AFD137" s="582">
        <v>324569</v>
      </c>
      <c r="AFF137" s="582">
        <v>23885</v>
      </c>
      <c r="AFG137" s="582">
        <v>37889</v>
      </c>
      <c r="AFH137" s="582">
        <v>48565</v>
      </c>
      <c r="AFI137" s="582">
        <v>50450</v>
      </c>
      <c r="AFJ137" s="582">
        <v>23054</v>
      </c>
      <c r="AFK137" s="582">
        <v>0</v>
      </c>
      <c r="AFL137" s="582">
        <v>-9.48</v>
      </c>
      <c r="AFM137" s="582">
        <v>42064</v>
      </c>
      <c r="AFN137" s="582">
        <v>31001</v>
      </c>
      <c r="AFO137" s="582">
        <v>30653</v>
      </c>
      <c r="AFP137" s="582">
        <v>19126</v>
      </c>
      <c r="AFR137" s="582">
        <v>0</v>
      </c>
      <c r="AFS137" s="582">
        <v>0</v>
      </c>
      <c r="AFT137" s="582">
        <v>16</v>
      </c>
      <c r="AFU137" s="582">
        <v>0</v>
      </c>
      <c r="AFV137" s="582">
        <v>28006</v>
      </c>
      <c r="AFW137" s="582">
        <v>14377</v>
      </c>
      <c r="AFX137" s="582">
        <v>36459</v>
      </c>
      <c r="AFY137" s="582">
        <v>0</v>
      </c>
      <c r="AFZ137" s="582">
        <v>19175</v>
      </c>
      <c r="AGA137" s="582">
        <v>0</v>
      </c>
      <c r="AGB137" s="582">
        <v>23815</v>
      </c>
      <c r="AGD137" s="582">
        <v>30811</v>
      </c>
      <c r="AGE137" s="582">
        <v>43636</v>
      </c>
      <c r="AGF137" s="582">
        <v>32970</v>
      </c>
      <c r="AGG137" s="582">
        <v>0</v>
      </c>
      <c r="AGH137" s="582">
        <v>37250</v>
      </c>
      <c r="AGI137" s="582">
        <v>0</v>
      </c>
      <c r="AGJ137" s="582">
        <v>31448</v>
      </c>
      <c r="AGK137" s="582">
        <v>0</v>
      </c>
      <c r="AGL137" s="582">
        <v>0</v>
      </c>
      <c r="AGM137" s="582">
        <v>0</v>
      </c>
      <c r="AGN137" s="582">
        <v>0</v>
      </c>
      <c r="AGP137" s="582">
        <v>0</v>
      </c>
      <c r="AGQ137" s="582">
        <v>0</v>
      </c>
      <c r="AGR137" s="582">
        <v>0</v>
      </c>
      <c r="AGS137" s="582">
        <v>0</v>
      </c>
      <c r="AGT137" s="582">
        <v>0</v>
      </c>
      <c r="AGU137" s="582">
        <v>0</v>
      </c>
      <c r="AGV137" s="582">
        <v>4077</v>
      </c>
      <c r="AGW137" s="582">
        <v>202</v>
      </c>
      <c r="AGX137" s="582">
        <v>0</v>
      </c>
      <c r="AGY137" s="582">
        <v>0</v>
      </c>
      <c r="AGZ137" s="582">
        <v>70005</v>
      </c>
      <c r="AHA137" s="582">
        <v>0</v>
      </c>
      <c r="AHB137" s="582">
        <v>0</v>
      </c>
      <c r="AHC137" s="582">
        <v>0</v>
      </c>
      <c r="AHD137" s="582">
        <v>0</v>
      </c>
      <c r="AHE137" s="582">
        <v>0</v>
      </c>
      <c r="AHF137" s="582">
        <v>0</v>
      </c>
      <c r="AHG137" s="582">
        <v>27467</v>
      </c>
      <c r="AHH137" s="582">
        <v>29959</v>
      </c>
      <c r="AHI137" s="582">
        <v>30155</v>
      </c>
      <c r="AHJ137" s="582">
        <v>29795</v>
      </c>
      <c r="AHL137" s="582">
        <v>0</v>
      </c>
      <c r="AHM137" s="582">
        <v>0</v>
      </c>
      <c r="AHN137" s="582">
        <v>0</v>
      </c>
      <c r="AHO137" s="582">
        <v>0</v>
      </c>
      <c r="AHP137" s="582">
        <v>36460</v>
      </c>
      <c r="AHQ137" s="576">
        <v>67475</v>
      </c>
      <c r="AHR137" s="576">
        <v>12663</v>
      </c>
      <c r="AHS137" s="576">
        <v>13546</v>
      </c>
      <c r="AHT137" s="582">
        <f t="shared" si="81"/>
        <v>23879590.350000001</v>
      </c>
      <c r="AHV137" s="611" t="s">
        <v>6250</v>
      </c>
      <c r="AHW137" s="611" t="s">
        <v>6182</v>
      </c>
      <c r="AHX137" s="611" t="s">
        <v>6183</v>
      </c>
    </row>
    <row r="138" spans="1:908" x14ac:dyDescent="0.7">
      <c r="A138" s="576" t="str">
        <f t="shared" si="80"/>
        <v>UC</v>
      </c>
      <c r="B138" s="581" t="s">
        <v>6178</v>
      </c>
      <c r="C138" s="582" t="s">
        <v>6179</v>
      </c>
      <c r="I138" s="582">
        <v>0</v>
      </c>
      <c r="K138" s="582">
        <v>2109704.62</v>
      </c>
      <c r="P138" s="582">
        <v>8040109.96</v>
      </c>
      <c r="R138" s="582">
        <v>0</v>
      </c>
      <c r="V138" s="582">
        <v>507102.23</v>
      </c>
      <c r="X138" s="582">
        <v>1024076.64</v>
      </c>
      <c r="AT138" s="582">
        <v>721814.11</v>
      </c>
      <c r="AW138" s="582">
        <v>0</v>
      </c>
      <c r="BE138" s="582">
        <v>0</v>
      </c>
      <c r="BF138" s="582">
        <v>0</v>
      </c>
      <c r="BH138" s="582">
        <v>1391920</v>
      </c>
      <c r="BI138" s="582">
        <v>27586450.260000002</v>
      </c>
      <c r="BJ138" s="582">
        <v>0</v>
      </c>
      <c r="BK138" s="582">
        <v>1750800.76</v>
      </c>
      <c r="BO138" s="582">
        <v>0</v>
      </c>
      <c r="BR138" s="582">
        <v>467662.27</v>
      </c>
      <c r="BS138" s="582">
        <v>0</v>
      </c>
      <c r="BT138" s="582">
        <v>0</v>
      </c>
      <c r="BU138" s="582">
        <v>211024.27</v>
      </c>
      <c r="BX138" s="582">
        <v>0</v>
      </c>
      <c r="BY138" s="582">
        <v>0</v>
      </c>
      <c r="CF138" s="582">
        <v>0</v>
      </c>
      <c r="DB138" s="582">
        <v>1019071.74</v>
      </c>
      <c r="DC138" s="582">
        <v>0</v>
      </c>
      <c r="DJ138" s="582">
        <v>1761759.94</v>
      </c>
      <c r="DK138" s="582">
        <v>12479663.529999999</v>
      </c>
      <c r="DL138" s="582">
        <v>63798.57</v>
      </c>
      <c r="DM138" s="582">
        <v>2332391.7000000002</v>
      </c>
      <c r="DN138" s="582">
        <v>2813.5</v>
      </c>
      <c r="DQ138" s="582">
        <v>590000</v>
      </c>
      <c r="DU138" s="582">
        <v>1095092.6000000001</v>
      </c>
      <c r="DV138" s="582">
        <v>1945140.65</v>
      </c>
      <c r="DY138" s="582">
        <v>0</v>
      </c>
      <c r="DZ138" s="582">
        <v>0</v>
      </c>
      <c r="EA138" s="582">
        <v>5000000</v>
      </c>
      <c r="EB138" s="582">
        <v>0</v>
      </c>
      <c r="EG138" s="582">
        <v>197200</v>
      </c>
      <c r="EL138" s="582">
        <v>341710.66</v>
      </c>
      <c r="EN138" s="582">
        <v>636482.29</v>
      </c>
      <c r="EO138" s="582">
        <v>797859.26</v>
      </c>
      <c r="EP138" s="582">
        <v>677482.53</v>
      </c>
      <c r="ES138" s="582">
        <v>0</v>
      </c>
      <c r="ET138" s="582">
        <v>0</v>
      </c>
      <c r="EW138" s="582">
        <v>0</v>
      </c>
      <c r="EY138" s="582">
        <v>0</v>
      </c>
      <c r="FE138" s="582">
        <v>0</v>
      </c>
      <c r="FF138" s="582">
        <v>292285.03000000003</v>
      </c>
      <c r="FH138" s="582">
        <v>0</v>
      </c>
      <c r="FI138" s="582">
        <v>0</v>
      </c>
      <c r="FO138" s="582">
        <v>22100</v>
      </c>
      <c r="FQ138" s="582">
        <v>14829718.76</v>
      </c>
      <c r="GA138" s="582">
        <v>0</v>
      </c>
      <c r="GE138" s="582">
        <v>9394163.6999999993</v>
      </c>
      <c r="GH138" s="582">
        <v>881893.87</v>
      </c>
      <c r="GI138" s="582">
        <v>2437564.65</v>
      </c>
      <c r="GJ138" s="582">
        <v>0</v>
      </c>
      <c r="GP138" s="582">
        <v>0</v>
      </c>
      <c r="GQ138" s="582">
        <v>53914.21</v>
      </c>
      <c r="HC138" s="582">
        <v>0</v>
      </c>
      <c r="HD138" s="582">
        <v>-219674.57</v>
      </c>
      <c r="HE138" s="582">
        <v>0</v>
      </c>
      <c r="HF138" s="582">
        <v>2130331.96</v>
      </c>
      <c r="HG138" s="582">
        <v>0</v>
      </c>
      <c r="HI138" s="582">
        <v>2967653.4</v>
      </c>
      <c r="HK138" s="582">
        <v>74673934.219999999</v>
      </c>
      <c r="HM138" s="582">
        <v>19904</v>
      </c>
      <c r="HN138" s="582">
        <v>0</v>
      </c>
      <c r="HO138" s="582">
        <v>1556095.56</v>
      </c>
      <c r="HP138" s="582">
        <v>2563914.25</v>
      </c>
      <c r="HQ138" s="582">
        <v>5748011.8200000003</v>
      </c>
      <c r="HS138" s="582">
        <v>16201500.210000001</v>
      </c>
      <c r="HW138" s="582">
        <v>538515.87</v>
      </c>
      <c r="HY138" s="582">
        <v>62958.16</v>
      </c>
      <c r="ID138" s="582">
        <v>0</v>
      </c>
      <c r="IG138" s="582">
        <v>147000</v>
      </c>
      <c r="II138" s="582">
        <v>60705748.009999998</v>
      </c>
      <c r="IL138" s="582">
        <v>3537541.27</v>
      </c>
      <c r="IN138" s="582">
        <v>7206007.3399999999</v>
      </c>
      <c r="IQ138" s="582">
        <v>0</v>
      </c>
      <c r="IR138" s="582">
        <v>320114.03000000003</v>
      </c>
      <c r="IS138" s="582">
        <v>0</v>
      </c>
      <c r="IT138" s="582">
        <v>10558605.619999999</v>
      </c>
      <c r="IU138" s="582">
        <v>2091146.3599999999</v>
      </c>
      <c r="IY138" s="582">
        <v>0</v>
      </c>
      <c r="JB138" s="582">
        <v>0</v>
      </c>
      <c r="JD138" s="582">
        <v>0</v>
      </c>
      <c r="JF138" s="582">
        <v>676008.84</v>
      </c>
      <c r="JG138" s="582">
        <v>1406476.82</v>
      </c>
      <c r="JH138" s="582">
        <v>0</v>
      </c>
      <c r="JK138" s="582">
        <v>389311.9</v>
      </c>
      <c r="JP138" s="582">
        <v>0</v>
      </c>
      <c r="JS138" s="582">
        <v>8839109.9499999993</v>
      </c>
      <c r="JW138" s="582">
        <v>1387580.61</v>
      </c>
      <c r="JX138" s="582">
        <v>0</v>
      </c>
      <c r="JZ138" s="582">
        <v>0</v>
      </c>
      <c r="KF138" s="582">
        <v>139093.88</v>
      </c>
      <c r="KI138" s="582">
        <v>483594.15</v>
      </c>
      <c r="KK138" s="582">
        <v>8159531.8399999999</v>
      </c>
      <c r="KL138" s="582">
        <v>6370089.7199999997</v>
      </c>
      <c r="KN138" s="582">
        <v>0</v>
      </c>
      <c r="KO138" s="582">
        <v>408933.19</v>
      </c>
      <c r="KP138" s="582">
        <v>1462865.62</v>
      </c>
      <c r="KQ138" s="582">
        <v>123000</v>
      </c>
      <c r="KR138" s="582">
        <v>0</v>
      </c>
      <c r="KS138" s="582">
        <v>0</v>
      </c>
      <c r="KW138" s="582">
        <v>880393.22</v>
      </c>
      <c r="KY138" s="582">
        <v>0</v>
      </c>
      <c r="KZ138" s="582">
        <v>22604801.43</v>
      </c>
      <c r="LB138" s="582">
        <v>1562967.41</v>
      </c>
      <c r="LG138" s="582">
        <v>4567215.3899999997</v>
      </c>
      <c r="LH138" s="582">
        <v>0</v>
      </c>
      <c r="LJ138" s="582">
        <v>1208232.24</v>
      </c>
      <c r="LL138" s="582">
        <v>0</v>
      </c>
      <c r="LO138" s="582">
        <v>11467498.780000001</v>
      </c>
      <c r="LP138" s="582">
        <v>29243.99</v>
      </c>
      <c r="LQ138" s="582">
        <v>0</v>
      </c>
      <c r="LR138" s="582">
        <v>0</v>
      </c>
      <c r="LS138" s="582">
        <v>5534137.6900000004</v>
      </c>
      <c r="LW138" s="582">
        <v>0</v>
      </c>
      <c r="LX138" s="582">
        <v>0</v>
      </c>
      <c r="LY138" s="582">
        <v>184705.61</v>
      </c>
      <c r="MB138" s="582">
        <v>0</v>
      </c>
      <c r="MC138" s="582">
        <v>3616234.88</v>
      </c>
      <c r="MF138" s="582">
        <v>0</v>
      </c>
      <c r="MH138" s="582">
        <v>60000</v>
      </c>
      <c r="MI138" s="582">
        <v>0</v>
      </c>
      <c r="MM138" s="582">
        <v>0</v>
      </c>
      <c r="MO138" s="582">
        <v>0</v>
      </c>
      <c r="MT138" s="582">
        <v>203700</v>
      </c>
      <c r="MW138" s="582">
        <v>0</v>
      </c>
      <c r="MX138" s="582">
        <v>1285512.8999999999</v>
      </c>
      <c r="MY138" s="582">
        <v>58730.25</v>
      </c>
      <c r="MZ138" s="582">
        <v>1645611.18</v>
      </c>
      <c r="NB138" s="582">
        <v>1753718.83</v>
      </c>
      <c r="ND138" s="582">
        <v>105473.07</v>
      </c>
      <c r="NI138" s="582">
        <v>0</v>
      </c>
      <c r="NL138" s="582">
        <v>0</v>
      </c>
      <c r="NN138" s="582">
        <v>0</v>
      </c>
      <c r="NP138" s="582">
        <v>130079.51</v>
      </c>
      <c r="NQ138" s="582">
        <v>783256.77</v>
      </c>
      <c r="NS138" s="582">
        <v>682909.01</v>
      </c>
      <c r="NT138" s="582">
        <v>0</v>
      </c>
      <c r="NZ138" s="582">
        <v>1619164.54</v>
      </c>
      <c r="OG138" s="582">
        <v>9953927.8699999992</v>
      </c>
      <c r="OH138" s="582">
        <v>9124687.2799999993</v>
      </c>
      <c r="OI138" s="582">
        <v>0</v>
      </c>
      <c r="OK138" s="582">
        <v>0</v>
      </c>
      <c r="ON138" s="582">
        <v>0</v>
      </c>
      <c r="OO138" s="582">
        <v>0</v>
      </c>
      <c r="OP138" s="582">
        <v>44550874.799999997</v>
      </c>
      <c r="OR138" s="582">
        <v>70000</v>
      </c>
      <c r="OV138" s="582">
        <v>0</v>
      </c>
      <c r="OY138" s="582">
        <v>742992.18</v>
      </c>
      <c r="PB138" s="582">
        <v>0</v>
      </c>
      <c r="PH138" s="582">
        <v>4827942.07</v>
      </c>
      <c r="PI138" s="582">
        <v>0</v>
      </c>
      <c r="PM138" s="582">
        <v>0</v>
      </c>
      <c r="PS138" s="582">
        <v>465570.29</v>
      </c>
      <c r="PT138" s="582">
        <v>0</v>
      </c>
      <c r="PU138" s="582">
        <v>56376131.520000003</v>
      </c>
      <c r="PV138" s="582">
        <v>13202253.41</v>
      </c>
      <c r="PW138" s="582">
        <v>39950</v>
      </c>
      <c r="PX138" s="582">
        <v>0</v>
      </c>
      <c r="QA138" s="582">
        <v>0</v>
      </c>
      <c r="QC138" s="582">
        <v>6236868.3200000003</v>
      </c>
      <c r="QE138" s="582">
        <v>14219.3</v>
      </c>
      <c r="QF138" s="582">
        <v>8000</v>
      </c>
      <c r="QJ138" s="582">
        <v>5000000</v>
      </c>
      <c r="QK138" s="582">
        <v>986600</v>
      </c>
      <c r="QL138" s="582">
        <v>0</v>
      </c>
      <c r="QO138" s="582">
        <v>2118376.5699999998</v>
      </c>
      <c r="QP138" s="582">
        <v>0</v>
      </c>
      <c r="QS138" s="582">
        <v>2555157.37</v>
      </c>
      <c r="QT138" s="582">
        <v>30000</v>
      </c>
      <c r="RC138" s="582">
        <v>0</v>
      </c>
      <c r="RD138" s="582">
        <v>0</v>
      </c>
      <c r="RF138" s="582">
        <v>0</v>
      </c>
      <c r="RL138" s="582">
        <v>360</v>
      </c>
      <c r="RP138" s="582">
        <v>0</v>
      </c>
      <c r="RS138" s="582">
        <v>0</v>
      </c>
      <c r="RT138" s="582">
        <v>94460.2</v>
      </c>
      <c r="RY138" s="582">
        <v>0</v>
      </c>
      <c r="SB138" s="582">
        <v>15216557.49</v>
      </c>
      <c r="SE138" s="582">
        <v>0</v>
      </c>
      <c r="SF138" s="582">
        <v>281857.89</v>
      </c>
      <c r="SG138" s="582">
        <v>57704.55</v>
      </c>
      <c r="SI138" s="582">
        <v>0</v>
      </c>
      <c r="SK138" s="582">
        <v>0</v>
      </c>
      <c r="SN138" s="582">
        <v>0</v>
      </c>
      <c r="SO138" s="582">
        <v>0</v>
      </c>
      <c r="SP138" s="582">
        <v>115419.62</v>
      </c>
      <c r="SQ138" s="582">
        <v>0</v>
      </c>
      <c r="SS138" s="582">
        <v>850700</v>
      </c>
      <c r="ST138" s="582">
        <v>0</v>
      </c>
      <c r="SU138" s="582">
        <v>0</v>
      </c>
      <c r="SW138" s="582">
        <v>0</v>
      </c>
      <c r="SX138" s="582">
        <v>599859.15</v>
      </c>
      <c r="TA138" s="582">
        <v>0</v>
      </c>
      <c r="TD138" s="582">
        <v>0</v>
      </c>
      <c r="TE138" s="582">
        <v>0</v>
      </c>
      <c r="TF138" s="582">
        <v>0</v>
      </c>
      <c r="TG138" s="582">
        <v>0</v>
      </c>
      <c r="TI138" s="582">
        <v>0</v>
      </c>
      <c r="TK138" s="582">
        <v>0</v>
      </c>
      <c r="TN138" s="582">
        <v>0</v>
      </c>
      <c r="TQ138" s="582">
        <v>0</v>
      </c>
      <c r="TR138" s="582">
        <v>1338986.6499999999</v>
      </c>
      <c r="TT138" s="582">
        <v>0</v>
      </c>
      <c r="TX138" s="582">
        <v>0</v>
      </c>
      <c r="TZ138" s="582">
        <v>0</v>
      </c>
      <c r="UC138" s="582">
        <v>958643.32</v>
      </c>
      <c r="UD138" s="582">
        <v>299792.39</v>
      </c>
      <c r="UE138" s="582">
        <v>0</v>
      </c>
      <c r="UF138" s="582">
        <v>2670189.37</v>
      </c>
      <c r="UG138" s="582">
        <v>0</v>
      </c>
      <c r="UH138" s="582">
        <v>0</v>
      </c>
      <c r="UI138" s="582">
        <v>970952.65</v>
      </c>
      <c r="UJ138" s="582">
        <v>0</v>
      </c>
      <c r="UM138" s="582">
        <v>0</v>
      </c>
      <c r="UO138" s="582">
        <v>0</v>
      </c>
      <c r="UQ138" s="582">
        <v>11122026.720000001</v>
      </c>
      <c r="UR138" s="582">
        <v>0</v>
      </c>
      <c r="US138" s="582">
        <v>577489.07999999996</v>
      </c>
      <c r="UT138" s="582">
        <v>488506.82</v>
      </c>
      <c r="UW138" s="582">
        <v>6082110.0599999996</v>
      </c>
      <c r="UX138" s="582">
        <v>311887.13</v>
      </c>
      <c r="UY138" s="582">
        <v>0</v>
      </c>
      <c r="UZ138" s="582">
        <v>1335667.8600000001</v>
      </c>
      <c r="VB138" s="582">
        <v>6349158.3200000003</v>
      </c>
      <c r="VC138" s="582">
        <v>1660123.69</v>
      </c>
      <c r="VD138" s="582">
        <v>16151070.01</v>
      </c>
      <c r="VG138" s="582">
        <v>805928.47</v>
      </c>
      <c r="VH138" s="582">
        <v>484254.01</v>
      </c>
      <c r="VI138" s="582">
        <v>0</v>
      </c>
      <c r="VK138" s="582">
        <v>177230</v>
      </c>
      <c r="VO138" s="582">
        <v>11025943.619999999</v>
      </c>
      <c r="VQ138" s="582">
        <v>0</v>
      </c>
      <c r="VV138" s="582">
        <v>9198987</v>
      </c>
      <c r="VW138" s="582">
        <v>100415</v>
      </c>
      <c r="VY138" s="582">
        <v>1692682.41</v>
      </c>
      <c r="VZ138" s="582">
        <v>0</v>
      </c>
      <c r="WA138" s="582">
        <v>0</v>
      </c>
      <c r="WG138" s="582">
        <v>0</v>
      </c>
      <c r="WN138" s="582">
        <v>20219.919999999998</v>
      </c>
      <c r="XC138" s="582">
        <v>0</v>
      </c>
      <c r="XD138" s="582">
        <v>2616959.48</v>
      </c>
      <c r="XF138" s="582">
        <v>0</v>
      </c>
      <c r="XH138" s="582">
        <v>425608.2</v>
      </c>
      <c r="XI138" s="582">
        <v>0</v>
      </c>
      <c r="XZ138" s="582">
        <v>0</v>
      </c>
      <c r="YF138" s="582">
        <v>0</v>
      </c>
      <c r="YJ138" s="582">
        <v>15592711.83</v>
      </c>
      <c r="YL138" s="582">
        <v>0</v>
      </c>
      <c r="YM138" s="582">
        <v>0</v>
      </c>
      <c r="YR138" s="582">
        <v>445096.38</v>
      </c>
      <c r="YW138" s="582">
        <v>8046062</v>
      </c>
      <c r="YY138" s="582">
        <v>2699874.5</v>
      </c>
      <c r="ZA138" s="582">
        <v>75000</v>
      </c>
      <c r="ZB138" s="582">
        <v>1257822.51</v>
      </c>
      <c r="ZD138" s="582">
        <v>14390243.859999999</v>
      </c>
      <c r="ZE138" s="582">
        <v>2038002.26</v>
      </c>
      <c r="ZF138" s="582">
        <v>1595068.34</v>
      </c>
      <c r="ZG138" s="582">
        <v>2990215.22</v>
      </c>
      <c r="ZH138" s="582">
        <v>0</v>
      </c>
      <c r="ZI138" s="582">
        <v>6519968.9800000004</v>
      </c>
      <c r="ZJ138" s="582">
        <v>8858743.9800000004</v>
      </c>
      <c r="ZK138" s="582">
        <v>978336.85</v>
      </c>
      <c r="ZL138" s="582">
        <v>3722314.14</v>
      </c>
      <c r="ZM138" s="582">
        <v>20000</v>
      </c>
      <c r="ZQ138" s="582">
        <v>0</v>
      </c>
      <c r="ZT138" s="582">
        <v>845241</v>
      </c>
      <c r="ZU138" s="582">
        <v>4163144.43</v>
      </c>
      <c r="ZV138" s="582">
        <v>1802077.3</v>
      </c>
      <c r="AAC138" s="582">
        <v>6701775.8499999996</v>
      </c>
      <c r="AAF138" s="582">
        <v>37080</v>
      </c>
      <c r="AAG138" s="582">
        <v>1927000</v>
      </c>
      <c r="AAH138" s="582">
        <v>780697.4</v>
      </c>
      <c r="AAI138" s="582">
        <v>9532353.2799999993</v>
      </c>
      <c r="AAJ138" s="582">
        <v>0</v>
      </c>
      <c r="AAO138" s="582">
        <v>0</v>
      </c>
      <c r="AAP138" s="582">
        <v>12000</v>
      </c>
      <c r="AAY138" s="582">
        <v>0</v>
      </c>
      <c r="ABA138" s="582">
        <v>4032000</v>
      </c>
      <c r="ABN138" s="582">
        <v>0</v>
      </c>
      <c r="ABQ138" s="582">
        <v>2233769.12</v>
      </c>
      <c r="ABR138" s="582">
        <v>60000</v>
      </c>
      <c r="ABS138" s="582">
        <v>4770223.7300000004</v>
      </c>
      <c r="ABT138" s="582">
        <v>0</v>
      </c>
      <c r="ABV138" s="582">
        <v>0</v>
      </c>
      <c r="ABW138" s="582">
        <v>2490243.77</v>
      </c>
      <c r="ACB138" s="582">
        <v>0</v>
      </c>
      <c r="ACD138" s="582">
        <v>0</v>
      </c>
      <c r="ACF138" s="582">
        <v>452488.68</v>
      </c>
      <c r="ACG138" s="582">
        <v>1423350</v>
      </c>
      <c r="ACH138" s="582">
        <v>463676.17</v>
      </c>
      <c r="ACI138" s="582">
        <v>483679</v>
      </c>
      <c r="ACK138" s="582">
        <v>32068</v>
      </c>
      <c r="ACO138" s="582">
        <v>0</v>
      </c>
      <c r="ACR138" s="582">
        <v>0</v>
      </c>
      <c r="ACS138" s="582">
        <v>812677.51</v>
      </c>
      <c r="ADG138" s="582">
        <v>6454139.9199999999</v>
      </c>
      <c r="ADH138" s="582">
        <v>1019612.99</v>
      </c>
      <c r="ADJ138" s="582">
        <v>274617.03999999998</v>
      </c>
      <c r="ADK138" s="582">
        <v>1113574.6499999999</v>
      </c>
      <c r="ADM138" s="582">
        <v>5002680.6900000004</v>
      </c>
      <c r="ADN138" s="582">
        <v>0</v>
      </c>
      <c r="ADO138" s="582">
        <v>1315685.95</v>
      </c>
      <c r="ADP138" s="582">
        <v>0</v>
      </c>
      <c r="ADR138" s="582">
        <v>0</v>
      </c>
      <c r="ADT138" s="582">
        <v>-1209347.01</v>
      </c>
      <c r="ADZ138" s="582">
        <v>1973480.64</v>
      </c>
      <c r="AEA138" s="582">
        <v>60627.75</v>
      </c>
      <c r="AEB138" s="582">
        <v>0</v>
      </c>
      <c r="AEF138" s="582">
        <v>0</v>
      </c>
      <c r="AEI138" s="582">
        <v>403606.56</v>
      </c>
      <c r="AEK138" s="582">
        <v>6855198.9900000002</v>
      </c>
      <c r="AEL138" s="582">
        <v>1349947.1</v>
      </c>
      <c r="AEM138" s="582">
        <v>0</v>
      </c>
      <c r="AEN138" s="582">
        <v>0</v>
      </c>
      <c r="AEO138" s="582">
        <v>2183368.9</v>
      </c>
      <c r="AEP138" s="582">
        <v>0</v>
      </c>
      <c r="AEQ138" s="582">
        <v>4852945.6900000004</v>
      </c>
      <c r="AER138" s="582">
        <v>0</v>
      </c>
      <c r="AES138" s="582">
        <v>0</v>
      </c>
      <c r="AEX138" s="582">
        <v>317616.09999999998</v>
      </c>
      <c r="AFD138" s="582">
        <v>15336725.469999999</v>
      </c>
      <c r="AFF138" s="582">
        <v>0</v>
      </c>
      <c r="AFL138" s="582">
        <v>30529.69</v>
      </c>
      <c r="AFN138" s="582">
        <v>0</v>
      </c>
      <c r="AFP138" s="582">
        <v>1745614.92</v>
      </c>
      <c r="AFQ138" s="582">
        <v>1617616.95</v>
      </c>
      <c r="AFT138" s="582">
        <v>0</v>
      </c>
      <c r="AGD138" s="582">
        <v>0</v>
      </c>
      <c r="AGL138" s="582">
        <v>682536.19</v>
      </c>
      <c r="AGM138" s="582">
        <v>1250200</v>
      </c>
      <c r="AGN138" s="582">
        <v>5090361.24</v>
      </c>
      <c r="AGO138" s="582">
        <v>1350106.84</v>
      </c>
      <c r="AGP138" s="582">
        <v>2794550</v>
      </c>
      <c r="AGR138" s="582">
        <v>0</v>
      </c>
      <c r="AGS138" s="582">
        <v>0</v>
      </c>
      <c r="AGT138" s="582">
        <v>4665912.59</v>
      </c>
      <c r="AGU138" s="582">
        <v>2716320.27</v>
      </c>
      <c r="AGV138" s="582">
        <v>0</v>
      </c>
      <c r="AGW138" s="582">
        <v>6007357.5700000003</v>
      </c>
      <c r="AHB138" s="582">
        <v>207470.8</v>
      </c>
      <c r="AHI138" s="582">
        <v>210946.12</v>
      </c>
      <c r="AHK138" s="582">
        <v>0</v>
      </c>
      <c r="AHN138" s="582">
        <v>3336410</v>
      </c>
      <c r="AHO138" s="582">
        <v>2347133.4</v>
      </c>
      <c r="AHR138" s="576">
        <v>0</v>
      </c>
      <c r="AHT138" s="582">
        <f t="shared" si="81"/>
        <v>825329119.20000017</v>
      </c>
      <c r="AHV138" s="611" t="s">
        <v>6250</v>
      </c>
      <c r="AHW138" s="611" t="s">
        <v>6184</v>
      </c>
      <c r="AHX138" s="611" t="s">
        <v>6185</v>
      </c>
    </row>
    <row r="139" spans="1:908" x14ac:dyDescent="0.7">
      <c r="A139" s="576" t="str">
        <f t="shared" si="80"/>
        <v>UC</v>
      </c>
      <c r="B139" s="581" t="s">
        <v>6180</v>
      </c>
      <c r="C139" s="582" t="s">
        <v>6181</v>
      </c>
      <c r="D139" s="582">
        <v>0</v>
      </c>
      <c r="E139" s="582">
        <v>0</v>
      </c>
      <c r="H139" s="582">
        <v>718168.04</v>
      </c>
      <c r="I139" s="582">
        <v>0</v>
      </c>
      <c r="L139" s="582">
        <v>0</v>
      </c>
      <c r="M139" s="582">
        <v>0</v>
      </c>
      <c r="N139" s="582">
        <v>0</v>
      </c>
      <c r="O139" s="582">
        <v>0</v>
      </c>
      <c r="P139" s="582">
        <v>0</v>
      </c>
      <c r="R139" s="582">
        <v>0</v>
      </c>
      <c r="W139" s="582">
        <v>0</v>
      </c>
      <c r="X139" s="582">
        <v>0</v>
      </c>
      <c r="Y139" s="582">
        <v>0</v>
      </c>
      <c r="Z139" s="582">
        <v>0</v>
      </c>
      <c r="AA139" s="582">
        <v>0</v>
      </c>
      <c r="AB139" s="582">
        <v>0</v>
      </c>
      <c r="AC139" s="582">
        <v>0</v>
      </c>
      <c r="AD139" s="582">
        <v>0</v>
      </c>
      <c r="AE139" s="582">
        <v>0</v>
      </c>
      <c r="AF139" s="582">
        <v>0</v>
      </c>
      <c r="AG139" s="582">
        <v>0</v>
      </c>
      <c r="AH139" s="582">
        <v>0</v>
      </c>
      <c r="AI139" s="582">
        <v>0</v>
      </c>
      <c r="AJ139" s="582">
        <v>0</v>
      </c>
      <c r="AK139" s="582">
        <v>0</v>
      </c>
      <c r="AL139" s="582">
        <v>0</v>
      </c>
      <c r="AM139" s="582">
        <v>0</v>
      </c>
      <c r="AN139" s="582">
        <v>0</v>
      </c>
      <c r="AO139" s="582">
        <v>0</v>
      </c>
      <c r="AP139" s="582">
        <v>0</v>
      </c>
      <c r="AQ139" s="582">
        <v>0</v>
      </c>
      <c r="AR139" s="582">
        <v>92852.62</v>
      </c>
      <c r="AS139" s="582">
        <v>0</v>
      </c>
      <c r="AU139" s="582">
        <v>0</v>
      </c>
      <c r="AV139" s="582">
        <v>0.4</v>
      </c>
      <c r="AW139" s="582">
        <v>0</v>
      </c>
      <c r="AY139" s="582">
        <v>0</v>
      </c>
      <c r="AZ139" s="582">
        <v>0</v>
      </c>
      <c r="BA139" s="582">
        <v>0</v>
      </c>
      <c r="BB139" s="582">
        <v>0</v>
      </c>
      <c r="BC139" s="582">
        <v>0</v>
      </c>
      <c r="BD139" s="582">
        <v>0</v>
      </c>
      <c r="BE139" s="582">
        <v>0</v>
      </c>
      <c r="BF139" s="582">
        <v>0</v>
      </c>
      <c r="BG139" s="582">
        <v>0</v>
      </c>
      <c r="BH139" s="582">
        <v>0</v>
      </c>
      <c r="BI139" s="582">
        <v>0</v>
      </c>
      <c r="BJ139" s="582">
        <v>0</v>
      </c>
      <c r="BK139" s="582">
        <v>0</v>
      </c>
      <c r="BM139" s="582">
        <v>0</v>
      </c>
      <c r="BN139" s="582">
        <v>0</v>
      </c>
      <c r="BO139" s="582">
        <v>0</v>
      </c>
      <c r="BP139" s="582">
        <v>0</v>
      </c>
      <c r="BQ139" s="582">
        <v>235593.68</v>
      </c>
      <c r="BR139" s="582">
        <v>0</v>
      </c>
      <c r="BS139" s="582">
        <v>0</v>
      </c>
      <c r="BT139" s="582">
        <v>0</v>
      </c>
      <c r="BU139" s="582">
        <v>0</v>
      </c>
      <c r="BV139" s="582">
        <v>0</v>
      </c>
      <c r="BX139" s="582">
        <v>0</v>
      </c>
      <c r="BY139" s="582">
        <v>0</v>
      </c>
      <c r="BZ139" s="582">
        <v>0</v>
      </c>
      <c r="CC139" s="582">
        <v>0</v>
      </c>
      <c r="CD139" s="582">
        <v>0</v>
      </c>
      <c r="CE139" s="582">
        <v>0</v>
      </c>
      <c r="CF139" s="582">
        <v>13998.17</v>
      </c>
      <c r="CG139" s="582">
        <v>0</v>
      </c>
      <c r="CH139" s="582">
        <v>0</v>
      </c>
      <c r="CI139" s="582">
        <v>0</v>
      </c>
      <c r="CJ139" s="582">
        <v>0</v>
      </c>
      <c r="CK139" s="582">
        <v>0</v>
      </c>
      <c r="CL139" s="582">
        <v>0</v>
      </c>
      <c r="CM139" s="582">
        <v>0</v>
      </c>
      <c r="CN139" s="582">
        <v>0</v>
      </c>
      <c r="CO139" s="582">
        <v>0</v>
      </c>
      <c r="CP139" s="582">
        <v>0</v>
      </c>
      <c r="CQ139" s="582">
        <v>0</v>
      </c>
      <c r="CR139" s="582">
        <v>0</v>
      </c>
      <c r="CS139" s="582">
        <v>0</v>
      </c>
      <c r="CT139" s="582">
        <v>0</v>
      </c>
      <c r="CV139" s="582">
        <v>0</v>
      </c>
      <c r="CW139" s="582">
        <v>194784.22</v>
      </c>
      <c r="CX139" s="582">
        <v>0</v>
      </c>
      <c r="CY139" s="582">
        <v>0</v>
      </c>
      <c r="CZ139" s="582">
        <v>0</v>
      </c>
      <c r="DB139" s="582">
        <v>0</v>
      </c>
      <c r="DC139" s="582">
        <v>0</v>
      </c>
      <c r="DD139" s="582">
        <v>0</v>
      </c>
      <c r="DE139" s="582">
        <v>0</v>
      </c>
      <c r="DF139" s="582">
        <v>0</v>
      </c>
      <c r="DG139" s="582">
        <v>0</v>
      </c>
      <c r="DH139" s="582">
        <v>0</v>
      </c>
      <c r="DI139" s="582">
        <v>0</v>
      </c>
      <c r="DJ139" s="582">
        <v>0</v>
      </c>
      <c r="DK139" s="582">
        <v>0</v>
      </c>
      <c r="DL139" s="582">
        <v>0</v>
      </c>
      <c r="DM139" s="582">
        <v>0</v>
      </c>
      <c r="DN139" s="582">
        <v>42279.09</v>
      </c>
      <c r="DO139" s="582">
        <v>0</v>
      </c>
      <c r="DP139" s="582">
        <v>0</v>
      </c>
      <c r="DQ139" s="582">
        <v>0</v>
      </c>
      <c r="DR139" s="582">
        <v>0</v>
      </c>
      <c r="DS139" s="582">
        <v>0</v>
      </c>
      <c r="DT139" s="582">
        <v>0</v>
      </c>
      <c r="DU139" s="582">
        <v>0</v>
      </c>
      <c r="DV139" s="582">
        <v>0</v>
      </c>
      <c r="DW139" s="582">
        <v>0</v>
      </c>
      <c r="DX139" s="582">
        <v>0</v>
      </c>
      <c r="DZ139" s="582">
        <v>0</v>
      </c>
      <c r="EA139" s="582">
        <v>0</v>
      </c>
      <c r="EB139" s="582">
        <v>0</v>
      </c>
      <c r="EC139" s="582">
        <v>0</v>
      </c>
      <c r="ED139" s="582">
        <v>0</v>
      </c>
      <c r="EE139" s="582">
        <v>0</v>
      </c>
      <c r="EF139" s="582">
        <v>0</v>
      </c>
      <c r="EG139" s="582">
        <v>1650000</v>
      </c>
      <c r="EH139" s="582">
        <v>0</v>
      </c>
      <c r="EI139" s="582">
        <v>636878.43999999994</v>
      </c>
      <c r="EJ139" s="582">
        <v>0</v>
      </c>
      <c r="EL139" s="582">
        <v>0</v>
      </c>
      <c r="EM139" s="582">
        <v>0</v>
      </c>
      <c r="EO139" s="582">
        <v>0</v>
      </c>
      <c r="EP139" s="582">
        <v>0</v>
      </c>
      <c r="EQ139" s="582">
        <v>0</v>
      </c>
      <c r="ER139" s="582">
        <v>0</v>
      </c>
      <c r="ES139" s="582">
        <v>0</v>
      </c>
      <c r="ET139" s="582">
        <v>0</v>
      </c>
      <c r="EV139" s="582">
        <v>0</v>
      </c>
      <c r="EW139" s="582">
        <v>0</v>
      </c>
      <c r="EY139" s="582">
        <v>0</v>
      </c>
      <c r="EZ139" s="582">
        <v>0</v>
      </c>
      <c r="FC139" s="582">
        <v>0</v>
      </c>
      <c r="FD139" s="582">
        <v>0</v>
      </c>
      <c r="FE139" s="582">
        <v>0</v>
      </c>
      <c r="FF139" s="582">
        <v>0</v>
      </c>
      <c r="FG139" s="582">
        <v>0</v>
      </c>
      <c r="FH139" s="582">
        <v>0</v>
      </c>
      <c r="FI139" s="582">
        <v>0</v>
      </c>
      <c r="FJ139" s="582">
        <v>0</v>
      </c>
      <c r="FK139" s="582">
        <v>0</v>
      </c>
      <c r="FM139" s="582">
        <v>0</v>
      </c>
      <c r="FN139" s="582">
        <v>0</v>
      </c>
      <c r="FO139" s="582">
        <v>0</v>
      </c>
      <c r="FP139" s="582">
        <v>0</v>
      </c>
      <c r="FQ139" s="582">
        <v>10285214.369999999</v>
      </c>
      <c r="FR139" s="582">
        <v>0</v>
      </c>
      <c r="FS139" s="582">
        <v>0</v>
      </c>
      <c r="FT139" s="582">
        <v>0</v>
      </c>
      <c r="FU139" s="582">
        <v>0</v>
      </c>
      <c r="FV139" s="582">
        <v>0</v>
      </c>
      <c r="FW139" s="582">
        <v>0</v>
      </c>
      <c r="FX139" s="582">
        <v>0</v>
      </c>
      <c r="FY139" s="582">
        <v>0</v>
      </c>
      <c r="FZ139" s="582">
        <v>0</v>
      </c>
      <c r="GA139" s="582">
        <v>0</v>
      </c>
      <c r="GB139" s="582">
        <v>0</v>
      </c>
      <c r="GC139" s="582">
        <v>0</v>
      </c>
      <c r="GD139" s="582">
        <v>0</v>
      </c>
      <c r="GE139" s="582">
        <v>0</v>
      </c>
      <c r="GF139" s="582">
        <v>280706.55</v>
      </c>
      <c r="GG139" s="582">
        <v>0</v>
      </c>
      <c r="GH139" s="582">
        <v>0</v>
      </c>
      <c r="GI139" s="582">
        <v>490314.77</v>
      </c>
      <c r="GJ139" s="582">
        <v>0</v>
      </c>
      <c r="GK139" s="582">
        <v>0</v>
      </c>
      <c r="GL139" s="582">
        <v>0</v>
      </c>
      <c r="GM139" s="582">
        <v>0</v>
      </c>
      <c r="GN139" s="582">
        <v>0</v>
      </c>
      <c r="GO139" s="582">
        <v>0</v>
      </c>
      <c r="GP139" s="582">
        <v>0</v>
      </c>
      <c r="GQ139" s="582">
        <v>321745.42</v>
      </c>
      <c r="GR139" s="582">
        <v>0</v>
      </c>
      <c r="GS139" s="582">
        <v>0</v>
      </c>
      <c r="GT139" s="582">
        <v>0</v>
      </c>
      <c r="GU139" s="582">
        <v>0</v>
      </c>
      <c r="GV139" s="582">
        <v>353474.93</v>
      </c>
      <c r="GW139" s="582">
        <v>0</v>
      </c>
      <c r="GX139" s="582">
        <v>0</v>
      </c>
      <c r="HE139" s="582">
        <v>463716.23</v>
      </c>
      <c r="HG139" s="582">
        <v>0</v>
      </c>
      <c r="HI139" s="582">
        <v>124510</v>
      </c>
      <c r="HK139" s="582">
        <v>682528.75</v>
      </c>
      <c r="HL139" s="582">
        <v>0</v>
      </c>
      <c r="HN139" s="582">
        <v>0</v>
      </c>
      <c r="HO139" s="582">
        <v>142187.97</v>
      </c>
      <c r="HQ139" s="582">
        <v>0</v>
      </c>
      <c r="HR139" s="582">
        <v>0</v>
      </c>
      <c r="HS139" s="582">
        <v>0</v>
      </c>
      <c r="HT139" s="582">
        <v>0</v>
      </c>
      <c r="HU139" s="582">
        <v>0</v>
      </c>
      <c r="HV139" s="582">
        <v>0</v>
      </c>
      <c r="HW139" s="582">
        <v>0</v>
      </c>
      <c r="HY139" s="582">
        <v>313182.03999999998</v>
      </c>
      <c r="IA139" s="582">
        <v>0</v>
      </c>
      <c r="IB139" s="582">
        <v>0</v>
      </c>
      <c r="IC139" s="582">
        <v>0</v>
      </c>
      <c r="ID139" s="582">
        <v>0</v>
      </c>
      <c r="IE139" s="582">
        <v>0</v>
      </c>
      <c r="IF139" s="582">
        <v>0</v>
      </c>
      <c r="IG139" s="582">
        <v>252174.42</v>
      </c>
      <c r="IH139" s="582">
        <v>0</v>
      </c>
      <c r="II139" s="582">
        <v>0</v>
      </c>
      <c r="IJ139" s="582">
        <v>774712.46</v>
      </c>
      <c r="IK139" s="582">
        <v>0</v>
      </c>
      <c r="IL139" s="582">
        <v>747137.1</v>
      </c>
      <c r="IN139" s="582">
        <v>0</v>
      </c>
      <c r="IO139" s="582">
        <v>0</v>
      </c>
      <c r="IP139" s="582">
        <v>525328.89</v>
      </c>
      <c r="IQ139" s="582">
        <v>0</v>
      </c>
      <c r="IR139" s="582">
        <v>67456.28</v>
      </c>
      <c r="IS139" s="582">
        <v>160814.07</v>
      </c>
      <c r="IT139" s="582">
        <v>3000000</v>
      </c>
      <c r="IV139" s="582">
        <v>0</v>
      </c>
      <c r="IW139" s="582">
        <v>0</v>
      </c>
      <c r="IX139" s="582">
        <v>0</v>
      </c>
      <c r="IY139" s="582">
        <v>0</v>
      </c>
      <c r="IZ139" s="582">
        <v>0</v>
      </c>
      <c r="JA139" s="582">
        <v>0</v>
      </c>
      <c r="JB139" s="582">
        <v>0</v>
      </c>
      <c r="JC139" s="582">
        <v>0</v>
      </c>
      <c r="JD139" s="582">
        <v>0</v>
      </c>
      <c r="JE139" s="582">
        <v>0</v>
      </c>
      <c r="JF139" s="582">
        <v>0</v>
      </c>
      <c r="JG139" s="582">
        <v>34845.97</v>
      </c>
      <c r="JJ139" s="582">
        <v>0</v>
      </c>
      <c r="JK139" s="582">
        <v>0</v>
      </c>
      <c r="JL139" s="582">
        <v>0</v>
      </c>
      <c r="JM139" s="582">
        <v>0</v>
      </c>
      <c r="JN139" s="582">
        <v>0</v>
      </c>
      <c r="JO139" s="582">
        <v>0</v>
      </c>
      <c r="JP139" s="582">
        <v>0</v>
      </c>
      <c r="JQ139" s="582">
        <v>155175.91</v>
      </c>
      <c r="JR139" s="582">
        <v>0</v>
      </c>
      <c r="JS139" s="582">
        <v>0</v>
      </c>
      <c r="JU139" s="582">
        <v>210218.48</v>
      </c>
      <c r="JW139" s="582">
        <v>0</v>
      </c>
      <c r="JY139" s="582">
        <v>0</v>
      </c>
      <c r="JZ139" s="582">
        <v>0</v>
      </c>
      <c r="KA139" s="582">
        <v>0</v>
      </c>
      <c r="KB139" s="582">
        <v>0</v>
      </c>
      <c r="KC139" s="582">
        <v>0</v>
      </c>
      <c r="KD139" s="582">
        <v>0</v>
      </c>
      <c r="KE139" s="582">
        <v>683194.58</v>
      </c>
      <c r="KF139" s="582">
        <v>0</v>
      </c>
      <c r="KG139" s="582">
        <v>0</v>
      </c>
      <c r="KH139" s="582">
        <v>0</v>
      </c>
      <c r="KI139" s="582">
        <v>0</v>
      </c>
      <c r="KJ139" s="582">
        <v>0</v>
      </c>
      <c r="KL139" s="582">
        <v>459492.08</v>
      </c>
      <c r="KM139" s="582">
        <v>0</v>
      </c>
      <c r="KN139" s="582">
        <v>0</v>
      </c>
      <c r="KO139" s="582">
        <v>0</v>
      </c>
      <c r="KP139" s="582">
        <v>0</v>
      </c>
      <c r="KR139" s="582">
        <v>0</v>
      </c>
      <c r="KS139" s="582">
        <v>0</v>
      </c>
      <c r="KT139" s="582">
        <v>0</v>
      </c>
      <c r="KU139" s="582">
        <v>0</v>
      </c>
      <c r="KV139" s="582">
        <v>0</v>
      </c>
      <c r="KW139" s="582">
        <v>0</v>
      </c>
      <c r="KX139" s="582">
        <v>0</v>
      </c>
      <c r="KY139" s="582">
        <v>0</v>
      </c>
      <c r="LA139" s="582">
        <v>0</v>
      </c>
      <c r="LB139" s="582">
        <v>0</v>
      </c>
      <c r="LD139" s="582">
        <v>0</v>
      </c>
      <c r="LE139" s="582">
        <v>0</v>
      </c>
      <c r="LF139" s="582">
        <v>0</v>
      </c>
      <c r="LG139" s="582">
        <v>634290.79</v>
      </c>
      <c r="LI139" s="582">
        <v>0</v>
      </c>
      <c r="LJ139" s="582">
        <v>0</v>
      </c>
      <c r="LL139" s="582">
        <v>73094.77</v>
      </c>
      <c r="LM139" s="582">
        <v>0</v>
      </c>
      <c r="LO139" s="582">
        <v>-957686.38</v>
      </c>
      <c r="LP139" s="582">
        <v>-262973.28000000003</v>
      </c>
      <c r="LQ139" s="582">
        <v>0</v>
      </c>
      <c r="LR139" s="582">
        <v>0</v>
      </c>
      <c r="LS139" s="582">
        <v>0</v>
      </c>
      <c r="LT139" s="582">
        <v>0</v>
      </c>
      <c r="LU139" s="582">
        <v>0</v>
      </c>
      <c r="LV139" s="582">
        <v>1170482.6000000001</v>
      </c>
      <c r="LX139" s="582">
        <v>0</v>
      </c>
      <c r="LY139" s="582">
        <v>0</v>
      </c>
      <c r="LZ139" s="582">
        <v>0</v>
      </c>
      <c r="MC139" s="582">
        <v>0</v>
      </c>
      <c r="MD139" s="582">
        <v>0</v>
      </c>
      <c r="ME139" s="582">
        <v>0</v>
      </c>
      <c r="MH139" s="582">
        <v>7270505.9199999999</v>
      </c>
      <c r="MI139" s="582">
        <v>0</v>
      </c>
      <c r="MJ139" s="582">
        <v>0</v>
      </c>
      <c r="MM139" s="582">
        <v>0</v>
      </c>
      <c r="MN139" s="582">
        <v>0</v>
      </c>
      <c r="MO139" s="582">
        <v>0</v>
      </c>
      <c r="MP139" s="582">
        <v>0</v>
      </c>
      <c r="MQ139" s="582">
        <v>0</v>
      </c>
      <c r="MR139" s="582">
        <v>210846.73</v>
      </c>
      <c r="MS139" s="582">
        <v>0</v>
      </c>
      <c r="MT139" s="582">
        <v>0</v>
      </c>
      <c r="MV139" s="582">
        <v>0</v>
      </c>
      <c r="MW139" s="582">
        <v>0</v>
      </c>
      <c r="MX139" s="582">
        <v>0</v>
      </c>
      <c r="MY139" s="582">
        <v>109030.86</v>
      </c>
      <c r="NB139" s="582">
        <v>4075047.02</v>
      </c>
      <c r="NC139" s="582">
        <v>0</v>
      </c>
      <c r="ND139" s="582">
        <v>0</v>
      </c>
      <c r="NE139" s="582">
        <v>0</v>
      </c>
      <c r="NF139" s="582">
        <v>122547.93</v>
      </c>
      <c r="NH139" s="582">
        <v>0</v>
      </c>
      <c r="NI139" s="582">
        <v>0</v>
      </c>
      <c r="NJ139" s="582">
        <v>0</v>
      </c>
      <c r="NL139" s="582">
        <v>0</v>
      </c>
      <c r="NN139" s="582">
        <v>0</v>
      </c>
      <c r="NO139" s="582">
        <v>0</v>
      </c>
      <c r="NP139" s="582">
        <v>0</v>
      </c>
      <c r="NR139" s="582">
        <v>0</v>
      </c>
      <c r="NS139" s="582">
        <v>0</v>
      </c>
      <c r="NT139" s="582">
        <v>0</v>
      </c>
      <c r="NU139" s="582">
        <v>0</v>
      </c>
      <c r="NW139" s="582">
        <v>0</v>
      </c>
      <c r="NX139" s="582">
        <v>0</v>
      </c>
      <c r="OA139" s="582">
        <v>0</v>
      </c>
      <c r="OB139" s="582">
        <v>0</v>
      </c>
      <c r="OC139" s="582">
        <v>0</v>
      </c>
      <c r="OD139" s="582">
        <v>0</v>
      </c>
      <c r="OE139" s="582">
        <v>4346000.43</v>
      </c>
      <c r="OG139" s="582">
        <v>0</v>
      </c>
      <c r="OH139" s="582">
        <v>0</v>
      </c>
      <c r="OI139" s="582">
        <v>0</v>
      </c>
      <c r="OJ139" s="582">
        <v>0</v>
      </c>
      <c r="OK139" s="582">
        <v>0</v>
      </c>
      <c r="OL139" s="582">
        <v>0</v>
      </c>
      <c r="ON139" s="582">
        <v>0</v>
      </c>
      <c r="OO139" s="582">
        <v>0</v>
      </c>
      <c r="OP139" s="582">
        <v>3557277.9</v>
      </c>
      <c r="OQ139" s="582">
        <v>46045.25</v>
      </c>
      <c r="OS139" s="582">
        <v>0</v>
      </c>
      <c r="OT139" s="582">
        <v>0</v>
      </c>
      <c r="OU139" s="582">
        <v>0</v>
      </c>
      <c r="OV139" s="582">
        <v>1060036.8799999999</v>
      </c>
      <c r="OW139" s="582">
        <v>0</v>
      </c>
      <c r="OX139" s="582">
        <v>0</v>
      </c>
      <c r="OY139" s="582">
        <v>1201187.94</v>
      </c>
      <c r="OZ139" s="582">
        <v>0</v>
      </c>
      <c r="PA139" s="582">
        <v>0</v>
      </c>
      <c r="PB139" s="582">
        <v>20055.849999999999</v>
      </c>
      <c r="PC139" s="582">
        <v>0</v>
      </c>
      <c r="PE139" s="582">
        <v>0</v>
      </c>
      <c r="PF139" s="582">
        <v>0</v>
      </c>
      <c r="PG139" s="582">
        <v>0</v>
      </c>
      <c r="PH139" s="582">
        <v>0</v>
      </c>
      <c r="PI139" s="582">
        <v>225228.09</v>
      </c>
      <c r="PJ139" s="582">
        <v>0</v>
      </c>
      <c r="PN139" s="582">
        <v>0</v>
      </c>
      <c r="PO139" s="582">
        <v>249824.07</v>
      </c>
      <c r="PQ139" s="582">
        <v>0</v>
      </c>
      <c r="PR139" s="582">
        <v>0</v>
      </c>
      <c r="PS139" s="582">
        <v>0</v>
      </c>
      <c r="PT139" s="582">
        <v>0</v>
      </c>
      <c r="PU139" s="582">
        <v>0</v>
      </c>
      <c r="PV139" s="582">
        <v>-48552.02</v>
      </c>
      <c r="PW139" s="582">
        <v>0</v>
      </c>
      <c r="PX139" s="582">
        <v>0</v>
      </c>
      <c r="PY139" s="582">
        <v>1193453.5900000001</v>
      </c>
      <c r="PZ139" s="582">
        <v>0</v>
      </c>
      <c r="QA139" s="582">
        <v>0</v>
      </c>
      <c r="QB139" s="582">
        <v>0</v>
      </c>
      <c r="QC139" s="582">
        <v>0</v>
      </c>
      <c r="QE139" s="582">
        <v>0</v>
      </c>
      <c r="QF139" s="582">
        <v>0</v>
      </c>
      <c r="QH139" s="582">
        <v>0</v>
      </c>
      <c r="QI139" s="582">
        <v>0</v>
      </c>
      <c r="QJ139" s="582">
        <v>0</v>
      </c>
      <c r="QK139" s="582">
        <v>0</v>
      </c>
      <c r="QL139" s="582">
        <v>0</v>
      </c>
      <c r="QM139" s="582">
        <v>0</v>
      </c>
      <c r="QN139" s="582">
        <v>0</v>
      </c>
      <c r="QO139" s="582">
        <v>0</v>
      </c>
      <c r="QP139" s="582">
        <v>0</v>
      </c>
      <c r="QQ139" s="582">
        <v>52055.28</v>
      </c>
      <c r="QR139" s="582">
        <v>0</v>
      </c>
      <c r="QS139" s="582">
        <v>0</v>
      </c>
      <c r="QT139" s="582">
        <v>-30054.15</v>
      </c>
      <c r="QV139" s="582">
        <v>0</v>
      </c>
      <c r="QW139" s="582">
        <v>0</v>
      </c>
      <c r="QX139" s="582">
        <v>0</v>
      </c>
      <c r="QY139" s="582">
        <v>0</v>
      </c>
      <c r="QZ139" s="582">
        <v>0</v>
      </c>
      <c r="RA139" s="582">
        <v>0</v>
      </c>
      <c r="RB139" s="582">
        <v>0</v>
      </c>
      <c r="RC139" s="582">
        <v>0</v>
      </c>
      <c r="RE139" s="582">
        <v>0</v>
      </c>
      <c r="RF139" s="582">
        <v>0</v>
      </c>
      <c r="RG139" s="582">
        <v>0</v>
      </c>
      <c r="RI139" s="582">
        <v>0</v>
      </c>
      <c r="RJ139" s="582">
        <v>0</v>
      </c>
      <c r="RK139" s="582">
        <v>0</v>
      </c>
      <c r="RL139" s="582">
        <v>0</v>
      </c>
      <c r="RM139" s="582">
        <v>0</v>
      </c>
      <c r="RO139" s="582">
        <v>0</v>
      </c>
      <c r="RP139" s="582">
        <v>0</v>
      </c>
      <c r="RQ139" s="582">
        <v>0</v>
      </c>
      <c r="RR139" s="582">
        <v>0</v>
      </c>
      <c r="RS139" s="582">
        <v>0</v>
      </c>
      <c r="RT139" s="582">
        <v>113865.29</v>
      </c>
      <c r="RV139" s="582">
        <v>0</v>
      </c>
      <c r="RW139" s="582">
        <v>0</v>
      </c>
      <c r="RX139" s="582">
        <v>0</v>
      </c>
      <c r="RY139" s="582">
        <v>0</v>
      </c>
      <c r="RZ139" s="582">
        <v>0</v>
      </c>
      <c r="SA139" s="582">
        <v>0</v>
      </c>
      <c r="SB139" s="582">
        <v>6929850.8099999996</v>
      </c>
      <c r="SD139" s="582">
        <v>400000</v>
      </c>
      <c r="SE139" s="582">
        <v>0</v>
      </c>
      <c r="SG139" s="582">
        <v>0</v>
      </c>
      <c r="SH139" s="582">
        <v>0</v>
      </c>
      <c r="SI139" s="582">
        <v>0</v>
      </c>
      <c r="SJ139" s="582">
        <v>300000</v>
      </c>
      <c r="SK139" s="582">
        <v>0</v>
      </c>
      <c r="SL139" s="582">
        <v>0</v>
      </c>
      <c r="SN139" s="582">
        <v>0</v>
      </c>
      <c r="SO139" s="582">
        <v>0</v>
      </c>
      <c r="SP139" s="582">
        <v>0</v>
      </c>
      <c r="SQ139" s="582">
        <v>0</v>
      </c>
      <c r="SR139" s="582">
        <v>0</v>
      </c>
      <c r="SS139" s="582">
        <v>0</v>
      </c>
      <c r="ST139" s="582">
        <v>0</v>
      </c>
      <c r="SU139" s="582">
        <v>0</v>
      </c>
      <c r="SV139" s="582">
        <v>0</v>
      </c>
      <c r="SW139" s="582">
        <v>0</v>
      </c>
      <c r="SX139" s="582">
        <v>330950.7</v>
      </c>
      <c r="SY139" s="582">
        <v>0</v>
      </c>
      <c r="SZ139" s="582">
        <v>0</v>
      </c>
      <c r="TA139" s="582">
        <v>0</v>
      </c>
      <c r="TB139" s="582">
        <v>0</v>
      </c>
      <c r="TC139" s="582">
        <v>0</v>
      </c>
      <c r="TD139" s="582">
        <v>0</v>
      </c>
      <c r="TE139" s="582">
        <v>0</v>
      </c>
      <c r="TF139" s="582">
        <v>0</v>
      </c>
      <c r="TG139" s="582">
        <v>0</v>
      </c>
      <c r="TH139" s="582">
        <v>0</v>
      </c>
      <c r="TI139" s="582">
        <v>0</v>
      </c>
      <c r="TJ139" s="582">
        <v>0</v>
      </c>
      <c r="TL139" s="582">
        <v>0</v>
      </c>
      <c r="TM139" s="582">
        <v>0</v>
      </c>
      <c r="TN139" s="582">
        <v>0</v>
      </c>
      <c r="TO139" s="582">
        <v>0</v>
      </c>
      <c r="TP139" s="582">
        <v>0</v>
      </c>
      <c r="TQ139" s="582">
        <v>0</v>
      </c>
      <c r="TR139" s="582">
        <v>273829.78000000003</v>
      </c>
      <c r="TS139" s="582">
        <v>0</v>
      </c>
      <c r="TT139" s="582">
        <v>0</v>
      </c>
      <c r="TU139" s="582">
        <v>0</v>
      </c>
      <c r="TV139" s="582">
        <v>0</v>
      </c>
      <c r="TW139" s="582">
        <v>0</v>
      </c>
      <c r="TX139" s="582">
        <v>0</v>
      </c>
      <c r="TY139" s="582">
        <v>0</v>
      </c>
      <c r="TZ139" s="582">
        <v>34923</v>
      </c>
      <c r="UA139" s="582">
        <v>0</v>
      </c>
      <c r="UB139" s="582">
        <v>477595.75</v>
      </c>
      <c r="UC139" s="582">
        <v>692284.71</v>
      </c>
      <c r="UD139" s="582">
        <v>0</v>
      </c>
      <c r="UE139" s="582">
        <v>0</v>
      </c>
      <c r="UF139" s="582">
        <v>0</v>
      </c>
      <c r="UG139" s="582">
        <v>0</v>
      </c>
      <c r="UH139" s="582">
        <v>0</v>
      </c>
      <c r="UI139" s="582">
        <v>0</v>
      </c>
      <c r="UJ139" s="582">
        <v>0</v>
      </c>
      <c r="UK139" s="582">
        <v>0</v>
      </c>
      <c r="UL139" s="582">
        <v>0</v>
      </c>
      <c r="UM139" s="582">
        <v>0</v>
      </c>
      <c r="UN139" s="582">
        <v>0</v>
      </c>
      <c r="UO139" s="582">
        <v>0</v>
      </c>
      <c r="UP139" s="582">
        <v>0</v>
      </c>
      <c r="UQ139" s="582">
        <v>692820.38</v>
      </c>
      <c r="UR139" s="582">
        <v>0</v>
      </c>
      <c r="US139" s="582">
        <v>0</v>
      </c>
      <c r="UT139" s="582">
        <v>3620863.16</v>
      </c>
      <c r="UV139" s="582">
        <v>181954.45</v>
      </c>
      <c r="UW139" s="582">
        <v>1903995.72</v>
      </c>
      <c r="UX139" s="582">
        <v>382491.03</v>
      </c>
      <c r="UZ139" s="582">
        <v>866342.98</v>
      </c>
      <c r="VA139" s="582">
        <v>0</v>
      </c>
      <c r="VB139" s="582">
        <v>892990.51</v>
      </c>
      <c r="VD139" s="582">
        <v>2009011.77</v>
      </c>
      <c r="VE139" s="582">
        <v>1545000.65</v>
      </c>
      <c r="VF139" s="582">
        <v>199656.71</v>
      </c>
      <c r="VG139" s="582">
        <v>591390.21</v>
      </c>
      <c r="VH139" s="582">
        <v>188151.06</v>
      </c>
      <c r="VI139" s="582">
        <v>1736610.35</v>
      </c>
      <c r="VK139" s="582">
        <v>777451.62</v>
      </c>
      <c r="VL139" s="582">
        <v>5824.69</v>
      </c>
      <c r="VN139" s="582">
        <v>0</v>
      </c>
      <c r="VO139" s="582">
        <v>0</v>
      </c>
      <c r="VP139" s="582">
        <v>0</v>
      </c>
      <c r="VQ139" s="582">
        <v>0</v>
      </c>
      <c r="VR139" s="582">
        <v>0</v>
      </c>
      <c r="VS139" s="582">
        <v>0</v>
      </c>
      <c r="VT139" s="582">
        <v>0</v>
      </c>
      <c r="VU139" s="582">
        <v>0</v>
      </c>
      <c r="VV139" s="582">
        <v>0</v>
      </c>
      <c r="VW139" s="582">
        <v>0</v>
      </c>
      <c r="VX139" s="582">
        <v>0</v>
      </c>
      <c r="VY139" s="582">
        <v>0</v>
      </c>
      <c r="VZ139" s="582">
        <v>0</v>
      </c>
      <c r="WA139" s="582">
        <v>0</v>
      </c>
      <c r="WC139" s="582">
        <v>0</v>
      </c>
      <c r="WD139" s="582">
        <v>0</v>
      </c>
      <c r="WE139" s="582">
        <v>0</v>
      </c>
      <c r="WG139" s="582">
        <v>0</v>
      </c>
      <c r="WH139" s="582">
        <v>0</v>
      </c>
      <c r="WI139" s="582">
        <v>0</v>
      </c>
      <c r="WJ139" s="582">
        <v>0</v>
      </c>
      <c r="WK139" s="582">
        <v>0</v>
      </c>
      <c r="WL139" s="582">
        <v>0</v>
      </c>
      <c r="WM139" s="582">
        <v>0</v>
      </c>
      <c r="WN139" s="582">
        <v>0</v>
      </c>
      <c r="WO139" s="582">
        <v>0</v>
      </c>
      <c r="WP139" s="582">
        <v>0</v>
      </c>
      <c r="WR139" s="582">
        <v>0</v>
      </c>
      <c r="WS139" s="582">
        <v>0</v>
      </c>
      <c r="WT139" s="582">
        <v>0</v>
      </c>
      <c r="WY139" s="582">
        <v>0</v>
      </c>
      <c r="WZ139" s="582">
        <v>0</v>
      </c>
      <c r="XA139" s="582">
        <v>0</v>
      </c>
      <c r="XB139" s="582">
        <v>0</v>
      </c>
      <c r="XC139" s="582">
        <v>0</v>
      </c>
      <c r="XD139" s="582">
        <v>116422.45</v>
      </c>
      <c r="XE139" s="582">
        <v>-1E-3</v>
      </c>
      <c r="XF139" s="582">
        <v>0</v>
      </c>
      <c r="XH139" s="582">
        <v>0</v>
      </c>
      <c r="XJ139" s="582">
        <v>0</v>
      </c>
      <c r="XK139" s="582">
        <v>0</v>
      </c>
      <c r="XL139" s="582">
        <v>0</v>
      </c>
      <c r="XN139" s="582">
        <v>0</v>
      </c>
      <c r="XP139" s="582">
        <v>0</v>
      </c>
      <c r="XR139" s="582">
        <v>0</v>
      </c>
      <c r="XS139" s="582">
        <v>0</v>
      </c>
      <c r="XT139" s="582">
        <v>0</v>
      </c>
      <c r="XW139" s="582">
        <v>0</v>
      </c>
      <c r="XY139" s="582">
        <v>0</v>
      </c>
      <c r="XZ139" s="582">
        <v>0</v>
      </c>
      <c r="YA139" s="582">
        <v>0</v>
      </c>
      <c r="YB139" s="582">
        <v>0</v>
      </c>
      <c r="YC139" s="582">
        <v>0</v>
      </c>
      <c r="YD139" s="582">
        <v>0</v>
      </c>
      <c r="YE139" s="582">
        <v>0</v>
      </c>
      <c r="YF139" s="582">
        <v>0</v>
      </c>
      <c r="YG139" s="582">
        <v>0</v>
      </c>
      <c r="YH139" s="582">
        <v>0</v>
      </c>
      <c r="YI139" s="582">
        <v>0</v>
      </c>
      <c r="YJ139" s="582">
        <v>0</v>
      </c>
      <c r="YK139" s="582">
        <v>0</v>
      </c>
      <c r="YL139" s="582">
        <v>0</v>
      </c>
      <c r="YM139" s="582">
        <v>0</v>
      </c>
      <c r="YN139" s="582">
        <v>0</v>
      </c>
      <c r="YO139" s="582">
        <v>0</v>
      </c>
      <c r="YP139" s="582">
        <v>0</v>
      </c>
      <c r="YQ139" s="582">
        <v>0</v>
      </c>
      <c r="YR139" s="582">
        <v>0</v>
      </c>
      <c r="YS139" s="582">
        <v>0</v>
      </c>
      <c r="YT139" s="582">
        <v>0</v>
      </c>
      <c r="YU139" s="582">
        <v>0</v>
      </c>
      <c r="YV139" s="582">
        <v>0</v>
      </c>
      <c r="YW139" s="582">
        <v>0</v>
      </c>
      <c r="YX139" s="582">
        <v>0</v>
      </c>
      <c r="YY139" s="582">
        <v>0</v>
      </c>
      <c r="YZ139" s="582">
        <v>0</v>
      </c>
      <c r="ZA139" s="582">
        <v>-277707.56</v>
      </c>
      <c r="ZB139" s="582">
        <v>0</v>
      </c>
      <c r="ZC139" s="582">
        <v>273095.83</v>
      </c>
      <c r="ZD139" s="582">
        <v>105072.73</v>
      </c>
      <c r="ZE139" s="582">
        <v>458537.65</v>
      </c>
      <c r="ZF139" s="582">
        <v>0</v>
      </c>
      <c r="ZG139" s="582">
        <v>0</v>
      </c>
      <c r="ZH139" s="582">
        <v>0</v>
      </c>
      <c r="ZI139" s="582">
        <v>0</v>
      </c>
      <c r="ZJ139" s="582">
        <v>0</v>
      </c>
      <c r="ZK139" s="582">
        <v>0</v>
      </c>
      <c r="ZM139" s="582">
        <v>125245.13</v>
      </c>
      <c r="ZN139" s="582">
        <v>980081.6</v>
      </c>
      <c r="ZO139" s="582">
        <v>2187480.7000000002</v>
      </c>
      <c r="ZQ139" s="582">
        <v>2151038.34</v>
      </c>
      <c r="ZR139" s="582">
        <v>0</v>
      </c>
      <c r="ZS139" s="582">
        <v>8919204.4499999993</v>
      </c>
      <c r="ZU139" s="582">
        <v>1454433.46</v>
      </c>
      <c r="ZV139" s="582">
        <v>2973676.35</v>
      </c>
      <c r="ZW139" s="582">
        <v>182222.95</v>
      </c>
      <c r="ZX139" s="582">
        <v>0</v>
      </c>
      <c r="ZZ139" s="582">
        <v>2439862.5</v>
      </c>
      <c r="AAA139" s="582">
        <v>3658399.43</v>
      </c>
      <c r="AAB139" s="582">
        <v>2391780.6</v>
      </c>
      <c r="AAC139" s="582">
        <v>15962.19</v>
      </c>
      <c r="AAD139" s="582">
        <v>478325.66</v>
      </c>
      <c r="AAE139" s="582">
        <v>3724075.61</v>
      </c>
      <c r="AAF139" s="582">
        <v>1504745.8</v>
      </c>
      <c r="AAG139" s="582">
        <v>0</v>
      </c>
      <c r="AAH139" s="582">
        <v>0</v>
      </c>
      <c r="AAI139" s="582">
        <v>0</v>
      </c>
      <c r="AAJ139" s="582">
        <v>0</v>
      </c>
      <c r="AAK139" s="582">
        <v>0</v>
      </c>
      <c r="AAL139" s="582">
        <v>0</v>
      </c>
      <c r="AAM139" s="582">
        <v>0</v>
      </c>
      <c r="AAN139" s="582">
        <v>0</v>
      </c>
      <c r="AAO139" s="582">
        <v>0</v>
      </c>
      <c r="AAQ139" s="582">
        <v>0</v>
      </c>
      <c r="AAR139" s="582">
        <v>0</v>
      </c>
      <c r="AAS139" s="582">
        <v>0</v>
      </c>
      <c r="AAT139" s="582">
        <v>0</v>
      </c>
      <c r="AAU139" s="582">
        <v>0</v>
      </c>
      <c r="AAV139" s="582">
        <v>0</v>
      </c>
      <c r="AAW139" s="582">
        <v>0</v>
      </c>
      <c r="AAX139" s="582">
        <v>0</v>
      </c>
      <c r="AAY139" s="582">
        <v>0</v>
      </c>
      <c r="ABA139" s="582">
        <v>0</v>
      </c>
      <c r="ABB139" s="582">
        <v>169373.64</v>
      </c>
      <c r="ABC139" s="582">
        <v>0</v>
      </c>
      <c r="ABD139" s="582">
        <v>0</v>
      </c>
      <c r="ABE139" s="582">
        <v>0</v>
      </c>
      <c r="ABF139" s="582">
        <v>0</v>
      </c>
      <c r="ABG139" s="582">
        <v>0</v>
      </c>
      <c r="ABH139" s="582">
        <v>0</v>
      </c>
      <c r="ABI139" s="582">
        <v>0</v>
      </c>
      <c r="ABJ139" s="582">
        <v>0</v>
      </c>
      <c r="ABK139" s="582">
        <v>0</v>
      </c>
      <c r="ABL139" s="582">
        <v>0</v>
      </c>
      <c r="ABM139" s="582">
        <v>0</v>
      </c>
      <c r="ABN139" s="582">
        <v>0</v>
      </c>
      <c r="ABO139" s="582">
        <v>0</v>
      </c>
      <c r="ABQ139" s="582">
        <v>0</v>
      </c>
      <c r="ABR139" s="582">
        <v>126779.81</v>
      </c>
      <c r="ABS139" s="582">
        <v>0</v>
      </c>
      <c r="ABV139" s="582">
        <v>0</v>
      </c>
      <c r="ABW139" s="582">
        <v>0</v>
      </c>
      <c r="ABY139" s="582">
        <v>0</v>
      </c>
      <c r="ACA139" s="582">
        <v>0</v>
      </c>
      <c r="ACC139" s="582">
        <v>0</v>
      </c>
      <c r="ACD139" s="582">
        <v>1715471.28</v>
      </c>
      <c r="ACF139" s="582">
        <v>0</v>
      </c>
      <c r="ACG139" s="582">
        <v>0</v>
      </c>
      <c r="ACH139" s="582">
        <v>0</v>
      </c>
      <c r="ACI139" s="582">
        <v>0</v>
      </c>
      <c r="ACJ139" s="582">
        <v>2311216.4700000002</v>
      </c>
      <c r="ACK139" s="582">
        <v>-13939.52</v>
      </c>
      <c r="ACL139" s="582">
        <v>0</v>
      </c>
      <c r="ACM139" s="582">
        <v>0</v>
      </c>
      <c r="ACN139" s="582">
        <v>0</v>
      </c>
      <c r="ACO139" s="582">
        <v>0</v>
      </c>
      <c r="ACS139" s="582">
        <v>162968.1</v>
      </c>
      <c r="ACU139" s="582">
        <v>0</v>
      </c>
      <c r="ACV139" s="582">
        <v>0</v>
      </c>
      <c r="ACX139" s="582">
        <v>0</v>
      </c>
      <c r="ACY139" s="582">
        <v>0</v>
      </c>
      <c r="ACZ139" s="582">
        <v>0</v>
      </c>
      <c r="ADA139" s="582">
        <v>0</v>
      </c>
      <c r="ADB139" s="582">
        <v>0</v>
      </c>
      <c r="ADD139" s="582">
        <v>0</v>
      </c>
      <c r="ADF139" s="582">
        <v>0</v>
      </c>
      <c r="ADH139" s="582">
        <v>0</v>
      </c>
      <c r="ADI139" s="582">
        <v>0</v>
      </c>
      <c r="ADJ139" s="582">
        <v>192123.92</v>
      </c>
      <c r="ADK139" s="582">
        <v>304091.40999999997</v>
      </c>
      <c r="ADL139" s="582">
        <v>38752.1</v>
      </c>
      <c r="ADM139" s="582">
        <v>0</v>
      </c>
      <c r="ADN139" s="582">
        <v>0</v>
      </c>
      <c r="ADO139" s="582">
        <v>0</v>
      </c>
      <c r="ADP139" s="582">
        <v>0</v>
      </c>
      <c r="ADQ139" s="582">
        <v>0</v>
      </c>
      <c r="ADT139" s="582">
        <v>-22663.4</v>
      </c>
      <c r="ADU139" s="582">
        <v>0</v>
      </c>
      <c r="ADV139" s="582">
        <v>254422.6</v>
      </c>
      <c r="ADX139" s="582">
        <v>0</v>
      </c>
      <c r="AEA139" s="582">
        <v>92908.11</v>
      </c>
      <c r="AEB139" s="582">
        <v>0</v>
      </c>
      <c r="AEC139" s="582">
        <v>0</v>
      </c>
      <c r="AED139" s="582">
        <v>2773260.25</v>
      </c>
      <c r="AEE139" s="582">
        <v>0</v>
      </c>
      <c r="AEF139" s="582">
        <v>0</v>
      </c>
      <c r="AEG139" s="582">
        <v>0</v>
      </c>
      <c r="AEH139" s="582">
        <v>109431.18</v>
      </c>
      <c r="AEI139" s="582">
        <v>65673.06</v>
      </c>
      <c r="AEK139" s="582">
        <v>243720.18</v>
      </c>
      <c r="AEN139" s="582">
        <v>0</v>
      </c>
      <c r="AEO139" s="582">
        <v>1511334.24</v>
      </c>
      <c r="AEP139" s="582">
        <v>0</v>
      </c>
      <c r="AES139" s="582">
        <v>0</v>
      </c>
      <c r="AET139" s="582">
        <v>0</v>
      </c>
      <c r="AEU139" s="582">
        <v>0</v>
      </c>
      <c r="AEV139" s="582">
        <v>0</v>
      </c>
      <c r="AEW139" s="582">
        <v>0</v>
      </c>
      <c r="AEX139" s="582">
        <v>0</v>
      </c>
      <c r="AEY139" s="582">
        <v>0</v>
      </c>
      <c r="AEZ139" s="582">
        <v>0</v>
      </c>
      <c r="AFB139" s="582">
        <v>0</v>
      </c>
      <c r="AFC139" s="582">
        <v>0</v>
      </c>
      <c r="AFD139" s="582">
        <v>226706.59</v>
      </c>
      <c r="AFE139" s="582">
        <v>0</v>
      </c>
      <c r="AFG139" s="582">
        <v>0</v>
      </c>
      <c r="AFH139" s="582">
        <v>247856.3</v>
      </c>
      <c r="AFI139" s="582">
        <v>0</v>
      </c>
      <c r="AFJ139" s="582">
        <v>0</v>
      </c>
      <c r="AFK139" s="582">
        <v>0</v>
      </c>
      <c r="AFL139" s="582">
        <v>5541660.2000000002</v>
      </c>
      <c r="AFM139" s="582">
        <v>0</v>
      </c>
      <c r="AFN139" s="582">
        <v>0</v>
      </c>
      <c r="AFO139" s="582">
        <v>0</v>
      </c>
      <c r="AFP139" s="582">
        <v>0</v>
      </c>
      <c r="AFQ139" s="582">
        <v>153078.62</v>
      </c>
      <c r="AFR139" s="582">
        <v>411581.85</v>
      </c>
      <c r="AFS139" s="582">
        <v>0</v>
      </c>
      <c r="AFT139" s="582">
        <v>0</v>
      </c>
      <c r="AFU139" s="582">
        <v>270</v>
      </c>
      <c r="AFV139" s="582">
        <v>0</v>
      </c>
      <c r="AFW139" s="582">
        <v>0</v>
      </c>
      <c r="AFX139" s="582">
        <v>0</v>
      </c>
      <c r="AFY139" s="582">
        <v>0</v>
      </c>
      <c r="AFZ139" s="582">
        <v>0</v>
      </c>
      <c r="AGA139" s="582">
        <v>0</v>
      </c>
      <c r="AGC139" s="582">
        <v>0</v>
      </c>
      <c r="AGD139" s="582">
        <v>0</v>
      </c>
      <c r="AGF139" s="582">
        <v>0</v>
      </c>
      <c r="AGG139" s="582">
        <v>0</v>
      </c>
      <c r="AGH139" s="582">
        <v>0</v>
      </c>
      <c r="AGI139" s="582">
        <v>0</v>
      </c>
      <c r="AGJ139" s="582">
        <v>1478268.1</v>
      </c>
      <c r="AGK139" s="582">
        <v>0</v>
      </c>
      <c r="AGL139" s="582">
        <v>202270.39</v>
      </c>
      <c r="AGM139" s="582">
        <v>0</v>
      </c>
      <c r="AGN139" s="582">
        <v>0</v>
      </c>
      <c r="AGO139" s="582">
        <v>0</v>
      </c>
      <c r="AGP139" s="582">
        <v>0</v>
      </c>
      <c r="AGQ139" s="582">
        <v>0</v>
      </c>
      <c r="AGR139" s="582">
        <v>0</v>
      </c>
      <c r="AGS139" s="582">
        <v>0</v>
      </c>
      <c r="AGT139" s="582">
        <v>0</v>
      </c>
      <c r="AGU139" s="582">
        <v>0</v>
      </c>
      <c r="AGV139" s="582">
        <v>173894.42</v>
      </c>
      <c r="AGW139" s="582">
        <v>270761.53000000003</v>
      </c>
      <c r="AGX139" s="582">
        <v>819621.05</v>
      </c>
      <c r="AGY139" s="582">
        <v>0</v>
      </c>
      <c r="AGZ139" s="582">
        <v>0</v>
      </c>
      <c r="AHA139" s="582">
        <v>0</v>
      </c>
      <c r="AHB139" s="582">
        <v>0</v>
      </c>
      <c r="AHC139" s="582">
        <v>0</v>
      </c>
      <c r="AHD139" s="582">
        <v>0</v>
      </c>
      <c r="AHE139" s="582">
        <v>0</v>
      </c>
      <c r="AHF139" s="582">
        <v>0</v>
      </c>
      <c r="AHG139" s="582">
        <v>105426.79</v>
      </c>
      <c r="AHH139" s="582">
        <v>0</v>
      </c>
      <c r="AHI139" s="582">
        <v>263033.40999999997</v>
      </c>
      <c r="AHJ139" s="582">
        <v>0</v>
      </c>
      <c r="AHL139" s="582">
        <v>0</v>
      </c>
      <c r="AHM139" s="582">
        <v>0</v>
      </c>
      <c r="AHN139" s="582">
        <v>621288.71</v>
      </c>
      <c r="AHO139" s="582">
        <v>698200.81</v>
      </c>
      <c r="AHP139" s="582">
        <v>0</v>
      </c>
      <c r="AHQ139" s="576">
        <v>72404.149999999994</v>
      </c>
      <c r="AHR139" s="576">
        <v>0</v>
      </c>
      <c r="AHS139" s="576">
        <v>131531.04999999999</v>
      </c>
      <c r="AHT139" s="582">
        <f t="shared" si="81"/>
        <v>128893020.59899998</v>
      </c>
      <c r="AHV139" s="611" t="s">
        <v>6251</v>
      </c>
      <c r="AHW139" s="611" t="s">
        <v>6186</v>
      </c>
      <c r="AHX139" s="611" t="s">
        <v>6187</v>
      </c>
    </row>
    <row r="140" spans="1:908" x14ac:dyDescent="0.7">
      <c r="A140" s="576" t="str">
        <f t="shared" si="80"/>
        <v>UC</v>
      </c>
      <c r="B140" s="581" t="s">
        <v>6182</v>
      </c>
      <c r="C140" s="582" t="s">
        <v>6183</v>
      </c>
      <c r="E140" s="582">
        <v>0</v>
      </c>
      <c r="F140" s="582">
        <v>0</v>
      </c>
      <c r="L140" s="582">
        <v>0</v>
      </c>
      <c r="N140" s="582">
        <v>0</v>
      </c>
      <c r="O140" s="582">
        <v>0</v>
      </c>
      <c r="X140" s="582">
        <v>354665</v>
      </c>
      <c r="Y140" s="582">
        <v>0</v>
      </c>
      <c r="AA140" s="582">
        <v>0</v>
      </c>
      <c r="AC140" s="582">
        <v>0</v>
      </c>
      <c r="AD140" s="582">
        <v>0</v>
      </c>
      <c r="AE140" s="582">
        <v>0</v>
      </c>
      <c r="AF140" s="582">
        <v>0</v>
      </c>
      <c r="AG140" s="582">
        <v>0</v>
      </c>
      <c r="AH140" s="582">
        <v>0</v>
      </c>
      <c r="AI140" s="582">
        <v>0</v>
      </c>
      <c r="AJ140" s="582">
        <v>0</v>
      </c>
      <c r="AK140" s="582">
        <v>0</v>
      </c>
      <c r="AL140" s="582">
        <v>0</v>
      </c>
      <c r="AM140" s="582">
        <v>0</v>
      </c>
      <c r="AN140" s="582">
        <v>0</v>
      </c>
      <c r="AO140" s="582">
        <v>0</v>
      </c>
      <c r="AP140" s="582">
        <v>360000</v>
      </c>
      <c r="AQ140" s="582">
        <v>0</v>
      </c>
      <c r="AR140" s="582">
        <v>671018.15</v>
      </c>
      <c r="AU140" s="582">
        <v>0</v>
      </c>
      <c r="BC140" s="582">
        <v>0</v>
      </c>
      <c r="BE140" s="582">
        <v>0</v>
      </c>
      <c r="BF140" s="582">
        <v>0</v>
      </c>
      <c r="BH140" s="582">
        <v>0</v>
      </c>
      <c r="BI140" s="582">
        <v>0</v>
      </c>
      <c r="BM140" s="582">
        <v>0</v>
      </c>
      <c r="BQ140" s="582">
        <v>0</v>
      </c>
      <c r="BR140" s="582">
        <v>0</v>
      </c>
      <c r="BS140" s="582">
        <v>0</v>
      </c>
      <c r="BW140" s="582">
        <v>0</v>
      </c>
      <c r="BX140" s="582">
        <v>0</v>
      </c>
      <c r="BY140" s="582">
        <v>0</v>
      </c>
      <c r="CD140" s="582">
        <v>0</v>
      </c>
      <c r="CH140" s="582">
        <v>0</v>
      </c>
      <c r="CI140" s="582">
        <v>0</v>
      </c>
      <c r="CK140" s="582">
        <v>0</v>
      </c>
      <c r="CL140" s="582">
        <v>0</v>
      </c>
      <c r="CO140" s="582">
        <v>0</v>
      </c>
      <c r="CP140" s="582">
        <v>0</v>
      </c>
      <c r="CQ140" s="582">
        <v>0</v>
      </c>
      <c r="CS140" s="582">
        <v>0</v>
      </c>
      <c r="CT140" s="582">
        <v>0</v>
      </c>
      <c r="CU140" s="582">
        <v>916393.04</v>
      </c>
      <c r="CW140" s="582">
        <v>0</v>
      </c>
      <c r="CX140" s="582">
        <v>0</v>
      </c>
      <c r="CY140" s="582">
        <v>0</v>
      </c>
      <c r="DC140" s="582">
        <v>3780000</v>
      </c>
      <c r="DD140" s="582">
        <v>0</v>
      </c>
      <c r="DE140" s="582">
        <v>0</v>
      </c>
      <c r="DF140" s="582">
        <v>0</v>
      </c>
      <c r="DG140" s="582">
        <v>0</v>
      </c>
      <c r="DI140" s="582">
        <v>102120.42</v>
      </c>
      <c r="DJ140" s="582">
        <v>82080</v>
      </c>
      <c r="DN140" s="582">
        <v>0</v>
      </c>
      <c r="DY140" s="582">
        <v>0</v>
      </c>
      <c r="EG140" s="582">
        <v>1305000</v>
      </c>
      <c r="EI140" s="582">
        <v>509625</v>
      </c>
      <c r="EJ140" s="582">
        <v>0</v>
      </c>
      <c r="EK140" s="582">
        <v>0</v>
      </c>
      <c r="EL140" s="582">
        <v>0</v>
      </c>
      <c r="ES140" s="582">
        <v>0</v>
      </c>
      <c r="ET140" s="582">
        <v>0</v>
      </c>
      <c r="EW140" s="582">
        <v>0</v>
      </c>
      <c r="FK140" s="582">
        <v>0</v>
      </c>
      <c r="FL140" s="582">
        <v>0</v>
      </c>
      <c r="FM140" s="582">
        <v>0</v>
      </c>
      <c r="FQ140" s="582">
        <v>4160515</v>
      </c>
      <c r="FR140" s="582">
        <v>0</v>
      </c>
      <c r="FS140" s="582">
        <v>0</v>
      </c>
      <c r="FU140" s="582">
        <v>0</v>
      </c>
      <c r="FV140" s="582">
        <v>0</v>
      </c>
      <c r="FW140" s="582">
        <v>0</v>
      </c>
      <c r="FX140" s="582">
        <v>0</v>
      </c>
      <c r="GA140" s="582">
        <v>0</v>
      </c>
      <c r="GG140" s="582">
        <v>0</v>
      </c>
      <c r="GJ140" s="582">
        <v>0</v>
      </c>
      <c r="GO140" s="582">
        <v>0</v>
      </c>
      <c r="GT140" s="582">
        <v>0</v>
      </c>
      <c r="HB140" s="582">
        <v>0</v>
      </c>
      <c r="HG140" s="582">
        <v>0</v>
      </c>
      <c r="HI140" s="582">
        <v>180000</v>
      </c>
      <c r="HK140" s="582">
        <v>4345000</v>
      </c>
      <c r="HN140" s="582">
        <v>0</v>
      </c>
      <c r="HO140" s="582">
        <v>547687.73</v>
      </c>
      <c r="HX140" s="582">
        <v>2189306.9900000002</v>
      </c>
      <c r="ID140" s="582">
        <v>0</v>
      </c>
      <c r="II140" s="582">
        <v>0</v>
      </c>
      <c r="IJ140" s="582">
        <v>110422</v>
      </c>
      <c r="IK140" s="582">
        <v>917084</v>
      </c>
      <c r="IL140" s="582">
        <v>36575.29</v>
      </c>
      <c r="IN140" s="582">
        <v>0</v>
      </c>
      <c r="IP140" s="582">
        <v>20058</v>
      </c>
      <c r="IQ140" s="582">
        <v>728243.58</v>
      </c>
      <c r="IR140" s="582">
        <v>421003.94</v>
      </c>
      <c r="IU140" s="582">
        <v>120000</v>
      </c>
      <c r="IX140" s="582">
        <v>98000</v>
      </c>
      <c r="IZ140" s="582">
        <v>368000</v>
      </c>
      <c r="JA140" s="582">
        <v>300000</v>
      </c>
      <c r="JB140" s="582">
        <v>117000</v>
      </c>
      <c r="JE140" s="582">
        <v>0</v>
      </c>
      <c r="JG140" s="582">
        <v>52518.25</v>
      </c>
      <c r="JK140" s="582">
        <v>0</v>
      </c>
      <c r="JL140" s="582">
        <v>0</v>
      </c>
      <c r="JQ140" s="582">
        <v>0</v>
      </c>
      <c r="JY140" s="582">
        <v>0</v>
      </c>
      <c r="JZ140" s="582">
        <v>0</v>
      </c>
      <c r="KK140" s="582">
        <v>1412500</v>
      </c>
      <c r="KL140" s="582">
        <v>0</v>
      </c>
      <c r="KM140" s="582">
        <v>0</v>
      </c>
      <c r="KN140" s="582">
        <v>0</v>
      </c>
      <c r="KO140" s="582">
        <v>0</v>
      </c>
      <c r="KQ140" s="582">
        <v>0</v>
      </c>
      <c r="KR140" s="582">
        <v>0</v>
      </c>
      <c r="KV140" s="582">
        <v>0</v>
      </c>
      <c r="KX140" s="582">
        <v>0</v>
      </c>
      <c r="LA140" s="582">
        <v>31500.59</v>
      </c>
      <c r="LL140" s="582">
        <v>58326</v>
      </c>
      <c r="LP140" s="582">
        <v>-309000</v>
      </c>
      <c r="LQ140" s="582">
        <v>0</v>
      </c>
      <c r="LV140" s="582">
        <v>2571700.0299999998</v>
      </c>
      <c r="LW140" s="582">
        <v>1728000</v>
      </c>
      <c r="LY140" s="582">
        <v>0</v>
      </c>
      <c r="LZ140" s="582">
        <v>0</v>
      </c>
      <c r="MC140" s="582">
        <v>0</v>
      </c>
      <c r="ME140" s="582">
        <v>0</v>
      </c>
      <c r="MH140" s="582">
        <v>4590000</v>
      </c>
      <c r="MM140" s="582">
        <v>0</v>
      </c>
      <c r="MP140" s="582">
        <v>0</v>
      </c>
      <c r="MV140" s="582">
        <v>0</v>
      </c>
      <c r="MW140" s="582">
        <v>0</v>
      </c>
      <c r="MY140" s="582">
        <v>52000</v>
      </c>
      <c r="MZ140" s="582">
        <v>0</v>
      </c>
      <c r="NA140" s="582">
        <v>0</v>
      </c>
      <c r="NB140" s="582">
        <v>1019968</v>
      </c>
      <c r="NC140" s="582">
        <v>0</v>
      </c>
      <c r="ND140" s="582">
        <v>87000</v>
      </c>
      <c r="NF140" s="582">
        <v>1571309.5</v>
      </c>
      <c r="NG140" s="582">
        <v>0</v>
      </c>
      <c r="NJ140" s="582">
        <v>1650000</v>
      </c>
      <c r="NK140" s="582">
        <v>219229.89</v>
      </c>
      <c r="NP140" s="582">
        <v>200000</v>
      </c>
      <c r="NQ140" s="582">
        <v>73758.5</v>
      </c>
      <c r="NU140" s="582">
        <v>0</v>
      </c>
      <c r="NX140" s="582">
        <v>0</v>
      </c>
      <c r="NZ140" s="582">
        <v>0</v>
      </c>
      <c r="OB140" s="582">
        <v>51629.36</v>
      </c>
      <c r="OC140" s="582">
        <v>0</v>
      </c>
      <c r="OD140" s="582">
        <v>0</v>
      </c>
      <c r="OE140" s="582">
        <v>501500</v>
      </c>
      <c r="OI140" s="582">
        <v>0</v>
      </c>
      <c r="ON140" s="582">
        <v>12641876.220000001</v>
      </c>
      <c r="OP140" s="582">
        <v>692508</v>
      </c>
      <c r="OT140" s="582">
        <v>5495393</v>
      </c>
      <c r="OU140" s="582">
        <v>1414266.77</v>
      </c>
      <c r="OV140" s="582">
        <v>1460744.3</v>
      </c>
      <c r="OW140" s="582">
        <v>0</v>
      </c>
      <c r="OY140" s="582">
        <v>843493.34</v>
      </c>
      <c r="PA140" s="582">
        <v>0</v>
      </c>
      <c r="PB140" s="582">
        <v>47705</v>
      </c>
      <c r="PH140" s="582">
        <v>0</v>
      </c>
      <c r="PL140" s="582">
        <v>0</v>
      </c>
      <c r="PO140" s="582">
        <v>396322</v>
      </c>
      <c r="PR140" s="582">
        <v>0</v>
      </c>
      <c r="PS140" s="582">
        <v>512715</v>
      </c>
      <c r="PT140" s="582">
        <v>0</v>
      </c>
      <c r="PU140" s="582">
        <v>0</v>
      </c>
      <c r="PX140" s="582">
        <v>0</v>
      </c>
      <c r="PY140" s="582">
        <v>511000</v>
      </c>
      <c r="QA140" s="582">
        <v>0</v>
      </c>
      <c r="QB140" s="582">
        <v>0</v>
      </c>
      <c r="QC140" s="582">
        <v>0</v>
      </c>
      <c r="QG140" s="582">
        <v>0</v>
      </c>
      <c r="QI140" s="582">
        <v>0</v>
      </c>
      <c r="QN140" s="582">
        <v>0</v>
      </c>
      <c r="QP140" s="582">
        <v>0</v>
      </c>
      <c r="QR140" s="582">
        <v>0</v>
      </c>
      <c r="QT140" s="582">
        <v>0</v>
      </c>
      <c r="QU140" s="582">
        <v>640260</v>
      </c>
      <c r="QW140" s="582">
        <v>0</v>
      </c>
      <c r="RA140" s="582">
        <v>0</v>
      </c>
      <c r="RB140" s="582">
        <v>0</v>
      </c>
      <c r="RC140" s="582">
        <v>0</v>
      </c>
      <c r="RD140" s="582">
        <v>0</v>
      </c>
      <c r="RE140" s="582">
        <v>0</v>
      </c>
      <c r="RH140" s="582">
        <v>0</v>
      </c>
      <c r="RI140" s="582">
        <v>0</v>
      </c>
      <c r="RL140" s="582">
        <v>0</v>
      </c>
      <c r="RO140" s="582">
        <v>0</v>
      </c>
      <c r="RR140" s="582">
        <v>0</v>
      </c>
      <c r="RS140" s="582">
        <v>0</v>
      </c>
      <c r="RT140" s="582">
        <v>207500</v>
      </c>
      <c r="RU140" s="582">
        <v>0</v>
      </c>
      <c r="RV140" s="582">
        <v>0</v>
      </c>
      <c r="RW140" s="582">
        <v>0</v>
      </c>
      <c r="RX140" s="582">
        <v>0</v>
      </c>
      <c r="RY140" s="582">
        <v>0</v>
      </c>
      <c r="RZ140" s="582">
        <v>0</v>
      </c>
      <c r="SA140" s="582">
        <v>0</v>
      </c>
      <c r="SB140" s="582">
        <v>3600085.01</v>
      </c>
      <c r="SD140" s="582">
        <v>0</v>
      </c>
      <c r="SL140" s="582">
        <v>0</v>
      </c>
      <c r="SU140" s="582">
        <v>0</v>
      </c>
      <c r="SV140" s="582">
        <v>0</v>
      </c>
      <c r="SX140" s="582">
        <v>99654.399999999994</v>
      </c>
      <c r="SY140" s="582">
        <v>0</v>
      </c>
      <c r="SZ140" s="582">
        <v>0</v>
      </c>
      <c r="TA140" s="582">
        <v>0</v>
      </c>
      <c r="TE140" s="582">
        <v>0</v>
      </c>
      <c r="TF140" s="582">
        <v>567119</v>
      </c>
      <c r="TI140" s="582">
        <v>0</v>
      </c>
      <c r="TL140" s="582">
        <v>0</v>
      </c>
      <c r="TM140" s="582">
        <v>0</v>
      </c>
      <c r="TN140" s="582">
        <v>0</v>
      </c>
      <c r="TO140" s="582">
        <v>0</v>
      </c>
      <c r="TQ140" s="582">
        <v>0</v>
      </c>
      <c r="TX140" s="582">
        <v>0</v>
      </c>
      <c r="UD140" s="582">
        <v>0</v>
      </c>
      <c r="UE140" s="582">
        <v>0</v>
      </c>
      <c r="UG140" s="582">
        <v>0</v>
      </c>
      <c r="UM140" s="582">
        <v>0</v>
      </c>
      <c r="UP140" s="582">
        <v>0</v>
      </c>
      <c r="VA140" s="582">
        <v>0</v>
      </c>
      <c r="VC140" s="582">
        <v>349057</v>
      </c>
      <c r="VP140" s="582">
        <v>0</v>
      </c>
      <c r="VR140" s="582">
        <v>0</v>
      </c>
      <c r="VS140" s="582">
        <v>0</v>
      </c>
      <c r="VT140" s="582">
        <v>1346784.4</v>
      </c>
      <c r="VW140" s="582">
        <v>0</v>
      </c>
      <c r="VX140" s="582">
        <v>1864563</v>
      </c>
      <c r="VY140" s="582">
        <v>0</v>
      </c>
      <c r="VZ140" s="582">
        <v>0</v>
      </c>
      <c r="WA140" s="582">
        <v>0</v>
      </c>
      <c r="WD140" s="582">
        <v>0</v>
      </c>
      <c r="WE140" s="582">
        <v>450154.44</v>
      </c>
      <c r="WI140" s="582">
        <v>0</v>
      </c>
      <c r="WK140" s="582">
        <v>0</v>
      </c>
      <c r="WL140" s="582">
        <v>0</v>
      </c>
      <c r="WN140" s="582">
        <v>0</v>
      </c>
      <c r="WO140" s="582">
        <v>40835.81</v>
      </c>
      <c r="WP140" s="582">
        <v>0</v>
      </c>
      <c r="WR140" s="582">
        <v>0</v>
      </c>
      <c r="WS140" s="582">
        <v>0</v>
      </c>
      <c r="WT140" s="582">
        <v>0</v>
      </c>
      <c r="WW140" s="582">
        <v>0</v>
      </c>
      <c r="WX140" s="582">
        <v>0</v>
      </c>
      <c r="WY140" s="582">
        <v>317378</v>
      </c>
      <c r="WZ140" s="582">
        <v>0</v>
      </c>
      <c r="XB140" s="582">
        <v>0</v>
      </c>
      <c r="XC140" s="582">
        <v>0</v>
      </c>
      <c r="XE140" s="582">
        <v>0</v>
      </c>
      <c r="XH140" s="582">
        <v>0</v>
      </c>
      <c r="XM140" s="582">
        <v>0</v>
      </c>
      <c r="XO140" s="582">
        <v>0</v>
      </c>
      <c r="YF140" s="582">
        <v>0</v>
      </c>
      <c r="YH140" s="582">
        <v>0</v>
      </c>
      <c r="YJ140" s="582">
        <v>4640076.24</v>
      </c>
      <c r="YM140" s="582">
        <v>0</v>
      </c>
      <c r="YN140" s="582">
        <v>0</v>
      </c>
      <c r="YR140" s="582">
        <v>0</v>
      </c>
      <c r="YT140" s="582">
        <v>0</v>
      </c>
      <c r="YU140" s="582">
        <v>0</v>
      </c>
      <c r="YV140" s="582">
        <v>0</v>
      </c>
      <c r="YW140" s="582">
        <v>0</v>
      </c>
      <c r="YX140" s="582">
        <v>0</v>
      </c>
      <c r="YY140" s="582">
        <v>0</v>
      </c>
      <c r="YZ140" s="582">
        <v>0</v>
      </c>
      <c r="ZA140" s="582">
        <v>82480</v>
      </c>
      <c r="ZB140" s="582">
        <v>468000</v>
      </c>
      <c r="ZG140" s="582">
        <v>0</v>
      </c>
      <c r="ZM140" s="582">
        <v>132570</v>
      </c>
      <c r="ZN140" s="582">
        <v>582912.35</v>
      </c>
      <c r="ZO140" s="582">
        <v>0.1</v>
      </c>
      <c r="ZP140" s="582">
        <v>4405126.0599999996</v>
      </c>
      <c r="ZQ140" s="582">
        <v>2479922.39</v>
      </c>
      <c r="ZR140" s="582">
        <v>422449.94</v>
      </c>
      <c r="ZS140" s="582">
        <v>1338922.51</v>
      </c>
      <c r="ZT140" s="582">
        <v>8558984.4800000004</v>
      </c>
      <c r="ZU140" s="582">
        <v>4781630.9800000004</v>
      </c>
      <c r="ZV140" s="582">
        <v>648925.89</v>
      </c>
      <c r="ZX140" s="582">
        <v>996240.57</v>
      </c>
      <c r="ZY140" s="582">
        <v>844490.67</v>
      </c>
      <c r="ZZ140" s="582">
        <v>2300635.73</v>
      </c>
      <c r="AAA140" s="582">
        <v>236338.61</v>
      </c>
      <c r="AAB140" s="582">
        <v>1543839.32</v>
      </c>
      <c r="AAC140" s="582">
        <v>643461.77</v>
      </c>
      <c r="AAD140" s="582">
        <v>147260.24</v>
      </c>
      <c r="AAE140" s="582">
        <v>2215906.9500000002</v>
      </c>
      <c r="AAF140" s="582">
        <v>3193202.11</v>
      </c>
      <c r="AAG140" s="582">
        <v>49145.52</v>
      </c>
      <c r="AAH140" s="582">
        <v>470429.27</v>
      </c>
      <c r="AAI140" s="582">
        <v>0</v>
      </c>
      <c r="AAK140" s="582">
        <v>0</v>
      </c>
      <c r="AAM140" s="582">
        <v>0</v>
      </c>
      <c r="AAQ140" s="582">
        <v>638701.19999999995</v>
      </c>
      <c r="AAR140" s="582">
        <v>0</v>
      </c>
      <c r="AAZ140" s="582">
        <v>0</v>
      </c>
      <c r="ABB140" s="582">
        <v>0</v>
      </c>
      <c r="ABG140" s="582">
        <v>0</v>
      </c>
      <c r="ABI140" s="582">
        <v>0</v>
      </c>
      <c r="ABJ140" s="582">
        <v>2081947.12</v>
      </c>
      <c r="ABO140" s="582">
        <v>1358303.64</v>
      </c>
      <c r="ABT140" s="582">
        <v>0</v>
      </c>
      <c r="ABY140" s="582">
        <v>1432500</v>
      </c>
      <c r="ABZ140" s="582">
        <v>27500</v>
      </c>
      <c r="ACC140" s="582">
        <v>0</v>
      </c>
      <c r="ACD140" s="582">
        <v>60000</v>
      </c>
      <c r="ACI140" s="582">
        <v>2007000</v>
      </c>
      <c r="ACJ140" s="582">
        <v>70000</v>
      </c>
      <c r="ACN140" s="582">
        <v>0</v>
      </c>
      <c r="ACS140" s="582">
        <v>532500</v>
      </c>
      <c r="ACT140" s="582">
        <v>949500</v>
      </c>
      <c r="ACV140" s="582">
        <v>0</v>
      </c>
      <c r="ACZ140" s="582">
        <v>0</v>
      </c>
      <c r="ADC140" s="582">
        <v>0</v>
      </c>
      <c r="ADF140" s="582">
        <v>0</v>
      </c>
      <c r="ADG140" s="582">
        <v>0</v>
      </c>
      <c r="ADM140" s="582">
        <v>0</v>
      </c>
      <c r="ADX140" s="582">
        <v>0</v>
      </c>
      <c r="ADZ140" s="582">
        <v>0</v>
      </c>
      <c r="AEA140" s="582">
        <v>3040000</v>
      </c>
      <c r="AEE140" s="582">
        <v>0</v>
      </c>
      <c r="AEI140" s="582">
        <v>0</v>
      </c>
      <c r="AEP140" s="582">
        <v>0</v>
      </c>
      <c r="AEX140" s="582">
        <v>0</v>
      </c>
      <c r="AFQ140" s="582">
        <v>1204500</v>
      </c>
      <c r="AFT140" s="582">
        <v>0</v>
      </c>
      <c r="AFW140" s="582">
        <v>0</v>
      </c>
      <c r="AFZ140" s="582">
        <v>0</v>
      </c>
      <c r="AGA140" s="582">
        <v>0</v>
      </c>
      <c r="AGG140" s="582">
        <v>0</v>
      </c>
      <c r="AGH140" s="582">
        <v>0</v>
      </c>
      <c r="AGI140" s="582">
        <v>0</v>
      </c>
      <c r="AGL140" s="582">
        <v>0</v>
      </c>
      <c r="AGM140" s="582">
        <v>0</v>
      </c>
      <c r="AGV140" s="582">
        <v>0</v>
      </c>
      <c r="AGW140" s="582">
        <v>4844800</v>
      </c>
      <c r="AGZ140" s="582">
        <v>0</v>
      </c>
      <c r="AHB140" s="582">
        <v>0</v>
      </c>
      <c r="AHF140" s="582">
        <v>0</v>
      </c>
      <c r="AHI140" s="582">
        <v>0</v>
      </c>
      <c r="AHM140" s="582">
        <v>0</v>
      </c>
      <c r="AHO140" s="582">
        <v>3113129.55</v>
      </c>
      <c r="AHQ140" s="576">
        <v>904718.7</v>
      </c>
      <c r="AHR140" s="576">
        <v>174180</v>
      </c>
      <c r="AHS140" s="576">
        <v>59844.68</v>
      </c>
      <c r="AHT140" s="582">
        <f t="shared" si="81"/>
        <v>135483229.53999999</v>
      </c>
      <c r="AHV140" s="611" t="s">
        <v>6248</v>
      </c>
      <c r="AHW140" s="611" t="s">
        <v>6188</v>
      </c>
      <c r="AHX140" s="611" t="s">
        <v>6189</v>
      </c>
    </row>
    <row r="141" spans="1:908" x14ac:dyDescent="0.7">
      <c r="A141" s="576" t="str">
        <f t="shared" si="80"/>
        <v>UC</v>
      </c>
      <c r="B141" s="581" t="s">
        <v>6184</v>
      </c>
      <c r="C141" s="582" t="s">
        <v>6185</v>
      </c>
      <c r="E141" s="582">
        <v>3045700</v>
      </c>
      <c r="F141" s="582">
        <v>0</v>
      </c>
      <c r="L141" s="582">
        <v>0</v>
      </c>
      <c r="O141" s="582">
        <v>1971.47</v>
      </c>
      <c r="P141" s="582">
        <v>350849.46</v>
      </c>
      <c r="W141" s="582">
        <v>0</v>
      </c>
      <c r="X141" s="582">
        <v>427100</v>
      </c>
      <c r="AA141" s="582">
        <v>0</v>
      </c>
      <c r="AC141" s="582">
        <v>0</v>
      </c>
      <c r="AD141" s="582">
        <v>302048.53999999998</v>
      </c>
      <c r="AE141" s="582">
        <v>0</v>
      </c>
      <c r="AF141" s="582">
        <v>0</v>
      </c>
      <c r="AG141" s="582">
        <v>0</v>
      </c>
      <c r="AH141" s="582">
        <v>0</v>
      </c>
      <c r="AI141" s="582">
        <v>0</v>
      </c>
      <c r="AJ141" s="582">
        <v>0</v>
      </c>
      <c r="AK141" s="582">
        <v>0</v>
      </c>
      <c r="AL141" s="582">
        <v>0</v>
      </c>
      <c r="AM141" s="582">
        <v>0</v>
      </c>
      <c r="AO141" s="582">
        <v>0</v>
      </c>
      <c r="AP141" s="582">
        <v>641481</v>
      </c>
      <c r="AQ141" s="582">
        <v>0</v>
      </c>
      <c r="AS141" s="582">
        <v>0</v>
      </c>
      <c r="AY141" s="582">
        <v>0</v>
      </c>
      <c r="AZ141" s="582">
        <v>0</v>
      </c>
      <c r="BE141" s="582">
        <v>0</v>
      </c>
      <c r="BH141" s="582">
        <v>0</v>
      </c>
      <c r="BI141" s="582">
        <v>0</v>
      </c>
      <c r="BJ141" s="582">
        <v>486128</v>
      </c>
      <c r="BK141" s="582">
        <v>0</v>
      </c>
      <c r="BL141" s="582">
        <v>471387.7</v>
      </c>
      <c r="BN141" s="582">
        <v>2301757.62</v>
      </c>
      <c r="BO141" s="582">
        <v>1199020</v>
      </c>
      <c r="BP141" s="582">
        <v>0</v>
      </c>
      <c r="BS141" s="582">
        <v>0</v>
      </c>
      <c r="BV141" s="582">
        <v>325707.81</v>
      </c>
      <c r="BW141" s="582">
        <v>0</v>
      </c>
      <c r="CE141" s="582">
        <v>0</v>
      </c>
      <c r="CR141" s="582">
        <v>0</v>
      </c>
      <c r="CV141" s="582">
        <v>28027.8</v>
      </c>
      <c r="CW141" s="582">
        <v>18633.7</v>
      </c>
      <c r="CX141" s="582">
        <v>0</v>
      </c>
      <c r="DD141" s="582">
        <v>0</v>
      </c>
      <c r="DE141" s="582">
        <v>0</v>
      </c>
      <c r="DH141" s="582">
        <v>0</v>
      </c>
      <c r="DI141" s="582">
        <v>0</v>
      </c>
      <c r="DJ141" s="582">
        <v>11832.66</v>
      </c>
      <c r="DN141" s="582">
        <v>0</v>
      </c>
      <c r="DO141" s="582">
        <v>424540.46</v>
      </c>
      <c r="DS141" s="582">
        <v>291700</v>
      </c>
      <c r="DU141" s="582">
        <v>0</v>
      </c>
      <c r="DW141" s="582">
        <v>8977327</v>
      </c>
      <c r="DY141" s="582">
        <v>0</v>
      </c>
      <c r="DZ141" s="582">
        <v>458617.16</v>
      </c>
      <c r="EA141" s="582">
        <v>263130.89</v>
      </c>
      <c r="EC141" s="582">
        <v>1400290</v>
      </c>
      <c r="EE141" s="582">
        <v>616802.64</v>
      </c>
      <c r="EF141" s="582">
        <v>1154553.6599999999</v>
      </c>
      <c r="EH141" s="582">
        <v>1437989.59</v>
      </c>
      <c r="EI141" s="582">
        <v>1273238.47</v>
      </c>
      <c r="EJ141" s="582">
        <v>0</v>
      </c>
      <c r="EL141" s="582">
        <v>10437.5</v>
      </c>
      <c r="EP141" s="582">
        <v>546341.16</v>
      </c>
      <c r="EQ141" s="582">
        <v>880227.52</v>
      </c>
      <c r="ER141" s="582">
        <v>56963.14</v>
      </c>
      <c r="ET141" s="582">
        <v>1592077.98</v>
      </c>
      <c r="EU141" s="582">
        <v>1740171.97</v>
      </c>
      <c r="EW141" s="582">
        <v>0</v>
      </c>
      <c r="EY141" s="582">
        <v>0</v>
      </c>
      <c r="FB141" s="582">
        <v>120000</v>
      </c>
      <c r="FC141" s="582">
        <v>738820</v>
      </c>
      <c r="FD141" s="582">
        <v>3618302.6</v>
      </c>
      <c r="FE141" s="582">
        <v>809750</v>
      </c>
      <c r="FG141" s="582">
        <v>0</v>
      </c>
      <c r="FH141" s="582">
        <v>0</v>
      </c>
      <c r="FI141" s="582">
        <v>0</v>
      </c>
      <c r="FJ141" s="582">
        <v>0</v>
      </c>
      <c r="FN141" s="582">
        <v>290989.45</v>
      </c>
      <c r="FO141" s="582">
        <v>184110</v>
      </c>
      <c r="FP141" s="582">
        <v>49334.65</v>
      </c>
      <c r="FR141" s="582">
        <v>985090.53</v>
      </c>
      <c r="FS141" s="582">
        <v>6325515.0499999998</v>
      </c>
      <c r="FT141" s="582">
        <v>334209.03000000003</v>
      </c>
      <c r="FU141" s="582">
        <v>1668175</v>
      </c>
      <c r="FV141" s="582">
        <v>0</v>
      </c>
      <c r="FX141" s="582">
        <v>4600000</v>
      </c>
      <c r="FY141" s="582">
        <v>0</v>
      </c>
      <c r="GA141" s="582">
        <v>1380728</v>
      </c>
      <c r="GB141" s="582">
        <v>6217705.0099999998</v>
      </c>
      <c r="GC141" s="582">
        <v>4435248.47</v>
      </c>
      <c r="GD141" s="582">
        <v>7654132.6200000001</v>
      </c>
      <c r="GE141" s="582">
        <v>2098368.7000000002</v>
      </c>
      <c r="GF141" s="582">
        <v>2170245.7599999998</v>
      </c>
      <c r="GG141" s="582">
        <v>0</v>
      </c>
      <c r="GH141" s="582">
        <v>0</v>
      </c>
      <c r="GJ141" s="582">
        <v>0</v>
      </c>
      <c r="GL141" s="582">
        <v>0</v>
      </c>
      <c r="GM141" s="582">
        <v>370395</v>
      </c>
      <c r="GN141" s="582">
        <v>1713539.16</v>
      </c>
      <c r="GO141" s="582">
        <v>66559</v>
      </c>
      <c r="GP141" s="582">
        <v>53097.26</v>
      </c>
      <c r="GR141" s="582">
        <v>0</v>
      </c>
      <c r="GT141" s="582">
        <v>0</v>
      </c>
      <c r="GY141" s="582">
        <v>234905</v>
      </c>
      <c r="HI141" s="582">
        <v>1597423.52</v>
      </c>
      <c r="HN141" s="582">
        <v>0</v>
      </c>
      <c r="HO141" s="582">
        <v>575829</v>
      </c>
      <c r="HS141" s="582">
        <v>532430.42000000004</v>
      </c>
      <c r="HT141" s="582">
        <v>1071612.3899999999</v>
      </c>
      <c r="IA141" s="582">
        <v>838348.77</v>
      </c>
      <c r="IC141" s="582">
        <v>0</v>
      </c>
      <c r="II141" s="582">
        <v>0</v>
      </c>
      <c r="IL141" s="582">
        <v>3764.7</v>
      </c>
      <c r="IM141" s="582">
        <v>0</v>
      </c>
      <c r="IN141" s="582">
        <v>0</v>
      </c>
      <c r="IO141" s="582">
        <v>0</v>
      </c>
      <c r="IP141" s="582">
        <v>6697</v>
      </c>
      <c r="IR141" s="582">
        <v>2355.59</v>
      </c>
      <c r="IS141" s="582">
        <v>3000</v>
      </c>
      <c r="IT141" s="582">
        <v>704879.66</v>
      </c>
      <c r="IW141" s="582">
        <v>1020270</v>
      </c>
      <c r="JA141" s="582">
        <v>255040</v>
      </c>
      <c r="JB141" s="582">
        <v>107420.88</v>
      </c>
      <c r="JH141" s="582">
        <v>599659.39</v>
      </c>
      <c r="JK141" s="582">
        <v>257809</v>
      </c>
      <c r="JL141" s="582">
        <v>0</v>
      </c>
      <c r="JO141" s="582">
        <v>1168091.18</v>
      </c>
      <c r="JP141" s="582">
        <v>22706</v>
      </c>
      <c r="JS141" s="582">
        <v>0</v>
      </c>
      <c r="JV141" s="582">
        <v>0</v>
      </c>
      <c r="JX141" s="582">
        <v>0</v>
      </c>
      <c r="JZ141" s="582">
        <v>0</v>
      </c>
      <c r="KB141" s="582">
        <v>392060.01</v>
      </c>
      <c r="KD141" s="582">
        <v>0</v>
      </c>
      <c r="KF141" s="582">
        <v>0</v>
      </c>
      <c r="KG141" s="582">
        <v>0</v>
      </c>
      <c r="KI141" s="582">
        <v>2571917.0699999998</v>
      </c>
      <c r="KM141" s="582">
        <v>0</v>
      </c>
      <c r="KN141" s="582">
        <v>0</v>
      </c>
      <c r="KQ141" s="582">
        <v>0</v>
      </c>
      <c r="KW141" s="582">
        <v>0</v>
      </c>
      <c r="KZ141" s="582">
        <v>5662973.7599999998</v>
      </c>
      <c r="LA141" s="582">
        <v>1830675.04</v>
      </c>
      <c r="LB141" s="582">
        <v>0</v>
      </c>
      <c r="LC141" s="582">
        <v>0</v>
      </c>
      <c r="LG141" s="582">
        <v>601330</v>
      </c>
      <c r="LH141" s="582">
        <v>918889.2</v>
      </c>
      <c r="LL141" s="582">
        <v>28700</v>
      </c>
      <c r="LO141" s="582">
        <v>10302500</v>
      </c>
      <c r="LQ141" s="582">
        <v>270963.7</v>
      </c>
      <c r="LR141" s="582">
        <v>0</v>
      </c>
      <c r="LU141" s="582">
        <v>604840.74</v>
      </c>
      <c r="LW141" s="582">
        <v>20881301.879999999</v>
      </c>
      <c r="LZ141" s="582">
        <v>0</v>
      </c>
      <c r="MB141" s="582">
        <v>43600</v>
      </c>
      <c r="MC141" s="582">
        <v>0</v>
      </c>
      <c r="ME141" s="582">
        <v>0</v>
      </c>
      <c r="MH141" s="582">
        <v>2206483.7199999997</v>
      </c>
      <c r="MI141" s="582">
        <v>0</v>
      </c>
      <c r="MK141" s="582">
        <v>0</v>
      </c>
      <c r="MM141" s="582">
        <v>0</v>
      </c>
      <c r="MN141" s="582">
        <v>0</v>
      </c>
      <c r="MP141" s="582">
        <v>325515.61</v>
      </c>
      <c r="MR141" s="582">
        <v>1004882.12</v>
      </c>
      <c r="MS141" s="582">
        <v>2542300</v>
      </c>
      <c r="MV141" s="582">
        <v>0</v>
      </c>
      <c r="MZ141" s="582">
        <v>582509.81000000006</v>
      </c>
      <c r="NA141" s="582">
        <v>0</v>
      </c>
      <c r="NB141" s="582">
        <v>2502512.5499999998</v>
      </c>
      <c r="ND141" s="582">
        <v>2304901.6</v>
      </c>
      <c r="NI141" s="582">
        <v>679156.29</v>
      </c>
      <c r="NJ141" s="582">
        <v>4579678</v>
      </c>
      <c r="NK141" s="582">
        <v>880928.35</v>
      </c>
      <c r="NL141" s="582">
        <v>0</v>
      </c>
      <c r="NQ141" s="582">
        <v>1902941.48</v>
      </c>
      <c r="NT141" s="582">
        <v>27294.79</v>
      </c>
      <c r="NU141" s="582">
        <v>0</v>
      </c>
      <c r="NY141" s="582">
        <v>6044539.5999999996</v>
      </c>
      <c r="NZ141" s="582">
        <v>0</v>
      </c>
      <c r="OG141" s="582">
        <v>0</v>
      </c>
      <c r="OH141" s="582">
        <v>0</v>
      </c>
      <c r="OK141" s="582">
        <v>0</v>
      </c>
      <c r="ON141" s="582">
        <v>49868872.82</v>
      </c>
      <c r="OO141" s="582">
        <v>929185</v>
      </c>
      <c r="OP141" s="582">
        <v>8715273.4900000002</v>
      </c>
      <c r="OQ141" s="582">
        <v>206135</v>
      </c>
      <c r="OR141" s="582">
        <v>3000000</v>
      </c>
      <c r="OT141" s="582">
        <v>2843056.44</v>
      </c>
      <c r="OU141" s="582">
        <v>684332.5</v>
      </c>
      <c r="OV141" s="582">
        <v>438764.51</v>
      </c>
      <c r="PC141" s="582">
        <v>996915</v>
      </c>
      <c r="PG141" s="582">
        <v>0</v>
      </c>
      <c r="PJ141" s="582">
        <v>899166.41</v>
      </c>
      <c r="PK141" s="582">
        <v>137113.14000000001</v>
      </c>
      <c r="PN141" s="582">
        <v>0</v>
      </c>
      <c r="PO141" s="582">
        <v>0</v>
      </c>
      <c r="PQ141" s="582">
        <v>2377754.89</v>
      </c>
      <c r="PT141" s="582">
        <v>0</v>
      </c>
      <c r="PV141" s="582">
        <v>-1942579.12</v>
      </c>
      <c r="PW141" s="582">
        <v>0</v>
      </c>
      <c r="PX141" s="582">
        <v>394249.9</v>
      </c>
      <c r="PZ141" s="582">
        <v>0</v>
      </c>
      <c r="QB141" s="582">
        <v>511886.99</v>
      </c>
      <c r="QC141" s="582">
        <v>0</v>
      </c>
      <c r="QF141" s="582">
        <v>333938.43</v>
      </c>
      <c r="QG141" s="582">
        <v>0</v>
      </c>
      <c r="QL141" s="582">
        <v>364664.66</v>
      </c>
      <c r="QO141" s="582">
        <v>0</v>
      </c>
      <c r="QP141" s="582">
        <v>0</v>
      </c>
      <c r="QR141" s="582">
        <v>0</v>
      </c>
      <c r="QT141" s="582">
        <v>0</v>
      </c>
      <c r="RA141" s="582">
        <v>0</v>
      </c>
      <c r="RC141" s="582">
        <v>0</v>
      </c>
      <c r="RD141" s="582">
        <v>0</v>
      </c>
      <c r="RE141" s="582">
        <v>0</v>
      </c>
      <c r="RF141" s="582">
        <v>0</v>
      </c>
      <c r="RG141" s="582">
        <v>133229.13</v>
      </c>
      <c r="RH141" s="582">
        <v>0</v>
      </c>
      <c r="RI141" s="582">
        <v>0</v>
      </c>
      <c r="RJ141" s="582">
        <v>0</v>
      </c>
      <c r="RK141" s="582">
        <v>0</v>
      </c>
      <c r="RL141" s="582">
        <v>0</v>
      </c>
      <c r="RM141" s="582">
        <v>0</v>
      </c>
      <c r="RO141" s="582">
        <v>0</v>
      </c>
      <c r="RP141" s="582">
        <v>0</v>
      </c>
      <c r="RQ141" s="582">
        <v>0</v>
      </c>
      <c r="RR141" s="582">
        <v>60575.5</v>
      </c>
      <c r="RS141" s="582">
        <v>307248.95</v>
      </c>
      <c r="RT141" s="582">
        <v>119022.81</v>
      </c>
      <c r="RU141" s="582">
        <v>0</v>
      </c>
      <c r="RV141" s="582">
        <v>0</v>
      </c>
      <c r="RW141" s="582">
        <v>0</v>
      </c>
      <c r="RX141" s="582">
        <v>0</v>
      </c>
      <c r="RY141" s="582">
        <v>0</v>
      </c>
      <c r="SA141" s="582">
        <v>0</v>
      </c>
      <c r="SD141" s="582">
        <v>2180304.77</v>
      </c>
      <c r="SE141" s="582">
        <v>1080157.8400000001</v>
      </c>
      <c r="SG141" s="582">
        <v>69376.61</v>
      </c>
      <c r="SH141" s="582">
        <v>1143494.03</v>
      </c>
      <c r="SI141" s="582">
        <v>0</v>
      </c>
      <c r="SJ141" s="582">
        <v>0</v>
      </c>
      <c r="SK141" s="582">
        <v>2789060.52</v>
      </c>
      <c r="SL141" s="582">
        <v>1585961.58</v>
      </c>
      <c r="SN141" s="582">
        <v>676260.82</v>
      </c>
      <c r="SP141" s="582">
        <v>35639.54</v>
      </c>
      <c r="SQ141" s="582">
        <v>0</v>
      </c>
      <c r="SR141" s="582">
        <v>173157.36</v>
      </c>
      <c r="SS141" s="582">
        <v>267711.46999999997</v>
      </c>
      <c r="ST141" s="582">
        <v>1871082.14</v>
      </c>
      <c r="SU141" s="582">
        <v>0</v>
      </c>
      <c r="SW141" s="582">
        <v>493372.75</v>
      </c>
      <c r="SX141" s="582">
        <v>434769.85</v>
      </c>
      <c r="TA141" s="582">
        <v>332286.84000000003</v>
      </c>
      <c r="TC141" s="582">
        <v>284296.59999999998</v>
      </c>
      <c r="TD141" s="582">
        <v>209055.58</v>
      </c>
      <c r="TE141" s="582">
        <v>82257.38</v>
      </c>
      <c r="TF141" s="582">
        <v>629424.62</v>
      </c>
      <c r="TG141" s="582">
        <v>882103.6</v>
      </c>
      <c r="TI141" s="582">
        <v>643049.69999999995</v>
      </c>
      <c r="TL141" s="582">
        <v>0</v>
      </c>
      <c r="TN141" s="582">
        <v>0</v>
      </c>
      <c r="TO141" s="582">
        <v>71930.91</v>
      </c>
      <c r="TP141" s="582">
        <v>0</v>
      </c>
      <c r="TR141" s="582">
        <v>0</v>
      </c>
      <c r="TV141" s="582">
        <v>0</v>
      </c>
      <c r="TW141" s="582">
        <v>0</v>
      </c>
      <c r="TX141" s="582">
        <v>0</v>
      </c>
      <c r="TY141" s="582">
        <v>0</v>
      </c>
      <c r="TZ141" s="582">
        <v>0</v>
      </c>
      <c r="UA141" s="582">
        <v>90800</v>
      </c>
      <c r="UB141" s="582">
        <v>563885.1</v>
      </c>
      <c r="UC141" s="582">
        <v>0</v>
      </c>
      <c r="UD141" s="582">
        <v>0</v>
      </c>
      <c r="UE141" s="582">
        <v>279029.98</v>
      </c>
      <c r="UF141" s="582">
        <v>239559.62</v>
      </c>
      <c r="UH141" s="582">
        <v>0</v>
      </c>
      <c r="UI141" s="582">
        <v>1798416.81</v>
      </c>
      <c r="UK141" s="582">
        <v>206776.87</v>
      </c>
      <c r="UL141" s="582">
        <v>989034.75</v>
      </c>
      <c r="UM141" s="582">
        <v>1263125.01</v>
      </c>
      <c r="UO141" s="582">
        <v>0</v>
      </c>
      <c r="UP141" s="582">
        <v>1828878.48</v>
      </c>
      <c r="UQ141" s="582">
        <v>3329950</v>
      </c>
      <c r="UR141" s="582">
        <v>797553.63</v>
      </c>
      <c r="UU141" s="582">
        <v>0</v>
      </c>
      <c r="UV141" s="582">
        <v>0</v>
      </c>
      <c r="UX141" s="582">
        <v>834342.87</v>
      </c>
      <c r="UY141" s="582">
        <v>0</v>
      </c>
      <c r="UZ141" s="582">
        <v>2064584.07</v>
      </c>
      <c r="VA141" s="582">
        <v>967674.8</v>
      </c>
      <c r="VB141" s="582">
        <v>0</v>
      </c>
      <c r="VF141" s="582">
        <v>806125</v>
      </c>
      <c r="VG141" s="582">
        <v>1405413.66</v>
      </c>
      <c r="VI141" s="582">
        <v>0</v>
      </c>
      <c r="VM141" s="582">
        <v>195839.13</v>
      </c>
      <c r="VO141" s="582">
        <v>631060.13</v>
      </c>
      <c r="VP141" s="582">
        <v>9892684.5</v>
      </c>
      <c r="VQ141" s="582">
        <v>0</v>
      </c>
      <c r="VR141" s="582">
        <v>0</v>
      </c>
      <c r="VS141" s="582">
        <v>0</v>
      </c>
      <c r="VU141" s="582">
        <v>0</v>
      </c>
      <c r="VV141" s="582">
        <v>716631.19</v>
      </c>
      <c r="VY141" s="582">
        <v>18785546.16</v>
      </c>
      <c r="VZ141" s="582">
        <v>0</v>
      </c>
      <c r="WA141" s="582">
        <v>0</v>
      </c>
      <c r="WG141" s="582">
        <v>1566750</v>
      </c>
      <c r="WH141" s="582">
        <v>0</v>
      </c>
      <c r="WI141" s="582">
        <v>0</v>
      </c>
      <c r="WJ141" s="582">
        <v>0</v>
      </c>
      <c r="WK141" s="582">
        <v>0</v>
      </c>
      <c r="WL141" s="582">
        <v>0</v>
      </c>
      <c r="WM141" s="582">
        <v>0</v>
      </c>
      <c r="WO141" s="582">
        <v>0</v>
      </c>
      <c r="XC141" s="582">
        <v>0</v>
      </c>
      <c r="XD141" s="582">
        <v>3889019.39</v>
      </c>
      <c r="XJ141" s="582">
        <v>2069185.19</v>
      </c>
      <c r="XK141" s="582">
        <v>0</v>
      </c>
      <c r="XL141" s="582">
        <v>2176736.9500000002</v>
      </c>
      <c r="XM141" s="582">
        <v>333072.81</v>
      </c>
      <c r="XN141" s="582">
        <v>3671784.61</v>
      </c>
      <c r="XO141" s="582">
        <v>3671384.22</v>
      </c>
      <c r="XP141" s="582">
        <v>0</v>
      </c>
      <c r="XQ141" s="582">
        <v>0</v>
      </c>
      <c r="XR141" s="582">
        <v>0</v>
      </c>
      <c r="XS141" s="582">
        <v>0</v>
      </c>
      <c r="XT141" s="582">
        <v>0</v>
      </c>
      <c r="XV141" s="582">
        <v>0</v>
      </c>
      <c r="XX141" s="582">
        <v>0</v>
      </c>
      <c r="XY141" s="582">
        <v>229758.21</v>
      </c>
      <c r="XZ141" s="582">
        <v>0</v>
      </c>
      <c r="YA141" s="582">
        <v>1490459.87</v>
      </c>
      <c r="YB141" s="582">
        <v>0</v>
      </c>
      <c r="YC141" s="582">
        <v>0</v>
      </c>
      <c r="YE141" s="582">
        <v>0</v>
      </c>
      <c r="YG141" s="582">
        <v>589277.68000000005</v>
      </c>
      <c r="YL141" s="582">
        <v>0</v>
      </c>
      <c r="YM141" s="582">
        <v>0</v>
      </c>
      <c r="YQ141" s="582">
        <v>0</v>
      </c>
      <c r="YR141" s="582">
        <v>0</v>
      </c>
      <c r="YS141" s="582">
        <v>0</v>
      </c>
      <c r="YU141" s="582">
        <v>0</v>
      </c>
      <c r="YW141" s="582">
        <v>178290</v>
      </c>
      <c r="YX141" s="582">
        <v>0</v>
      </c>
      <c r="YY141" s="582">
        <v>0</v>
      </c>
      <c r="ZA141" s="582">
        <v>549731.42000000004</v>
      </c>
      <c r="ZD141" s="582">
        <v>0</v>
      </c>
      <c r="ZE141" s="582">
        <v>2540939.96</v>
      </c>
      <c r="ZG141" s="582">
        <v>0</v>
      </c>
      <c r="ZH141" s="582">
        <v>1696804.42</v>
      </c>
      <c r="ZI141" s="582">
        <v>1948640</v>
      </c>
      <c r="ZM141" s="582">
        <v>1135007.6599999999</v>
      </c>
      <c r="ZN141" s="582">
        <v>2547199.2200000002</v>
      </c>
      <c r="ZO141" s="582">
        <v>6426689.3399999999</v>
      </c>
      <c r="ZP141" s="582">
        <v>29342450.140000001</v>
      </c>
      <c r="ZQ141" s="582">
        <v>5479605.2699999996</v>
      </c>
      <c r="ZR141" s="582">
        <v>79324.84</v>
      </c>
      <c r="ZS141" s="582">
        <v>3541514.65</v>
      </c>
      <c r="ZT141" s="582">
        <v>11571265.08</v>
      </c>
      <c r="ZU141" s="582">
        <v>2270311.54</v>
      </c>
      <c r="ZV141" s="582">
        <v>1661074.55</v>
      </c>
      <c r="ZW141" s="582">
        <v>797537.85</v>
      </c>
      <c r="ZX141" s="582">
        <v>906659.98</v>
      </c>
      <c r="ZY141" s="582">
        <v>4590798.97</v>
      </c>
      <c r="ZZ141" s="582">
        <v>2441938.46</v>
      </c>
      <c r="AAA141" s="582">
        <v>447330.56</v>
      </c>
      <c r="AAB141" s="582">
        <v>380530</v>
      </c>
      <c r="AAC141" s="582">
        <v>1257050</v>
      </c>
      <c r="AAD141" s="582">
        <v>813297.06</v>
      </c>
      <c r="AAE141" s="582">
        <v>1200734.99</v>
      </c>
      <c r="AAF141" s="582">
        <v>944144.39</v>
      </c>
      <c r="AAG141" s="582">
        <v>636302.89</v>
      </c>
      <c r="AAH141" s="582">
        <v>1269847.1399999999</v>
      </c>
      <c r="AAI141" s="582">
        <v>0</v>
      </c>
      <c r="AAJ141" s="582">
        <v>1513934.78</v>
      </c>
      <c r="AAL141" s="582">
        <v>0</v>
      </c>
      <c r="AAM141" s="582">
        <v>0</v>
      </c>
      <c r="AAN141" s="582">
        <v>0</v>
      </c>
      <c r="AAO141" s="582">
        <v>0</v>
      </c>
      <c r="AAR141" s="582">
        <v>0</v>
      </c>
      <c r="AAS141" s="582">
        <v>6892250.7999999998</v>
      </c>
      <c r="AAW141" s="582">
        <v>622377.30000000005</v>
      </c>
      <c r="AAX141" s="582">
        <v>334591.5</v>
      </c>
      <c r="AAY141" s="582">
        <v>0</v>
      </c>
      <c r="ABA141" s="582">
        <v>4403717</v>
      </c>
      <c r="ABD141" s="582">
        <v>1484421.6</v>
      </c>
      <c r="ABE141" s="582">
        <v>92525</v>
      </c>
      <c r="ABG141" s="582">
        <v>0</v>
      </c>
      <c r="ABI141" s="582">
        <v>132283.54</v>
      </c>
      <c r="ABJ141" s="582">
        <v>32741829.5</v>
      </c>
      <c r="ABN141" s="582">
        <v>282433.46000000002</v>
      </c>
      <c r="ABO141" s="582">
        <v>0</v>
      </c>
      <c r="ABQ141" s="582">
        <v>0</v>
      </c>
      <c r="ABT141" s="582">
        <v>711483.97</v>
      </c>
      <c r="ABV141" s="582">
        <v>0</v>
      </c>
      <c r="ACA141" s="582">
        <v>385336</v>
      </c>
      <c r="ACD141" s="582">
        <v>946112.88</v>
      </c>
      <c r="ACH141" s="582">
        <v>299116</v>
      </c>
      <c r="ACJ141" s="582">
        <v>3795862</v>
      </c>
      <c r="ACL141" s="582">
        <v>1680958.28</v>
      </c>
      <c r="ACM141" s="582">
        <v>0</v>
      </c>
      <c r="ACN141" s="582">
        <v>0</v>
      </c>
      <c r="ACS141" s="582">
        <v>135000</v>
      </c>
      <c r="ACT141" s="582">
        <v>2074672.54</v>
      </c>
      <c r="ACU141" s="582">
        <v>0</v>
      </c>
      <c r="ACY141" s="582">
        <v>194384</v>
      </c>
      <c r="ACZ141" s="582">
        <v>0</v>
      </c>
      <c r="ADC141" s="582">
        <v>0</v>
      </c>
      <c r="ADG141" s="582">
        <v>97814.6</v>
      </c>
      <c r="ADH141" s="582">
        <v>388484.77</v>
      </c>
      <c r="ADI141" s="582">
        <v>122126.71</v>
      </c>
      <c r="ADM141" s="582">
        <v>0</v>
      </c>
      <c r="ADP141" s="582">
        <v>4830959.05</v>
      </c>
      <c r="ADU141" s="582">
        <v>106496</v>
      </c>
      <c r="ADX141" s="582">
        <v>0</v>
      </c>
      <c r="ADZ141" s="582">
        <v>0</v>
      </c>
      <c r="AEA141" s="582">
        <v>2220925.67</v>
      </c>
      <c r="AEB141" s="582">
        <v>2222787.5299999998</v>
      </c>
      <c r="AEC141" s="582">
        <v>0</v>
      </c>
      <c r="AEE141" s="582">
        <v>0</v>
      </c>
      <c r="AEF141" s="582">
        <v>719522.04</v>
      </c>
      <c r="AEJ141" s="582">
        <v>0</v>
      </c>
      <c r="AEM141" s="582">
        <v>1223898.5900000001</v>
      </c>
      <c r="AEP141" s="582">
        <v>875018.58</v>
      </c>
      <c r="AEU141" s="582">
        <v>465146.89</v>
      </c>
      <c r="AEV141" s="582">
        <v>0</v>
      </c>
      <c r="AEW141" s="582">
        <v>6357039.7000000002</v>
      </c>
      <c r="AEX141" s="582">
        <v>0</v>
      </c>
      <c r="AFA141" s="582">
        <v>498032.75</v>
      </c>
      <c r="AFD141" s="582">
        <v>700000</v>
      </c>
      <c r="AFE141" s="582">
        <v>1024107.6</v>
      </c>
      <c r="AFJ141" s="582">
        <v>558742.73</v>
      </c>
      <c r="AFK141" s="582">
        <v>2014113.8</v>
      </c>
      <c r="AFO141" s="582">
        <v>2503293.12</v>
      </c>
      <c r="AFP141" s="582">
        <v>8500</v>
      </c>
      <c r="AFR141" s="582">
        <v>530382.07999999996</v>
      </c>
      <c r="AFS141" s="582">
        <v>55920</v>
      </c>
      <c r="AFT141" s="582">
        <v>33326.5</v>
      </c>
      <c r="AFV141" s="582">
        <v>0</v>
      </c>
      <c r="AFW141" s="582">
        <v>936090</v>
      </c>
      <c r="AFX141" s="582">
        <v>441050.98</v>
      </c>
      <c r="AFY141" s="582">
        <v>3764808.75</v>
      </c>
      <c r="AFZ141" s="582">
        <v>0</v>
      </c>
      <c r="AGA141" s="582">
        <v>0</v>
      </c>
      <c r="AGC141" s="582">
        <v>2500000</v>
      </c>
      <c r="AGD141" s="582">
        <v>388797.12</v>
      </c>
      <c r="AGF141" s="582">
        <v>72496.37</v>
      </c>
      <c r="AGG141" s="582">
        <v>2198684.48</v>
      </c>
      <c r="AGH141" s="582">
        <v>109020</v>
      </c>
      <c r="AGI141" s="582">
        <v>656061.66</v>
      </c>
      <c r="AGJ141" s="582">
        <v>2741176.75</v>
      </c>
      <c r="AGK141" s="582">
        <v>136000</v>
      </c>
      <c r="AGL141" s="582">
        <v>1482650</v>
      </c>
      <c r="AGN141" s="582">
        <v>1682415.67</v>
      </c>
      <c r="AGP141" s="582">
        <v>4056958.47</v>
      </c>
      <c r="AGQ141" s="582">
        <v>1660440</v>
      </c>
      <c r="AGR141" s="582">
        <v>1095581.27</v>
      </c>
      <c r="AGS141" s="582">
        <v>1890582.95</v>
      </c>
      <c r="AGT141" s="582">
        <v>842569.71</v>
      </c>
      <c r="AGV141" s="582">
        <v>0</v>
      </c>
      <c r="AGW141" s="582">
        <v>4823690.55</v>
      </c>
      <c r="AGX141" s="582">
        <v>996178.85</v>
      </c>
      <c r="AGY141" s="582">
        <v>1956477.58</v>
      </c>
      <c r="AGZ141" s="582">
        <v>7490000</v>
      </c>
      <c r="AHA141" s="582">
        <v>1674016.74</v>
      </c>
      <c r="AHB141" s="582">
        <v>1541856.71</v>
      </c>
      <c r="AHC141" s="582">
        <v>0</v>
      </c>
      <c r="AHD141" s="582">
        <v>0</v>
      </c>
      <c r="AHE141" s="582">
        <v>17866917.809999999</v>
      </c>
      <c r="AHF141" s="582">
        <v>1400773.04</v>
      </c>
      <c r="AHH141" s="582">
        <v>0</v>
      </c>
      <c r="AHI141" s="582">
        <v>5073092.82</v>
      </c>
      <c r="AHJ141" s="582">
        <v>12600</v>
      </c>
      <c r="AHL141" s="582">
        <v>328480</v>
      </c>
      <c r="AHM141" s="582">
        <v>2782008.29</v>
      </c>
      <c r="AHO141" s="582">
        <v>137064.89000000001</v>
      </c>
      <c r="AHS141" s="576">
        <v>453704.91</v>
      </c>
      <c r="AHT141" s="582">
        <f t="shared" si="81"/>
        <v>556131105.26999998</v>
      </c>
      <c r="AHV141" s="611" t="s">
        <v>6248</v>
      </c>
      <c r="AHW141" s="611" t="s">
        <v>6190</v>
      </c>
      <c r="AHX141" s="611" t="s">
        <v>6191</v>
      </c>
    </row>
    <row r="142" spans="1:908" x14ac:dyDescent="0.7">
      <c r="A142" s="576" t="str">
        <f t="shared" si="80"/>
        <v>ปกส.</v>
      </c>
      <c r="B142" s="581" t="s">
        <v>6186</v>
      </c>
      <c r="C142" s="582" t="s">
        <v>6187</v>
      </c>
      <c r="D142" s="582">
        <v>13955203.310000001</v>
      </c>
      <c r="V142" s="582">
        <v>44499523.390000001</v>
      </c>
      <c r="AF142" s="582">
        <v>14157826.24</v>
      </c>
      <c r="AT142" s="582">
        <v>15874340.49</v>
      </c>
      <c r="BI142" s="582">
        <v>11968392.210000001</v>
      </c>
      <c r="BJ142" s="582">
        <v>2133699.31</v>
      </c>
      <c r="BR142" s="582">
        <v>6479317.5300000003</v>
      </c>
      <c r="BZ142" s="582">
        <v>6478540.3700000001</v>
      </c>
      <c r="CG142" s="582">
        <v>17401574.02</v>
      </c>
      <c r="CT142" s="582">
        <v>47609702.719999999</v>
      </c>
      <c r="DB142" s="582">
        <v>9031309.1600000001</v>
      </c>
      <c r="DC142" s="582">
        <v>11880356.859999999</v>
      </c>
      <c r="DK142" s="582">
        <v>34974078.469999999</v>
      </c>
      <c r="DT142" s="582">
        <v>20606834.41</v>
      </c>
      <c r="EE142" s="582">
        <v>4286761.4800000004</v>
      </c>
      <c r="EF142" s="582">
        <v>6986055.7699999996</v>
      </c>
      <c r="EN142" s="582">
        <v>37856842.25</v>
      </c>
      <c r="EW142" s="582">
        <v>7320971.4000000004</v>
      </c>
      <c r="FH142" s="582">
        <v>0</v>
      </c>
      <c r="FI142" s="582">
        <v>8569497.7599999998</v>
      </c>
      <c r="FQ142" s="582">
        <v>35429639.719999999</v>
      </c>
      <c r="GE142" s="582">
        <v>7677354.4400000004</v>
      </c>
      <c r="GQ142" s="582">
        <v>1782276.78</v>
      </c>
      <c r="GY142" s="582">
        <v>10280351.699999999</v>
      </c>
      <c r="HC142" s="582">
        <v>12782343.199999999</v>
      </c>
      <c r="HK142" s="582">
        <v>37433553.539999999</v>
      </c>
      <c r="HS142" s="582">
        <v>14678894.439999999</v>
      </c>
      <c r="HT142" s="582">
        <v>5125879.5199999996</v>
      </c>
      <c r="II142" s="582">
        <v>59821418.119999997</v>
      </c>
      <c r="IJ142" s="582">
        <v>16615854.68</v>
      </c>
      <c r="IT142" s="582">
        <v>45510788.109999999</v>
      </c>
      <c r="IU142" s="582">
        <v>111462617.40000001</v>
      </c>
      <c r="JF142" s="582">
        <v>3557129.48</v>
      </c>
      <c r="JG142" s="582">
        <v>9999.6299999999992</v>
      </c>
      <c r="JL142" s="582">
        <v>35932291.75</v>
      </c>
      <c r="JS142" s="582">
        <v>61847278</v>
      </c>
      <c r="JT142" s="582">
        <v>35250603.740000002</v>
      </c>
      <c r="KI142" s="582">
        <v>110030886.36</v>
      </c>
      <c r="KR142" s="582">
        <v>2099045.7000000002</v>
      </c>
      <c r="KU142" s="582">
        <v>0</v>
      </c>
      <c r="KX142" s="582">
        <v>44467166.850000001</v>
      </c>
      <c r="KZ142" s="582">
        <v>58539020.009999998</v>
      </c>
      <c r="LH142" s="582">
        <v>42489934.170000002</v>
      </c>
      <c r="LI142" s="582">
        <v>11170657.58</v>
      </c>
      <c r="LJ142" s="582">
        <v>12287721.17</v>
      </c>
      <c r="LK142" s="582">
        <v>18959896.870000001</v>
      </c>
      <c r="LS142" s="582">
        <v>7064919.5099999998</v>
      </c>
      <c r="LV142" s="582">
        <v>89925073.040000007</v>
      </c>
      <c r="LW142" s="582">
        <v>6690234.5899999999</v>
      </c>
      <c r="LX142" s="582">
        <v>21677310.25</v>
      </c>
      <c r="LY142" s="582">
        <v>0</v>
      </c>
      <c r="MF142" s="582">
        <v>1303213.17</v>
      </c>
      <c r="MH142" s="582">
        <v>35962556.170000002</v>
      </c>
      <c r="MT142" s="582">
        <v>100850570.80000001</v>
      </c>
      <c r="NE142" s="582">
        <v>392644959.25999999</v>
      </c>
      <c r="NK142" s="582">
        <v>68473547.829999998</v>
      </c>
      <c r="NL142" s="582">
        <v>2507046.89</v>
      </c>
      <c r="NQ142" s="582">
        <v>14484755.869999999</v>
      </c>
      <c r="NX142" s="582">
        <v>60703642.439999998</v>
      </c>
      <c r="NY142" s="582">
        <v>14428584.17</v>
      </c>
      <c r="OE142" s="582">
        <v>338708259.19</v>
      </c>
      <c r="OH142" s="582">
        <v>7328716.6600000001</v>
      </c>
      <c r="ON142" s="582">
        <v>0</v>
      </c>
      <c r="OO142" s="582">
        <v>947341.96</v>
      </c>
      <c r="OP142" s="582">
        <v>2823953.54</v>
      </c>
      <c r="OT142" s="582">
        <v>1479841.39</v>
      </c>
      <c r="PC142" s="582">
        <v>21055990.149999999</v>
      </c>
      <c r="PU142" s="582">
        <v>57447958.109999999</v>
      </c>
      <c r="PY142" s="582">
        <v>45081861.079999998</v>
      </c>
      <c r="QP142" s="582">
        <v>3000</v>
      </c>
      <c r="QU142" s="582">
        <v>9092382.0399999991</v>
      </c>
      <c r="RH142" s="582">
        <v>36541108.399999999</v>
      </c>
      <c r="RI142" s="582">
        <v>171370.5</v>
      </c>
      <c r="SB142" s="582">
        <v>9858693.6199999992</v>
      </c>
      <c r="SN142" s="582">
        <v>10255114.24</v>
      </c>
      <c r="SV142" s="582">
        <v>10463003.029999999</v>
      </c>
      <c r="TJ142" s="582">
        <v>23928684.309999999</v>
      </c>
      <c r="TM142" s="582">
        <v>73200</v>
      </c>
      <c r="TZ142" s="582">
        <v>3571760.93</v>
      </c>
      <c r="UB142" s="582">
        <v>11329854.84</v>
      </c>
      <c r="UF142" s="582">
        <v>3098701.25</v>
      </c>
      <c r="UK142" s="582">
        <v>6654212.5499999998</v>
      </c>
      <c r="UQ142" s="582">
        <v>76497300.150000006</v>
      </c>
      <c r="VI142" s="582">
        <v>2217266.29</v>
      </c>
      <c r="VM142" s="582">
        <v>36162007.539999999</v>
      </c>
      <c r="WB142" s="582">
        <v>157744886.34</v>
      </c>
      <c r="WV142" s="582">
        <v>3492073.23</v>
      </c>
      <c r="XD142" s="582">
        <v>1341141.3999999999</v>
      </c>
      <c r="XI142" s="582">
        <v>39524940.920000002</v>
      </c>
      <c r="XL142" s="582">
        <v>27613327.329999998</v>
      </c>
      <c r="YF142" s="582">
        <v>137639870.38</v>
      </c>
      <c r="YW142" s="582">
        <v>28133437.109999999</v>
      </c>
      <c r="ZA142" s="582">
        <v>0</v>
      </c>
      <c r="ZD142" s="582">
        <v>15136096.529999999</v>
      </c>
      <c r="ZM142" s="582">
        <v>49148115.539999999</v>
      </c>
      <c r="ZU142" s="582">
        <v>196000</v>
      </c>
      <c r="AAI142" s="582">
        <v>12770508.300000001</v>
      </c>
      <c r="AAP142" s="582">
        <v>116140074.47</v>
      </c>
      <c r="ABA142" s="582">
        <v>23635917.940000001</v>
      </c>
      <c r="ABI142" s="582">
        <v>4102201.57</v>
      </c>
      <c r="ABP142" s="582">
        <v>11686067.789999999</v>
      </c>
      <c r="ABY142" s="582">
        <v>25987160.32</v>
      </c>
      <c r="ACJ142" s="582">
        <v>47825869.590000004</v>
      </c>
      <c r="ACQ142" s="582">
        <v>33619690.799999997</v>
      </c>
      <c r="ACR142" s="582">
        <v>83675604.159999996</v>
      </c>
      <c r="ACW142" s="582">
        <v>4991952</v>
      </c>
      <c r="ADG142" s="582">
        <v>986270.65</v>
      </c>
      <c r="ADH142" s="582">
        <v>1666737.04</v>
      </c>
      <c r="ADP142" s="582">
        <v>56325869.409999996</v>
      </c>
      <c r="ADQ142" s="582">
        <v>15554546.83</v>
      </c>
      <c r="ADT142" s="582">
        <v>7671029.5</v>
      </c>
      <c r="ADV142" s="582">
        <v>181849.23</v>
      </c>
      <c r="ADZ142" s="582">
        <v>42972416.119999997</v>
      </c>
      <c r="AEA142" s="582">
        <v>5093030.8600000003</v>
      </c>
      <c r="AET142" s="582">
        <v>8663084.0299999993</v>
      </c>
      <c r="AFD142" s="582">
        <v>2087288.49</v>
      </c>
      <c r="AFE142" s="582">
        <v>11089.25</v>
      </c>
      <c r="AFQ142" s="582">
        <v>1674687.53</v>
      </c>
      <c r="AGC142" s="582">
        <v>30203011.940000001</v>
      </c>
      <c r="AGN142" s="582">
        <v>1086064.6599999999</v>
      </c>
      <c r="AGO142" s="582">
        <v>316792.81</v>
      </c>
      <c r="AGV142" s="582">
        <v>39702281.509999998</v>
      </c>
      <c r="AGW142" s="582">
        <v>0</v>
      </c>
      <c r="AHM142" s="582">
        <v>0</v>
      </c>
      <c r="AHP142" s="582">
        <v>0</v>
      </c>
      <c r="AHT142" s="582">
        <f t="shared" si="81"/>
        <v>3687422411.4500012</v>
      </c>
      <c r="AHV142" s="611" t="s">
        <v>6248</v>
      </c>
      <c r="AHW142" s="611" t="s">
        <v>6192</v>
      </c>
      <c r="AHX142" s="611" t="s">
        <v>6193</v>
      </c>
    </row>
    <row r="143" spans="1:908" x14ac:dyDescent="0.7">
      <c r="A143" s="576" t="str">
        <f t="shared" si="80"/>
        <v>ภาระ</v>
      </c>
      <c r="B143" s="581" t="s">
        <v>6188</v>
      </c>
      <c r="C143" s="582" t="s">
        <v>6189</v>
      </c>
      <c r="D143" s="582">
        <v>4750379.71</v>
      </c>
      <c r="AT143" s="582">
        <v>34747.11</v>
      </c>
      <c r="AV143" s="582">
        <v>0</v>
      </c>
      <c r="AX143" s="582">
        <v>0</v>
      </c>
      <c r="BI143" s="582">
        <v>1775.53</v>
      </c>
      <c r="BJ143" s="582">
        <v>46857.1</v>
      </c>
      <c r="BZ143" s="582">
        <v>673511.69</v>
      </c>
      <c r="CT143" s="582">
        <v>3377304.7</v>
      </c>
      <c r="DB143" s="582">
        <v>1980021.21</v>
      </c>
      <c r="DC143" s="582">
        <v>7054716.8399999999</v>
      </c>
      <c r="DK143" s="582">
        <v>7715374.9199999999</v>
      </c>
      <c r="DT143" s="582">
        <v>7667522.4000000004</v>
      </c>
      <c r="EE143" s="582">
        <v>2169281.42</v>
      </c>
      <c r="EF143" s="582">
        <v>1709017.04</v>
      </c>
      <c r="EN143" s="582">
        <v>2528566.85</v>
      </c>
      <c r="EW143" s="582">
        <v>7417356.9299999997</v>
      </c>
      <c r="FI143" s="582">
        <v>4107613.13</v>
      </c>
      <c r="FQ143" s="582">
        <v>4803972.58</v>
      </c>
      <c r="GE143" s="582">
        <v>6548357.6900000004</v>
      </c>
      <c r="GQ143" s="582">
        <v>5715887.4800000004</v>
      </c>
      <c r="GY143" s="582">
        <v>4478521.66</v>
      </c>
      <c r="HK143" s="582">
        <v>54227260.859999999</v>
      </c>
      <c r="HS143" s="582">
        <v>24192946.140000001</v>
      </c>
      <c r="HT143" s="582">
        <v>5725304.2199999997</v>
      </c>
      <c r="II143" s="582">
        <v>16776133.609999999</v>
      </c>
      <c r="IJ143" s="582">
        <v>1142672.8</v>
      </c>
      <c r="JF143" s="582">
        <v>2149595.83</v>
      </c>
      <c r="JG143" s="582">
        <v>1061129.76</v>
      </c>
      <c r="JL143" s="582">
        <v>12081327.91</v>
      </c>
      <c r="KI143" s="582">
        <v>19765570.84</v>
      </c>
      <c r="KU143" s="582">
        <v>3199892.05</v>
      </c>
      <c r="KX143" s="582">
        <v>4887021.25</v>
      </c>
      <c r="KZ143" s="582">
        <v>26329451.129999999</v>
      </c>
      <c r="LH143" s="582">
        <v>23860948.190000001</v>
      </c>
      <c r="LJ143" s="582">
        <v>4785359.33</v>
      </c>
      <c r="LS143" s="582">
        <v>11111506.93</v>
      </c>
      <c r="LW143" s="582">
        <v>7538613.6100000003</v>
      </c>
      <c r="LX143" s="582">
        <v>17143879.670000002</v>
      </c>
      <c r="LY143" s="582">
        <v>1738095.6</v>
      </c>
      <c r="MF143" s="582">
        <v>312165.81</v>
      </c>
      <c r="MH143" s="582">
        <v>1882857.86</v>
      </c>
      <c r="MT143" s="582">
        <v>42727376.100000001</v>
      </c>
      <c r="MY143" s="582">
        <v>549</v>
      </c>
      <c r="NE143" s="582">
        <v>56259375.450000003</v>
      </c>
      <c r="NK143" s="582">
        <v>19480523.640000001</v>
      </c>
      <c r="NL143" s="582">
        <v>6297190.5199999996</v>
      </c>
      <c r="NQ143" s="582">
        <v>3658150.51</v>
      </c>
      <c r="NX143" s="582">
        <v>18284046.059999999</v>
      </c>
      <c r="NY143" s="582">
        <v>4869420.87</v>
      </c>
      <c r="OE143" s="582">
        <v>9607597.9299999997</v>
      </c>
      <c r="OK143" s="582">
        <v>0</v>
      </c>
      <c r="ON143" s="582">
        <v>3656629.59</v>
      </c>
      <c r="OO143" s="582">
        <v>7502082.6600000001</v>
      </c>
      <c r="OP143" s="582">
        <v>8852716.4199999999</v>
      </c>
      <c r="OT143" s="582">
        <v>4512437.51</v>
      </c>
      <c r="PC143" s="582">
        <v>3368621.34</v>
      </c>
      <c r="PU143" s="582">
        <v>4678446.7</v>
      </c>
      <c r="PV143" s="582">
        <v>747372</v>
      </c>
      <c r="RC143" s="582">
        <v>0</v>
      </c>
      <c r="RH143" s="582">
        <v>23884208.670000002</v>
      </c>
      <c r="SB143" s="582">
        <v>2988203.29</v>
      </c>
      <c r="SN143" s="582">
        <v>3377805.01</v>
      </c>
      <c r="SV143" s="582">
        <v>3817050.31</v>
      </c>
      <c r="TJ143" s="582">
        <v>3987156.78</v>
      </c>
      <c r="TZ143" s="582">
        <v>3584694.46</v>
      </c>
      <c r="UB143" s="582">
        <v>1925418.5</v>
      </c>
      <c r="UF143" s="582">
        <v>2917917.13</v>
      </c>
      <c r="VI143" s="582">
        <v>618473.49</v>
      </c>
      <c r="VL143" s="582">
        <v>0</v>
      </c>
      <c r="VM143" s="582">
        <v>1646665.01</v>
      </c>
      <c r="WV143" s="582">
        <v>1217158.46</v>
      </c>
      <c r="XD143" s="582">
        <v>207712.15</v>
      </c>
      <c r="XI143" s="582">
        <v>15023840.779999999</v>
      </c>
      <c r="XL143" s="582">
        <v>9878754.7699999996</v>
      </c>
      <c r="YF143" s="582">
        <v>5599645.04</v>
      </c>
      <c r="YW143" s="582">
        <v>839387.29</v>
      </c>
      <c r="ZD143" s="582">
        <v>2232717.62</v>
      </c>
      <c r="ZM143" s="582">
        <v>0</v>
      </c>
      <c r="AAP143" s="582">
        <v>12508205.33</v>
      </c>
      <c r="ABA143" s="582">
        <v>2892703.84</v>
      </c>
      <c r="ABF143" s="582">
        <v>29236.6</v>
      </c>
      <c r="ABP143" s="582">
        <v>8784596.25</v>
      </c>
      <c r="ACZ143" s="582">
        <v>0</v>
      </c>
      <c r="ADD143" s="582">
        <v>1761</v>
      </c>
      <c r="ADG143" s="582">
        <v>1001808.6</v>
      </c>
      <c r="ADH143" s="582">
        <v>501543.55</v>
      </c>
      <c r="ADP143" s="582">
        <v>29092606.98</v>
      </c>
      <c r="ADQ143" s="582">
        <v>2140623.81</v>
      </c>
      <c r="ADT143" s="582">
        <v>3162745.43</v>
      </c>
      <c r="ADZ143" s="582">
        <v>56971160.979999997</v>
      </c>
      <c r="AEA143" s="582">
        <v>7263006.7699999996</v>
      </c>
      <c r="AET143" s="582">
        <v>1417764.83</v>
      </c>
      <c r="AFD143" s="582">
        <v>5111588.53</v>
      </c>
      <c r="AFE143" s="582">
        <v>4604153.68</v>
      </c>
      <c r="AFQ143" s="582">
        <v>2591492.67</v>
      </c>
      <c r="AGC143" s="582">
        <v>1582939.02</v>
      </c>
      <c r="AGN143" s="582">
        <v>9200858.5399999991</v>
      </c>
      <c r="AGO143" s="582">
        <v>1640513.07</v>
      </c>
      <c r="AGV143" s="582">
        <v>6503965.75</v>
      </c>
      <c r="AGW143" s="582">
        <v>638045.31000000006</v>
      </c>
      <c r="AHT143" s="582">
        <f t="shared" si="81"/>
        <v>748583184.98999977</v>
      </c>
      <c r="AHV143" s="611" t="s">
        <v>6248</v>
      </c>
      <c r="AHW143" s="611" t="s">
        <v>6194</v>
      </c>
      <c r="AHX143" s="611" t="s">
        <v>6195</v>
      </c>
    </row>
    <row r="144" spans="1:908" x14ac:dyDescent="0.7">
      <c r="A144" s="576" t="str">
        <f t="shared" si="80"/>
        <v>ภาระ</v>
      </c>
      <c r="B144" s="581" t="s">
        <v>6190</v>
      </c>
      <c r="C144" s="582" t="s">
        <v>6191</v>
      </c>
      <c r="D144" s="582">
        <v>29452.18</v>
      </c>
      <c r="E144" s="582">
        <v>2087</v>
      </c>
      <c r="F144" s="582">
        <v>103982.5</v>
      </c>
      <c r="G144" s="582">
        <v>0</v>
      </c>
      <c r="H144" s="582">
        <v>10101</v>
      </c>
      <c r="I144" s="582">
        <v>4026</v>
      </c>
      <c r="K144" s="582">
        <v>9426</v>
      </c>
      <c r="L144" s="582">
        <v>1606</v>
      </c>
      <c r="M144" s="582">
        <v>15292</v>
      </c>
      <c r="N144" s="582">
        <v>3625</v>
      </c>
      <c r="O144" s="582">
        <v>3220</v>
      </c>
      <c r="P144" s="582">
        <v>17</v>
      </c>
      <c r="Q144" s="582">
        <v>33319</v>
      </c>
      <c r="R144" s="582">
        <v>235</v>
      </c>
      <c r="T144" s="582">
        <v>3330</v>
      </c>
      <c r="U144" s="582">
        <v>24489</v>
      </c>
      <c r="V144" s="582">
        <v>17175780.52</v>
      </c>
      <c r="W144" s="582">
        <v>9426</v>
      </c>
      <c r="X144" s="582">
        <v>17328</v>
      </c>
      <c r="Y144" s="582">
        <v>0</v>
      </c>
      <c r="Z144" s="582">
        <v>182276</v>
      </c>
      <c r="AA144" s="582">
        <v>4732</v>
      </c>
      <c r="AB144" s="582">
        <v>631269</v>
      </c>
      <c r="AC144" s="582">
        <v>238930</v>
      </c>
      <c r="AD144" s="582">
        <v>13161</v>
      </c>
      <c r="AE144" s="582">
        <v>5307</v>
      </c>
      <c r="AF144" s="582">
        <v>37240</v>
      </c>
      <c r="AG144" s="582">
        <v>29037</v>
      </c>
      <c r="AH144" s="582">
        <v>110730</v>
      </c>
      <c r="AI144" s="582">
        <v>144473</v>
      </c>
      <c r="AJ144" s="582">
        <v>31526</v>
      </c>
      <c r="AK144" s="582">
        <v>1077</v>
      </c>
      <c r="AL144" s="582">
        <v>360</v>
      </c>
      <c r="AM144" s="582">
        <v>1645</v>
      </c>
      <c r="AN144" s="582">
        <v>0</v>
      </c>
      <c r="AO144" s="582">
        <v>17</v>
      </c>
      <c r="AP144" s="582">
        <v>35827</v>
      </c>
      <c r="AQ144" s="582">
        <v>8561</v>
      </c>
      <c r="AR144" s="582">
        <v>118108</v>
      </c>
      <c r="AS144" s="582">
        <v>246</v>
      </c>
      <c r="AT144" s="582">
        <v>635</v>
      </c>
      <c r="AU144" s="582">
        <v>1950</v>
      </c>
      <c r="AW144" s="582">
        <v>332</v>
      </c>
      <c r="AX144" s="582">
        <v>29955</v>
      </c>
      <c r="AY144" s="582">
        <v>6545</v>
      </c>
      <c r="AZ144" s="582">
        <v>600</v>
      </c>
      <c r="BF144" s="582">
        <v>235170.38</v>
      </c>
      <c r="BH144" s="582">
        <v>0</v>
      </c>
      <c r="BI144" s="582">
        <v>58015</v>
      </c>
      <c r="BJ144" s="582">
        <v>0</v>
      </c>
      <c r="BK144" s="582">
        <v>6691.51</v>
      </c>
      <c r="BL144" s="582">
        <v>2228</v>
      </c>
      <c r="BM144" s="582">
        <v>6733</v>
      </c>
      <c r="BN144" s="582">
        <v>112488</v>
      </c>
      <c r="BO144" s="582">
        <v>0</v>
      </c>
      <c r="BR144" s="582">
        <v>724</v>
      </c>
      <c r="BS144" s="582">
        <v>49859</v>
      </c>
      <c r="BT144" s="582">
        <v>3676</v>
      </c>
      <c r="BU144" s="582">
        <v>8667</v>
      </c>
      <c r="BV144" s="582">
        <v>4597</v>
      </c>
      <c r="BW144" s="582">
        <v>24117</v>
      </c>
      <c r="BX144" s="582">
        <v>15021.65</v>
      </c>
      <c r="BY144" s="582">
        <v>10033</v>
      </c>
      <c r="BZ144" s="582">
        <v>152636</v>
      </c>
      <c r="CA144" s="582">
        <v>0</v>
      </c>
      <c r="CE144" s="582">
        <v>1616</v>
      </c>
      <c r="CF144" s="582">
        <v>38755</v>
      </c>
      <c r="CG144" s="582">
        <v>22135</v>
      </c>
      <c r="CH144" s="582">
        <v>0</v>
      </c>
      <c r="CI144" s="582">
        <v>3589</v>
      </c>
      <c r="CJ144" s="582">
        <v>0</v>
      </c>
      <c r="CK144" s="582">
        <v>780</v>
      </c>
      <c r="CL144" s="582">
        <v>1018</v>
      </c>
      <c r="CM144" s="582">
        <v>0</v>
      </c>
      <c r="CN144" s="582">
        <v>862</v>
      </c>
      <c r="CP144" s="582">
        <v>3582</v>
      </c>
      <c r="CR144" s="582">
        <v>17869</v>
      </c>
      <c r="CS144" s="582">
        <v>0</v>
      </c>
      <c r="CT144" s="582">
        <v>36698</v>
      </c>
      <c r="CU144" s="582">
        <v>16139.5</v>
      </c>
      <c r="CV144" s="582">
        <v>28335</v>
      </c>
      <c r="CW144" s="582">
        <v>14402</v>
      </c>
      <c r="CX144" s="582">
        <v>0</v>
      </c>
      <c r="CY144" s="582">
        <v>32777</v>
      </c>
      <c r="CZ144" s="582">
        <v>59738</v>
      </c>
      <c r="DA144" s="582">
        <v>58956</v>
      </c>
      <c r="DB144" s="582">
        <v>12464</v>
      </c>
      <c r="DC144" s="582">
        <v>11313515.07</v>
      </c>
      <c r="DD144" s="582">
        <v>4302</v>
      </c>
      <c r="DE144" s="582">
        <v>5397</v>
      </c>
      <c r="DF144" s="582">
        <v>57698</v>
      </c>
      <c r="DG144" s="582">
        <v>150087</v>
      </c>
      <c r="DH144" s="582">
        <v>119578</v>
      </c>
      <c r="DI144" s="582">
        <v>3590</v>
      </c>
      <c r="DJ144" s="582">
        <v>2479</v>
      </c>
      <c r="DK144" s="582">
        <v>382003.20000000001</v>
      </c>
      <c r="DL144" s="582">
        <v>98658</v>
      </c>
      <c r="DM144" s="582">
        <v>133504</v>
      </c>
      <c r="DN144" s="582">
        <v>27885</v>
      </c>
      <c r="DO144" s="582">
        <v>50964</v>
      </c>
      <c r="DP144" s="582">
        <v>104725</v>
      </c>
      <c r="DQ144" s="582">
        <v>101659.5</v>
      </c>
      <c r="DR144" s="582">
        <v>43794.5</v>
      </c>
      <c r="DS144" s="582">
        <v>596855</v>
      </c>
      <c r="DT144" s="582">
        <v>1559</v>
      </c>
      <c r="DU144" s="582">
        <v>158</v>
      </c>
      <c r="DV144" s="582">
        <v>3008</v>
      </c>
      <c r="DW144" s="582">
        <v>3075</v>
      </c>
      <c r="DZ144" s="582">
        <v>7255.5</v>
      </c>
      <c r="EA144" s="582">
        <v>205</v>
      </c>
      <c r="EB144" s="582">
        <v>103128</v>
      </c>
      <c r="EC144" s="582">
        <v>84</v>
      </c>
      <c r="ED144" s="582">
        <v>90</v>
      </c>
      <c r="EE144" s="582">
        <v>426</v>
      </c>
      <c r="EF144" s="582">
        <v>14581</v>
      </c>
      <c r="EG144" s="582">
        <v>14939</v>
      </c>
      <c r="EH144" s="582">
        <v>0</v>
      </c>
      <c r="EI144" s="582">
        <v>9754</v>
      </c>
      <c r="EJ144" s="582">
        <v>107218</v>
      </c>
      <c r="EK144" s="582">
        <v>30166</v>
      </c>
      <c r="EL144" s="582">
        <v>1666</v>
      </c>
      <c r="EM144" s="582">
        <v>1820</v>
      </c>
      <c r="EN144" s="582">
        <v>6920798.71</v>
      </c>
      <c r="ES144" s="582">
        <v>120</v>
      </c>
      <c r="EW144" s="582">
        <v>48504.5</v>
      </c>
      <c r="EX144" s="582">
        <v>0</v>
      </c>
      <c r="EY144" s="582">
        <v>75</v>
      </c>
      <c r="EZ144" s="582">
        <v>635</v>
      </c>
      <c r="FA144" s="582">
        <v>8412</v>
      </c>
      <c r="FB144" s="582">
        <v>32114</v>
      </c>
      <c r="FC144" s="582">
        <v>2107</v>
      </c>
      <c r="FD144" s="582">
        <v>5230</v>
      </c>
      <c r="FE144" s="582">
        <v>145648</v>
      </c>
      <c r="FF144" s="582">
        <v>0</v>
      </c>
      <c r="FG144" s="582">
        <v>0</v>
      </c>
      <c r="FH144" s="582">
        <v>747</v>
      </c>
      <c r="FI144" s="582">
        <v>3350</v>
      </c>
      <c r="FJ144" s="582">
        <v>3228</v>
      </c>
      <c r="FL144" s="582">
        <v>3566</v>
      </c>
      <c r="FM144" s="582">
        <v>40576</v>
      </c>
      <c r="FN144" s="582">
        <v>2747</v>
      </c>
      <c r="FO144" s="582">
        <v>0</v>
      </c>
      <c r="FQ144" s="582">
        <v>150050</v>
      </c>
      <c r="FR144" s="582">
        <v>139348.84</v>
      </c>
      <c r="FS144" s="582">
        <v>19613</v>
      </c>
      <c r="FT144" s="582">
        <v>27397</v>
      </c>
      <c r="FU144" s="582">
        <v>56623.5</v>
      </c>
      <c r="FV144" s="582">
        <v>6846</v>
      </c>
      <c r="FW144" s="582">
        <v>3582</v>
      </c>
      <c r="FX144" s="582">
        <v>23465</v>
      </c>
      <c r="FY144" s="582">
        <v>3552</v>
      </c>
      <c r="FZ144" s="582">
        <v>32200</v>
      </c>
      <c r="GA144" s="582">
        <v>57564</v>
      </c>
      <c r="GB144" s="582">
        <v>30201</v>
      </c>
      <c r="GC144" s="582">
        <v>5308</v>
      </c>
      <c r="GE144" s="582">
        <v>387</v>
      </c>
      <c r="GG144" s="582">
        <v>3710</v>
      </c>
      <c r="GH144" s="582">
        <v>-31882</v>
      </c>
      <c r="GI144" s="582">
        <v>260</v>
      </c>
      <c r="GJ144" s="582">
        <v>2618</v>
      </c>
      <c r="GL144" s="582">
        <v>23559</v>
      </c>
      <c r="GM144" s="582">
        <v>210</v>
      </c>
      <c r="GQ144" s="582">
        <v>43240.75</v>
      </c>
      <c r="GS144" s="582">
        <v>0</v>
      </c>
      <c r="GT144" s="582">
        <v>42</v>
      </c>
      <c r="GV144" s="582">
        <v>563320</v>
      </c>
      <c r="GW144" s="582">
        <v>130</v>
      </c>
      <c r="GY144" s="582">
        <v>141767</v>
      </c>
      <c r="HA144" s="582">
        <v>7420</v>
      </c>
      <c r="HB144" s="582">
        <v>50098.5</v>
      </c>
      <c r="HC144" s="582">
        <v>77633</v>
      </c>
      <c r="HD144" s="582">
        <v>3106458.52</v>
      </c>
      <c r="HE144" s="582">
        <v>677678.23</v>
      </c>
      <c r="HF144" s="582">
        <v>191247</v>
      </c>
      <c r="HG144" s="582">
        <v>1157747</v>
      </c>
      <c r="HH144" s="582">
        <v>311573.5</v>
      </c>
      <c r="HI144" s="582">
        <v>4207</v>
      </c>
      <c r="HK144" s="582">
        <v>53180</v>
      </c>
      <c r="HL144" s="582">
        <v>69572</v>
      </c>
      <c r="HM144" s="582">
        <v>713303</v>
      </c>
      <c r="HN144" s="582">
        <v>949785.02</v>
      </c>
      <c r="HO144" s="582">
        <v>214174</v>
      </c>
      <c r="HP144" s="582">
        <v>78096.5</v>
      </c>
      <c r="HQ144" s="582">
        <v>308634</v>
      </c>
      <c r="HR144" s="582">
        <v>278660</v>
      </c>
      <c r="HS144" s="582">
        <v>16936</v>
      </c>
      <c r="HT144" s="582">
        <v>5375</v>
      </c>
      <c r="HU144" s="582">
        <v>1600</v>
      </c>
      <c r="HV144" s="582">
        <v>37846</v>
      </c>
      <c r="HW144" s="582">
        <v>5227</v>
      </c>
      <c r="HY144" s="582">
        <v>9855</v>
      </c>
      <c r="HZ144" s="582">
        <v>6167</v>
      </c>
      <c r="IA144" s="582">
        <v>2686</v>
      </c>
      <c r="IB144" s="582">
        <v>1296</v>
      </c>
      <c r="IC144" s="582">
        <v>5533</v>
      </c>
      <c r="ID144" s="582">
        <v>7910</v>
      </c>
      <c r="IF144" s="582">
        <v>6989</v>
      </c>
      <c r="II144" s="582">
        <v>931204.75</v>
      </c>
      <c r="IJ144" s="582">
        <v>62057.5</v>
      </c>
      <c r="IK144" s="582">
        <v>12820</v>
      </c>
      <c r="IL144" s="582">
        <v>4498</v>
      </c>
      <c r="IM144" s="582">
        <v>2645</v>
      </c>
      <c r="IN144" s="582">
        <v>5786</v>
      </c>
      <c r="IO144" s="582">
        <v>3152</v>
      </c>
      <c r="IP144" s="582">
        <v>14624.73</v>
      </c>
      <c r="IQ144" s="582">
        <v>40107.5</v>
      </c>
      <c r="IR144" s="582">
        <v>47038.74</v>
      </c>
      <c r="IS144" s="582">
        <v>62706</v>
      </c>
      <c r="IT144" s="582">
        <v>56050</v>
      </c>
      <c r="IU144" s="582">
        <v>11047.05</v>
      </c>
      <c r="IV144" s="582">
        <v>0</v>
      </c>
      <c r="IX144" s="582">
        <v>216240</v>
      </c>
      <c r="IY144" s="582">
        <v>3271</v>
      </c>
      <c r="IZ144" s="582">
        <v>11339</v>
      </c>
      <c r="JA144" s="582">
        <v>0</v>
      </c>
      <c r="JB144" s="582">
        <v>150</v>
      </c>
      <c r="JC144" s="582">
        <v>7418</v>
      </c>
      <c r="JD144" s="582">
        <v>0</v>
      </c>
      <c r="JF144" s="582">
        <v>2618</v>
      </c>
      <c r="JG144" s="582">
        <v>15356</v>
      </c>
      <c r="JH144" s="582">
        <v>2072</v>
      </c>
      <c r="JK144" s="582">
        <v>7718</v>
      </c>
      <c r="JL144" s="582">
        <v>2873</v>
      </c>
      <c r="JM144" s="582">
        <v>214</v>
      </c>
      <c r="JN144" s="582">
        <v>0</v>
      </c>
      <c r="JO144" s="582">
        <v>16019</v>
      </c>
      <c r="JP144" s="582">
        <v>13681</v>
      </c>
      <c r="JQ144" s="582">
        <v>0</v>
      </c>
      <c r="JS144" s="582">
        <v>0</v>
      </c>
      <c r="JT144" s="582">
        <v>0</v>
      </c>
      <c r="JU144" s="582">
        <v>0</v>
      </c>
      <c r="JW144" s="582">
        <v>0</v>
      </c>
      <c r="JX144" s="582">
        <v>0</v>
      </c>
      <c r="JY144" s="582">
        <v>0</v>
      </c>
      <c r="JZ144" s="582">
        <v>0</v>
      </c>
      <c r="KA144" s="582">
        <v>0</v>
      </c>
      <c r="KB144" s="582">
        <v>17600</v>
      </c>
      <c r="KC144" s="582">
        <v>0</v>
      </c>
      <c r="KD144" s="582">
        <v>0</v>
      </c>
      <c r="KF144" s="582">
        <v>0</v>
      </c>
      <c r="KG144" s="582">
        <v>0</v>
      </c>
      <c r="KH144" s="582">
        <v>4800</v>
      </c>
      <c r="KI144" s="582">
        <v>516679.5</v>
      </c>
      <c r="KJ144" s="582">
        <v>0</v>
      </c>
      <c r="KK144" s="582">
        <v>38152</v>
      </c>
      <c r="KL144" s="582">
        <v>500576</v>
      </c>
      <c r="KM144" s="582">
        <v>74977</v>
      </c>
      <c r="KN144" s="582">
        <v>194168</v>
      </c>
      <c r="KO144" s="582">
        <v>43715</v>
      </c>
      <c r="KQ144" s="582">
        <v>30984</v>
      </c>
      <c r="KR144" s="582">
        <v>1721386</v>
      </c>
      <c r="KS144" s="582">
        <v>17242</v>
      </c>
      <c r="KT144" s="582">
        <v>32713</v>
      </c>
      <c r="KU144" s="582">
        <v>125198</v>
      </c>
      <c r="KV144" s="582">
        <v>84292</v>
      </c>
      <c r="KW144" s="582">
        <v>47295</v>
      </c>
      <c r="KX144" s="582">
        <v>41537</v>
      </c>
      <c r="KY144" s="582">
        <v>17806</v>
      </c>
      <c r="KZ144" s="582">
        <v>8791</v>
      </c>
      <c r="LA144" s="582">
        <v>95149</v>
      </c>
      <c r="LB144" s="582">
        <v>110428</v>
      </c>
      <c r="LC144" s="582">
        <v>128615</v>
      </c>
      <c r="LD144" s="582">
        <v>56761</v>
      </c>
      <c r="LE144" s="582">
        <v>31400</v>
      </c>
      <c r="LF144" s="582">
        <v>285978</v>
      </c>
      <c r="LG144" s="582">
        <v>164406</v>
      </c>
      <c r="LH144" s="582">
        <v>1869866.57</v>
      </c>
      <c r="LI144" s="582">
        <v>55090</v>
      </c>
      <c r="LJ144" s="582">
        <v>767947</v>
      </c>
      <c r="LK144" s="582">
        <v>163340.51999999999</v>
      </c>
      <c r="LL144" s="582">
        <v>0</v>
      </c>
      <c r="LM144" s="582">
        <v>330616</v>
      </c>
      <c r="LN144" s="582">
        <v>178355</v>
      </c>
      <c r="LO144" s="582">
        <v>251295.5</v>
      </c>
      <c r="LP144" s="582">
        <v>12430</v>
      </c>
      <c r="LQ144" s="582">
        <v>340141.3</v>
      </c>
      <c r="LR144" s="582">
        <v>14673</v>
      </c>
      <c r="LS144" s="582">
        <v>73663</v>
      </c>
      <c r="LV144" s="582">
        <v>17775899.859999999</v>
      </c>
      <c r="LW144" s="582">
        <v>275943.59999999998</v>
      </c>
      <c r="LX144" s="582">
        <v>8161910.2199999997</v>
      </c>
      <c r="LY144" s="582">
        <v>137119.18</v>
      </c>
      <c r="LZ144" s="582">
        <v>1166</v>
      </c>
      <c r="MA144" s="582">
        <v>4093</v>
      </c>
      <c r="MB144" s="582">
        <v>3177</v>
      </c>
      <c r="MC144" s="582">
        <v>730</v>
      </c>
      <c r="MD144" s="582">
        <v>71075</v>
      </c>
      <c r="ME144" s="582">
        <v>36386</v>
      </c>
      <c r="MF144" s="582">
        <v>642805</v>
      </c>
      <c r="MH144" s="582">
        <v>8592</v>
      </c>
      <c r="MI144" s="582">
        <v>1132588.1000000001</v>
      </c>
      <c r="MJ144" s="582">
        <v>24124</v>
      </c>
      <c r="MK144" s="582">
        <v>36777</v>
      </c>
      <c r="ML144" s="582">
        <v>30582</v>
      </c>
      <c r="MM144" s="582">
        <v>1651439</v>
      </c>
      <c r="MN144" s="582">
        <v>1719978</v>
      </c>
      <c r="MO144" s="582">
        <v>104688</v>
      </c>
      <c r="MP144" s="582">
        <v>262607</v>
      </c>
      <c r="MQ144" s="582">
        <v>118390</v>
      </c>
      <c r="MR144" s="582">
        <v>96567</v>
      </c>
      <c r="MS144" s="582">
        <v>76477</v>
      </c>
      <c r="MT144" s="582">
        <v>92625</v>
      </c>
      <c r="MU144" s="582">
        <v>0</v>
      </c>
      <c r="MV144" s="582">
        <v>286748</v>
      </c>
      <c r="MW144" s="582">
        <v>9002</v>
      </c>
      <c r="MX144" s="582">
        <v>351828</v>
      </c>
      <c r="MY144" s="582">
        <v>285453</v>
      </c>
      <c r="MZ144" s="582">
        <v>2421.5</v>
      </c>
      <c r="NA144" s="582">
        <v>48473</v>
      </c>
      <c r="NB144" s="582">
        <v>2727</v>
      </c>
      <c r="NC144" s="582">
        <v>32181</v>
      </c>
      <c r="ND144" s="582">
        <v>3246</v>
      </c>
      <c r="NE144" s="582">
        <v>1405265.38</v>
      </c>
      <c r="NF144" s="582">
        <v>2436382</v>
      </c>
      <c r="NG144" s="582">
        <v>129586</v>
      </c>
      <c r="NH144" s="582">
        <v>513107</v>
      </c>
      <c r="NI144" s="582">
        <v>481557</v>
      </c>
      <c r="NJ144" s="582">
        <v>134151</v>
      </c>
      <c r="NK144" s="582">
        <v>126869.67</v>
      </c>
      <c r="NL144" s="582">
        <v>237721</v>
      </c>
      <c r="NM144" s="582">
        <v>8530</v>
      </c>
      <c r="NN144" s="582">
        <v>221482</v>
      </c>
      <c r="NO144" s="582">
        <v>707385</v>
      </c>
      <c r="NP144" s="582">
        <v>184159</v>
      </c>
      <c r="NQ144" s="582">
        <v>91798</v>
      </c>
      <c r="NR144" s="582">
        <v>105445</v>
      </c>
      <c r="NT144" s="582">
        <v>44429</v>
      </c>
      <c r="NU144" s="582">
        <v>13597</v>
      </c>
      <c r="NV144" s="582">
        <v>12697</v>
      </c>
      <c r="NW144" s="582">
        <v>22436</v>
      </c>
      <c r="NX144" s="582">
        <v>12258</v>
      </c>
      <c r="NY144" s="582">
        <v>10533252.59</v>
      </c>
      <c r="NZ144" s="582">
        <v>314100</v>
      </c>
      <c r="OA144" s="582">
        <v>4269</v>
      </c>
      <c r="OB144" s="582">
        <v>412644.55</v>
      </c>
      <c r="OC144" s="582">
        <v>0</v>
      </c>
      <c r="OE144" s="582">
        <v>6740435</v>
      </c>
      <c r="OF144" s="582">
        <v>26973</v>
      </c>
      <c r="OG144" s="582">
        <v>49059</v>
      </c>
      <c r="OH144" s="582">
        <v>104407.7</v>
      </c>
      <c r="OI144" s="582">
        <v>8181</v>
      </c>
      <c r="OJ144" s="582">
        <v>63220</v>
      </c>
      <c r="OK144" s="582">
        <v>820566.94</v>
      </c>
      <c r="OL144" s="582">
        <v>154075.6</v>
      </c>
      <c r="OM144" s="582">
        <v>3473953.44</v>
      </c>
      <c r="ON144" s="582">
        <v>3236959.9</v>
      </c>
      <c r="OO144" s="582">
        <v>91621</v>
      </c>
      <c r="OP144" s="582">
        <v>10260165</v>
      </c>
      <c r="OQ144" s="582">
        <v>721247</v>
      </c>
      <c r="OR144" s="582">
        <v>613573</v>
      </c>
      <c r="OT144" s="582">
        <v>940503</v>
      </c>
      <c r="OU144" s="582">
        <v>70467</v>
      </c>
      <c r="OV144" s="582">
        <v>114601.8</v>
      </c>
      <c r="OW144" s="582">
        <v>521006.52</v>
      </c>
      <c r="OX144" s="582">
        <v>736706</v>
      </c>
      <c r="OY144" s="582">
        <v>3501480.99</v>
      </c>
      <c r="OZ144" s="582">
        <v>347093.45</v>
      </c>
      <c r="PA144" s="582">
        <v>112556</v>
      </c>
      <c r="PB144" s="582">
        <v>0</v>
      </c>
      <c r="PC144" s="582">
        <v>39409.800000000003</v>
      </c>
      <c r="PD144" s="582">
        <v>0</v>
      </c>
      <c r="PG144" s="582">
        <v>10861</v>
      </c>
      <c r="PH144" s="582">
        <v>78883.61</v>
      </c>
      <c r="PI144" s="582">
        <v>1560</v>
      </c>
      <c r="PJ144" s="582">
        <v>0</v>
      </c>
      <c r="PL144" s="582">
        <v>480</v>
      </c>
      <c r="PM144" s="582">
        <v>10280</v>
      </c>
      <c r="PO144" s="582">
        <v>75</v>
      </c>
      <c r="PP144" s="582">
        <v>60</v>
      </c>
      <c r="PU144" s="582">
        <v>89728</v>
      </c>
      <c r="PV144" s="582">
        <v>96732.5</v>
      </c>
      <c r="PW144" s="582">
        <v>450</v>
      </c>
      <c r="PX144" s="582">
        <v>0</v>
      </c>
      <c r="QA144" s="582">
        <v>93688</v>
      </c>
      <c r="QB144" s="582">
        <v>260</v>
      </c>
      <c r="QC144" s="582">
        <v>2355</v>
      </c>
      <c r="QD144" s="582">
        <v>434</v>
      </c>
      <c r="QE144" s="582">
        <v>6554</v>
      </c>
      <c r="QF144" s="582">
        <v>130</v>
      </c>
      <c r="QH144" s="582">
        <v>4116</v>
      </c>
      <c r="QI144" s="582">
        <v>63090</v>
      </c>
      <c r="QJ144" s="582">
        <v>410</v>
      </c>
      <c r="QM144" s="582">
        <v>2744</v>
      </c>
      <c r="QO144" s="582">
        <v>0</v>
      </c>
      <c r="QP144" s="582">
        <v>452</v>
      </c>
      <c r="QU144" s="582">
        <v>12006.81</v>
      </c>
      <c r="QV144" s="582">
        <v>0</v>
      </c>
      <c r="QX144" s="582">
        <v>6147.5</v>
      </c>
      <c r="QZ144" s="582">
        <v>466</v>
      </c>
      <c r="RC144" s="582">
        <v>0</v>
      </c>
      <c r="RD144" s="582">
        <v>2103</v>
      </c>
      <c r="RE144" s="582">
        <v>0</v>
      </c>
      <c r="RH144" s="582">
        <v>734</v>
      </c>
      <c r="RI144" s="582">
        <v>10240</v>
      </c>
      <c r="RJ144" s="582">
        <v>0</v>
      </c>
      <c r="RM144" s="582">
        <v>1405</v>
      </c>
      <c r="RN144" s="582">
        <v>5496</v>
      </c>
      <c r="RO144" s="582">
        <v>0</v>
      </c>
      <c r="RP144" s="582">
        <v>7820</v>
      </c>
      <c r="RQ144" s="582">
        <v>260</v>
      </c>
      <c r="RR144" s="582">
        <v>0</v>
      </c>
      <c r="RT144" s="582">
        <v>232</v>
      </c>
      <c r="RU144" s="582">
        <v>488</v>
      </c>
      <c r="RW144" s="582">
        <v>29</v>
      </c>
      <c r="RX144" s="582">
        <v>0</v>
      </c>
      <c r="SB144" s="582">
        <v>236453</v>
      </c>
      <c r="SD144" s="582">
        <v>152073</v>
      </c>
      <c r="SE144" s="582">
        <v>40211</v>
      </c>
      <c r="SF144" s="582">
        <v>28133</v>
      </c>
      <c r="SG144" s="582">
        <v>166140</v>
      </c>
      <c r="SH144" s="582">
        <v>60931</v>
      </c>
      <c r="SI144" s="582">
        <v>102895</v>
      </c>
      <c r="SJ144" s="582">
        <v>8320</v>
      </c>
      <c r="SK144" s="582">
        <v>3150</v>
      </c>
      <c r="SL144" s="582">
        <v>-20322</v>
      </c>
      <c r="SM144" s="582">
        <v>1690</v>
      </c>
      <c r="SN144" s="582">
        <v>8808</v>
      </c>
      <c r="SO144" s="582">
        <v>915</v>
      </c>
      <c r="SP144" s="582">
        <v>2340</v>
      </c>
      <c r="SQ144" s="582">
        <v>7132</v>
      </c>
      <c r="SR144" s="582">
        <v>2860</v>
      </c>
      <c r="SS144" s="582">
        <v>3640</v>
      </c>
      <c r="ST144" s="582">
        <v>25665</v>
      </c>
      <c r="SU144" s="582">
        <v>36702</v>
      </c>
      <c r="SV144" s="582">
        <v>76019</v>
      </c>
      <c r="SW144" s="582">
        <v>595</v>
      </c>
      <c r="SX144" s="582">
        <v>44826</v>
      </c>
      <c r="SY144" s="582">
        <v>58775</v>
      </c>
      <c r="SZ144" s="582">
        <v>1190</v>
      </c>
      <c r="TA144" s="582">
        <v>1601</v>
      </c>
      <c r="TC144" s="582">
        <v>57186</v>
      </c>
      <c r="TD144" s="582">
        <v>0</v>
      </c>
      <c r="TE144" s="582">
        <v>9100</v>
      </c>
      <c r="TF144" s="582">
        <v>260</v>
      </c>
      <c r="TG144" s="582">
        <v>1460</v>
      </c>
      <c r="TH144" s="582">
        <v>2526</v>
      </c>
      <c r="TI144" s="582">
        <v>3364</v>
      </c>
      <c r="TJ144" s="582">
        <v>631</v>
      </c>
      <c r="TK144" s="582">
        <v>0</v>
      </c>
      <c r="TM144" s="582">
        <v>3940</v>
      </c>
      <c r="TN144" s="582">
        <v>16398</v>
      </c>
      <c r="TO144" s="582">
        <v>63</v>
      </c>
      <c r="TP144" s="582">
        <v>335</v>
      </c>
      <c r="TQ144" s="582">
        <v>24746</v>
      </c>
      <c r="TR144" s="582">
        <v>2340</v>
      </c>
      <c r="TS144" s="582">
        <v>4000</v>
      </c>
      <c r="TT144" s="582">
        <v>795</v>
      </c>
      <c r="TV144" s="582">
        <v>0</v>
      </c>
      <c r="TX144" s="582">
        <v>2801</v>
      </c>
      <c r="TY144" s="582">
        <v>0</v>
      </c>
      <c r="TZ144" s="582">
        <v>62966</v>
      </c>
      <c r="UA144" s="582">
        <v>0</v>
      </c>
      <c r="UB144" s="582">
        <v>11471</v>
      </c>
      <c r="UC144" s="582">
        <v>3401</v>
      </c>
      <c r="UD144" s="582">
        <v>32941.449999999997</v>
      </c>
      <c r="UE144" s="582">
        <v>34520</v>
      </c>
      <c r="UF144" s="582">
        <v>1280</v>
      </c>
      <c r="UK144" s="582">
        <v>20937.84</v>
      </c>
      <c r="UL144" s="582">
        <v>27891</v>
      </c>
      <c r="UM144" s="582">
        <v>7520</v>
      </c>
      <c r="UN144" s="582">
        <v>6716</v>
      </c>
      <c r="UO144" s="582">
        <v>6981</v>
      </c>
      <c r="UP144" s="582">
        <v>93846</v>
      </c>
      <c r="UQ144" s="582">
        <v>598634</v>
      </c>
      <c r="UR144" s="582">
        <v>5080</v>
      </c>
      <c r="UT144" s="582">
        <v>217897.94</v>
      </c>
      <c r="UU144" s="582">
        <v>0</v>
      </c>
      <c r="UW144" s="582">
        <v>151649</v>
      </c>
      <c r="UZ144" s="582">
        <v>720</v>
      </c>
      <c r="VA144" s="582">
        <v>780</v>
      </c>
      <c r="VB144" s="582">
        <v>390</v>
      </c>
      <c r="VC144" s="582">
        <v>48825</v>
      </c>
      <c r="VD144" s="582">
        <v>1125</v>
      </c>
      <c r="VG144" s="582">
        <v>480</v>
      </c>
      <c r="VH144" s="582">
        <v>120</v>
      </c>
      <c r="VI144" s="582">
        <v>1560</v>
      </c>
      <c r="VJ144" s="582">
        <v>4340</v>
      </c>
      <c r="VK144" s="582">
        <v>0</v>
      </c>
      <c r="VM144" s="582">
        <v>424</v>
      </c>
      <c r="VN144" s="582">
        <v>17193</v>
      </c>
      <c r="VO144" s="582">
        <v>429</v>
      </c>
      <c r="VQ144" s="582">
        <v>1680</v>
      </c>
      <c r="VR144" s="582">
        <v>146386</v>
      </c>
      <c r="VT144" s="582">
        <v>3160</v>
      </c>
      <c r="VU144" s="582">
        <v>0</v>
      </c>
      <c r="VV144" s="582">
        <v>0</v>
      </c>
      <c r="VW144" s="582">
        <v>0</v>
      </c>
      <c r="VX144" s="582">
        <v>75012</v>
      </c>
      <c r="VY144" s="582">
        <v>12142</v>
      </c>
      <c r="VZ144" s="582">
        <v>0</v>
      </c>
      <c r="WA144" s="582">
        <v>130</v>
      </c>
      <c r="WC144" s="582">
        <v>26000</v>
      </c>
      <c r="WD144" s="582">
        <v>11377</v>
      </c>
      <c r="WE144" s="582">
        <v>3137.49</v>
      </c>
      <c r="WG144" s="582">
        <v>812</v>
      </c>
      <c r="WH144" s="582">
        <v>3965</v>
      </c>
      <c r="WI144" s="582">
        <v>59644</v>
      </c>
      <c r="WJ144" s="582">
        <v>75</v>
      </c>
      <c r="WK144" s="582">
        <v>9070.85</v>
      </c>
      <c r="WL144" s="582">
        <v>36</v>
      </c>
      <c r="WM144" s="582">
        <v>806</v>
      </c>
      <c r="WO144" s="582">
        <v>45974</v>
      </c>
      <c r="WP144" s="582">
        <v>384</v>
      </c>
      <c r="WQ144" s="582">
        <v>150</v>
      </c>
      <c r="WR144" s="582">
        <v>75</v>
      </c>
      <c r="WS144" s="582">
        <v>1653</v>
      </c>
      <c r="WT144" s="582">
        <v>3884</v>
      </c>
      <c r="WU144" s="582">
        <v>12226</v>
      </c>
      <c r="WV144" s="582">
        <v>28604</v>
      </c>
      <c r="WW144" s="582">
        <v>15126</v>
      </c>
      <c r="WX144" s="582">
        <v>502</v>
      </c>
      <c r="WY144" s="582">
        <v>7281</v>
      </c>
      <c r="WZ144" s="582">
        <v>24307.25</v>
      </c>
      <c r="XB144" s="582">
        <v>0</v>
      </c>
      <c r="XC144" s="582">
        <v>0</v>
      </c>
      <c r="XD144" s="582">
        <v>625801</v>
      </c>
      <c r="XE144" s="582">
        <v>1206</v>
      </c>
      <c r="XF144" s="582">
        <v>40783</v>
      </c>
      <c r="XG144" s="582">
        <v>0</v>
      </c>
      <c r="XH144" s="582">
        <v>3071</v>
      </c>
      <c r="XS144" s="582">
        <v>0</v>
      </c>
      <c r="YF144" s="582">
        <v>95664</v>
      </c>
      <c r="YW144" s="582">
        <v>219081</v>
      </c>
      <c r="YX144" s="582">
        <v>64833</v>
      </c>
      <c r="YY144" s="582">
        <v>910</v>
      </c>
      <c r="ZA144" s="582">
        <v>97047</v>
      </c>
      <c r="ZB144" s="582">
        <v>1570</v>
      </c>
      <c r="ZC144" s="582">
        <v>6900</v>
      </c>
      <c r="ZD144" s="582">
        <v>4288</v>
      </c>
      <c r="ZM144" s="582">
        <v>439347.93</v>
      </c>
      <c r="ZO144" s="582">
        <v>13692</v>
      </c>
      <c r="ZU144" s="582">
        <v>6726</v>
      </c>
      <c r="ZV144" s="582">
        <v>225</v>
      </c>
      <c r="ZX144" s="582">
        <v>0</v>
      </c>
      <c r="AAC144" s="582">
        <v>2340</v>
      </c>
      <c r="AAE144" s="582">
        <v>600</v>
      </c>
      <c r="AAG144" s="582">
        <v>1690</v>
      </c>
      <c r="AAL144" s="582">
        <v>22851</v>
      </c>
      <c r="AAN144" s="582">
        <v>900</v>
      </c>
      <c r="AAO144" s="582">
        <v>1120</v>
      </c>
      <c r="AAP144" s="582">
        <v>0</v>
      </c>
      <c r="AAR144" s="582">
        <v>7500</v>
      </c>
      <c r="AAS144" s="582">
        <v>0</v>
      </c>
      <c r="AAT144" s="582">
        <v>0</v>
      </c>
      <c r="AAU144" s="582">
        <v>1600</v>
      </c>
      <c r="AAV144" s="582">
        <v>12700</v>
      </c>
      <c r="AAW144" s="582">
        <v>0</v>
      </c>
      <c r="AAX144" s="582">
        <v>3200</v>
      </c>
      <c r="ABA144" s="582">
        <v>221095</v>
      </c>
      <c r="ABB144" s="582">
        <v>22000</v>
      </c>
      <c r="ABD144" s="582">
        <v>2490</v>
      </c>
      <c r="ABE144" s="582">
        <v>6400</v>
      </c>
      <c r="ABF144" s="582">
        <v>4500</v>
      </c>
      <c r="ABH144" s="582">
        <v>16000</v>
      </c>
      <c r="ABI144" s="582">
        <v>818</v>
      </c>
      <c r="ABJ144" s="582">
        <v>580</v>
      </c>
      <c r="ABK144" s="582">
        <v>0</v>
      </c>
      <c r="ABL144" s="582">
        <v>9753.7000000000007</v>
      </c>
      <c r="ABM144" s="582">
        <v>0</v>
      </c>
      <c r="ABN144" s="582">
        <v>0</v>
      </c>
      <c r="ABP144" s="582">
        <v>37492</v>
      </c>
      <c r="ABQ144" s="582">
        <v>87373</v>
      </c>
      <c r="ABR144" s="582">
        <v>1356</v>
      </c>
      <c r="ABS144" s="582">
        <v>8625</v>
      </c>
      <c r="ABT144" s="582">
        <v>3327</v>
      </c>
      <c r="ABU144" s="582">
        <v>182331</v>
      </c>
      <c r="ABV144" s="582">
        <v>3634</v>
      </c>
      <c r="ABW144" s="582">
        <v>6193</v>
      </c>
      <c r="ABY144" s="582">
        <v>2296978.65</v>
      </c>
      <c r="ABZ144" s="582">
        <v>200978</v>
      </c>
      <c r="ACA144" s="582">
        <v>819256.4</v>
      </c>
      <c r="ACB144" s="582">
        <v>416373</v>
      </c>
      <c r="ACC144" s="582">
        <v>389020</v>
      </c>
      <c r="ACD144" s="582">
        <v>235557</v>
      </c>
      <c r="ACE144" s="582">
        <v>456087</v>
      </c>
      <c r="ACF144" s="582">
        <v>6636</v>
      </c>
      <c r="ACG144" s="582">
        <v>18551</v>
      </c>
      <c r="ACH144" s="582">
        <v>49518</v>
      </c>
      <c r="ACI144" s="582">
        <v>673091</v>
      </c>
      <c r="ACJ144" s="582">
        <v>3016703.56</v>
      </c>
      <c r="ACK144" s="582">
        <v>1012</v>
      </c>
      <c r="ACL144" s="582">
        <v>83</v>
      </c>
      <c r="ACM144" s="582">
        <v>15469</v>
      </c>
      <c r="ACN144" s="582">
        <v>65019</v>
      </c>
      <c r="ACP144" s="582">
        <v>1440</v>
      </c>
      <c r="ACQ144" s="582">
        <v>0</v>
      </c>
      <c r="ACR144" s="582">
        <v>397013</v>
      </c>
      <c r="ACS144" s="582">
        <v>48024</v>
      </c>
      <c r="ACT144" s="582">
        <v>897853</v>
      </c>
      <c r="ACU144" s="582">
        <v>49502.52</v>
      </c>
      <c r="ACV144" s="582">
        <v>0</v>
      </c>
      <c r="ACW144" s="582">
        <v>4150</v>
      </c>
      <c r="ACX144" s="582">
        <v>280159</v>
      </c>
      <c r="ACY144" s="582">
        <v>6875</v>
      </c>
      <c r="ADA144" s="582">
        <v>102580</v>
      </c>
      <c r="ADB144" s="582">
        <v>1503</v>
      </c>
      <c r="ADG144" s="582">
        <v>0</v>
      </c>
      <c r="ADI144" s="582">
        <v>103316</v>
      </c>
      <c r="ADJ144" s="582">
        <v>33143</v>
      </c>
      <c r="ADK144" s="582">
        <v>187810</v>
      </c>
      <c r="ADL144" s="582">
        <v>31485</v>
      </c>
      <c r="ADM144" s="582">
        <v>2721869</v>
      </c>
      <c r="ADO144" s="582">
        <v>895210</v>
      </c>
      <c r="ADP144" s="582">
        <v>6934597.8200000003</v>
      </c>
      <c r="ADQ144" s="582">
        <v>328901</v>
      </c>
      <c r="ADR144" s="582">
        <v>595360</v>
      </c>
      <c r="ADS144" s="582">
        <v>277499</v>
      </c>
      <c r="ADT144" s="582">
        <v>343903</v>
      </c>
      <c r="ADU144" s="582">
        <v>18162</v>
      </c>
      <c r="ADV144" s="582">
        <v>20896</v>
      </c>
      <c r="ADW144" s="582">
        <v>121758</v>
      </c>
      <c r="ADX144" s="582">
        <v>0</v>
      </c>
      <c r="ADY144" s="582">
        <v>101614</v>
      </c>
      <c r="ADZ144" s="582">
        <v>400186.61</v>
      </c>
      <c r="AEA144" s="582">
        <v>1109607.3999999999</v>
      </c>
      <c r="AEB144" s="582">
        <v>153672</v>
      </c>
      <c r="AEC144" s="582">
        <v>445688</v>
      </c>
      <c r="AED144" s="582">
        <v>266614.55</v>
      </c>
      <c r="AEE144" s="582">
        <v>46577</v>
      </c>
      <c r="AEF144" s="582">
        <v>2392</v>
      </c>
      <c r="AEG144" s="582">
        <v>61125</v>
      </c>
      <c r="AEH144" s="582">
        <v>1373.44</v>
      </c>
      <c r="AEI144" s="582">
        <v>514638.8</v>
      </c>
      <c r="AEJ144" s="582">
        <v>0</v>
      </c>
      <c r="AEK144" s="582">
        <v>335283.49</v>
      </c>
      <c r="AEL144" s="582">
        <v>35482</v>
      </c>
      <c r="AEM144" s="582">
        <v>17322</v>
      </c>
      <c r="AEN144" s="582">
        <v>30484</v>
      </c>
      <c r="AEO144" s="582">
        <v>32699886.59</v>
      </c>
      <c r="AEP144" s="582">
        <v>1500</v>
      </c>
      <c r="AEQ144" s="582">
        <v>56276</v>
      </c>
      <c r="AER144" s="582">
        <v>0</v>
      </c>
      <c r="AES144" s="582">
        <v>532055</v>
      </c>
      <c r="AET144" s="582">
        <v>6742</v>
      </c>
      <c r="AEU144" s="582">
        <v>38103</v>
      </c>
      <c r="AEV144" s="582">
        <v>9134</v>
      </c>
      <c r="AEW144" s="582">
        <v>4295</v>
      </c>
      <c r="AEX144" s="582">
        <v>37934</v>
      </c>
      <c r="AEY144" s="582">
        <v>338137.97</v>
      </c>
      <c r="AEZ144" s="582">
        <v>5278</v>
      </c>
      <c r="AFA144" s="582">
        <v>104239.5</v>
      </c>
      <c r="AFB144" s="582">
        <v>33254</v>
      </c>
      <c r="AFC144" s="582">
        <v>277</v>
      </c>
      <c r="AFD144" s="582">
        <v>35383</v>
      </c>
      <c r="AFE144" s="582">
        <v>7795</v>
      </c>
      <c r="AFF144" s="582">
        <v>11764</v>
      </c>
      <c r="AFI144" s="582">
        <v>0</v>
      </c>
      <c r="AFL144" s="582">
        <v>130</v>
      </c>
      <c r="AFP144" s="582">
        <v>4158</v>
      </c>
      <c r="AFQ144" s="582">
        <v>721475.58</v>
      </c>
      <c r="AFR144" s="582">
        <v>10760.5</v>
      </c>
      <c r="AFS144" s="582">
        <v>13280</v>
      </c>
      <c r="AFT144" s="582">
        <v>725</v>
      </c>
      <c r="AFX144" s="582">
        <v>43684</v>
      </c>
      <c r="AGA144" s="582">
        <v>430</v>
      </c>
      <c r="AGC144" s="582">
        <v>840</v>
      </c>
      <c r="AGG144" s="582">
        <v>57100</v>
      </c>
      <c r="AGI144" s="582">
        <v>17</v>
      </c>
      <c r="AGJ144" s="582">
        <v>9000</v>
      </c>
      <c r="AGL144" s="582">
        <v>0</v>
      </c>
      <c r="AGM144" s="582">
        <v>6500</v>
      </c>
      <c r="AGN144" s="582">
        <v>498555</v>
      </c>
      <c r="AGO144" s="582">
        <v>228227.5</v>
      </c>
      <c r="AGV144" s="582">
        <v>765469</v>
      </c>
      <c r="AGW144" s="582">
        <v>32435</v>
      </c>
      <c r="AGX144" s="582">
        <v>8238</v>
      </c>
      <c r="AGY144" s="582">
        <v>11458</v>
      </c>
      <c r="AGZ144" s="582">
        <v>3640</v>
      </c>
      <c r="AHA144" s="582">
        <v>15206</v>
      </c>
      <c r="AHB144" s="582">
        <v>25200</v>
      </c>
      <c r="AHC144" s="582">
        <v>40891</v>
      </c>
      <c r="AHE144" s="582">
        <v>4978</v>
      </c>
      <c r="AHF144" s="582">
        <v>57883</v>
      </c>
      <c r="AHG144" s="582">
        <v>393128</v>
      </c>
      <c r="AHH144" s="582">
        <v>52404</v>
      </c>
      <c r="AHI144" s="582">
        <v>5185</v>
      </c>
      <c r="AHJ144" s="582">
        <v>636</v>
      </c>
      <c r="AHK144" s="582">
        <v>152077</v>
      </c>
      <c r="AHM144" s="582">
        <v>8631</v>
      </c>
      <c r="AHO144" s="582">
        <v>130</v>
      </c>
      <c r="AHQ144" s="576">
        <v>128998.75</v>
      </c>
      <c r="AHR144" s="576">
        <v>0</v>
      </c>
      <c r="AHS144" s="576">
        <v>260</v>
      </c>
      <c r="AHT144" s="582">
        <f t="shared" si="81"/>
        <v>214529287.53000009</v>
      </c>
      <c r="AHV144" s="611" t="s">
        <v>6248</v>
      </c>
      <c r="AHW144" s="611" t="s">
        <v>6196</v>
      </c>
      <c r="AHX144" s="611" t="s">
        <v>6197</v>
      </c>
    </row>
    <row r="145" spans="1:908" x14ac:dyDescent="0.7">
      <c r="A145" s="576" t="str">
        <f t="shared" si="80"/>
        <v>ภาระ</v>
      </c>
      <c r="B145" s="581" t="s">
        <v>6192</v>
      </c>
      <c r="C145" s="582" t="s">
        <v>6193</v>
      </c>
      <c r="D145" s="582">
        <v>70982.27</v>
      </c>
      <c r="E145" s="582">
        <v>5337</v>
      </c>
      <c r="F145" s="582">
        <v>99258</v>
      </c>
      <c r="G145" s="582">
        <v>0</v>
      </c>
      <c r="H145" s="582">
        <v>24817</v>
      </c>
      <c r="I145" s="582">
        <v>11624</v>
      </c>
      <c r="K145" s="582">
        <v>9893</v>
      </c>
      <c r="L145" s="582">
        <v>3504</v>
      </c>
      <c r="M145" s="582">
        <v>11714</v>
      </c>
      <c r="N145" s="582">
        <v>1313</v>
      </c>
      <c r="O145" s="582">
        <v>5752</v>
      </c>
      <c r="P145" s="582">
        <v>316</v>
      </c>
      <c r="Q145" s="582">
        <v>26643</v>
      </c>
      <c r="R145" s="582">
        <v>718</v>
      </c>
      <c r="T145" s="582">
        <v>4394</v>
      </c>
      <c r="U145" s="582">
        <v>10150</v>
      </c>
      <c r="W145" s="582">
        <v>23925</v>
      </c>
      <c r="X145" s="582">
        <v>43776</v>
      </c>
      <c r="Y145" s="582">
        <v>26346</v>
      </c>
      <c r="Z145" s="582">
        <v>194379.93</v>
      </c>
      <c r="AA145" s="582">
        <v>16817</v>
      </c>
      <c r="AB145" s="582">
        <v>343703</v>
      </c>
      <c r="AC145" s="582">
        <v>921139</v>
      </c>
      <c r="AD145" s="582">
        <v>34663</v>
      </c>
      <c r="AE145" s="582">
        <v>12021</v>
      </c>
      <c r="AF145" s="582">
        <v>100838</v>
      </c>
      <c r="AG145" s="582">
        <v>67844</v>
      </c>
      <c r="AH145" s="582">
        <v>285429</v>
      </c>
      <c r="AI145" s="582">
        <v>354613</v>
      </c>
      <c r="AJ145" s="582">
        <v>87771</v>
      </c>
      <c r="AK145" s="582">
        <v>1629</v>
      </c>
      <c r="AL145" s="582">
        <v>22740</v>
      </c>
      <c r="AM145" s="582">
        <v>88293</v>
      </c>
      <c r="AN145" s="582">
        <v>0</v>
      </c>
      <c r="AO145" s="582">
        <v>111122</v>
      </c>
      <c r="AP145" s="582">
        <v>91755</v>
      </c>
      <c r="AQ145" s="582">
        <v>13436</v>
      </c>
      <c r="AR145" s="582">
        <v>303325</v>
      </c>
      <c r="AS145" s="582">
        <v>0</v>
      </c>
      <c r="AT145" s="582">
        <v>1930</v>
      </c>
      <c r="AU145" s="582">
        <v>5250</v>
      </c>
      <c r="AW145" s="582">
        <v>13485</v>
      </c>
      <c r="AY145" s="582">
        <v>3600</v>
      </c>
      <c r="BJ145" s="582">
        <v>0</v>
      </c>
      <c r="BK145" s="582">
        <v>8418.4</v>
      </c>
      <c r="BM145" s="582">
        <v>3592</v>
      </c>
      <c r="BO145" s="582">
        <v>0</v>
      </c>
      <c r="BR145" s="582">
        <v>12738</v>
      </c>
      <c r="BT145" s="582">
        <v>350</v>
      </c>
      <c r="BU145" s="582">
        <v>1021</v>
      </c>
      <c r="BW145" s="582">
        <v>564</v>
      </c>
      <c r="BX145" s="582">
        <v>700</v>
      </c>
      <c r="BY145" s="582">
        <v>12503</v>
      </c>
      <c r="BZ145" s="582">
        <v>37244</v>
      </c>
      <c r="CE145" s="582">
        <v>224</v>
      </c>
      <c r="CF145" s="582">
        <v>3095</v>
      </c>
      <c r="CG145" s="582">
        <v>53985</v>
      </c>
      <c r="CH145" s="582">
        <v>0</v>
      </c>
      <c r="CI145" s="582">
        <v>9163</v>
      </c>
      <c r="CJ145" s="582">
        <v>0</v>
      </c>
      <c r="CK145" s="582">
        <v>2100</v>
      </c>
      <c r="CL145" s="582">
        <v>2523</v>
      </c>
      <c r="CM145" s="582">
        <v>0</v>
      </c>
      <c r="CN145" s="582">
        <v>2042</v>
      </c>
      <c r="CP145" s="582">
        <v>9478</v>
      </c>
      <c r="CR145" s="582">
        <v>47512</v>
      </c>
      <c r="CS145" s="582">
        <v>0</v>
      </c>
      <c r="CT145" s="582">
        <v>92369</v>
      </c>
      <c r="CU145" s="582">
        <v>11085</v>
      </c>
      <c r="CV145" s="582">
        <v>228038</v>
      </c>
      <c r="CX145" s="582">
        <v>0</v>
      </c>
      <c r="CY145" s="582">
        <v>65594</v>
      </c>
      <c r="CZ145" s="582">
        <v>30352</v>
      </c>
      <c r="DA145" s="582">
        <v>57158</v>
      </c>
      <c r="DB145" s="582">
        <v>30161</v>
      </c>
      <c r="DC145" s="582">
        <v>1215468</v>
      </c>
      <c r="DD145" s="582">
        <v>6153</v>
      </c>
      <c r="DE145" s="582">
        <v>2057</v>
      </c>
      <c r="DF145" s="582">
        <v>132608</v>
      </c>
      <c r="DG145" s="582">
        <v>93837</v>
      </c>
      <c r="DH145" s="582">
        <v>38899</v>
      </c>
      <c r="DI145" s="582">
        <v>136779.82999999999</v>
      </c>
      <c r="DJ145" s="582">
        <v>7853</v>
      </c>
      <c r="DK145" s="582">
        <v>113074</v>
      </c>
      <c r="DL145" s="582">
        <v>99431</v>
      </c>
      <c r="DM145" s="582">
        <v>14106</v>
      </c>
      <c r="DN145" s="582">
        <v>47909</v>
      </c>
      <c r="DO145" s="582">
        <v>53619</v>
      </c>
      <c r="DP145" s="582">
        <v>0</v>
      </c>
      <c r="DQ145" s="582">
        <v>522421</v>
      </c>
      <c r="DR145" s="582">
        <v>5602</v>
      </c>
      <c r="DS145" s="582">
        <v>46782</v>
      </c>
      <c r="DT145" s="582">
        <v>4336</v>
      </c>
      <c r="DU145" s="582">
        <v>115</v>
      </c>
      <c r="DV145" s="582">
        <v>7751</v>
      </c>
      <c r="DW145" s="582">
        <v>10762</v>
      </c>
      <c r="DZ145" s="582">
        <v>14347</v>
      </c>
      <c r="EA145" s="582">
        <v>543</v>
      </c>
      <c r="EB145" s="582">
        <v>3500</v>
      </c>
      <c r="EC145" s="582">
        <v>2602</v>
      </c>
      <c r="ED145" s="582">
        <v>3150</v>
      </c>
      <c r="EE145" s="582">
        <v>619</v>
      </c>
      <c r="EF145" s="582">
        <v>1034</v>
      </c>
      <c r="EG145" s="582">
        <v>2067</v>
      </c>
      <c r="EH145" s="582">
        <v>0</v>
      </c>
      <c r="EI145" s="582">
        <v>29288</v>
      </c>
      <c r="EJ145" s="582">
        <v>29801</v>
      </c>
      <c r="EK145" s="582">
        <v>79904</v>
      </c>
      <c r="EL145" s="582">
        <v>3222</v>
      </c>
      <c r="EM145" s="582">
        <v>18311</v>
      </c>
      <c r="EN145" s="582">
        <v>497561.86</v>
      </c>
      <c r="EW145" s="582">
        <v>33714</v>
      </c>
      <c r="EX145" s="582">
        <v>0</v>
      </c>
      <c r="EY145" s="582">
        <v>193</v>
      </c>
      <c r="EZ145" s="582">
        <v>1665</v>
      </c>
      <c r="FA145" s="582">
        <v>22111</v>
      </c>
      <c r="FB145" s="582">
        <v>88291</v>
      </c>
      <c r="FC145" s="582">
        <v>5165</v>
      </c>
      <c r="FD145" s="582">
        <v>14020</v>
      </c>
      <c r="FE145" s="582">
        <v>43488.71</v>
      </c>
      <c r="FF145" s="582">
        <v>0</v>
      </c>
      <c r="FG145" s="582">
        <v>0</v>
      </c>
      <c r="FH145" s="582">
        <v>1765</v>
      </c>
      <c r="FI145" s="582">
        <v>8086</v>
      </c>
      <c r="FJ145" s="582">
        <v>8066</v>
      </c>
      <c r="FL145" s="582">
        <v>11674</v>
      </c>
      <c r="FM145" s="582">
        <v>11014</v>
      </c>
      <c r="FN145" s="582">
        <v>6991</v>
      </c>
      <c r="FO145" s="582">
        <v>0</v>
      </c>
      <c r="FQ145" s="582">
        <v>289586</v>
      </c>
      <c r="FS145" s="582">
        <v>8823</v>
      </c>
      <c r="FT145" s="582">
        <v>879</v>
      </c>
      <c r="FU145" s="582">
        <v>32707</v>
      </c>
      <c r="FV145" s="582">
        <v>26044</v>
      </c>
      <c r="FW145" s="582">
        <v>49268</v>
      </c>
      <c r="FX145" s="582">
        <v>112</v>
      </c>
      <c r="FY145" s="582">
        <v>1342</v>
      </c>
      <c r="FZ145" s="582">
        <v>157</v>
      </c>
      <c r="GA145" s="582">
        <v>14701</v>
      </c>
      <c r="GB145" s="582">
        <v>2906</v>
      </c>
      <c r="GC145" s="582">
        <v>8719.23</v>
      </c>
      <c r="GE145" s="582">
        <v>557</v>
      </c>
      <c r="GG145" s="582">
        <v>671</v>
      </c>
      <c r="GH145" s="582">
        <v>48210.63</v>
      </c>
      <c r="GI145" s="582">
        <v>700</v>
      </c>
      <c r="GJ145" s="582">
        <v>23246</v>
      </c>
      <c r="GL145" s="582">
        <v>25443</v>
      </c>
      <c r="GM145" s="582">
        <v>535</v>
      </c>
      <c r="GT145" s="582">
        <v>107</v>
      </c>
      <c r="GW145" s="582">
        <v>350</v>
      </c>
      <c r="GY145" s="582">
        <v>366417</v>
      </c>
      <c r="HA145" s="582">
        <v>14622.5</v>
      </c>
      <c r="HB145" s="582">
        <v>108117.5</v>
      </c>
      <c r="HC145" s="582">
        <v>114647</v>
      </c>
      <c r="HE145" s="582">
        <v>299515</v>
      </c>
      <c r="HF145" s="582">
        <v>674316</v>
      </c>
      <c r="HG145" s="582">
        <v>2974112</v>
      </c>
      <c r="HH145" s="582">
        <v>711917</v>
      </c>
      <c r="HI145" s="582">
        <v>6484</v>
      </c>
      <c r="HK145" s="582">
        <v>11286</v>
      </c>
      <c r="HL145" s="582">
        <v>48908</v>
      </c>
      <c r="HM145" s="582">
        <v>1425140</v>
      </c>
      <c r="HN145" s="582">
        <v>2970337</v>
      </c>
      <c r="HO145" s="582">
        <v>152401</v>
      </c>
      <c r="HP145" s="582">
        <v>163637.01</v>
      </c>
      <c r="HQ145" s="582">
        <v>1411849</v>
      </c>
      <c r="HR145" s="582">
        <v>1060584.17</v>
      </c>
      <c r="HS145" s="582">
        <v>40715</v>
      </c>
      <c r="HT145" s="582">
        <v>13812</v>
      </c>
      <c r="HU145" s="582">
        <v>4008</v>
      </c>
      <c r="HV145" s="582">
        <v>26486</v>
      </c>
      <c r="HW145" s="582">
        <v>44844</v>
      </c>
      <c r="HY145" s="582">
        <v>47261</v>
      </c>
      <c r="HZ145" s="582">
        <v>15021</v>
      </c>
      <c r="IA145" s="582">
        <v>7229</v>
      </c>
      <c r="IB145" s="582">
        <v>3251</v>
      </c>
      <c r="IC145" s="582">
        <v>14329</v>
      </c>
      <c r="ID145" s="582">
        <v>22980</v>
      </c>
      <c r="IF145" s="582">
        <v>18089</v>
      </c>
      <c r="IJ145" s="582">
        <v>17334</v>
      </c>
      <c r="IK145" s="582">
        <v>20851</v>
      </c>
      <c r="IL145" s="582">
        <v>1571</v>
      </c>
      <c r="IM145" s="582">
        <v>70009</v>
      </c>
      <c r="IN145" s="582">
        <v>6368</v>
      </c>
      <c r="IO145" s="582">
        <v>8305</v>
      </c>
      <c r="IP145" s="582">
        <v>14116</v>
      </c>
      <c r="IQ145" s="582">
        <v>3951</v>
      </c>
      <c r="IS145" s="582">
        <v>27023</v>
      </c>
      <c r="IT145" s="582">
        <v>148780</v>
      </c>
      <c r="IU145" s="582">
        <v>19584</v>
      </c>
      <c r="IV145" s="582">
        <v>0</v>
      </c>
      <c r="IX145" s="582">
        <v>333969</v>
      </c>
      <c r="IY145" s="582">
        <v>250</v>
      </c>
      <c r="JA145" s="582">
        <v>0</v>
      </c>
      <c r="JB145" s="582">
        <v>386</v>
      </c>
      <c r="JC145" s="582">
        <v>3557</v>
      </c>
      <c r="JD145" s="582">
        <v>0</v>
      </c>
      <c r="JF145" s="582">
        <v>7255</v>
      </c>
      <c r="JG145" s="582">
        <v>0</v>
      </c>
      <c r="JH145" s="582">
        <v>5295</v>
      </c>
      <c r="JK145" s="582">
        <v>20504</v>
      </c>
      <c r="JL145" s="582">
        <v>6671</v>
      </c>
      <c r="JM145" s="582">
        <v>4431</v>
      </c>
      <c r="JN145" s="582">
        <v>0</v>
      </c>
      <c r="JO145" s="582">
        <v>7813</v>
      </c>
      <c r="JP145" s="582">
        <v>0</v>
      </c>
      <c r="KJ145" s="582">
        <v>1490660.54</v>
      </c>
      <c r="KK145" s="582">
        <v>55389</v>
      </c>
      <c r="KL145" s="582">
        <v>571037</v>
      </c>
      <c r="KM145" s="582">
        <v>194603</v>
      </c>
      <c r="KN145" s="582">
        <v>115753</v>
      </c>
      <c r="KO145" s="582">
        <v>110761</v>
      </c>
      <c r="KP145" s="582">
        <v>81917</v>
      </c>
      <c r="KQ145" s="582">
        <v>78908</v>
      </c>
      <c r="KR145" s="582">
        <v>148854</v>
      </c>
      <c r="KS145" s="582">
        <v>27718</v>
      </c>
      <c r="KT145" s="582">
        <v>58899</v>
      </c>
      <c r="KU145" s="582">
        <v>340282</v>
      </c>
      <c r="KV145" s="582">
        <v>86395.47</v>
      </c>
      <c r="KW145" s="582">
        <v>182109</v>
      </c>
      <c r="KX145" s="582">
        <v>218687</v>
      </c>
      <c r="KY145" s="582">
        <v>44477</v>
      </c>
      <c r="KZ145" s="582">
        <v>20361</v>
      </c>
      <c r="LA145" s="582">
        <v>194566</v>
      </c>
      <c r="LB145" s="582">
        <v>21640</v>
      </c>
      <c r="LC145" s="582">
        <v>60804</v>
      </c>
      <c r="LD145" s="582">
        <v>68374</v>
      </c>
      <c r="LE145" s="582">
        <v>44186</v>
      </c>
      <c r="LF145" s="582">
        <v>152468</v>
      </c>
      <c r="LG145" s="582">
        <v>31346</v>
      </c>
      <c r="LH145" s="582">
        <v>241564.66</v>
      </c>
      <c r="LI145" s="582">
        <v>138699</v>
      </c>
      <c r="LJ145" s="582">
        <v>213100</v>
      </c>
      <c r="LK145" s="582">
        <v>210886</v>
      </c>
      <c r="LL145" s="582">
        <v>0</v>
      </c>
      <c r="LM145" s="582">
        <v>163788</v>
      </c>
      <c r="LN145" s="582">
        <v>37905</v>
      </c>
      <c r="LO145" s="582">
        <v>345072.5</v>
      </c>
      <c r="LP145" s="582">
        <v>-23040</v>
      </c>
      <c r="LQ145" s="582">
        <v>34900.5</v>
      </c>
      <c r="LR145" s="582">
        <v>33846</v>
      </c>
      <c r="LS145" s="582">
        <v>186210</v>
      </c>
      <c r="LV145" s="582">
        <v>403018</v>
      </c>
      <c r="LY145" s="582">
        <v>415232.11</v>
      </c>
      <c r="LZ145" s="582">
        <v>765</v>
      </c>
      <c r="MA145" s="582">
        <v>179390.74</v>
      </c>
      <c r="MB145" s="582">
        <v>8096</v>
      </c>
      <c r="MC145" s="582">
        <v>1000</v>
      </c>
      <c r="MD145" s="582">
        <v>40593</v>
      </c>
      <c r="ME145" s="582">
        <v>72089</v>
      </c>
      <c r="MF145" s="582">
        <v>8571</v>
      </c>
      <c r="MH145" s="582">
        <v>19655</v>
      </c>
      <c r="MI145" s="582">
        <v>754253.29</v>
      </c>
      <c r="MJ145" s="582">
        <v>7898</v>
      </c>
      <c r="MK145" s="582">
        <v>12203</v>
      </c>
      <c r="ML145" s="582">
        <v>9550</v>
      </c>
      <c r="MM145" s="582">
        <v>468841</v>
      </c>
      <c r="MN145" s="582">
        <v>1006679</v>
      </c>
      <c r="MO145" s="582">
        <v>34481</v>
      </c>
      <c r="MP145" s="582">
        <v>86457</v>
      </c>
      <c r="MQ145" s="582">
        <v>37459</v>
      </c>
      <c r="MR145" s="582">
        <v>31157</v>
      </c>
      <c r="MS145" s="582">
        <v>24865</v>
      </c>
      <c r="MT145" s="582">
        <v>156774</v>
      </c>
      <c r="MU145" s="582">
        <v>0</v>
      </c>
      <c r="MV145" s="582">
        <v>737056</v>
      </c>
      <c r="MW145" s="582">
        <v>27040</v>
      </c>
      <c r="MX145" s="582">
        <v>3250134.02</v>
      </c>
      <c r="MY145" s="582">
        <v>430444</v>
      </c>
      <c r="MZ145" s="582">
        <v>535</v>
      </c>
      <c r="NA145" s="582">
        <v>125044</v>
      </c>
      <c r="NB145" s="582">
        <v>268082</v>
      </c>
      <c r="NC145" s="582">
        <v>32398</v>
      </c>
      <c r="ND145" s="582">
        <v>8810</v>
      </c>
      <c r="NE145" s="582">
        <v>205389.05</v>
      </c>
      <c r="NF145" s="582">
        <v>76767</v>
      </c>
      <c r="NG145" s="582">
        <v>342038</v>
      </c>
      <c r="NH145" s="582">
        <v>792597</v>
      </c>
      <c r="NI145" s="582">
        <v>548850</v>
      </c>
      <c r="NJ145" s="582">
        <v>96441</v>
      </c>
      <c r="NK145" s="582">
        <v>258961.25</v>
      </c>
      <c r="NL145" s="582">
        <v>412460</v>
      </c>
      <c r="NM145" s="582">
        <v>117561</v>
      </c>
      <c r="NN145" s="582">
        <v>117844</v>
      </c>
      <c r="NO145" s="582">
        <v>779464.81</v>
      </c>
      <c r="NP145" s="582">
        <v>7993.5</v>
      </c>
      <c r="NQ145" s="582">
        <v>233177</v>
      </c>
      <c r="NR145" s="582">
        <v>104401</v>
      </c>
      <c r="NS145" s="582">
        <v>221412</v>
      </c>
      <c r="NT145" s="582">
        <v>49042</v>
      </c>
      <c r="NU145" s="582">
        <v>35441</v>
      </c>
      <c r="NW145" s="582">
        <v>21274</v>
      </c>
      <c r="NX145" s="582">
        <v>31331</v>
      </c>
      <c r="NY145" s="582">
        <v>35263.040000000001</v>
      </c>
      <c r="OA145" s="582">
        <v>2946</v>
      </c>
      <c r="OB145" s="582">
        <v>7675</v>
      </c>
      <c r="OC145" s="582">
        <v>0</v>
      </c>
      <c r="OE145" s="582">
        <v>7495080.0199999996</v>
      </c>
      <c r="OF145" s="582">
        <v>75353</v>
      </c>
      <c r="OG145" s="582">
        <v>40961.199999999997</v>
      </c>
      <c r="OH145" s="582">
        <v>1075620.55</v>
      </c>
      <c r="OI145" s="582">
        <v>20629</v>
      </c>
      <c r="OJ145" s="582">
        <v>87727</v>
      </c>
      <c r="OK145" s="582">
        <v>1707270</v>
      </c>
      <c r="OL145" s="582">
        <v>66864.75</v>
      </c>
      <c r="ON145" s="582">
        <v>723552.19</v>
      </c>
      <c r="OO145" s="582">
        <v>642855.12</v>
      </c>
      <c r="OP145" s="582">
        <v>2359727</v>
      </c>
      <c r="OQ145" s="582">
        <v>500306.2</v>
      </c>
      <c r="OR145" s="582">
        <v>151161</v>
      </c>
      <c r="OT145" s="582">
        <v>1512846</v>
      </c>
      <c r="OU145" s="582">
        <v>104211.04</v>
      </c>
      <c r="OV145" s="582">
        <v>1167897</v>
      </c>
      <c r="OW145" s="582">
        <v>940483</v>
      </c>
      <c r="OX145" s="582">
        <v>1666531</v>
      </c>
      <c r="OY145" s="582">
        <v>4173557</v>
      </c>
      <c r="OZ145" s="582">
        <v>628165.24</v>
      </c>
      <c r="PA145" s="582">
        <v>161280</v>
      </c>
      <c r="PB145" s="582">
        <v>0</v>
      </c>
      <c r="PC145" s="582">
        <v>15649</v>
      </c>
      <c r="PG145" s="582">
        <v>1906</v>
      </c>
      <c r="PH145" s="582">
        <v>2476</v>
      </c>
      <c r="PI145" s="582">
        <v>4200</v>
      </c>
      <c r="PJ145" s="582">
        <v>0</v>
      </c>
      <c r="PM145" s="582">
        <v>2800</v>
      </c>
      <c r="PO145" s="582">
        <v>193</v>
      </c>
      <c r="PP145" s="582">
        <v>2100</v>
      </c>
      <c r="PU145" s="582">
        <v>99076</v>
      </c>
      <c r="PV145" s="582">
        <v>700</v>
      </c>
      <c r="PW145" s="582">
        <v>5930</v>
      </c>
      <c r="PX145" s="582">
        <v>0</v>
      </c>
      <c r="QB145" s="582">
        <v>700</v>
      </c>
      <c r="QE145" s="582">
        <v>428</v>
      </c>
      <c r="QF145" s="582">
        <v>350</v>
      </c>
      <c r="QJ145" s="582">
        <v>1086</v>
      </c>
      <c r="QO145" s="582">
        <v>0</v>
      </c>
      <c r="QP145" s="582">
        <v>1543</v>
      </c>
      <c r="QU145" s="582">
        <v>37621</v>
      </c>
      <c r="QZ145" s="582">
        <v>2606</v>
      </c>
      <c r="RB145" s="582">
        <v>2160</v>
      </c>
      <c r="RD145" s="582">
        <v>127.5</v>
      </c>
      <c r="RE145" s="582">
        <v>0</v>
      </c>
      <c r="RH145" s="582">
        <v>808</v>
      </c>
      <c r="RI145" s="582">
        <v>28428</v>
      </c>
      <c r="RJ145" s="582">
        <v>0</v>
      </c>
      <c r="RK145" s="582">
        <v>720</v>
      </c>
      <c r="RM145" s="582">
        <v>0</v>
      </c>
      <c r="RN145" s="582">
        <v>14743</v>
      </c>
      <c r="RO145" s="582">
        <v>0</v>
      </c>
      <c r="RP145" s="582">
        <v>4612</v>
      </c>
      <c r="RQ145" s="582">
        <v>700</v>
      </c>
      <c r="RR145" s="582">
        <v>0</v>
      </c>
      <c r="RT145" s="582">
        <v>397</v>
      </c>
      <c r="RU145" s="582">
        <v>700</v>
      </c>
      <c r="RW145" s="582">
        <v>0</v>
      </c>
      <c r="RX145" s="582">
        <v>0</v>
      </c>
      <c r="SB145" s="582">
        <v>486632.1</v>
      </c>
      <c r="SD145" s="582">
        <v>8857.33</v>
      </c>
      <c r="SE145" s="582">
        <v>18007</v>
      </c>
      <c r="SF145" s="582">
        <v>5619</v>
      </c>
      <c r="SG145" s="582">
        <v>139945</v>
      </c>
      <c r="SH145" s="582">
        <v>12242</v>
      </c>
      <c r="SI145" s="582">
        <v>273033</v>
      </c>
      <c r="SJ145" s="582">
        <v>22400</v>
      </c>
      <c r="SK145" s="582">
        <v>3830</v>
      </c>
      <c r="SL145" s="582">
        <v>35976</v>
      </c>
      <c r="SM145" s="582">
        <v>302</v>
      </c>
      <c r="SN145" s="582">
        <v>23568</v>
      </c>
      <c r="SO145" s="582">
        <v>2401</v>
      </c>
      <c r="SP145" s="582">
        <v>6300</v>
      </c>
      <c r="SQ145" s="582">
        <v>44984</v>
      </c>
      <c r="SR145" s="582">
        <v>7700</v>
      </c>
      <c r="SS145" s="582">
        <v>9800</v>
      </c>
      <c r="ST145" s="582">
        <v>3500</v>
      </c>
      <c r="SU145" s="582">
        <v>8600</v>
      </c>
      <c r="SV145" s="582">
        <v>15965</v>
      </c>
      <c r="SW145" s="582">
        <v>1593</v>
      </c>
      <c r="SX145" s="582">
        <v>46642</v>
      </c>
      <c r="SY145" s="582">
        <v>157361</v>
      </c>
      <c r="SZ145" s="582">
        <v>1710</v>
      </c>
      <c r="TA145" s="582">
        <v>4165</v>
      </c>
      <c r="TC145" s="582">
        <v>5332</v>
      </c>
      <c r="TD145" s="582">
        <v>0</v>
      </c>
      <c r="TE145" s="582">
        <v>24500</v>
      </c>
      <c r="TF145" s="582">
        <v>700</v>
      </c>
      <c r="TG145" s="582">
        <v>3788</v>
      </c>
      <c r="TH145" s="582">
        <v>6729</v>
      </c>
      <c r="TI145" s="582">
        <v>8885</v>
      </c>
      <c r="TJ145" s="582">
        <v>2203</v>
      </c>
      <c r="TK145" s="582">
        <v>0</v>
      </c>
      <c r="TM145" s="582">
        <v>10440</v>
      </c>
      <c r="TN145" s="582">
        <v>0</v>
      </c>
      <c r="TO145" s="582">
        <v>1351</v>
      </c>
      <c r="TP145" s="582">
        <v>893</v>
      </c>
      <c r="TQ145" s="582">
        <v>1607</v>
      </c>
      <c r="TR145" s="582">
        <v>6986</v>
      </c>
      <c r="TS145" s="582">
        <v>1217</v>
      </c>
      <c r="TT145" s="582">
        <v>2035</v>
      </c>
      <c r="TV145" s="582">
        <v>0</v>
      </c>
      <c r="TX145" s="582">
        <v>7514</v>
      </c>
      <c r="TY145" s="582">
        <v>0</v>
      </c>
      <c r="TZ145" s="582">
        <v>5830</v>
      </c>
      <c r="UB145" s="582">
        <v>14058</v>
      </c>
      <c r="UC145" s="582">
        <v>9178</v>
      </c>
      <c r="UD145" s="582">
        <v>8168</v>
      </c>
      <c r="UE145" s="582">
        <v>19000</v>
      </c>
      <c r="UF145" s="582">
        <v>3314</v>
      </c>
      <c r="UK145" s="582">
        <v>43424.800000000003</v>
      </c>
      <c r="UL145" s="582">
        <v>14351</v>
      </c>
      <c r="UM145" s="582">
        <v>7000</v>
      </c>
      <c r="UO145" s="582">
        <v>8657</v>
      </c>
      <c r="UP145" s="582">
        <v>60833</v>
      </c>
      <c r="UQ145" s="582">
        <v>64062</v>
      </c>
      <c r="UR145" s="582">
        <v>700</v>
      </c>
      <c r="UT145" s="582">
        <v>104563</v>
      </c>
      <c r="UW145" s="582">
        <v>8018</v>
      </c>
      <c r="VA145" s="582">
        <v>2100</v>
      </c>
      <c r="VB145" s="582">
        <v>1050</v>
      </c>
      <c r="VC145" s="582">
        <v>49496</v>
      </c>
      <c r="VD145" s="582">
        <v>2895</v>
      </c>
      <c r="VG145" s="582">
        <v>0</v>
      </c>
      <c r="VI145" s="582">
        <v>4200</v>
      </c>
      <c r="VJ145" s="582">
        <v>326</v>
      </c>
      <c r="VK145" s="582">
        <v>0</v>
      </c>
      <c r="VM145" s="582">
        <v>792</v>
      </c>
      <c r="VO145" s="582">
        <v>378</v>
      </c>
      <c r="VQ145" s="582">
        <v>5264</v>
      </c>
      <c r="VR145" s="582">
        <v>21776</v>
      </c>
      <c r="VT145" s="582">
        <v>1400</v>
      </c>
      <c r="VU145" s="582">
        <v>0</v>
      </c>
      <c r="VZ145" s="582">
        <v>0</v>
      </c>
      <c r="WA145" s="582">
        <v>350</v>
      </c>
      <c r="WC145" s="582">
        <v>16277</v>
      </c>
      <c r="WD145" s="582">
        <v>28636</v>
      </c>
      <c r="WG145" s="582">
        <v>2843</v>
      </c>
      <c r="WH145" s="582">
        <v>9923</v>
      </c>
      <c r="WI145" s="582">
        <v>2029</v>
      </c>
      <c r="WJ145" s="582">
        <v>193</v>
      </c>
      <c r="WK145" s="582">
        <v>5896</v>
      </c>
      <c r="WL145" s="582">
        <v>997</v>
      </c>
      <c r="WM145" s="582">
        <v>1954</v>
      </c>
      <c r="WO145" s="582">
        <v>40551</v>
      </c>
      <c r="WP145" s="582">
        <v>986</v>
      </c>
      <c r="WQ145" s="582">
        <v>386</v>
      </c>
      <c r="WR145" s="582">
        <v>711</v>
      </c>
      <c r="WS145" s="582">
        <v>110753</v>
      </c>
      <c r="WT145" s="582">
        <v>10106</v>
      </c>
      <c r="WU145" s="582">
        <v>18286</v>
      </c>
      <c r="WV145" s="582">
        <v>93344</v>
      </c>
      <c r="WW145" s="582">
        <v>18975</v>
      </c>
      <c r="WZ145" s="582">
        <v>68465</v>
      </c>
      <c r="XC145" s="582">
        <v>0</v>
      </c>
      <c r="XE145" s="582">
        <v>1412</v>
      </c>
      <c r="XG145" s="582">
        <v>0</v>
      </c>
      <c r="XH145" s="582">
        <v>3957</v>
      </c>
      <c r="YF145" s="582">
        <v>488012</v>
      </c>
      <c r="YW145" s="582">
        <v>12040</v>
      </c>
      <c r="YX145" s="582">
        <v>10957</v>
      </c>
      <c r="YY145" s="582">
        <v>2450</v>
      </c>
      <c r="ZA145" s="582">
        <v>100</v>
      </c>
      <c r="ZB145" s="582">
        <v>0</v>
      </c>
      <c r="ZD145" s="582">
        <v>13903</v>
      </c>
      <c r="ZU145" s="582">
        <v>2100</v>
      </c>
      <c r="ZV145" s="582">
        <v>579</v>
      </c>
      <c r="AAC145" s="582">
        <v>6300</v>
      </c>
      <c r="AAG145" s="582">
        <v>4550</v>
      </c>
      <c r="AAO145" s="582">
        <v>1400</v>
      </c>
      <c r="AAP145" s="582">
        <v>0</v>
      </c>
      <c r="ABI145" s="582">
        <v>2178</v>
      </c>
      <c r="ABJ145" s="582">
        <v>1508</v>
      </c>
      <c r="ABK145" s="582">
        <v>0</v>
      </c>
      <c r="ABN145" s="582">
        <v>0</v>
      </c>
      <c r="ABQ145" s="582">
        <v>48630.6</v>
      </c>
      <c r="ABR145" s="582">
        <v>4092</v>
      </c>
      <c r="ABS145" s="582">
        <v>23825</v>
      </c>
      <c r="ABT145" s="582">
        <v>8497</v>
      </c>
      <c r="ABU145" s="582">
        <v>234931</v>
      </c>
      <c r="ABV145" s="582">
        <v>166742</v>
      </c>
      <c r="ABW145" s="582">
        <v>16135</v>
      </c>
      <c r="ABY145" s="582">
        <v>5160965.16</v>
      </c>
      <c r="ABZ145" s="582">
        <v>518701</v>
      </c>
      <c r="ACA145" s="582">
        <v>4252175.7</v>
      </c>
      <c r="ACB145" s="582">
        <v>109407</v>
      </c>
      <c r="ACC145" s="582">
        <v>1531816</v>
      </c>
      <c r="ACD145" s="582">
        <v>584577</v>
      </c>
      <c r="ACE145" s="582">
        <v>1263387.7</v>
      </c>
      <c r="ACF145" s="582">
        <v>15973</v>
      </c>
      <c r="ACG145" s="582">
        <v>46219</v>
      </c>
      <c r="ACH145" s="582">
        <v>131441</v>
      </c>
      <c r="ACI145" s="582">
        <v>1736572</v>
      </c>
      <c r="ACJ145" s="582">
        <v>0</v>
      </c>
      <c r="ACK145" s="582">
        <v>2961</v>
      </c>
      <c r="ACL145" s="582">
        <v>2051</v>
      </c>
      <c r="ACM145" s="582">
        <v>39103</v>
      </c>
      <c r="ACN145" s="582">
        <v>0</v>
      </c>
      <c r="ACP145" s="582">
        <v>4320</v>
      </c>
      <c r="ACR145" s="582">
        <v>213658</v>
      </c>
      <c r="ACS145" s="582">
        <v>30280</v>
      </c>
      <c r="ACT145" s="582">
        <v>682064.56</v>
      </c>
      <c r="ACU145" s="582">
        <v>38618</v>
      </c>
      <c r="ACW145" s="582">
        <v>126092</v>
      </c>
      <c r="ACX145" s="582">
        <v>119470</v>
      </c>
      <c r="ACY145" s="582">
        <v>18465</v>
      </c>
      <c r="ADA145" s="582">
        <v>29398</v>
      </c>
      <c r="ADB145" s="582">
        <v>3878</v>
      </c>
      <c r="ADI145" s="582">
        <v>29912</v>
      </c>
      <c r="ADJ145" s="582">
        <v>191247</v>
      </c>
      <c r="ADM145" s="582">
        <v>894783</v>
      </c>
      <c r="ADN145" s="582">
        <v>2696</v>
      </c>
      <c r="ADO145" s="582">
        <v>242076</v>
      </c>
      <c r="ADP145" s="582">
        <v>15016109</v>
      </c>
      <c r="ADQ145" s="582">
        <v>1333894</v>
      </c>
      <c r="ADR145" s="582">
        <v>1176896.33</v>
      </c>
      <c r="ADS145" s="582">
        <v>672263</v>
      </c>
      <c r="ADT145" s="582">
        <v>1280203</v>
      </c>
      <c r="ADU145" s="582">
        <v>31117</v>
      </c>
      <c r="ADV145" s="582">
        <v>15440</v>
      </c>
      <c r="ADW145" s="582">
        <v>110305</v>
      </c>
      <c r="ADX145" s="582">
        <v>0</v>
      </c>
      <c r="ADY145" s="582">
        <v>185486</v>
      </c>
      <c r="ADZ145" s="582">
        <v>76145</v>
      </c>
      <c r="AEA145" s="582">
        <v>667101.6</v>
      </c>
      <c r="AEB145" s="582">
        <v>704237</v>
      </c>
      <c r="AEC145" s="582">
        <v>86603.5</v>
      </c>
      <c r="AED145" s="582">
        <v>128500</v>
      </c>
      <c r="AEE145" s="582">
        <v>1284226.5</v>
      </c>
      <c r="AEF145" s="582">
        <v>51</v>
      </c>
      <c r="AEG145" s="582">
        <v>261170</v>
      </c>
      <c r="AEH145" s="582">
        <v>24189.82</v>
      </c>
      <c r="AEI145" s="582">
        <v>480656.27</v>
      </c>
      <c r="AEJ145" s="582">
        <v>0</v>
      </c>
      <c r="AEK145" s="582">
        <v>151879</v>
      </c>
      <c r="AEL145" s="582">
        <v>11118</v>
      </c>
      <c r="AEM145" s="582">
        <v>449283</v>
      </c>
      <c r="AEN145" s="582">
        <v>76154</v>
      </c>
      <c r="AEP145" s="582">
        <v>1212</v>
      </c>
      <c r="AEQ145" s="582">
        <v>2567526.25</v>
      </c>
      <c r="AER145" s="582">
        <v>224165.75</v>
      </c>
      <c r="AES145" s="582">
        <v>18838</v>
      </c>
      <c r="AET145" s="582">
        <v>17325</v>
      </c>
      <c r="AEU145" s="582">
        <v>98971</v>
      </c>
      <c r="AEV145" s="582">
        <v>24034</v>
      </c>
      <c r="AEW145" s="582">
        <v>11351</v>
      </c>
      <c r="AEX145" s="582">
        <v>70725</v>
      </c>
      <c r="AEY145" s="582">
        <v>153125.17000000001</v>
      </c>
      <c r="AEZ145" s="582">
        <v>10620</v>
      </c>
      <c r="AFA145" s="582">
        <v>33973</v>
      </c>
      <c r="AFB145" s="582">
        <v>38816</v>
      </c>
      <c r="AFC145" s="582">
        <v>571</v>
      </c>
      <c r="AFD145" s="582">
        <v>25305</v>
      </c>
      <c r="AFE145" s="582">
        <v>19651</v>
      </c>
      <c r="AFF145" s="582">
        <v>32252</v>
      </c>
      <c r="AFI145" s="582">
        <v>0</v>
      </c>
      <c r="AFL145" s="582">
        <v>-10</v>
      </c>
      <c r="AFP145" s="582">
        <v>11468</v>
      </c>
      <c r="AFQ145" s="582">
        <v>173668</v>
      </c>
      <c r="AFR145" s="582">
        <v>28390</v>
      </c>
      <c r="AFS145" s="582">
        <v>35272</v>
      </c>
      <c r="AFT145" s="582">
        <v>1943</v>
      </c>
      <c r="AFX145" s="582">
        <v>117411</v>
      </c>
      <c r="AGA145" s="582">
        <v>50</v>
      </c>
      <c r="AGC145" s="582">
        <v>2075</v>
      </c>
      <c r="AGF145" s="582">
        <v>0</v>
      </c>
      <c r="AGN145" s="582">
        <v>29410</v>
      </c>
      <c r="AGO145" s="582">
        <v>17670</v>
      </c>
      <c r="AGV145" s="582">
        <v>1982294</v>
      </c>
      <c r="AGW145" s="582">
        <v>41769</v>
      </c>
      <c r="AGY145" s="582">
        <v>29507</v>
      </c>
      <c r="AGZ145" s="582">
        <v>9345</v>
      </c>
      <c r="AHA145" s="582">
        <v>1421</v>
      </c>
      <c r="AHB145" s="582">
        <v>63700</v>
      </c>
      <c r="AHC145" s="582">
        <v>0</v>
      </c>
      <c r="AHE145" s="582">
        <v>173671.8</v>
      </c>
      <c r="AHF145" s="582">
        <v>159228</v>
      </c>
      <c r="AHG145" s="582">
        <v>62443</v>
      </c>
      <c r="AHH145" s="582">
        <v>3533</v>
      </c>
      <c r="AHI145" s="582">
        <v>6777</v>
      </c>
      <c r="AHJ145" s="582">
        <v>17</v>
      </c>
      <c r="AHK145" s="582">
        <v>0</v>
      </c>
      <c r="AHM145" s="582">
        <v>17655</v>
      </c>
      <c r="AHO145" s="582">
        <v>350</v>
      </c>
      <c r="AHQ145" s="576">
        <v>579013.82999999996</v>
      </c>
      <c r="AHR145" s="576">
        <v>0</v>
      </c>
      <c r="AHS145" s="576">
        <v>700</v>
      </c>
      <c r="AHT145" s="582">
        <f t="shared" si="81"/>
        <v>118904949.09999996</v>
      </c>
      <c r="AHV145" s="611" t="s">
        <v>6248</v>
      </c>
      <c r="AHW145" s="611" t="s">
        <v>6198</v>
      </c>
      <c r="AHX145" s="611" t="s">
        <v>6199</v>
      </c>
    </row>
    <row r="146" spans="1:908" x14ac:dyDescent="0.7">
      <c r="A146" s="576" t="str">
        <f t="shared" si="80"/>
        <v>ภาระ</v>
      </c>
      <c r="B146" s="581" t="s">
        <v>6194</v>
      </c>
      <c r="C146" s="582" t="s">
        <v>6195</v>
      </c>
      <c r="D146" s="582">
        <v>45779.38</v>
      </c>
      <c r="E146" s="582">
        <v>3285</v>
      </c>
      <c r="F146" s="582">
        <v>365040</v>
      </c>
      <c r="G146" s="582">
        <v>8820</v>
      </c>
      <c r="H146" s="582">
        <v>452627.29</v>
      </c>
      <c r="I146" s="582">
        <v>6148</v>
      </c>
      <c r="K146" s="582">
        <v>15808</v>
      </c>
      <c r="L146" s="582">
        <v>2516</v>
      </c>
      <c r="M146" s="582">
        <v>62680</v>
      </c>
      <c r="N146" s="582">
        <v>3438</v>
      </c>
      <c r="O146" s="582">
        <v>17361.939999999999</v>
      </c>
      <c r="P146" s="582">
        <v>26</v>
      </c>
      <c r="Q146" s="582">
        <v>60091</v>
      </c>
      <c r="R146" s="582">
        <v>416</v>
      </c>
      <c r="T146" s="582">
        <v>1918</v>
      </c>
      <c r="W146" s="582">
        <v>14319</v>
      </c>
      <c r="X146" s="582">
        <v>27136</v>
      </c>
      <c r="Y146" s="582">
        <v>25269</v>
      </c>
      <c r="Z146" s="582">
        <v>354138</v>
      </c>
      <c r="AA146" s="582">
        <v>6703</v>
      </c>
      <c r="AB146" s="582">
        <v>392547</v>
      </c>
      <c r="AC146" s="582">
        <v>194821</v>
      </c>
      <c r="AD146" s="582">
        <v>40148</v>
      </c>
      <c r="AE146" s="582">
        <v>7813</v>
      </c>
      <c r="AF146" s="582">
        <v>65077</v>
      </c>
      <c r="AG146" s="582">
        <v>41894</v>
      </c>
      <c r="AH146" s="582">
        <v>174891</v>
      </c>
      <c r="AI146" s="582">
        <v>227133</v>
      </c>
      <c r="AJ146" s="582">
        <v>53019</v>
      </c>
      <c r="AK146" s="582">
        <v>1788</v>
      </c>
      <c r="AL146" s="582">
        <v>7292</v>
      </c>
      <c r="AM146" s="582">
        <v>184955</v>
      </c>
      <c r="AN146" s="582">
        <v>0</v>
      </c>
      <c r="AO146" s="582">
        <v>40200</v>
      </c>
      <c r="AP146" s="582">
        <v>56107</v>
      </c>
      <c r="AQ146" s="582">
        <v>13648</v>
      </c>
      <c r="AR146" s="582">
        <v>182085</v>
      </c>
      <c r="AS146" s="582">
        <v>400</v>
      </c>
      <c r="AT146" s="582">
        <v>1322</v>
      </c>
      <c r="AU146" s="582">
        <v>4000</v>
      </c>
      <c r="AW146" s="582">
        <v>9387</v>
      </c>
      <c r="BB146" s="582">
        <v>0</v>
      </c>
      <c r="BE146" s="582">
        <v>0</v>
      </c>
      <c r="BJ146" s="582">
        <v>0</v>
      </c>
      <c r="BK146" s="582">
        <v>26664</v>
      </c>
      <c r="BL146" s="582">
        <v>486</v>
      </c>
      <c r="BM146" s="582">
        <v>47307</v>
      </c>
      <c r="BO146" s="582">
        <v>0</v>
      </c>
      <c r="BT146" s="582">
        <v>12815</v>
      </c>
      <c r="BU146" s="582">
        <v>13199</v>
      </c>
      <c r="BV146" s="582">
        <v>7893</v>
      </c>
      <c r="BW146" s="582">
        <v>7380</v>
      </c>
      <c r="BX146" s="582">
        <v>412</v>
      </c>
      <c r="BY146" s="582">
        <v>47218</v>
      </c>
      <c r="BZ146" s="582">
        <v>282009</v>
      </c>
      <c r="CE146" s="582">
        <v>2786</v>
      </c>
      <c r="CF146" s="582">
        <v>70666.58</v>
      </c>
      <c r="CG146" s="582">
        <v>36935</v>
      </c>
      <c r="CH146" s="582">
        <v>0</v>
      </c>
      <c r="CI146" s="582">
        <v>5841</v>
      </c>
      <c r="CJ146" s="582">
        <v>0</v>
      </c>
      <c r="CK146" s="582">
        <v>1236</v>
      </c>
      <c r="CL146" s="582">
        <v>1572</v>
      </c>
      <c r="CM146" s="582">
        <v>0</v>
      </c>
      <c r="CN146" s="582">
        <v>1362</v>
      </c>
      <c r="CP146" s="582">
        <v>5678</v>
      </c>
      <c r="CR146" s="582">
        <v>28298</v>
      </c>
      <c r="CS146" s="582">
        <v>0</v>
      </c>
      <c r="CT146" s="582">
        <v>57323</v>
      </c>
      <c r="CU146" s="582">
        <v>8725</v>
      </c>
      <c r="CV146" s="582">
        <v>68820</v>
      </c>
      <c r="CX146" s="582">
        <v>0</v>
      </c>
      <c r="CY146" s="582">
        <v>40130</v>
      </c>
      <c r="CZ146" s="582">
        <v>20400</v>
      </c>
      <c r="DA146" s="582">
        <v>33084</v>
      </c>
      <c r="DB146" s="582">
        <v>373101</v>
      </c>
      <c r="DC146" s="582">
        <v>20145887.510000002</v>
      </c>
      <c r="DD146" s="582">
        <v>8624</v>
      </c>
      <c r="DE146" s="582">
        <v>1921</v>
      </c>
      <c r="DF146" s="582">
        <v>6944</v>
      </c>
      <c r="DG146" s="582">
        <v>229840</v>
      </c>
      <c r="DH146" s="582">
        <v>1075714.5600000001</v>
      </c>
      <c r="DI146" s="582">
        <v>45953</v>
      </c>
      <c r="DJ146" s="582">
        <v>59952</v>
      </c>
      <c r="DK146" s="582">
        <v>521106</v>
      </c>
      <c r="DL146" s="582">
        <v>285291</v>
      </c>
      <c r="DM146" s="582">
        <v>230119</v>
      </c>
      <c r="DN146" s="582">
        <v>106570</v>
      </c>
      <c r="DO146" s="582">
        <v>88791</v>
      </c>
      <c r="DP146" s="582">
        <v>129849</v>
      </c>
      <c r="DQ146" s="582">
        <v>629208</v>
      </c>
      <c r="DR146" s="582">
        <v>105935</v>
      </c>
      <c r="DS146" s="582">
        <v>1022208</v>
      </c>
      <c r="DT146" s="582">
        <v>1986</v>
      </c>
      <c r="DU146" s="582">
        <v>99941</v>
      </c>
      <c r="DV146" s="582">
        <v>104689</v>
      </c>
      <c r="DW146" s="582">
        <v>5912</v>
      </c>
      <c r="DZ146" s="582">
        <v>11427</v>
      </c>
      <c r="EA146" s="582">
        <v>323</v>
      </c>
      <c r="EB146" s="582">
        <v>2060</v>
      </c>
      <c r="EC146" s="582">
        <v>542</v>
      </c>
      <c r="ED146" s="582">
        <v>0</v>
      </c>
      <c r="EE146" s="582">
        <v>673</v>
      </c>
      <c r="EF146" s="582">
        <v>39772</v>
      </c>
      <c r="EG146" s="582">
        <v>26998</v>
      </c>
      <c r="EH146" s="582">
        <v>0</v>
      </c>
      <c r="EI146" s="582">
        <v>51233</v>
      </c>
      <c r="EJ146" s="582">
        <v>118658</v>
      </c>
      <c r="EK146" s="582">
        <v>47068</v>
      </c>
      <c r="EL146" s="582">
        <v>2678</v>
      </c>
      <c r="EM146" s="582">
        <v>11023</v>
      </c>
      <c r="EN146" s="582">
        <v>837343.65</v>
      </c>
      <c r="ES146" s="582">
        <v>206</v>
      </c>
      <c r="EW146" s="582">
        <v>21412.799999999999</v>
      </c>
      <c r="EX146" s="582">
        <v>0</v>
      </c>
      <c r="EY146" s="582">
        <v>117</v>
      </c>
      <c r="EZ146" s="582">
        <v>997</v>
      </c>
      <c r="FA146" s="582">
        <v>13233</v>
      </c>
      <c r="FB146" s="582">
        <v>50473</v>
      </c>
      <c r="FC146" s="582">
        <v>3305</v>
      </c>
      <c r="FD146" s="582">
        <v>8272</v>
      </c>
      <c r="FE146" s="582">
        <v>77424.679999999993</v>
      </c>
      <c r="FF146" s="582">
        <v>0</v>
      </c>
      <c r="FG146" s="582">
        <v>0</v>
      </c>
      <c r="FH146" s="582">
        <v>1169</v>
      </c>
      <c r="FI146" s="582">
        <v>5238</v>
      </c>
      <c r="FJ146" s="582">
        <v>5032</v>
      </c>
      <c r="FL146" s="582">
        <v>63174</v>
      </c>
      <c r="FM146" s="582">
        <v>16499</v>
      </c>
      <c r="FN146" s="582">
        <v>7869</v>
      </c>
      <c r="FO146" s="582">
        <v>0</v>
      </c>
      <c r="FQ146" s="582">
        <v>279915.65000000002</v>
      </c>
      <c r="FR146" s="582">
        <v>319539</v>
      </c>
      <c r="FS146" s="582">
        <v>33122</v>
      </c>
      <c r="FT146" s="582">
        <v>66332</v>
      </c>
      <c r="FU146" s="582">
        <v>83065</v>
      </c>
      <c r="FV146" s="582">
        <v>23089</v>
      </c>
      <c r="FX146" s="582">
        <v>40308</v>
      </c>
      <c r="FY146" s="582">
        <v>6032</v>
      </c>
      <c r="FZ146" s="582">
        <v>26965.67</v>
      </c>
      <c r="GA146" s="582">
        <v>111038</v>
      </c>
      <c r="GB146" s="582">
        <v>51754</v>
      </c>
      <c r="GC146" s="582">
        <v>6386</v>
      </c>
      <c r="GE146" s="582">
        <v>381</v>
      </c>
      <c r="GG146" s="582">
        <v>6339</v>
      </c>
      <c r="GH146" s="582">
        <v>-16688</v>
      </c>
      <c r="GI146" s="582">
        <v>412</v>
      </c>
      <c r="GJ146" s="582">
        <v>33973</v>
      </c>
      <c r="GL146" s="582">
        <v>64249</v>
      </c>
      <c r="GM146" s="582">
        <v>325</v>
      </c>
      <c r="GT146" s="582">
        <v>65</v>
      </c>
      <c r="GW146" s="582">
        <v>206</v>
      </c>
      <c r="GY146" s="582">
        <v>436962</v>
      </c>
      <c r="HC146" s="582">
        <v>136595.48000000001</v>
      </c>
      <c r="HE146" s="582">
        <v>235751</v>
      </c>
      <c r="HF146" s="582">
        <v>1091595</v>
      </c>
      <c r="HG146" s="582">
        <v>1837346</v>
      </c>
      <c r="HH146" s="582">
        <v>3035636</v>
      </c>
      <c r="HI146" s="582">
        <v>6854</v>
      </c>
      <c r="HK146" s="582">
        <v>507333.93</v>
      </c>
      <c r="HL146" s="582">
        <v>210787</v>
      </c>
      <c r="HM146" s="582">
        <v>804225</v>
      </c>
      <c r="HN146" s="582">
        <v>1456149</v>
      </c>
      <c r="HO146" s="582">
        <v>161427</v>
      </c>
      <c r="HP146" s="582">
        <v>190255</v>
      </c>
      <c r="HQ146" s="582">
        <v>1155707</v>
      </c>
      <c r="HR146" s="582">
        <v>248680</v>
      </c>
      <c r="HS146" s="582">
        <v>124068</v>
      </c>
      <c r="HT146" s="582">
        <v>328394</v>
      </c>
      <c r="HU146" s="582">
        <v>2354</v>
      </c>
      <c r="HV146" s="582">
        <v>62871</v>
      </c>
      <c r="HW146" s="582">
        <v>67624</v>
      </c>
      <c r="HY146" s="582">
        <v>217008</v>
      </c>
      <c r="HZ146" s="582">
        <v>9371</v>
      </c>
      <c r="IA146" s="582">
        <v>4167</v>
      </c>
      <c r="IB146" s="582">
        <v>2021</v>
      </c>
      <c r="IC146" s="582">
        <v>8601</v>
      </c>
      <c r="ID146" s="582">
        <v>14689</v>
      </c>
      <c r="IF146" s="582">
        <v>11117</v>
      </c>
      <c r="IH146" s="582">
        <v>74649</v>
      </c>
      <c r="IJ146" s="582">
        <v>94185</v>
      </c>
      <c r="IK146" s="582">
        <v>65864</v>
      </c>
      <c r="IL146" s="582">
        <v>237954</v>
      </c>
      <c r="IO146" s="582">
        <v>4951</v>
      </c>
      <c r="IP146" s="582">
        <v>7679</v>
      </c>
      <c r="IQ146" s="582">
        <v>40065</v>
      </c>
      <c r="IR146" s="582">
        <v>75000</v>
      </c>
      <c r="IS146" s="582">
        <v>157080</v>
      </c>
      <c r="IT146" s="582">
        <v>854662</v>
      </c>
      <c r="IU146" s="582">
        <v>608776</v>
      </c>
      <c r="IV146" s="582">
        <v>0</v>
      </c>
      <c r="IX146" s="582">
        <v>416343</v>
      </c>
      <c r="IY146" s="582">
        <v>1030</v>
      </c>
      <c r="JA146" s="582">
        <v>0</v>
      </c>
      <c r="JB146" s="582">
        <v>234</v>
      </c>
      <c r="JC146" s="582">
        <v>6326</v>
      </c>
      <c r="JF146" s="582">
        <v>4443</v>
      </c>
      <c r="JG146" s="582">
        <v>0</v>
      </c>
      <c r="JH146" s="582">
        <v>3233</v>
      </c>
      <c r="JK146" s="582">
        <v>19002</v>
      </c>
      <c r="JL146" s="582">
        <v>4483</v>
      </c>
      <c r="JM146" s="582">
        <v>0</v>
      </c>
      <c r="JN146" s="582">
        <v>1183</v>
      </c>
      <c r="JO146" s="582">
        <v>28583</v>
      </c>
      <c r="JP146" s="582">
        <v>23814</v>
      </c>
      <c r="KJ146" s="582">
        <v>1327200.49</v>
      </c>
      <c r="KK146" s="582">
        <v>40887</v>
      </c>
      <c r="KL146" s="582">
        <v>278147</v>
      </c>
      <c r="KM146" s="582">
        <v>117055</v>
      </c>
      <c r="KN146" s="582">
        <v>129675</v>
      </c>
      <c r="KO146" s="582">
        <v>67837</v>
      </c>
      <c r="KP146" s="582">
        <v>391451</v>
      </c>
      <c r="KQ146" s="582">
        <v>57736</v>
      </c>
      <c r="KR146" s="582">
        <v>104343</v>
      </c>
      <c r="KS146" s="582">
        <v>38136</v>
      </c>
      <c r="KT146" s="582">
        <v>52639</v>
      </c>
      <c r="KU146" s="582">
        <v>196912</v>
      </c>
      <c r="KV146" s="582">
        <v>291089</v>
      </c>
      <c r="KW146" s="582">
        <v>82803</v>
      </c>
      <c r="KX146" s="582">
        <v>94611</v>
      </c>
      <c r="KY146" s="582">
        <v>28759</v>
      </c>
      <c r="KZ146" s="582">
        <v>13841</v>
      </c>
      <c r="LA146" s="582">
        <v>104112</v>
      </c>
      <c r="LB146" s="582">
        <v>56278</v>
      </c>
      <c r="LC146" s="582">
        <v>159040</v>
      </c>
      <c r="LD146" s="582">
        <v>48893</v>
      </c>
      <c r="LE146" s="582">
        <v>18284</v>
      </c>
      <c r="LF146" s="582">
        <v>398359</v>
      </c>
      <c r="LG146" s="582">
        <v>94081</v>
      </c>
      <c r="LH146" s="582">
        <v>4455010.55</v>
      </c>
      <c r="LI146" s="582">
        <v>86513</v>
      </c>
      <c r="LJ146" s="582">
        <v>1132363</v>
      </c>
      <c r="LK146" s="582">
        <v>123745</v>
      </c>
      <c r="LL146" s="582">
        <v>235734</v>
      </c>
      <c r="LM146" s="582">
        <v>1109631</v>
      </c>
      <c r="LN146" s="582">
        <v>35615</v>
      </c>
      <c r="LO146" s="582">
        <v>976253</v>
      </c>
      <c r="LP146" s="582">
        <v>37614</v>
      </c>
      <c r="LQ146" s="582">
        <v>568500</v>
      </c>
      <c r="LR146" s="582">
        <v>19460</v>
      </c>
      <c r="LS146" s="582">
        <v>115332</v>
      </c>
      <c r="LV146" s="582">
        <v>1560881.6</v>
      </c>
      <c r="LW146" s="582">
        <v>2878742.16</v>
      </c>
      <c r="LX146" s="582">
        <v>0</v>
      </c>
      <c r="LY146" s="582">
        <v>110306.17</v>
      </c>
      <c r="LZ146" s="582">
        <v>4996</v>
      </c>
      <c r="MA146" s="582">
        <v>113797</v>
      </c>
      <c r="MB146" s="582">
        <v>452120.5</v>
      </c>
      <c r="MD146" s="582">
        <v>117252</v>
      </c>
      <c r="ME146" s="582">
        <v>116427</v>
      </c>
      <c r="MF146" s="582">
        <v>121737</v>
      </c>
      <c r="MH146" s="582">
        <v>13608</v>
      </c>
      <c r="MI146" s="582">
        <v>194636</v>
      </c>
      <c r="MJ146" s="582">
        <v>4778</v>
      </c>
      <c r="MK146" s="582">
        <v>6745</v>
      </c>
      <c r="ML146" s="582">
        <v>6058</v>
      </c>
      <c r="MM146" s="582">
        <v>287319</v>
      </c>
      <c r="MN146" s="582">
        <v>337101</v>
      </c>
      <c r="MO146" s="582">
        <v>20731</v>
      </c>
      <c r="MP146" s="582">
        <v>50821</v>
      </c>
      <c r="MQ146" s="582">
        <v>24768</v>
      </c>
      <c r="MR146" s="582">
        <v>19131</v>
      </c>
      <c r="MS146" s="582">
        <v>15113</v>
      </c>
      <c r="MT146" s="582">
        <v>2082246</v>
      </c>
      <c r="MU146" s="582">
        <v>0</v>
      </c>
      <c r="MV146" s="582">
        <v>445912</v>
      </c>
      <c r="MW146" s="582">
        <v>15486</v>
      </c>
      <c r="MX146" s="582">
        <v>555023</v>
      </c>
      <c r="MY146" s="582">
        <v>567516</v>
      </c>
      <c r="MZ146" s="582">
        <v>9431</v>
      </c>
      <c r="NA146" s="582">
        <v>75918</v>
      </c>
      <c r="NB146" s="582">
        <v>826001</v>
      </c>
      <c r="NC146" s="582">
        <v>183700.5</v>
      </c>
      <c r="ND146" s="582">
        <v>5074</v>
      </c>
      <c r="NE146" s="582">
        <v>9831758.4499999993</v>
      </c>
      <c r="NF146" s="582">
        <v>3486841.84</v>
      </c>
      <c r="NG146" s="582">
        <v>207362</v>
      </c>
      <c r="NH146" s="582">
        <v>5502492.4699999997</v>
      </c>
      <c r="NI146" s="582">
        <v>1847438</v>
      </c>
      <c r="NJ146" s="582">
        <v>2134741</v>
      </c>
      <c r="NK146" s="582">
        <v>1399957</v>
      </c>
      <c r="NL146" s="582">
        <v>7100322.7800000003</v>
      </c>
      <c r="NM146" s="582">
        <v>142623</v>
      </c>
      <c r="NN146" s="582">
        <v>3592399.5</v>
      </c>
      <c r="NO146" s="582">
        <v>2712577.52</v>
      </c>
      <c r="NP146" s="582">
        <v>308549.09000000003</v>
      </c>
      <c r="NQ146" s="582">
        <v>5476761.6500000004</v>
      </c>
      <c r="NS146" s="582">
        <v>202670</v>
      </c>
      <c r="NU146" s="582">
        <v>21297</v>
      </c>
      <c r="NX146" s="582">
        <v>20365</v>
      </c>
      <c r="NY146" s="582">
        <v>298723</v>
      </c>
      <c r="OA146" s="582">
        <v>15953</v>
      </c>
      <c r="OB146" s="582">
        <v>60705.07</v>
      </c>
      <c r="OC146" s="582">
        <v>0</v>
      </c>
      <c r="OE146" s="582">
        <v>6705109.5999999996</v>
      </c>
      <c r="OF146" s="582">
        <v>1313077.2</v>
      </c>
      <c r="OG146" s="582">
        <v>273390.59999999998</v>
      </c>
      <c r="OH146" s="582">
        <v>2451994.5299999998</v>
      </c>
      <c r="OI146" s="582">
        <v>989201.65</v>
      </c>
      <c r="OJ146" s="582">
        <v>876050.2</v>
      </c>
      <c r="OK146" s="582">
        <v>2291351.4</v>
      </c>
      <c r="OL146" s="582">
        <v>161169.53</v>
      </c>
      <c r="ON146" s="582">
        <v>5726372.1600000001</v>
      </c>
      <c r="OO146" s="582">
        <v>1405441</v>
      </c>
      <c r="OP146" s="582">
        <v>6430756</v>
      </c>
      <c r="OQ146" s="582">
        <v>1180119</v>
      </c>
      <c r="OR146" s="582">
        <v>1455340</v>
      </c>
      <c r="OT146" s="582">
        <v>972710.3</v>
      </c>
      <c r="OV146" s="582">
        <v>660915</v>
      </c>
      <c r="OW146" s="582">
        <v>400912</v>
      </c>
      <c r="OX146" s="582">
        <v>121313</v>
      </c>
      <c r="OY146" s="582">
        <v>4791824</v>
      </c>
      <c r="OZ146" s="582">
        <v>397282.24</v>
      </c>
      <c r="PA146" s="582">
        <v>281127</v>
      </c>
      <c r="PC146" s="582">
        <v>97150</v>
      </c>
      <c r="PH146" s="582">
        <v>1103</v>
      </c>
      <c r="PI146" s="582">
        <v>2472</v>
      </c>
      <c r="PL146" s="582">
        <v>824</v>
      </c>
      <c r="PM146" s="582">
        <v>8708</v>
      </c>
      <c r="PO146" s="582">
        <v>117</v>
      </c>
      <c r="PP146" s="582">
        <v>17214</v>
      </c>
      <c r="PV146" s="582">
        <v>412</v>
      </c>
      <c r="PW146" s="582">
        <v>3336</v>
      </c>
      <c r="PX146" s="582">
        <v>0</v>
      </c>
      <c r="QB146" s="582">
        <v>412</v>
      </c>
      <c r="QE146" s="582">
        <v>1144</v>
      </c>
      <c r="QF146" s="582">
        <v>206</v>
      </c>
      <c r="QJ146" s="582">
        <v>646</v>
      </c>
      <c r="QO146" s="582">
        <v>40573.96</v>
      </c>
      <c r="QP146" s="582">
        <v>2219</v>
      </c>
      <c r="QU146" s="582">
        <v>22251</v>
      </c>
      <c r="QZ146" s="582">
        <v>4582</v>
      </c>
      <c r="RB146" s="582">
        <v>1956</v>
      </c>
      <c r="RD146" s="582">
        <v>339</v>
      </c>
      <c r="RE146" s="582">
        <v>0</v>
      </c>
      <c r="RI146" s="582">
        <v>16274</v>
      </c>
      <c r="RJ146" s="582">
        <v>0</v>
      </c>
      <c r="RM146" s="582">
        <v>2209</v>
      </c>
      <c r="RN146" s="582">
        <v>9521</v>
      </c>
      <c r="RO146" s="582">
        <v>0</v>
      </c>
      <c r="RP146" s="582">
        <v>26154</v>
      </c>
      <c r="RQ146" s="582">
        <v>1630</v>
      </c>
      <c r="RR146" s="582">
        <v>0</v>
      </c>
      <c r="RT146" s="582">
        <v>271</v>
      </c>
      <c r="RU146" s="582">
        <v>412</v>
      </c>
      <c r="RW146" s="582">
        <v>52</v>
      </c>
      <c r="RX146" s="582">
        <v>0</v>
      </c>
      <c r="SB146" s="582">
        <v>477236</v>
      </c>
      <c r="SD146" s="582">
        <v>104659.4</v>
      </c>
      <c r="SE146" s="582">
        <v>87050</v>
      </c>
      <c r="SF146" s="582">
        <v>34436</v>
      </c>
      <c r="SG146" s="582">
        <v>57754</v>
      </c>
      <c r="SH146" s="582">
        <v>99888</v>
      </c>
      <c r="SI146" s="582">
        <v>215690</v>
      </c>
      <c r="SJ146" s="582">
        <v>13184</v>
      </c>
      <c r="SK146" s="582">
        <v>8862</v>
      </c>
      <c r="SL146" s="582">
        <v>92053</v>
      </c>
      <c r="SM146" s="582">
        <v>4836</v>
      </c>
      <c r="SN146" s="582">
        <v>13920</v>
      </c>
      <c r="SO146" s="582">
        <v>1437</v>
      </c>
      <c r="SP146" s="582">
        <v>3708</v>
      </c>
      <c r="SQ146" s="582">
        <v>4475</v>
      </c>
      <c r="SR146" s="582">
        <v>4532</v>
      </c>
      <c r="SS146" s="582">
        <v>5768</v>
      </c>
      <c r="ST146" s="582">
        <v>43983</v>
      </c>
      <c r="SU146" s="582">
        <v>59986</v>
      </c>
      <c r="SV146" s="582">
        <v>143135</v>
      </c>
      <c r="SW146" s="582">
        <v>941</v>
      </c>
      <c r="SX146" s="582">
        <v>152136</v>
      </c>
      <c r="SY146" s="582">
        <v>93036</v>
      </c>
      <c r="TA146" s="582">
        <v>2525</v>
      </c>
      <c r="TC146" s="582">
        <v>97930</v>
      </c>
      <c r="TD146" s="582">
        <v>0</v>
      </c>
      <c r="TE146" s="582">
        <v>14420</v>
      </c>
      <c r="TF146" s="582">
        <v>412</v>
      </c>
      <c r="TG146" s="582">
        <v>2284</v>
      </c>
      <c r="TH146" s="582">
        <v>3987</v>
      </c>
      <c r="TI146" s="582">
        <v>5331</v>
      </c>
      <c r="TJ146" s="582">
        <v>1487</v>
      </c>
      <c r="TK146" s="582">
        <v>0</v>
      </c>
      <c r="TM146" s="582">
        <v>6180</v>
      </c>
      <c r="TN146" s="582">
        <v>27656</v>
      </c>
      <c r="TO146" s="582">
        <v>0</v>
      </c>
      <c r="TP146" s="582">
        <v>529</v>
      </c>
      <c r="TQ146" s="582">
        <v>40606</v>
      </c>
      <c r="TR146" s="582">
        <v>3708</v>
      </c>
      <c r="TS146" s="582">
        <v>8397</v>
      </c>
      <c r="TT146" s="582">
        <v>1235</v>
      </c>
      <c r="TV146" s="582">
        <v>0</v>
      </c>
      <c r="TX146" s="582">
        <v>4432</v>
      </c>
      <c r="TY146" s="582">
        <v>0</v>
      </c>
      <c r="TZ146" s="582">
        <v>108700</v>
      </c>
      <c r="UA146" s="582">
        <v>0</v>
      </c>
      <c r="UB146" s="582">
        <v>11380</v>
      </c>
      <c r="UC146" s="582">
        <v>5504</v>
      </c>
      <c r="UD146" s="582">
        <v>29074</v>
      </c>
      <c r="UE146" s="582">
        <v>73336</v>
      </c>
      <c r="UF146" s="582">
        <v>1998</v>
      </c>
      <c r="UK146" s="582">
        <v>29046</v>
      </c>
      <c r="UL146" s="582">
        <v>74159</v>
      </c>
      <c r="UM146" s="582">
        <v>12566</v>
      </c>
      <c r="UN146" s="582">
        <v>16518</v>
      </c>
      <c r="UO146" s="582">
        <v>6708</v>
      </c>
      <c r="UP146" s="582">
        <v>35843</v>
      </c>
      <c r="UQ146" s="582">
        <v>606553</v>
      </c>
      <c r="UR146" s="582">
        <v>12218</v>
      </c>
      <c r="UT146" s="582">
        <v>56238</v>
      </c>
      <c r="UU146" s="582">
        <v>0</v>
      </c>
      <c r="UW146" s="582">
        <v>3708</v>
      </c>
      <c r="UZ146" s="582">
        <v>1106</v>
      </c>
      <c r="VA146" s="582">
        <v>1236</v>
      </c>
      <c r="VB146" s="582">
        <v>618</v>
      </c>
      <c r="VC146" s="582">
        <v>22570</v>
      </c>
      <c r="VD146" s="582">
        <v>1755</v>
      </c>
      <c r="VG146" s="582">
        <v>824</v>
      </c>
      <c r="VH146" s="582">
        <v>206</v>
      </c>
      <c r="VI146" s="582">
        <v>2472</v>
      </c>
      <c r="VJ146" s="582">
        <v>1854</v>
      </c>
      <c r="VK146" s="582">
        <v>0</v>
      </c>
      <c r="VM146" s="582">
        <v>672</v>
      </c>
      <c r="VO146" s="582">
        <v>716</v>
      </c>
      <c r="VR146" s="582">
        <v>76999</v>
      </c>
      <c r="VS146" s="582">
        <v>25443</v>
      </c>
      <c r="VT146" s="582">
        <v>3731</v>
      </c>
      <c r="VU146" s="582">
        <v>0</v>
      </c>
      <c r="VX146" s="582">
        <v>8288</v>
      </c>
      <c r="VZ146" s="582">
        <v>0</v>
      </c>
      <c r="WA146" s="582">
        <v>206</v>
      </c>
      <c r="WD146" s="582">
        <v>32130</v>
      </c>
      <c r="WG146" s="582">
        <v>21431</v>
      </c>
      <c r="WH146" s="582">
        <v>6701</v>
      </c>
      <c r="WI146" s="582">
        <v>132245</v>
      </c>
      <c r="WJ146" s="582">
        <v>234</v>
      </c>
      <c r="WK146" s="582">
        <v>74583</v>
      </c>
      <c r="WL146" s="582">
        <v>29911.77</v>
      </c>
      <c r="WM146" s="582">
        <v>824</v>
      </c>
      <c r="WO146" s="582">
        <v>0</v>
      </c>
      <c r="WP146" s="582">
        <v>598</v>
      </c>
      <c r="WQ146" s="582">
        <v>468</v>
      </c>
      <c r="WR146" s="582">
        <v>117</v>
      </c>
      <c r="WS146" s="582">
        <v>87118</v>
      </c>
      <c r="WT146" s="582">
        <v>12340</v>
      </c>
      <c r="WU146" s="582">
        <v>16501</v>
      </c>
      <c r="WV146" s="582">
        <v>74653</v>
      </c>
      <c r="WW146" s="582">
        <v>23854</v>
      </c>
      <c r="WZ146" s="582">
        <v>70693</v>
      </c>
      <c r="XC146" s="582">
        <v>0</v>
      </c>
      <c r="XE146" s="582">
        <v>2068</v>
      </c>
      <c r="XH146" s="582">
        <v>3068</v>
      </c>
      <c r="YF146" s="582">
        <v>237691</v>
      </c>
      <c r="YW146" s="582">
        <v>7690</v>
      </c>
      <c r="YX146" s="582">
        <v>24395</v>
      </c>
      <c r="YY146" s="582">
        <v>59517</v>
      </c>
      <c r="ZA146" s="582">
        <v>235742.5</v>
      </c>
      <c r="ZB146" s="582">
        <v>2546</v>
      </c>
      <c r="ZD146" s="582">
        <v>6071</v>
      </c>
      <c r="ZN146" s="582">
        <v>7588</v>
      </c>
      <c r="ZU146" s="582">
        <v>11446</v>
      </c>
      <c r="ZV146" s="582">
        <v>351</v>
      </c>
      <c r="AAC146" s="582">
        <v>3708</v>
      </c>
      <c r="AAE146" s="582">
        <v>1030</v>
      </c>
      <c r="AAG146" s="582">
        <v>2678</v>
      </c>
      <c r="AAO146" s="582">
        <v>1854</v>
      </c>
      <c r="AAP146" s="582">
        <v>0</v>
      </c>
      <c r="ABI146" s="582">
        <v>1290</v>
      </c>
      <c r="ABJ146" s="582">
        <v>908</v>
      </c>
      <c r="ABK146" s="582">
        <v>0</v>
      </c>
      <c r="ABN146" s="582">
        <v>0</v>
      </c>
      <c r="ABQ146" s="582">
        <v>1493666.01</v>
      </c>
      <c r="ABS146" s="582">
        <v>651092.30000000005</v>
      </c>
      <c r="ABT146" s="582">
        <v>377147</v>
      </c>
      <c r="ABU146" s="582">
        <v>397147</v>
      </c>
      <c r="ABV146" s="582">
        <v>186797</v>
      </c>
      <c r="ABW146" s="582">
        <v>276132</v>
      </c>
      <c r="ABY146" s="582">
        <v>4577919.63</v>
      </c>
      <c r="ABZ146" s="582">
        <v>316205</v>
      </c>
      <c r="ACA146" s="582">
        <v>2517128.7000000002</v>
      </c>
      <c r="ACB146" s="582">
        <v>772344</v>
      </c>
      <c r="ACC146" s="582">
        <v>591842</v>
      </c>
      <c r="ACD146" s="582">
        <v>271909</v>
      </c>
      <c r="ACE146" s="582">
        <v>949476</v>
      </c>
      <c r="ACF146" s="582">
        <v>11384</v>
      </c>
      <c r="ACG146" s="582">
        <v>27955</v>
      </c>
      <c r="ACH146" s="582">
        <v>78103</v>
      </c>
      <c r="ACI146" s="582">
        <v>1071590</v>
      </c>
      <c r="ACJ146" s="582">
        <v>276768</v>
      </c>
      <c r="ACM146" s="582">
        <v>295946</v>
      </c>
      <c r="ACN146" s="582">
        <v>111620</v>
      </c>
      <c r="ACR146" s="582">
        <v>121625</v>
      </c>
      <c r="ACS146" s="582">
        <v>14614</v>
      </c>
      <c r="ACT146" s="582">
        <v>15411</v>
      </c>
      <c r="ACU146" s="582">
        <v>80872</v>
      </c>
      <c r="ACY146" s="582">
        <v>0</v>
      </c>
      <c r="ADA146" s="582">
        <v>16930</v>
      </c>
      <c r="ADB146" s="582">
        <v>0</v>
      </c>
      <c r="ADI146" s="582">
        <v>26208</v>
      </c>
      <c r="ADJ146" s="582">
        <v>56112</v>
      </c>
      <c r="ADM146" s="582">
        <v>536643</v>
      </c>
      <c r="ADO146" s="582">
        <v>276368</v>
      </c>
      <c r="ADP146" s="582">
        <v>8777423</v>
      </c>
      <c r="ADQ146" s="582">
        <v>5598361</v>
      </c>
      <c r="ADR146" s="582">
        <v>3459823.85</v>
      </c>
      <c r="ADS146" s="582">
        <v>398205</v>
      </c>
      <c r="ADT146" s="582">
        <v>904001</v>
      </c>
      <c r="ADU146" s="582">
        <v>29413</v>
      </c>
      <c r="ADV146" s="582">
        <v>24712</v>
      </c>
      <c r="ADW146" s="582">
        <v>81817</v>
      </c>
      <c r="ADX146" s="582">
        <v>654</v>
      </c>
      <c r="ADY146" s="582">
        <v>337518</v>
      </c>
      <c r="ADZ146" s="582">
        <v>7656</v>
      </c>
      <c r="AEA146" s="582">
        <v>30644</v>
      </c>
      <c r="AEB146" s="582">
        <v>1025887</v>
      </c>
      <c r="AEC146" s="582">
        <v>457288.75</v>
      </c>
      <c r="AED146" s="582">
        <v>78425</v>
      </c>
      <c r="AEE146" s="582">
        <v>0</v>
      </c>
      <c r="AEH146" s="582">
        <v>167702</v>
      </c>
      <c r="AEI146" s="582">
        <v>1262534</v>
      </c>
      <c r="AEJ146" s="582">
        <v>0</v>
      </c>
      <c r="AEK146" s="582">
        <v>167137</v>
      </c>
      <c r="AEL146" s="582">
        <v>77093.97</v>
      </c>
      <c r="AEM146" s="582">
        <v>11324</v>
      </c>
      <c r="AEN146" s="582">
        <v>394339.96</v>
      </c>
      <c r="AEP146" s="582">
        <v>303670</v>
      </c>
      <c r="AES146" s="582">
        <v>819989.63</v>
      </c>
      <c r="AET146" s="582">
        <v>9671</v>
      </c>
      <c r="AEU146" s="582">
        <v>62411</v>
      </c>
      <c r="AEV146" s="582">
        <v>14466</v>
      </c>
      <c r="AEW146" s="582">
        <v>6759</v>
      </c>
      <c r="AEX146" s="582">
        <v>43723</v>
      </c>
      <c r="AEY146" s="582">
        <v>84418.34</v>
      </c>
      <c r="AEZ146" s="582">
        <v>7848</v>
      </c>
      <c r="AFA146" s="582">
        <v>87108.3</v>
      </c>
      <c r="AFB146" s="582">
        <v>134363</v>
      </c>
      <c r="AFC146" s="582">
        <v>439</v>
      </c>
      <c r="AFD146" s="582">
        <v>294833.08</v>
      </c>
      <c r="AFE146" s="582">
        <v>12283</v>
      </c>
      <c r="AFF146" s="582">
        <v>18997</v>
      </c>
      <c r="AFL146" s="582">
        <v>206</v>
      </c>
      <c r="AFQ146" s="582">
        <v>924793</v>
      </c>
      <c r="AFR146" s="582">
        <v>16921</v>
      </c>
      <c r="AFS146" s="582">
        <v>782944</v>
      </c>
      <c r="AFT146" s="582">
        <v>1147</v>
      </c>
      <c r="AFX146" s="582">
        <v>69713</v>
      </c>
      <c r="AGA146" s="582">
        <v>3702075.16</v>
      </c>
      <c r="AGC146" s="582">
        <v>1300</v>
      </c>
      <c r="AGL146" s="582">
        <v>0</v>
      </c>
      <c r="AGN146" s="582">
        <v>861325</v>
      </c>
      <c r="AGO146" s="582">
        <v>77559</v>
      </c>
      <c r="AGV146" s="582">
        <v>1868709</v>
      </c>
      <c r="AGW146" s="582">
        <v>813802</v>
      </c>
      <c r="AGX146" s="582">
        <v>10562</v>
      </c>
      <c r="AGY146" s="582">
        <v>17817</v>
      </c>
      <c r="AGZ146" s="582">
        <v>389329.32</v>
      </c>
      <c r="AHA146" s="582">
        <v>697466</v>
      </c>
      <c r="AHB146" s="582">
        <v>39980</v>
      </c>
      <c r="AHC146" s="582">
        <v>90432</v>
      </c>
      <c r="AHE146" s="582">
        <v>169551</v>
      </c>
      <c r="AHF146" s="582">
        <v>49768</v>
      </c>
      <c r="AHG146" s="582">
        <v>103610</v>
      </c>
      <c r="AHH146" s="582">
        <v>97098.43</v>
      </c>
      <c r="AHI146" s="582">
        <v>529863</v>
      </c>
      <c r="AHJ146" s="582">
        <v>210582.5</v>
      </c>
      <c r="AHK146" s="582">
        <v>1360584</v>
      </c>
      <c r="AHL146" s="582">
        <v>492278.7</v>
      </c>
      <c r="AHM146" s="582">
        <v>18983</v>
      </c>
      <c r="AHO146" s="582">
        <v>206</v>
      </c>
      <c r="AHQ146" s="576">
        <v>454798.84</v>
      </c>
      <c r="AHR146" s="576">
        <v>0</v>
      </c>
      <c r="AHS146" s="576">
        <v>412</v>
      </c>
      <c r="AHT146" s="582">
        <f t="shared" si="81"/>
        <v>214574302.97000006</v>
      </c>
      <c r="AHV146" s="611" t="s">
        <v>6248</v>
      </c>
      <c r="AHW146" s="611" t="s">
        <v>6200</v>
      </c>
      <c r="AHX146" s="611" t="s">
        <v>6201</v>
      </c>
    </row>
    <row r="147" spans="1:908" x14ac:dyDescent="0.7">
      <c r="A147" s="576" t="str">
        <f t="shared" si="80"/>
        <v>ภาระ</v>
      </c>
      <c r="B147" s="581" t="s">
        <v>6435</v>
      </c>
      <c r="C147" s="582" t="s">
        <v>6436</v>
      </c>
      <c r="AL147" s="582">
        <v>0</v>
      </c>
      <c r="AO147" s="582">
        <v>321380</v>
      </c>
      <c r="BE147" s="582">
        <v>15500</v>
      </c>
      <c r="CT147" s="582">
        <v>2251243.73</v>
      </c>
      <c r="EM147" s="582">
        <v>27125</v>
      </c>
      <c r="FO147" s="582">
        <v>310493.81</v>
      </c>
      <c r="GH147" s="582">
        <v>8000</v>
      </c>
      <c r="GJ147" s="582">
        <v>107</v>
      </c>
      <c r="GK147" s="582">
        <v>58147.07</v>
      </c>
      <c r="GW147" s="582">
        <v>24750</v>
      </c>
      <c r="HG147" s="582">
        <v>890451.43</v>
      </c>
      <c r="ID147" s="582">
        <v>3900</v>
      </c>
      <c r="II147" s="582">
        <v>1175256</v>
      </c>
      <c r="IT147" s="582">
        <v>149182.57</v>
      </c>
      <c r="JC147" s="582">
        <v>0</v>
      </c>
      <c r="JG147" s="582">
        <v>642349.21</v>
      </c>
      <c r="JI147" s="582">
        <v>0</v>
      </c>
      <c r="JN147" s="582">
        <v>41840.5</v>
      </c>
      <c r="JY147" s="582">
        <v>101650</v>
      </c>
      <c r="JZ147" s="582">
        <v>67804</v>
      </c>
      <c r="KL147" s="582">
        <v>166229</v>
      </c>
      <c r="LM147" s="582">
        <v>173593.46</v>
      </c>
      <c r="LQ147" s="582">
        <v>197885.5</v>
      </c>
      <c r="LX147" s="582">
        <v>8942038</v>
      </c>
      <c r="LZ147" s="582">
        <v>0</v>
      </c>
      <c r="MC147" s="582">
        <v>361181.15</v>
      </c>
      <c r="MV147" s="582">
        <v>-19130</v>
      </c>
      <c r="MY147" s="582">
        <v>672234</v>
      </c>
      <c r="NG147" s="582">
        <v>440870.17</v>
      </c>
      <c r="NK147" s="582">
        <v>995662.1</v>
      </c>
      <c r="NL147" s="582">
        <v>753548.36</v>
      </c>
      <c r="NO147" s="582">
        <v>708236.44</v>
      </c>
      <c r="NW147" s="582">
        <v>100217.5</v>
      </c>
      <c r="NX147" s="582">
        <v>15899821</v>
      </c>
      <c r="OJ147" s="582">
        <v>154410.1</v>
      </c>
      <c r="OM147" s="582">
        <v>122494.7</v>
      </c>
      <c r="PE147" s="582">
        <v>1286090.8</v>
      </c>
      <c r="PI147" s="582">
        <v>338728</v>
      </c>
      <c r="PJ147" s="582">
        <v>119110</v>
      </c>
      <c r="PL147" s="582">
        <v>129759</v>
      </c>
      <c r="PM147" s="582">
        <v>271251.15999999997</v>
      </c>
      <c r="PT147" s="582">
        <v>240958.5</v>
      </c>
      <c r="PV147" s="582">
        <v>-24157</v>
      </c>
      <c r="PW147" s="582">
        <v>40260</v>
      </c>
      <c r="PY147" s="582">
        <v>522028.4</v>
      </c>
      <c r="QA147" s="582">
        <v>0</v>
      </c>
      <c r="QB147" s="582">
        <v>79566</v>
      </c>
      <c r="QI147" s="582">
        <v>92000</v>
      </c>
      <c r="QK147" s="582">
        <v>82450</v>
      </c>
      <c r="QP147" s="582">
        <v>38836.25</v>
      </c>
      <c r="QQ147" s="582">
        <v>243950</v>
      </c>
      <c r="QS147" s="582">
        <v>288801.5</v>
      </c>
      <c r="QT147" s="582">
        <v>0</v>
      </c>
      <c r="RC147" s="582">
        <v>727800</v>
      </c>
      <c r="RD147" s="582">
        <v>130731</v>
      </c>
      <c r="RH147" s="582">
        <v>3344139.72</v>
      </c>
      <c r="RM147" s="582">
        <v>1067958.03</v>
      </c>
      <c r="RT147" s="582">
        <v>95240</v>
      </c>
      <c r="RU147" s="582">
        <v>311140</v>
      </c>
      <c r="TJ147" s="582">
        <v>5579652.1100000003</v>
      </c>
      <c r="UQ147" s="582">
        <v>13950037.630000001</v>
      </c>
      <c r="VP147" s="582">
        <v>0</v>
      </c>
      <c r="VR147" s="582">
        <v>1850</v>
      </c>
      <c r="VT147" s="582">
        <v>197710</v>
      </c>
      <c r="VU147" s="582">
        <v>0</v>
      </c>
      <c r="VY147" s="582">
        <v>40000</v>
      </c>
      <c r="WB147" s="582">
        <v>13909412.949999999</v>
      </c>
      <c r="XB147" s="582">
        <v>22470</v>
      </c>
      <c r="XF147" s="582">
        <v>385074</v>
      </c>
      <c r="XG147" s="582">
        <v>47454.5</v>
      </c>
      <c r="ZA147" s="582">
        <v>198025</v>
      </c>
      <c r="ZE147" s="582">
        <v>0</v>
      </c>
      <c r="ZP147" s="582">
        <v>923419.3</v>
      </c>
      <c r="ZY147" s="582">
        <v>339552.95</v>
      </c>
      <c r="AAH147" s="582">
        <v>0</v>
      </c>
      <c r="AAI147" s="582">
        <v>3270666.17</v>
      </c>
      <c r="AAS147" s="582">
        <v>482739.25</v>
      </c>
      <c r="ABF147" s="582">
        <v>-19000</v>
      </c>
      <c r="ABH147" s="582">
        <v>300820</v>
      </c>
      <c r="ABO147" s="582">
        <v>314460</v>
      </c>
      <c r="ABT147" s="582">
        <v>431478.52</v>
      </c>
      <c r="ACA147" s="582">
        <v>1106724.7</v>
      </c>
      <c r="ACD147" s="582">
        <v>561450</v>
      </c>
      <c r="ACN147" s="582">
        <v>10000</v>
      </c>
      <c r="ACS147" s="582">
        <v>169183</v>
      </c>
      <c r="ADB147" s="582">
        <v>253302</v>
      </c>
      <c r="ADC147" s="582">
        <v>99546</v>
      </c>
      <c r="ADI147" s="582">
        <v>29709</v>
      </c>
      <c r="ADJ147" s="582">
        <v>104475</v>
      </c>
      <c r="ADL147" s="582">
        <v>82858</v>
      </c>
      <c r="ADO147" s="582">
        <v>178785</v>
      </c>
      <c r="ADP147" s="582">
        <v>10454188.41</v>
      </c>
      <c r="ADS147" s="582">
        <v>0</v>
      </c>
      <c r="ADU147" s="582">
        <v>247934</v>
      </c>
      <c r="ADV147" s="582">
        <v>41490</v>
      </c>
      <c r="ADY147" s="582">
        <v>26875</v>
      </c>
      <c r="AEH147" s="582">
        <v>316147.96999999997</v>
      </c>
      <c r="AGD147" s="582">
        <v>877173.7</v>
      </c>
      <c r="AGF147" s="582">
        <v>557786</v>
      </c>
      <c r="AGG147" s="582">
        <v>1497426.8</v>
      </c>
      <c r="AGH147" s="582">
        <v>315735.5</v>
      </c>
      <c r="AGJ147" s="582">
        <v>195501.5</v>
      </c>
      <c r="AGK147" s="582">
        <v>199054</v>
      </c>
      <c r="AGL147" s="582">
        <v>551964.5</v>
      </c>
      <c r="AGM147" s="582">
        <v>331620</v>
      </c>
      <c r="AHG147" s="582">
        <v>79700</v>
      </c>
      <c r="AHI147" s="582">
        <v>482935</v>
      </c>
      <c r="AHM147" s="582">
        <v>3475788.4</v>
      </c>
      <c r="AHT147" s="582">
        <f t="shared" si="81"/>
        <v>107808289.02</v>
      </c>
      <c r="AHV147" s="611" t="s">
        <v>6248</v>
      </c>
      <c r="AHW147" s="611" t="s">
        <v>6202</v>
      </c>
      <c r="AHX147" s="611" t="s">
        <v>6203</v>
      </c>
    </row>
    <row r="148" spans="1:908" x14ac:dyDescent="0.7">
      <c r="A148" s="576" t="str">
        <f t="shared" si="80"/>
        <v>ภาระ</v>
      </c>
      <c r="B148" s="581" t="s">
        <v>6437</v>
      </c>
      <c r="C148" s="582" t="s">
        <v>6438</v>
      </c>
      <c r="ACE148" s="582">
        <v>35000</v>
      </c>
      <c r="AHT148" s="582">
        <f t="shared" si="81"/>
        <v>35000</v>
      </c>
      <c r="AHV148" s="611" t="s">
        <v>6248</v>
      </c>
      <c r="AHW148" s="611" t="s">
        <v>6204</v>
      </c>
      <c r="AHX148" s="611" t="s">
        <v>6205</v>
      </c>
    </row>
    <row r="149" spans="1:908" x14ac:dyDescent="0.7">
      <c r="A149" s="576" t="str">
        <f t="shared" si="80"/>
        <v>ภาระ</v>
      </c>
      <c r="B149" s="581" t="s">
        <v>6196</v>
      </c>
      <c r="C149" s="582" t="s">
        <v>6197</v>
      </c>
      <c r="J149" s="582">
        <v>1481000</v>
      </c>
      <c r="AT149" s="582">
        <v>241000</v>
      </c>
      <c r="BI149" s="582">
        <v>9966</v>
      </c>
      <c r="BZ149" s="582">
        <v>1665051.66</v>
      </c>
      <c r="EE149" s="582">
        <v>49000</v>
      </c>
      <c r="ET149" s="582">
        <v>46470</v>
      </c>
      <c r="FQ149" s="582">
        <v>23117205.890000001</v>
      </c>
      <c r="HK149" s="582">
        <v>493500</v>
      </c>
      <c r="ID149" s="582">
        <v>36909.25</v>
      </c>
      <c r="IN149" s="582">
        <v>20000</v>
      </c>
      <c r="LB149" s="582">
        <v>17000</v>
      </c>
      <c r="LJ149" s="582">
        <v>11624.2</v>
      </c>
      <c r="MG149" s="582">
        <v>110728</v>
      </c>
      <c r="MQ149" s="582">
        <v>211094</v>
      </c>
      <c r="MR149" s="582">
        <v>156897.5</v>
      </c>
      <c r="MS149" s="582">
        <v>1077166</v>
      </c>
      <c r="NB149" s="582">
        <v>0</v>
      </c>
      <c r="NE149" s="582">
        <v>2876085.33</v>
      </c>
      <c r="NH149" s="582">
        <v>1649500</v>
      </c>
      <c r="OE149" s="582">
        <v>836000</v>
      </c>
      <c r="OG149" s="582">
        <v>33000</v>
      </c>
      <c r="OT149" s="582">
        <v>675004</v>
      </c>
      <c r="PG149" s="582">
        <v>691307.5</v>
      </c>
      <c r="PJ149" s="582">
        <v>213046</v>
      </c>
      <c r="PQ149" s="582">
        <v>536150</v>
      </c>
      <c r="PX149" s="582">
        <v>0</v>
      </c>
      <c r="PZ149" s="582">
        <v>8000</v>
      </c>
      <c r="QW149" s="582">
        <v>0</v>
      </c>
      <c r="RB149" s="582">
        <v>91550</v>
      </c>
      <c r="RH149" s="582">
        <v>529000</v>
      </c>
      <c r="RJ149" s="582">
        <v>392000</v>
      </c>
      <c r="SG149" s="582">
        <v>0</v>
      </c>
      <c r="TP149" s="582">
        <v>1355</v>
      </c>
      <c r="UH149" s="582">
        <v>14000</v>
      </c>
      <c r="YJ149" s="582">
        <v>336249.39</v>
      </c>
      <c r="YW149" s="582">
        <v>2919370.25</v>
      </c>
      <c r="AAP149" s="582">
        <v>176000</v>
      </c>
      <c r="ABM149" s="582">
        <v>32758</v>
      </c>
      <c r="ABY149" s="582">
        <v>2363637.2000000002</v>
      </c>
      <c r="ACR149" s="582">
        <v>225000</v>
      </c>
      <c r="ACV149" s="582">
        <v>21500</v>
      </c>
      <c r="ADT149" s="582">
        <v>150000</v>
      </c>
      <c r="AFD149" s="582">
        <v>64600</v>
      </c>
      <c r="AGV149" s="582">
        <v>43400</v>
      </c>
      <c r="AGW149" s="582">
        <v>13869</v>
      </c>
      <c r="AHT149" s="582">
        <f t="shared" si="81"/>
        <v>43636994.170000002</v>
      </c>
      <c r="AHV149" s="611" t="s">
        <v>6248</v>
      </c>
      <c r="AHW149" s="611" t="s">
        <v>6206</v>
      </c>
      <c r="AHX149" s="611" t="s">
        <v>6207</v>
      </c>
    </row>
    <row r="150" spans="1:908" x14ac:dyDescent="0.7">
      <c r="A150" s="576" t="str">
        <f t="shared" si="80"/>
        <v>ภาระ</v>
      </c>
      <c r="B150" s="581" t="s">
        <v>6198</v>
      </c>
      <c r="C150" s="582" t="s">
        <v>6199</v>
      </c>
      <c r="D150" s="582">
        <v>9522038.3499999996</v>
      </c>
      <c r="E150" s="582">
        <v>452662</v>
      </c>
      <c r="F150" s="582">
        <v>771053.67</v>
      </c>
      <c r="G150" s="582">
        <v>131941.5</v>
      </c>
      <c r="H150" s="582">
        <v>398160.2</v>
      </c>
      <c r="I150" s="582">
        <v>457371.17</v>
      </c>
      <c r="J150" s="582">
        <v>801363.83</v>
      </c>
      <c r="K150" s="582">
        <v>773204</v>
      </c>
      <c r="L150" s="582">
        <v>215215</v>
      </c>
      <c r="M150" s="582">
        <v>61065</v>
      </c>
      <c r="N150" s="582">
        <v>20600</v>
      </c>
      <c r="O150" s="582">
        <v>395002.75</v>
      </c>
      <c r="P150" s="582">
        <v>66000</v>
      </c>
      <c r="Q150" s="582">
        <v>365007</v>
      </c>
      <c r="R150" s="582">
        <v>220416</v>
      </c>
      <c r="S150" s="582">
        <v>84875</v>
      </c>
      <c r="T150" s="582">
        <v>482698</v>
      </c>
      <c r="U150" s="582">
        <v>191508</v>
      </c>
      <c r="V150" s="582">
        <v>9431623.6999999993</v>
      </c>
      <c r="W150" s="582">
        <v>1971726</v>
      </c>
      <c r="X150" s="582">
        <v>270571.28000000003</v>
      </c>
      <c r="Y150" s="582">
        <v>118289</v>
      </c>
      <c r="Z150" s="582">
        <v>311239</v>
      </c>
      <c r="AA150" s="582">
        <v>483012.45</v>
      </c>
      <c r="AB150" s="582">
        <v>165923</v>
      </c>
      <c r="AC150" s="582">
        <v>538692.75</v>
      </c>
      <c r="AD150" s="582">
        <v>471157.81</v>
      </c>
      <c r="AE150" s="582">
        <v>461103.03</v>
      </c>
      <c r="AF150" s="582">
        <v>1043888</v>
      </c>
      <c r="AG150" s="582">
        <v>570817</v>
      </c>
      <c r="AH150" s="582">
        <v>795342.72</v>
      </c>
      <c r="AI150" s="582">
        <v>1272502</v>
      </c>
      <c r="AJ150" s="582">
        <v>301682.76</v>
      </c>
      <c r="AK150" s="582">
        <v>165699</v>
      </c>
      <c r="AL150" s="582">
        <v>321817</v>
      </c>
      <c r="AM150" s="582">
        <v>39910</v>
      </c>
      <c r="AN150" s="582">
        <v>396795</v>
      </c>
      <c r="AO150" s="582">
        <v>298549</v>
      </c>
      <c r="AP150" s="582">
        <v>348280.23</v>
      </c>
      <c r="AQ150" s="582">
        <v>367975</v>
      </c>
      <c r="AR150" s="582">
        <v>340650</v>
      </c>
      <c r="AS150" s="582">
        <v>101134.14</v>
      </c>
      <c r="AT150" s="582">
        <v>1149393.05</v>
      </c>
      <c r="AU150" s="582">
        <v>207370.63</v>
      </c>
      <c r="AV150" s="582">
        <v>111822.25</v>
      </c>
      <c r="AW150" s="582">
        <v>27145</v>
      </c>
      <c r="AX150" s="582">
        <v>250870</v>
      </c>
      <c r="AY150" s="582">
        <v>205838</v>
      </c>
      <c r="AZ150" s="582">
        <v>62388</v>
      </c>
      <c r="BA150" s="582">
        <v>32225</v>
      </c>
      <c r="BB150" s="582">
        <v>202812.5</v>
      </c>
      <c r="BC150" s="582">
        <v>99988</v>
      </c>
      <c r="BD150" s="582">
        <v>225895</v>
      </c>
      <c r="BF150" s="582">
        <v>78368.75</v>
      </c>
      <c r="BG150" s="582">
        <v>49445</v>
      </c>
      <c r="BH150" s="582">
        <v>453619.5</v>
      </c>
      <c r="BI150" s="582">
        <v>2746079.6</v>
      </c>
      <c r="BJ150" s="582">
        <v>645216</v>
      </c>
      <c r="BK150" s="582">
        <v>0</v>
      </c>
      <c r="BM150" s="582">
        <v>0</v>
      </c>
      <c r="BR150" s="582">
        <v>5884633.25</v>
      </c>
      <c r="BS150" s="582">
        <v>163965</v>
      </c>
      <c r="BT150" s="582">
        <v>426979</v>
      </c>
      <c r="BU150" s="582">
        <v>553223</v>
      </c>
      <c r="BV150" s="582">
        <v>425352</v>
      </c>
      <c r="BW150" s="582">
        <v>130685</v>
      </c>
      <c r="BX150" s="582">
        <v>124913.5</v>
      </c>
      <c r="BY150" s="582">
        <v>242546.99</v>
      </c>
      <c r="CA150" s="582">
        <v>76400</v>
      </c>
      <c r="CB150" s="582">
        <v>188623</v>
      </c>
      <c r="CC150" s="582">
        <v>272217.99</v>
      </c>
      <c r="CD150" s="582">
        <v>283253</v>
      </c>
      <c r="CE150" s="582">
        <v>203519</v>
      </c>
      <c r="CG150" s="582">
        <v>5977697</v>
      </c>
      <c r="CH150" s="582">
        <v>512370</v>
      </c>
      <c r="CI150" s="582">
        <v>1768621.95</v>
      </c>
      <c r="CJ150" s="582">
        <v>116353</v>
      </c>
      <c r="CK150" s="582">
        <v>794538</v>
      </c>
      <c r="CL150" s="582">
        <v>562785.69999999995</v>
      </c>
      <c r="CM150" s="582">
        <v>481426</v>
      </c>
      <c r="CN150" s="582">
        <v>774664</v>
      </c>
      <c r="CO150" s="582">
        <v>329353.7</v>
      </c>
      <c r="CP150" s="582">
        <v>191276.65</v>
      </c>
      <c r="CQ150" s="582">
        <v>97492</v>
      </c>
      <c r="CR150" s="582">
        <v>260065</v>
      </c>
      <c r="CS150" s="582">
        <v>389859</v>
      </c>
      <c r="CU150" s="582">
        <v>125520.5</v>
      </c>
      <c r="CV150" s="582">
        <v>64768.5</v>
      </c>
      <c r="CW150" s="582">
        <v>547704.4</v>
      </c>
      <c r="CX150" s="582">
        <v>247497.06</v>
      </c>
      <c r="CY150" s="582">
        <v>185937</v>
      </c>
      <c r="CZ150" s="582">
        <v>64668.5</v>
      </c>
      <c r="DA150" s="582">
        <v>195045</v>
      </c>
      <c r="DB150" s="582">
        <v>1591564</v>
      </c>
      <c r="DC150" s="582">
        <v>2716794.08</v>
      </c>
      <c r="DD150" s="582">
        <v>85650</v>
      </c>
      <c r="DE150" s="582">
        <v>298691</v>
      </c>
      <c r="DF150" s="582">
        <v>181600</v>
      </c>
      <c r="DG150" s="582">
        <v>518171.05</v>
      </c>
      <c r="DK150" s="582">
        <v>8114153.8300000001</v>
      </c>
      <c r="DL150" s="582">
        <v>154700.75</v>
      </c>
      <c r="DM150" s="582">
        <v>1081302</v>
      </c>
      <c r="DN150" s="582">
        <v>839997</v>
      </c>
      <c r="DO150" s="582">
        <v>462021.75</v>
      </c>
      <c r="DP150" s="582">
        <v>619709.5</v>
      </c>
      <c r="DQ150" s="582">
        <v>408543.23</v>
      </c>
      <c r="DR150" s="582">
        <v>497452.14</v>
      </c>
      <c r="DS150" s="582">
        <v>1199485.72</v>
      </c>
      <c r="DT150" s="582">
        <v>2388842.7400000002</v>
      </c>
      <c r="DU150" s="582">
        <v>161440</v>
      </c>
      <c r="DW150" s="582">
        <v>166622.43</v>
      </c>
      <c r="DX150" s="582">
        <v>91686</v>
      </c>
      <c r="DY150" s="582">
        <v>445720</v>
      </c>
      <c r="DZ150" s="582">
        <v>136441.20000000001</v>
      </c>
      <c r="EA150" s="582">
        <v>137808</v>
      </c>
      <c r="EB150" s="582">
        <v>321373</v>
      </c>
      <c r="EC150" s="582">
        <v>365110</v>
      </c>
      <c r="ED150" s="582">
        <v>296663</v>
      </c>
      <c r="EE150" s="582">
        <v>1393423</v>
      </c>
      <c r="EF150" s="582">
        <v>1576383.63</v>
      </c>
      <c r="EG150" s="582">
        <v>214762</v>
      </c>
      <c r="EH150" s="582">
        <v>62396</v>
      </c>
      <c r="EI150" s="582">
        <v>573907</v>
      </c>
      <c r="EJ150" s="582">
        <v>363827</v>
      </c>
      <c r="EL150" s="582">
        <v>317819</v>
      </c>
      <c r="EM150" s="582">
        <v>5875</v>
      </c>
      <c r="EN150" s="582">
        <v>5481330.0499999998</v>
      </c>
      <c r="EO150" s="582">
        <v>520544.5</v>
      </c>
      <c r="EP150" s="582">
        <v>358480</v>
      </c>
      <c r="EQ150" s="582">
        <v>459514</v>
      </c>
      <c r="ER150" s="582">
        <v>168842</v>
      </c>
      <c r="ES150" s="582">
        <v>358612.5</v>
      </c>
      <c r="ET150" s="582">
        <v>741554.5</v>
      </c>
      <c r="EU150" s="582">
        <v>1755859.25</v>
      </c>
      <c r="EV150" s="582">
        <v>451621.65</v>
      </c>
      <c r="EW150" s="582">
        <v>3935675.95</v>
      </c>
      <c r="EX150" s="582">
        <v>169642.75</v>
      </c>
      <c r="EY150" s="582">
        <v>482555.95</v>
      </c>
      <c r="EZ150" s="582">
        <v>665829</v>
      </c>
      <c r="FA150" s="582">
        <v>325210</v>
      </c>
      <c r="FB150" s="582">
        <v>367882.78</v>
      </c>
      <c r="FC150" s="582">
        <v>255870</v>
      </c>
      <c r="FD150" s="582">
        <v>380832.45</v>
      </c>
      <c r="FE150" s="582">
        <v>49920</v>
      </c>
      <c r="FF150" s="582">
        <v>269642.88</v>
      </c>
      <c r="FG150" s="582">
        <v>52540</v>
      </c>
      <c r="FH150" s="582">
        <v>214870</v>
      </c>
      <c r="FI150" s="582">
        <v>1606646.47</v>
      </c>
      <c r="FJ150" s="582">
        <v>700940</v>
      </c>
      <c r="FK150" s="582">
        <v>205954</v>
      </c>
      <c r="FL150" s="582">
        <v>124563.5</v>
      </c>
      <c r="FM150" s="582">
        <v>793727</v>
      </c>
      <c r="FN150" s="582">
        <v>329262</v>
      </c>
      <c r="FP150" s="582">
        <v>119720</v>
      </c>
      <c r="FQ150" s="582">
        <v>14292219.550000001</v>
      </c>
      <c r="FR150" s="582">
        <v>24000</v>
      </c>
      <c r="FV150" s="582">
        <v>510724</v>
      </c>
      <c r="FX150" s="582">
        <v>0</v>
      </c>
      <c r="FZ150" s="582">
        <v>93850</v>
      </c>
      <c r="GA150" s="582">
        <v>1301864.1499999999</v>
      </c>
      <c r="GB150" s="582">
        <v>950</v>
      </c>
      <c r="GD150" s="582">
        <v>333034</v>
      </c>
      <c r="GE150" s="582">
        <v>1021835.18</v>
      </c>
      <c r="GF150" s="582">
        <v>378857</v>
      </c>
      <c r="GH150" s="582">
        <v>1129639.47</v>
      </c>
      <c r="GI150" s="582">
        <v>247202.5</v>
      </c>
      <c r="GJ150" s="582">
        <v>227472.3</v>
      </c>
      <c r="GL150" s="582">
        <v>228513</v>
      </c>
      <c r="GM150" s="582">
        <v>71822.8</v>
      </c>
      <c r="GN150" s="582">
        <v>50305</v>
      </c>
      <c r="GO150" s="582">
        <v>102428.5</v>
      </c>
      <c r="GP150" s="582">
        <v>94790</v>
      </c>
      <c r="GQ150" s="582">
        <v>3506483.5</v>
      </c>
      <c r="GR150" s="582">
        <v>271172.40000000002</v>
      </c>
      <c r="GS150" s="582">
        <v>229750</v>
      </c>
      <c r="GT150" s="582">
        <v>286775</v>
      </c>
      <c r="GU150" s="582">
        <v>28488</v>
      </c>
      <c r="GV150" s="582">
        <v>445893.7</v>
      </c>
      <c r="GW150" s="582">
        <v>126913</v>
      </c>
      <c r="GX150" s="582">
        <v>110761.05</v>
      </c>
      <c r="GZ150" s="582">
        <v>0</v>
      </c>
      <c r="HA150" s="582">
        <v>22325</v>
      </c>
      <c r="HB150" s="582">
        <v>17003</v>
      </c>
      <c r="HC150" s="582">
        <v>4646494.5</v>
      </c>
      <c r="HG150" s="582">
        <v>163943</v>
      </c>
      <c r="HI150" s="582">
        <v>126226</v>
      </c>
      <c r="HK150" s="582">
        <v>8126429.7999999998</v>
      </c>
      <c r="HL150" s="582">
        <v>167071</v>
      </c>
      <c r="HM150" s="582">
        <v>1522077.09</v>
      </c>
      <c r="HN150" s="582">
        <v>110876</v>
      </c>
      <c r="HO150" s="582">
        <v>84065.73</v>
      </c>
      <c r="HP150" s="582">
        <v>6750</v>
      </c>
      <c r="HQ150" s="582">
        <v>101591.56</v>
      </c>
      <c r="HR150" s="582">
        <v>457588</v>
      </c>
      <c r="HS150" s="582">
        <v>3196133</v>
      </c>
      <c r="HT150" s="582">
        <v>1324946.75</v>
      </c>
      <c r="HU150" s="582">
        <v>14950</v>
      </c>
      <c r="HV150" s="582">
        <v>10250</v>
      </c>
      <c r="HW150" s="582">
        <v>361028.5</v>
      </c>
      <c r="HX150" s="582">
        <v>518928.07</v>
      </c>
      <c r="HY150" s="582">
        <v>152318.79</v>
      </c>
      <c r="HZ150" s="582">
        <v>281035</v>
      </c>
      <c r="IA150" s="582">
        <v>269959</v>
      </c>
      <c r="IB150" s="582">
        <v>175503.2</v>
      </c>
      <c r="IC150" s="582">
        <v>179721.5</v>
      </c>
      <c r="ID150" s="582">
        <v>1153628.3899999999</v>
      </c>
      <c r="IE150" s="582">
        <v>88650</v>
      </c>
      <c r="IF150" s="582">
        <v>510023.42</v>
      </c>
      <c r="IG150" s="582">
        <v>133609.32</v>
      </c>
      <c r="IH150" s="582">
        <v>5050</v>
      </c>
      <c r="IJ150" s="582">
        <v>1881355.22</v>
      </c>
      <c r="IK150" s="582">
        <v>190685</v>
      </c>
      <c r="IL150" s="582">
        <v>369561.5</v>
      </c>
      <c r="IM150" s="582">
        <v>669886.14</v>
      </c>
      <c r="IN150" s="582">
        <v>237912.05</v>
      </c>
      <c r="IO150" s="582">
        <v>118312</v>
      </c>
      <c r="IP150" s="582">
        <v>537100</v>
      </c>
      <c r="IQ150" s="582">
        <v>197715</v>
      </c>
      <c r="IR150" s="582">
        <v>74480</v>
      </c>
      <c r="IS150" s="582">
        <v>382698.45</v>
      </c>
      <c r="IT150" s="582">
        <v>7925087.3399999999</v>
      </c>
      <c r="IU150" s="582">
        <v>1338142.46</v>
      </c>
      <c r="IV150" s="582">
        <v>0</v>
      </c>
      <c r="IW150" s="582">
        <v>152325</v>
      </c>
      <c r="IX150" s="582">
        <v>78525</v>
      </c>
      <c r="IY150" s="582">
        <v>24000</v>
      </c>
      <c r="IZ150" s="582">
        <v>8250</v>
      </c>
      <c r="JA150" s="582">
        <v>0</v>
      </c>
      <c r="JE150" s="582">
        <v>1750</v>
      </c>
      <c r="JF150" s="582">
        <v>2149325.4500000002</v>
      </c>
      <c r="JH150" s="582">
        <v>38465</v>
      </c>
      <c r="JK150" s="582">
        <v>1940</v>
      </c>
      <c r="JL150" s="582">
        <v>2063802</v>
      </c>
      <c r="JM150" s="582">
        <v>0</v>
      </c>
      <c r="JO150" s="582">
        <v>45400</v>
      </c>
      <c r="JS150" s="582">
        <v>3882442.15</v>
      </c>
      <c r="JT150" s="582">
        <v>1992670.15</v>
      </c>
      <c r="JU150" s="582">
        <v>456631</v>
      </c>
      <c r="JW150" s="582">
        <v>243252</v>
      </c>
      <c r="JX150" s="582">
        <v>179708</v>
      </c>
      <c r="KA150" s="582">
        <v>22800</v>
      </c>
      <c r="KB150" s="582">
        <v>308100</v>
      </c>
      <c r="KD150" s="582">
        <v>503080.75</v>
      </c>
      <c r="KF150" s="582">
        <v>49800</v>
      </c>
      <c r="KG150" s="582">
        <v>188358</v>
      </c>
      <c r="KH150" s="582">
        <v>464102</v>
      </c>
      <c r="KI150" s="582">
        <v>6180645.25</v>
      </c>
      <c r="KJ150" s="582">
        <v>715912</v>
      </c>
      <c r="KK150" s="582">
        <v>637816.5</v>
      </c>
      <c r="KL150" s="582">
        <v>452133.91</v>
      </c>
      <c r="KM150" s="582">
        <v>499655.6</v>
      </c>
      <c r="KN150" s="582">
        <v>555771.4</v>
      </c>
      <c r="KO150" s="582">
        <v>1060467</v>
      </c>
      <c r="KP150" s="582">
        <v>88264.639999999999</v>
      </c>
      <c r="KQ150" s="582">
        <v>772142.1</v>
      </c>
      <c r="KR150" s="582">
        <v>1917134.06</v>
      </c>
      <c r="KS150" s="582">
        <v>314034.65000000002</v>
      </c>
      <c r="KT150" s="582">
        <v>263178</v>
      </c>
      <c r="KV150" s="582">
        <v>241650</v>
      </c>
      <c r="KW150" s="582">
        <v>58200</v>
      </c>
      <c r="KX150" s="582">
        <v>11613472.949999999</v>
      </c>
      <c r="KY150" s="582">
        <v>443464</v>
      </c>
      <c r="KZ150" s="582">
        <v>4252144.9000000004</v>
      </c>
      <c r="LC150" s="582">
        <v>105607</v>
      </c>
      <c r="LD150" s="582">
        <v>285371.3</v>
      </c>
      <c r="LE150" s="582">
        <v>36685</v>
      </c>
      <c r="LF150" s="582">
        <v>559761</v>
      </c>
      <c r="LG150" s="582">
        <v>157161.66</v>
      </c>
      <c r="LH150" s="582">
        <v>4695731</v>
      </c>
      <c r="LI150" s="582">
        <v>494338.45</v>
      </c>
      <c r="LJ150" s="582">
        <v>1102567.5</v>
      </c>
      <c r="LK150" s="582">
        <v>1740650.07</v>
      </c>
      <c r="LL150" s="582">
        <v>549402.06000000006</v>
      </c>
      <c r="LN150" s="582">
        <v>189895</v>
      </c>
      <c r="LO150" s="582">
        <v>12733</v>
      </c>
      <c r="LP150" s="582">
        <v>517217</v>
      </c>
      <c r="LR150" s="582">
        <v>386480</v>
      </c>
      <c r="LS150" s="582">
        <v>1453793.4</v>
      </c>
      <c r="LT150" s="582">
        <v>26237</v>
      </c>
      <c r="LU150" s="582">
        <v>76631.5</v>
      </c>
      <c r="LV150" s="582">
        <v>6255202</v>
      </c>
      <c r="LW150" s="582">
        <v>4328944.13</v>
      </c>
      <c r="LZ150" s="582">
        <v>545768</v>
      </c>
      <c r="MA150" s="582">
        <v>2018691.5</v>
      </c>
      <c r="MB150" s="582">
        <v>1273366.5</v>
      </c>
      <c r="MD150" s="582">
        <v>902092</v>
      </c>
      <c r="ME150" s="582">
        <v>4227577</v>
      </c>
      <c r="MF150" s="582">
        <v>1113775</v>
      </c>
      <c r="MG150" s="582">
        <v>704273.6</v>
      </c>
      <c r="MH150" s="582">
        <v>8393653.3599999994</v>
      </c>
      <c r="MI150" s="582">
        <v>345535.5</v>
      </c>
      <c r="MJ150" s="582">
        <v>150180</v>
      </c>
      <c r="MK150" s="582">
        <v>381650</v>
      </c>
      <c r="ML150" s="582">
        <v>323105</v>
      </c>
      <c r="MM150" s="582">
        <v>442630</v>
      </c>
      <c r="MN150" s="582">
        <v>478144</v>
      </c>
      <c r="MO150" s="582">
        <v>106465</v>
      </c>
      <c r="MP150" s="582">
        <v>299700</v>
      </c>
      <c r="MQ150" s="582">
        <v>959136</v>
      </c>
      <c r="MR150" s="582">
        <v>177095</v>
      </c>
      <c r="MS150" s="582">
        <v>134825</v>
      </c>
      <c r="MT150" s="582">
        <v>5847041.2000000002</v>
      </c>
      <c r="MU150" s="582">
        <v>204270</v>
      </c>
      <c r="MV150" s="582">
        <v>326585</v>
      </c>
      <c r="MW150" s="582">
        <v>278711</v>
      </c>
      <c r="MY150" s="582">
        <v>102660.5</v>
      </c>
      <c r="MZ150" s="582">
        <v>1239962.6100000001</v>
      </c>
      <c r="NA150" s="582">
        <v>1211890</v>
      </c>
      <c r="NB150" s="582">
        <v>749820.35</v>
      </c>
      <c r="NC150" s="582">
        <v>34700</v>
      </c>
      <c r="ND150" s="582">
        <v>66486</v>
      </c>
      <c r="NE150" s="582">
        <v>10948740.970000001</v>
      </c>
      <c r="NF150" s="582">
        <v>1427992.22</v>
      </c>
      <c r="NH150" s="582">
        <v>3317725</v>
      </c>
      <c r="NI150" s="582">
        <v>139670</v>
      </c>
      <c r="NJ150" s="582">
        <v>733416.61</v>
      </c>
      <c r="NK150" s="582">
        <v>330895.64</v>
      </c>
      <c r="NL150" s="582">
        <v>201222.64</v>
      </c>
      <c r="NM150" s="582">
        <v>39644.559999999998</v>
      </c>
      <c r="NN150" s="582">
        <v>258210</v>
      </c>
      <c r="NP150" s="582">
        <v>47985</v>
      </c>
      <c r="NQ150" s="582">
        <v>3092742</v>
      </c>
      <c r="NU150" s="582">
        <v>11000</v>
      </c>
      <c r="NW150" s="582">
        <v>0</v>
      </c>
      <c r="NY150" s="582">
        <v>2285151.7799999998</v>
      </c>
      <c r="NZ150" s="582">
        <v>0</v>
      </c>
      <c r="OA150" s="582">
        <v>53840</v>
      </c>
      <c r="OB150" s="582">
        <v>19651</v>
      </c>
      <c r="OC150" s="582">
        <v>24997</v>
      </c>
      <c r="OD150" s="582">
        <v>102100</v>
      </c>
      <c r="OE150" s="582">
        <v>12210539.25</v>
      </c>
      <c r="OF150" s="582">
        <v>697817</v>
      </c>
      <c r="OG150" s="582">
        <v>1290222.58</v>
      </c>
      <c r="OH150" s="582">
        <v>2901536.1</v>
      </c>
      <c r="OI150" s="582">
        <v>696650</v>
      </c>
      <c r="OJ150" s="582">
        <v>2966885</v>
      </c>
      <c r="OL150" s="582">
        <v>796967.05</v>
      </c>
      <c r="ON150" s="582">
        <v>25056285</v>
      </c>
      <c r="OO150" s="582">
        <v>362232.44</v>
      </c>
      <c r="OP150" s="582">
        <v>5324437</v>
      </c>
      <c r="OQ150" s="582">
        <v>0</v>
      </c>
      <c r="OS150" s="582">
        <v>641391.77</v>
      </c>
      <c r="OT150" s="582">
        <v>1631719</v>
      </c>
      <c r="OV150" s="582">
        <v>381941.42</v>
      </c>
      <c r="OW150" s="582">
        <v>605119</v>
      </c>
      <c r="OX150" s="582">
        <v>433472</v>
      </c>
      <c r="OY150" s="582">
        <v>1217702</v>
      </c>
      <c r="OZ150" s="582">
        <v>211539</v>
      </c>
      <c r="PA150" s="582">
        <v>651567.65</v>
      </c>
      <c r="PC150" s="582">
        <v>3406459.14</v>
      </c>
      <c r="PD150" s="582">
        <v>292073.43</v>
      </c>
      <c r="PE150" s="582">
        <v>114181</v>
      </c>
      <c r="PF150" s="582">
        <v>68250.03</v>
      </c>
      <c r="PG150" s="582">
        <v>83342</v>
      </c>
      <c r="PH150" s="582">
        <v>1224747</v>
      </c>
      <c r="PK150" s="582">
        <v>835394.36</v>
      </c>
      <c r="PL150" s="582">
        <v>143550</v>
      </c>
      <c r="PN150" s="582">
        <v>1005602.78</v>
      </c>
      <c r="PP150" s="582">
        <v>1149314.1000000001</v>
      </c>
      <c r="PR150" s="582">
        <v>412635</v>
      </c>
      <c r="PS150" s="582">
        <v>142234</v>
      </c>
      <c r="PU150" s="582">
        <v>5621577.7400000002</v>
      </c>
      <c r="PX150" s="582">
        <v>352358</v>
      </c>
      <c r="PY150" s="582">
        <v>490440</v>
      </c>
      <c r="PZ150" s="582">
        <v>73229.5</v>
      </c>
      <c r="QA150" s="582">
        <v>9200</v>
      </c>
      <c r="QC150" s="582">
        <v>614767.14</v>
      </c>
      <c r="QD150" s="582">
        <v>93800</v>
      </c>
      <c r="QE150" s="582">
        <v>78400</v>
      </c>
      <c r="QF150" s="582">
        <v>247079</v>
      </c>
      <c r="QG150" s="582">
        <v>1163375</v>
      </c>
      <c r="QH150" s="582">
        <v>89714</v>
      </c>
      <c r="QI150" s="582">
        <v>28392</v>
      </c>
      <c r="QJ150" s="582">
        <v>24750</v>
      </c>
      <c r="QL150" s="582">
        <v>19160.25</v>
      </c>
      <c r="QM150" s="582">
        <v>161433</v>
      </c>
      <c r="QN150" s="582">
        <v>1320572.56</v>
      </c>
      <c r="QO150" s="582">
        <v>1715510.96</v>
      </c>
      <c r="QR150" s="582">
        <v>113665</v>
      </c>
      <c r="QU150" s="582">
        <v>2989796</v>
      </c>
      <c r="QV150" s="582">
        <v>223660</v>
      </c>
      <c r="QW150" s="582">
        <v>451242</v>
      </c>
      <c r="QX150" s="582">
        <v>334839</v>
      </c>
      <c r="QY150" s="582">
        <v>31500</v>
      </c>
      <c r="QZ150" s="582">
        <v>234712</v>
      </c>
      <c r="RB150" s="582">
        <v>826595.76</v>
      </c>
      <c r="RC150" s="582">
        <v>766939.35</v>
      </c>
      <c r="RD150" s="582">
        <v>461506</v>
      </c>
      <c r="RE150" s="582">
        <v>201223</v>
      </c>
      <c r="RF150" s="582">
        <v>266323</v>
      </c>
      <c r="RG150" s="582">
        <v>117250</v>
      </c>
      <c r="RH150" s="582">
        <v>1428565</v>
      </c>
      <c r="RI150" s="582">
        <v>824590</v>
      </c>
      <c r="RJ150" s="582">
        <v>510288</v>
      </c>
      <c r="RK150" s="582">
        <v>0</v>
      </c>
      <c r="RL150" s="582">
        <v>363645</v>
      </c>
      <c r="RN150" s="582">
        <v>1679452.95</v>
      </c>
      <c r="RO150" s="582">
        <v>337310</v>
      </c>
      <c r="RP150" s="582">
        <v>803584</v>
      </c>
      <c r="RQ150" s="582">
        <v>1621514.1</v>
      </c>
      <c r="RR150" s="582">
        <v>2350256.7000000002</v>
      </c>
      <c r="RS150" s="582">
        <v>106056</v>
      </c>
      <c r="RT150" s="582">
        <v>15500</v>
      </c>
      <c r="RV150" s="582">
        <v>324754.5</v>
      </c>
      <c r="RW150" s="582">
        <v>281482</v>
      </c>
      <c r="RX150" s="582">
        <v>322428</v>
      </c>
      <c r="RY150" s="582">
        <v>222100</v>
      </c>
      <c r="RZ150" s="582">
        <v>122168</v>
      </c>
      <c r="SA150" s="582">
        <v>323915</v>
      </c>
      <c r="SB150" s="582">
        <v>3837211</v>
      </c>
      <c r="SC150" s="582">
        <v>366124</v>
      </c>
      <c r="SD150" s="582">
        <v>60400</v>
      </c>
      <c r="SI150" s="582">
        <v>0</v>
      </c>
      <c r="SJ150" s="582">
        <v>186227</v>
      </c>
      <c r="SK150" s="582">
        <v>314644</v>
      </c>
      <c r="SL150" s="582">
        <v>495058.65</v>
      </c>
      <c r="SM150" s="582">
        <v>38940</v>
      </c>
      <c r="SN150" s="582">
        <v>2061661.2</v>
      </c>
      <c r="SO150" s="582">
        <v>212883</v>
      </c>
      <c r="SP150" s="582">
        <v>284201.25</v>
      </c>
      <c r="SQ150" s="582">
        <v>763166.5</v>
      </c>
      <c r="SR150" s="582">
        <v>428750.61</v>
      </c>
      <c r="SS150" s="582">
        <v>326277.45</v>
      </c>
      <c r="ST150" s="582">
        <v>108900</v>
      </c>
      <c r="SU150" s="582">
        <v>180447</v>
      </c>
      <c r="SV150" s="582">
        <v>3911848</v>
      </c>
      <c r="SW150" s="582">
        <v>332670</v>
      </c>
      <c r="SX150" s="582">
        <v>331107</v>
      </c>
      <c r="SY150" s="582">
        <v>143075</v>
      </c>
      <c r="SZ150" s="582">
        <v>133275</v>
      </c>
      <c r="TA150" s="582">
        <v>95675</v>
      </c>
      <c r="TB150" s="582">
        <v>139800</v>
      </c>
      <c r="TC150" s="582">
        <v>746878</v>
      </c>
      <c r="TD150" s="582">
        <v>27475</v>
      </c>
      <c r="TE150" s="582">
        <v>429105.5</v>
      </c>
      <c r="TF150" s="582">
        <v>237455</v>
      </c>
      <c r="TG150" s="582">
        <v>514101.5</v>
      </c>
      <c r="TH150" s="582">
        <v>260500</v>
      </c>
      <c r="TI150" s="582">
        <v>124425</v>
      </c>
      <c r="TK150" s="582">
        <v>102945</v>
      </c>
      <c r="TL150" s="582">
        <v>141866</v>
      </c>
      <c r="TM150" s="582">
        <v>303492</v>
      </c>
      <c r="TN150" s="582">
        <v>129645</v>
      </c>
      <c r="TO150" s="582">
        <v>114060</v>
      </c>
      <c r="TP150" s="582">
        <v>120198</v>
      </c>
      <c r="TQ150" s="582">
        <v>811860</v>
      </c>
      <c r="TR150" s="582">
        <v>215609</v>
      </c>
      <c r="TS150" s="582">
        <v>699264</v>
      </c>
      <c r="TT150" s="582">
        <v>609683</v>
      </c>
      <c r="TU150" s="582">
        <v>38755</v>
      </c>
      <c r="TV150" s="582">
        <v>66410</v>
      </c>
      <c r="TW150" s="582">
        <v>41400</v>
      </c>
      <c r="TX150" s="582">
        <v>203870</v>
      </c>
      <c r="TY150" s="582">
        <v>452711.5</v>
      </c>
      <c r="TZ150" s="582">
        <v>2381848</v>
      </c>
      <c r="UA150" s="582">
        <v>234333</v>
      </c>
      <c r="UB150" s="582">
        <v>3370440.64</v>
      </c>
      <c r="UC150" s="582">
        <v>691492.5</v>
      </c>
      <c r="UD150" s="582">
        <v>41950</v>
      </c>
      <c r="UE150" s="582">
        <v>100240</v>
      </c>
      <c r="UF150" s="582">
        <v>3406699.54</v>
      </c>
      <c r="UG150" s="582">
        <v>147076.5</v>
      </c>
      <c r="UH150" s="582">
        <v>37875</v>
      </c>
      <c r="UI150" s="582">
        <v>217845</v>
      </c>
      <c r="UJ150" s="582">
        <v>217457.85</v>
      </c>
      <c r="UK150" s="582">
        <v>2612497.46</v>
      </c>
      <c r="UL150" s="582">
        <v>99540</v>
      </c>
      <c r="UM150" s="582">
        <v>362880</v>
      </c>
      <c r="UN150" s="582">
        <v>26215.200000000001</v>
      </c>
      <c r="UO150" s="582">
        <v>234826</v>
      </c>
      <c r="UP150" s="582">
        <v>58586</v>
      </c>
      <c r="UR150" s="582">
        <v>548000</v>
      </c>
      <c r="UT150" s="582">
        <v>1393555.32</v>
      </c>
      <c r="UV150" s="582">
        <v>65332</v>
      </c>
      <c r="UW150" s="582">
        <v>594898</v>
      </c>
      <c r="UX150" s="582">
        <v>49650</v>
      </c>
      <c r="UY150" s="582">
        <v>899316.9</v>
      </c>
      <c r="UZ150" s="582">
        <v>360055</v>
      </c>
      <c r="VA150" s="582">
        <v>296890</v>
      </c>
      <c r="VB150" s="582">
        <v>1264424</v>
      </c>
      <c r="VC150" s="582">
        <v>330438</v>
      </c>
      <c r="VD150" s="582">
        <v>375862.5</v>
      </c>
      <c r="VE150" s="582">
        <v>213321.55</v>
      </c>
      <c r="VF150" s="582">
        <v>99501</v>
      </c>
      <c r="VH150" s="582">
        <v>149222.5</v>
      </c>
      <c r="VI150" s="582">
        <v>1030078.6</v>
      </c>
      <c r="VJ150" s="582">
        <v>340247.6</v>
      </c>
      <c r="VK150" s="582">
        <v>206127</v>
      </c>
      <c r="VM150" s="582">
        <v>5580058.5300000003</v>
      </c>
      <c r="VN150" s="582">
        <v>45192.5</v>
      </c>
      <c r="VO150" s="582">
        <v>196630</v>
      </c>
      <c r="VQ150" s="582">
        <v>187170</v>
      </c>
      <c r="VR150" s="582">
        <v>228956</v>
      </c>
      <c r="VS150" s="582">
        <v>398284.75</v>
      </c>
      <c r="VT150" s="582">
        <v>17718</v>
      </c>
      <c r="VV150" s="582">
        <v>4782374.8</v>
      </c>
      <c r="VX150" s="582">
        <v>12675</v>
      </c>
      <c r="VZ150" s="582">
        <v>325244</v>
      </c>
      <c r="WA150" s="582">
        <v>14900</v>
      </c>
      <c r="WC150" s="582">
        <v>378104.7</v>
      </c>
      <c r="WE150" s="582">
        <v>0</v>
      </c>
      <c r="WF150" s="582">
        <v>282006</v>
      </c>
      <c r="WG150" s="582">
        <v>359092.75</v>
      </c>
      <c r="WH150" s="582">
        <v>877406</v>
      </c>
      <c r="WI150" s="582">
        <v>424750</v>
      </c>
      <c r="WJ150" s="582">
        <v>91176</v>
      </c>
      <c r="WK150" s="582">
        <v>231926</v>
      </c>
      <c r="WL150" s="582">
        <v>113708</v>
      </c>
      <c r="WM150" s="582">
        <v>231031.5</v>
      </c>
      <c r="WO150" s="582">
        <v>708088.5</v>
      </c>
      <c r="WP150" s="582">
        <v>621443</v>
      </c>
      <c r="WR150" s="582">
        <v>489612.38</v>
      </c>
      <c r="WS150" s="582">
        <v>510127</v>
      </c>
      <c r="WU150" s="582">
        <v>1040311</v>
      </c>
      <c r="WV150" s="582">
        <v>1939073.4</v>
      </c>
      <c r="WX150" s="582">
        <v>146300.9</v>
      </c>
      <c r="WY150" s="582">
        <v>346156.1</v>
      </c>
      <c r="XA150" s="582">
        <v>111590.55</v>
      </c>
      <c r="XC150" s="582">
        <v>350442</v>
      </c>
      <c r="XD150" s="582">
        <v>982558.05</v>
      </c>
      <c r="XE150" s="582">
        <v>19000</v>
      </c>
      <c r="XH150" s="582">
        <v>229047.31</v>
      </c>
      <c r="XI150" s="582">
        <v>4003829.56</v>
      </c>
      <c r="XJ150" s="582">
        <v>402133.65</v>
      </c>
      <c r="XK150" s="582">
        <v>549702</v>
      </c>
      <c r="XL150" s="582">
        <v>1357715.61</v>
      </c>
      <c r="XM150" s="582">
        <v>633295.28</v>
      </c>
      <c r="XN150" s="582">
        <v>284127</v>
      </c>
      <c r="XO150" s="582">
        <v>138544</v>
      </c>
      <c r="XP150" s="582">
        <v>280210</v>
      </c>
      <c r="XQ150" s="582">
        <v>90945</v>
      </c>
      <c r="XR150" s="582">
        <v>215644</v>
      </c>
      <c r="XS150" s="582">
        <v>573508.75</v>
      </c>
      <c r="XT150" s="582">
        <v>398113.25</v>
      </c>
      <c r="XU150" s="582">
        <v>195804</v>
      </c>
      <c r="XV150" s="582">
        <v>356568</v>
      </c>
      <c r="XW150" s="582">
        <v>13450</v>
      </c>
      <c r="XX150" s="582">
        <v>182339</v>
      </c>
      <c r="XY150" s="582">
        <v>187727</v>
      </c>
      <c r="XZ150" s="582">
        <v>98799</v>
      </c>
      <c r="YA150" s="582">
        <v>80320</v>
      </c>
      <c r="YB150" s="582">
        <v>171445</v>
      </c>
      <c r="YC150" s="582">
        <v>165345</v>
      </c>
      <c r="YD150" s="582">
        <v>359529.95</v>
      </c>
      <c r="YE150" s="582">
        <v>287650</v>
      </c>
      <c r="YF150" s="582">
        <v>5496943.6200000001</v>
      </c>
      <c r="YX150" s="582">
        <v>485778.25</v>
      </c>
      <c r="YY150" s="582">
        <v>638012</v>
      </c>
      <c r="YZ150" s="582">
        <v>221832.5</v>
      </c>
      <c r="ZB150" s="582">
        <v>206850</v>
      </c>
      <c r="ZC150" s="582">
        <v>132010</v>
      </c>
      <c r="ZD150" s="582">
        <v>4168815.42</v>
      </c>
      <c r="ZE150" s="582">
        <v>119148</v>
      </c>
      <c r="ZF150" s="582">
        <v>926820</v>
      </c>
      <c r="ZG150" s="582">
        <v>156900</v>
      </c>
      <c r="ZH150" s="582">
        <v>49650</v>
      </c>
      <c r="ZI150" s="582">
        <v>319710</v>
      </c>
      <c r="ZJ150" s="582">
        <v>93423</v>
      </c>
      <c r="ZK150" s="582">
        <v>254800</v>
      </c>
      <c r="ZL150" s="582">
        <v>53955</v>
      </c>
      <c r="ZM150" s="582">
        <v>4703505</v>
      </c>
      <c r="ZN150" s="582">
        <v>544648</v>
      </c>
      <c r="ZO150" s="582">
        <v>970234.5</v>
      </c>
      <c r="ZQ150" s="582">
        <v>268825.5</v>
      </c>
      <c r="ZR150" s="582">
        <v>176288.2</v>
      </c>
      <c r="ZS150" s="582">
        <v>322579.5</v>
      </c>
      <c r="ZT150" s="582">
        <v>747265.55</v>
      </c>
      <c r="ZV150" s="582">
        <v>912526.45</v>
      </c>
      <c r="ZW150" s="582">
        <v>68627</v>
      </c>
      <c r="ZX150" s="582">
        <v>292997.5</v>
      </c>
      <c r="ZZ150" s="582">
        <v>779536.7</v>
      </c>
      <c r="AAA150" s="582">
        <v>27500</v>
      </c>
      <c r="AAB150" s="582">
        <v>201613.95</v>
      </c>
      <c r="AAC150" s="582">
        <v>269688.62</v>
      </c>
      <c r="AAE150" s="582">
        <v>225610</v>
      </c>
      <c r="AAF150" s="582">
        <v>465285</v>
      </c>
      <c r="AAH150" s="582">
        <v>241505</v>
      </c>
      <c r="AAJ150" s="582">
        <v>350967.3</v>
      </c>
      <c r="AAK150" s="582">
        <v>877105.25</v>
      </c>
      <c r="AAL150" s="582">
        <v>709096</v>
      </c>
      <c r="AAM150" s="582">
        <v>264204</v>
      </c>
      <c r="AAN150" s="582">
        <v>103138</v>
      </c>
      <c r="AAO150" s="582">
        <v>632388.75</v>
      </c>
      <c r="AAP150" s="582">
        <v>16584592.65</v>
      </c>
      <c r="AAQ150" s="582">
        <v>39230</v>
      </c>
      <c r="AAT150" s="582">
        <v>292241</v>
      </c>
      <c r="AAU150" s="582">
        <v>186451</v>
      </c>
      <c r="AAV150" s="582">
        <v>311714</v>
      </c>
      <c r="AAW150" s="582">
        <v>1248743.05</v>
      </c>
      <c r="AAX150" s="582">
        <v>1313170</v>
      </c>
      <c r="AAY150" s="582">
        <v>642392.46</v>
      </c>
      <c r="AAZ150" s="582">
        <v>1129253.5</v>
      </c>
      <c r="ABA150" s="582">
        <v>2360542.5</v>
      </c>
      <c r="ABB150" s="582">
        <v>1198650.3999999999</v>
      </c>
      <c r="ABC150" s="582">
        <v>194756</v>
      </c>
      <c r="ABD150" s="582">
        <v>592162.4</v>
      </c>
      <c r="ABE150" s="582">
        <v>117064</v>
      </c>
      <c r="ABF150" s="582">
        <v>52200</v>
      </c>
      <c r="ABG150" s="582">
        <v>252236.76</v>
      </c>
      <c r="ABI150" s="582">
        <v>4239284.3499999996</v>
      </c>
      <c r="ABJ150" s="582">
        <v>2032283.18</v>
      </c>
      <c r="ABK150" s="582">
        <v>931064</v>
      </c>
      <c r="ABL150" s="582">
        <v>176098</v>
      </c>
      <c r="ABM150" s="582">
        <v>303253</v>
      </c>
      <c r="ABN150" s="582">
        <v>187737.48</v>
      </c>
      <c r="ABP150" s="582">
        <v>5179736</v>
      </c>
      <c r="ABQ150" s="582">
        <v>870273.07</v>
      </c>
      <c r="ABR150" s="582">
        <v>217940</v>
      </c>
      <c r="ABS150" s="582">
        <v>613448.5</v>
      </c>
      <c r="ABU150" s="582">
        <v>372992</v>
      </c>
      <c r="ABV150" s="582">
        <v>213914</v>
      </c>
      <c r="ABW150" s="582">
        <v>293007</v>
      </c>
      <c r="ABX150" s="582">
        <v>37475</v>
      </c>
      <c r="ABY150" s="582">
        <v>407536.11</v>
      </c>
      <c r="ABZ150" s="582">
        <v>58035</v>
      </c>
      <c r="ACB150" s="582">
        <v>615309.86</v>
      </c>
      <c r="ACC150" s="582">
        <v>212126</v>
      </c>
      <c r="ACD150" s="582">
        <v>20679</v>
      </c>
      <c r="ACE150" s="582">
        <v>190919</v>
      </c>
      <c r="ACF150" s="582">
        <v>437533</v>
      </c>
      <c r="ACG150" s="582">
        <v>589076</v>
      </c>
      <c r="ACH150" s="582">
        <v>1290568.3999999999</v>
      </c>
      <c r="ACI150" s="582">
        <v>176748</v>
      </c>
      <c r="ACJ150" s="582">
        <v>16834211.899999999</v>
      </c>
      <c r="ACK150" s="582">
        <v>189000</v>
      </c>
      <c r="ACL150" s="582">
        <v>472144.08</v>
      </c>
      <c r="ACM150" s="582">
        <v>137071.25</v>
      </c>
      <c r="ACO150" s="582">
        <v>399792</v>
      </c>
      <c r="ACP150" s="582">
        <v>363391</v>
      </c>
      <c r="ACQ150" s="582">
        <v>2783142</v>
      </c>
      <c r="ACR150" s="582">
        <v>2148723</v>
      </c>
      <c r="ACS150" s="582">
        <v>442328.12</v>
      </c>
      <c r="ACT150" s="582">
        <v>187706</v>
      </c>
      <c r="ACU150" s="582">
        <v>263347</v>
      </c>
      <c r="ACV150" s="582">
        <v>258652.86</v>
      </c>
      <c r="ACW150" s="582">
        <v>6850984.7999999998</v>
      </c>
      <c r="ACX150" s="582">
        <v>116814</v>
      </c>
      <c r="ACY150" s="582">
        <v>218877.5</v>
      </c>
      <c r="ACZ150" s="582">
        <v>235165</v>
      </c>
      <c r="ADA150" s="582">
        <v>220076.5</v>
      </c>
      <c r="ADB150" s="582">
        <v>0</v>
      </c>
      <c r="ADD150" s="582">
        <v>379720</v>
      </c>
      <c r="ADE150" s="582">
        <v>206425</v>
      </c>
      <c r="ADF150" s="582">
        <v>572893.03</v>
      </c>
      <c r="ADG150" s="582">
        <v>860407</v>
      </c>
      <c r="ADH150" s="582">
        <v>1605276.72</v>
      </c>
      <c r="ADJ150" s="582">
        <v>13600</v>
      </c>
      <c r="ADK150" s="582">
        <v>376698.5</v>
      </c>
      <c r="ADM150" s="582">
        <v>40550</v>
      </c>
      <c r="ADN150" s="582">
        <v>164350</v>
      </c>
      <c r="ADQ150" s="582">
        <v>186037</v>
      </c>
      <c r="ADR150" s="582">
        <v>983436.5</v>
      </c>
      <c r="ADS150" s="582">
        <v>19500</v>
      </c>
      <c r="ADT150" s="582">
        <v>4621360.3899999997</v>
      </c>
      <c r="ADV150" s="582">
        <v>350564.99</v>
      </c>
      <c r="ADW150" s="582">
        <v>524643.25</v>
      </c>
      <c r="ADX150" s="582">
        <v>404298</v>
      </c>
      <c r="ADZ150" s="582">
        <v>8598401.5</v>
      </c>
      <c r="AEA150" s="582">
        <v>15653412.66</v>
      </c>
      <c r="AEB150" s="582">
        <v>1872185.75</v>
      </c>
      <c r="AEC150" s="582">
        <v>295837.5</v>
      </c>
      <c r="AED150" s="582">
        <v>37945</v>
      </c>
      <c r="AEE150" s="582">
        <v>1284651.75</v>
      </c>
      <c r="AEF150" s="582">
        <v>553974.14</v>
      </c>
      <c r="AEG150" s="582">
        <v>567581.35</v>
      </c>
      <c r="AEI150" s="582">
        <v>656641.63</v>
      </c>
      <c r="AEJ150" s="582">
        <v>401977.65</v>
      </c>
      <c r="AEK150" s="582">
        <v>722664</v>
      </c>
      <c r="AEL150" s="582">
        <v>416153.20999999996</v>
      </c>
      <c r="AEM150" s="582">
        <v>420474.47</v>
      </c>
      <c r="AEN150" s="582">
        <v>467745.75</v>
      </c>
      <c r="AEO150" s="582">
        <v>647403.69999999995</v>
      </c>
      <c r="AEP150" s="582">
        <v>189589</v>
      </c>
      <c r="AEQ150" s="582">
        <v>1710036</v>
      </c>
      <c r="AER150" s="582">
        <v>77529</v>
      </c>
      <c r="AES150" s="582">
        <v>1192047.58</v>
      </c>
      <c r="AET150" s="582">
        <v>7647139.8600000003</v>
      </c>
      <c r="AEU150" s="582">
        <v>494907.5</v>
      </c>
      <c r="AEV150" s="582">
        <v>1113920</v>
      </c>
      <c r="AEW150" s="582">
        <v>67820</v>
      </c>
      <c r="AEX150" s="582">
        <v>408959.15</v>
      </c>
      <c r="AEY150" s="582">
        <v>57600</v>
      </c>
      <c r="AEZ150" s="582">
        <v>431181.5</v>
      </c>
      <c r="AFA150" s="582">
        <v>197379</v>
      </c>
      <c r="AFB150" s="582">
        <v>297619.34999999998</v>
      </c>
      <c r="AFC150" s="582">
        <v>338566.25</v>
      </c>
      <c r="AFD150" s="582">
        <v>2581241.4500000002</v>
      </c>
      <c r="AFE150" s="582">
        <v>2584467.6</v>
      </c>
      <c r="AFN150" s="582">
        <v>265110</v>
      </c>
      <c r="AFO150" s="582">
        <v>81640.5</v>
      </c>
      <c r="AFP150" s="582">
        <v>0</v>
      </c>
      <c r="AFQ150" s="582">
        <v>3758219</v>
      </c>
      <c r="AFR150" s="582">
        <v>79320</v>
      </c>
      <c r="AFS150" s="582">
        <v>0</v>
      </c>
      <c r="AFT150" s="582">
        <v>0</v>
      </c>
      <c r="AFU150" s="582">
        <v>402284.28</v>
      </c>
      <c r="AFW150" s="582">
        <v>1200</v>
      </c>
      <c r="AFZ150" s="582">
        <v>0</v>
      </c>
      <c r="AGA150" s="582">
        <v>9999.5</v>
      </c>
      <c r="AGB150" s="582">
        <v>0</v>
      </c>
      <c r="AGC150" s="582">
        <v>3596760.2</v>
      </c>
      <c r="AGH150" s="582">
        <v>91665</v>
      </c>
      <c r="AGM150" s="582">
        <v>0</v>
      </c>
      <c r="AGN150" s="582">
        <v>4004202.49</v>
      </c>
      <c r="AGO150" s="582">
        <v>1444294.11</v>
      </c>
      <c r="AGP150" s="582">
        <v>208026.6</v>
      </c>
      <c r="AGQ150" s="582">
        <v>48000</v>
      </c>
      <c r="AGR150" s="582">
        <v>197278.44</v>
      </c>
      <c r="AGS150" s="582">
        <v>0</v>
      </c>
      <c r="AGT150" s="582">
        <v>44645</v>
      </c>
      <c r="AGU150" s="582">
        <v>655707.5</v>
      </c>
      <c r="AGV150" s="582">
        <v>5198956</v>
      </c>
      <c r="AGW150" s="582">
        <v>10780584.279999999</v>
      </c>
      <c r="AGX150" s="582">
        <v>392308.3</v>
      </c>
      <c r="AGY150" s="582">
        <v>966841.61</v>
      </c>
      <c r="AGZ150" s="582">
        <v>1447776.91</v>
      </c>
      <c r="AHA150" s="582">
        <v>999551</v>
      </c>
      <c r="AHB150" s="582">
        <v>1176472.6499999999</v>
      </c>
      <c r="AHC150" s="582">
        <v>742664</v>
      </c>
      <c r="AHD150" s="582">
        <v>261555</v>
      </c>
      <c r="AHE150" s="582">
        <v>277781</v>
      </c>
      <c r="AHF150" s="582">
        <v>263914.5</v>
      </c>
      <c r="AHG150" s="582">
        <v>638925.31999999995</v>
      </c>
      <c r="AHH150" s="582">
        <v>98523</v>
      </c>
      <c r="AHJ150" s="582">
        <v>434915</v>
      </c>
      <c r="AHK150" s="582">
        <v>788758</v>
      </c>
      <c r="AHL150" s="582">
        <v>709110</v>
      </c>
      <c r="AHN150" s="582">
        <v>333694</v>
      </c>
      <c r="AHO150" s="582">
        <v>690902.6</v>
      </c>
      <c r="AHP150" s="582">
        <v>164283.95000000001</v>
      </c>
      <c r="AHQ150" s="576">
        <v>1691311</v>
      </c>
      <c r="AHR150" s="576">
        <v>1082885.75</v>
      </c>
      <c r="AHS150" s="576">
        <v>601934</v>
      </c>
      <c r="AHT150" s="582">
        <f t="shared" si="81"/>
        <v>687615978.10000014</v>
      </c>
      <c r="AHV150" s="611" t="s">
        <v>6248</v>
      </c>
      <c r="AHW150" s="611" t="s">
        <v>6208</v>
      </c>
      <c r="AHX150" s="611" t="s">
        <v>6209</v>
      </c>
    </row>
    <row r="151" spans="1:908" x14ac:dyDescent="0.7">
      <c r="A151" s="576" t="str">
        <f t="shared" si="80"/>
        <v>ภาระ</v>
      </c>
      <c r="B151" s="581" t="s">
        <v>6200</v>
      </c>
      <c r="C151" s="582" t="s">
        <v>6201</v>
      </c>
      <c r="AE151" s="582">
        <v>1900</v>
      </c>
      <c r="DK151" s="582">
        <v>1025700</v>
      </c>
      <c r="EN151" s="582">
        <v>0</v>
      </c>
      <c r="GY151" s="582">
        <v>0</v>
      </c>
      <c r="HC151" s="582">
        <v>4151115</v>
      </c>
      <c r="HZ151" s="582">
        <v>835928.1</v>
      </c>
      <c r="IB151" s="582">
        <v>300</v>
      </c>
      <c r="IJ151" s="582">
        <v>1400000</v>
      </c>
      <c r="IT151" s="582">
        <v>161000</v>
      </c>
      <c r="JF151" s="582">
        <v>305000</v>
      </c>
      <c r="LJ151" s="582">
        <v>5024</v>
      </c>
      <c r="NH151" s="582">
        <v>8460000</v>
      </c>
      <c r="NQ151" s="582">
        <v>347278</v>
      </c>
      <c r="OT151" s="582">
        <v>454048</v>
      </c>
      <c r="PC151" s="582">
        <v>20000</v>
      </c>
      <c r="QJ151" s="582">
        <v>435000</v>
      </c>
      <c r="QO151" s="582">
        <v>406850</v>
      </c>
      <c r="QU151" s="582">
        <v>844313</v>
      </c>
      <c r="RR151" s="582">
        <v>50000</v>
      </c>
      <c r="SB151" s="582">
        <v>297049</v>
      </c>
      <c r="VM151" s="582">
        <v>1962365</v>
      </c>
      <c r="XI151" s="582">
        <v>891250</v>
      </c>
      <c r="AAI151" s="582">
        <v>0</v>
      </c>
      <c r="AAP151" s="582">
        <v>6296589.1500000004</v>
      </c>
      <c r="ABP151" s="582">
        <v>14250</v>
      </c>
      <c r="ABY151" s="582">
        <v>678827</v>
      </c>
      <c r="ACQ151" s="582">
        <v>103000</v>
      </c>
      <c r="ADG151" s="582">
        <v>481970</v>
      </c>
      <c r="AET151" s="582">
        <v>6376900</v>
      </c>
      <c r="AHT151" s="582">
        <f t="shared" si="81"/>
        <v>36005656.25</v>
      </c>
      <c r="AHV151" s="606" t="s">
        <v>6248</v>
      </c>
      <c r="AHW151" s="606" t="s">
        <v>6391</v>
      </c>
      <c r="AHX151" s="606" t="s">
        <v>6392</v>
      </c>
    </row>
    <row r="152" spans="1:908" x14ac:dyDescent="0.7">
      <c r="A152" s="576" t="str">
        <f t="shared" si="80"/>
        <v>ภาระ</v>
      </c>
      <c r="B152" s="581" t="s">
        <v>6202</v>
      </c>
      <c r="C152" s="582" t="s">
        <v>6203</v>
      </c>
      <c r="H152" s="582">
        <v>395000</v>
      </c>
      <c r="EP152" s="582">
        <v>91776</v>
      </c>
      <c r="EU152" s="582">
        <v>10000</v>
      </c>
      <c r="LF152" s="582">
        <v>15000</v>
      </c>
      <c r="NE152" s="582">
        <v>9600</v>
      </c>
      <c r="OE152" s="582">
        <v>56000</v>
      </c>
      <c r="PI152" s="582">
        <v>7050</v>
      </c>
      <c r="SO152" s="582">
        <v>147736.9</v>
      </c>
      <c r="SP152" s="582">
        <v>991723.75</v>
      </c>
      <c r="SS152" s="582">
        <v>330000.8</v>
      </c>
      <c r="ST152" s="582">
        <v>281813</v>
      </c>
      <c r="SU152" s="582">
        <v>77305.100000000006</v>
      </c>
      <c r="VR152" s="582">
        <v>19945</v>
      </c>
      <c r="XA152" s="582">
        <v>54250</v>
      </c>
      <c r="AAX152" s="582">
        <v>1171060.5</v>
      </c>
      <c r="ACE152" s="582">
        <v>-10000</v>
      </c>
      <c r="ACF152" s="582">
        <v>25000</v>
      </c>
      <c r="ACO152" s="582">
        <v>40000</v>
      </c>
      <c r="ACW152" s="582">
        <v>1302500</v>
      </c>
      <c r="AHT152" s="582">
        <f t="shared" si="81"/>
        <v>5015761.0500000007</v>
      </c>
      <c r="AHV152" s="606" t="s">
        <v>6248</v>
      </c>
      <c r="AHW152" s="606" t="s">
        <v>6393</v>
      </c>
      <c r="AHX152" s="606" t="s">
        <v>6394</v>
      </c>
    </row>
    <row r="153" spans="1:908" x14ac:dyDescent="0.7">
      <c r="A153" s="576" t="str">
        <f t="shared" si="80"/>
        <v>ภาระ</v>
      </c>
      <c r="B153" s="581" t="s">
        <v>6439</v>
      </c>
      <c r="C153" s="582" t="s">
        <v>6440</v>
      </c>
      <c r="D153" s="582">
        <v>0</v>
      </c>
      <c r="X153" s="582">
        <v>0</v>
      </c>
      <c r="AC153" s="582">
        <v>0</v>
      </c>
      <c r="AI153" s="582">
        <v>0</v>
      </c>
      <c r="DT153" s="582">
        <v>0</v>
      </c>
      <c r="EN153" s="582">
        <v>0</v>
      </c>
      <c r="FI153" s="582">
        <v>0</v>
      </c>
      <c r="FQ153" s="582">
        <v>0</v>
      </c>
      <c r="GY153" s="582">
        <v>0</v>
      </c>
      <c r="HS153" s="582">
        <v>0</v>
      </c>
      <c r="II153" s="582">
        <v>0</v>
      </c>
      <c r="IT153" s="582">
        <v>0</v>
      </c>
      <c r="IU153" s="582">
        <v>0</v>
      </c>
      <c r="JF153" s="582">
        <v>0</v>
      </c>
      <c r="JG153" s="582">
        <v>1400</v>
      </c>
      <c r="JL153" s="582">
        <v>0</v>
      </c>
      <c r="KR153" s="582">
        <v>0</v>
      </c>
      <c r="LW153" s="582">
        <v>0</v>
      </c>
      <c r="MH153" s="582">
        <v>0</v>
      </c>
      <c r="NE153" s="582">
        <v>0</v>
      </c>
      <c r="NX153" s="582">
        <v>0</v>
      </c>
      <c r="OF153" s="582">
        <v>150</v>
      </c>
      <c r="ON153" s="582">
        <v>38235.29</v>
      </c>
      <c r="OP153" s="582">
        <v>0</v>
      </c>
      <c r="PC153" s="582">
        <v>0</v>
      </c>
      <c r="PU153" s="582">
        <v>0</v>
      </c>
      <c r="RH153" s="582">
        <v>0</v>
      </c>
      <c r="UQ153" s="582">
        <v>0</v>
      </c>
      <c r="VM153" s="582">
        <v>0</v>
      </c>
      <c r="WV153" s="582">
        <v>0</v>
      </c>
      <c r="YJ153" s="582">
        <v>0</v>
      </c>
      <c r="YW153" s="582">
        <v>0</v>
      </c>
      <c r="ZA153" s="582">
        <v>2500</v>
      </c>
      <c r="ZM153" s="582">
        <v>0</v>
      </c>
      <c r="ABP153" s="582">
        <v>0</v>
      </c>
      <c r="ACJ153" s="582">
        <v>0</v>
      </c>
      <c r="ADG153" s="582">
        <v>0</v>
      </c>
      <c r="ADT153" s="582">
        <v>0</v>
      </c>
      <c r="AFD153" s="582">
        <v>30268</v>
      </c>
      <c r="AFE153" s="582">
        <v>0</v>
      </c>
      <c r="AGN153" s="582">
        <v>0</v>
      </c>
      <c r="AGV153" s="582">
        <v>0</v>
      </c>
      <c r="AHT153" s="582">
        <f t="shared" si="81"/>
        <v>72553.290000000008</v>
      </c>
      <c r="AHV153" s="606" t="s">
        <v>6248</v>
      </c>
      <c r="AHW153" s="606" t="s">
        <v>6395</v>
      </c>
      <c r="AHX153" s="606" t="s">
        <v>6396</v>
      </c>
    </row>
    <row r="154" spans="1:908" x14ac:dyDescent="0.7">
      <c r="A154" s="576" t="str">
        <f t="shared" si="80"/>
        <v>ภาระ</v>
      </c>
      <c r="B154" s="581" t="s">
        <v>6441</v>
      </c>
      <c r="C154" s="582" t="s">
        <v>6442</v>
      </c>
      <c r="D154" s="582">
        <v>178120</v>
      </c>
      <c r="K154" s="582">
        <v>5000</v>
      </c>
      <c r="AE154" s="582">
        <v>185230.5</v>
      </c>
      <c r="AJ154" s="582">
        <v>8000</v>
      </c>
      <c r="AP154" s="582">
        <v>42674</v>
      </c>
      <c r="AQ154" s="582">
        <v>107155.62</v>
      </c>
      <c r="BZ154" s="582">
        <v>4010595.14</v>
      </c>
      <c r="FL154" s="582">
        <v>28875</v>
      </c>
      <c r="FU154" s="582">
        <v>501200</v>
      </c>
      <c r="GH154" s="582">
        <v>56512.75</v>
      </c>
      <c r="GI154" s="582">
        <v>265585</v>
      </c>
      <c r="GZ154" s="582">
        <v>11139.72</v>
      </c>
      <c r="JP154" s="582">
        <v>30000</v>
      </c>
      <c r="LA154" s="582">
        <v>191790.21000000002</v>
      </c>
      <c r="MT154" s="582">
        <v>386530</v>
      </c>
      <c r="NB154" s="582">
        <v>0</v>
      </c>
      <c r="NQ154" s="582">
        <v>560011.4</v>
      </c>
      <c r="OF154" s="582">
        <v>20000</v>
      </c>
      <c r="PC154" s="582">
        <v>950617.51</v>
      </c>
      <c r="PP154" s="582">
        <v>650721.88</v>
      </c>
      <c r="SB154" s="582">
        <v>632776.88</v>
      </c>
      <c r="SI154" s="582">
        <v>18403.689999999999</v>
      </c>
      <c r="TM154" s="582">
        <v>849530</v>
      </c>
      <c r="TV154" s="582">
        <v>18000</v>
      </c>
      <c r="UF154" s="582">
        <v>0</v>
      </c>
      <c r="VC154" s="582">
        <v>128259</v>
      </c>
      <c r="VD154" s="582">
        <v>60520</v>
      </c>
      <c r="VE154" s="582">
        <v>49678</v>
      </c>
      <c r="VI154" s="582">
        <v>0</v>
      </c>
      <c r="ZB154" s="582">
        <v>200948.88</v>
      </c>
      <c r="AAD154" s="582">
        <v>345241.1</v>
      </c>
      <c r="AAE154" s="582">
        <v>902159.63</v>
      </c>
      <c r="AAH154" s="582">
        <v>564316.56000000006</v>
      </c>
      <c r="AAJ154" s="582">
        <v>0</v>
      </c>
      <c r="ABS154" s="582">
        <v>58810</v>
      </c>
      <c r="ACA154" s="582">
        <v>0</v>
      </c>
      <c r="ACP154" s="582">
        <v>402307</v>
      </c>
      <c r="ACQ154" s="582">
        <v>0</v>
      </c>
      <c r="ADG154" s="582">
        <v>35000</v>
      </c>
      <c r="ADT154" s="582">
        <v>806220.6</v>
      </c>
      <c r="AEI154" s="582">
        <v>26400</v>
      </c>
      <c r="AHT154" s="582">
        <f t="shared" si="81"/>
        <v>13288330.07</v>
      </c>
      <c r="AHV154" s="606" t="s">
        <v>6248</v>
      </c>
      <c r="AHW154" s="606" t="s">
        <v>6397</v>
      </c>
      <c r="AHX154" s="606" t="s">
        <v>6398</v>
      </c>
    </row>
    <row r="155" spans="1:908" x14ac:dyDescent="0.7">
      <c r="A155" s="576" t="str">
        <f t="shared" si="80"/>
        <v>ภาระ</v>
      </c>
      <c r="B155" s="581" t="s">
        <v>6443</v>
      </c>
      <c r="C155" s="582" t="s">
        <v>6444</v>
      </c>
      <c r="JH155" s="582">
        <v>69873</v>
      </c>
      <c r="AHT155" s="582">
        <f t="shared" si="81"/>
        <v>69873</v>
      </c>
      <c r="AHV155" s="606" t="s">
        <v>6248</v>
      </c>
      <c r="AHW155" s="606" t="s">
        <v>6399</v>
      </c>
      <c r="AHX155" s="606" t="s">
        <v>6400</v>
      </c>
    </row>
    <row r="156" spans="1:908" x14ac:dyDescent="0.7">
      <c r="A156" s="576" t="str">
        <f t="shared" si="80"/>
        <v>ภาระ</v>
      </c>
      <c r="B156" s="581" t="s">
        <v>6204</v>
      </c>
      <c r="C156" s="582" t="s">
        <v>6205</v>
      </c>
      <c r="EK156" s="582">
        <v>99500</v>
      </c>
      <c r="FI156" s="582">
        <v>1272779.1000000001</v>
      </c>
      <c r="GY156" s="582">
        <v>4420702.2</v>
      </c>
      <c r="LY156" s="582">
        <v>1803229.5</v>
      </c>
      <c r="QF156" s="582">
        <v>12000</v>
      </c>
      <c r="VG156" s="582">
        <v>0</v>
      </c>
      <c r="AHT156" s="582">
        <f t="shared" si="81"/>
        <v>7608210.8000000007</v>
      </c>
      <c r="AHV156" s="606" t="s">
        <v>6248</v>
      </c>
      <c r="AHW156" s="606" t="s">
        <v>6401</v>
      </c>
      <c r="AHX156" s="606" t="s">
        <v>6402</v>
      </c>
    </row>
    <row r="157" spans="1:908" x14ac:dyDescent="0.7">
      <c r="A157" s="576" t="str">
        <f t="shared" si="80"/>
        <v>ภาระ</v>
      </c>
      <c r="B157" s="581" t="s">
        <v>6208</v>
      </c>
      <c r="C157" s="582" t="s">
        <v>6209</v>
      </c>
      <c r="EE157" s="582">
        <v>1517612</v>
      </c>
      <c r="FQ157" s="582">
        <v>60000</v>
      </c>
      <c r="LV157" s="582">
        <v>362100</v>
      </c>
      <c r="RW157" s="582">
        <v>56714</v>
      </c>
      <c r="AHT157" s="582">
        <f t="shared" si="81"/>
        <v>1996426</v>
      </c>
      <c r="AHV157" s="606" t="s">
        <v>6248</v>
      </c>
      <c r="AHW157" s="606" t="s">
        <v>6403</v>
      </c>
      <c r="AHX157" s="606" t="s">
        <v>6404</v>
      </c>
    </row>
    <row r="158" spans="1:908" x14ac:dyDescent="0.7">
      <c r="B158" s="270" t="s">
        <v>649</v>
      </c>
      <c r="C158" s="271" t="s">
        <v>6211</v>
      </c>
      <c r="D158" s="582">
        <f>SUM(D62:D157)</f>
        <v>523740981.07999998</v>
      </c>
      <c r="E158" s="582">
        <f t="shared" ref="E158:BP158" si="82">SUM(E62:E157)</f>
        <v>27394126.550000004</v>
      </c>
      <c r="F158" s="582">
        <f t="shared" si="82"/>
        <v>49763419.810000002</v>
      </c>
      <c r="G158" s="582">
        <f t="shared" si="82"/>
        <v>5242727.8800000008</v>
      </c>
      <c r="H158" s="582">
        <f t="shared" si="82"/>
        <v>37851878.969999999</v>
      </c>
      <c r="I158" s="582">
        <f t="shared" si="82"/>
        <v>15463785.039999999</v>
      </c>
      <c r="J158" s="582">
        <f t="shared" si="82"/>
        <v>71307084.950000003</v>
      </c>
      <c r="K158" s="582">
        <f t="shared" si="82"/>
        <v>15792977.129999999</v>
      </c>
      <c r="L158" s="582">
        <f t="shared" si="82"/>
        <v>13425285.159999998</v>
      </c>
      <c r="M158" s="582">
        <f t="shared" si="82"/>
        <v>13838608.329999998</v>
      </c>
      <c r="N158" s="582">
        <f t="shared" si="82"/>
        <v>18350077.650000002</v>
      </c>
      <c r="O158" s="582">
        <f t="shared" si="82"/>
        <v>22691490.549999993</v>
      </c>
      <c r="P158" s="582">
        <f t="shared" si="82"/>
        <v>54277244.620000005</v>
      </c>
      <c r="Q158" s="582">
        <f t="shared" si="82"/>
        <v>16842128.379999995</v>
      </c>
      <c r="R158" s="582">
        <f t="shared" si="82"/>
        <v>7027517.169999999</v>
      </c>
      <c r="S158" s="582">
        <f t="shared" si="82"/>
        <v>53642991.359999999</v>
      </c>
      <c r="T158" s="582">
        <f t="shared" si="82"/>
        <v>10734656.9</v>
      </c>
      <c r="U158" s="582">
        <f t="shared" si="82"/>
        <v>8216355.2300000004</v>
      </c>
      <c r="V158" s="582">
        <f t="shared" si="82"/>
        <v>253271167.53999999</v>
      </c>
      <c r="W158" s="582">
        <f t="shared" si="82"/>
        <v>88732523.539999992</v>
      </c>
      <c r="X158" s="582">
        <f t="shared" si="82"/>
        <v>16772149.619999999</v>
      </c>
      <c r="Y158" s="582">
        <f t="shared" si="82"/>
        <v>17658188.27</v>
      </c>
      <c r="Z158" s="582">
        <f t="shared" si="82"/>
        <v>31986752.989999998</v>
      </c>
      <c r="AA158" s="582">
        <f t="shared" si="82"/>
        <v>28996446.069999997</v>
      </c>
      <c r="AB158" s="582">
        <f t="shared" si="82"/>
        <v>26530057.84</v>
      </c>
      <c r="AC158" s="582">
        <f t="shared" si="82"/>
        <v>197005609.27000001</v>
      </c>
      <c r="AD158" s="582">
        <f t="shared" si="82"/>
        <v>38572579.400000013</v>
      </c>
      <c r="AE158" s="582">
        <f t="shared" si="82"/>
        <v>42779224.970000006</v>
      </c>
      <c r="AF158" s="582">
        <f t="shared" si="82"/>
        <v>182190508.39999995</v>
      </c>
      <c r="AG158" s="582">
        <f t="shared" si="82"/>
        <v>33517789.249999996</v>
      </c>
      <c r="AH158" s="582">
        <f t="shared" si="82"/>
        <v>70957327.74000001</v>
      </c>
      <c r="AI158" s="582">
        <f t="shared" si="82"/>
        <v>86019938</v>
      </c>
      <c r="AJ158" s="582">
        <f t="shared" si="82"/>
        <v>20220183.74000001</v>
      </c>
      <c r="AK158" s="582">
        <f t="shared" si="82"/>
        <v>22176230.170000002</v>
      </c>
      <c r="AL158" s="582">
        <f t="shared" si="82"/>
        <v>23228961.629999999</v>
      </c>
      <c r="AM158" s="582">
        <f t="shared" si="82"/>
        <v>58231136.340000011</v>
      </c>
      <c r="AN158" s="582">
        <f t="shared" si="82"/>
        <v>32841789.720000003</v>
      </c>
      <c r="AO158" s="582">
        <f t="shared" si="82"/>
        <v>17731724.579999998</v>
      </c>
      <c r="AP158" s="582">
        <f t="shared" si="82"/>
        <v>24220631.309999999</v>
      </c>
      <c r="AQ158" s="582">
        <f t="shared" si="82"/>
        <v>14848466.169999994</v>
      </c>
      <c r="AR158" s="582">
        <f t="shared" si="82"/>
        <v>28647671.210000005</v>
      </c>
      <c r="AS158" s="582">
        <f t="shared" si="82"/>
        <v>17532600.880000003</v>
      </c>
      <c r="AT158" s="582">
        <f t="shared" si="82"/>
        <v>81145503.11999999</v>
      </c>
      <c r="AU158" s="582">
        <f t="shared" si="82"/>
        <v>5177148.0200000005</v>
      </c>
      <c r="AV158" s="582">
        <f t="shared" si="82"/>
        <v>5940471.8800000008</v>
      </c>
      <c r="AW158" s="582">
        <f t="shared" si="82"/>
        <v>7491947.8399999999</v>
      </c>
      <c r="AX158" s="582">
        <f t="shared" si="82"/>
        <v>18842228.340000004</v>
      </c>
      <c r="AY158" s="582">
        <f t="shared" si="82"/>
        <v>22296246.310000002</v>
      </c>
      <c r="AZ158" s="582">
        <f t="shared" si="82"/>
        <v>3934356.5999999996</v>
      </c>
      <c r="BA158" s="582">
        <f t="shared" si="82"/>
        <v>5533939.7999999998</v>
      </c>
      <c r="BB158" s="582">
        <f t="shared" si="82"/>
        <v>3262650.8600000003</v>
      </c>
      <c r="BC158" s="582">
        <f t="shared" si="82"/>
        <v>10056598.630000001</v>
      </c>
      <c r="BD158" s="582">
        <f t="shared" si="82"/>
        <v>2317551.34</v>
      </c>
      <c r="BE158" s="582">
        <f t="shared" si="82"/>
        <v>11041782.799999997</v>
      </c>
      <c r="BF158" s="582">
        <f t="shared" si="82"/>
        <v>47402717.810000025</v>
      </c>
      <c r="BG158" s="582">
        <f t="shared" si="82"/>
        <v>2307512.77</v>
      </c>
      <c r="BH158" s="582">
        <f t="shared" si="82"/>
        <v>15206921.43</v>
      </c>
      <c r="BI158" s="582">
        <f t="shared" si="82"/>
        <v>186383922.53</v>
      </c>
      <c r="BJ158" s="582">
        <f t="shared" si="82"/>
        <v>75969046.75999999</v>
      </c>
      <c r="BK158" s="582">
        <f t="shared" si="82"/>
        <v>11796654.639999999</v>
      </c>
      <c r="BL158" s="582">
        <f t="shared" si="82"/>
        <v>4671612.74</v>
      </c>
      <c r="BM158" s="582">
        <f t="shared" si="82"/>
        <v>24993574.41</v>
      </c>
      <c r="BN158" s="582">
        <f t="shared" si="82"/>
        <v>9810899.3200000003</v>
      </c>
      <c r="BO158" s="582">
        <f t="shared" si="82"/>
        <v>7557495.3599999994</v>
      </c>
      <c r="BP158" s="582">
        <f t="shared" si="82"/>
        <v>6054501.3400000008</v>
      </c>
      <c r="BQ158" s="582">
        <f t="shared" ref="BQ158:EB158" si="83">SUM(BQ62:BQ157)</f>
        <v>4215419.13</v>
      </c>
      <c r="BR158" s="582">
        <f t="shared" si="83"/>
        <v>140484940.59999999</v>
      </c>
      <c r="BS158" s="582">
        <f t="shared" si="83"/>
        <v>8909020.7000000011</v>
      </c>
      <c r="BT158" s="582">
        <f t="shared" si="83"/>
        <v>6752823.3999999994</v>
      </c>
      <c r="BU158" s="582">
        <f t="shared" si="83"/>
        <v>17967006.420000002</v>
      </c>
      <c r="BV158" s="582">
        <f t="shared" si="83"/>
        <v>9324427.4800000004</v>
      </c>
      <c r="BW158" s="582">
        <f t="shared" si="83"/>
        <v>12488586.360000001</v>
      </c>
      <c r="BX158" s="582">
        <f t="shared" si="83"/>
        <v>6679061.3800000008</v>
      </c>
      <c r="BY158" s="582">
        <f t="shared" si="83"/>
        <v>10679781.680000002</v>
      </c>
      <c r="BZ158" s="582">
        <f t="shared" si="83"/>
        <v>86388200.010000005</v>
      </c>
      <c r="CA158" s="582">
        <f t="shared" si="83"/>
        <v>22936897.729999997</v>
      </c>
      <c r="CB158" s="582">
        <f t="shared" si="83"/>
        <v>34084059.440000005</v>
      </c>
      <c r="CC158" s="582">
        <f t="shared" si="83"/>
        <v>54493355.910000004</v>
      </c>
      <c r="CD158" s="582">
        <f t="shared" si="83"/>
        <v>19034516.899999999</v>
      </c>
      <c r="CE158" s="582">
        <f t="shared" si="83"/>
        <v>15429047.099999998</v>
      </c>
      <c r="CF158" s="582">
        <f t="shared" si="83"/>
        <v>14447777.140000001</v>
      </c>
      <c r="CG158" s="582">
        <f t="shared" si="83"/>
        <v>189788237.94000006</v>
      </c>
      <c r="CH158" s="582">
        <f t="shared" si="83"/>
        <v>10655855.800000001</v>
      </c>
      <c r="CI158" s="582">
        <f t="shared" si="83"/>
        <v>38255055.439999998</v>
      </c>
      <c r="CJ158" s="582">
        <f t="shared" si="83"/>
        <v>9831055.8800000027</v>
      </c>
      <c r="CK158" s="582">
        <f t="shared" si="83"/>
        <v>10121451.030000001</v>
      </c>
      <c r="CL158" s="582">
        <f t="shared" si="83"/>
        <v>15124862.58</v>
      </c>
      <c r="CM158" s="582">
        <f t="shared" si="83"/>
        <v>9224663.4500000011</v>
      </c>
      <c r="CN158" s="582">
        <f t="shared" si="83"/>
        <v>14851337.399999999</v>
      </c>
      <c r="CO158" s="582">
        <f t="shared" si="83"/>
        <v>3601292.2800000003</v>
      </c>
      <c r="CP158" s="582">
        <f t="shared" si="83"/>
        <v>14431268.659999998</v>
      </c>
      <c r="CQ158" s="582">
        <f t="shared" si="83"/>
        <v>6016356.629999999</v>
      </c>
      <c r="CR158" s="582">
        <f t="shared" si="83"/>
        <v>9239074.5600000005</v>
      </c>
      <c r="CS158" s="582">
        <f t="shared" si="83"/>
        <v>7283813.9099999992</v>
      </c>
      <c r="CT158" s="582">
        <f t="shared" si="83"/>
        <v>162356797.60999998</v>
      </c>
      <c r="CU158" s="582">
        <f t="shared" si="83"/>
        <v>10769502.149999999</v>
      </c>
      <c r="CV158" s="582">
        <f t="shared" si="83"/>
        <v>9810238.1700000037</v>
      </c>
      <c r="CW158" s="582">
        <f t="shared" si="83"/>
        <v>28265987.319999997</v>
      </c>
      <c r="CX158" s="582">
        <f t="shared" si="83"/>
        <v>8095436.6799999988</v>
      </c>
      <c r="CY158" s="582">
        <f t="shared" si="83"/>
        <v>21072285.610000003</v>
      </c>
      <c r="CZ158" s="582">
        <f t="shared" si="83"/>
        <v>7749164.9500000002</v>
      </c>
      <c r="DA158" s="582">
        <f t="shared" si="83"/>
        <v>12140173.82</v>
      </c>
      <c r="DB158" s="582">
        <f t="shared" si="83"/>
        <v>147025279.24999997</v>
      </c>
      <c r="DC158" s="582">
        <f t="shared" si="83"/>
        <v>240380569.01999998</v>
      </c>
      <c r="DD158" s="582">
        <f t="shared" si="83"/>
        <v>22703707.030000001</v>
      </c>
      <c r="DE158" s="582">
        <f t="shared" si="83"/>
        <v>13878767.120000001</v>
      </c>
      <c r="DF158" s="582">
        <f t="shared" si="83"/>
        <v>14975719.99</v>
      </c>
      <c r="DG158" s="582">
        <f t="shared" si="83"/>
        <v>32082416.860000007</v>
      </c>
      <c r="DH158" s="582">
        <f t="shared" si="83"/>
        <v>40524743.580000006</v>
      </c>
      <c r="DI158" s="582">
        <f t="shared" si="83"/>
        <v>28406313.090000004</v>
      </c>
      <c r="DJ158" s="582">
        <f t="shared" si="83"/>
        <v>10426964.709999999</v>
      </c>
      <c r="DK158" s="582">
        <f t="shared" si="83"/>
        <v>577818294.16999996</v>
      </c>
      <c r="DL158" s="582">
        <f t="shared" si="83"/>
        <v>16426332.059999999</v>
      </c>
      <c r="DM158" s="582">
        <f t="shared" si="83"/>
        <v>22575889.850000001</v>
      </c>
      <c r="DN158" s="582">
        <f t="shared" si="83"/>
        <v>10326184.079999998</v>
      </c>
      <c r="DO158" s="582">
        <f t="shared" si="83"/>
        <v>24016040.840000004</v>
      </c>
      <c r="DP158" s="582">
        <f t="shared" si="83"/>
        <v>17428397.879999999</v>
      </c>
      <c r="DQ158" s="582">
        <f t="shared" si="83"/>
        <v>45643747.460000001</v>
      </c>
      <c r="DR158" s="582">
        <f t="shared" si="83"/>
        <v>14751674.939900002</v>
      </c>
      <c r="DS158" s="582">
        <f t="shared" si="83"/>
        <v>51026527.350000001</v>
      </c>
      <c r="DT158" s="582">
        <f t="shared" si="83"/>
        <v>292584214.75999993</v>
      </c>
      <c r="DU158" s="582">
        <f t="shared" si="83"/>
        <v>27950251.950000003</v>
      </c>
      <c r="DV158" s="582">
        <f t="shared" si="83"/>
        <v>53926485.960000008</v>
      </c>
      <c r="DW158" s="582">
        <f t="shared" si="83"/>
        <v>56809099.809999995</v>
      </c>
      <c r="DX158" s="582">
        <f t="shared" si="83"/>
        <v>17737005.729999997</v>
      </c>
      <c r="DY158" s="582">
        <f t="shared" si="83"/>
        <v>16465990.23</v>
      </c>
      <c r="DZ158" s="582">
        <f t="shared" si="83"/>
        <v>18395703.329999998</v>
      </c>
      <c r="EA158" s="582">
        <f t="shared" si="83"/>
        <v>9641081.5100000016</v>
      </c>
      <c r="EB158" s="582">
        <f t="shared" si="83"/>
        <v>8202620.1099999994</v>
      </c>
      <c r="EC158" s="582">
        <f t="shared" ref="EC158:GN158" si="84">SUM(EC62:EC157)</f>
        <v>14482618.290000001</v>
      </c>
      <c r="ED158" s="582">
        <f t="shared" si="84"/>
        <v>39007457.469999999</v>
      </c>
      <c r="EE158" s="582">
        <f t="shared" si="84"/>
        <v>72744524.250000015</v>
      </c>
      <c r="EF158" s="582">
        <f t="shared" si="84"/>
        <v>60746475.519999996</v>
      </c>
      <c r="EG158" s="582">
        <f t="shared" si="84"/>
        <v>10591622.09</v>
      </c>
      <c r="EH158" s="582">
        <f t="shared" si="84"/>
        <v>18785343.690000001</v>
      </c>
      <c r="EI158" s="582">
        <f t="shared" si="84"/>
        <v>25844781.000000004</v>
      </c>
      <c r="EJ158" s="582">
        <f t="shared" si="84"/>
        <v>15910429.17</v>
      </c>
      <c r="EK158" s="582">
        <f t="shared" si="84"/>
        <v>21738598.59</v>
      </c>
      <c r="EL158" s="582">
        <f t="shared" si="84"/>
        <v>16983040.039999999</v>
      </c>
      <c r="EM158" s="582">
        <f t="shared" si="84"/>
        <v>17216689.129999999</v>
      </c>
      <c r="EN158" s="582">
        <f t="shared" si="84"/>
        <v>276364203.25</v>
      </c>
      <c r="EO158" s="582">
        <f t="shared" si="84"/>
        <v>16396339.749999998</v>
      </c>
      <c r="EP158" s="582">
        <f t="shared" si="84"/>
        <v>34984690.699999996</v>
      </c>
      <c r="EQ158" s="582">
        <f t="shared" si="84"/>
        <v>13436180.439999999</v>
      </c>
      <c r="ER158" s="582">
        <f t="shared" si="84"/>
        <v>13805301.75</v>
      </c>
      <c r="ES158" s="582">
        <f t="shared" si="84"/>
        <v>9296747.9900000021</v>
      </c>
      <c r="ET158" s="582">
        <f t="shared" si="84"/>
        <v>54830743.999999993</v>
      </c>
      <c r="EU158" s="582">
        <f t="shared" si="84"/>
        <v>39347665.519999996</v>
      </c>
      <c r="EV158" s="582">
        <f t="shared" si="84"/>
        <v>25944677.759999998</v>
      </c>
      <c r="EW158" s="582">
        <f t="shared" si="84"/>
        <v>243406039.98000002</v>
      </c>
      <c r="EX158" s="582">
        <f t="shared" si="84"/>
        <v>5148366.8500000006</v>
      </c>
      <c r="EY158" s="582">
        <f t="shared" si="84"/>
        <v>9786629.3599999994</v>
      </c>
      <c r="EZ158" s="582">
        <f t="shared" si="84"/>
        <v>40829148.670000009</v>
      </c>
      <c r="FA158" s="582">
        <f t="shared" si="84"/>
        <v>26001130.459999997</v>
      </c>
      <c r="FB158" s="582">
        <f t="shared" si="84"/>
        <v>40121023.899999999</v>
      </c>
      <c r="FC158" s="582">
        <f t="shared" si="84"/>
        <v>13650563.139999999</v>
      </c>
      <c r="FD158" s="582">
        <f t="shared" si="84"/>
        <v>17591788.309999999</v>
      </c>
      <c r="FE158" s="582">
        <f t="shared" si="84"/>
        <v>22128531.380000003</v>
      </c>
      <c r="FF158" s="582">
        <f t="shared" si="84"/>
        <v>10749877.389999999</v>
      </c>
      <c r="FG158" s="582">
        <f t="shared" si="84"/>
        <v>16251773.229999999</v>
      </c>
      <c r="FH158" s="582">
        <f t="shared" si="84"/>
        <v>9064551.0299999993</v>
      </c>
      <c r="FI158" s="582">
        <f t="shared" si="84"/>
        <v>89452863.519999996</v>
      </c>
      <c r="FJ158" s="582">
        <f t="shared" si="84"/>
        <v>10774011.77</v>
      </c>
      <c r="FK158" s="582">
        <f t="shared" si="84"/>
        <v>2332939.7200000002</v>
      </c>
      <c r="FL158" s="582">
        <f t="shared" si="84"/>
        <v>7758478.1599999992</v>
      </c>
      <c r="FM158" s="582">
        <f t="shared" si="84"/>
        <v>17668609.199999999</v>
      </c>
      <c r="FN158" s="582">
        <f t="shared" si="84"/>
        <v>13332445.199999999</v>
      </c>
      <c r="FO158" s="582">
        <f t="shared" si="84"/>
        <v>6368795.9100000001</v>
      </c>
      <c r="FP158" s="582">
        <f t="shared" si="84"/>
        <v>4419992.1500000004</v>
      </c>
      <c r="FQ158" s="582">
        <f t="shared" si="84"/>
        <v>473331808.14999986</v>
      </c>
      <c r="FR158" s="582">
        <f t="shared" si="84"/>
        <v>13787321.489999998</v>
      </c>
      <c r="FS158" s="582">
        <f t="shared" si="84"/>
        <v>23902693.829999998</v>
      </c>
      <c r="FT158" s="582">
        <f t="shared" si="84"/>
        <v>19292575.580000006</v>
      </c>
      <c r="FU158" s="582">
        <f t="shared" si="84"/>
        <v>17581399.199999999</v>
      </c>
      <c r="FV158" s="582">
        <f t="shared" si="84"/>
        <v>18199264.940000001</v>
      </c>
      <c r="FW158" s="582">
        <f t="shared" si="84"/>
        <v>57646030.149999999</v>
      </c>
      <c r="FX158" s="582">
        <f t="shared" si="84"/>
        <v>26672698.950000003</v>
      </c>
      <c r="FY158" s="582">
        <f t="shared" si="84"/>
        <v>22800048.129999999</v>
      </c>
      <c r="FZ158" s="582">
        <f t="shared" si="84"/>
        <v>9566672.1400000006</v>
      </c>
      <c r="GA158" s="582">
        <f t="shared" si="84"/>
        <v>33115038.34</v>
      </c>
      <c r="GB158" s="582">
        <f t="shared" si="84"/>
        <v>23645573.829999998</v>
      </c>
      <c r="GC158" s="582">
        <f t="shared" si="84"/>
        <v>17166839.549999997</v>
      </c>
      <c r="GD158" s="582">
        <f t="shared" si="84"/>
        <v>14654022.039999999</v>
      </c>
      <c r="GE158" s="582">
        <f t="shared" si="84"/>
        <v>147034859.34000003</v>
      </c>
      <c r="GF158" s="582">
        <f t="shared" si="84"/>
        <v>17918440.869999997</v>
      </c>
      <c r="GG158" s="582">
        <f t="shared" si="84"/>
        <v>3244699.3600000003</v>
      </c>
      <c r="GH158" s="582">
        <f t="shared" si="84"/>
        <v>31518703.570000004</v>
      </c>
      <c r="GI158" s="582">
        <f t="shared" si="84"/>
        <v>12876641.889999999</v>
      </c>
      <c r="GJ158" s="582">
        <f t="shared" si="84"/>
        <v>2368633.0999999996</v>
      </c>
      <c r="GK158" s="582">
        <f t="shared" si="84"/>
        <v>7195063.1199999992</v>
      </c>
      <c r="GL158" s="582">
        <f t="shared" si="84"/>
        <v>22885832.270000003</v>
      </c>
      <c r="GM158" s="582">
        <f t="shared" si="84"/>
        <v>4016699.8</v>
      </c>
      <c r="GN158" s="582">
        <f t="shared" si="84"/>
        <v>8295585.1499999994</v>
      </c>
      <c r="GO158" s="582">
        <f t="shared" ref="GO158:IZ158" si="85">SUM(GO62:GO157)</f>
        <v>4157467.9999999995</v>
      </c>
      <c r="GP158" s="582">
        <f t="shared" si="85"/>
        <v>5790508.7599999998</v>
      </c>
      <c r="GQ158" s="582">
        <f t="shared" si="85"/>
        <v>104797610.91999999</v>
      </c>
      <c r="GR158" s="582">
        <f t="shared" si="85"/>
        <v>22576196.119999994</v>
      </c>
      <c r="GS158" s="582">
        <f t="shared" si="85"/>
        <v>11400856.689999999</v>
      </c>
      <c r="GT158" s="582">
        <f t="shared" si="85"/>
        <v>37421430.810000002</v>
      </c>
      <c r="GU158" s="582">
        <f t="shared" si="85"/>
        <v>2858506.51</v>
      </c>
      <c r="GV158" s="582">
        <f t="shared" si="85"/>
        <v>17324998.080000002</v>
      </c>
      <c r="GW158" s="582">
        <f t="shared" si="85"/>
        <v>11987408.449999999</v>
      </c>
      <c r="GX158" s="582">
        <f t="shared" si="85"/>
        <v>12836126.710000001</v>
      </c>
      <c r="GY158" s="582">
        <f t="shared" si="85"/>
        <v>146742566.12</v>
      </c>
      <c r="GZ158" s="582">
        <f t="shared" si="85"/>
        <v>9603350.1600000001</v>
      </c>
      <c r="HA158" s="582">
        <f t="shared" si="85"/>
        <v>20624700.82</v>
      </c>
      <c r="HB158" s="582">
        <f t="shared" si="85"/>
        <v>12498745.83</v>
      </c>
      <c r="HC158" s="582">
        <f t="shared" si="85"/>
        <v>422029852.84999985</v>
      </c>
      <c r="HD158" s="582">
        <f t="shared" si="85"/>
        <v>99555476.310000017</v>
      </c>
      <c r="HE158" s="582">
        <f t="shared" si="85"/>
        <v>76138637.819999993</v>
      </c>
      <c r="HF158" s="582">
        <f t="shared" si="85"/>
        <v>74632055.440000013</v>
      </c>
      <c r="HG158" s="582">
        <f t="shared" si="85"/>
        <v>38465446.57</v>
      </c>
      <c r="HH158" s="582">
        <f t="shared" si="85"/>
        <v>37227465.549999997</v>
      </c>
      <c r="HI158" s="582">
        <f t="shared" si="85"/>
        <v>14828199.359999999</v>
      </c>
      <c r="HJ158" s="582">
        <f t="shared" si="85"/>
        <v>23061460.159999993</v>
      </c>
      <c r="HK158" s="582">
        <f t="shared" si="85"/>
        <v>264252393.84000003</v>
      </c>
      <c r="HL158" s="582">
        <f t="shared" si="85"/>
        <v>50909509.140000001</v>
      </c>
      <c r="HM158" s="582">
        <f t="shared" si="85"/>
        <v>84608973.920000017</v>
      </c>
      <c r="HN158" s="582">
        <f t="shared" si="85"/>
        <v>37675945.450000003</v>
      </c>
      <c r="HO158" s="582">
        <f t="shared" si="85"/>
        <v>30358610.149999999</v>
      </c>
      <c r="HP158" s="582">
        <f t="shared" si="85"/>
        <v>17358857.780000001</v>
      </c>
      <c r="HQ158" s="582">
        <f t="shared" si="85"/>
        <v>32778560.34999999</v>
      </c>
      <c r="HR158" s="582">
        <f t="shared" si="85"/>
        <v>34055454.035000004</v>
      </c>
      <c r="HS158" s="582">
        <f t="shared" si="85"/>
        <v>245764328.3854</v>
      </c>
      <c r="HT158" s="582">
        <f t="shared" si="85"/>
        <v>126934417.80000001</v>
      </c>
      <c r="HU158" s="582">
        <f t="shared" si="85"/>
        <v>30084776.009999998</v>
      </c>
      <c r="HV158" s="582">
        <f t="shared" si="85"/>
        <v>8619663.870000001</v>
      </c>
      <c r="HW158" s="582">
        <f t="shared" si="85"/>
        <v>11115071.84</v>
      </c>
      <c r="HX158" s="582">
        <f t="shared" si="85"/>
        <v>16503366.229999999</v>
      </c>
      <c r="HY158" s="582">
        <f t="shared" si="85"/>
        <v>25161530.170000006</v>
      </c>
      <c r="HZ158" s="582">
        <f t="shared" si="85"/>
        <v>18562217.280000001</v>
      </c>
      <c r="IA158" s="582">
        <f t="shared" si="85"/>
        <v>10797636.33</v>
      </c>
      <c r="IB158" s="582">
        <f t="shared" si="85"/>
        <v>17726373.300000008</v>
      </c>
      <c r="IC158" s="582">
        <f t="shared" si="85"/>
        <v>10339458.639999999</v>
      </c>
      <c r="ID158" s="582">
        <f t="shared" si="85"/>
        <v>19430093.870000001</v>
      </c>
      <c r="IE158" s="582">
        <f t="shared" si="85"/>
        <v>8566881.9400000013</v>
      </c>
      <c r="IF158" s="582">
        <f t="shared" si="85"/>
        <v>14706418.669999998</v>
      </c>
      <c r="IG158" s="582">
        <f t="shared" si="85"/>
        <v>7153281.2700000023</v>
      </c>
      <c r="IH158" s="582">
        <f t="shared" si="85"/>
        <v>7142433.8000000007</v>
      </c>
      <c r="II158" s="582">
        <f t="shared" si="85"/>
        <v>215475584.91000003</v>
      </c>
      <c r="IJ158" s="582">
        <f t="shared" si="85"/>
        <v>199889016.46999997</v>
      </c>
      <c r="IK158" s="582">
        <f t="shared" si="85"/>
        <v>12296494.789999999</v>
      </c>
      <c r="IL158" s="582">
        <f t="shared" si="85"/>
        <v>73373427.479999989</v>
      </c>
      <c r="IM158" s="582">
        <f t="shared" si="85"/>
        <v>78427052.909999996</v>
      </c>
      <c r="IN158" s="582">
        <f t="shared" si="85"/>
        <v>39724334.039999999</v>
      </c>
      <c r="IO158" s="582">
        <f t="shared" si="85"/>
        <v>6934103.4999999991</v>
      </c>
      <c r="IP158" s="582">
        <f t="shared" si="85"/>
        <v>13106451.620000003</v>
      </c>
      <c r="IQ158" s="582">
        <f t="shared" si="85"/>
        <v>13608276.52</v>
      </c>
      <c r="IR158" s="582">
        <f t="shared" si="85"/>
        <v>21193837.180000003</v>
      </c>
      <c r="IS158" s="582">
        <f t="shared" si="85"/>
        <v>19250500.870000001</v>
      </c>
      <c r="IT158" s="582">
        <f t="shared" si="85"/>
        <v>440167034.9600001</v>
      </c>
      <c r="IU158" s="582">
        <f t="shared" si="85"/>
        <v>283481188.19999999</v>
      </c>
      <c r="IV158" s="582">
        <f t="shared" si="85"/>
        <v>8999752.2799999993</v>
      </c>
      <c r="IW158" s="582">
        <f t="shared" si="85"/>
        <v>38132692.57</v>
      </c>
      <c r="IX158" s="582">
        <f t="shared" si="85"/>
        <v>40217629.57</v>
      </c>
      <c r="IY158" s="582">
        <f t="shared" si="85"/>
        <v>8118721.7299999995</v>
      </c>
      <c r="IZ158" s="582">
        <f t="shared" si="85"/>
        <v>23805008.520000003</v>
      </c>
      <c r="JA158" s="582">
        <f t="shared" ref="JA158:LL158" si="86">SUM(JA62:JA157)</f>
        <v>4873195.5599999996</v>
      </c>
      <c r="JB158" s="582">
        <f t="shared" si="86"/>
        <v>11104426.279999997</v>
      </c>
      <c r="JC158" s="582">
        <f t="shared" si="86"/>
        <v>14826197.170000002</v>
      </c>
      <c r="JD158" s="582">
        <f t="shared" si="86"/>
        <v>35888520.100000001</v>
      </c>
      <c r="JE158" s="582">
        <f t="shared" si="86"/>
        <v>14719915.630000001</v>
      </c>
      <c r="JF158" s="582">
        <f t="shared" si="86"/>
        <v>55236303.499999985</v>
      </c>
      <c r="JG158" s="582">
        <f t="shared" si="86"/>
        <v>75663317.690000013</v>
      </c>
      <c r="JH158" s="582">
        <f t="shared" si="86"/>
        <v>15989236.720000004</v>
      </c>
      <c r="JI158" s="582">
        <f t="shared" si="86"/>
        <v>15667459.130000001</v>
      </c>
      <c r="JJ158" s="582">
        <f t="shared" si="86"/>
        <v>12233516.550000001</v>
      </c>
      <c r="JK158" s="582">
        <f t="shared" si="86"/>
        <v>8197589.5200000005</v>
      </c>
      <c r="JL158" s="582">
        <f t="shared" si="86"/>
        <v>171132487.41999999</v>
      </c>
      <c r="JM158" s="582">
        <f t="shared" si="86"/>
        <v>22052150.170000006</v>
      </c>
      <c r="JN158" s="582">
        <f t="shared" si="86"/>
        <v>23314423.439999998</v>
      </c>
      <c r="JO158" s="582">
        <f t="shared" si="86"/>
        <v>41935824.150000006</v>
      </c>
      <c r="JP158" s="582">
        <f t="shared" si="86"/>
        <v>24712447.030000001</v>
      </c>
      <c r="JQ158" s="582">
        <f t="shared" si="86"/>
        <v>43304871.789999992</v>
      </c>
      <c r="JR158" s="582">
        <f t="shared" si="86"/>
        <v>10671539.200000001</v>
      </c>
      <c r="JS158" s="582">
        <f t="shared" si="86"/>
        <v>185581532.46000001</v>
      </c>
      <c r="JT158" s="582">
        <f t="shared" si="86"/>
        <v>69428688</v>
      </c>
      <c r="JU158" s="582">
        <f t="shared" si="86"/>
        <v>15274668.350000001</v>
      </c>
      <c r="JV158" s="582">
        <f t="shared" si="86"/>
        <v>4976622.7799999993</v>
      </c>
      <c r="JW158" s="582">
        <f t="shared" si="86"/>
        <v>19053812.989999998</v>
      </c>
      <c r="JX158" s="582">
        <f t="shared" si="86"/>
        <v>4148801.3600000003</v>
      </c>
      <c r="JY158" s="582">
        <f t="shared" si="86"/>
        <v>39226219.860000007</v>
      </c>
      <c r="JZ158" s="582">
        <f t="shared" si="86"/>
        <v>14511966.969999999</v>
      </c>
      <c r="KA158" s="582">
        <f t="shared" si="86"/>
        <v>8164407.3599999994</v>
      </c>
      <c r="KB158" s="582">
        <f t="shared" si="86"/>
        <v>11602148.299999999</v>
      </c>
      <c r="KC158" s="582">
        <f t="shared" si="86"/>
        <v>5450082.4199999999</v>
      </c>
      <c r="KD158" s="582">
        <f t="shared" si="86"/>
        <v>10446227.880000001</v>
      </c>
      <c r="KE158" s="582">
        <f t="shared" si="86"/>
        <v>6032184.4700000007</v>
      </c>
      <c r="KF158" s="582">
        <f t="shared" si="86"/>
        <v>2628231.7899999996</v>
      </c>
      <c r="KG158" s="582">
        <f t="shared" si="86"/>
        <v>9040017.4600000009</v>
      </c>
      <c r="KH158" s="582">
        <f t="shared" si="86"/>
        <v>10707305.000000002</v>
      </c>
      <c r="KI158" s="582">
        <f t="shared" si="86"/>
        <v>509265221.40000004</v>
      </c>
      <c r="KJ158" s="582">
        <f t="shared" si="86"/>
        <v>51575331.570000008</v>
      </c>
      <c r="KK158" s="582">
        <f t="shared" si="86"/>
        <v>22575335.939999998</v>
      </c>
      <c r="KL158" s="582">
        <f t="shared" si="86"/>
        <v>30079763.779999994</v>
      </c>
      <c r="KM158" s="582">
        <f t="shared" si="86"/>
        <v>11875495.229999999</v>
      </c>
      <c r="KN158" s="582">
        <f t="shared" si="86"/>
        <v>17575429.729999997</v>
      </c>
      <c r="KO158" s="582">
        <f t="shared" si="86"/>
        <v>64849459.939999998</v>
      </c>
      <c r="KP158" s="582">
        <f t="shared" si="86"/>
        <v>10703971.809999999</v>
      </c>
      <c r="KQ158" s="582">
        <f t="shared" si="86"/>
        <v>10016070.819999998</v>
      </c>
      <c r="KR158" s="582">
        <f t="shared" si="86"/>
        <v>192966208.54000005</v>
      </c>
      <c r="KS158" s="582">
        <f t="shared" si="86"/>
        <v>13936965.680000002</v>
      </c>
      <c r="KT158" s="582">
        <f t="shared" si="86"/>
        <v>12395718.119999999</v>
      </c>
      <c r="KU158" s="582">
        <f t="shared" si="86"/>
        <v>38246137.459999986</v>
      </c>
      <c r="KV158" s="582">
        <f t="shared" si="86"/>
        <v>23110458.830000002</v>
      </c>
      <c r="KW158" s="582">
        <f t="shared" si="86"/>
        <v>20504969.079999998</v>
      </c>
      <c r="KX158" s="582">
        <f t="shared" si="86"/>
        <v>200430145.70999998</v>
      </c>
      <c r="KY158" s="582">
        <f t="shared" si="86"/>
        <v>19443823.310000002</v>
      </c>
      <c r="KZ158" s="582">
        <f t="shared" si="86"/>
        <v>278380391.41000003</v>
      </c>
      <c r="LA158" s="582">
        <f t="shared" si="86"/>
        <v>14892428.960000001</v>
      </c>
      <c r="LB158" s="582">
        <f t="shared" si="86"/>
        <v>8459209.6799999997</v>
      </c>
      <c r="LC158" s="582">
        <f t="shared" si="86"/>
        <v>31143860.179999996</v>
      </c>
      <c r="LD158" s="582">
        <f t="shared" si="86"/>
        <v>24973057.57</v>
      </c>
      <c r="LE158" s="582">
        <f t="shared" si="86"/>
        <v>11391188.57</v>
      </c>
      <c r="LF158" s="582">
        <f t="shared" si="86"/>
        <v>10221584.789999997</v>
      </c>
      <c r="LG158" s="582">
        <f t="shared" si="86"/>
        <v>16920188.620000001</v>
      </c>
      <c r="LH158" s="582">
        <f t="shared" si="86"/>
        <v>608079043.95000005</v>
      </c>
      <c r="LI158" s="582">
        <f t="shared" si="86"/>
        <v>111713144.48999998</v>
      </c>
      <c r="LJ158" s="582">
        <f t="shared" si="86"/>
        <v>80106205.780000001</v>
      </c>
      <c r="LK158" s="582">
        <f t="shared" si="86"/>
        <v>105106388.39</v>
      </c>
      <c r="LL158" s="582">
        <f t="shared" si="86"/>
        <v>20485465.399999999</v>
      </c>
      <c r="LM158" s="582">
        <f t="shared" ref="LM158:NX158" si="87">SUM(LM62:LM157)</f>
        <v>25075433.060000002</v>
      </c>
      <c r="LN158" s="582">
        <f t="shared" si="87"/>
        <v>15398123.100000001</v>
      </c>
      <c r="LO158" s="582">
        <f t="shared" si="87"/>
        <v>44495254.670000002</v>
      </c>
      <c r="LP158" s="582">
        <f t="shared" si="87"/>
        <v>8295093.1100000003</v>
      </c>
      <c r="LQ158" s="582">
        <f t="shared" si="87"/>
        <v>18823349.460000005</v>
      </c>
      <c r="LR158" s="582">
        <f t="shared" si="87"/>
        <v>4253915.7699999996</v>
      </c>
      <c r="LS158" s="582">
        <f t="shared" si="87"/>
        <v>82570854.570000023</v>
      </c>
      <c r="LT158" s="582">
        <f t="shared" si="87"/>
        <v>3149696.1799999997</v>
      </c>
      <c r="LU158" s="582">
        <f t="shared" si="87"/>
        <v>9603753.5999999996</v>
      </c>
      <c r="LV158" s="582">
        <f t="shared" si="87"/>
        <v>272502608.04000008</v>
      </c>
      <c r="LW158" s="582">
        <f t="shared" si="87"/>
        <v>126830684.08999999</v>
      </c>
      <c r="LX158" s="582">
        <f t="shared" si="87"/>
        <v>232663112.78999993</v>
      </c>
      <c r="LY158" s="582">
        <f t="shared" si="87"/>
        <v>68721783.370000005</v>
      </c>
      <c r="LZ158" s="582">
        <f t="shared" si="87"/>
        <v>37375750.469999999</v>
      </c>
      <c r="MA158" s="582">
        <f t="shared" si="87"/>
        <v>32796147.690000001</v>
      </c>
      <c r="MB158" s="582">
        <f t="shared" si="87"/>
        <v>32709582.050000004</v>
      </c>
      <c r="MC158" s="582">
        <f t="shared" si="87"/>
        <v>26475041.359999999</v>
      </c>
      <c r="MD158" s="582">
        <f t="shared" si="87"/>
        <v>21102750.43</v>
      </c>
      <c r="ME158" s="582">
        <f t="shared" si="87"/>
        <v>20714177.039999999</v>
      </c>
      <c r="MF158" s="582">
        <f t="shared" si="87"/>
        <v>66755825.830000013</v>
      </c>
      <c r="MG158" s="582">
        <f t="shared" si="87"/>
        <v>12191809.809999999</v>
      </c>
      <c r="MH158" s="582">
        <f t="shared" si="87"/>
        <v>429126162.56000006</v>
      </c>
      <c r="MI158" s="582">
        <f t="shared" si="87"/>
        <v>21818581.48</v>
      </c>
      <c r="MJ158" s="582">
        <f t="shared" si="87"/>
        <v>11524500.65</v>
      </c>
      <c r="MK158" s="582">
        <f t="shared" si="87"/>
        <v>13354458.469999999</v>
      </c>
      <c r="ML158" s="582">
        <f t="shared" si="87"/>
        <v>13637550.779999999</v>
      </c>
      <c r="MM158" s="582">
        <f t="shared" si="87"/>
        <v>24055205.520000007</v>
      </c>
      <c r="MN158" s="582">
        <f t="shared" si="87"/>
        <v>27610034.719999999</v>
      </c>
      <c r="MO158" s="582">
        <f t="shared" si="87"/>
        <v>7942947.5599999996</v>
      </c>
      <c r="MP158" s="582">
        <f t="shared" si="87"/>
        <v>41032192.850000001</v>
      </c>
      <c r="MQ158" s="582">
        <f t="shared" si="87"/>
        <v>16978157.32</v>
      </c>
      <c r="MR158" s="582">
        <f t="shared" si="87"/>
        <v>17874547.390000001</v>
      </c>
      <c r="MS158" s="582">
        <f t="shared" si="87"/>
        <v>17261118.560000002</v>
      </c>
      <c r="MT158" s="582">
        <f t="shared" si="87"/>
        <v>397255120.81000006</v>
      </c>
      <c r="MU158" s="582">
        <f t="shared" si="87"/>
        <v>24307380.25</v>
      </c>
      <c r="MV158" s="582">
        <f t="shared" si="87"/>
        <v>38603762.180000007</v>
      </c>
      <c r="MW158" s="582">
        <f t="shared" si="87"/>
        <v>34775360.109999999</v>
      </c>
      <c r="MX158" s="582">
        <f t="shared" si="87"/>
        <v>62880154.009999998</v>
      </c>
      <c r="MY158" s="582">
        <f t="shared" si="87"/>
        <v>18993015.449999999</v>
      </c>
      <c r="MZ158" s="582">
        <f t="shared" si="87"/>
        <v>56832102.820000008</v>
      </c>
      <c r="NA158" s="582">
        <f t="shared" si="87"/>
        <v>51753231.460000001</v>
      </c>
      <c r="NB158" s="582">
        <f t="shared" si="87"/>
        <v>37859675.289999999</v>
      </c>
      <c r="NC158" s="582">
        <f t="shared" si="87"/>
        <v>12152745.219999999</v>
      </c>
      <c r="ND158" s="582">
        <f t="shared" si="87"/>
        <v>7313096.3000000007</v>
      </c>
      <c r="NE158" s="582">
        <f t="shared" si="87"/>
        <v>774492280.06000018</v>
      </c>
      <c r="NF158" s="582">
        <f t="shared" si="87"/>
        <v>67343511.819999993</v>
      </c>
      <c r="NG158" s="582">
        <f t="shared" si="87"/>
        <v>11137510.649999999</v>
      </c>
      <c r="NH158" s="582">
        <f t="shared" si="87"/>
        <v>135707973.85999998</v>
      </c>
      <c r="NI158" s="582">
        <f t="shared" si="87"/>
        <v>27148464.59</v>
      </c>
      <c r="NJ158" s="582">
        <f t="shared" si="87"/>
        <v>40353084.609999999</v>
      </c>
      <c r="NK158" s="582">
        <f t="shared" si="87"/>
        <v>156893412.09999996</v>
      </c>
      <c r="NL158" s="582">
        <f t="shared" si="87"/>
        <v>123687777.09000002</v>
      </c>
      <c r="NM158" s="582">
        <f t="shared" si="87"/>
        <v>3721037.2800000003</v>
      </c>
      <c r="NN158" s="582">
        <f t="shared" si="87"/>
        <v>37180728.189999998</v>
      </c>
      <c r="NO158" s="582">
        <f t="shared" si="87"/>
        <v>14007348.01</v>
      </c>
      <c r="NP158" s="582">
        <f t="shared" si="87"/>
        <v>14724151.380000001</v>
      </c>
      <c r="NQ158" s="582">
        <f t="shared" si="87"/>
        <v>129121455.51000005</v>
      </c>
      <c r="NR158" s="582">
        <f t="shared" si="87"/>
        <v>6290723.0100000007</v>
      </c>
      <c r="NS158" s="582">
        <f t="shared" si="87"/>
        <v>10195126.719999999</v>
      </c>
      <c r="NT158" s="582">
        <f t="shared" si="87"/>
        <v>8340483.8899999997</v>
      </c>
      <c r="NU158" s="582">
        <f t="shared" si="87"/>
        <v>8382312.3200000003</v>
      </c>
      <c r="NV158" s="582">
        <f t="shared" si="87"/>
        <v>2421926.6899999995</v>
      </c>
      <c r="NW158" s="582">
        <f t="shared" si="87"/>
        <v>3116898.24</v>
      </c>
      <c r="NX158" s="582">
        <f t="shared" si="87"/>
        <v>431552716.76999986</v>
      </c>
      <c r="NY158" s="582">
        <f t="shared" ref="NY158:QJ158" si="88">SUM(NY62:NY157)</f>
        <v>115188858.91</v>
      </c>
      <c r="NZ158" s="582">
        <f t="shared" si="88"/>
        <v>15721504.080000002</v>
      </c>
      <c r="OA158" s="582">
        <f t="shared" si="88"/>
        <v>15757908.300000001</v>
      </c>
      <c r="OB158" s="582">
        <f t="shared" si="88"/>
        <v>13857290.110000001</v>
      </c>
      <c r="OC158" s="582">
        <f t="shared" si="88"/>
        <v>11777957.720000001</v>
      </c>
      <c r="OD158" s="582">
        <f t="shared" si="88"/>
        <v>12007397.139999999</v>
      </c>
      <c r="OE158" s="582">
        <f t="shared" si="88"/>
        <v>419152878.20999998</v>
      </c>
      <c r="OF158" s="582">
        <f t="shared" si="88"/>
        <v>105115662.63000001</v>
      </c>
      <c r="OG158" s="582">
        <f t="shared" si="88"/>
        <v>26329211.18</v>
      </c>
      <c r="OH158" s="582">
        <f t="shared" si="88"/>
        <v>115939568.61</v>
      </c>
      <c r="OI158" s="582">
        <f t="shared" si="88"/>
        <v>23915854.879999999</v>
      </c>
      <c r="OJ158" s="582">
        <f t="shared" si="88"/>
        <v>26578759.98</v>
      </c>
      <c r="OK158" s="582">
        <f t="shared" si="88"/>
        <v>53868215.580000006</v>
      </c>
      <c r="OL158" s="582">
        <f t="shared" si="88"/>
        <v>26411589.430000007</v>
      </c>
      <c r="OM158" s="582">
        <f t="shared" si="88"/>
        <v>28752260.059999999</v>
      </c>
      <c r="ON158" s="582">
        <f t="shared" si="88"/>
        <v>347233972.95999998</v>
      </c>
      <c r="OO158" s="582">
        <f t="shared" si="88"/>
        <v>66497299.749999993</v>
      </c>
      <c r="OP158" s="582">
        <f t="shared" si="88"/>
        <v>214631777.99000004</v>
      </c>
      <c r="OQ158" s="582">
        <f t="shared" si="88"/>
        <v>33401856.609999999</v>
      </c>
      <c r="OR158" s="582">
        <f t="shared" si="88"/>
        <v>39811913.080000006</v>
      </c>
      <c r="OS158" s="582">
        <f t="shared" si="88"/>
        <v>23510284.419999998</v>
      </c>
      <c r="OT158" s="582">
        <f t="shared" si="88"/>
        <v>107654621.97000001</v>
      </c>
      <c r="OU158" s="582">
        <f t="shared" si="88"/>
        <v>13386460.629999999</v>
      </c>
      <c r="OV158" s="582">
        <f t="shared" si="88"/>
        <v>16046388.640000001</v>
      </c>
      <c r="OW158" s="582">
        <f t="shared" si="88"/>
        <v>15007140.250000002</v>
      </c>
      <c r="OX158" s="582">
        <f t="shared" si="88"/>
        <v>17345064.690000001</v>
      </c>
      <c r="OY158" s="582">
        <f t="shared" si="88"/>
        <v>65341783.020000003</v>
      </c>
      <c r="OZ158" s="582">
        <f t="shared" si="88"/>
        <v>10099558.699999999</v>
      </c>
      <c r="PA158" s="582">
        <f t="shared" si="88"/>
        <v>8298908.5100000007</v>
      </c>
      <c r="PB158" s="582">
        <f t="shared" si="88"/>
        <v>24276727.699999999</v>
      </c>
      <c r="PC158" s="582">
        <f t="shared" si="88"/>
        <v>251836010.77000001</v>
      </c>
      <c r="PD158" s="582">
        <f t="shared" si="88"/>
        <v>10748875.659999998</v>
      </c>
      <c r="PE158" s="582">
        <f t="shared" si="88"/>
        <v>52348991.969999999</v>
      </c>
      <c r="PF158" s="582">
        <f t="shared" si="88"/>
        <v>6545076.6100000003</v>
      </c>
      <c r="PG158" s="582">
        <f t="shared" si="88"/>
        <v>12780270.82</v>
      </c>
      <c r="PH158" s="582">
        <f t="shared" si="88"/>
        <v>24492019.489999998</v>
      </c>
      <c r="PI158" s="582">
        <f t="shared" si="88"/>
        <v>15751363.630000001</v>
      </c>
      <c r="PJ158" s="582">
        <f t="shared" si="88"/>
        <v>11948707.529999999</v>
      </c>
      <c r="PK158" s="582">
        <f t="shared" si="88"/>
        <v>23326732.34</v>
      </c>
      <c r="PL158" s="582">
        <f t="shared" si="88"/>
        <v>20614660.170000006</v>
      </c>
      <c r="PM158" s="582">
        <f t="shared" si="88"/>
        <v>14478639.429999998</v>
      </c>
      <c r="PN158" s="582">
        <f t="shared" si="88"/>
        <v>32450508.009999998</v>
      </c>
      <c r="PO158" s="582">
        <f t="shared" si="88"/>
        <v>11063072.859999999</v>
      </c>
      <c r="PP158" s="582">
        <f t="shared" si="88"/>
        <v>50447977.840000004</v>
      </c>
      <c r="PQ158" s="582">
        <f t="shared" si="88"/>
        <v>14266599.370000003</v>
      </c>
      <c r="PR158" s="582">
        <f t="shared" si="88"/>
        <v>6510136.3299999991</v>
      </c>
      <c r="PS158" s="582">
        <f t="shared" si="88"/>
        <v>10699247.509999998</v>
      </c>
      <c r="PT158" s="582">
        <f t="shared" si="88"/>
        <v>8634313.1799999997</v>
      </c>
      <c r="PU158" s="582">
        <f t="shared" si="88"/>
        <v>713074371.56000006</v>
      </c>
      <c r="PV158" s="582">
        <f t="shared" si="88"/>
        <v>40121507.419999994</v>
      </c>
      <c r="PW158" s="582">
        <f t="shared" si="88"/>
        <v>15744038.910000004</v>
      </c>
      <c r="PX158" s="582">
        <f t="shared" si="88"/>
        <v>16970847.489999998</v>
      </c>
      <c r="PY158" s="582">
        <f t="shared" si="88"/>
        <v>246570892.13000003</v>
      </c>
      <c r="PZ158" s="582">
        <f t="shared" si="88"/>
        <v>38129188.219999999</v>
      </c>
      <c r="QA158" s="582">
        <f t="shared" si="88"/>
        <v>69930968.250000015</v>
      </c>
      <c r="QB158" s="582">
        <f t="shared" si="88"/>
        <v>16812143.530000001</v>
      </c>
      <c r="QC158" s="582">
        <f t="shared" si="88"/>
        <v>48568428.25</v>
      </c>
      <c r="QD158" s="582">
        <f t="shared" si="88"/>
        <v>8023646.6500000004</v>
      </c>
      <c r="QE158" s="582">
        <f t="shared" si="88"/>
        <v>40563724.239999995</v>
      </c>
      <c r="QF158" s="582">
        <f t="shared" si="88"/>
        <v>19124967.839999996</v>
      </c>
      <c r="QG158" s="582">
        <f t="shared" si="88"/>
        <v>15536049.189999999</v>
      </c>
      <c r="QH158" s="582">
        <f t="shared" si="88"/>
        <v>15008414.449999999</v>
      </c>
      <c r="QI158" s="582">
        <f t="shared" si="88"/>
        <v>52325877.140000008</v>
      </c>
      <c r="QJ158" s="582">
        <f t="shared" si="88"/>
        <v>23429657.589999996</v>
      </c>
      <c r="QK158" s="582">
        <f t="shared" ref="QK158:SV158" si="89">SUM(QK62:QK157)</f>
        <v>29405364.789999999</v>
      </c>
      <c r="QL158" s="582">
        <f t="shared" si="89"/>
        <v>21386551.359999999</v>
      </c>
      <c r="QM158" s="582">
        <f t="shared" si="89"/>
        <v>18917173.840000004</v>
      </c>
      <c r="QN158" s="582">
        <f t="shared" si="89"/>
        <v>48279321.230000019</v>
      </c>
      <c r="QO158" s="582">
        <f t="shared" si="89"/>
        <v>54728407.940000013</v>
      </c>
      <c r="QP158" s="582">
        <f t="shared" si="89"/>
        <v>14079665.670000002</v>
      </c>
      <c r="QQ158" s="582">
        <f t="shared" si="89"/>
        <v>4886093.7700000005</v>
      </c>
      <c r="QR158" s="582">
        <f t="shared" si="89"/>
        <v>10499605.579999998</v>
      </c>
      <c r="QS158" s="582">
        <f t="shared" si="89"/>
        <v>4730848.75</v>
      </c>
      <c r="QT158" s="582">
        <f t="shared" si="89"/>
        <v>7068819.04</v>
      </c>
      <c r="QU158" s="582">
        <f t="shared" si="89"/>
        <v>335099587.71000004</v>
      </c>
      <c r="QV158" s="582">
        <f t="shared" si="89"/>
        <v>9039309.6799999978</v>
      </c>
      <c r="QW158" s="582">
        <f t="shared" si="89"/>
        <v>42635024.719999999</v>
      </c>
      <c r="QX158" s="582">
        <f t="shared" si="89"/>
        <v>10860295.600000001</v>
      </c>
      <c r="QY158" s="582">
        <f t="shared" si="89"/>
        <v>18622089.220000003</v>
      </c>
      <c r="QZ158" s="582">
        <f t="shared" si="89"/>
        <v>54565099.539999992</v>
      </c>
      <c r="RA158" s="582">
        <f t="shared" si="89"/>
        <v>22460622.009999998</v>
      </c>
      <c r="RB158" s="582">
        <f t="shared" si="89"/>
        <v>39759497.090000004</v>
      </c>
      <c r="RC158" s="582">
        <f t="shared" si="89"/>
        <v>17758857.850000001</v>
      </c>
      <c r="RD158" s="582">
        <f t="shared" si="89"/>
        <v>23908059.789999999</v>
      </c>
      <c r="RE158" s="582">
        <f t="shared" si="89"/>
        <v>12330379.249999998</v>
      </c>
      <c r="RF158" s="582">
        <f t="shared" si="89"/>
        <v>3438150.5</v>
      </c>
      <c r="RG158" s="582">
        <f t="shared" si="89"/>
        <v>9469794.0099999998</v>
      </c>
      <c r="RH158" s="582">
        <f t="shared" si="89"/>
        <v>436149321.00000012</v>
      </c>
      <c r="RI158" s="582">
        <f t="shared" si="89"/>
        <v>82552549.039999992</v>
      </c>
      <c r="RJ158" s="582">
        <f t="shared" si="89"/>
        <v>21162867.43</v>
      </c>
      <c r="RK158" s="582">
        <f t="shared" si="89"/>
        <v>29003081.719999999</v>
      </c>
      <c r="RL158" s="582">
        <f t="shared" si="89"/>
        <v>36794065.75999999</v>
      </c>
      <c r="RM158" s="582">
        <f t="shared" si="89"/>
        <v>61137571.340000011</v>
      </c>
      <c r="RN158" s="582">
        <f t="shared" si="89"/>
        <v>107165966.68000001</v>
      </c>
      <c r="RO158" s="582">
        <f t="shared" si="89"/>
        <v>22114658.199999999</v>
      </c>
      <c r="RP158" s="582">
        <f t="shared" si="89"/>
        <v>21347051.760000002</v>
      </c>
      <c r="RQ158" s="582">
        <f t="shared" si="89"/>
        <v>65651392.580000006</v>
      </c>
      <c r="RR158" s="582">
        <f t="shared" si="89"/>
        <v>82249313.379999995</v>
      </c>
      <c r="RS158" s="582">
        <f t="shared" si="89"/>
        <v>21746076.020000003</v>
      </c>
      <c r="RT158" s="582">
        <f t="shared" si="89"/>
        <v>22940398.769999992</v>
      </c>
      <c r="RU158" s="582">
        <f t="shared" si="89"/>
        <v>41850744.870000005</v>
      </c>
      <c r="RV158" s="582">
        <f t="shared" si="89"/>
        <v>16753814.1</v>
      </c>
      <c r="RW158" s="582">
        <f t="shared" si="89"/>
        <v>12668115.460000001</v>
      </c>
      <c r="RX158" s="582">
        <f t="shared" si="89"/>
        <v>18278411.590000004</v>
      </c>
      <c r="RY158" s="582">
        <f t="shared" si="89"/>
        <v>20018625.000000004</v>
      </c>
      <c r="RZ158" s="582">
        <f t="shared" si="89"/>
        <v>11832496.629999999</v>
      </c>
      <c r="SA158" s="582">
        <f t="shared" si="89"/>
        <v>18228786.93</v>
      </c>
      <c r="SB158" s="582">
        <f t="shared" si="89"/>
        <v>194948204.47999999</v>
      </c>
      <c r="SC158" s="582">
        <f t="shared" si="89"/>
        <v>10070505.350000001</v>
      </c>
      <c r="SD158" s="582">
        <f t="shared" si="89"/>
        <v>14015868.42</v>
      </c>
      <c r="SE158" s="582">
        <f t="shared" si="89"/>
        <v>11861460.539999999</v>
      </c>
      <c r="SF158" s="582">
        <f t="shared" si="89"/>
        <v>8440648.6600000001</v>
      </c>
      <c r="SG158" s="582">
        <f t="shared" si="89"/>
        <v>20868877.440000001</v>
      </c>
      <c r="SH158" s="582">
        <f t="shared" si="89"/>
        <v>13175270.52</v>
      </c>
      <c r="SI158" s="582">
        <f t="shared" si="89"/>
        <v>28846512.129999999</v>
      </c>
      <c r="SJ158" s="582">
        <f t="shared" si="89"/>
        <v>18994035.610000007</v>
      </c>
      <c r="SK158" s="582">
        <f t="shared" si="89"/>
        <v>10525424.549999999</v>
      </c>
      <c r="SL158" s="582">
        <f t="shared" si="89"/>
        <v>79426124.87000002</v>
      </c>
      <c r="SM158" s="582">
        <f t="shared" si="89"/>
        <v>8002628.0800000001</v>
      </c>
      <c r="SN158" s="582">
        <f t="shared" si="89"/>
        <v>95775357.939999998</v>
      </c>
      <c r="SO158" s="582">
        <f t="shared" si="89"/>
        <v>10104054</v>
      </c>
      <c r="SP158" s="582">
        <f t="shared" si="89"/>
        <v>16735438.909999998</v>
      </c>
      <c r="SQ158" s="582">
        <f t="shared" si="89"/>
        <v>40134015.850000001</v>
      </c>
      <c r="SR158" s="582">
        <f t="shared" si="89"/>
        <v>7934773.540000001</v>
      </c>
      <c r="SS158" s="582">
        <f t="shared" si="89"/>
        <v>11844370.26</v>
      </c>
      <c r="ST158" s="582">
        <f t="shared" si="89"/>
        <v>13081038.68</v>
      </c>
      <c r="SU158" s="582">
        <f t="shared" si="89"/>
        <v>6783696.4900000002</v>
      </c>
      <c r="SV158" s="582">
        <f t="shared" si="89"/>
        <v>284932884.49000001</v>
      </c>
      <c r="SW158" s="582">
        <f t="shared" ref="SW158:VH158" si="90">SUM(SW62:SW157)</f>
        <v>5606607.2199999997</v>
      </c>
      <c r="SX158" s="582">
        <f t="shared" si="90"/>
        <v>21880389.739999995</v>
      </c>
      <c r="SY158" s="582">
        <f t="shared" si="90"/>
        <v>19086288.419999998</v>
      </c>
      <c r="SZ158" s="582">
        <f t="shared" si="90"/>
        <v>3465444.4299999997</v>
      </c>
      <c r="TA158" s="582">
        <f t="shared" si="90"/>
        <v>5214084.2100000009</v>
      </c>
      <c r="TB158" s="582">
        <f t="shared" si="90"/>
        <v>12065012.630000001</v>
      </c>
      <c r="TC158" s="582">
        <f t="shared" si="90"/>
        <v>79005433.779999986</v>
      </c>
      <c r="TD158" s="582">
        <f t="shared" si="90"/>
        <v>11447393.52</v>
      </c>
      <c r="TE158" s="582">
        <f t="shared" si="90"/>
        <v>13059316.050000003</v>
      </c>
      <c r="TF158" s="582">
        <f t="shared" si="90"/>
        <v>18402732.260000005</v>
      </c>
      <c r="TG158" s="582">
        <f t="shared" si="90"/>
        <v>45404445.739999995</v>
      </c>
      <c r="TH158" s="582">
        <f t="shared" si="90"/>
        <v>10574656.999999998</v>
      </c>
      <c r="TI158" s="582">
        <f t="shared" si="90"/>
        <v>7748524.0899999999</v>
      </c>
      <c r="TJ158" s="582">
        <f t="shared" si="90"/>
        <v>394986523.25000006</v>
      </c>
      <c r="TK158" s="582">
        <f t="shared" si="90"/>
        <v>7212135.7900000019</v>
      </c>
      <c r="TL158" s="582">
        <f t="shared" si="90"/>
        <v>13590828.810000001</v>
      </c>
      <c r="TM158" s="582">
        <f t="shared" si="90"/>
        <v>31084665.390000004</v>
      </c>
      <c r="TN158" s="582">
        <f t="shared" si="90"/>
        <v>23505950.619999994</v>
      </c>
      <c r="TO158" s="582">
        <f t="shared" si="90"/>
        <v>11423103.540000001</v>
      </c>
      <c r="TP158" s="582">
        <f t="shared" si="90"/>
        <v>5959890.8700000001</v>
      </c>
      <c r="TQ158" s="582">
        <f t="shared" si="90"/>
        <v>71185894.399999976</v>
      </c>
      <c r="TR158" s="582">
        <f t="shared" si="90"/>
        <v>11782591.77</v>
      </c>
      <c r="TS158" s="582">
        <f t="shared" si="90"/>
        <v>22382705.980000004</v>
      </c>
      <c r="TT158" s="582">
        <f t="shared" si="90"/>
        <v>31247453.91</v>
      </c>
      <c r="TU158" s="582">
        <f t="shared" si="90"/>
        <v>5400990.96</v>
      </c>
      <c r="TV158" s="582">
        <f t="shared" si="90"/>
        <v>10301364.470000001</v>
      </c>
      <c r="TW158" s="582">
        <f t="shared" si="90"/>
        <v>7188255.209999999</v>
      </c>
      <c r="TX158" s="582">
        <f t="shared" si="90"/>
        <v>15332524.549999999</v>
      </c>
      <c r="TY158" s="582">
        <f t="shared" si="90"/>
        <v>3755039.29</v>
      </c>
      <c r="TZ158" s="582">
        <f t="shared" si="90"/>
        <v>77180108.019999996</v>
      </c>
      <c r="UA158" s="582">
        <f t="shared" si="90"/>
        <v>7506106.8700000001</v>
      </c>
      <c r="UB158" s="582">
        <f t="shared" si="90"/>
        <v>112747861.16</v>
      </c>
      <c r="UC158" s="582">
        <f t="shared" si="90"/>
        <v>48259302.250000007</v>
      </c>
      <c r="UD158" s="582">
        <f t="shared" si="90"/>
        <v>19384699.209999997</v>
      </c>
      <c r="UE158" s="582">
        <f t="shared" si="90"/>
        <v>18452630.399999999</v>
      </c>
      <c r="UF158" s="582">
        <f t="shared" si="90"/>
        <v>238647876.99999997</v>
      </c>
      <c r="UG158" s="582">
        <f t="shared" si="90"/>
        <v>9741186.339999998</v>
      </c>
      <c r="UH158" s="582">
        <f t="shared" si="90"/>
        <v>13320727.140000002</v>
      </c>
      <c r="UI158" s="582">
        <f t="shared" si="90"/>
        <v>25031853.469999995</v>
      </c>
      <c r="UJ158" s="582">
        <f t="shared" si="90"/>
        <v>10118804.760000002</v>
      </c>
      <c r="UK158" s="582">
        <f t="shared" si="90"/>
        <v>116713300.78999998</v>
      </c>
      <c r="UL158" s="582">
        <f t="shared" si="90"/>
        <v>35341663.239999995</v>
      </c>
      <c r="UM158" s="582">
        <f t="shared" si="90"/>
        <v>15224849.470000001</v>
      </c>
      <c r="UN158" s="582">
        <f t="shared" si="90"/>
        <v>48211087.030000001</v>
      </c>
      <c r="UO158" s="582">
        <f t="shared" si="90"/>
        <v>19218820.529999994</v>
      </c>
      <c r="UP158" s="582">
        <f t="shared" si="90"/>
        <v>26585248.970000006</v>
      </c>
      <c r="UQ158" s="582">
        <f t="shared" si="90"/>
        <v>529694533.43999994</v>
      </c>
      <c r="UR158" s="582">
        <f t="shared" si="90"/>
        <v>29508576.329999994</v>
      </c>
      <c r="US158" s="582">
        <f t="shared" si="90"/>
        <v>22839925.049999997</v>
      </c>
      <c r="UT158" s="582">
        <f t="shared" si="90"/>
        <v>103221364.16999996</v>
      </c>
      <c r="UU158" s="582">
        <f t="shared" si="90"/>
        <v>8256302.7000000002</v>
      </c>
      <c r="UV158" s="582">
        <f t="shared" si="90"/>
        <v>22979000.279999997</v>
      </c>
      <c r="UW158" s="582">
        <f t="shared" si="90"/>
        <v>84836970.059999973</v>
      </c>
      <c r="UX158" s="582">
        <f t="shared" si="90"/>
        <v>11765751.720000001</v>
      </c>
      <c r="UY158" s="582">
        <f t="shared" si="90"/>
        <v>18182004.620000001</v>
      </c>
      <c r="UZ158" s="582">
        <f t="shared" si="90"/>
        <v>18657862.759999998</v>
      </c>
      <c r="VA158" s="582">
        <f t="shared" si="90"/>
        <v>28025289.609999999</v>
      </c>
      <c r="VB158" s="582">
        <f t="shared" si="90"/>
        <v>57462688.980000012</v>
      </c>
      <c r="VC158" s="582">
        <f t="shared" si="90"/>
        <v>26676541.82</v>
      </c>
      <c r="VD158" s="582">
        <f t="shared" si="90"/>
        <v>40686888.820000008</v>
      </c>
      <c r="VE158" s="582">
        <f t="shared" si="90"/>
        <v>17254982.07</v>
      </c>
      <c r="VF158" s="582">
        <f t="shared" si="90"/>
        <v>16106039.970000003</v>
      </c>
      <c r="VG158" s="582">
        <f t="shared" si="90"/>
        <v>16389088.48</v>
      </c>
      <c r="VH158" s="582">
        <f t="shared" si="90"/>
        <v>15968713.849999998</v>
      </c>
      <c r="VI158" s="582">
        <f t="shared" ref="VI158:XT158" si="91">SUM(VI62:VI157)</f>
        <v>65582251.840000004</v>
      </c>
      <c r="VJ158" s="582">
        <f t="shared" si="91"/>
        <v>14586972.1</v>
      </c>
      <c r="VK158" s="582">
        <f t="shared" si="91"/>
        <v>8316574.7399999993</v>
      </c>
      <c r="VL158" s="582">
        <f t="shared" si="91"/>
        <v>5402360.3100000005</v>
      </c>
      <c r="VM158" s="582">
        <f t="shared" si="91"/>
        <v>449184215.07999998</v>
      </c>
      <c r="VN158" s="582">
        <f t="shared" si="91"/>
        <v>21892891.850000001</v>
      </c>
      <c r="VO158" s="582">
        <f t="shared" si="91"/>
        <v>29053078.449999999</v>
      </c>
      <c r="VP158" s="582">
        <f t="shared" si="91"/>
        <v>39121589.350000001</v>
      </c>
      <c r="VQ158" s="582">
        <f t="shared" si="91"/>
        <v>39743129.310000002</v>
      </c>
      <c r="VR158" s="582">
        <f t="shared" si="91"/>
        <v>31582922.780000001</v>
      </c>
      <c r="VS158" s="582">
        <f t="shared" si="91"/>
        <v>19125176.940000001</v>
      </c>
      <c r="VT158" s="582">
        <f t="shared" si="91"/>
        <v>8904829.7200000007</v>
      </c>
      <c r="VU158" s="582">
        <f t="shared" si="91"/>
        <v>24272785.680000003</v>
      </c>
      <c r="VV158" s="582">
        <f t="shared" si="91"/>
        <v>88284436.950000003</v>
      </c>
      <c r="VW158" s="582">
        <f t="shared" si="91"/>
        <v>13891783.77</v>
      </c>
      <c r="VX158" s="582">
        <f t="shared" si="91"/>
        <v>43991308.020000003</v>
      </c>
      <c r="VY158" s="582">
        <f t="shared" si="91"/>
        <v>40270809.130000003</v>
      </c>
      <c r="VZ158" s="582">
        <f t="shared" si="91"/>
        <v>4930648.3199999994</v>
      </c>
      <c r="WA158" s="582">
        <f t="shared" si="91"/>
        <v>12891282.02</v>
      </c>
      <c r="WB158" s="582">
        <f t="shared" si="91"/>
        <v>832677796.69000018</v>
      </c>
      <c r="WC158" s="582">
        <f t="shared" si="91"/>
        <v>26717398.290000007</v>
      </c>
      <c r="WD158" s="582">
        <f t="shared" si="91"/>
        <v>12541202.9</v>
      </c>
      <c r="WE158" s="582">
        <f t="shared" si="91"/>
        <v>13039062.319999998</v>
      </c>
      <c r="WF158" s="582">
        <f t="shared" si="91"/>
        <v>6828910.5199999996</v>
      </c>
      <c r="WG158" s="582">
        <f t="shared" si="91"/>
        <v>19271795.300000001</v>
      </c>
      <c r="WH158" s="582">
        <f t="shared" si="91"/>
        <v>49223726.399999991</v>
      </c>
      <c r="WI158" s="582">
        <f t="shared" si="91"/>
        <v>32583683.460000005</v>
      </c>
      <c r="WJ158" s="582">
        <f t="shared" si="91"/>
        <v>12457339.74</v>
      </c>
      <c r="WK158" s="582">
        <f t="shared" si="91"/>
        <v>31233707.850000001</v>
      </c>
      <c r="WL158" s="582">
        <f t="shared" si="91"/>
        <v>8598836.9399999995</v>
      </c>
      <c r="WM158" s="582">
        <f t="shared" si="91"/>
        <v>65417592.659999996</v>
      </c>
      <c r="WN158" s="582">
        <f t="shared" si="91"/>
        <v>13847119.399999999</v>
      </c>
      <c r="WO158" s="582">
        <f t="shared" si="91"/>
        <v>66067546.439999998</v>
      </c>
      <c r="WP158" s="582">
        <f t="shared" si="91"/>
        <v>39069851.980000004</v>
      </c>
      <c r="WQ158" s="582">
        <f t="shared" si="91"/>
        <v>13152575</v>
      </c>
      <c r="WR158" s="582">
        <f t="shared" si="91"/>
        <v>15871910.5</v>
      </c>
      <c r="WS158" s="582">
        <f t="shared" si="91"/>
        <v>31033667.199999996</v>
      </c>
      <c r="WT158" s="582">
        <f t="shared" si="91"/>
        <v>9430863.7300000004</v>
      </c>
      <c r="WU158" s="582">
        <f t="shared" si="91"/>
        <v>39290937.970000006</v>
      </c>
      <c r="WV158" s="582">
        <f t="shared" si="91"/>
        <v>101468467.39</v>
      </c>
      <c r="WW158" s="582">
        <f t="shared" si="91"/>
        <v>33043094.390000004</v>
      </c>
      <c r="WX158" s="582">
        <f t="shared" si="91"/>
        <v>18421097.989999998</v>
      </c>
      <c r="WY158" s="582">
        <f t="shared" si="91"/>
        <v>11497482.059999997</v>
      </c>
      <c r="WZ158" s="582">
        <f t="shared" si="91"/>
        <v>17815170.240000002</v>
      </c>
      <c r="XA158" s="582">
        <f t="shared" si="91"/>
        <v>10363977.840000002</v>
      </c>
      <c r="XB158" s="582">
        <f t="shared" si="91"/>
        <v>9875634.0700000003</v>
      </c>
      <c r="XC158" s="582">
        <f t="shared" si="91"/>
        <v>16162320.930000002</v>
      </c>
      <c r="XD158" s="582">
        <f t="shared" si="91"/>
        <v>95522154.969999999</v>
      </c>
      <c r="XE158" s="582">
        <f t="shared" si="91"/>
        <v>16243724.709000001</v>
      </c>
      <c r="XF158" s="582">
        <f t="shared" si="91"/>
        <v>3164463.6999999997</v>
      </c>
      <c r="XG158" s="582">
        <f t="shared" si="91"/>
        <v>4263668.2700000005</v>
      </c>
      <c r="XH158" s="582">
        <f t="shared" si="91"/>
        <v>10655984.409999998</v>
      </c>
      <c r="XI158" s="582">
        <f t="shared" si="91"/>
        <v>249490439.81999996</v>
      </c>
      <c r="XJ158" s="582">
        <f t="shared" si="91"/>
        <v>21826988.91</v>
      </c>
      <c r="XK158" s="582">
        <f t="shared" si="91"/>
        <v>33215425.479999993</v>
      </c>
      <c r="XL158" s="582">
        <f t="shared" si="91"/>
        <v>162852034.31000003</v>
      </c>
      <c r="XM158" s="582">
        <f t="shared" si="91"/>
        <v>24928379.890000001</v>
      </c>
      <c r="XN158" s="582">
        <f t="shared" si="91"/>
        <v>19154584.870000001</v>
      </c>
      <c r="XO158" s="582">
        <f t="shared" si="91"/>
        <v>48625318.469999999</v>
      </c>
      <c r="XP158" s="582">
        <f t="shared" si="91"/>
        <v>23552185.940000001</v>
      </c>
      <c r="XQ158" s="582">
        <f t="shared" si="91"/>
        <v>9969574.1500000004</v>
      </c>
      <c r="XR158" s="582">
        <f t="shared" si="91"/>
        <v>30122769.020000003</v>
      </c>
      <c r="XS158" s="582">
        <f t="shared" si="91"/>
        <v>29751656.269999996</v>
      </c>
      <c r="XT158" s="582">
        <f t="shared" si="91"/>
        <v>8881253.5800000001</v>
      </c>
      <c r="XU158" s="582">
        <f t="shared" ref="XU158:AAF158" si="92">SUM(XU62:XU157)</f>
        <v>16210214.040000001</v>
      </c>
      <c r="XV158" s="582">
        <f t="shared" si="92"/>
        <v>7109333.2000000011</v>
      </c>
      <c r="XW158" s="582">
        <f t="shared" si="92"/>
        <v>11568670.330000002</v>
      </c>
      <c r="XX158" s="582">
        <f t="shared" si="92"/>
        <v>10460084.550000001</v>
      </c>
      <c r="XY158" s="582">
        <f t="shared" si="92"/>
        <v>6553163.9199999999</v>
      </c>
      <c r="XZ158" s="582">
        <f t="shared" si="92"/>
        <v>14051464.050000001</v>
      </c>
      <c r="YA158" s="582">
        <f t="shared" si="92"/>
        <v>9694363.7899999991</v>
      </c>
      <c r="YB158" s="582">
        <f t="shared" si="92"/>
        <v>6677923.790000001</v>
      </c>
      <c r="YC158" s="582">
        <f t="shared" si="92"/>
        <v>7864301.4300000006</v>
      </c>
      <c r="YD158" s="582">
        <f t="shared" si="92"/>
        <v>10080784.899999999</v>
      </c>
      <c r="YE158" s="582">
        <f t="shared" si="92"/>
        <v>6954532.2199999997</v>
      </c>
      <c r="YF158" s="582">
        <f t="shared" si="92"/>
        <v>303739354.62000006</v>
      </c>
      <c r="YG158" s="582">
        <f t="shared" si="92"/>
        <v>26160246.650000002</v>
      </c>
      <c r="YH158" s="582">
        <f t="shared" si="92"/>
        <v>53156190.919999994</v>
      </c>
      <c r="YI158" s="582">
        <f t="shared" si="92"/>
        <v>32641053.77</v>
      </c>
      <c r="YJ158" s="582">
        <f t="shared" si="92"/>
        <v>127385577.66999999</v>
      </c>
      <c r="YK158" s="582">
        <f t="shared" si="92"/>
        <v>16010681.68</v>
      </c>
      <c r="YL158" s="582">
        <f t="shared" si="92"/>
        <v>56768168.259999998</v>
      </c>
      <c r="YM158" s="582">
        <f t="shared" si="92"/>
        <v>4192689.5599999996</v>
      </c>
      <c r="YN158" s="582">
        <f t="shared" si="92"/>
        <v>53984348.590000004</v>
      </c>
      <c r="YO158" s="582">
        <f t="shared" si="92"/>
        <v>74609100.459999993</v>
      </c>
      <c r="YP158" s="582">
        <f t="shared" si="92"/>
        <v>20876369.359999999</v>
      </c>
      <c r="YQ158" s="582">
        <f t="shared" si="92"/>
        <v>28014992.829999998</v>
      </c>
      <c r="YR158" s="582">
        <f t="shared" si="92"/>
        <v>24921928.829999998</v>
      </c>
      <c r="YS158" s="582">
        <f t="shared" si="92"/>
        <v>11473156.74</v>
      </c>
      <c r="YT158" s="582">
        <f t="shared" si="92"/>
        <v>8309611.5800000001</v>
      </c>
      <c r="YU158" s="582">
        <f t="shared" si="92"/>
        <v>18994651.209999997</v>
      </c>
      <c r="YV158" s="582">
        <f t="shared" si="92"/>
        <v>8202440.7700000005</v>
      </c>
      <c r="YW158" s="582">
        <f t="shared" si="92"/>
        <v>175576796.82000002</v>
      </c>
      <c r="YX158" s="582">
        <f t="shared" si="92"/>
        <v>15020043.079999998</v>
      </c>
      <c r="YY158" s="582">
        <f t="shared" si="92"/>
        <v>10579868.129999999</v>
      </c>
      <c r="YZ158" s="582">
        <f t="shared" si="92"/>
        <v>12371155.4</v>
      </c>
      <c r="ZA158" s="582">
        <f t="shared" si="92"/>
        <v>17291102.759999998</v>
      </c>
      <c r="ZB158" s="582">
        <f t="shared" si="92"/>
        <v>9581720.5700000003</v>
      </c>
      <c r="ZC158" s="582">
        <f t="shared" si="92"/>
        <v>8084620.0700000012</v>
      </c>
      <c r="ZD158" s="582">
        <f t="shared" si="92"/>
        <v>89065448.540000007</v>
      </c>
      <c r="ZE158" s="582">
        <f t="shared" si="92"/>
        <v>11805723.960000001</v>
      </c>
      <c r="ZF158" s="582">
        <f t="shared" si="92"/>
        <v>14551150.6</v>
      </c>
      <c r="ZG158" s="582">
        <f t="shared" si="92"/>
        <v>10404717.759999998</v>
      </c>
      <c r="ZH158" s="582">
        <f t="shared" si="92"/>
        <v>6067284.7999999998</v>
      </c>
      <c r="ZI158" s="582">
        <f t="shared" si="92"/>
        <v>12549432.690000001</v>
      </c>
      <c r="ZJ158" s="582">
        <f t="shared" si="92"/>
        <v>14733900.899999999</v>
      </c>
      <c r="ZK158" s="582">
        <f t="shared" si="92"/>
        <v>6523334.5999999996</v>
      </c>
      <c r="ZL158" s="582">
        <f t="shared" si="92"/>
        <v>71243753.249999985</v>
      </c>
      <c r="ZM158" s="582">
        <f t="shared" si="92"/>
        <v>353420369.12</v>
      </c>
      <c r="ZN158" s="582">
        <f t="shared" si="92"/>
        <v>12851478.75</v>
      </c>
      <c r="ZO158" s="582">
        <f t="shared" si="92"/>
        <v>57529860.726999998</v>
      </c>
      <c r="ZP158" s="582">
        <f t="shared" si="92"/>
        <v>115787980.77</v>
      </c>
      <c r="ZQ158" s="582">
        <f t="shared" si="92"/>
        <v>25840766.319999997</v>
      </c>
      <c r="ZR158" s="582">
        <f t="shared" si="92"/>
        <v>8244887.4070000006</v>
      </c>
      <c r="ZS158" s="582">
        <f t="shared" si="92"/>
        <v>23399857.449999999</v>
      </c>
      <c r="ZT158" s="582">
        <f t="shared" si="92"/>
        <v>52802945.269999996</v>
      </c>
      <c r="ZU158" s="582">
        <f t="shared" si="92"/>
        <v>35028882.32</v>
      </c>
      <c r="ZV158" s="582">
        <f t="shared" si="92"/>
        <v>54266233.150000006</v>
      </c>
      <c r="ZW158" s="582">
        <f t="shared" si="92"/>
        <v>5419610.3300000001</v>
      </c>
      <c r="ZX158" s="582">
        <f t="shared" si="92"/>
        <v>11079539.200000001</v>
      </c>
      <c r="ZY158" s="582">
        <f t="shared" si="92"/>
        <v>21031373.599999998</v>
      </c>
      <c r="ZZ158" s="582">
        <f t="shared" si="92"/>
        <v>27943288.390000004</v>
      </c>
      <c r="AAA158" s="582">
        <f t="shared" si="92"/>
        <v>7848991.54</v>
      </c>
      <c r="AAB158" s="582">
        <f t="shared" si="92"/>
        <v>12675337.35</v>
      </c>
      <c r="AAC158" s="582">
        <f t="shared" si="92"/>
        <v>19567513.739999998</v>
      </c>
      <c r="AAD158" s="582">
        <f t="shared" si="92"/>
        <v>6345142.4800000004</v>
      </c>
      <c r="AAE158" s="582">
        <f t="shared" si="92"/>
        <v>18835925.599999998</v>
      </c>
      <c r="AAF158" s="582">
        <f t="shared" si="92"/>
        <v>10964850.68</v>
      </c>
      <c r="AAG158" s="582">
        <f t="shared" ref="AAG158:ACR158" si="93">SUM(AAG62:AAG157)</f>
        <v>6755977.5799999991</v>
      </c>
      <c r="AAH158" s="582">
        <f t="shared" si="93"/>
        <v>9468190.5700000003</v>
      </c>
      <c r="AAI158" s="582">
        <f t="shared" si="93"/>
        <v>108879256.97999999</v>
      </c>
      <c r="AAJ158" s="582">
        <f t="shared" si="93"/>
        <v>13075759.530000001</v>
      </c>
      <c r="AAK158" s="582">
        <f t="shared" si="93"/>
        <v>22538929.880000003</v>
      </c>
      <c r="AAL158" s="582">
        <f t="shared" si="93"/>
        <v>12466404.370000001</v>
      </c>
      <c r="AAM158" s="582">
        <f t="shared" si="93"/>
        <v>4731075.7500000009</v>
      </c>
      <c r="AAN158" s="582">
        <f t="shared" si="93"/>
        <v>28642568.360000007</v>
      </c>
      <c r="AAO158" s="582">
        <f t="shared" si="93"/>
        <v>8726645.5399999991</v>
      </c>
      <c r="AAP158" s="582">
        <f t="shared" si="93"/>
        <v>936735048.77999985</v>
      </c>
      <c r="AAQ158" s="582">
        <f t="shared" si="93"/>
        <v>26093924.899999999</v>
      </c>
      <c r="AAR158" s="582">
        <f t="shared" si="93"/>
        <v>14138034.98</v>
      </c>
      <c r="AAS158" s="582">
        <f t="shared" si="93"/>
        <v>39073943.25</v>
      </c>
      <c r="AAT158" s="582">
        <f t="shared" si="93"/>
        <v>39809662.019999996</v>
      </c>
      <c r="AAU158" s="582">
        <f t="shared" si="93"/>
        <v>11604048.870000001</v>
      </c>
      <c r="AAV158" s="582">
        <f t="shared" si="93"/>
        <v>26950988.050000004</v>
      </c>
      <c r="AAW158" s="582">
        <f t="shared" si="93"/>
        <v>16250305.660000004</v>
      </c>
      <c r="AAX158" s="582">
        <f t="shared" si="93"/>
        <v>106699290.61999999</v>
      </c>
      <c r="AAY158" s="582">
        <f t="shared" si="93"/>
        <v>15594284.009999998</v>
      </c>
      <c r="AAZ158" s="582">
        <f t="shared" si="93"/>
        <v>29135553.219999999</v>
      </c>
      <c r="ABA158" s="582">
        <f t="shared" si="93"/>
        <v>135137670.29000002</v>
      </c>
      <c r="ABB158" s="582">
        <f t="shared" si="93"/>
        <v>33186431.490000002</v>
      </c>
      <c r="ABC158" s="582">
        <f t="shared" si="93"/>
        <v>6914089.4800000004</v>
      </c>
      <c r="ABD158" s="582">
        <f t="shared" si="93"/>
        <v>17446758.690000001</v>
      </c>
      <c r="ABE158" s="582">
        <f t="shared" si="93"/>
        <v>10554300.819999998</v>
      </c>
      <c r="ABF158" s="582">
        <f t="shared" si="93"/>
        <v>7082020.7699999996</v>
      </c>
      <c r="ABG158" s="582">
        <f t="shared" si="93"/>
        <v>10156180.290000001</v>
      </c>
      <c r="ABH158" s="582">
        <f t="shared" si="93"/>
        <v>12614598.130000003</v>
      </c>
      <c r="ABI158" s="582">
        <f t="shared" si="93"/>
        <v>123144885.94999999</v>
      </c>
      <c r="ABJ158" s="582">
        <f t="shared" si="93"/>
        <v>121059093.06</v>
      </c>
      <c r="ABK158" s="582">
        <f t="shared" si="93"/>
        <v>21860186.27</v>
      </c>
      <c r="ABL158" s="582">
        <f t="shared" si="93"/>
        <v>10209008.140000002</v>
      </c>
      <c r="ABM158" s="582">
        <f t="shared" si="93"/>
        <v>21128839.049999997</v>
      </c>
      <c r="ABN158" s="582">
        <f t="shared" si="93"/>
        <v>5192964.26</v>
      </c>
      <c r="ABO158" s="582">
        <f t="shared" si="93"/>
        <v>6694970.2999999998</v>
      </c>
      <c r="ABP158" s="582">
        <f t="shared" si="93"/>
        <v>181155084</v>
      </c>
      <c r="ABQ158" s="582">
        <f t="shared" si="93"/>
        <v>20384382.980000004</v>
      </c>
      <c r="ABR158" s="582">
        <f t="shared" si="93"/>
        <v>19580072.09</v>
      </c>
      <c r="ABS158" s="582">
        <f t="shared" si="93"/>
        <v>25049787.790000003</v>
      </c>
      <c r="ABT158" s="582">
        <f t="shared" si="93"/>
        <v>18165863.399999999</v>
      </c>
      <c r="ABU158" s="582">
        <f t="shared" si="93"/>
        <v>17979005.630000003</v>
      </c>
      <c r="ABV158" s="582">
        <f t="shared" si="93"/>
        <v>11272517.260000002</v>
      </c>
      <c r="ABW158" s="582">
        <f t="shared" si="93"/>
        <v>23715350.719999999</v>
      </c>
      <c r="ABX158" s="582">
        <f t="shared" si="93"/>
        <v>1630323.97</v>
      </c>
      <c r="ABY158" s="582">
        <f t="shared" si="93"/>
        <v>305229202.10000008</v>
      </c>
      <c r="ABZ158" s="582">
        <f t="shared" si="93"/>
        <v>17738587.07</v>
      </c>
      <c r="ACA158" s="582">
        <f t="shared" si="93"/>
        <v>45071489.410000004</v>
      </c>
      <c r="ACB158" s="582">
        <f t="shared" si="93"/>
        <v>8393392.3499999996</v>
      </c>
      <c r="ACC158" s="582">
        <f t="shared" si="93"/>
        <v>15025284.120000001</v>
      </c>
      <c r="ACD158" s="582">
        <f t="shared" si="93"/>
        <v>106058799.8</v>
      </c>
      <c r="ACE158" s="582">
        <f t="shared" si="93"/>
        <v>8817751.3000000007</v>
      </c>
      <c r="ACF158" s="582">
        <f t="shared" si="93"/>
        <v>6706538.3199999994</v>
      </c>
      <c r="ACG158" s="582">
        <f t="shared" si="93"/>
        <v>11082693.83</v>
      </c>
      <c r="ACH158" s="582">
        <f t="shared" si="93"/>
        <v>17759536.02</v>
      </c>
      <c r="ACI158" s="582">
        <f t="shared" si="93"/>
        <v>17955001.719999999</v>
      </c>
      <c r="ACJ158" s="582">
        <f t="shared" si="93"/>
        <v>567736234.52999997</v>
      </c>
      <c r="ACK158" s="582">
        <f t="shared" si="93"/>
        <v>3929800.31</v>
      </c>
      <c r="ACL158" s="582">
        <f t="shared" si="93"/>
        <v>23743493.650000002</v>
      </c>
      <c r="ACM158" s="582">
        <f t="shared" si="93"/>
        <v>18500855.119999997</v>
      </c>
      <c r="ACN158" s="582">
        <f t="shared" si="93"/>
        <v>7542011.1399999997</v>
      </c>
      <c r="ACO158" s="582">
        <f t="shared" si="93"/>
        <v>38466656.939999998</v>
      </c>
      <c r="ACP158" s="582">
        <f t="shared" si="93"/>
        <v>17579292.920000002</v>
      </c>
      <c r="ACQ158" s="582">
        <f t="shared" si="93"/>
        <v>120826794.94999999</v>
      </c>
      <c r="ACR158" s="582">
        <f t="shared" si="93"/>
        <v>137099207.88999999</v>
      </c>
      <c r="ACS158" s="582">
        <f t="shared" ref="ACS158:AFD158" si="94">SUM(ACS62:ACS157)</f>
        <v>28270028.010000005</v>
      </c>
      <c r="ACT158" s="582">
        <f t="shared" si="94"/>
        <v>57401648.729999997</v>
      </c>
      <c r="ACU158" s="582">
        <f t="shared" si="94"/>
        <v>44040880.980000012</v>
      </c>
      <c r="ACV158" s="582">
        <f t="shared" si="94"/>
        <v>36135663.020000003</v>
      </c>
      <c r="ACW158" s="582">
        <f t="shared" si="94"/>
        <v>95033065.719999999</v>
      </c>
      <c r="ACX158" s="582">
        <f t="shared" si="94"/>
        <v>22506092.640000001</v>
      </c>
      <c r="ACY158" s="582">
        <f t="shared" si="94"/>
        <v>9789309.2799999993</v>
      </c>
      <c r="ACZ158" s="582">
        <f t="shared" si="94"/>
        <v>22060675.030000005</v>
      </c>
      <c r="ADA158" s="582">
        <f t="shared" si="94"/>
        <v>16163803.159999998</v>
      </c>
      <c r="ADB158" s="582">
        <f t="shared" si="94"/>
        <v>17876030.389999997</v>
      </c>
      <c r="ADC158" s="582">
        <f t="shared" si="94"/>
        <v>9645745.0699999984</v>
      </c>
      <c r="ADD158" s="582">
        <f t="shared" si="94"/>
        <v>16881626.84</v>
      </c>
      <c r="ADE158" s="582">
        <f t="shared" si="94"/>
        <v>13122628.999999998</v>
      </c>
      <c r="ADF158" s="582">
        <f t="shared" si="94"/>
        <v>11772470.529999999</v>
      </c>
      <c r="ADG158" s="582">
        <f t="shared" si="94"/>
        <v>90359824.749999985</v>
      </c>
      <c r="ADH158" s="582">
        <f t="shared" si="94"/>
        <v>51686969.080000006</v>
      </c>
      <c r="ADI158" s="582">
        <f t="shared" si="94"/>
        <v>3107900.7300000004</v>
      </c>
      <c r="ADJ158" s="582">
        <f t="shared" si="94"/>
        <v>12627756.02</v>
      </c>
      <c r="ADK158" s="582">
        <f t="shared" si="94"/>
        <v>19821092.309999999</v>
      </c>
      <c r="ADL158" s="582">
        <f t="shared" si="94"/>
        <v>5118142.96</v>
      </c>
      <c r="ADM158" s="582">
        <f t="shared" si="94"/>
        <v>20373584</v>
      </c>
      <c r="ADN158" s="582">
        <f t="shared" si="94"/>
        <v>18953719.289999999</v>
      </c>
      <c r="ADO158" s="582">
        <f t="shared" si="94"/>
        <v>28817776.919999998</v>
      </c>
      <c r="ADP158" s="582">
        <f t="shared" si="94"/>
        <v>456173373.48000002</v>
      </c>
      <c r="ADQ158" s="582">
        <f t="shared" si="94"/>
        <v>58614547.230000004</v>
      </c>
      <c r="ADR158" s="582">
        <f t="shared" si="94"/>
        <v>27188240.329999998</v>
      </c>
      <c r="ADS158" s="582">
        <f t="shared" si="94"/>
        <v>8765122.5399999991</v>
      </c>
      <c r="ADT158" s="582">
        <f t="shared" si="94"/>
        <v>165262378.03</v>
      </c>
      <c r="ADU158" s="582">
        <f t="shared" si="94"/>
        <v>8178514.1099999994</v>
      </c>
      <c r="ADV158" s="582">
        <f t="shared" si="94"/>
        <v>12627474.32</v>
      </c>
      <c r="ADW158" s="582">
        <f t="shared" si="94"/>
        <v>7185473.7400000002</v>
      </c>
      <c r="ADX158" s="582">
        <f t="shared" si="94"/>
        <v>9058861.3300000001</v>
      </c>
      <c r="ADY158" s="582">
        <f t="shared" si="94"/>
        <v>10738938.290000001</v>
      </c>
      <c r="ADZ158" s="582">
        <f t="shared" si="94"/>
        <v>503479299.83000004</v>
      </c>
      <c r="AEA158" s="582">
        <f t="shared" si="94"/>
        <v>194763081.82000002</v>
      </c>
      <c r="AEB158" s="582">
        <f t="shared" si="94"/>
        <v>101434840.83</v>
      </c>
      <c r="AEC158" s="582">
        <f t="shared" si="94"/>
        <v>36879362.659999996</v>
      </c>
      <c r="AED158" s="582">
        <f t="shared" si="94"/>
        <v>18776502.440000001</v>
      </c>
      <c r="AEE158" s="582">
        <f t="shared" si="94"/>
        <v>58122466.25</v>
      </c>
      <c r="AEF158" s="582">
        <f t="shared" si="94"/>
        <v>46786957.879999988</v>
      </c>
      <c r="AEG158" s="582">
        <f t="shared" si="94"/>
        <v>36016144.500000007</v>
      </c>
      <c r="AEH158" s="582">
        <f t="shared" si="94"/>
        <v>16099806.670000002</v>
      </c>
      <c r="AEI158" s="582">
        <f t="shared" si="94"/>
        <v>14430844.850000001</v>
      </c>
      <c r="AEJ158" s="582">
        <f t="shared" si="94"/>
        <v>37998168.789999999</v>
      </c>
      <c r="AEK158" s="582">
        <f t="shared" si="94"/>
        <v>37077164.82</v>
      </c>
      <c r="AEL158" s="582">
        <f t="shared" si="94"/>
        <v>17060893.500000004</v>
      </c>
      <c r="AEM158" s="582">
        <f t="shared" si="94"/>
        <v>22777812.809999999</v>
      </c>
      <c r="AEN158" s="582">
        <f t="shared" si="94"/>
        <v>41563219.830000006</v>
      </c>
      <c r="AEO158" s="582">
        <f t="shared" si="94"/>
        <v>58921182.690000005</v>
      </c>
      <c r="AEP158" s="582">
        <f t="shared" si="94"/>
        <v>8823191.9400000013</v>
      </c>
      <c r="AEQ158" s="582">
        <f t="shared" si="94"/>
        <v>108318446.77000001</v>
      </c>
      <c r="AER158" s="582">
        <f t="shared" si="94"/>
        <v>4062996.5799999996</v>
      </c>
      <c r="AES158" s="582">
        <f t="shared" si="94"/>
        <v>73928953.299999982</v>
      </c>
      <c r="AET158" s="582">
        <f t="shared" si="94"/>
        <v>206699446.1500001</v>
      </c>
      <c r="AEU158" s="582">
        <f t="shared" si="94"/>
        <v>31571409.309999999</v>
      </c>
      <c r="AEV158" s="582">
        <f t="shared" si="94"/>
        <v>21967949.089999996</v>
      </c>
      <c r="AEW158" s="582">
        <f t="shared" si="94"/>
        <v>33332706.309999995</v>
      </c>
      <c r="AEX158" s="582">
        <f t="shared" si="94"/>
        <v>14686751.710000003</v>
      </c>
      <c r="AEY158" s="582">
        <f t="shared" si="94"/>
        <v>63402070.800000004</v>
      </c>
      <c r="AEZ158" s="582">
        <f t="shared" si="94"/>
        <v>21826214.359999999</v>
      </c>
      <c r="AFA158" s="582">
        <f t="shared" si="94"/>
        <v>25761180.469999999</v>
      </c>
      <c r="AFB158" s="582">
        <f t="shared" si="94"/>
        <v>19924344.09</v>
      </c>
      <c r="AFC158" s="582">
        <f t="shared" si="94"/>
        <v>13057125.809999999</v>
      </c>
      <c r="AFD158" s="582">
        <f t="shared" si="94"/>
        <v>123351478.71000001</v>
      </c>
      <c r="AFE158" s="582">
        <f t="shared" ref="AFE158:AHP158" si="95">SUM(AFE62:AFE157)</f>
        <v>31309745.280000001</v>
      </c>
      <c r="AFF158" s="582">
        <f t="shared" si="95"/>
        <v>26088064.400000002</v>
      </c>
      <c r="AFG158" s="582">
        <f t="shared" si="95"/>
        <v>19553376.860000003</v>
      </c>
      <c r="AFH158" s="582">
        <f t="shared" si="95"/>
        <v>34390493.119999997</v>
      </c>
      <c r="AFI158" s="582">
        <f t="shared" si="95"/>
        <v>26902904.509999998</v>
      </c>
      <c r="AFJ158" s="582">
        <f t="shared" si="95"/>
        <v>22276501.760000002</v>
      </c>
      <c r="AFK158" s="582">
        <f t="shared" si="95"/>
        <v>18916873.169999998</v>
      </c>
      <c r="AFL158" s="582">
        <f t="shared" si="95"/>
        <v>18998449.77</v>
      </c>
      <c r="AFM158" s="582">
        <f t="shared" si="95"/>
        <v>14169363.84</v>
      </c>
      <c r="AFN158" s="582">
        <f t="shared" si="95"/>
        <v>13526375.670000002</v>
      </c>
      <c r="AFO158" s="582">
        <f t="shared" si="95"/>
        <v>12785633.559999999</v>
      </c>
      <c r="AFP158" s="582">
        <f t="shared" si="95"/>
        <v>24590087.329999998</v>
      </c>
      <c r="AFQ158" s="582">
        <f t="shared" si="95"/>
        <v>196284804.17999998</v>
      </c>
      <c r="AFR158" s="582">
        <f t="shared" si="95"/>
        <v>45248050.569999993</v>
      </c>
      <c r="AFS158" s="582">
        <f t="shared" si="95"/>
        <v>27561251.189999998</v>
      </c>
      <c r="AFT158" s="582">
        <f t="shared" si="95"/>
        <v>15931071.999999998</v>
      </c>
      <c r="AFU158" s="582">
        <f t="shared" si="95"/>
        <v>18185791.18</v>
      </c>
      <c r="AFV158" s="582">
        <f t="shared" si="95"/>
        <v>20848824.400000002</v>
      </c>
      <c r="AFW158" s="582">
        <f t="shared" si="95"/>
        <v>13501558.239999996</v>
      </c>
      <c r="AFX158" s="582">
        <f t="shared" si="95"/>
        <v>32134244.209999997</v>
      </c>
      <c r="AFY158" s="582">
        <f t="shared" si="95"/>
        <v>25545970.120000001</v>
      </c>
      <c r="AFZ158" s="582">
        <f t="shared" si="95"/>
        <v>13467938.560000001</v>
      </c>
      <c r="AGA158" s="582">
        <f t="shared" si="95"/>
        <v>39477830.800000012</v>
      </c>
      <c r="AGB158" s="582">
        <f t="shared" si="95"/>
        <v>13811625.49</v>
      </c>
      <c r="AGC158" s="582">
        <f t="shared" si="95"/>
        <v>125808380.44999997</v>
      </c>
      <c r="AGD158" s="582">
        <f t="shared" si="95"/>
        <v>9219769.5199999996</v>
      </c>
      <c r="AGE158" s="582">
        <f t="shared" si="95"/>
        <v>14713690.820000002</v>
      </c>
      <c r="AGF158" s="582">
        <f t="shared" si="95"/>
        <v>12612209.9</v>
      </c>
      <c r="AGG158" s="582">
        <f t="shared" si="95"/>
        <v>34573148.390000001</v>
      </c>
      <c r="AGH158" s="582">
        <f t="shared" si="95"/>
        <v>13182953.68</v>
      </c>
      <c r="AGI158" s="582">
        <f t="shared" si="95"/>
        <v>4999620.4300000006</v>
      </c>
      <c r="AGJ158" s="582">
        <f t="shared" si="95"/>
        <v>13404025.350000001</v>
      </c>
      <c r="AGK158" s="582">
        <f t="shared" si="95"/>
        <v>15837025.719999999</v>
      </c>
      <c r="AGL158" s="582">
        <f t="shared" si="95"/>
        <v>13527446.519999998</v>
      </c>
      <c r="AGM158" s="582">
        <f t="shared" si="95"/>
        <v>12319263.159999998</v>
      </c>
      <c r="AGN158" s="582">
        <f t="shared" si="95"/>
        <v>320147602.85000014</v>
      </c>
      <c r="AGO158" s="582">
        <f t="shared" si="95"/>
        <v>22438025.999999996</v>
      </c>
      <c r="AGP158" s="582">
        <f t="shared" si="95"/>
        <v>22114869.93</v>
      </c>
      <c r="AGQ158" s="582">
        <f t="shared" si="95"/>
        <v>7993750.3300000001</v>
      </c>
      <c r="AGR158" s="582">
        <f t="shared" si="95"/>
        <v>6165944.8400000008</v>
      </c>
      <c r="AGS158" s="582">
        <f t="shared" si="95"/>
        <v>13965059.51</v>
      </c>
      <c r="AGT158" s="582">
        <f t="shared" si="95"/>
        <v>10545964.649999999</v>
      </c>
      <c r="AGU158" s="582">
        <f t="shared" si="95"/>
        <v>10867219.42</v>
      </c>
      <c r="AGV158" s="582">
        <f t="shared" si="95"/>
        <v>447006126.06999987</v>
      </c>
      <c r="AGW158" s="582">
        <f t="shared" si="95"/>
        <v>220200677.24000004</v>
      </c>
      <c r="AGX158" s="582">
        <f t="shared" si="95"/>
        <v>20569628.480000004</v>
      </c>
      <c r="AGY158" s="582">
        <f t="shared" si="95"/>
        <v>22903532.149999999</v>
      </c>
      <c r="AGZ158" s="582">
        <f t="shared" si="95"/>
        <v>34799971.219999999</v>
      </c>
      <c r="AHA158" s="582">
        <f t="shared" si="95"/>
        <v>15915043.880000001</v>
      </c>
      <c r="AHB158" s="582">
        <f t="shared" si="95"/>
        <v>15549052.720000001</v>
      </c>
      <c r="AHC158" s="582">
        <f t="shared" si="95"/>
        <v>11410018.560000001</v>
      </c>
      <c r="AHD158" s="582">
        <f t="shared" si="95"/>
        <v>3825764.4499999997</v>
      </c>
      <c r="AHE158" s="582">
        <f t="shared" si="95"/>
        <v>40760479.889999993</v>
      </c>
      <c r="AHF158" s="582">
        <f t="shared" si="95"/>
        <v>21222408.32</v>
      </c>
      <c r="AHG158" s="582">
        <f t="shared" si="95"/>
        <v>7416571.1100000003</v>
      </c>
      <c r="AHH158" s="582">
        <f t="shared" si="95"/>
        <v>15231029.889999997</v>
      </c>
      <c r="AHI158" s="582">
        <f t="shared" si="95"/>
        <v>15838323.59</v>
      </c>
      <c r="AHJ158" s="582">
        <f t="shared" si="95"/>
        <v>6934868.1200000001</v>
      </c>
      <c r="AHK158" s="582">
        <f t="shared" si="95"/>
        <v>10977394.549999999</v>
      </c>
      <c r="AHL158" s="582">
        <f t="shared" si="95"/>
        <v>15741188.029999999</v>
      </c>
      <c r="AHM158" s="582">
        <f t="shared" si="95"/>
        <v>105793099.74000001</v>
      </c>
      <c r="AHN158" s="582">
        <f t="shared" si="95"/>
        <v>14928721.489999998</v>
      </c>
      <c r="AHO158" s="582">
        <f t="shared" si="95"/>
        <v>19240476.34</v>
      </c>
      <c r="AHP158" s="582">
        <f t="shared" si="95"/>
        <v>8170175.290000001</v>
      </c>
      <c r="AHQ158" s="582">
        <f t="shared" ref="AHQ158:AHT158" si="96">SUM(AHQ62:AHQ157)</f>
        <v>24859990.969999991</v>
      </c>
      <c r="AHR158" s="582">
        <f t="shared" si="96"/>
        <v>7888366.8499999996</v>
      </c>
      <c r="AHS158" s="582">
        <f t="shared" si="96"/>
        <v>19248737.030000005</v>
      </c>
      <c r="AHT158" s="582">
        <f t="shared" si="96"/>
        <v>45377666227.923271</v>
      </c>
      <c r="AHV158" s="606" t="s">
        <v>6248</v>
      </c>
      <c r="AHW158" s="606" t="s">
        <v>6405</v>
      </c>
      <c r="AHX158" s="606" t="s">
        <v>6406</v>
      </c>
    </row>
    <row r="159" spans="1:908" x14ac:dyDescent="0.7">
      <c r="AHV159" s="606" t="s">
        <v>6248</v>
      </c>
      <c r="AHW159" s="606" t="s">
        <v>6407</v>
      </c>
      <c r="AHX159" s="606" t="s">
        <v>6408</v>
      </c>
    </row>
    <row r="160" spans="1:908" x14ac:dyDescent="0.7">
      <c r="B160" s="270"/>
      <c r="C160" s="271" t="s">
        <v>6287</v>
      </c>
      <c r="D160" s="582">
        <f>D59-D158</f>
        <v>213574645.47000009</v>
      </c>
      <c r="E160" s="582">
        <f t="shared" ref="E160:BP160" si="97">E59-E158</f>
        <v>-2625223.4800000042</v>
      </c>
      <c r="F160" s="582">
        <f t="shared" si="97"/>
        <v>-22040412.720000003</v>
      </c>
      <c r="G160" s="582">
        <f t="shared" si="97"/>
        <v>-1785735.2000000011</v>
      </c>
      <c r="H160" s="582">
        <f t="shared" si="97"/>
        <v>11470072.860000007</v>
      </c>
      <c r="I160" s="582">
        <f t="shared" si="97"/>
        <v>5805930.3100000061</v>
      </c>
      <c r="J160" s="582">
        <f t="shared" si="97"/>
        <v>400902844.36000001</v>
      </c>
      <c r="K160" s="582">
        <f t="shared" si="97"/>
        <v>72821649.020000011</v>
      </c>
      <c r="L160" s="582">
        <f t="shared" si="97"/>
        <v>12186132.340000002</v>
      </c>
      <c r="M160" s="582">
        <f t="shared" si="97"/>
        <v>4313171.3800000027</v>
      </c>
      <c r="N160" s="582">
        <f t="shared" si="97"/>
        <v>-13647194.540000003</v>
      </c>
      <c r="O160" s="582">
        <f t="shared" si="97"/>
        <v>-5890387.6299999952</v>
      </c>
      <c r="P160" s="582">
        <f t="shared" si="97"/>
        <v>109096481.90999997</v>
      </c>
      <c r="Q160" s="582">
        <f t="shared" si="97"/>
        <v>4490476.270000007</v>
      </c>
      <c r="R160" s="582">
        <f t="shared" si="97"/>
        <v>-2319806.379999999</v>
      </c>
      <c r="S160" s="582">
        <f t="shared" si="97"/>
        <v>-24056305.109999996</v>
      </c>
      <c r="T160" s="582">
        <f t="shared" si="97"/>
        <v>24768906.149999999</v>
      </c>
      <c r="U160" s="582">
        <f t="shared" si="97"/>
        <v>-4152520.54</v>
      </c>
      <c r="V160" s="582">
        <f t="shared" si="97"/>
        <v>676209428.16000009</v>
      </c>
      <c r="W160" s="582">
        <f t="shared" si="97"/>
        <v>-13030655.849999994</v>
      </c>
      <c r="X160" s="582">
        <f t="shared" si="97"/>
        <v>13766333.710000003</v>
      </c>
      <c r="Y160" s="582">
        <f t="shared" si="97"/>
        <v>93636793.98999998</v>
      </c>
      <c r="Z160" s="582">
        <f t="shared" si="97"/>
        <v>-10089679.419999998</v>
      </c>
      <c r="AA160" s="582">
        <f t="shared" si="97"/>
        <v>3887691.8900000006</v>
      </c>
      <c r="AB160" s="582">
        <f t="shared" si="97"/>
        <v>-7872604.75</v>
      </c>
      <c r="AC160" s="582">
        <f t="shared" si="97"/>
        <v>-148770694.69</v>
      </c>
      <c r="AD160" s="582">
        <f t="shared" si="97"/>
        <v>-1698108.7100000232</v>
      </c>
      <c r="AE160" s="582">
        <f t="shared" si="97"/>
        <v>-23095403.960000008</v>
      </c>
      <c r="AF160" s="582">
        <f t="shared" si="97"/>
        <v>-95328955.36999996</v>
      </c>
      <c r="AG160" s="582">
        <f t="shared" si="97"/>
        <v>5152554.7100000046</v>
      </c>
      <c r="AH160" s="582">
        <f t="shared" si="97"/>
        <v>48822141.979999989</v>
      </c>
      <c r="AI160" s="582">
        <f t="shared" si="97"/>
        <v>-54751008.93</v>
      </c>
      <c r="AJ160" s="582">
        <f t="shared" si="97"/>
        <v>6069057.8399999924</v>
      </c>
      <c r="AK160" s="582">
        <f t="shared" si="97"/>
        <v>-3973968.9700000025</v>
      </c>
      <c r="AL160" s="582">
        <f t="shared" si="97"/>
        <v>42269300.810000002</v>
      </c>
      <c r="AM160" s="582">
        <f t="shared" si="97"/>
        <v>-44846193.790000014</v>
      </c>
      <c r="AN160" s="582">
        <f t="shared" si="97"/>
        <v>43698822.430000007</v>
      </c>
      <c r="AO160" s="582">
        <f t="shared" si="97"/>
        <v>2212219.16</v>
      </c>
      <c r="AP160" s="582">
        <f t="shared" si="97"/>
        <v>-19234298.25</v>
      </c>
      <c r="AQ160" s="582">
        <f t="shared" si="97"/>
        <v>-8896986.1599999946</v>
      </c>
      <c r="AR160" s="582">
        <f t="shared" si="97"/>
        <v>-6670271.1800000034</v>
      </c>
      <c r="AS160" s="582">
        <f t="shared" si="97"/>
        <v>-10403498.780000005</v>
      </c>
      <c r="AT160" s="582">
        <f t="shared" si="97"/>
        <v>102227790.83</v>
      </c>
      <c r="AU160" s="582">
        <f t="shared" si="97"/>
        <v>4184966.96</v>
      </c>
      <c r="AV160" s="582">
        <f t="shared" si="97"/>
        <v>6849003.1999999993</v>
      </c>
      <c r="AW160" s="582">
        <f t="shared" si="97"/>
        <v>1181635.2599999998</v>
      </c>
      <c r="AX160" s="582">
        <f t="shared" si="97"/>
        <v>-2655702.6700000018</v>
      </c>
      <c r="AY160" s="582">
        <f t="shared" si="97"/>
        <v>-4754088.3700000048</v>
      </c>
      <c r="AZ160" s="582">
        <f t="shared" si="97"/>
        <v>8186505.0200000014</v>
      </c>
      <c r="BA160" s="582">
        <f t="shared" si="97"/>
        <v>10043778.240000002</v>
      </c>
      <c r="BB160" s="582">
        <f t="shared" si="97"/>
        <v>7223542.080000001</v>
      </c>
      <c r="BC160" s="582">
        <f t="shared" si="97"/>
        <v>3133856.9099999983</v>
      </c>
      <c r="BD160" s="582">
        <f t="shared" si="97"/>
        <v>13640911.85</v>
      </c>
      <c r="BE160" s="582">
        <f t="shared" si="97"/>
        <v>-8064571.7399999974</v>
      </c>
      <c r="BF160" s="582">
        <f t="shared" si="97"/>
        <v>-17205505.850000024</v>
      </c>
      <c r="BG160" s="582">
        <f t="shared" si="97"/>
        <v>1430365.1100000003</v>
      </c>
      <c r="BH160" s="582">
        <f t="shared" si="97"/>
        <v>14393845.310000002</v>
      </c>
      <c r="BI160" s="582">
        <f t="shared" si="97"/>
        <v>128158859.23000005</v>
      </c>
      <c r="BJ160" s="582">
        <f t="shared" si="97"/>
        <v>62510365.020000011</v>
      </c>
      <c r="BK160" s="582">
        <f t="shared" si="97"/>
        <v>7921945.3100000005</v>
      </c>
      <c r="BL160" s="582">
        <f t="shared" si="97"/>
        <v>8113320.0199999977</v>
      </c>
      <c r="BM160" s="582">
        <f t="shared" si="97"/>
        <v>-8014921.4899999984</v>
      </c>
      <c r="BN160" s="582">
        <f t="shared" si="97"/>
        <v>12858865.620000001</v>
      </c>
      <c r="BO160" s="582">
        <f t="shared" si="97"/>
        <v>7633438.1700000018</v>
      </c>
      <c r="BP160" s="582">
        <f t="shared" si="97"/>
        <v>11425259.709999997</v>
      </c>
      <c r="BQ160" s="582">
        <f t="shared" ref="BQ160:EB160" si="98">BQ59-BQ158</f>
        <v>11310453.239999998</v>
      </c>
      <c r="BR160" s="582">
        <f t="shared" si="98"/>
        <v>131186851.22</v>
      </c>
      <c r="BS160" s="582">
        <f t="shared" si="98"/>
        <v>3926688.0999999978</v>
      </c>
      <c r="BT160" s="582">
        <f t="shared" si="98"/>
        <v>-294530.02999999933</v>
      </c>
      <c r="BU160" s="582">
        <f t="shared" si="98"/>
        <v>39220835.329999991</v>
      </c>
      <c r="BV160" s="582">
        <f t="shared" si="98"/>
        <v>7681124.6399999969</v>
      </c>
      <c r="BW160" s="582">
        <f t="shared" si="98"/>
        <v>-8351172.8500000015</v>
      </c>
      <c r="BX160" s="582">
        <f t="shared" si="98"/>
        <v>8769623.6099999975</v>
      </c>
      <c r="BY160" s="582">
        <f t="shared" si="98"/>
        <v>-1853932.6500000004</v>
      </c>
      <c r="BZ160" s="582">
        <f t="shared" si="98"/>
        <v>49792449.190000013</v>
      </c>
      <c r="CA160" s="582">
        <f t="shared" si="98"/>
        <v>-16326928.909999996</v>
      </c>
      <c r="CB160" s="582">
        <f t="shared" si="98"/>
        <v>-24082023.990000006</v>
      </c>
      <c r="CC160" s="582">
        <f t="shared" si="98"/>
        <v>-28023452.24000001</v>
      </c>
      <c r="CD160" s="582">
        <f t="shared" si="98"/>
        <v>-10093084.919999998</v>
      </c>
      <c r="CE160" s="582">
        <f t="shared" si="98"/>
        <v>6712272.4000000022</v>
      </c>
      <c r="CF160" s="582">
        <f t="shared" si="98"/>
        <v>-8003613.9300000006</v>
      </c>
      <c r="CG160" s="582">
        <f t="shared" si="98"/>
        <v>1366356793.4400001</v>
      </c>
      <c r="CH160" s="582">
        <f t="shared" si="98"/>
        <v>3858002.99</v>
      </c>
      <c r="CI160" s="582">
        <f t="shared" si="98"/>
        <v>17008782.049999997</v>
      </c>
      <c r="CJ160" s="582">
        <f t="shared" si="98"/>
        <v>-465477.08000000194</v>
      </c>
      <c r="CK160" s="582">
        <f t="shared" si="98"/>
        <v>24583163.729999997</v>
      </c>
      <c r="CL160" s="582">
        <f t="shared" si="98"/>
        <v>-6531728.0800000001</v>
      </c>
      <c r="CM160" s="582">
        <f t="shared" si="98"/>
        <v>4243572.18</v>
      </c>
      <c r="CN160" s="582">
        <f t="shared" si="98"/>
        <v>15993971.080000002</v>
      </c>
      <c r="CO160" s="582">
        <f t="shared" si="98"/>
        <v>13202701.129999995</v>
      </c>
      <c r="CP160" s="582">
        <f t="shared" si="98"/>
        <v>-2993521.2599999979</v>
      </c>
      <c r="CQ160" s="582">
        <f t="shared" si="98"/>
        <v>2702519.2500000019</v>
      </c>
      <c r="CR160" s="582">
        <f t="shared" si="98"/>
        <v>15317106.310000001</v>
      </c>
      <c r="CS160" s="582">
        <f t="shared" si="98"/>
        <v>2435460.6100000022</v>
      </c>
      <c r="CT160" s="582">
        <f t="shared" si="98"/>
        <v>189838171.46000001</v>
      </c>
      <c r="CU160" s="582">
        <f t="shared" si="98"/>
        <v>25333800.100000001</v>
      </c>
      <c r="CV160" s="582">
        <f t="shared" si="98"/>
        <v>19024470.689999998</v>
      </c>
      <c r="CW160" s="582">
        <f t="shared" si="98"/>
        <v>-7266540.2599999942</v>
      </c>
      <c r="CX160" s="582">
        <f t="shared" si="98"/>
        <v>18486415.780000001</v>
      </c>
      <c r="CY160" s="582">
        <f t="shared" si="98"/>
        <v>9262941.9200000018</v>
      </c>
      <c r="CZ160" s="582">
        <f t="shared" si="98"/>
        <v>317840.29000000004</v>
      </c>
      <c r="DA160" s="582">
        <f t="shared" si="98"/>
        <v>-2868922.26</v>
      </c>
      <c r="DB160" s="582">
        <f t="shared" si="98"/>
        <v>127121164.46000007</v>
      </c>
      <c r="DC160" s="582">
        <f t="shared" si="98"/>
        <v>294299258.76000005</v>
      </c>
      <c r="DD160" s="582">
        <f t="shared" si="98"/>
        <v>8493907.3399999999</v>
      </c>
      <c r="DE160" s="582">
        <f t="shared" si="98"/>
        <v>22767567.399999995</v>
      </c>
      <c r="DF160" s="582">
        <f t="shared" si="98"/>
        <v>6363146.7000000011</v>
      </c>
      <c r="DG160" s="582">
        <f t="shared" si="98"/>
        <v>72509837.099999994</v>
      </c>
      <c r="DH160" s="582">
        <f t="shared" si="98"/>
        <v>87969223.389999986</v>
      </c>
      <c r="DI160" s="582">
        <f t="shared" si="98"/>
        <v>-18279131.640000001</v>
      </c>
      <c r="DJ160" s="582">
        <f t="shared" si="98"/>
        <v>61137891.309999995</v>
      </c>
      <c r="DK160" s="582">
        <f t="shared" si="98"/>
        <v>489671933.9000001</v>
      </c>
      <c r="DL160" s="582">
        <f t="shared" si="98"/>
        <v>19816999.300000001</v>
      </c>
      <c r="DM160" s="582">
        <f t="shared" si="98"/>
        <v>17819245.699999996</v>
      </c>
      <c r="DN160" s="582">
        <f t="shared" si="98"/>
        <v>58780117.039999992</v>
      </c>
      <c r="DO160" s="582">
        <f t="shared" si="98"/>
        <v>35144406.369899996</v>
      </c>
      <c r="DP160" s="582">
        <f t="shared" si="98"/>
        <v>83450596.379999995</v>
      </c>
      <c r="DQ160" s="582">
        <f t="shared" si="98"/>
        <v>66783885.920000009</v>
      </c>
      <c r="DR160" s="582">
        <f t="shared" si="98"/>
        <v>40691864.77009999</v>
      </c>
      <c r="DS160" s="582">
        <f t="shared" si="98"/>
        <v>70172515.780000001</v>
      </c>
      <c r="DT160" s="582">
        <f t="shared" si="98"/>
        <v>2269897.2600001097</v>
      </c>
      <c r="DU160" s="582">
        <f t="shared" si="98"/>
        <v>-23578143.440000005</v>
      </c>
      <c r="DV160" s="582">
        <f t="shared" si="98"/>
        <v>36962050.039999992</v>
      </c>
      <c r="DW160" s="582">
        <f t="shared" si="98"/>
        <v>17934159.000000007</v>
      </c>
      <c r="DX160" s="582">
        <f t="shared" si="98"/>
        <v>11233931.920000002</v>
      </c>
      <c r="DY160" s="582">
        <f t="shared" si="98"/>
        <v>2471456.1900000013</v>
      </c>
      <c r="DZ160" s="582">
        <f t="shared" si="98"/>
        <v>44973011.769999996</v>
      </c>
      <c r="EA160" s="582">
        <f t="shared" si="98"/>
        <v>20801489.479999997</v>
      </c>
      <c r="EB160" s="582">
        <f t="shared" si="98"/>
        <v>7571690.8300000001</v>
      </c>
      <c r="EC160" s="582">
        <f t="shared" ref="EC160:GN160" si="99">EC59-EC158</f>
        <v>18132265.609999999</v>
      </c>
      <c r="ED160" s="582">
        <f t="shared" si="99"/>
        <v>-17978573.259999998</v>
      </c>
      <c r="EE160" s="582">
        <f t="shared" si="99"/>
        <v>296590344.48000002</v>
      </c>
      <c r="EF160" s="582">
        <f t="shared" si="99"/>
        <v>258983063.64000005</v>
      </c>
      <c r="EG160" s="582">
        <f t="shared" si="99"/>
        <v>29495090.829999994</v>
      </c>
      <c r="EH160" s="582">
        <f t="shared" si="99"/>
        <v>-6912826.7100000009</v>
      </c>
      <c r="EI160" s="582">
        <f t="shared" si="99"/>
        <v>28190259.079999994</v>
      </c>
      <c r="EJ160" s="582">
        <f t="shared" si="99"/>
        <v>23343043.539999999</v>
      </c>
      <c r="EK160" s="582">
        <f t="shared" si="99"/>
        <v>15562231.549999993</v>
      </c>
      <c r="EL160" s="582">
        <f t="shared" si="99"/>
        <v>2265535.0099999979</v>
      </c>
      <c r="EM160" s="582">
        <f t="shared" si="99"/>
        <v>14668094.300000001</v>
      </c>
      <c r="EN160" s="582">
        <f t="shared" si="99"/>
        <v>-22101819.869999975</v>
      </c>
      <c r="EO160" s="582">
        <f t="shared" si="99"/>
        <v>-480770.36999999918</v>
      </c>
      <c r="EP160" s="582">
        <f t="shared" si="99"/>
        <v>-19674997.659999996</v>
      </c>
      <c r="EQ160" s="582">
        <f t="shared" si="99"/>
        <v>-7662683.6399999997</v>
      </c>
      <c r="ER160" s="582">
        <f t="shared" si="99"/>
        <v>-2928640.4500000011</v>
      </c>
      <c r="ES160" s="582">
        <f t="shared" si="99"/>
        <v>18159519.619999997</v>
      </c>
      <c r="ET160" s="582">
        <f t="shared" si="99"/>
        <v>-41925840.639999993</v>
      </c>
      <c r="EU160" s="582">
        <f t="shared" si="99"/>
        <v>-6309019.5699999966</v>
      </c>
      <c r="EV160" s="582">
        <f t="shared" si="99"/>
        <v>-12650909.969999997</v>
      </c>
      <c r="EW160" s="582">
        <f t="shared" si="99"/>
        <v>30342777.719999969</v>
      </c>
      <c r="EX160" s="582">
        <f t="shared" si="99"/>
        <v>25366714.189999998</v>
      </c>
      <c r="EY160" s="582">
        <f t="shared" si="99"/>
        <v>34535103.440000005</v>
      </c>
      <c r="EZ160" s="582">
        <f t="shared" si="99"/>
        <v>-21030504.88000001</v>
      </c>
      <c r="FA160" s="582">
        <f t="shared" si="99"/>
        <v>9095086.9200000055</v>
      </c>
      <c r="FB160" s="582">
        <f t="shared" si="99"/>
        <v>-3198740.8100000024</v>
      </c>
      <c r="FC160" s="582">
        <f t="shared" si="99"/>
        <v>34997548.180000007</v>
      </c>
      <c r="FD160" s="582">
        <f t="shared" si="99"/>
        <v>2102641.820000004</v>
      </c>
      <c r="FE160" s="582">
        <f t="shared" si="99"/>
        <v>5158001.93</v>
      </c>
      <c r="FF160" s="582">
        <f t="shared" si="99"/>
        <v>34105458.390000001</v>
      </c>
      <c r="FG160" s="582">
        <f t="shared" si="99"/>
        <v>15391175.310000001</v>
      </c>
      <c r="FH160" s="582">
        <f t="shared" si="99"/>
        <v>9703007.7400000039</v>
      </c>
      <c r="FI160" s="582">
        <f t="shared" si="99"/>
        <v>119269675.79000001</v>
      </c>
      <c r="FJ160" s="582">
        <f t="shared" si="99"/>
        <v>8559889.5500000007</v>
      </c>
      <c r="FK160" s="582">
        <f t="shared" si="99"/>
        <v>21469869.340000004</v>
      </c>
      <c r="FL160" s="582">
        <f t="shared" si="99"/>
        <v>23668812.569999997</v>
      </c>
      <c r="FM160" s="582">
        <f t="shared" si="99"/>
        <v>22537532.52</v>
      </c>
      <c r="FN160" s="582">
        <f t="shared" si="99"/>
        <v>28349007.300000001</v>
      </c>
      <c r="FO160" s="582">
        <f t="shared" si="99"/>
        <v>2076758.790000001</v>
      </c>
      <c r="FP160" s="582">
        <f t="shared" si="99"/>
        <v>9997987.2100000009</v>
      </c>
      <c r="FQ160" s="582">
        <f t="shared" si="99"/>
        <v>1069298794.0599999</v>
      </c>
      <c r="FR160" s="582">
        <f t="shared" si="99"/>
        <v>16803952.750000004</v>
      </c>
      <c r="FS160" s="582">
        <f t="shared" si="99"/>
        <v>43667952.299999997</v>
      </c>
      <c r="FT160" s="582">
        <f t="shared" si="99"/>
        <v>28156884.269999996</v>
      </c>
      <c r="FU160" s="582">
        <f t="shared" si="99"/>
        <v>89277914.429999992</v>
      </c>
      <c r="FV160" s="582">
        <f t="shared" si="99"/>
        <v>20390172.540000003</v>
      </c>
      <c r="FW160" s="582">
        <f t="shared" si="99"/>
        <v>28682056.670000009</v>
      </c>
      <c r="FX160" s="582">
        <f t="shared" si="99"/>
        <v>2046762.3199999966</v>
      </c>
      <c r="FY160" s="582">
        <f t="shared" si="99"/>
        <v>65146335.760000005</v>
      </c>
      <c r="FZ160" s="582">
        <f t="shared" si="99"/>
        <v>55168622.759999998</v>
      </c>
      <c r="GA160" s="582">
        <f t="shared" si="99"/>
        <v>48769743.530000001</v>
      </c>
      <c r="GB160" s="582">
        <f t="shared" si="99"/>
        <v>967509.58000000194</v>
      </c>
      <c r="GC160" s="582">
        <f t="shared" si="99"/>
        <v>24158809.980000004</v>
      </c>
      <c r="GD160" s="582">
        <f t="shared" si="99"/>
        <v>32353389</v>
      </c>
      <c r="GE160" s="582">
        <f t="shared" si="99"/>
        <v>92244307.169999957</v>
      </c>
      <c r="GF160" s="582">
        <f t="shared" si="99"/>
        <v>32776670.240000002</v>
      </c>
      <c r="GG160" s="582">
        <f t="shared" si="99"/>
        <v>37076087.140000001</v>
      </c>
      <c r="GH160" s="582">
        <f t="shared" si="99"/>
        <v>25637944.359999996</v>
      </c>
      <c r="GI160" s="582">
        <f t="shared" si="99"/>
        <v>42575644.420000002</v>
      </c>
      <c r="GJ160" s="582">
        <f t="shared" si="99"/>
        <v>43348359.369999997</v>
      </c>
      <c r="GK160" s="582">
        <f t="shared" si="99"/>
        <v>26881796.150000006</v>
      </c>
      <c r="GL160" s="582">
        <f t="shared" si="99"/>
        <v>48434538.029999994</v>
      </c>
      <c r="GM160" s="582">
        <f t="shared" si="99"/>
        <v>29798249.600000005</v>
      </c>
      <c r="GN160" s="582">
        <f t="shared" si="99"/>
        <v>6866283.7999999998</v>
      </c>
      <c r="GO160" s="582">
        <f t="shared" ref="GO160:IZ160" si="100">GO59-GO158</f>
        <v>19603353.899999999</v>
      </c>
      <c r="GP160" s="582">
        <f t="shared" si="100"/>
        <v>12755345.170000004</v>
      </c>
      <c r="GQ160" s="582">
        <f t="shared" si="100"/>
        <v>303127102.83000004</v>
      </c>
      <c r="GR160" s="582">
        <f t="shared" si="100"/>
        <v>88298301.350000009</v>
      </c>
      <c r="GS160" s="582">
        <f t="shared" si="100"/>
        <v>5789841.3499999996</v>
      </c>
      <c r="GT160" s="582">
        <f t="shared" si="100"/>
        <v>14073889.710000001</v>
      </c>
      <c r="GU160" s="582">
        <f t="shared" si="100"/>
        <v>2650809.84</v>
      </c>
      <c r="GV160" s="582">
        <f t="shared" si="100"/>
        <v>63574774.49000001</v>
      </c>
      <c r="GW160" s="582">
        <f t="shared" si="100"/>
        <v>9818161.4600000009</v>
      </c>
      <c r="GX160" s="582">
        <f t="shared" si="100"/>
        <v>4149656.09</v>
      </c>
      <c r="GY160" s="582">
        <f t="shared" si="100"/>
        <v>30961630.699999988</v>
      </c>
      <c r="GZ160" s="582">
        <f t="shared" si="100"/>
        <v>9937132.3300000019</v>
      </c>
      <c r="HA160" s="582">
        <f t="shared" si="100"/>
        <v>53524440.889999993</v>
      </c>
      <c r="HB160" s="582">
        <f t="shared" si="100"/>
        <v>30963716.160000004</v>
      </c>
      <c r="HC160" s="582">
        <f t="shared" si="100"/>
        <v>81128085.03000015</v>
      </c>
      <c r="HD160" s="582">
        <f t="shared" si="100"/>
        <v>110185981.94999997</v>
      </c>
      <c r="HE160" s="582">
        <f t="shared" si="100"/>
        <v>-19490009.75</v>
      </c>
      <c r="HF160" s="582">
        <f t="shared" si="100"/>
        <v>165003722.76999998</v>
      </c>
      <c r="HG160" s="582">
        <f t="shared" si="100"/>
        <v>38375839.769999988</v>
      </c>
      <c r="HH160" s="582">
        <f t="shared" si="100"/>
        <v>182965407.31999999</v>
      </c>
      <c r="HI160" s="582">
        <f t="shared" si="100"/>
        <v>54429617.820000008</v>
      </c>
      <c r="HJ160" s="582">
        <f t="shared" si="100"/>
        <v>-4084625.729999993</v>
      </c>
      <c r="HK160" s="582">
        <f t="shared" si="100"/>
        <v>381979219.68000007</v>
      </c>
      <c r="HL160" s="582">
        <f t="shared" si="100"/>
        <v>11699998.829999991</v>
      </c>
      <c r="HM160" s="582">
        <f t="shared" si="100"/>
        <v>34756531.73999998</v>
      </c>
      <c r="HN160" s="582">
        <f t="shared" si="100"/>
        <v>65213040.419999987</v>
      </c>
      <c r="HO160" s="582">
        <f t="shared" si="100"/>
        <v>8716704.4200000018</v>
      </c>
      <c r="HP160" s="582">
        <f t="shared" si="100"/>
        <v>111939257.09999999</v>
      </c>
      <c r="HQ160" s="582">
        <f t="shared" si="100"/>
        <v>21399680.78000002</v>
      </c>
      <c r="HR160" s="582">
        <f t="shared" si="100"/>
        <v>19368347.499999993</v>
      </c>
      <c r="HS160" s="582">
        <f t="shared" si="100"/>
        <v>-10458455.810000002</v>
      </c>
      <c r="HT160" s="582">
        <f t="shared" si="100"/>
        <v>-4339176.2699999958</v>
      </c>
      <c r="HU160" s="582">
        <f t="shared" si="100"/>
        <v>40544582.449999996</v>
      </c>
      <c r="HV160" s="582">
        <f t="shared" si="100"/>
        <v>107981299.14</v>
      </c>
      <c r="HW160" s="582">
        <f t="shared" si="100"/>
        <v>34852451.789999992</v>
      </c>
      <c r="HX160" s="582">
        <f t="shared" si="100"/>
        <v>825849.12000000291</v>
      </c>
      <c r="HY160" s="582">
        <f t="shared" si="100"/>
        <v>194914002.50999999</v>
      </c>
      <c r="HZ160" s="582">
        <f t="shared" si="100"/>
        <v>1398350.2899999991</v>
      </c>
      <c r="IA160" s="582">
        <f t="shared" si="100"/>
        <v>50047397.229999997</v>
      </c>
      <c r="IB160" s="582">
        <f t="shared" si="100"/>
        <v>41363618.859999999</v>
      </c>
      <c r="IC160" s="582">
        <f t="shared" si="100"/>
        <v>44842519.839999996</v>
      </c>
      <c r="ID160" s="582">
        <f t="shared" si="100"/>
        <v>132465642.34999999</v>
      </c>
      <c r="IE160" s="582">
        <f t="shared" si="100"/>
        <v>15712252.719999995</v>
      </c>
      <c r="IF160" s="582">
        <f t="shared" si="100"/>
        <v>154288673.22</v>
      </c>
      <c r="IG160" s="582">
        <f t="shared" si="100"/>
        <v>5155091.5799999973</v>
      </c>
      <c r="IH160" s="582">
        <f t="shared" si="100"/>
        <v>699207.48999999929</v>
      </c>
      <c r="II160" s="582">
        <f t="shared" si="100"/>
        <v>26920849.48999998</v>
      </c>
      <c r="IJ160" s="582">
        <f t="shared" si="100"/>
        <v>-88035446.959999964</v>
      </c>
      <c r="IK160" s="582">
        <f t="shared" si="100"/>
        <v>46578012.149999991</v>
      </c>
      <c r="IL160" s="582">
        <f t="shared" si="100"/>
        <v>20000785.200000003</v>
      </c>
      <c r="IM160" s="582">
        <f t="shared" si="100"/>
        <v>-35395450.919999994</v>
      </c>
      <c r="IN160" s="582">
        <f t="shared" si="100"/>
        <v>65042421.109999977</v>
      </c>
      <c r="IO160" s="582">
        <f t="shared" si="100"/>
        <v>6975098.3400000008</v>
      </c>
      <c r="IP160" s="582">
        <f t="shared" si="100"/>
        <v>-3110176.1200000029</v>
      </c>
      <c r="IQ160" s="582">
        <f t="shared" si="100"/>
        <v>3891437.1400000006</v>
      </c>
      <c r="IR160" s="582">
        <f t="shared" si="100"/>
        <v>19022624.299999993</v>
      </c>
      <c r="IS160" s="582">
        <f t="shared" si="100"/>
        <v>53789691.960000008</v>
      </c>
      <c r="IT160" s="582">
        <f t="shared" si="100"/>
        <v>-214628422.79000008</v>
      </c>
      <c r="IU160" s="582">
        <f t="shared" si="100"/>
        <v>-117768881.31999999</v>
      </c>
      <c r="IV160" s="582">
        <f t="shared" si="100"/>
        <v>164534607.34999996</v>
      </c>
      <c r="IW160" s="582">
        <f t="shared" si="100"/>
        <v>68956698.200000018</v>
      </c>
      <c r="IX160" s="582">
        <f t="shared" si="100"/>
        <v>34241086.880000003</v>
      </c>
      <c r="IY160" s="582">
        <f t="shared" si="100"/>
        <v>32341992.399999995</v>
      </c>
      <c r="IZ160" s="582">
        <f t="shared" si="100"/>
        <v>6966083.7699999958</v>
      </c>
      <c r="JA160" s="582">
        <f t="shared" ref="JA160:LL160" si="101">JA59-JA158</f>
        <v>22224260.270000007</v>
      </c>
      <c r="JB160" s="582">
        <f t="shared" si="101"/>
        <v>12095220.370000001</v>
      </c>
      <c r="JC160" s="582">
        <f t="shared" si="101"/>
        <v>34411720.730000004</v>
      </c>
      <c r="JD160" s="582">
        <f t="shared" si="101"/>
        <v>53190138.020000003</v>
      </c>
      <c r="JE160" s="582">
        <f t="shared" si="101"/>
        <v>333670.87000000104</v>
      </c>
      <c r="JF160" s="582">
        <f t="shared" si="101"/>
        <v>99147221.530000016</v>
      </c>
      <c r="JG160" s="582">
        <f t="shared" si="101"/>
        <v>5623010.6799999923</v>
      </c>
      <c r="JH160" s="582">
        <f t="shared" si="101"/>
        <v>6371885.0699999947</v>
      </c>
      <c r="JI160" s="582">
        <f t="shared" si="101"/>
        <v>-7130950.5000000019</v>
      </c>
      <c r="JJ160" s="582">
        <f t="shared" si="101"/>
        <v>7755318.3899999969</v>
      </c>
      <c r="JK160" s="582">
        <f t="shared" si="101"/>
        <v>42890606.869999997</v>
      </c>
      <c r="JL160" s="582">
        <f t="shared" si="101"/>
        <v>120599388.31000003</v>
      </c>
      <c r="JM160" s="582">
        <f t="shared" si="101"/>
        <v>153311765.40999997</v>
      </c>
      <c r="JN160" s="582">
        <f t="shared" si="101"/>
        <v>90382182.379999995</v>
      </c>
      <c r="JO160" s="582">
        <f t="shared" si="101"/>
        <v>92065580.430000007</v>
      </c>
      <c r="JP160" s="582">
        <f t="shared" si="101"/>
        <v>10617453.769999996</v>
      </c>
      <c r="JQ160" s="582">
        <f t="shared" si="101"/>
        <v>93719417.01000002</v>
      </c>
      <c r="JR160" s="582">
        <f t="shared" si="101"/>
        <v>28412594.039999992</v>
      </c>
      <c r="JS160" s="582">
        <f t="shared" si="101"/>
        <v>428719103.38</v>
      </c>
      <c r="JT160" s="582">
        <f t="shared" si="101"/>
        <v>458449387.98000008</v>
      </c>
      <c r="JU160" s="582">
        <f t="shared" si="101"/>
        <v>65038847.580000006</v>
      </c>
      <c r="JV160" s="582">
        <f t="shared" si="101"/>
        <v>7055945.2300000004</v>
      </c>
      <c r="JW160" s="582">
        <f t="shared" si="101"/>
        <v>53628958</v>
      </c>
      <c r="JX160" s="582">
        <f t="shared" si="101"/>
        <v>5717648.29</v>
      </c>
      <c r="JY160" s="582">
        <f t="shared" si="101"/>
        <v>17376542.779999994</v>
      </c>
      <c r="JZ160" s="582">
        <f t="shared" si="101"/>
        <v>49597107.870000005</v>
      </c>
      <c r="KA160" s="582">
        <f t="shared" si="101"/>
        <v>39127859.18</v>
      </c>
      <c r="KB160" s="582">
        <f t="shared" si="101"/>
        <v>14596295.49</v>
      </c>
      <c r="KC160" s="582">
        <f t="shared" si="101"/>
        <v>52506674.07</v>
      </c>
      <c r="KD160" s="582">
        <f t="shared" si="101"/>
        <v>43465811.789999992</v>
      </c>
      <c r="KE160" s="582">
        <f t="shared" si="101"/>
        <v>6791882.8999999985</v>
      </c>
      <c r="KF160" s="582">
        <f t="shared" si="101"/>
        <v>11949056.129999999</v>
      </c>
      <c r="KG160" s="582">
        <f t="shared" si="101"/>
        <v>25631130.960000001</v>
      </c>
      <c r="KH160" s="582">
        <f t="shared" si="101"/>
        <v>-1932724.120000001</v>
      </c>
      <c r="KI160" s="582">
        <f t="shared" si="101"/>
        <v>735979157.5999999</v>
      </c>
      <c r="KJ160" s="582">
        <f t="shared" si="101"/>
        <v>1668089.4999999851</v>
      </c>
      <c r="KK160" s="582">
        <f t="shared" si="101"/>
        <v>51266693.700000003</v>
      </c>
      <c r="KL160" s="582">
        <f t="shared" si="101"/>
        <v>46884496.280000009</v>
      </c>
      <c r="KM160" s="582">
        <f t="shared" si="101"/>
        <v>149897151.54000002</v>
      </c>
      <c r="KN160" s="582">
        <f t="shared" si="101"/>
        <v>88579483.890000015</v>
      </c>
      <c r="KO160" s="582">
        <f t="shared" si="101"/>
        <v>528157.70000000298</v>
      </c>
      <c r="KP160" s="582">
        <f t="shared" si="101"/>
        <v>81384983.950000003</v>
      </c>
      <c r="KQ160" s="582">
        <f t="shared" si="101"/>
        <v>66864789.360000007</v>
      </c>
      <c r="KR160" s="582">
        <f t="shared" si="101"/>
        <v>28962914.879999965</v>
      </c>
      <c r="KS160" s="582">
        <f t="shared" si="101"/>
        <v>58883483.610000007</v>
      </c>
      <c r="KT160" s="582">
        <f t="shared" si="101"/>
        <v>31343854.270000003</v>
      </c>
      <c r="KU160" s="582">
        <f t="shared" si="101"/>
        <v>78439948.530000001</v>
      </c>
      <c r="KV160" s="582">
        <f t="shared" si="101"/>
        <v>28606561.580000002</v>
      </c>
      <c r="KW160" s="582">
        <f t="shared" si="101"/>
        <v>93684923.519999996</v>
      </c>
      <c r="KX160" s="582">
        <f t="shared" si="101"/>
        <v>348198976.96999997</v>
      </c>
      <c r="KY160" s="582">
        <f t="shared" si="101"/>
        <v>176703045.55999997</v>
      </c>
      <c r="KZ160" s="582">
        <f t="shared" si="101"/>
        <v>487573008.86999995</v>
      </c>
      <c r="LA160" s="582">
        <f t="shared" si="101"/>
        <v>117198742.19999999</v>
      </c>
      <c r="LB160" s="582">
        <f t="shared" si="101"/>
        <v>66354735.419999994</v>
      </c>
      <c r="LC160" s="582">
        <f t="shared" si="101"/>
        <v>137839047.92999998</v>
      </c>
      <c r="LD160" s="582">
        <f t="shared" si="101"/>
        <v>138909366.18000001</v>
      </c>
      <c r="LE160" s="582">
        <f t="shared" si="101"/>
        <v>84251144.289999992</v>
      </c>
      <c r="LF160" s="582">
        <f t="shared" si="101"/>
        <v>95008806.909999996</v>
      </c>
      <c r="LG160" s="582">
        <f t="shared" si="101"/>
        <v>56056250.609999999</v>
      </c>
      <c r="LH160" s="582">
        <f t="shared" si="101"/>
        <v>266010704.48999989</v>
      </c>
      <c r="LI160" s="582">
        <f t="shared" si="101"/>
        <v>83638792.020000011</v>
      </c>
      <c r="LJ160" s="582">
        <f t="shared" si="101"/>
        <v>462123867.09000003</v>
      </c>
      <c r="LK160" s="582">
        <f t="shared" si="101"/>
        <v>202450289.92000002</v>
      </c>
      <c r="LL160" s="582">
        <f t="shared" si="101"/>
        <v>27977859.960000001</v>
      </c>
      <c r="LM160" s="582">
        <f t="shared" ref="LM160:NX160" si="102">LM59-LM158</f>
        <v>27655886.019999996</v>
      </c>
      <c r="LN160" s="582">
        <f t="shared" si="102"/>
        <v>3053986.4400000013</v>
      </c>
      <c r="LO160" s="582">
        <f t="shared" si="102"/>
        <v>43550638.300000012</v>
      </c>
      <c r="LP160" s="582">
        <f t="shared" si="102"/>
        <v>-1397197.9400000004</v>
      </c>
      <c r="LQ160" s="582">
        <f t="shared" si="102"/>
        <v>39514473.530000001</v>
      </c>
      <c r="LR160" s="582">
        <f t="shared" si="102"/>
        <v>12549206.140000001</v>
      </c>
      <c r="LS160" s="582">
        <f t="shared" si="102"/>
        <v>77664711.560000002</v>
      </c>
      <c r="LT160" s="582">
        <f t="shared" si="102"/>
        <v>83410563.180000007</v>
      </c>
      <c r="LU160" s="582">
        <f t="shared" si="102"/>
        <v>27333164.309999995</v>
      </c>
      <c r="LV160" s="582">
        <f t="shared" si="102"/>
        <v>1691862747.1700001</v>
      </c>
      <c r="LW160" s="582">
        <f t="shared" si="102"/>
        <v>484745968.7100001</v>
      </c>
      <c r="LX160" s="582">
        <f t="shared" si="102"/>
        <v>468619964.7700001</v>
      </c>
      <c r="LY160" s="582">
        <f t="shared" si="102"/>
        <v>195578237.72999999</v>
      </c>
      <c r="LZ160" s="582">
        <f t="shared" si="102"/>
        <v>11807549.459999986</v>
      </c>
      <c r="MA160" s="582">
        <f t="shared" si="102"/>
        <v>123950351.68000001</v>
      </c>
      <c r="MB160" s="582">
        <f t="shared" si="102"/>
        <v>60753133.469999991</v>
      </c>
      <c r="MC160" s="582">
        <f t="shared" si="102"/>
        <v>43839177.49000001</v>
      </c>
      <c r="MD160" s="582">
        <f t="shared" si="102"/>
        <v>89690442.189999998</v>
      </c>
      <c r="ME160" s="582">
        <f t="shared" si="102"/>
        <v>169849794.81</v>
      </c>
      <c r="MF160" s="582">
        <f t="shared" si="102"/>
        <v>49502110.679999992</v>
      </c>
      <c r="MG160" s="582">
        <f t="shared" si="102"/>
        <v>50920921.040000007</v>
      </c>
      <c r="MH160" s="582">
        <f t="shared" si="102"/>
        <v>246932083.42999995</v>
      </c>
      <c r="MI160" s="582">
        <f t="shared" si="102"/>
        <v>18234677.610000003</v>
      </c>
      <c r="MJ160" s="582">
        <f t="shared" si="102"/>
        <v>45368777.430000015</v>
      </c>
      <c r="MK160" s="582">
        <f t="shared" si="102"/>
        <v>21051696.469999999</v>
      </c>
      <c r="ML160" s="582">
        <f t="shared" si="102"/>
        <v>26651725.859999992</v>
      </c>
      <c r="MM160" s="582">
        <f t="shared" si="102"/>
        <v>53350062.549999982</v>
      </c>
      <c r="MN160" s="582">
        <f t="shared" si="102"/>
        <v>-12115373.529999997</v>
      </c>
      <c r="MO160" s="582">
        <f t="shared" si="102"/>
        <v>18083000.620000001</v>
      </c>
      <c r="MP160" s="582">
        <f t="shared" si="102"/>
        <v>5334564.5399999991</v>
      </c>
      <c r="MQ160" s="582">
        <f t="shared" si="102"/>
        <v>14087753.099999998</v>
      </c>
      <c r="MR160" s="582">
        <f t="shared" si="102"/>
        <v>4707385.7199999988</v>
      </c>
      <c r="MS160" s="582">
        <f t="shared" si="102"/>
        <v>27053480.399999991</v>
      </c>
      <c r="MT160" s="582">
        <f t="shared" si="102"/>
        <v>354059339.82000005</v>
      </c>
      <c r="MU160" s="582">
        <f t="shared" si="102"/>
        <v>14355121.719999991</v>
      </c>
      <c r="MV160" s="582">
        <f t="shared" si="102"/>
        <v>156023432.84999996</v>
      </c>
      <c r="MW160" s="582">
        <f t="shared" si="102"/>
        <v>75445782.700000018</v>
      </c>
      <c r="MX160" s="582">
        <f t="shared" si="102"/>
        <v>46197998.809999995</v>
      </c>
      <c r="MY160" s="582">
        <f t="shared" si="102"/>
        <v>64727888.260000005</v>
      </c>
      <c r="MZ160" s="582">
        <f t="shared" si="102"/>
        <v>293438574.59000003</v>
      </c>
      <c r="NA160" s="582">
        <f t="shared" si="102"/>
        <v>8248532.5199999958</v>
      </c>
      <c r="NB160" s="582">
        <f t="shared" si="102"/>
        <v>69860576.589999974</v>
      </c>
      <c r="NC160" s="582">
        <f t="shared" si="102"/>
        <v>-3153694.76</v>
      </c>
      <c r="ND160" s="582">
        <f t="shared" si="102"/>
        <v>35850556</v>
      </c>
      <c r="NE160" s="582">
        <f t="shared" si="102"/>
        <v>936459113.38999963</v>
      </c>
      <c r="NF160" s="582">
        <f t="shared" si="102"/>
        <v>508846254.87000006</v>
      </c>
      <c r="NG160" s="582">
        <f t="shared" si="102"/>
        <v>42323174.70000001</v>
      </c>
      <c r="NH160" s="582">
        <f t="shared" si="102"/>
        <v>785340632.25000012</v>
      </c>
      <c r="NI160" s="582">
        <f t="shared" si="102"/>
        <v>11602749.489999998</v>
      </c>
      <c r="NJ160" s="582">
        <f t="shared" si="102"/>
        <v>128011080.48000003</v>
      </c>
      <c r="NK160" s="582">
        <f t="shared" si="102"/>
        <v>369102161.28000003</v>
      </c>
      <c r="NL160" s="582">
        <f t="shared" si="102"/>
        <v>261208666.82999992</v>
      </c>
      <c r="NM160" s="582">
        <f t="shared" si="102"/>
        <v>30781836.399999999</v>
      </c>
      <c r="NN160" s="582">
        <f t="shared" si="102"/>
        <v>227639449.41</v>
      </c>
      <c r="NO160" s="582">
        <f t="shared" si="102"/>
        <v>117643829.74999999</v>
      </c>
      <c r="NP160" s="582">
        <f t="shared" si="102"/>
        <v>73067474.760000005</v>
      </c>
      <c r="NQ160" s="582">
        <f t="shared" si="102"/>
        <v>213284914.34999985</v>
      </c>
      <c r="NR160" s="582">
        <f t="shared" si="102"/>
        <v>60423949.170000002</v>
      </c>
      <c r="NS160" s="582">
        <f t="shared" si="102"/>
        <v>15265358.690000005</v>
      </c>
      <c r="NT160" s="582">
        <f t="shared" si="102"/>
        <v>39176898.090000004</v>
      </c>
      <c r="NU160" s="582">
        <f t="shared" si="102"/>
        <v>39167244.220000006</v>
      </c>
      <c r="NV160" s="582">
        <f t="shared" si="102"/>
        <v>10399102.360000001</v>
      </c>
      <c r="NW160" s="582">
        <f t="shared" si="102"/>
        <v>16031857.709999999</v>
      </c>
      <c r="NX160" s="582">
        <f t="shared" si="102"/>
        <v>301264851.15000021</v>
      </c>
      <c r="NY160" s="582">
        <f t="shared" ref="NY160:QJ160" si="103">NY59-NY158</f>
        <v>375611925.72000003</v>
      </c>
      <c r="NZ160" s="582">
        <f t="shared" si="103"/>
        <v>64368362.030000016</v>
      </c>
      <c r="OA160" s="582">
        <f t="shared" si="103"/>
        <v>-3059920.84</v>
      </c>
      <c r="OB160" s="582">
        <f t="shared" si="103"/>
        <v>30680997.800000004</v>
      </c>
      <c r="OC160" s="582">
        <f t="shared" si="103"/>
        <v>59049707.220000014</v>
      </c>
      <c r="OD160" s="582">
        <f t="shared" si="103"/>
        <v>-2554984.4499999974</v>
      </c>
      <c r="OE160" s="582">
        <f t="shared" si="103"/>
        <v>869407845.30999994</v>
      </c>
      <c r="OF160" s="582">
        <f t="shared" si="103"/>
        <v>-20266802.969999999</v>
      </c>
      <c r="OG160" s="582">
        <f t="shared" si="103"/>
        <v>66696900.07</v>
      </c>
      <c r="OH160" s="582">
        <f t="shared" si="103"/>
        <v>64375788.159999982</v>
      </c>
      <c r="OI160" s="582">
        <f t="shared" si="103"/>
        <v>-3846812.7300000004</v>
      </c>
      <c r="OJ160" s="582">
        <f t="shared" si="103"/>
        <v>128812672.17</v>
      </c>
      <c r="OK160" s="582">
        <f t="shared" si="103"/>
        <v>89770048.00999999</v>
      </c>
      <c r="OL160" s="582">
        <f t="shared" si="103"/>
        <v>-451345.89000000805</v>
      </c>
      <c r="OM160" s="582">
        <f t="shared" si="103"/>
        <v>113210603.11000001</v>
      </c>
      <c r="ON160" s="582">
        <f t="shared" si="103"/>
        <v>947714588.88000011</v>
      </c>
      <c r="OO160" s="582">
        <f t="shared" si="103"/>
        <v>191911118.67000002</v>
      </c>
      <c r="OP160" s="582">
        <f t="shared" si="103"/>
        <v>730541913.27999997</v>
      </c>
      <c r="OQ160" s="582">
        <f t="shared" si="103"/>
        <v>157758312.20999998</v>
      </c>
      <c r="OR160" s="582">
        <f t="shared" si="103"/>
        <v>9247631.7799999937</v>
      </c>
      <c r="OS160" s="582">
        <f t="shared" si="103"/>
        <v>95903604.75999999</v>
      </c>
      <c r="OT160" s="582">
        <f t="shared" si="103"/>
        <v>638912453.11000013</v>
      </c>
      <c r="OU160" s="582">
        <f t="shared" si="103"/>
        <v>38032343.349999994</v>
      </c>
      <c r="OV160" s="582">
        <f t="shared" si="103"/>
        <v>91961008.230000004</v>
      </c>
      <c r="OW160" s="582">
        <f t="shared" si="103"/>
        <v>83881195.110000014</v>
      </c>
      <c r="OX160" s="582">
        <f t="shared" si="103"/>
        <v>62243398.890000001</v>
      </c>
      <c r="OY160" s="582">
        <f t="shared" si="103"/>
        <v>264186182.35999998</v>
      </c>
      <c r="OZ160" s="582">
        <f t="shared" si="103"/>
        <v>38086216.450000003</v>
      </c>
      <c r="PA160" s="582">
        <f t="shared" si="103"/>
        <v>48075773.660000004</v>
      </c>
      <c r="PB160" s="582">
        <f t="shared" si="103"/>
        <v>40683944.780000001</v>
      </c>
      <c r="PC160" s="582">
        <f t="shared" si="103"/>
        <v>218780287.61999997</v>
      </c>
      <c r="PD160" s="582">
        <f t="shared" si="103"/>
        <v>16579484.779999999</v>
      </c>
      <c r="PE160" s="582">
        <f t="shared" si="103"/>
        <v>12372248.620000005</v>
      </c>
      <c r="PF160" s="582">
        <f t="shared" si="103"/>
        <v>10313734.040000003</v>
      </c>
      <c r="PG160" s="582">
        <f t="shared" si="103"/>
        <v>37481291.439999998</v>
      </c>
      <c r="PH160" s="582">
        <f t="shared" si="103"/>
        <v>113726395.14</v>
      </c>
      <c r="PI160" s="582">
        <f t="shared" si="103"/>
        <v>13791400.410000002</v>
      </c>
      <c r="PJ160" s="582">
        <f t="shared" si="103"/>
        <v>16284414.4</v>
      </c>
      <c r="PK160" s="582">
        <f t="shared" si="103"/>
        <v>13599662.490000006</v>
      </c>
      <c r="PL160" s="582">
        <f t="shared" si="103"/>
        <v>3678477.0099999942</v>
      </c>
      <c r="PM160" s="582">
        <f t="shared" si="103"/>
        <v>68025247.440000013</v>
      </c>
      <c r="PN160" s="582">
        <f t="shared" si="103"/>
        <v>38264524.68</v>
      </c>
      <c r="PO160" s="582">
        <f t="shared" si="103"/>
        <v>6407041.5</v>
      </c>
      <c r="PP160" s="582">
        <f t="shared" si="103"/>
        <v>75466141.129999995</v>
      </c>
      <c r="PQ160" s="582">
        <f t="shared" si="103"/>
        <v>9406208.3799999971</v>
      </c>
      <c r="PR160" s="582">
        <f t="shared" si="103"/>
        <v>29201809.870000005</v>
      </c>
      <c r="PS160" s="582">
        <f t="shared" si="103"/>
        <v>3479227.9300000016</v>
      </c>
      <c r="PT160" s="582">
        <f t="shared" si="103"/>
        <v>25675194.950000003</v>
      </c>
      <c r="PU160" s="582">
        <f t="shared" si="103"/>
        <v>-223663884.44000006</v>
      </c>
      <c r="PV160" s="582">
        <f t="shared" si="103"/>
        <v>-10247462.459999993</v>
      </c>
      <c r="PW160" s="582">
        <f t="shared" si="103"/>
        <v>-52805.620000004768</v>
      </c>
      <c r="PX160" s="582">
        <f t="shared" si="103"/>
        <v>73853764.300000012</v>
      </c>
      <c r="PY160" s="582">
        <f t="shared" si="103"/>
        <v>86098403.179999918</v>
      </c>
      <c r="PZ160" s="582">
        <f t="shared" si="103"/>
        <v>-4452656.700000003</v>
      </c>
      <c r="QA160" s="582">
        <f t="shared" si="103"/>
        <v>-11117836.170000002</v>
      </c>
      <c r="QB160" s="582">
        <f t="shared" si="103"/>
        <v>21006772.530000001</v>
      </c>
      <c r="QC160" s="582">
        <f t="shared" si="103"/>
        <v>122114695.82999998</v>
      </c>
      <c r="QD160" s="582">
        <f t="shared" si="103"/>
        <v>-4047910.2000000007</v>
      </c>
      <c r="QE160" s="582">
        <f t="shared" si="103"/>
        <v>140101391.86000001</v>
      </c>
      <c r="QF160" s="582">
        <f t="shared" si="103"/>
        <v>2274554.0599999987</v>
      </c>
      <c r="QG160" s="582">
        <f t="shared" si="103"/>
        <v>22140224.800000004</v>
      </c>
      <c r="QH160" s="582">
        <f t="shared" si="103"/>
        <v>64092692.939999998</v>
      </c>
      <c r="QI160" s="582">
        <f t="shared" si="103"/>
        <v>-30354426.070000011</v>
      </c>
      <c r="QJ160" s="582">
        <f t="shared" si="103"/>
        <v>35503823.259999998</v>
      </c>
      <c r="QK160" s="582">
        <f t="shared" ref="QK160:SV160" si="104">QK59-QK158</f>
        <v>-5315934.2799999975</v>
      </c>
      <c r="QL160" s="582">
        <f t="shared" si="104"/>
        <v>-7953144.4600000009</v>
      </c>
      <c r="QM160" s="582">
        <f t="shared" si="104"/>
        <v>-12861198.750000004</v>
      </c>
      <c r="QN160" s="582">
        <f t="shared" si="104"/>
        <v>24652957.129999965</v>
      </c>
      <c r="QO160" s="582">
        <f t="shared" si="104"/>
        <v>77139900.699999988</v>
      </c>
      <c r="QP160" s="582">
        <f t="shared" si="104"/>
        <v>-3579726.950000003</v>
      </c>
      <c r="QQ160" s="582">
        <f t="shared" si="104"/>
        <v>4129460.2599999988</v>
      </c>
      <c r="QR160" s="582">
        <f t="shared" si="104"/>
        <v>-6359122.1099999975</v>
      </c>
      <c r="QS160" s="582">
        <f t="shared" si="104"/>
        <v>4611689.68</v>
      </c>
      <c r="QT160" s="582">
        <f t="shared" si="104"/>
        <v>9557264.120000001</v>
      </c>
      <c r="QU160" s="582">
        <f t="shared" si="104"/>
        <v>11248147.920000017</v>
      </c>
      <c r="QV160" s="582">
        <f t="shared" si="104"/>
        <v>7259177.450000003</v>
      </c>
      <c r="QW160" s="582">
        <f t="shared" si="104"/>
        <v>146846722.79999998</v>
      </c>
      <c r="QX160" s="582">
        <f t="shared" si="104"/>
        <v>31181508.569999993</v>
      </c>
      <c r="QY160" s="582">
        <f t="shared" si="104"/>
        <v>25104494.27</v>
      </c>
      <c r="QZ160" s="582">
        <f t="shared" si="104"/>
        <v>147749836.16999999</v>
      </c>
      <c r="RA160" s="582">
        <f t="shared" si="104"/>
        <v>7916023.2100000009</v>
      </c>
      <c r="RB160" s="582">
        <f t="shared" si="104"/>
        <v>64431502.749999985</v>
      </c>
      <c r="RC160" s="582">
        <f t="shared" si="104"/>
        <v>131170504.00999999</v>
      </c>
      <c r="RD160" s="582">
        <f t="shared" si="104"/>
        <v>6423273.8400000036</v>
      </c>
      <c r="RE160" s="582">
        <f t="shared" si="104"/>
        <v>4908010.3100000042</v>
      </c>
      <c r="RF160" s="582">
        <f t="shared" si="104"/>
        <v>58822640.979999997</v>
      </c>
      <c r="RG160" s="582">
        <f t="shared" si="104"/>
        <v>7495599.1599999983</v>
      </c>
      <c r="RH160" s="582">
        <f t="shared" si="104"/>
        <v>818888791.04999983</v>
      </c>
      <c r="RI160" s="582">
        <f t="shared" si="104"/>
        <v>7241601.5400000066</v>
      </c>
      <c r="RJ160" s="582">
        <f t="shared" si="104"/>
        <v>-3466681.2300000004</v>
      </c>
      <c r="RK160" s="582">
        <f t="shared" si="104"/>
        <v>60143350.050000012</v>
      </c>
      <c r="RL160" s="582">
        <f t="shared" si="104"/>
        <v>8295658.0700000077</v>
      </c>
      <c r="RM160" s="582">
        <f t="shared" si="104"/>
        <v>6664716.6799999848</v>
      </c>
      <c r="RN160" s="582">
        <f t="shared" si="104"/>
        <v>-38467520.269999996</v>
      </c>
      <c r="RO160" s="582">
        <f t="shared" si="104"/>
        <v>52875969.359999999</v>
      </c>
      <c r="RP160" s="582">
        <f t="shared" si="104"/>
        <v>51514976.679999992</v>
      </c>
      <c r="RQ160" s="582">
        <f t="shared" si="104"/>
        <v>-30202248.630000003</v>
      </c>
      <c r="RR160" s="582">
        <f t="shared" si="104"/>
        <v>84181824.390000015</v>
      </c>
      <c r="RS160" s="582">
        <f t="shared" si="104"/>
        <v>6725367.049999997</v>
      </c>
      <c r="RT160" s="582">
        <f t="shared" si="104"/>
        <v>-4056522.77999999</v>
      </c>
      <c r="RU160" s="582">
        <f t="shared" si="104"/>
        <v>448405.83999998868</v>
      </c>
      <c r="RV160" s="582">
        <f t="shared" si="104"/>
        <v>-5925619.9399999995</v>
      </c>
      <c r="RW160" s="582">
        <f t="shared" si="104"/>
        <v>9742608.620000001</v>
      </c>
      <c r="RX160" s="582">
        <f t="shared" si="104"/>
        <v>27088957.099999994</v>
      </c>
      <c r="RY160" s="582">
        <f t="shared" si="104"/>
        <v>29787716.949999992</v>
      </c>
      <c r="RZ160" s="582">
        <f t="shared" si="104"/>
        <v>-2723353.0699999984</v>
      </c>
      <c r="SA160" s="582">
        <f t="shared" si="104"/>
        <v>13374246</v>
      </c>
      <c r="SB160" s="582">
        <f t="shared" si="104"/>
        <v>11287277.710000008</v>
      </c>
      <c r="SC160" s="582">
        <f t="shared" si="104"/>
        <v>58742220.169999994</v>
      </c>
      <c r="SD160" s="582">
        <f t="shared" si="104"/>
        <v>27275629.109999999</v>
      </c>
      <c r="SE160" s="582">
        <f t="shared" si="104"/>
        <v>20545369.910000008</v>
      </c>
      <c r="SF160" s="582">
        <f t="shared" si="104"/>
        <v>3453762.3299999982</v>
      </c>
      <c r="SG160" s="582">
        <f t="shared" si="104"/>
        <v>1597636.2700000033</v>
      </c>
      <c r="SH160" s="582">
        <f t="shared" si="104"/>
        <v>19705474.559999999</v>
      </c>
      <c r="SI160" s="582">
        <f t="shared" si="104"/>
        <v>2318471.4700000025</v>
      </c>
      <c r="SJ160" s="582">
        <f t="shared" si="104"/>
        <v>19188168.310000002</v>
      </c>
      <c r="SK160" s="582">
        <f t="shared" si="104"/>
        <v>35389090.629999995</v>
      </c>
      <c r="SL160" s="582">
        <f t="shared" si="104"/>
        <v>-63794070.200000018</v>
      </c>
      <c r="SM160" s="582">
        <f t="shared" si="104"/>
        <v>-935932.50000000093</v>
      </c>
      <c r="SN160" s="582">
        <f t="shared" si="104"/>
        <v>72539136.629999995</v>
      </c>
      <c r="SO160" s="582">
        <f t="shared" si="104"/>
        <v>37696113.660000004</v>
      </c>
      <c r="SP160" s="582">
        <f t="shared" si="104"/>
        <v>5190312.709999999</v>
      </c>
      <c r="SQ160" s="582">
        <f t="shared" si="104"/>
        <v>8697182.5099999979</v>
      </c>
      <c r="SR160" s="582">
        <f t="shared" si="104"/>
        <v>34924326.32</v>
      </c>
      <c r="SS160" s="582">
        <f t="shared" si="104"/>
        <v>27956773.189999998</v>
      </c>
      <c r="ST160" s="582">
        <f t="shared" si="104"/>
        <v>43325452.490000002</v>
      </c>
      <c r="SU160" s="582">
        <f t="shared" si="104"/>
        <v>7121410.8899999987</v>
      </c>
      <c r="SV160" s="582">
        <f t="shared" si="104"/>
        <v>-149711145.50000003</v>
      </c>
      <c r="SW160" s="582">
        <f t="shared" ref="SW160:VH160" si="105">SW59-SW158</f>
        <v>31677244.910000004</v>
      </c>
      <c r="SX160" s="582">
        <f t="shared" si="105"/>
        <v>-3258462.1799999923</v>
      </c>
      <c r="SY160" s="582">
        <f t="shared" si="105"/>
        <v>17170052.640000004</v>
      </c>
      <c r="SZ160" s="582">
        <f t="shared" si="105"/>
        <v>3580770.1900000013</v>
      </c>
      <c r="TA160" s="582">
        <f t="shared" si="105"/>
        <v>14424176.75</v>
      </c>
      <c r="TB160" s="582">
        <f t="shared" si="105"/>
        <v>3119103.24</v>
      </c>
      <c r="TC160" s="582">
        <f t="shared" si="105"/>
        <v>-34541843.699999988</v>
      </c>
      <c r="TD160" s="582">
        <f t="shared" si="105"/>
        <v>2098050.7599999998</v>
      </c>
      <c r="TE160" s="582">
        <f t="shared" si="105"/>
        <v>-5619462.8200000022</v>
      </c>
      <c r="TF160" s="582">
        <f t="shared" si="105"/>
        <v>4777963.2799999937</v>
      </c>
      <c r="TG160" s="582">
        <f t="shared" si="105"/>
        <v>-4317166.2799999937</v>
      </c>
      <c r="TH160" s="582">
        <f t="shared" si="105"/>
        <v>52306891.32</v>
      </c>
      <c r="TI160" s="582">
        <f t="shared" si="105"/>
        <v>2629896.379999999</v>
      </c>
      <c r="TJ160" s="582">
        <f t="shared" si="105"/>
        <v>-175165714.18000007</v>
      </c>
      <c r="TK160" s="582">
        <f t="shared" si="105"/>
        <v>47697215.759999998</v>
      </c>
      <c r="TL160" s="582">
        <f t="shared" si="105"/>
        <v>27145876.469999999</v>
      </c>
      <c r="TM160" s="582">
        <f t="shared" si="105"/>
        <v>-13106400.790000003</v>
      </c>
      <c r="TN160" s="582">
        <f t="shared" si="105"/>
        <v>9964483.5000000075</v>
      </c>
      <c r="TO160" s="582">
        <f t="shared" si="105"/>
        <v>12962138.899999997</v>
      </c>
      <c r="TP160" s="582">
        <f t="shared" si="105"/>
        <v>10754748.57</v>
      </c>
      <c r="TQ160" s="582">
        <f t="shared" si="105"/>
        <v>-1877332.7199999839</v>
      </c>
      <c r="TR160" s="582">
        <f t="shared" si="105"/>
        <v>24114244.999999996</v>
      </c>
      <c r="TS160" s="582">
        <f t="shared" si="105"/>
        <v>-12683373.420000004</v>
      </c>
      <c r="TT160" s="582">
        <f t="shared" si="105"/>
        <v>6608506.2199999951</v>
      </c>
      <c r="TU160" s="582">
        <f t="shared" si="105"/>
        <v>32111299.420000002</v>
      </c>
      <c r="TV160" s="582">
        <f t="shared" si="105"/>
        <v>4043583.51</v>
      </c>
      <c r="TW160" s="582">
        <f t="shared" si="105"/>
        <v>18364504.759999998</v>
      </c>
      <c r="TX160" s="582">
        <f t="shared" si="105"/>
        <v>6251056.9600000028</v>
      </c>
      <c r="TY160" s="582">
        <f t="shared" si="105"/>
        <v>42377468.980000004</v>
      </c>
      <c r="TZ160" s="582">
        <f t="shared" si="105"/>
        <v>92091258.690000013</v>
      </c>
      <c r="UA160" s="582">
        <f t="shared" si="105"/>
        <v>35865634.490000002</v>
      </c>
      <c r="UB160" s="582">
        <f t="shared" si="105"/>
        <v>346536419.12</v>
      </c>
      <c r="UC160" s="582">
        <f t="shared" si="105"/>
        <v>-10697484.400000006</v>
      </c>
      <c r="UD160" s="582">
        <f t="shared" si="105"/>
        <v>-8434369.2299999967</v>
      </c>
      <c r="UE160" s="582">
        <f t="shared" si="105"/>
        <v>1813427.1999999993</v>
      </c>
      <c r="UF160" s="582">
        <f t="shared" si="105"/>
        <v>-182945884.16999996</v>
      </c>
      <c r="UG160" s="582">
        <f t="shared" si="105"/>
        <v>21467019.75</v>
      </c>
      <c r="UH160" s="582">
        <f t="shared" si="105"/>
        <v>-7112062.7100000028</v>
      </c>
      <c r="UI160" s="582">
        <f t="shared" si="105"/>
        <v>19524956.699999999</v>
      </c>
      <c r="UJ160" s="582">
        <f t="shared" si="105"/>
        <v>3138341.879999999</v>
      </c>
      <c r="UK160" s="582">
        <f t="shared" si="105"/>
        <v>146735162.70000005</v>
      </c>
      <c r="UL160" s="582">
        <f t="shared" si="105"/>
        <v>15489288.74000001</v>
      </c>
      <c r="UM160" s="582">
        <f t="shared" si="105"/>
        <v>19602715.859999999</v>
      </c>
      <c r="UN160" s="582">
        <f t="shared" si="105"/>
        <v>-4347232.3699999899</v>
      </c>
      <c r="UO160" s="582">
        <f t="shared" si="105"/>
        <v>21990934.010000013</v>
      </c>
      <c r="UP160" s="582">
        <f t="shared" si="105"/>
        <v>-5497663.0800000057</v>
      </c>
      <c r="UQ160" s="582">
        <f t="shared" si="105"/>
        <v>577275098.30999982</v>
      </c>
      <c r="UR160" s="582">
        <f t="shared" si="105"/>
        <v>-5727012.2799999937</v>
      </c>
      <c r="US160" s="582">
        <f t="shared" si="105"/>
        <v>-15577436.919999998</v>
      </c>
      <c r="UT160" s="582">
        <f t="shared" si="105"/>
        <v>-31119526.139999956</v>
      </c>
      <c r="UU160" s="582">
        <f t="shared" si="105"/>
        <v>26657680.98</v>
      </c>
      <c r="UV160" s="582">
        <f t="shared" si="105"/>
        <v>-20221473.459999997</v>
      </c>
      <c r="UW160" s="582">
        <f t="shared" si="105"/>
        <v>-17041204.589999974</v>
      </c>
      <c r="UX160" s="582">
        <f t="shared" si="105"/>
        <v>1449142.5799999982</v>
      </c>
      <c r="UY160" s="582">
        <f t="shared" si="105"/>
        <v>-14911814.040000001</v>
      </c>
      <c r="UZ160" s="582">
        <f t="shared" si="105"/>
        <v>19732795.670000002</v>
      </c>
      <c r="VA160" s="582">
        <f t="shared" si="105"/>
        <v>1331779.2699999996</v>
      </c>
      <c r="VB160" s="582">
        <f t="shared" si="105"/>
        <v>-7728788.2900000066</v>
      </c>
      <c r="VC160" s="582">
        <f t="shared" si="105"/>
        <v>32890641.119999997</v>
      </c>
      <c r="VD160" s="582">
        <f t="shared" si="105"/>
        <v>28819810.609999999</v>
      </c>
      <c r="VE160" s="582">
        <f t="shared" si="105"/>
        <v>2749247.8999999985</v>
      </c>
      <c r="VF160" s="582">
        <f t="shared" si="105"/>
        <v>1126896.4199999981</v>
      </c>
      <c r="VG160" s="582">
        <f t="shared" si="105"/>
        <v>8553113.2400000021</v>
      </c>
      <c r="VH160" s="582">
        <f t="shared" si="105"/>
        <v>2810129.1500000022</v>
      </c>
      <c r="VI160" s="582">
        <f t="shared" ref="VI160:XT160" si="106">VI59-VI158</f>
        <v>-16243895.550000004</v>
      </c>
      <c r="VJ160" s="582">
        <f t="shared" si="106"/>
        <v>-5853059.1199999992</v>
      </c>
      <c r="VK160" s="582">
        <f t="shared" si="106"/>
        <v>12852486.850000001</v>
      </c>
      <c r="VL160" s="582">
        <f t="shared" si="106"/>
        <v>11257464.700000001</v>
      </c>
      <c r="VM160" s="582">
        <f t="shared" si="106"/>
        <v>-76249153.049999952</v>
      </c>
      <c r="VN160" s="582">
        <f t="shared" si="106"/>
        <v>11236734.609999999</v>
      </c>
      <c r="VO160" s="582">
        <f t="shared" si="106"/>
        <v>39954578</v>
      </c>
      <c r="VP160" s="582">
        <f t="shared" si="106"/>
        <v>8760830.3999999985</v>
      </c>
      <c r="VQ160" s="582">
        <f t="shared" si="106"/>
        <v>3320815.3399999961</v>
      </c>
      <c r="VR160" s="582">
        <f t="shared" si="106"/>
        <v>5867767.7300000042</v>
      </c>
      <c r="VS160" s="582">
        <f t="shared" si="106"/>
        <v>24539518.399999995</v>
      </c>
      <c r="VT160" s="582">
        <f t="shared" si="106"/>
        <v>6581588.3699999992</v>
      </c>
      <c r="VU160" s="582">
        <f t="shared" si="106"/>
        <v>12127498.709999997</v>
      </c>
      <c r="VV160" s="582">
        <f t="shared" si="106"/>
        <v>40031514.799999997</v>
      </c>
      <c r="VW160" s="582">
        <f t="shared" si="106"/>
        <v>10409247.439999998</v>
      </c>
      <c r="VX160" s="582">
        <f t="shared" si="106"/>
        <v>75578722.530000001</v>
      </c>
      <c r="VY160" s="582">
        <f t="shared" si="106"/>
        <v>-4032748.1099999994</v>
      </c>
      <c r="VZ160" s="582">
        <f t="shared" si="106"/>
        <v>54446451</v>
      </c>
      <c r="WA160" s="582">
        <f t="shared" si="106"/>
        <v>-889056.46999999881</v>
      </c>
      <c r="WB160" s="582">
        <f t="shared" si="106"/>
        <v>2439301219.3299999</v>
      </c>
      <c r="WC160" s="582">
        <f t="shared" si="106"/>
        <v>36619633.959999993</v>
      </c>
      <c r="WD160" s="582">
        <f t="shared" si="106"/>
        <v>70641280.499999985</v>
      </c>
      <c r="WE160" s="582">
        <f t="shared" si="106"/>
        <v>60670292.110000007</v>
      </c>
      <c r="WF160" s="582">
        <f t="shared" si="106"/>
        <v>33739181.540000007</v>
      </c>
      <c r="WG160" s="582">
        <f t="shared" si="106"/>
        <v>3181056.0600000024</v>
      </c>
      <c r="WH160" s="582">
        <f t="shared" si="106"/>
        <v>10482814.860000014</v>
      </c>
      <c r="WI160" s="582">
        <f t="shared" si="106"/>
        <v>34195580.079999983</v>
      </c>
      <c r="WJ160" s="582">
        <f t="shared" si="106"/>
        <v>52240106.219999991</v>
      </c>
      <c r="WK160" s="582">
        <f t="shared" si="106"/>
        <v>41685641.789999999</v>
      </c>
      <c r="WL160" s="582">
        <f t="shared" si="106"/>
        <v>8080713.2699999996</v>
      </c>
      <c r="WM160" s="582">
        <f t="shared" si="106"/>
        <v>-15686483.809999995</v>
      </c>
      <c r="WN160" s="582">
        <f t="shared" si="106"/>
        <v>68243355.670000017</v>
      </c>
      <c r="WO160" s="582">
        <f t="shared" si="106"/>
        <v>-12695901.43</v>
      </c>
      <c r="WP160" s="582">
        <f t="shared" si="106"/>
        <v>42967443.450000003</v>
      </c>
      <c r="WQ160" s="582">
        <f t="shared" si="106"/>
        <v>65954759.889999986</v>
      </c>
      <c r="WR160" s="582">
        <f t="shared" si="106"/>
        <v>19997395.440000005</v>
      </c>
      <c r="WS160" s="582">
        <f t="shared" si="106"/>
        <v>83108961.620000005</v>
      </c>
      <c r="WT160" s="582">
        <f t="shared" si="106"/>
        <v>15125464.679999996</v>
      </c>
      <c r="WU160" s="582">
        <f t="shared" si="106"/>
        <v>50995125.719999991</v>
      </c>
      <c r="WV160" s="582">
        <f t="shared" si="106"/>
        <v>23229896.659999996</v>
      </c>
      <c r="WW160" s="582">
        <f t="shared" si="106"/>
        <v>-6235570.9400000051</v>
      </c>
      <c r="WX160" s="582">
        <f t="shared" si="106"/>
        <v>23869717.180000011</v>
      </c>
      <c r="WY160" s="582">
        <f t="shared" si="106"/>
        <v>8909226.730000006</v>
      </c>
      <c r="WZ160" s="582">
        <f t="shared" si="106"/>
        <v>24835505.019999996</v>
      </c>
      <c r="XA160" s="582">
        <f t="shared" si="106"/>
        <v>281639.58999999985</v>
      </c>
      <c r="XB160" s="582">
        <f t="shared" si="106"/>
        <v>269773.62000000104</v>
      </c>
      <c r="XC160" s="582">
        <f t="shared" si="106"/>
        <v>16398565.969999997</v>
      </c>
      <c r="XD160" s="582">
        <f t="shared" si="106"/>
        <v>111992618.84</v>
      </c>
      <c r="XE160" s="582">
        <f t="shared" si="106"/>
        <v>-5032541.2840000018</v>
      </c>
      <c r="XF160" s="582">
        <f t="shared" si="106"/>
        <v>37449617.239999995</v>
      </c>
      <c r="XG160" s="582">
        <f t="shared" si="106"/>
        <v>14806125.990000002</v>
      </c>
      <c r="XH160" s="582">
        <f t="shared" si="106"/>
        <v>2651742.6000000034</v>
      </c>
      <c r="XI160" s="582">
        <f t="shared" si="106"/>
        <v>890663771.08000016</v>
      </c>
      <c r="XJ160" s="582">
        <f t="shared" si="106"/>
        <v>70696577.980000004</v>
      </c>
      <c r="XK160" s="582">
        <f t="shared" si="106"/>
        <v>109939869.65000001</v>
      </c>
      <c r="XL160" s="582">
        <f t="shared" si="106"/>
        <v>52630417.709999949</v>
      </c>
      <c r="XM160" s="582">
        <f t="shared" si="106"/>
        <v>40163770.600000001</v>
      </c>
      <c r="XN160" s="582">
        <f t="shared" si="106"/>
        <v>59662309.030000001</v>
      </c>
      <c r="XO160" s="582">
        <f t="shared" si="106"/>
        <v>103579016.78</v>
      </c>
      <c r="XP160" s="582">
        <f t="shared" si="106"/>
        <v>112244930.38999999</v>
      </c>
      <c r="XQ160" s="582">
        <f t="shared" si="106"/>
        <v>26279109.260000005</v>
      </c>
      <c r="XR160" s="582">
        <f t="shared" si="106"/>
        <v>124860849.56999999</v>
      </c>
      <c r="XS160" s="582">
        <f t="shared" si="106"/>
        <v>92144023.340000004</v>
      </c>
      <c r="XT160" s="582">
        <f t="shared" si="106"/>
        <v>32266277.660000004</v>
      </c>
      <c r="XU160" s="582">
        <f t="shared" ref="XU160:AAF160" si="107">XU59-XU158</f>
        <v>37730604.520000003</v>
      </c>
      <c r="XV160" s="582">
        <f t="shared" si="107"/>
        <v>71020827.019999996</v>
      </c>
      <c r="XW160" s="582">
        <f t="shared" si="107"/>
        <v>82594673.010000005</v>
      </c>
      <c r="XX160" s="582">
        <f t="shared" si="107"/>
        <v>6424568.7599999979</v>
      </c>
      <c r="XY160" s="582">
        <f t="shared" si="107"/>
        <v>23790107.149999999</v>
      </c>
      <c r="XZ160" s="582">
        <f t="shared" si="107"/>
        <v>33384219.739999998</v>
      </c>
      <c r="YA160" s="582">
        <f t="shared" si="107"/>
        <v>21419613.430000003</v>
      </c>
      <c r="YB160" s="582">
        <f t="shared" si="107"/>
        <v>52500139.190000005</v>
      </c>
      <c r="YC160" s="582">
        <f t="shared" si="107"/>
        <v>41801867.119999997</v>
      </c>
      <c r="YD160" s="582">
        <f t="shared" si="107"/>
        <v>74541788.610000014</v>
      </c>
      <c r="YE160" s="582">
        <f t="shared" si="107"/>
        <v>49159677.890000001</v>
      </c>
      <c r="YF160" s="582">
        <f t="shared" si="107"/>
        <v>586250301.14999986</v>
      </c>
      <c r="YG160" s="582">
        <f t="shared" si="107"/>
        <v>92237072.989999995</v>
      </c>
      <c r="YH160" s="582">
        <f t="shared" si="107"/>
        <v>98350735.210000038</v>
      </c>
      <c r="YI160" s="582">
        <f t="shared" si="107"/>
        <v>75825558.299999997</v>
      </c>
      <c r="YJ160" s="582">
        <f t="shared" si="107"/>
        <v>292992269.1500001</v>
      </c>
      <c r="YK160" s="582">
        <f t="shared" si="107"/>
        <v>71765511.050000012</v>
      </c>
      <c r="YL160" s="582">
        <f t="shared" si="107"/>
        <v>79609246.51000002</v>
      </c>
      <c r="YM160" s="582">
        <f t="shared" si="107"/>
        <v>45048453.389999993</v>
      </c>
      <c r="YN160" s="582">
        <f t="shared" si="107"/>
        <v>7636052</v>
      </c>
      <c r="YO160" s="582">
        <f t="shared" si="107"/>
        <v>22284213.860000014</v>
      </c>
      <c r="YP160" s="582">
        <f t="shared" si="107"/>
        <v>69589475.63000001</v>
      </c>
      <c r="YQ160" s="582">
        <f t="shared" si="107"/>
        <v>61003859.450000018</v>
      </c>
      <c r="YR160" s="582">
        <f t="shared" si="107"/>
        <v>33987833.049999997</v>
      </c>
      <c r="YS160" s="582">
        <f t="shared" si="107"/>
        <v>52407056.150000006</v>
      </c>
      <c r="YT160" s="582">
        <f t="shared" si="107"/>
        <v>97434831.75999999</v>
      </c>
      <c r="YU160" s="582">
        <f t="shared" si="107"/>
        <v>109691977.14999999</v>
      </c>
      <c r="YV160" s="582">
        <f t="shared" si="107"/>
        <v>63875448.68999999</v>
      </c>
      <c r="YW160" s="582">
        <f t="shared" si="107"/>
        <v>51696148.900000006</v>
      </c>
      <c r="YX160" s="582">
        <f t="shared" si="107"/>
        <v>19584502.560000002</v>
      </c>
      <c r="YY160" s="582">
        <f t="shared" si="107"/>
        <v>31463786.340000007</v>
      </c>
      <c r="YZ160" s="582">
        <f t="shared" si="107"/>
        <v>29947272.010000005</v>
      </c>
      <c r="ZA160" s="582">
        <f t="shared" si="107"/>
        <v>9128714.5100000016</v>
      </c>
      <c r="ZB160" s="582">
        <f t="shared" si="107"/>
        <v>11023637.630000003</v>
      </c>
      <c r="ZC160" s="582">
        <f t="shared" si="107"/>
        <v>23160056.219999999</v>
      </c>
      <c r="ZD160" s="582">
        <f t="shared" si="107"/>
        <v>193152286.69</v>
      </c>
      <c r="ZE160" s="582">
        <f t="shared" si="107"/>
        <v>22791947.259999998</v>
      </c>
      <c r="ZF160" s="582">
        <f t="shared" si="107"/>
        <v>57767365.710000001</v>
      </c>
      <c r="ZG160" s="582">
        <f t="shared" si="107"/>
        <v>24701666.340000004</v>
      </c>
      <c r="ZH160" s="582">
        <f t="shared" si="107"/>
        <v>46367630.730000004</v>
      </c>
      <c r="ZI160" s="582">
        <f t="shared" si="107"/>
        <v>20122957.199999999</v>
      </c>
      <c r="ZJ160" s="582">
        <f t="shared" si="107"/>
        <v>26350937.019999996</v>
      </c>
      <c r="ZK160" s="582">
        <f t="shared" si="107"/>
        <v>16305276.050000003</v>
      </c>
      <c r="ZL160" s="582">
        <f t="shared" si="107"/>
        <v>21316142.400000021</v>
      </c>
      <c r="ZM160" s="582">
        <f t="shared" si="107"/>
        <v>165886981.97999996</v>
      </c>
      <c r="ZN160" s="582">
        <f t="shared" si="107"/>
        <v>31794315.209999993</v>
      </c>
      <c r="ZO160" s="582">
        <f t="shared" si="107"/>
        <v>27672684.409999996</v>
      </c>
      <c r="ZP160" s="582">
        <f t="shared" si="107"/>
        <v>319246676.03000003</v>
      </c>
      <c r="ZQ160" s="582">
        <f t="shared" si="107"/>
        <v>104764615.45</v>
      </c>
      <c r="ZR160" s="582">
        <f t="shared" si="107"/>
        <v>63821195.68</v>
      </c>
      <c r="ZS160" s="582">
        <f t="shared" si="107"/>
        <v>26898530.319999997</v>
      </c>
      <c r="ZT160" s="582">
        <f t="shared" si="107"/>
        <v>135039766</v>
      </c>
      <c r="ZU160" s="582">
        <f t="shared" si="107"/>
        <v>317336759.41000003</v>
      </c>
      <c r="ZV160" s="582">
        <f t="shared" si="107"/>
        <v>-2527034.2000000104</v>
      </c>
      <c r="ZW160" s="582">
        <f t="shared" si="107"/>
        <v>43236904.559999995</v>
      </c>
      <c r="ZX160" s="582">
        <f t="shared" si="107"/>
        <v>46322152.649999999</v>
      </c>
      <c r="ZY160" s="582">
        <f t="shared" si="107"/>
        <v>13665212.170000006</v>
      </c>
      <c r="ZZ160" s="582">
        <f t="shared" si="107"/>
        <v>64667350.810000002</v>
      </c>
      <c r="AAA160" s="582">
        <f t="shared" si="107"/>
        <v>12140921.07</v>
      </c>
      <c r="AAB160" s="582">
        <f t="shared" si="107"/>
        <v>22536408.199999996</v>
      </c>
      <c r="AAC160" s="582">
        <f t="shared" si="107"/>
        <v>34795719.930000007</v>
      </c>
      <c r="AAD160" s="582">
        <f t="shared" si="107"/>
        <v>44069435.439999998</v>
      </c>
      <c r="AAE160" s="582">
        <f t="shared" si="107"/>
        <v>67740822.070000008</v>
      </c>
      <c r="AAF160" s="582">
        <f t="shared" si="107"/>
        <v>62658906.809999995</v>
      </c>
      <c r="AAG160" s="582">
        <f t="shared" ref="AAG160:ACR160" si="108">AAG59-AAG158</f>
        <v>13616904.630000003</v>
      </c>
      <c r="AAH160" s="582">
        <f t="shared" si="108"/>
        <v>29206652.130000003</v>
      </c>
      <c r="AAI160" s="582">
        <f t="shared" si="108"/>
        <v>69073015.350000024</v>
      </c>
      <c r="AAJ160" s="582">
        <f t="shared" si="108"/>
        <v>6872839.8599999994</v>
      </c>
      <c r="AAK160" s="582">
        <f t="shared" si="108"/>
        <v>8927886.7299999967</v>
      </c>
      <c r="AAL160" s="582">
        <f t="shared" si="108"/>
        <v>-1725284.1400000006</v>
      </c>
      <c r="AAM160" s="582">
        <f t="shared" si="108"/>
        <v>23924196.150000002</v>
      </c>
      <c r="AAN160" s="582">
        <f t="shared" si="108"/>
        <v>-1461996.0500000045</v>
      </c>
      <c r="AAO160" s="582">
        <f t="shared" si="108"/>
        <v>13651155.030000001</v>
      </c>
      <c r="AAP160" s="582">
        <f t="shared" si="108"/>
        <v>343550653.86000001</v>
      </c>
      <c r="AAQ160" s="582">
        <f t="shared" si="108"/>
        <v>117510.49000000209</v>
      </c>
      <c r="AAR160" s="582">
        <f t="shared" si="108"/>
        <v>38809376.200000003</v>
      </c>
      <c r="AAS160" s="582">
        <f t="shared" si="108"/>
        <v>178941466.23000002</v>
      </c>
      <c r="AAT160" s="582">
        <f t="shared" si="108"/>
        <v>31335602.120000005</v>
      </c>
      <c r="AAU160" s="582">
        <f t="shared" si="108"/>
        <v>83257134.819999993</v>
      </c>
      <c r="AAV160" s="582">
        <f t="shared" si="108"/>
        <v>6995172.9399999976</v>
      </c>
      <c r="AAW160" s="582">
        <f t="shared" si="108"/>
        <v>87539759.530000001</v>
      </c>
      <c r="AAX160" s="582">
        <f t="shared" si="108"/>
        <v>20409144.760000005</v>
      </c>
      <c r="AAY160" s="582">
        <f t="shared" si="108"/>
        <v>18891503.539999999</v>
      </c>
      <c r="AAZ160" s="582">
        <f t="shared" si="108"/>
        <v>45044389.310000002</v>
      </c>
      <c r="ABA160" s="582">
        <f t="shared" si="108"/>
        <v>42976670.00999999</v>
      </c>
      <c r="ABB160" s="582">
        <f t="shared" si="108"/>
        <v>69512005.25</v>
      </c>
      <c r="ABC160" s="582">
        <f t="shared" si="108"/>
        <v>7104111.3199999984</v>
      </c>
      <c r="ABD160" s="582">
        <f t="shared" si="108"/>
        <v>-760533.60000000149</v>
      </c>
      <c r="ABE160" s="582">
        <f t="shared" si="108"/>
        <v>27748114.960000001</v>
      </c>
      <c r="ABF160" s="582">
        <f t="shared" si="108"/>
        <v>33578359.530000001</v>
      </c>
      <c r="ABG160" s="582">
        <f t="shared" si="108"/>
        <v>66461159.090000011</v>
      </c>
      <c r="ABH160" s="582">
        <f t="shared" si="108"/>
        <v>13831189.459999997</v>
      </c>
      <c r="ABI160" s="582">
        <f t="shared" si="108"/>
        <v>39288781.630000025</v>
      </c>
      <c r="ABJ160" s="582">
        <f t="shared" si="108"/>
        <v>62908178.549999982</v>
      </c>
      <c r="ABK160" s="582">
        <f t="shared" si="108"/>
        <v>33136828.529999997</v>
      </c>
      <c r="ABL160" s="582">
        <f t="shared" si="108"/>
        <v>23637532.009999998</v>
      </c>
      <c r="ABM160" s="582">
        <f t="shared" si="108"/>
        <v>-37240.309999998659</v>
      </c>
      <c r="ABN160" s="582">
        <f t="shared" si="108"/>
        <v>35730454.559999995</v>
      </c>
      <c r="ABO160" s="582">
        <f t="shared" si="108"/>
        <v>16102587.949999999</v>
      </c>
      <c r="ABP160" s="582">
        <f t="shared" si="108"/>
        <v>245395018.5</v>
      </c>
      <c r="ABQ160" s="582">
        <f t="shared" si="108"/>
        <v>80770327.519999996</v>
      </c>
      <c r="ABR160" s="582">
        <f t="shared" si="108"/>
        <v>25696964.219999995</v>
      </c>
      <c r="ABS160" s="582">
        <f t="shared" si="108"/>
        <v>133729251.55999999</v>
      </c>
      <c r="ABT160" s="582">
        <f t="shared" si="108"/>
        <v>125476279.31</v>
      </c>
      <c r="ABU160" s="582">
        <f t="shared" si="108"/>
        <v>97944996.169999987</v>
      </c>
      <c r="ABV160" s="582">
        <f t="shared" si="108"/>
        <v>22586882.749999996</v>
      </c>
      <c r="ABW160" s="582">
        <f t="shared" si="108"/>
        <v>47590543.480000004</v>
      </c>
      <c r="ABX160" s="582">
        <f t="shared" si="108"/>
        <v>39952390.960000001</v>
      </c>
      <c r="ABY160" s="582">
        <f t="shared" si="108"/>
        <v>8451912.2199999094</v>
      </c>
      <c r="ABZ160" s="582">
        <f t="shared" si="108"/>
        <v>45497481.920000002</v>
      </c>
      <c r="ACA160" s="582">
        <f t="shared" si="108"/>
        <v>46943811.770000003</v>
      </c>
      <c r="ACB160" s="582">
        <f t="shared" si="108"/>
        <v>22296426.479999997</v>
      </c>
      <c r="ACC160" s="582">
        <f t="shared" si="108"/>
        <v>15810313.849999998</v>
      </c>
      <c r="ACD160" s="582">
        <f t="shared" si="108"/>
        <v>-20897322.329999998</v>
      </c>
      <c r="ACE160" s="582">
        <f t="shared" si="108"/>
        <v>9837968.7899999991</v>
      </c>
      <c r="ACF160" s="582">
        <f t="shared" si="108"/>
        <v>9790855.700000003</v>
      </c>
      <c r="ACG160" s="582">
        <f t="shared" si="108"/>
        <v>12500414.829999996</v>
      </c>
      <c r="ACH160" s="582">
        <f t="shared" si="108"/>
        <v>27009830.629999999</v>
      </c>
      <c r="ACI160" s="582">
        <f t="shared" si="108"/>
        <v>10284422.120000001</v>
      </c>
      <c r="ACJ160" s="582">
        <f t="shared" si="108"/>
        <v>137180283.70000005</v>
      </c>
      <c r="ACK160" s="582">
        <f t="shared" si="108"/>
        <v>41482466.850000001</v>
      </c>
      <c r="ACL160" s="582">
        <f t="shared" si="108"/>
        <v>12835859.299999993</v>
      </c>
      <c r="ACM160" s="582">
        <f t="shared" si="108"/>
        <v>97339217.51000002</v>
      </c>
      <c r="ACN160" s="582">
        <f t="shared" si="108"/>
        <v>7086129.9300000006</v>
      </c>
      <c r="ACO160" s="582">
        <f t="shared" si="108"/>
        <v>-15443469.719999995</v>
      </c>
      <c r="ACP160" s="582">
        <f t="shared" si="108"/>
        <v>37314687.140000001</v>
      </c>
      <c r="ACQ160" s="582">
        <f t="shared" si="108"/>
        <v>231575190.09000009</v>
      </c>
      <c r="ACR160" s="582">
        <f t="shared" si="108"/>
        <v>239825451.08000004</v>
      </c>
      <c r="ACS160" s="582">
        <f t="shared" ref="ACS160:AFD160" si="109">ACS59-ACS158</f>
        <v>6230858.6599999964</v>
      </c>
      <c r="ACT160" s="582">
        <f t="shared" si="109"/>
        <v>1680581.6200000048</v>
      </c>
      <c r="ACU160" s="582">
        <f t="shared" si="109"/>
        <v>42156863.689999975</v>
      </c>
      <c r="ACV160" s="582">
        <f t="shared" si="109"/>
        <v>53456197.470000006</v>
      </c>
      <c r="ACW160" s="582">
        <f t="shared" si="109"/>
        <v>564376242.17999995</v>
      </c>
      <c r="ACX160" s="582">
        <f t="shared" si="109"/>
        <v>1281014.4099999964</v>
      </c>
      <c r="ACY160" s="582">
        <f t="shared" si="109"/>
        <v>41327825.780000001</v>
      </c>
      <c r="ACZ160" s="582">
        <f t="shared" si="109"/>
        <v>38553495.399999991</v>
      </c>
      <c r="ADA160" s="582">
        <f t="shared" si="109"/>
        <v>-2651508.5299999975</v>
      </c>
      <c r="ADB160" s="582">
        <f t="shared" si="109"/>
        <v>-2131445.7399999965</v>
      </c>
      <c r="ADC160" s="582">
        <f t="shared" si="109"/>
        <v>-3791068.4399999985</v>
      </c>
      <c r="ADD160" s="582">
        <f t="shared" si="109"/>
        <v>753821.34999999776</v>
      </c>
      <c r="ADE160" s="582">
        <f t="shared" si="109"/>
        <v>26801676.020000003</v>
      </c>
      <c r="ADF160" s="582">
        <f t="shared" si="109"/>
        <v>54121114.710000001</v>
      </c>
      <c r="ADG160" s="582">
        <f t="shared" si="109"/>
        <v>3442610.4200000316</v>
      </c>
      <c r="ADH160" s="582">
        <f t="shared" si="109"/>
        <v>26531135.909999989</v>
      </c>
      <c r="ADI160" s="582">
        <f t="shared" si="109"/>
        <v>26378466.879999999</v>
      </c>
      <c r="ADJ160" s="582">
        <f t="shared" si="109"/>
        <v>5865319.9199999981</v>
      </c>
      <c r="ADK160" s="582">
        <f t="shared" si="109"/>
        <v>9590900.6100000031</v>
      </c>
      <c r="ADL160" s="582">
        <f t="shared" si="109"/>
        <v>8300958.9600000018</v>
      </c>
      <c r="ADM160" s="582">
        <f t="shared" si="109"/>
        <v>37607771.330000013</v>
      </c>
      <c r="ADN160" s="582">
        <f t="shared" si="109"/>
        <v>12333337.240000002</v>
      </c>
      <c r="ADO160" s="582">
        <f t="shared" si="109"/>
        <v>4132085.3999999985</v>
      </c>
      <c r="ADP160" s="582">
        <f t="shared" si="109"/>
        <v>331302481.25</v>
      </c>
      <c r="ADQ160" s="582">
        <f t="shared" si="109"/>
        <v>101672378.31999998</v>
      </c>
      <c r="ADR160" s="582">
        <f t="shared" si="109"/>
        <v>53481605.640000015</v>
      </c>
      <c r="ADS160" s="582">
        <f t="shared" si="109"/>
        <v>50241791.960000001</v>
      </c>
      <c r="ADT160" s="582">
        <f t="shared" si="109"/>
        <v>-30659587.939999998</v>
      </c>
      <c r="ADU160" s="582">
        <f t="shared" si="109"/>
        <v>-5319292.1099999994</v>
      </c>
      <c r="ADV160" s="582">
        <f t="shared" si="109"/>
        <v>-583338.88000000082</v>
      </c>
      <c r="ADW160" s="582">
        <f t="shared" si="109"/>
        <v>25389719.670000002</v>
      </c>
      <c r="ADX160" s="582">
        <f t="shared" si="109"/>
        <v>-8173939</v>
      </c>
      <c r="ADY160" s="582">
        <f t="shared" si="109"/>
        <v>2213647.7199999988</v>
      </c>
      <c r="ADZ160" s="582">
        <f t="shared" si="109"/>
        <v>83226316.820000052</v>
      </c>
      <c r="AEA160" s="582">
        <f t="shared" si="109"/>
        <v>23717147.569999963</v>
      </c>
      <c r="AEB160" s="582">
        <f t="shared" si="109"/>
        <v>-66663624.57</v>
      </c>
      <c r="AEC160" s="582">
        <f t="shared" si="109"/>
        <v>10503825.969999999</v>
      </c>
      <c r="AED160" s="582">
        <f t="shared" si="109"/>
        <v>27665049.779999997</v>
      </c>
      <c r="AEE160" s="582">
        <f t="shared" si="109"/>
        <v>28627753.040000007</v>
      </c>
      <c r="AEF160" s="582">
        <f t="shared" si="109"/>
        <v>3948467.4800000042</v>
      </c>
      <c r="AEG160" s="582">
        <f t="shared" si="109"/>
        <v>-21321722.970000006</v>
      </c>
      <c r="AEH160" s="582">
        <f t="shared" si="109"/>
        <v>-4770481.7900000028</v>
      </c>
      <c r="AEI160" s="582">
        <f t="shared" si="109"/>
        <v>51861142.79999999</v>
      </c>
      <c r="AEJ160" s="582">
        <f t="shared" si="109"/>
        <v>-234294.8599999994</v>
      </c>
      <c r="AEK160" s="582">
        <f t="shared" si="109"/>
        <v>72632278.810000002</v>
      </c>
      <c r="AEL160" s="582">
        <f t="shared" si="109"/>
        <v>9985595.1999999918</v>
      </c>
      <c r="AEM160" s="582">
        <f t="shared" si="109"/>
        <v>-7397258.4899999984</v>
      </c>
      <c r="AEN160" s="582">
        <f t="shared" si="109"/>
        <v>12931394.499999985</v>
      </c>
      <c r="AEO160" s="582">
        <f t="shared" si="109"/>
        <v>45479906.080000006</v>
      </c>
      <c r="AEP160" s="582">
        <f t="shared" si="109"/>
        <v>10875096.16</v>
      </c>
      <c r="AEQ160" s="582">
        <f t="shared" si="109"/>
        <v>-50830552.489999995</v>
      </c>
      <c r="AER160" s="582">
        <f t="shared" si="109"/>
        <v>2929825.6700000004</v>
      </c>
      <c r="AES160" s="582">
        <f t="shared" si="109"/>
        <v>-19392994.199999988</v>
      </c>
      <c r="AET160" s="582">
        <f t="shared" si="109"/>
        <v>455294694.39999986</v>
      </c>
      <c r="AEU160" s="582">
        <f t="shared" si="109"/>
        <v>54343728.519999981</v>
      </c>
      <c r="AEV160" s="582">
        <f t="shared" si="109"/>
        <v>97190431.99000001</v>
      </c>
      <c r="AEW160" s="582">
        <f t="shared" si="109"/>
        <v>609645.74000000209</v>
      </c>
      <c r="AEX160" s="582">
        <f t="shared" si="109"/>
        <v>9183914.3399999905</v>
      </c>
      <c r="AEY160" s="582">
        <f t="shared" si="109"/>
        <v>-3607143.2300000042</v>
      </c>
      <c r="AEZ160" s="582">
        <f t="shared" si="109"/>
        <v>8730764.2800000049</v>
      </c>
      <c r="AFA160" s="582">
        <f t="shared" si="109"/>
        <v>-6362273.049999997</v>
      </c>
      <c r="AFB160" s="582">
        <f t="shared" si="109"/>
        <v>-6093865.290000001</v>
      </c>
      <c r="AFC160" s="582">
        <f t="shared" si="109"/>
        <v>-3237040.08</v>
      </c>
      <c r="AFD160" s="582">
        <f t="shared" si="109"/>
        <v>294528678.38</v>
      </c>
      <c r="AFE160" s="582">
        <f t="shared" ref="AFE160:AHP160" si="110">AFE59-AFE158</f>
        <v>199139270.10999998</v>
      </c>
      <c r="AFF160" s="582">
        <f t="shared" si="110"/>
        <v>64604698.269999996</v>
      </c>
      <c r="AFG160" s="582">
        <f t="shared" si="110"/>
        <v>44327417.440000013</v>
      </c>
      <c r="AFH160" s="582">
        <f t="shared" si="110"/>
        <v>207080244.65000001</v>
      </c>
      <c r="AFI160" s="582">
        <f t="shared" si="110"/>
        <v>64990585.240000002</v>
      </c>
      <c r="AFJ160" s="582">
        <f t="shared" si="110"/>
        <v>16762165.309999999</v>
      </c>
      <c r="AFK160" s="582">
        <f t="shared" si="110"/>
        <v>16665278.079999994</v>
      </c>
      <c r="AFL160" s="582">
        <f t="shared" si="110"/>
        <v>46755204.75</v>
      </c>
      <c r="AFM160" s="582">
        <f t="shared" si="110"/>
        <v>28912754.73</v>
      </c>
      <c r="AFN160" s="582">
        <f t="shared" si="110"/>
        <v>17786367.309999999</v>
      </c>
      <c r="AFO160" s="582">
        <f t="shared" si="110"/>
        <v>36864871.789999992</v>
      </c>
      <c r="AFP160" s="582">
        <f t="shared" si="110"/>
        <v>31980250.829999998</v>
      </c>
      <c r="AFQ160" s="582">
        <f t="shared" si="110"/>
        <v>569424115.99000001</v>
      </c>
      <c r="AFR160" s="582">
        <f t="shared" si="110"/>
        <v>70986661.560000002</v>
      </c>
      <c r="AFS160" s="582">
        <f t="shared" si="110"/>
        <v>110030098.72999999</v>
      </c>
      <c r="AFT160" s="582">
        <f t="shared" si="110"/>
        <v>37789601.210000001</v>
      </c>
      <c r="AFU160" s="582">
        <f t="shared" si="110"/>
        <v>58243124.740000017</v>
      </c>
      <c r="AFV160" s="582">
        <f t="shared" si="110"/>
        <v>43509466.590000004</v>
      </c>
      <c r="AFW160" s="582">
        <f t="shared" si="110"/>
        <v>30102963.460000008</v>
      </c>
      <c r="AFX160" s="582">
        <f t="shared" si="110"/>
        <v>119427717.73999999</v>
      </c>
      <c r="AFY160" s="582">
        <f t="shared" si="110"/>
        <v>47198311.939999998</v>
      </c>
      <c r="AFZ160" s="582">
        <f t="shared" si="110"/>
        <v>21369125.120000005</v>
      </c>
      <c r="AGA160" s="582">
        <f t="shared" si="110"/>
        <v>173789310.67999998</v>
      </c>
      <c r="AGB160" s="582">
        <f t="shared" si="110"/>
        <v>63007712.639999993</v>
      </c>
      <c r="AGC160" s="582">
        <f t="shared" si="110"/>
        <v>464829585.23000008</v>
      </c>
      <c r="AGD160" s="582">
        <f t="shared" si="110"/>
        <v>102018018.65000002</v>
      </c>
      <c r="AGE160" s="582">
        <f t="shared" si="110"/>
        <v>39870921.259999998</v>
      </c>
      <c r="AGF160" s="582">
        <f t="shared" si="110"/>
        <v>83124694.049999997</v>
      </c>
      <c r="AGG160" s="582">
        <f t="shared" si="110"/>
        <v>88938280.770000011</v>
      </c>
      <c r="AGH160" s="582">
        <f t="shared" si="110"/>
        <v>26322261.409999996</v>
      </c>
      <c r="AGI160" s="582">
        <f t="shared" si="110"/>
        <v>39821588.619999997</v>
      </c>
      <c r="AGJ160" s="582">
        <f t="shared" si="110"/>
        <v>47117987.07</v>
      </c>
      <c r="AGK160" s="582">
        <f t="shared" si="110"/>
        <v>17771821.490000002</v>
      </c>
      <c r="AGL160" s="582">
        <f t="shared" si="110"/>
        <v>26853831.710000008</v>
      </c>
      <c r="AGM160" s="582">
        <f t="shared" si="110"/>
        <v>16809769.330000006</v>
      </c>
      <c r="AGN160" s="582">
        <f t="shared" si="110"/>
        <v>757406523.06999969</v>
      </c>
      <c r="AGO160" s="582">
        <f t="shared" si="110"/>
        <v>98169088.699999988</v>
      </c>
      <c r="AGP160" s="582">
        <f t="shared" si="110"/>
        <v>182959864.13000003</v>
      </c>
      <c r="AGQ160" s="582">
        <f t="shared" si="110"/>
        <v>37835997.550000004</v>
      </c>
      <c r="AGR160" s="582">
        <f t="shared" si="110"/>
        <v>168364124.67000002</v>
      </c>
      <c r="AGS160" s="582">
        <f t="shared" si="110"/>
        <v>94897909.980000004</v>
      </c>
      <c r="AGT160" s="582">
        <f t="shared" si="110"/>
        <v>9153448.4400000013</v>
      </c>
      <c r="AGU160" s="582">
        <f t="shared" si="110"/>
        <v>48322170.960000001</v>
      </c>
      <c r="AGV160" s="582">
        <f t="shared" si="110"/>
        <v>493592722.62000018</v>
      </c>
      <c r="AGW160" s="582">
        <f t="shared" si="110"/>
        <v>320542990.97000003</v>
      </c>
      <c r="AGX160" s="582">
        <f t="shared" si="110"/>
        <v>893994.88999999687</v>
      </c>
      <c r="AGY160" s="582">
        <f t="shared" si="110"/>
        <v>222786322.31</v>
      </c>
      <c r="AGZ160" s="582">
        <f t="shared" si="110"/>
        <v>132356010.81</v>
      </c>
      <c r="AHA160" s="582">
        <f t="shared" si="110"/>
        <v>158184451.31</v>
      </c>
      <c r="AHB160" s="582">
        <f t="shared" si="110"/>
        <v>4436359.7899999972</v>
      </c>
      <c r="AHC160" s="582">
        <f t="shared" si="110"/>
        <v>29207650.410000004</v>
      </c>
      <c r="AHD160" s="582">
        <f t="shared" si="110"/>
        <v>11784166.609999999</v>
      </c>
      <c r="AHE160" s="582">
        <f t="shared" si="110"/>
        <v>55574935.919999979</v>
      </c>
      <c r="AHF160" s="582">
        <f t="shared" si="110"/>
        <v>169560910.00999996</v>
      </c>
      <c r="AHG160" s="582">
        <f t="shared" si="110"/>
        <v>83830117.589999989</v>
      </c>
      <c r="AHH160" s="582">
        <f t="shared" si="110"/>
        <v>27660229.850000005</v>
      </c>
      <c r="AHI160" s="582">
        <f t="shared" si="110"/>
        <v>75289250.999999985</v>
      </c>
      <c r="AHJ160" s="582">
        <f t="shared" si="110"/>
        <v>37622507.580000013</v>
      </c>
      <c r="AHK160" s="582">
        <f t="shared" si="110"/>
        <v>43144920.090000011</v>
      </c>
      <c r="AHL160" s="582">
        <f t="shared" si="110"/>
        <v>15894289.49</v>
      </c>
      <c r="AHM160" s="582">
        <f t="shared" si="110"/>
        <v>6550457.1399999857</v>
      </c>
      <c r="AHN160" s="582">
        <f t="shared" si="110"/>
        <v>51504478.350000009</v>
      </c>
      <c r="AHO160" s="582">
        <f t="shared" si="110"/>
        <v>25161747.099999998</v>
      </c>
      <c r="AHP160" s="582">
        <f t="shared" si="110"/>
        <v>30597977.260000005</v>
      </c>
      <c r="AHQ160" s="582">
        <f t="shared" ref="AHQ160:AHT160" si="111">AHQ59-AHQ158</f>
        <v>21908318.830000013</v>
      </c>
      <c r="AHR160" s="582">
        <f t="shared" si="111"/>
        <v>18877912.109999999</v>
      </c>
      <c r="AHS160" s="582">
        <f t="shared" si="111"/>
        <v>-3075147.7800000012</v>
      </c>
      <c r="AHT160" s="582">
        <f t="shared" si="111"/>
        <v>58608194148.566078</v>
      </c>
      <c r="AHV160" s="606" t="s">
        <v>6248</v>
      </c>
      <c r="AHW160" s="606" t="s">
        <v>6409</v>
      </c>
      <c r="AHX160" s="606" t="s">
        <v>6410</v>
      </c>
    </row>
    <row r="161" spans="1:908" x14ac:dyDescent="0.7">
      <c r="B161" s="270"/>
      <c r="C161" s="271" t="s">
        <v>6467</v>
      </c>
      <c r="D161" s="582">
        <f>D38-D160</f>
        <v>0</v>
      </c>
      <c r="E161" s="582">
        <f t="shared" ref="E161:BP161" si="112">E38-E160</f>
        <v>0</v>
      </c>
      <c r="F161" s="582">
        <f t="shared" si="112"/>
        <v>0</v>
      </c>
      <c r="G161" s="582">
        <f t="shared" si="112"/>
        <v>0</v>
      </c>
      <c r="H161" s="582">
        <f t="shared" si="112"/>
        <v>0</v>
      </c>
      <c r="I161" s="582">
        <f t="shared" si="112"/>
        <v>0</v>
      </c>
      <c r="J161" s="582">
        <f t="shared" si="112"/>
        <v>0</v>
      </c>
      <c r="K161" s="582">
        <f t="shared" si="112"/>
        <v>0</v>
      </c>
      <c r="L161" s="582">
        <f t="shared" si="112"/>
        <v>0</v>
      </c>
      <c r="M161" s="582">
        <f t="shared" si="112"/>
        <v>0</v>
      </c>
      <c r="N161" s="582">
        <f t="shared" si="112"/>
        <v>0</v>
      </c>
      <c r="O161" s="582">
        <f t="shared" si="112"/>
        <v>0</v>
      </c>
      <c r="P161" s="582">
        <f t="shared" si="112"/>
        <v>0</v>
      </c>
      <c r="Q161" s="582">
        <f t="shared" si="112"/>
        <v>0</v>
      </c>
      <c r="R161" s="582">
        <f t="shared" si="112"/>
        <v>0</v>
      </c>
      <c r="S161" s="582">
        <f t="shared" si="112"/>
        <v>0</v>
      </c>
      <c r="T161" s="582">
        <f t="shared" si="112"/>
        <v>0</v>
      </c>
      <c r="U161" s="582">
        <f t="shared" si="112"/>
        <v>0</v>
      </c>
      <c r="V161" s="582">
        <f t="shared" si="112"/>
        <v>0</v>
      </c>
      <c r="W161" s="582">
        <f t="shared" si="112"/>
        <v>1.4901161193847656E-8</v>
      </c>
      <c r="X161" s="582">
        <f t="shared" si="112"/>
        <v>0</v>
      </c>
      <c r="Y161" s="582">
        <f t="shared" si="112"/>
        <v>0</v>
      </c>
      <c r="Z161" s="582">
        <f t="shared" si="112"/>
        <v>0</v>
      </c>
      <c r="AA161" s="582">
        <f t="shared" si="112"/>
        <v>0</v>
      </c>
      <c r="AB161" s="582">
        <f t="shared" si="112"/>
        <v>0</v>
      </c>
      <c r="AC161" s="582">
        <f t="shared" si="112"/>
        <v>0</v>
      </c>
      <c r="AD161" s="582">
        <f t="shared" si="112"/>
        <v>2.2351741790771484E-8</v>
      </c>
      <c r="AE161" s="582">
        <f t="shared" si="112"/>
        <v>0</v>
      </c>
      <c r="AF161" s="582">
        <f t="shared" si="112"/>
        <v>0</v>
      </c>
      <c r="AG161" s="582">
        <f t="shared" si="112"/>
        <v>0</v>
      </c>
      <c r="AH161" s="582">
        <f t="shared" si="112"/>
        <v>0</v>
      </c>
      <c r="AI161" s="582">
        <f t="shared" si="112"/>
        <v>0</v>
      </c>
      <c r="AJ161" s="582">
        <f t="shared" si="112"/>
        <v>0</v>
      </c>
      <c r="AK161" s="582">
        <f t="shared" si="112"/>
        <v>0</v>
      </c>
      <c r="AL161" s="582">
        <f t="shared" si="112"/>
        <v>0</v>
      </c>
      <c r="AM161" s="582">
        <f t="shared" si="112"/>
        <v>0</v>
      </c>
      <c r="AN161" s="582">
        <f t="shared" si="112"/>
        <v>0</v>
      </c>
      <c r="AO161" s="582">
        <f t="shared" si="112"/>
        <v>-3.7252902984619141E-9</v>
      </c>
      <c r="AP161" s="582">
        <f t="shared" si="112"/>
        <v>0</v>
      </c>
      <c r="AQ161" s="582">
        <f t="shared" si="112"/>
        <v>0</v>
      </c>
      <c r="AR161" s="582">
        <f t="shared" si="112"/>
        <v>0</v>
      </c>
      <c r="AS161" s="582">
        <f t="shared" si="112"/>
        <v>0</v>
      </c>
      <c r="AT161" s="582">
        <f t="shared" si="112"/>
        <v>0</v>
      </c>
      <c r="AU161" s="582">
        <f t="shared" si="112"/>
        <v>0</v>
      </c>
      <c r="AV161" s="582">
        <f t="shared" si="112"/>
        <v>0</v>
      </c>
      <c r="AW161" s="582">
        <f t="shared" si="112"/>
        <v>0</v>
      </c>
      <c r="AX161" s="582">
        <f t="shared" si="112"/>
        <v>0</v>
      </c>
      <c r="AY161" s="582">
        <f t="shared" si="112"/>
        <v>0</v>
      </c>
      <c r="AZ161" s="582">
        <f t="shared" si="112"/>
        <v>0</v>
      </c>
      <c r="BA161" s="582">
        <f t="shared" si="112"/>
        <v>0</v>
      </c>
      <c r="BB161" s="582">
        <f t="shared" si="112"/>
        <v>0</v>
      </c>
      <c r="BC161" s="582">
        <f t="shared" si="112"/>
        <v>0</v>
      </c>
      <c r="BD161" s="582">
        <f t="shared" si="112"/>
        <v>0</v>
      </c>
      <c r="BE161" s="582">
        <f t="shared" si="112"/>
        <v>0</v>
      </c>
      <c r="BF161" s="582">
        <f t="shared" si="112"/>
        <v>0</v>
      </c>
      <c r="BG161" s="582">
        <f t="shared" si="112"/>
        <v>0</v>
      </c>
      <c r="BH161" s="582">
        <f t="shared" si="112"/>
        <v>0</v>
      </c>
      <c r="BI161" s="582">
        <f t="shared" si="112"/>
        <v>0</v>
      </c>
      <c r="BJ161" s="582">
        <f t="shared" si="112"/>
        <v>0</v>
      </c>
      <c r="BK161" s="582">
        <f t="shared" si="112"/>
        <v>0</v>
      </c>
      <c r="BL161" s="582">
        <f t="shared" si="112"/>
        <v>0</v>
      </c>
      <c r="BM161" s="582">
        <f t="shared" si="112"/>
        <v>0</v>
      </c>
      <c r="BN161" s="582">
        <f t="shared" si="112"/>
        <v>0</v>
      </c>
      <c r="BO161" s="582">
        <f t="shared" si="112"/>
        <v>0</v>
      </c>
      <c r="BP161" s="582">
        <f t="shared" si="112"/>
        <v>0</v>
      </c>
      <c r="BQ161" s="582">
        <f t="shared" ref="BQ161:EB161" si="113">BQ38-BQ160</f>
        <v>0</v>
      </c>
      <c r="BR161" s="582">
        <f t="shared" si="113"/>
        <v>0</v>
      </c>
      <c r="BS161" s="582">
        <f t="shared" si="113"/>
        <v>0</v>
      </c>
      <c r="BT161" s="582">
        <f t="shared" si="113"/>
        <v>-9.3132257461547852E-10</v>
      </c>
      <c r="BU161" s="582">
        <f t="shared" si="113"/>
        <v>0</v>
      </c>
      <c r="BV161" s="582">
        <f t="shared" si="113"/>
        <v>0</v>
      </c>
      <c r="BW161" s="582">
        <f t="shared" si="113"/>
        <v>0</v>
      </c>
      <c r="BX161" s="582">
        <f t="shared" si="113"/>
        <v>0</v>
      </c>
      <c r="BY161" s="582">
        <f t="shared" si="113"/>
        <v>0</v>
      </c>
      <c r="BZ161" s="582">
        <f t="shared" si="113"/>
        <v>0</v>
      </c>
      <c r="CA161" s="582">
        <f t="shared" si="113"/>
        <v>0</v>
      </c>
      <c r="CB161" s="582">
        <f t="shared" si="113"/>
        <v>0</v>
      </c>
      <c r="CC161" s="582">
        <f t="shared" si="113"/>
        <v>0</v>
      </c>
      <c r="CD161" s="582">
        <f t="shared" si="113"/>
        <v>0</v>
      </c>
      <c r="CE161" s="582">
        <f t="shared" si="113"/>
        <v>0</v>
      </c>
      <c r="CF161" s="582">
        <f t="shared" si="113"/>
        <v>0</v>
      </c>
      <c r="CG161" s="582">
        <f t="shared" si="113"/>
        <v>0</v>
      </c>
      <c r="CH161" s="582">
        <f t="shared" si="113"/>
        <v>0</v>
      </c>
      <c r="CI161" s="582">
        <f t="shared" si="113"/>
        <v>0</v>
      </c>
      <c r="CJ161" s="582">
        <f t="shared" si="113"/>
        <v>0</v>
      </c>
      <c r="CK161" s="582">
        <f t="shared" si="113"/>
        <v>0</v>
      </c>
      <c r="CL161" s="582">
        <f t="shared" si="113"/>
        <v>0</v>
      </c>
      <c r="CM161" s="582">
        <f t="shared" si="113"/>
        <v>0</v>
      </c>
      <c r="CN161" s="582">
        <f t="shared" si="113"/>
        <v>0</v>
      </c>
      <c r="CO161" s="582">
        <f t="shared" si="113"/>
        <v>0</v>
      </c>
      <c r="CP161" s="582">
        <f t="shared" si="113"/>
        <v>0</v>
      </c>
      <c r="CQ161" s="582">
        <f t="shared" si="113"/>
        <v>0</v>
      </c>
      <c r="CR161" s="582">
        <f t="shared" si="113"/>
        <v>0</v>
      </c>
      <c r="CS161" s="582">
        <f t="shared" si="113"/>
        <v>0</v>
      </c>
      <c r="CT161" s="582">
        <f t="shared" si="113"/>
        <v>0</v>
      </c>
      <c r="CU161" s="582">
        <f t="shared" si="113"/>
        <v>0</v>
      </c>
      <c r="CV161" s="582">
        <f t="shared" si="113"/>
        <v>0</v>
      </c>
      <c r="CW161" s="582">
        <f t="shared" si="113"/>
        <v>0</v>
      </c>
      <c r="CX161" s="582">
        <f t="shared" si="113"/>
        <v>0</v>
      </c>
      <c r="CY161" s="582">
        <f t="shared" si="113"/>
        <v>0</v>
      </c>
      <c r="CZ161" s="582">
        <f t="shared" si="113"/>
        <v>0</v>
      </c>
      <c r="DA161" s="582">
        <f t="shared" si="113"/>
        <v>0</v>
      </c>
      <c r="DB161" s="582">
        <f t="shared" si="113"/>
        <v>0</v>
      </c>
      <c r="DC161" s="582">
        <f t="shared" si="113"/>
        <v>0</v>
      </c>
      <c r="DD161" s="582">
        <f t="shared" si="113"/>
        <v>0</v>
      </c>
      <c r="DE161" s="582">
        <f t="shared" si="113"/>
        <v>0</v>
      </c>
      <c r="DF161" s="582">
        <f t="shared" si="113"/>
        <v>0</v>
      </c>
      <c r="DG161" s="582">
        <f t="shared" si="113"/>
        <v>0</v>
      </c>
      <c r="DH161" s="582">
        <f t="shared" si="113"/>
        <v>0</v>
      </c>
      <c r="DI161" s="582">
        <f t="shared" si="113"/>
        <v>0</v>
      </c>
      <c r="DJ161" s="582">
        <f t="shared" si="113"/>
        <v>0</v>
      </c>
      <c r="DK161" s="582">
        <f t="shared" si="113"/>
        <v>0</v>
      </c>
      <c r="DL161" s="582">
        <f t="shared" si="113"/>
        <v>0</v>
      </c>
      <c r="DM161" s="582">
        <f t="shared" si="113"/>
        <v>0</v>
      </c>
      <c r="DN161" s="582">
        <f t="shared" si="113"/>
        <v>0</v>
      </c>
      <c r="DO161" s="582">
        <f t="shared" si="113"/>
        <v>0</v>
      </c>
      <c r="DP161" s="582">
        <f t="shared" si="113"/>
        <v>0</v>
      </c>
      <c r="DQ161" s="582">
        <f t="shared" si="113"/>
        <v>0</v>
      </c>
      <c r="DR161" s="582">
        <f t="shared" si="113"/>
        <v>0</v>
      </c>
      <c r="DS161" s="582">
        <f t="shared" si="113"/>
        <v>0</v>
      </c>
      <c r="DT161" s="582">
        <f t="shared" si="113"/>
        <v>-5.9604644775390625E-8</v>
      </c>
      <c r="DU161" s="582">
        <f t="shared" si="113"/>
        <v>0</v>
      </c>
      <c r="DV161" s="582">
        <f t="shared" si="113"/>
        <v>0</v>
      </c>
      <c r="DW161" s="582">
        <f t="shared" si="113"/>
        <v>0</v>
      </c>
      <c r="DX161" s="582">
        <f t="shared" si="113"/>
        <v>0</v>
      </c>
      <c r="DY161" s="582">
        <f t="shared" si="113"/>
        <v>0</v>
      </c>
      <c r="DZ161" s="582">
        <f t="shared" si="113"/>
        <v>0</v>
      </c>
      <c r="EA161" s="582">
        <f t="shared" si="113"/>
        <v>0</v>
      </c>
      <c r="EB161" s="582">
        <f t="shared" si="113"/>
        <v>0</v>
      </c>
      <c r="EC161" s="582">
        <f t="shared" ref="EC161:GN161" si="114">EC38-EC160</f>
        <v>0</v>
      </c>
      <c r="ED161" s="582">
        <f t="shared" si="114"/>
        <v>0</v>
      </c>
      <c r="EE161" s="582">
        <f t="shared" si="114"/>
        <v>0</v>
      </c>
      <c r="EF161" s="582">
        <f t="shared" si="114"/>
        <v>0</v>
      </c>
      <c r="EG161" s="582">
        <f t="shared" si="114"/>
        <v>0</v>
      </c>
      <c r="EH161" s="582">
        <f t="shared" si="114"/>
        <v>0</v>
      </c>
      <c r="EI161" s="582">
        <f t="shared" si="114"/>
        <v>0</v>
      </c>
      <c r="EJ161" s="582">
        <f t="shared" si="114"/>
        <v>0</v>
      </c>
      <c r="EK161" s="582">
        <f t="shared" si="114"/>
        <v>0</v>
      </c>
      <c r="EL161" s="582">
        <f t="shared" si="114"/>
        <v>0</v>
      </c>
      <c r="EM161" s="582">
        <f t="shared" si="114"/>
        <v>0</v>
      </c>
      <c r="EN161" s="582">
        <f t="shared" si="114"/>
        <v>0</v>
      </c>
      <c r="EO161" s="582">
        <f t="shared" si="114"/>
        <v>0</v>
      </c>
      <c r="EP161" s="582">
        <f t="shared" si="114"/>
        <v>0</v>
      </c>
      <c r="EQ161" s="582">
        <f t="shared" si="114"/>
        <v>0</v>
      </c>
      <c r="ER161" s="582">
        <f t="shared" si="114"/>
        <v>0</v>
      </c>
      <c r="ES161" s="582">
        <f t="shared" si="114"/>
        <v>0</v>
      </c>
      <c r="ET161" s="582">
        <f t="shared" si="114"/>
        <v>0</v>
      </c>
      <c r="EU161" s="582">
        <f t="shared" si="114"/>
        <v>0</v>
      </c>
      <c r="EV161" s="582">
        <f t="shared" si="114"/>
        <v>0</v>
      </c>
      <c r="EW161" s="582">
        <f t="shared" si="114"/>
        <v>0</v>
      </c>
      <c r="EX161" s="582">
        <f t="shared" si="114"/>
        <v>0</v>
      </c>
      <c r="EY161" s="582">
        <f t="shared" si="114"/>
        <v>0</v>
      </c>
      <c r="EZ161" s="582">
        <f t="shared" si="114"/>
        <v>0</v>
      </c>
      <c r="FA161" s="582">
        <f t="shared" si="114"/>
        <v>0</v>
      </c>
      <c r="FB161" s="582">
        <f t="shared" si="114"/>
        <v>0</v>
      </c>
      <c r="FC161" s="582">
        <f t="shared" si="114"/>
        <v>0</v>
      </c>
      <c r="FD161" s="582">
        <f t="shared" si="114"/>
        <v>0</v>
      </c>
      <c r="FE161" s="582">
        <f t="shared" si="114"/>
        <v>0</v>
      </c>
      <c r="FF161" s="582">
        <f t="shared" si="114"/>
        <v>0</v>
      </c>
      <c r="FG161" s="582">
        <f t="shared" si="114"/>
        <v>0</v>
      </c>
      <c r="FH161" s="582">
        <f t="shared" si="114"/>
        <v>0</v>
      </c>
      <c r="FI161" s="582">
        <f t="shared" si="114"/>
        <v>0</v>
      </c>
      <c r="FJ161" s="582">
        <f t="shared" si="114"/>
        <v>0</v>
      </c>
      <c r="FK161" s="582">
        <f t="shared" si="114"/>
        <v>0</v>
      </c>
      <c r="FL161" s="582">
        <f t="shared" si="114"/>
        <v>0</v>
      </c>
      <c r="FM161" s="582">
        <f t="shared" si="114"/>
        <v>0</v>
      </c>
      <c r="FN161" s="582">
        <f t="shared" si="114"/>
        <v>0</v>
      </c>
      <c r="FO161" s="582">
        <f t="shared" si="114"/>
        <v>0</v>
      </c>
      <c r="FP161" s="582">
        <f t="shared" si="114"/>
        <v>0</v>
      </c>
      <c r="FQ161" s="582">
        <f t="shared" si="114"/>
        <v>0</v>
      </c>
      <c r="FR161" s="582">
        <f t="shared" si="114"/>
        <v>0</v>
      </c>
      <c r="FS161" s="582">
        <f t="shared" si="114"/>
        <v>0</v>
      </c>
      <c r="FT161" s="582">
        <f t="shared" si="114"/>
        <v>0</v>
      </c>
      <c r="FU161" s="582">
        <f t="shared" si="114"/>
        <v>0</v>
      </c>
      <c r="FV161" s="582">
        <f t="shared" si="114"/>
        <v>0</v>
      </c>
      <c r="FW161" s="582">
        <f t="shared" si="114"/>
        <v>0</v>
      </c>
      <c r="FX161" s="582">
        <f t="shared" si="114"/>
        <v>0</v>
      </c>
      <c r="FY161" s="582">
        <f t="shared" si="114"/>
        <v>0</v>
      </c>
      <c r="FZ161" s="582">
        <f t="shared" si="114"/>
        <v>0</v>
      </c>
      <c r="GA161" s="582">
        <f t="shared" si="114"/>
        <v>0</v>
      </c>
      <c r="GB161" s="582">
        <f t="shared" si="114"/>
        <v>0</v>
      </c>
      <c r="GC161" s="582">
        <f t="shared" si="114"/>
        <v>0</v>
      </c>
      <c r="GD161" s="582">
        <f t="shared" si="114"/>
        <v>0</v>
      </c>
      <c r="GE161" s="582">
        <f t="shared" si="114"/>
        <v>0</v>
      </c>
      <c r="GF161" s="582">
        <f t="shared" si="114"/>
        <v>0</v>
      </c>
      <c r="GG161" s="582">
        <f t="shared" si="114"/>
        <v>0</v>
      </c>
      <c r="GH161" s="582">
        <f t="shared" si="114"/>
        <v>0</v>
      </c>
      <c r="GI161" s="582">
        <f t="shared" si="114"/>
        <v>0</v>
      </c>
      <c r="GJ161" s="582">
        <f t="shared" si="114"/>
        <v>0</v>
      </c>
      <c r="GK161" s="582">
        <f t="shared" si="114"/>
        <v>0</v>
      </c>
      <c r="GL161" s="582">
        <f t="shared" si="114"/>
        <v>0</v>
      </c>
      <c r="GM161" s="582">
        <f t="shared" si="114"/>
        <v>0</v>
      </c>
      <c r="GN161" s="582">
        <f t="shared" si="114"/>
        <v>0</v>
      </c>
      <c r="GO161" s="582">
        <f t="shared" ref="GO161:IZ161" si="115">GO38-GO160</f>
        <v>0</v>
      </c>
      <c r="GP161" s="582">
        <f t="shared" si="115"/>
        <v>0</v>
      </c>
      <c r="GQ161" s="582">
        <f t="shared" si="115"/>
        <v>0</v>
      </c>
      <c r="GR161" s="582">
        <f t="shared" si="115"/>
        <v>0</v>
      </c>
      <c r="GS161" s="582">
        <f t="shared" si="115"/>
        <v>0</v>
      </c>
      <c r="GT161" s="582">
        <f t="shared" si="115"/>
        <v>0</v>
      </c>
      <c r="GU161" s="582">
        <f t="shared" si="115"/>
        <v>0</v>
      </c>
      <c r="GV161" s="582">
        <f t="shared" si="115"/>
        <v>0</v>
      </c>
      <c r="GW161" s="582">
        <f t="shared" si="115"/>
        <v>0</v>
      </c>
      <c r="GX161" s="582">
        <f t="shared" si="115"/>
        <v>0</v>
      </c>
      <c r="GY161" s="582">
        <f t="shared" si="115"/>
        <v>2.9802322387695313E-8</v>
      </c>
      <c r="GZ161" s="582">
        <f t="shared" si="115"/>
        <v>0</v>
      </c>
      <c r="HA161" s="582">
        <f t="shared" si="115"/>
        <v>0</v>
      </c>
      <c r="HB161" s="582">
        <f t="shared" si="115"/>
        <v>0</v>
      </c>
      <c r="HC161" s="582">
        <f t="shared" si="115"/>
        <v>0</v>
      </c>
      <c r="HD161" s="582">
        <f t="shared" si="115"/>
        <v>0</v>
      </c>
      <c r="HE161" s="582">
        <f t="shared" si="115"/>
        <v>0</v>
      </c>
      <c r="HF161" s="582">
        <f t="shared" si="115"/>
        <v>0</v>
      </c>
      <c r="HG161" s="582">
        <f t="shared" si="115"/>
        <v>0</v>
      </c>
      <c r="HH161" s="582">
        <f t="shared" si="115"/>
        <v>0</v>
      </c>
      <c r="HI161" s="582">
        <f t="shared" si="115"/>
        <v>0</v>
      </c>
      <c r="HJ161" s="582">
        <f t="shared" si="115"/>
        <v>0</v>
      </c>
      <c r="HK161" s="582">
        <f t="shared" si="115"/>
        <v>0</v>
      </c>
      <c r="HL161" s="582">
        <f t="shared" si="115"/>
        <v>0</v>
      </c>
      <c r="HM161" s="582">
        <f t="shared" si="115"/>
        <v>0</v>
      </c>
      <c r="HN161" s="582">
        <f t="shared" si="115"/>
        <v>0</v>
      </c>
      <c r="HO161" s="582">
        <f t="shared" si="115"/>
        <v>0</v>
      </c>
      <c r="HP161" s="582">
        <f t="shared" si="115"/>
        <v>0</v>
      </c>
      <c r="HQ161" s="582">
        <f t="shared" si="115"/>
        <v>0</v>
      </c>
      <c r="HR161" s="582">
        <f t="shared" si="115"/>
        <v>0</v>
      </c>
      <c r="HS161" s="582">
        <f t="shared" si="115"/>
        <v>5.9604644775390625E-8</v>
      </c>
      <c r="HT161" s="582">
        <f t="shared" si="115"/>
        <v>-1.4901161193847656E-8</v>
      </c>
      <c r="HU161" s="582">
        <f t="shared" si="115"/>
        <v>0</v>
      </c>
      <c r="HV161" s="582">
        <f t="shared" si="115"/>
        <v>0</v>
      </c>
      <c r="HW161" s="582">
        <f t="shared" si="115"/>
        <v>0</v>
      </c>
      <c r="HX161" s="582">
        <f t="shared" si="115"/>
        <v>0</v>
      </c>
      <c r="HY161" s="582">
        <f t="shared" si="115"/>
        <v>0</v>
      </c>
      <c r="HZ161" s="582">
        <f t="shared" si="115"/>
        <v>0</v>
      </c>
      <c r="IA161" s="582">
        <f t="shared" si="115"/>
        <v>0</v>
      </c>
      <c r="IB161" s="582">
        <f t="shared" si="115"/>
        <v>0</v>
      </c>
      <c r="IC161" s="582">
        <f t="shared" si="115"/>
        <v>0</v>
      </c>
      <c r="ID161" s="582">
        <f t="shared" si="115"/>
        <v>0</v>
      </c>
      <c r="IE161" s="582">
        <f t="shared" si="115"/>
        <v>0</v>
      </c>
      <c r="IF161" s="582">
        <f t="shared" si="115"/>
        <v>0</v>
      </c>
      <c r="IG161" s="582">
        <f t="shared" si="115"/>
        <v>0</v>
      </c>
      <c r="IH161" s="582">
        <f t="shared" si="115"/>
        <v>0</v>
      </c>
      <c r="II161" s="582">
        <f t="shared" si="115"/>
        <v>0</v>
      </c>
      <c r="IJ161" s="582">
        <f t="shared" si="115"/>
        <v>0</v>
      </c>
      <c r="IK161" s="582">
        <f t="shared" si="115"/>
        <v>0</v>
      </c>
      <c r="IL161" s="582">
        <f t="shared" si="115"/>
        <v>0</v>
      </c>
      <c r="IM161" s="582">
        <f t="shared" si="115"/>
        <v>0</v>
      </c>
      <c r="IN161" s="582">
        <f t="shared" si="115"/>
        <v>0</v>
      </c>
      <c r="IO161" s="582">
        <f t="shared" si="115"/>
        <v>0</v>
      </c>
      <c r="IP161" s="582">
        <f t="shared" si="115"/>
        <v>0</v>
      </c>
      <c r="IQ161" s="582">
        <f t="shared" si="115"/>
        <v>0</v>
      </c>
      <c r="IR161" s="582">
        <f t="shared" si="115"/>
        <v>0</v>
      </c>
      <c r="IS161" s="582">
        <f t="shared" si="115"/>
        <v>0</v>
      </c>
      <c r="IT161" s="582">
        <f t="shared" si="115"/>
        <v>0</v>
      </c>
      <c r="IU161" s="582">
        <f t="shared" si="115"/>
        <v>0</v>
      </c>
      <c r="IV161" s="582">
        <f t="shared" si="115"/>
        <v>0</v>
      </c>
      <c r="IW161" s="582">
        <f t="shared" si="115"/>
        <v>0</v>
      </c>
      <c r="IX161" s="582">
        <f t="shared" si="115"/>
        <v>0</v>
      </c>
      <c r="IY161" s="582">
        <f t="shared" si="115"/>
        <v>0</v>
      </c>
      <c r="IZ161" s="582">
        <f t="shared" si="115"/>
        <v>0</v>
      </c>
      <c r="JA161" s="582">
        <f t="shared" ref="JA161:LL161" si="116">JA38-JA160</f>
        <v>0</v>
      </c>
      <c r="JB161" s="582">
        <f t="shared" si="116"/>
        <v>0</v>
      </c>
      <c r="JC161" s="582">
        <f t="shared" si="116"/>
        <v>0</v>
      </c>
      <c r="JD161" s="582">
        <f t="shared" si="116"/>
        <v>0</v>
      </c>
      <c r="JE161" s="582">
        <f t="shared" si="116"/>
        <v>0</v>
      </c>
      <c r="JF161" s="582">
        <f t="shared" si="116"/>
        <v>0</v>
      </c>
      <c r="JG161" s="582">
        <f t="shared" si="116"/>
        <v>1.4901161193847656E-8</v>
      </c>
      <c r="JH161" s="582">
        <f t="shared" si="116"/>
        <v>0</v>
      </c>
      <c r="JI161" s="582">
        <f t="shared" si="116"/>
        <v>0</v>
      </c>
      <c r="JJ161" s="582">
        <f t="shared" si="116"/>
        <v>0</v>
      </c>
      <c r="JK161" s="582">
        <f t="shared" si="116"/>
        <v>0</v>
      </c>
      <c r="JL161" s="582">
        <f t="shared" si="116"/>
        <v>0</v>
      </c>
      <c r="JM161" s="582">
        <f t="shared" si="116"/>
        <v>0</v>
      </c>
      <c r="JN161" s="582">
        <f t="shared" si="116"/>
        <v>0</v>
      </c>
      <c r="JO161" s="582">
        <f t="shared" si="116"/>
        <v>0</v>
      </c>
      <c r="JP161" s="582">
        <f t="shared" si="116"/>
        <v>0</v>
      </c>
      <c r="JQ161" s="582">
        <f t="shared" si="116"/>
        <v>0</v>
      </c>
      <c r="JR161" s="582">
        <f t="shared" si="116"/>
        <v>0</v>
      </c>
      <c r="JS161" s="582">
        <f t="shared" si="116"/>
        <v>0</v>
      </c>
      <c r="JT161" s="582">
        <f t="shared" si="116"/>
        <v>0</v>
      </c>
      <c r="JU161" s="582">
        <f t="shared" si="116"/>
        <v>0</v>
      </c>
      <c r="JV161" s="582">
        <f t="shared" si="116"/>
        <v>0</v>
      </c>
      <c r="JW161" s="582">
        <f t="shared" si="116"/>
        <v>0</v>
      </c>
      <c r="JX161" s="582">
        <f t="shared" si="116"/>
        <v>0</v>
      </c>
      <c r="JY161" s="582">
        <f t="shared" si="116"/>
        <v>0</v>
      </c>
      <c r="JZ161" s="582">
        <f t="shared" si="116"/>
        <v>0</v>
      </c>
      <c r="KA161" s="582">
        <f t="shared" si="116"/>
        <v>0</v>
      </c>
      <c r="KB161" s="582">
        <f t="shared" si="116"/>
        <v>0</v>
      </c>
      <c r="KC161" s="582">
        <f t="shared" si="116"/>
        <v>0</v>
      </c>
      <c r="KD161" s="582">
        <f t="shared" si="116"/>
        <v>0</v>
      </c>
      <c r="KE161" s="582">
        <f t="shared" si="116"/>
        <v>0</v>
      </c>
      <c r="KF161" s="582">
        <f t="shared" si="116"/>
        <v>0</v>
      </c>
      <c r="KG161" s="582">
        <f t="shared" si="116"/>
        <v>0</v>
      </c>
      <c r="KH161" s="582">
        <f t="shared" si="116"/>
        <v>0</v>
      </c>
      <c r="KI161" s="582">
        <f t="shared" si="116"/>
        <v>0</v>
      </c>
      <c r="KJ161" s="582">
        <f t="shared" si="116"/>
        <v>0</v>
      </c>
      <c r="KK161" s="582">
        <f t="shared" si="116"/>
        <v>0</v>
      </c>
      <c r="KL161" s="582">
        <f t="shared" si="116"/>
        <v>0</v>
      </c>
      <c r="KM161" s="582">
        <f t="shared" si="116"/>
        <v>0</v>
      </c>
      <c r="KN161" s="582">
        <f t="shared" si="116"/>
        <v>0</v>
      </c>
      <c r="KO161" s="582">
        <f t="shared" si="116"/>
        <v>0</v>
      </c>
      <c r="KP161" s="582">
        <f t="shared" si="116"/>
        <v>0</v>
      </c>
      <c r="KQ161" s="582">
        <f t="shared" si="116"/>
        <v>0</v>
      </c>
      <c r="KR161" s="582">
        <f t="shared" si="116"/>
        <v>2.9802322387695313E-8</v>
      </c>
      <c r="KS161" s="582">
        <f t="shared" si="116"/>
        <v>0</v>
      </c>
      <c r="KT161" s="582">
        <f t="shared" si="116"/>
        <v>0</v>
      </c>
      <c r="KU161" s="582">
        <f t="shared" si="116"/>
        <v>0</v>
      </c>
      <c r="KV161" s="582">
        <f t="shared" si="116"/>
        <v>0</v>
      </c>
      <c r="KW161" s="582">
        <f t="shared" si="116"/>
        <v>0</v>
      </c>
      <c r="KX161" s="582">
        <f t="shared" si="116"/>
        <v>0</v>
      </c>
      <c r="KY161" s="582">
        <f t="shared" si="116"/>
        <v>0</v>
      </c>
      <c r="KZ161" s="582">
        <f t="shared" si="116"/>
        <v>0</v>
      </c>
      <c r="LA161" s="582">
        <f t="shared" si="116"/>
        <v>0</v>
      </c>
      <c r="LB161" s="582">
        <f t="shared" si="116"/>
        <v>0</v>
      </c>
      <c r="LC161" s="582">
        <f t="shared" si="116"/>
        <v>0</v>
      </c>
      <c r="LD161" s="582">
        <f t="shared" si="116"/>
        <v>0</v>
      </c>
      <c r="LE161" s="582">
        <f t="shared" si="116"/>
        <v>0</v>
      </c>
      <c r="LF161" s="582">
        <f t="shared" si="116"/>
        <v>0</v>
      </c>
      <c r="LG161" s="582">
        <f t="shared" si="116"/>
        <v>0</v>
      </c>
      <c r="LH161" s="582">
        <f t="shared" si="116"/>
        <v>0</v>
      </c>
      <c r="LI161" s="582">
        <f t="shared" si="116"/>
        <v>0</v>
      </c>
      <c r="LJ161" s="582">
        <f t="shared" si="116"/>
        <v>0</v>
      </c>
      <c r="LK161" s="582">
        <f t="shared" si="116"/>
        <v>0</v>
      </c>
      <c r="LL161" s="582">
        <f t="shared" si="116"/>
        <v>0</v>
      </c>
      <c r="LM161" s="582">
        <f t="shared" ref="LM161:NX161" si="117">LM38-LM160</f>
        <v>0</v>
      </c>
      <c r="LN161" s="582">
        <f t="shared" si="117"/>
        <v>0</v>
      </c>
      <c r="LO161" s="582">
        <f t="shared" si="117"/>
        <v>0</v>
      </c>
      <c r="LP161" s="582">
        <f t="shared" si="117"/>
        <v>0</v>
      </c>
      <c r="LQ161" s="582">
        <f t="shared" si="117"/>
        <v>0</v>
      </c>
      <c r="LR161" s="582">
        <f t="shared" si="117"/>
        <v>0</v>
      </c>
      <c r="LS161" s="582">
        <f t="shared" si="117"/>
        <v>0</v>
      </c>
      <c r="LT161" s="582">
        <f t="shared" si="117"/>
        <v>0</v>
      </c>
      <c r="LU161" s="582">
        <f t="shared" si="117"/>
        <v>0</v>
      </c>
      <c r="LV161" s="582">
        <f t="shared" si="117"/>
        <v>0</v>
      </c>
      <c r="LW161" s="582">
        <f t="shared" si="117"/>
        <v>0</v>
      </c>
      <c r="LX161" s="582">
        <f t="shared" si="117"/>
        <v>0</v>
      </c>
      <c r="LY161" s="582">
        <f t="shared" si="117"/>
        <v>0</v>
      </c>
      <c r="LZ161" s="582">
        <f t="shared" si="117"/>
        <v>0</v>
      </c>
      <c r="MA161" s="582">
        <f t="shared" si="117"/>
        <v>0</v>
      </c>
      <c r="MB161" s="582">
        <f t="shared" si="117"/>
        <v>0</v>
      </c>
      <c r="MC161" s="582">
        <f t="shared" si="117"/>
        <v>0</v>
      </c>
      <c r="MD161" s="582">
        <f t="shared" si="117"/>
        <v>0</v>
      </c>
      <c r="ME161" s="582">
        <f t="shared" si="117"/>
        <v>0</v>
      </c>
      <c r="MF161" s="582">
        <f t="shared" si="117"/>
        <v>0</v>
      </c>
      <c r="MG161" s="582">
        <f t="shared" si="117"/>
        <v>0</v>
      </c>
      <c r="MH161" s="582">
        <f t="shared" si="117"/>
        <v>0</v>
      </c>
      <c r="MI161" s="582">
        <f t="shared" si="117"/>
        <v>0</v>
      </c>
      <c r="MJ161" s="582">
        <f t="shared" si="117"/>
        <v>0</v>
      </c>
      <c r="MK161" s="582">
        <f t="shared" si="117"/>
        <v>0</v>
      </c>
      <c r="ML161" s="582">
        <f t="shared" si="117"/>
        <v>0</v>
      </c>
      <c r="MM161" s="582">
        <f t="shared" si="117"/>
        <v>0</v>
      </c>
      <c r="MN161" s="582">
        <f t="shared" si="117"/>
        <v>0</v>
      </c>
      <c r="MO161" s="582">
        <f t="shared" si="117"/>
        <v>0</v>
      </c>
      <c r="MP161" s="582">
        <f t="shared" si="117"/>
        <v>7.4505805969238281E-9</v>
      </c>
      <c r="MQ161" s="582">
        <f t="shared" si="117"/>
        <v>0</v>
      </c>
      <c r="MR161" s="582">
        <f t="shared" si="117"/>
        <v>0</v>
      </c>
      <c r="MS161" s="582">
        <f t="shared" si="117"/>
        <v>0</v>
      </c>
      <c r="MT161" s="582">
        <f t="shared" si="117"/>
        <v>0</v>
      </c>
      <c r="MU161" s="582">
        <f t="shared" si="117"/>
        <v>0</v>
      </c>
      <c r="MV161" s="582">
        <f t="shared" si="117"/>
        <v>0</v>
      </c>
      <c r="MW161" s="582">
        <f t="shared" si="117"/>
        <v>0</v>
      </c>
      <c r="MX161" s="582">
        <f t="shared" si="117"/>
        <v>0</v>
      </c>
      <c r="MY161" s="582">
        <f t="shared" si="117"/>
        <v>0</v>
      </c>
      <c r="MZ161" s="582">
        <f t="shared" si="117"/>
        <v>0</v>
      </c>
      <c r="NA161" s="582">
        <f t="shared" si="117"/>
        <v>1.4901161193847656E-8</v>
      </c>
      <c r="NB161" s="582">
        <f t="shared" si="117"/>
        <v>0</v>
      </c>
      <c r="NC161" s="582">
        <f t="shared" si="117"/>
        <v>0</v>
      </c>
      <c r="ND161" s="582">
        <f t="shared" si="117"/>
        <v>0</v>
      </c>
      <c r="NE161" s="582">
        <f t="shared" si="117"/>
        <v>0</v>
      </c>
      <c r="NF161" s="582">
        <f t="shared" si="117"/>
        <v>0</v>
      </c>
      <c r="NG161" s="582">
        <f t="shared" si="117"/>
        <v>0</v>
      </c>
      <c r="NH161" s="582">
        <f t="shared" si="117"/>
        <v>0</v>
      </c>
      <c r="NI161" s="582">
        <f t="shared" si="117"/>
        <v>0</v>
      </c>
      <c r="NJ161" s="582">
        <f t="shared" si="117"/>
        <v>0</v>
      </c>
      <c r="NK161" s="582">
        <f t="shared" si="117"/>
        <v>0</v>
      </c>
      <c r="NL161" s="582">
        <f t="shared" si="117"/>
        <v>0</v>
      </c>
      <c r="NM161" s="582">
        <f t="shared" si="117"/>
        <v>0</v>
      </c>
      <c r="NN161" s="582">
        <f t="shared" si="117"/>
        <v>0</v>
      </c>
      <c r="NO161" s="582">
        <f t="shared" si="117"/>
        <v>0</v>
      </c>
      <c r="NP161" s="582">
        <f t="shared" si="117"/>
        <v>0</v>
      </c>
      <c r="NQ161" s="582">
        <f t="shared" si="117"/>
        <v>0</v>
      </c>
      <c r="NR161" s="582">
        <f t="shared" si="117"/>
        <v>0</v>
      </c>
      <c r="NS161" s="582">
        <f t="shared" si="117"/>
        <v>0</v>
      </c>
      <c r="NT161" s="582">
        <f t="shared" si="117"/>
        <v>0</v>
      </c>
      <c r="NU161" s="582">
        <f t="shared" si="117"/>
        <v>0</v>
      </c>
      <c r="NV161" s="582">
        <f t="shared" si="117"/>
        <v>0</v>
      </c>
      <c r="NW161" s="582">
        <f t="shared" si="117"/>
        <v>0</v>
      </c>
      <c r="NX161" s="582">
        <f t="shared" si="117"/>
        <v>0</v>
      </c>
      <c r="NY161" s="582">
        <f t="shared" ref="NY161:QJ161" si="118">NY38-NY160</f>
        <v>0</v>
      </c>
      <c r="NZ161" s="582">
        <f t="shared" si="118"/>
        <v>0</v>
      </c>
      <c r="OA161" s="582">
        <f t="shared" si="118"/>
        <v>0</v>
      </c>
      <c r="OB161" s="582">
        <f t="shared" si="118"/>
        <v>0</v>
      </c>
      <c r="OC161" s="582">
        <f t="shared" si="118"/>
        <v>0</v>
      </c>
      <c r="OD161" s="582">
        <f t="shared" si="118"/>
        <v>0</v>
      </c>
      <c r="OE161" s="582">
        <f t="shared" si="118"/>
        <v>0</v>
      </c>
      <c r="OF161" s="582">
        <f t="shared" si="118"/>
        <v>0</v>
      </c>
      <c r="OG161" s="582">
        <f t="shared" si="118"/>
        <v>0</v>
      </c>
      <c r="OH161" s="582">
        <f t="shared" si="118"/>
        <v>5.9604644775390625E-8</v>
      </c>
      <c r="OI161" s="582">
        <f t="shared" si="118"/>
        <v>3.7252902984619141E-9</v>
      </c>
      <c r="OJ161" s="582">
        <f t="shared" si="118"/>
        <v>0</v>
      </c>
      <c r="OK161" s="582">
        <f t="shared" si="118"/>
        <v>0</v>
      </c>
      <c r="OL161" s="582">
        <f t="shared" si="118"/>
        <v>3.7252902984619141E-9</v>
      </c>
      <c r="OM161" s="582">
        <f t="shared" si="118"/>
        <v>0</v>
      </c>
      <c r="ON161" s="582">
        <f t="shared" si="118"/>
        <v>0</v>
      </c>
      <c r="OO161" s="582">
        <f t="shared" si="118"/>
        <v>0</v>
      </c>
      <c r="OP161" s="582">
        <f t="shared" si="118"/>
        <v>0</v>
      </c>
      <c r="OQ161" s="582">
        <f t="shared" si="118"/>
        <v>0</v>
      </c>
      <c r="OR161" s="582">
        <f t="shared" si="118"/>
        <v>0</v>
      </c>
      <c r="OS161" s="582">
        <f t="shared" si="118"/>
        <v>0</v>
      </c>
      <c r="OT161" s="582">
        <f t="shared" si="118"/>
        <v>0</v>
      </c>
      <c r="OU161" s="582">
        <f t="shared" si="118"/>
        <v>0</v>
      </c>
      <c r="OV161" s="582">
        <f t="shared" si="118"/>
        <v>0</v>
      </c>
      <c r="OW161" s="582">
        <f t="shared" si="118"/>
        <v>0</v>
      </c>
      <c r="OX161" s="582">
        <f t="shared" si="118"/>
        <v>0</v>
      </c>
      <c r="OY161" s="582">
        <f t="shared" si="118"/>
        <v>0</v>
      </c>
      <c r="OZ161" s="582">
        <f t="shared" si="118"/>
        <v>0</v>
      </c>
      <c r="PA161" s="582">
        <f t="shared" si="118"/>
        <v>0</v>
      </c>
      <c r="PB161" s="582">
        <f t="shared" si="118"/>
        <v>0</v>
      </c>
      <c r="PC161" s="582">
        <f t="shared" si="118"/>
        <v>0</v>
      </c>
      <c r="PD161" s="582">
        <f t="shared" si="118"/>
        <v>0</v>
      </c>
      <c r="PE161" s="582">
        <f t="shared" si="118"/>
        <v>0</v>
      </c>
      <c r="PF161" s="582">
        <f t="shared" si="118"/>
        <v>0</v>
      </c>
      <c r="PG161" s="582">
        <f t="shared" si="118"/>
        <v>0</v>
      </c>
      <c r="PH161" s="582">
        <f t="shared" si="118"/>
        <v>0</v>
      </c>
      <c r="PI161" s="582">
        <f t="shared" si="118"/>
        <v>0</v>
      </c>
      <c r="PJ161" s="582">
        <f t="shared" si="118"/>
        <v>0</v>
      </c>
      <c r="PK161" s="582">
        <f t="shared" si="118"/>
        <v>0</v>
      </c>
      <c r="PL161" s="582">
        <f t="shared" si="118"/>
        <v>0</v>
      </c>
      <c r="PM161" s="582">
        <f t="shared" si="118"/>
        <v>0</v>
      </c>
      <c r="PN161" s="582">
        <f t="shared" si="118"/>
        <v>0</v>
      </c>
      <c r="PO161" s="582">
        <f t="shared" si="118"/>
        <v>0</v>
      </c>
      <c r="PP161" s="582">
        <f t="shared" si="118"/>
        <v>0</v>
      </c>
      <c r="PQ161" s="582">
        <f t="shared" si="118"/>
        <v>0</v>
      </c>
      <c r="PR161" s="582">
        <f t="shared" si="118"/>
        <v>0</v>
      </c>
      <c r="PS161" s="582">
        <f t="shared" si="118"/>
        <v>0</v>
      </c>
      <c r="PT161" s="582">
        <f t="shared" si="118"/>
        <v>0</v>
      </c>
      <c r="PU161" s="582">
        <f t="shared" si="118"/>
        <v>0</v>
      </c>
      <c r="PV161" s="582">
        <f t="shared" si="118"/>
        <v>0</v>
      </c>
      <c r="PW161" s="582">
        <f t="shared" si="118"/>
        <v>0</v>
      </c>
      <c r="PX161" s="582">
        <f t="shared" si="118"/>
        <v>0</v>
      </c>
      <c r="PY161" s="582">
        <f t="shared" si="118"/>
        <v>0</v>
      </c>
      <c r="PZ161" s="582">
        <f t="shared" si="118"/>
        <v>0</v>
      </c>
      <c r="QA161" s="582">
        <f t="shared" si="118"/>
        <v>0</v>
      </c>
      <c r="QB161" s="582">
        <f t="shared" si="118"/>
        <v>0</v>
      </c>
      <c r="QC161" s="582">
        <f t="shared" si="118"/>
        <v>0</v>
      </c>
      <c r="QD161" s="582">
        <f t="shared" si="118"/>
        <v>0</v>
      </c>
      <c r="QE161" s="582">
        <f t="shared" si="118"/>
        <v>0</v>
      </c>
      <c r="QF161" s="582">
        <f t="shared" si="118"/>
        <v>0</v>
      </c>
      <c r="QG161" s="582">
        <f t="shared" si="118"/>
        <v>0</v>
      </c>
      <c r="QH161" s="582">
        <f t="shared" si="118"/>
        <v>0</v>
      </c>
      <c r="QI161" s="582">
        <f t="shared" si="118"/>
        <v>0</v>
      </c>
      <c r="QJ161" s="582">
        <f t="shared" si="118"/>
        <v>0</v>
      </c>
      <c r="QK161" s="582">
        <f t="shared" ref="QK161:SV161" si="119">QK38-QK160</f>
        <v>0</v>
      </c>
      <c r="QL161" s="582">
        <f t="shared" si="119"/>
        <v>0</v>
      </c>
      <c r="QM161" s="582">
        <f t="shared" si="119"/>
        <v>0</v>
      </c>
      <c r="QN161" s="582">
        <f t="shared" si="119"/>
        <v>0</v>
      </c>
      <c r="QO161" s="582">
        <f t="shared" si="119"/>
        <v>0</v>
      </c>
      <c r="QP161" s="582">
        <f t="shared" si="119"/>
        <v>0</v>
      </c>
      <c r="QQ161" s="582">
        <f t="shared" si="119"/>
        <v>0</v>
      </c>
      <c r="QR161" s="582">
        <f t="shared" si="119"/>
        <v>0</v>
      </c>
      <c r="QS161" s="582">
        <f t="shared" si="119"/>
        <v>0</v>
      </c>
      <c r="QT161" s="582">
        <f t="shared" si="119"/>
        <v>0</v>
      </c>
      <c r="QU161" s="582">
        <f t="shared" si="119"/>
        <v>1.1920928955078125E-7</v>
      </c>
      <c r="QV161" s="582">
        <f t="shared" si="119"/>
        <v>0</v>
      </c>
      <c r="QW161" s="582">
        <f t="shared" si="119"/>
        <v>0</v>
      </c>
      <c r="QX161" s="582">
        <f t="shared" si="119"/>
        <v>0</v>
      </c>
      <c r="QY161" s="582">
        <f t="shared" si="119"/>
        <v>0</v>
      </c>
      <c r="QZ161" s="582">
        <f t="shared" si="119"/>
        <v>0</v>
      </c>
      <c r="RA161" s="582">
        <f t="shared" si="119"/>
        <v>0</v>
      </c>
      <c r="RB161" s="582">
        <f t="shared" si="119"/>
        <v>0</v>
      </c>
      <c r="RC161" s="582">
        <f t="shared" si="119"/>
        <v>0</v>
      </c>
      <c r="RD161" s="582">
        <f t="shared" si="119"/>
        <v>0</v>
      </c>
      <c r="RE161" s="582">
        <f t="shared" si="119"/>
        <v>0</v>
      </c>
      <c r="RF161" s="582">
        <f t="shared" si="119"/>
        <v>0</v>
      </c>
      <c r="RG161" s="582">
        <f t="shared" si="119"/>
        <v>0</v>
      </c>
      <c r="RH161" s="582">
        <f t="shared" si="119"/>
        <v>0</v>
      </c>
      <c r="RI161" s="582">
        <f t="shared" si="119"/>
        <v>0</v>
      </c>
      <c r="RJ161" s="582">
        <f t="shared" si="119"/>
        <v>0</v>
      </c>
      <c r="RK161" s="582">
        <f t="shared" si="119"/>
        <v>0</v>
      </c>
      <c r="RL161" s="582">
        <f t="shared" si="119"/>
        <v>0</v>
      </c>
      <c r="RM161" s="582">
        <f t="shared" si="119"/>
        <v>0</v>
      </c>
      <c r="RN161" s="582">
        <f t="shared" si="119"/>
        <v>0</v>
      </c>
      <c r="RO161" s="582">
        <f t="shared" si="119"/>
        <v>0</v>
      </c>
      <c r="RP161" s="582">
        <f t="shared" si="119"/>
        <v>0</v>
      </c>
      <c r="RQ161" s="582">
        <f t="shared" si="119"/>
        <v>0</v>
      </c>
      <c r="RR161" s="582">
        <f t="shared" si="119"/>
        <v>0</v>
      </c>
      <c r="RS161" s="582">
        <f t="shared" si="119"/>
        <v>0</v>
      </c>
      <c r="RT161" s="582">
        <f t="shared" si="119"/>
        <v>0</v>
      </c>
      <c r="RU161" s="582">
        <f t="shared" si="119"/>
        <v>0</v>
      </c>
      <c r="RV161" s="582">
        <f t="shared" si="119"/>
        <v>0</v>
      </c>
      <c r="RW161" s="582">
        <f t="shared" si="119"/>
        <v>0</v>
      </c>
      <c r="RX161" s="582">
        <f t="shared" si="119"/>
        <v>0</v>
      </c>
      <c r="RY161" s="582">
        <f t="shared" si="119"/>
        <v>0</v>
      </c>
      <c r="RZ161" s="582">
        <f t="shared" si="119"/>
        <v>0</v>
      </c>
      <c r="SA161" s="582">
        <f t="shared" si="119"/>
        <v>0</v>
      </c>
      <c r="SB161" s="582">
        <f t="shared" si="119"/>
        <v>2.9802322387695313E-8</v>
      </c>
      <c r="SC161" s="582">
        <f t="shared" si="119"/>
        <v>0</v>
      </c>
      <c r="SD161" s="582">
        <f t="shared" si="119"/>
        <v>0</v>
      </c>
      <c r="SE161" s="582">
        <f t="shared" si="119"/>
        <v>0</v>
      </c>
      <c r="SF161" s="582">
        <f t="shared" si="119"/>
        <v>0</v>
      </c>
      <c r="SG161" s="582">
        <f t="shared" si="119"/>
        <v>0</v>
      </c>
      <c r="SH161" s="582">
        <f t="shared" si="119"/>
        <v>0</v>
      </c>
      <c r="SI161" s="582">
        <f t="shared" si="119"/>
        <v>0</v>
      </c>
      <c r="SJ161" s="582">
        <f t="shared" si="119"/>
        <v>0</v>
      </c>
      <c r="SK161" s="582">
        <f t="shared" si="119"/>
        <v>0</v>
      </c>
      <c r="SL161" s="582">
        <f t="shared" si="119"/>
        <v>0</v>
      </c>
      <c r="SM161" s="582">
        <f t="shared" si="119"/>
        <v>0</v>
      </c>
      <c r="SN161" s="582">
        <f t="shared" si="119"/>
        <v>0</v>
      </c>
      <c r="SO161" s="582">
        <f t="shared" si="119"/>
        <v>0</v>
      </c>
      <c r="SP161" s="582">
        <f t="shared" si="119"/>
        <v>0</v>
      </c>
      <c r="SQ161" s="582">
        <f t="shared" si="119"/>
        <v>0</v>
      </c>
      <c r="SR161" s="582">
        <f t="shared" si="119"/>
        <v>0</v>
      </c>
      <c r="SS161" s="582">
        <f t="shared" si="119"/>
        <v>0</v>
      </c>
      <c r="ST161" s="582">
        <f t="shared" si="119"/>
        <v>0</v>
      </c>
      <c r="SU161" s="582">
        <f t="shared" si="119"/>
        <v>0</v>
      </c>
      <c r="SV161" s="582">
        <f t="shared" si="119"/>
        <v>0</v>
      </c>
      <c r="SW161" s="582">
        <f t="shared" ref="SW161:VH161" si="120">SW38-SW160</f>
        <v>0</v>
      </c>
      <c r="SX161" s="582">
        <f t="shared" si="120"/>
        <v>0</v>
      </c>
      <c r="SY161" s="582">
        <f t="shared" si="120"/>
        <v>0</v>
      </c>
      <c r="SZ161" s="582">
        <f t="shared" si="120"/>
        <v>0</v>
      </c>
      <c r="TA161" s="582">
        <f t="shared" si="120"/>
        <v>0</v>
      </c>
      <c r="TB161" s="582">
        <f t="shared" si="120"/>
        <v>0</v>
      </c>
      <c r="TC161" s="582">
        <f t="shared" si="120"/>
        <v>0</v>
      </c>
      <c r="TD161" s="582">
        <f t="shared" si="120"/>
        <v>0</v>
      </c>
      <c r="TE161" s="582">
        <f t="shared" si="120"/>
        <v>0</v>
      </c>
      <c r="TF161" s="582">
        <f t="shared" si="120"/>
        <v>0</v>
      </c>
      <c r="TG161" s="582">
        <f t="shared" si="120"/>
        <v>0</v>
      </c>
      <c r="TH161" s="582">
        <f t="shared" si="120"/>
        <v>0</v>
      </c>
      <c r="TI161" s="582">
        <f t="shared" si="120"/>
        <v>0</v>
      </c>
      <c r="TJ161" s="582">
        <f t="shared" si="120"/>
        <v>0</v>
      </c>
      <c r="TK161" s="582">
        <f t="shared" si="120"/>
        <v>0</v>
      </c>
      <c r="TL161" s="582">
        <f t="shared" si="120"/>
        <v>0</v>
      </c>
      <c r="TM161" s="582">
        <f t="shared" si="120"/>
        <v>0</v>
      </c>
      <c r="TN161" s="582">
        <f t="shared" si="120"/>
        <v>0</v>
      </c>
      <c r="TO161" s="582">
        <f t="shared" si="120"/>
        <v>0</v>
      </c>
      <c r="TP161" s="582">
        <f t="shared" si="120"/>
        <v>0</v>
      </c>
      <c r="TQ161" s="582">
        <f t="shared" si="120"/>
        <v>0</v>
      </c>
      <c r="TR161" s="582">
        <f t="shared" si="120"/>
        <v>0</v>
      </c>
      <c r="TS161" s="582">
        <f t="shared" si="120"/>
        <v>0</v>
      </c>
      <c r="TT161" s="582">
        <f t="shared" si="120"/>
        <v>0</v>
      </c>
      <c r="TU161" s="582">
        <f t="shared" si="120"/>
        <v>0</v>
      </c>
      <c r="TV161" s="582">
        <f t="shared" si="120"/>
        <v>0</v>
      </c>
      <c r="TW161" s="582">
        <f t="shared" si="120"/>
        <v>0</v>
      </c>
      <c r="TX161" s="582">
        <f t="shared" si="120"/>
        <v>0</v>
      </c>
      <c r="TY161" s="582">
        <f t="shared" si="120"/>
        <v>0</v>
      </c>
      <c r="TZ161" s="582">
        <f t="shared" si="120"/>
        <v>0</v>
      </c>
      <c r="UA161" s="582">
        <f t="shared" si="120"/>
        <v>0</v>
      </c>
      <c r="UB161" s="582">
        <f t="shared" si="120"/>
        <v>0</v>
      </c>
      <c r="UC161" s="582">
        <f t="shared" si="120"/>
        <v>0</v>
      </c>
      <c r="UD161" s="582">
        <f t="shared" si="120"/>
        <v>0</v>
      </c>
      <c r="UE161" s="582">
        <f t="shared" si="120"/>
        <v>0</v>
      </c>
      <c r="UF161" s="582">
        <f t="shared" si="120"/>
        <v>0</v>
      </c>
      <c r="UG161" s="582">
        <f t="shared" si="120"/>
        <v>0</v>
      </c>
      <c r="UH161" s="582">
        <f t="shared" si="120"/>
        <v>0</v>
      </c>
      <c r="UI161" s="582">
        <f t="shared" si="120"/>
        <v>0</v>
      </c>
      <c r="UJ161" s="582">
        <f t="shared" si="120"/>
        <v>0</v>
      </c>
      <c r="UK161" s="582">
        <f t="shared" si="120"/>
        <v>0</v>
      </c>
      <c r="UL161" s="582">
        <f t="shared" si="120"/>
        <v>0</v>
      </c>
      <c r="UM161" s="582">
        <f t="shared" si="120"/>
        <v>0</v>
      </c>
      <c r="UN161" s="582">
        <f t="shared" si="120"/>
        <v>0</v>
      </c>
      <c r="UO161" s="582">
        <f t="shared" si="120"/>
        <v>0</v>
      </c>
      <c r="UP161" s="582">
        <f t="shared" si="120"/>
        <v>0</v>
      </c>
      <c r="UQ161" s="582">
        <f t="shared" si="120"/>
        <v>0</v>
      </c>
      <c r="UR161" s="582">
        <f t="shared" si="120"/>
        <v>0</v>
      </c>
      <c r="US161" s="582">
        <f t="shared" si="120"/>
        <v>0</v>
      </c>
      <c r="UT161" s="582">
        <f t="shared" si="120"/>
        <v>0</v>
      </c>
      <c r="UU161" s="582">
        <f t="shared" si="120"/>
        <v>0</v>
      </c>
      <c r="UV161" s="582">
        <f t="shared" si="120"/>
        <v>0</v>
      </c>
      <c r="UW161" s="582">
        <f t="shared" si="120"/>
        <v>0</v>
      </c>
      <c r="UX161" s="582">
        <f t="shared" si="120"/>
        <v>0</v>
      </c>
      <c r="UY161" s="582">
        <f t="shared" si="120"/>
        <v>0</v>
      </c>
      <c r="UZ161" s="582">
        <f t="shared" si="120"/>
        <v>0</v>
      </c>
      <c r="VA161" s="582">
        <f t="shared" si="120"/>
        <v>0</v>
      </c>
      <c r="VB161" s="582">
        <f t="shared" si="120"/>
        <v>0</v>
      </c>
      <c r="VC161" s="582">
        <f t="shared" si="120"/>
        <v>0</v>
      </c>
      <c r="VD161" s="582">
        <f t="shared" si="120"/>
        <v>0</v>
      </c>
      <c r="VE161" s="582">
        <f t="shared" si="120"/>
        <v>0</v>
      </c>
      <c r="VF161" s="582">
        <f t="shared" si="120"/>
        <v>0</v>
      </c>
      <c r="VG161" s="582">
        <f t="shared" si="120"/>
        <v>0</v>
      </c>
      <c r="VH161" s="582">
        <f t="shared" si="120"/>
        <v>0</v>
      </c>
      <c r="VI161" s="582">
        <f t="shared" ref="VI161:XT161" si="121">VI38-VI160</f>
        <v>0</v>
      </c>
      <c r="VJ161" s="582">
        <f t="shared" si="121"/>
        <v>0</v>
      </c>
      <c r="VK161" s="582">
        <f t="shared" si="121"/>
        <v>0</v>
      </c>
      <c r="VL161" s="582">
        <f t="shared" si="121"/>
        <v>0</v>
      </c>
      <c r="VM161" s="582">
        <f t="shared" si="121"/>
        <v>-1.1920928955078125E-7</v>
      </c>
      <c r="VN161" s="582">
        <f t="shared" si="121"/>
        <v>0</v>
      </c>
      <c r="VO161" s="582">
        <f t="shared" si="121"/>
        <v>0</v>
      </c>
      <c r="VP161" s="582">
        <f t="shared" si="121"/>
        <v>0</v>
      </c>
      <c r="VQ161" s="582">
        <f t="shared" si="121"/>
        <v>0</v>
      </c>
      <c r="VR161" s="582">
        <f t="shared" si="121"/>
        <v>0</v>
      </c>
      <c r="VS161" s="582">
        <f t="shared" si="121"/>
        <v>0</v>
      </c>
      <c r="VT161" s="582">
        <f t="shared" si="121"/>
        <v>0</v>
      </c>
      <c r="VU161" s="582">
        <f t="shared" si="121"/>
        <v>0</v>
      </c>
      <c r="VV161" s="582">
        <f t="shared" si="121"/>
        <v>0</v>
      </c>
      <c r="VW161" s="582">
        <f t="shared" si="121"/>
        <v>0</v>
      </c>
      <c r="VX161" s="582">
        <f t="shared" si="121"/>
        <v>0</v>
      </c>
      <c r="VY161" s="582">
        <f t="shared" si="121"/>
        <v>0</v>
      </c>
      <c r="VZ161" s="582">
        <f t="shared" si="121"/>
        <v>0</v>
      </c>
      <c r="WA161" s="582">
        <f t="shared" si="121"/>
        <v>0</v>
      </c>
      <c r="WB161" s="582">
        <f t="shared" si="121"/>
        <v>0</v>
      </c>
      <c r="WC161" s="582">
        <f t="shared" si="121"/>
        <v>0</v>
      </c>
      <c r="WD161" s="582">
        <f t="shared" si="121"/>
        <v>0</v>
      </c>
      <c r="WE161" s="582">
        <f t="shared" si="121"/>
        <v>0</v>
      </c>
      <c r="WF161" s="582">
        <f t="shared" si="121"/>
        <v>0</v>
      </c>
      <c r="WG161" s="582">
        <f t="shared" si="121"/>
        <v>-3.7252902984619141E-9</v>
      </c>
      <c r="WH161" s="582">
        <f t="shared" si="121"/>
        <v>0</v>
      </c>
      <c r="WI161" s="582">
        <f t="shared" si="121"/>
        <v>0</v>
      </c>
      <c r="WJ161" s="582">
        <f t="shared" si="121"/>
        <v>0</v>
      </c>
      <c r="WK161" s="582">
        <f t="shared" si="121"/>
        <v>0</v>
      </c>
      <c r="WL161" s="582">
        <f t="shared" si="121"/>
        <v>0</v>
      </c>
      <c r="WM161" s="582">
        <f t="shared" si="121"/>
        <v>0</v>
      </c>
      <c r="WN161" s="582">
        <f t="shared" si="121"/>
        <v>0</v>
      </c>
      <c r="WO161" s="582">
        <f t="shared" si="121"/>
        <v>0</v>
      </c>
      <c r="WP161" s="582">
        <f t="shared" si="121"/>
        <v>0</v>
      </c>
      <c r="WQ161" s="582">
        <f t="shared" si="121"/>
        <v>0</v>
      </c>
      <c r="WR161" s="582">
        <f t="shared" si="121"/>
        <v>0</v>
      </c>
      <c r="WS161" s="582">
        <f t="shared" si="121"/>
        <v>0</v>
      </c>
      <c r="WT161" s="582">
        <f t="shared" si="121"/>
        <v>0</v>
      </c>
      <c r="WU161" s="582">
        <f t="shared" si="121"/>
        <v>0</v>
      </c>
      <c r="WV161" s="582">
        <f t="shared" si="121"/>
        <v>0</v>
      </c>
      <c r="WW161" s="582">
        <f t="shared" si="121"/>
        <v>0</v>
      </c>
      <c r="WX161" s="582">
        <f t="shared" si="121"/>
        <v>0</v>
      </c>
      <c r="WY161" s="582">
        <f t="shared" si="121"/>
        <v>0</v>
      </c>
      <c r="WZ161" s="582">
        <f t="shared" si="121"/>
        <v>0</v>
      </c>
      <c r="XA161" s="582">
        <f t="shared" si="121"/>
        <v>0</v>
      </c>
      <c r="XB161" s="582">
        <f t="shared" si="121"/>
        <v>-1.862645149230957E-9</v>
      </c>
      <c r="XC161" s="582">
        <f t="shared" si="121"/>
        <v>0</v>
      </c>
      <c r="XD161" s="582">
        <f t="shared" si="121"/>
        <v>0</v>
      </c>
      <c r="XE161" s="582">
        <f t="shared" si="121"/>
        <v>0</v>
      </c>
      <c r="XF161" s="582">
        <f t="shared" si="121"/>
        <v>0</v>
      </c>
      <c r="XG161" s="582">
        <f t="shared" si="121"/>
        <v>0</v>
      </c>
      <c r="XH161" s="582">
        <f t="shared" si="121"/>
        <v>0</v>
      </c>
      <c r="XI161" s="582">
        <f t="shared" si="121"/>
        <v>0</v>
      </c>
      <c r="XJ161" s="582">
        <f t="shared" si="121"/>
        <v>0</v>
      </c>
      <c r="XK161" s="582">
        <f t="shared" si="121"/>
        <v>0</v>
      </c>
      <c r="XL161" s="582">
        <f t="shared" si="121"/>
        <v>0</v>
      </c>
      <c r="XM161" s="582">
        <f t="shared" si="121"/>
        <v>0</v>
      </c>
      <c r="XN161" s="582">
        <f t="shared" si="121"/>
        <v>0</v>
      </c>
      <c r="XO161" s="582">
        <f t="shared" si="121"/>
        <v>0</v>
      </c>
      <c r="XP161" s="582">
        <f t="shared" si="121"/>
        <v>0</v>
      </c>
      <c r="XQ161" s="582">
        <f t="shared" si="121"/>
        <v>0</v>
      </c>
      <c r="XR161" s="582">
        <f t="shared" si="121"/>
        <v>0</v>
      </c>
      <c r="XS161" s="582">
        <f t="shared" si="121"/>
        <v>0</v>
      </c>
      <c r="XT161" s="582">
        <f t="shared" si="121"/>
        <v>0</v>
      </c>
      <c r="XU161" s="582">
        <f t="shared" ref="XU161:AAF161" si="122">XU38-XU160</f>
        <v>0</v>
      </c>
      <c r="XV161" s="582">
        <f t="shared" si="122"/>
        <v>0</v>
      </c>
      <c r="XW161" s="582">
        <f t="shared" si="122"/>
        <v>0</v>
      </c>
      <c r="XX161" s="582">
        <f t="shared" si="122"/>
        <v>0</v>
      </c>
      <c r="XY161" s="582">
        <f t="shared" si="122"/>
        <v>0</v>
      </c>
      <c r="XZ161" s="582">
        <f t="shared" si="122"/>
        <v>0</v>
      </c>
      <c r="YA161" s="582">
        <f t="shared" si="122"/>
        <v>0</v>
      </c>
      <c r="YB161" s="582">
        <f t="shared" si="122"/>
        <v>0</v>
      </c>
      <c r="YC161" s="582">
        <f t="shared" si="122"/>
        <v>0</v>
      </c>
      <c r="YD161" s="582">
        <f t="shared" si="122"/>
        <v>0</v>
      </c>
      <c r="YE161" s="582">
        <f t="shared" si="122"/>
        <v>0</v>
      </c>
      <c r="YF161" s="582">
        <f t="shared" si="122"/>
        <v>0</v>
      </c>
      <c r="YG161" s="582">
        <f t="shared" si="122"/>
        <v>0</v>
      </c>
      <c r="YH161" s="582">
        <f t="shared" si="122"/>
        <v>0</v>
      </c>
      <c r="YI161" s="582">
        <f t="shared" si="122"/>
        <v>0</v>
      </c>
      <c r="YJ161" s="582">
        <f t="shared" si="122"/>
        <v>0</v>
      </c>
      <c r="YK161" s="582">
        <f t="shared" si="122"/>
        <v>0</v>
      </c>
      <c r="YL161" s="582">
        <f t="shared" si="122"/>
        <v>0</v>
      </c>
      <c r="YM161" s="582">
        <f t="shared" si="122"/>
        <v>0</v>
      </c>
      <c r="YN161" s="582">
        <f t="shared" si="122"/>
        <v>-7.4505805969238281E-9</v>
      </c>
      <c r="YO161" s="582">
        <f t="shared" si="122"/>
        <v>0</v>
      </c>
      <c r="YP161" s="582">
        <f t="shared" si="122"/>
        <v>0</v>
      </c>
      <c r="YQ161" s="582">
        <f t="shared" si="122"/>
        <v>0</v>
      </c>
      <c r="YR161" s="582">
        <f t="shared" si="122"/>
        <v>0</v>
      </c>
      <c r="YS161" s="582">
        <f t="shared" si="122"/>
        <v>0</v>
      </c>
      <c r="YT161" s="582">
        <f t="shared" si="122"/>
        <v>0</v>
      </c>
      <c r="YU161" s="582">
        <f t="shared" si="122"/>
        <v>0</v>
      </c>
      <c r="YV161" s="582">
        <f t="shared" si="122"/>
        <v>0</v>
      </c>
      <c r="YW161" s="582">
        <f t="shared" si="122"/>
        <v>0</v>
      </c>
      <c r="YX161" s="582">
        <f t="shared" si="122"/>
        <v>0</v>
      </c>
      <c r="YY161" s="582">
        <f t="shared" si="122"/>
        <v>0</v>
      </c>
      <c r="YZ161" s="582">
        <f t="shared" si="122"/>
        <v>0</v>
      </c>
      <c r="ZA161" s="582">
        <f t="shared" si="122"/>
        <v>0</v>
      </c>
      <c r="ZB161" s="582">
        <f t="shared" si="122"/>
        <v>0</v>
      </c>
      <c r="ZC161" s="582">
        <f t="shared" si="122"/>
        <v>0</v>
      </c>
      <c r="ZD161" s="582">
        <f t="shared" si="122"/>
        <v>0</v>
      </c>
      <c r="ZE161" s="582">
        <f t="shared" si="122"/>
        <v>0</v>
      </c>
      <c r="ZF161" s="582">
        <f t="shared" si="122"/>
        <v>0</v>
      </c>
      <c r="ZG161" s="582">
        <f t="shared" si="122"/>
        <v>0</v>
      </c>
      <c r="ZH161" s="582">
        <f t="shared" si="122"/>
        <v>0</v>
      </c>
      <c r="ZI161" s="582">
        <f t="shared" si="122"/>
        <v>0</v>
      </c>
      <c r="ZJ161" s="582">
        <f t="shared" si="122"/>
        <v>0</v>
      </c>
      <c r="ZK161" s="582">
        <f t="shared" si="122"/>
        <v>0</v>
      </c>
      <c r="ZL161" s="582">
        <f t="shared" si="122"/>
        <v>0</v>
      </c>
      <c r="ZM161" s="582">
        <f t="shared" si="122"/>
        <v>0</v>
      </c>
      <c r="ZN161" s="582">
        <f t="shared" si="122"/>
        <v>0</v>
      </c>
      <c r="ZO161" s="582">
        <f t="shared" si="122"/>
        <v>0</v>
      </c>
      <c r="ZP161" s="582">
        <f t="shared" si="122"/>
        <v>0</v>
      </c>
      <c r="ZQ161" s="582">
        <f t="shared" si="122"/>
        <v>0</v>
      </c>
      <c r="ZR161" s="582">
        <f t="shared" si="122"/>
        <v>0</v>
      </c>
      <c r="ZS161" s="582">
        <f t="shared" si="122"/>
        <v>0</v>
      </c>
      <c r="ZT161" s="582">
        <f t="shared" si="122"/>
        <v>0</v>
      </c>
      <c r="ZU161" s="582">
        <f t="shared" si="122"/>
        <v>0</v>
      </c>
      <c r="ZV161" s="582">
        <f t="shared" si="122"/>
        <v>1.4901161193847656E-8</v>
      </c>
      <c r="ZW161" s="582">
        <f t="shared" si="122"/>
        <v>0</v>
      </c>
      <c r="ZX161" s="582">
        <f t="shared" si="122"/>
        <v>0</v>
      </c>
      <c r="ZY161" s="582">
        <f t="shared" si="122"/>
        <v>0</v>
      </c>
      <c r="ZZ161" s="582">
        <f t="shared" si="122"/>
        <v>0</v>
      </c>
      <c r="AAA161" s="582">
        <f t="shared" si="122"/>
        <v>0</v>
      </c>
      <c r="AAB161" s="582">
        <f t="shared" si="122"/>
        <v>0</v>
      </c>
      <c r="AAC161" s="582">
        <f t="shared" si="122"/>
        <v>0</v>
      </c>
      <c r="AAD161" s="582">
        <f t="shared" si="122"/>
        <v>0</v>
      </c>
      <c r="AAE161" s="582">
        <f t="shared" si="122"/>
        <v>0</v>
      </c>
      <c r="AAF161" s="582">
        <f t="shared" si="122"/>
        <v>0</v>
      </c>
      <c r="AAG161" s="582">
        <f t="shared" ref="AAG161:ACR161" si="123">AAG38-AAG160</f>
        <v>0</v>
      </c>
      <c r="AAH161" s="582">
        <f t="shared" si="123"/>
        <v>0</v>
      </c>
      <c r="AAI161" s="582">
        <f t="shared" si="123"/>
        <v>0</v>
      </c>
      <c r="AAJ161" s="582">
        <f t="shared" si="123"/>
        <v>0</v>
      </c>
      <c r="AAK161" s="582">
        <f t="shared" si="123"/>
        <v>0</v>
      </c>
      <c r="AAL161" s="582">
        <f t="shared" si="123"/>
        <v>0</v>
      </c>
      <c r="AAM161" s="582">
        <f t="shared" si="123"/>
        <v>0</v>
      </c>
      <c r="AAN161" s="582">
        <f t="shared" si="123"/>
        <v>0</v>
      </c>
      <c r="AAO161" s="582">
        <f t="shared" si="123"/>
        <v>0</v>
      </c>
      <c r="AAP161" s="582">
        <f t="shared" si="123"/>
        <v>0</v>
      </c>
      <c r="AAQ161" s="582">
        <f t="shared" si="123"/>
        <v>0</v>
      </c>
      <c r="AAR161" s="582">
        <f t="shared" si="123"/>
        <v>0</v>
      </c>
      <c r="AAS161" s="582">
        <f t="shared" si="123"/>
        <v>0</v>
      </c>
      <c r="AAT161" s="582">
        <f t="shared" si="123"/>
        <v>0</v>
      </c>
      <c r="AAU161" s="582">
        <f t="shared" si="123"/>
        <v>0</v>
      </c>
      <c r="AAV161" s="582">
        <f t="shared" si="123"/>
        <v>0</v>
      </c>
      <c r="AAW161" s="582">
        <f t="shared" si="123"/>
        <v>0</v>
      </c>
      <c r="AAX161" s="582">
        <f t="shared" si="123"/>
        <v>0</v>
      </c>
      <c r="AAY161" s="582">
        <f t="shared" si="123"/>
        <v>0</v>
      </c>
      <c r="AAZ161" s="582">
        <f t="shared" si="123"/>
        <v>0</v>
      </c>
      <c r="ABA161" s="582">
        <f t="shared" si="123"/>
        <v>0</v>
      </c>
      <c r="ABB161" s="582">
        <f t="shared" si="123"/>
        <v>0</v>
      </c>
      <c r="ABC161" s="582">
        <f t="shared" si="123"/>
        <v>0</v>
      </c>
      <c r="ABD161" s="582">
        <f t="shared" si="123"/>
        <v>0</v>
      </c>
      <c r="ABE161" s="582">
        <f t="shared" si="123"/>
        <v>0</v>
      </c>
      <c r="ABF161" s="582">
        <f t="shared" si="123"/>
        <v>0</v>
      </c>
      <c r="ABG161" s="582">
        <f t="shared" si="123"/>
        <v>0</v>
      </c>
      <c r="ABH161" s="582">
        <f t="shared" si="123"/>
        <v>0</v>
      </c>
      <c r="ABI161" s="582">
        <f t="shared" si="123"/>
        <v>0</v>
      </c>
      <c r="ABJ161" s="582">
        <f t="shared" si="123"/>
        <v>0</v>
      </c>
      <c r="ABK161" s="582">
        <f t="shared" si="123"/>
        <v>0</v>
      </c>
      <c r="ABL161" s="582">
        <f t="shared" si="123"/>
        <v>0</v>
      </c>
      <c r="ABM161" s="582">
        <f t="shared" si="123"/>
        <v>0</v>
      </c>
      <c r="ABN161" s="582">
        <f t="shared" si="123"/>
        <v>0</v>
      </c>
      <c r="ABO161" s="582">
        <f t="shared" si="123"/>
        <v>0</v>
      </c>
      <c r="ABP161" s="582">
        <f t="shared" si="123"/>
        <v>0</v>
      </c>
      <c r="ABQ161" s="582">
        <f t="shared" si="123"/>
        <v>0</v>
      </c>
      <c r="ABR161" s="582">
        <f t="shared" si="123"/>
        <v>0</v>
      </c>
      <c r="ABS161" s="582">
        <f t="shared" si="123"/>
        <v>0</v>
      </c>
      <c r="ABT161" s="582">
        <f t="shared" si="123"/>
        <v>0</v>
      </c>
      <c r="ABU161" s="582">
        <f t="shared" si="123"/>
        <v>0</v>
      </c>
      <c r="ABV161" s="582">
        <f t="shared" si="123"/>
        <v>0</v>
      </c>
      <c r="ABW161" s="582">
        <f t="shared" si="123"/>
        <v>0</v>
      </c>
      <c r="ABX161" s="582">
        <f t="shared" si="123"/>
        <v>0</v>
      </c>
      <c r="ABY161" s="582">
        <f t="shared" si="123"/>
        <v>-1.1920928955078125E-7</v>
      </c>
      <c r="ABZ161" s="582">
        <f t="shared" si="123"/>
        <v>0</v>
      </c>
      <c r="ACA161" s="582">
        <f t="shared" si="123"/>
        <v>0</v>
      </c>
      <c r="ACB161" s="582">
        <f t="shared" si="123"/>
        <v>0</v>
      </c>
      <c r="ACC161" s="582">
        <f t="shared" si="123"/>
        <v>0</v>
      </c>
      <c r="ACD161" s="582">
        <f t="shared" si="123"/>
        <v>0</v>
      </c>
      <c r="ACE161" s="582">
        <f t="shared" si="123"/>
        <v>0</v>
      </c>
      <c r="ACF161" s="582">
        <f t="shared" si="123"/>
        <v>0</v>
      </c>
      <c r="ACG161" s="582">
        <f t="shared" si="123"/>
        <v>0</v>
      </c>
      <c r="ACH161" s="582">
        <f t="shared" si="123"/>
        <v>0</v>
      </c>
      <c r="ACI161" s="582">
        <f t="shared" si="123"/>
        <v>0</v>
      </c>
      <c r="ACJ161" s="582">
        <f t="shared" si="123"/>
        <v>0</v>
      </c>
      <c r="ACK161" s="582">
        <f t="shared" si="123"/>
        <v>0</v>
      </c>
      <c r="ACL161" s="582">
        <f t="shared" si="123"/>
        <v>0</v>
      </c>
      <c r="ACM161" s="582">
        <f t="shared" si="123"/>
        <v>0</v>
      </c>
      <c r="ACN161" s="582">
        <f t="shared" si="123"/>
        <v>0</v>
      </c>
      <c r="ACO161" s="582">
        <f t="shared" si="123"/>
        <v>0</v>
      </c>
      <c r="ACP161" s="582">
        <f t="shared" si="123"/>
        <v>0</v>
      </c>
      <c r="ACQ161" s="582">
        <f t="shared" si="123"/>
        <v>0</v>
      </c>
      <c r="ACR161" s="582">
        <f t="shared" si="123"/>
        <v>0</v>
      </c>
      <c r="ACS161" s="582">
        <f t="shared" ref="ACS161:AFD161" si="124">ACS38-ACS160</f>
        <v>0</v>
      </c>
      <c r="ACT161" s="582">
        <f t="shared" si="124"/>
        <v>7.4505805969238281E-9</v>
      </c>
      <c r="ACU161" s="582">
        <f t="shared" si="124"/>
        <v>0</v>
      </c>
      <c r="ACV161" s="582">
        <f t="shared" si="124"/>
        <v>0</v>
      </c>
      <c r="ACW161" s="582">
        <f t="shared" si="124"/>
        <v>0</v>
      </c>
      <c r="ACX161" s="582">
        <f t="shared" si="124"/>
        <v>0</v>
      </c>
      <c r="ACY161" s="582">
        <f t="shared" si="124"/>
        <v>0</v>
      </c>
      <c r="ACZ161" s="582">
        <f t="shared" si="124"/>
        <v>0</v>
      </c>
      <c r="ADA161" s="582">
        <f t="shared" si="124"/>
        <v>0</v>
      </c>
      <c r="ADB161" s="582">
        <f t="shared" si="124"/>
        <v>0</v>
      </c>
      <c r="ADC161" s="582">
        <f t="shared" si="124"/>
        <v>0</v>
      </c>
      <c r="ADD161" s="582">
        <f t="shared" si="124"/>
        <v>0</v>
      </c>
      <c r="ADE161" s="582">
        <f t="shared" si="124"/>
        <v>0</v>
      </c>
      <c r="ADF161" s="582">
        <f t="shared" si="124"/>
        <v>0</v>
      </c>
      <c r="ADG161" s="582">
        <f t="shared" si="124"/>
        <v>0</v>
      </c>
      <c r="ADH161" s="582">
        <f t="shared" si="124"/>
        <v>0</v>
      </c>
      <c r="ADI161" s="582">
        <f t="shared" si="124"/>
        <v>0</v>
      </c>
      <c r="ADJ161" s="582">
        <f t="shared" si="124"/>
        <v>0</v>
      </c>
      <c r="ADK161" s="582">
        <f t="shared" si="124"/>
        <v>0</v>
      </c>
      <c r="ADL161" s="582">
        <f t="shared" si="124"/>
        <v>0</v>
      </c>
      <c r="ADM161" s="582">
        <f t="shared" si="124"/>
        <v>0</v>
      </c>
      <c r="ADN161" s="582">
        <f t="shared" si="124"/>
        <v>0</v>
      </c>
      <c r="ADO161" s="582">
        <f t="shared" si="124"/>
        <v>0</v>
      </c>
      <c r="ADP161" s="582">
        <f t="shared" si="124"/>
        <v>0</v>
      </c>
      <c r="ADQ161" s="582">
        <f t="shared" si="124"/>
        <v>0</v>
      </c>
      <c r="ADR161" s="582">
        <f t="shared" si="124"/>
        <v>0</v>
      </c>
      <c r="ADS161" s="582">
        <f t="shared" si="124"/>
        <v>0</v>
      </c>
      <c r="ADT161" s="582">
        <f t="shared" si="124"/>
        <v>2.9802322387695313E-8</v>
      </c>
      <c r="ADU161" s="582">
        <f t="shared" si="124"/>
        <v>0</v>
      </c>
      <c r="ADV161" s="582">
        <f t="shared" si="124"/>
        <v>0</v>
      </c>
      <c r="ADW161" s="582">
        <f t="shared" si="124"/>
        <v>0</v>
      </c>
      <c r="ADX161" s="582">
        <f t="shared" si="124"/>
        <v>0</v>
      </c>
      <c r="ADY161" s="582">
        <f t="shared" si="124"/>
        <v>0</v>
      </c>
      <c r="ADZ161" s="582">
        <f t="shared" si="124"/>
        <v>0</v>
      </c>
      <c r="AEA161" s="582">
        <f t="shared" si="124"/>
        <v>0</v>
      </c>
      <c r="AEB161" s="582">
        <f t="shared" si="124"/>
        <v>0</v>
      </c>
      <c r="AEC161" s="582">
        <f t="shared" si="124"/>
        <v>0</v>
      </c>
      <c r="AED161" s="582">
        <f t="shared" si="124"/>
        <v>0</v>
      </c>
      <c r="AEE161" s="582">
        <f t="shared" si="124"/>
        <v>0</v>
      </c>
      <c r="AEF161" s="582">
        <f t="shared" si="124"/>
        <v>0</v>
      </c>
      <c r="AEG161" s="582">
        <f t="shared" si="124"/>
        <v>0</v>
      </c>
      <c r="AEH161" s="582">
        <f t="shared" si="124"/>
        <v>0</v>
      </c>
      <c r="AEI161" s="582">
        <f t="shared" si="124"/>
        <v>0</v>
      </c>
      <c r="AEJ161" s="582">
        <f t="shared" si="124"/>
        <v>0</v>
      </c>
      <c r="AEK161" s="582">
        <f t="shared" si="124"/>
        <v>0</v>
      </c>
      <c r="AEL161" s="582">
        <f t="shared" si="124"/>
        <v>0</v>
      </c>
      <c r="AEM161" s="582">
        <f t="shared" si="124"/>
        <v>0</v>
      </c>
      <c r="AEN161" s="582">
        <f t="shared" si="124"/>
        <v>0</v>
      </c>
      <c r="AEO161" s="582">
        <f t="shared" si="124"/>
        <v>0</v>
      </c>
      <c r="AEP161" s="582">
        <f t="shared" si="124"/>
        <v>0</v>
      </c>
      <c r="AEQ161" s="582">
        <f t="shared" si="124"/>
        <v>0</v>
      </c>
      <c r="AER161" s="582">
        <f t="shared" si="124"/>
        <v>0</v>
      </c>
      <c r="AES161" s="582">
        <f t="shared" si="124"/>
        <v>0</v>
      </c>
      <c r="AET161" s="582">
        <f t="shared" si="124"/>
        <v>0</v>
      </c>
      <c r="AEU161" s="582">
        <f t="shared" si="124"/>
        <v>0</v>
      </c>
      <c r="AEV161" s="582">
        <f t="shared" si="124"/>
        <v>0</v>
      </c>
      <c r="AEW161" s="582">
        <f t="shared" si="124"/>
        <v>7.4505805969238281E-9</v>
      </c>
      <c r="AEX161" s="582">
        <f t="shared" si="124"/>
        <v>0</v>
      </c>
      <c r="AEY161" s="582">
        <f t="shared" si="124"/>
        <v>7.4505805969238281E-9</v>
      </c>
      <c r="AEZ161" s="582">
        <f t="shared" si="124"/>
        <v>0</v>
      </c>
      <c r="AFA161" s="582">
        <f t="shared" si="124"/>
        <v>0</v>
      </c>
      <c r="AFB161" s="582">
        <f t="shared" si="124"/>
        <v>0</v>
      </c>
      <c r="AFC161" s="582">
        <f t="shared" si="124"/>
        <v>0</v>
      </c>
      <c r="AFD161" s="582">
        <f t="shared" si="124"/>
        <v>0</v>
      </c>
      <c r="AFE161" s="582">
        <f t="shared" ref="AFE161:AHP161" si="125">AFE38-AFE160</f>
        <v>0</v>
      </c>
      <c r="AFF161" s="582">
        <f t="shared" si="125"/>
        <v>0</v>
      </c>
      <c r="AFG161" s="582">
        <f t="shared" si="125"/>
        <v>0</v>
      </c>
      <c r="AFH161" s="582">
        <f t="shared" si="125"/>
        <v>0</v>
      </c>
      <c r="AFI161" s="582">
        <f t="shared" si="125"/>
        <v>0</v>
      </c>
      <c r="AFJ161" s="582">
        <f t="shared" si="125"/>
        <v>0</v>
      </c>
      <c r="AFK161" s="582">
        <f t="shared" si="125"/>
        <v>0</v>
      </c>
      <c r="AFL161" s="582">
        <f t="shared" si="125"/>
        <v>0</v>
      </c>
      <c r="AFM161" s="582">
        <f t="shared" si="125"/>
        <v>0</v>
      </c>
      <c r="AFN161" s="582">
        <f t="shared" si="125"/>
        <v>0</v>
      </c>
      <c r="AFO161" s="582">
        <f t="shared" si="125"/>
        <v>0</v>
      </c>
      <c r="AFP161" s="582">
        <f t="shared" si="125"/>
        <v>0</v>
      </c>
      <c r="AFQ161" s="582">
        <f t="shared" si="125"/>
        <v>0</v>
      </c>
      <c r="AFR161" s="582">
        <f t="shared" si="125"/>
        <v>0</v>
      </c>
      <c r="AFS161" s="582">
        <f t="shared" si="125"/>
        <v>0</v>
      </c>
      <c r="AFT161" s="582">
        <f t="shared" si="125"/>
        <v>0</v>
      </c>
      <c r="AFU161" s="582">
        <f t="shared" si="125"/>
        <v>0</v>
      </c>
      <c r="AFV161" s="582">
        <f t="shared" si="125"/>
        <v>0</v>
      </c>
      <c r="AFW161" s="582">
        <f t="shared" si="125"/>
        <v>0</v>
      </c>
      <c r="AFX161" s="582">
        <f t="shared" si="125"/>
        <v>0</v>
      </c>
      <c r="AFY161" s="582">
        <f t="shared" si="125"/>
        <v>0</v>
      </c>
      <c r="AFZ161" s="582">
        <f t="shared" si="125"/>
        <v>0</v>
      </c>
      <c r="AGA161" s="582">
        <f t="shared" si="125"/>
        <v>0</v>
      </c>
      <c r="AGB161" s="582">
        <f t="shared" si="125"/>
        <v>0</v>
      </c>
      <c r="AGC161" s="582">
        <f t="shared" si="125"/>
        <v>0</v>
      </c>
      <c r="AGD161" s="582">
        <f t="shared" si="125"/>
        <v>0</v>
      </c>
      <c r="AGE161" s="582">
        <f t="shared" si="125"/>
        <v>0</v>
      </c>
      <c r="AGF161" s="582">
        <f t="shared" si="125"/>
        <v>0</v>
      </c>
      <c r="AGG161" s="582">
        <f t="shared" si="125"/>
        <v>0</v>
      </c>
      <c r="AGH161" s="582">
        <f t="shared" si="125"/>
        <v>0</v>
      </c>
      <c r="AGI161" s="582">
        <f t="shared" si="125"/>
        <v>0</v>
      </c>
      <c r="AGJ161" s="582">
        <f t="shared" si="125"/>
        <v>0</v>
      </c>
      <c r="AGK161" s="582">
        <f t="shared" si="125"/>
        <v>0</v>
      </c>
      <c r="AGL161" s="582">
        <f t="shared" si="125"/>
        <v>0</v>
      </c>
      <c r="AGM161" s="582">
        <f t="shared" si="125"/>
        <v>0</v>
      </c>
      <c r="AGN161" s="582">
        <f t="shared" si="125"/>
        <v>0</v>
      </c>
      <c r="AGO161" s="582">
        <f t="shared" si="125"/>
        <v>0</v>
      </c>
      <c r="AGP161" s="582">
        <f t="shared" si="125"/>
        <v>0</v>
      </c>
      <c r="AGQ161" s="582">
        <f t="shared" si="125"/>
        <v>0</v>
      </c>
      <c r="AGR161" s="582">
        <f t="shared" si="125"/>
        <v>0</v>
      </c>
      <c r="AGS161" s="582">
        <f t="shared" si="125"/>
        <v>0</v>
      </c>
      <c r="AGT161" s="582">
        <f t="shared" si="125"/>
        <v>0</v>
      </c>
      <c r="AGU161" s="582">
        <f t="shared" si="125"/>
        <v>0</v>
      </c>
      <c r="AGV161" s="582">
        <f t="shared" si="125"/>
        <v>0</v>
      </c>
      <c r="AGW161" s="582">
        <f t="shared" si="125"/>
        <v>0</v>
      </c>
      <c r="AGX161" s="582">
        <f t="shared" si="125"/>
        <v>-3.7252902984619141E-9</v>
      </c>
      <c r="AGY161" s="582">
        <f t="shared" si="125"/>
        <v>0</v>
      </c>
      <c r="AGZ161" s="582">
        <f t="shared" si="125"/>
        <v>0</v>
      </c>
      <c r="AHA161" s="582">
        <f t="shared" si="125"/>
        <v>0</v>
      </c>
      <c r="AHB161" s="582">
        <f t="shared" si="125"/>
        <v>0</v>
      </c>
      <c r="AHC161" s="582">
        <f t="shared" si="125"/>
        <v>0</v>
      </c>
      <c r="AHD161" s="582">
        <f t="shared" si="125"/>
        <v>0</v>
      </c>
      <c r="AHE161" s="582">
        <f t="shared" si="125"/>
        <v>0</v>
      </c>
      <c r="AHF161" s="582">
        <f t="shared" si="125"/>
        <v>0</v>
      </c>
      <c r="AHG161" s="582">
        <f t="shared" si="125"/>
        <v>0</v>
      </c>
      <c r="AHH161" s="582">
        <f t="shared" si="125"/>
        <v>0</v>
      </c>
      <c r="AHI161" s="582">
        <f t="shared" si="125"/>
        <v>0</v>
      </c>
      <c r="AHJ161" s="582">
        <f t="shared" si="125"/>
        <v>0</v>
      </c>
      <c r="AHK161" s="582">
        <f t="shared" si="125"/>
        <v>0</v>
      </c>
      <c r="AHL161" s="582">
        <f t="shared" si="125"/>
        <v>0</v>
      </c>
      <c r="AHM161" s="582">
        <f t="shared" si="125"/>
        <v>0</v>
      </c>
      <c r="AHN161" s="582">
        <f t="shared" si="125"/>
        <v>0</v>
      </c>
      <c r="AHO161" s="582">
        <f t="shared" si="125"/>
        <v>0</v>
      </c>
      <c r="AHP161" s="582">
        <f t="shared" si="125"/>
        <v>0</v>
      </c>
      <c r="AHQ161" s="582">
        <f t="shared" ref="AHQ161:AHS161" si="126">AHQ38-AHQ160</f>
        <v>0</v>
      </c>
      <c r="AHR161" s="582">
        <f t="shared" si="126"/>
        <v>0</v>
      </c>
      <c r="AHS161" s="582">
        <f t="shared" si="126"/>
        <v>0</v>
      </c>
      <c r="AHT161" s="582">
        <f>SUM(D161:AHS161)</f>
        <v>1.4249235391616821E-7</v>
      </c>
      <c r="AHV161" s="606" t="s">
        <v>6248</v>
      </c>
      <c r="AHW161" s="606" t="s">
        <v>6411</v>
      </c>
      <c r="AHX161" s="606" t="s">
        <v>6412</v>
      </c>
    </row>
    <row r="162" spans="1:908" x14ac:dyDescent="0.7">
      <c r="B162" s="270"/>
      <c r="C162" s="271"/>
      <c r="AHQ162" s="582"/>
      <c r="AHR162" s="582"/>
      <c r="AHS162" s="582"/>
      <c r="AHT162" s="582"/>
      <c r="AHV162" s="606" t="s">
        <v>6248</v>
      </c>
      <c r="AHW162" s="606" t="s">
        <v>6413</v>
      </c>
      <c r="AHX162" s="606" t="s">
        <v>6054</v>
      </c>
    </row>
    <row r="163" spans="1:908" ht="27" x14ac:dyDescent="0.75">
      <c r="A163" s="576" t="s">
        <v>6468</v>
      </c>
      <c r="B163" s="270" t="s">
        <v>6252</v>
      </c>
      <c r="C163" s="399" t="s">
        <v>6245</v>
      </c>
      <c r="D163" s="582">
        <f>SUMIF($A$62:$A$157,$A$163,D$62:D$157)</f>
        <v>0</v>
      </c>
      <c r="E163" s="582">
        <f t="shared" ref="E163:BP163" si="127">SUMIF($A$62:$A$157,$A$163,E$62:E$157)</f>
        <v>3045700</v>
      </c>
      <c r="F163" s="582">
        <f t="shared" si="127"/>
        <v>0</v>
      </c>
      <c r="G163" s="582">
        <f t="shared" si="127"/>
        <v>0</v>
      </c>
      <c r="H163" s="582">
        <f t="shared" si="127"/>
        <v>718168.04</v>
      </c>
      <c r="I163" s="582">
        <f t="shared" si="127"/>
        <v>0</v>
      </c>
      <c r="J163" s="582">
        <f t="shared" si="127"/>
        <v>0</v>
      </c>
      <c r="K163" s="582">
        <f t="shared" si="127"/>
        <v>2109704.62</v>
      </c>
      <c r="L163" s="582">
        <f t="shared" si="127"/>
        <v>0</v>
      </c>
      <c r="M163" s="582">
        <f t="shared" si="127"/>
        <v>0</v>
      </c>
      <c r="N163" s="582">
        <f t="shared" si="127"/>
        <v>0</v>
      </c>
      <c r="O163" s="582">
        <f t="shared" si="127"/>
        <v>1971.47</v>
      </c>
      <c r="P163" s="582">
        <f t="shared" si="127"/>
        <v>8390959.4199999999</v>
      </c>
      <c r="Q163" s="582">
        <f t="shared" si="127"/>
        <v>0</v>
      </c>
      <c r="R163" s="582">
        <f t="shared" si="127"/>
        <v>0</v>
      </c>
      <c r="S163" s="582">
        <f t="shared" si="127"/>
        <v>0</v>
      </c>
      <c r="T163" s="582">
        <f t="shared" si="127"/>
        <v>0</v>
      </c>
      <c r="U163" s="582">
        <f t="shared" si="127"/>
        <v>0</v>
      </c>
      <c r="V163" s="582">
        <f t="shared" si="127"/>
        <v>507102.23</v>
      </c>
      <c r="W163" s="582">
        <f t="shared" si="127"/>
        <v>0</v>
      </c>
      <c r="X163" s="582">
        <f t="shared" si="127"/>
        <v>1805841.6400000001</v>
      </c>
      <c r="Y163" s="582">
        <f t="shared" si="127"/>
        <v>0</v>
      </c>
      <c r="Z163" s="582">
        <f t="shared" si="127"/>
        <v>0</v>
      </c>
      <c r="AA163" s="582">
        <f t="shared" si="127"/>
        <v>0</v>
      </c>
      <c r="AB163" s="582">
        <f t="shared" si="127"/>
        <v>0</v>
      </c>
      <c r="AC163" s="582">
        <f t="shared" si="127"/>
        <v>0</v>
      </c>
      <c r="AD163" s="582">
        <f t="shared" si="127"/>
        <v>302048.53999999998</v>
      </c>
      <c r="AE163" s="582">
        <f t="shared" si="127"/>
        <v>0</v>
      </c>
      <c r="AF163" s="582">
        <f t="shared" si="127"/>
        <v>0</v>
      </c>
      <c r="AG163" s="582">
        <f t="shared" si="127"/>
        <v>0</v>
      </c>
      <c r="AH163" s="582">
        <f t="shared" si="127"/>
        <v>0</v>
      </c>
      <c r="AI163" s="582">
        <f t="shared" si="127"/>
        <v>0</v>
      </c>
      <c r="AJ163" s="582">
        <f t="shared" si="127"/>
        <v>0</v>
      </c>
      <c r="AK163" s="582">
        <f t="shared" si="127"/>
        <v>0</v>
      </c>
      <c r="AL163" s="582">
        <f t="shared" si="127"/>
        <v>0</v>
      </c>
      <c r="AM163" s="582">
        <f t="shared" si="127"/>
        <v>0</v>
      </c>
      <c r="AN163" s="582">
        <f t="shared" si="127"/>
        <v>0</v>
      </c>
      <c r="AO163" s="582">
        <f t="shared" si="127"/>
        <v>0</v>
      </c>
      <c r="AP163" s="582">
        <f t="shared" si="127"/>
        <v>1001481</v>
      </c>
      <c r="AQ163" s="582">
        <f t="shared" si="127"/>
        <v>0</v>
      </c>
      <c r="AR163" s="582">
        <f t="shared" si="127"/>
        <v>763870.77</v>
      </c>
      <c r="AS163" s="582">
        <f t="shared" si="127"/>
        <v>0</v>
      </c>
      <c r="AT163" s="582">
        <f t="shared" si="127"/>
        <v>721814.11</v>
      </c>
      <c r="AU163" s="582">
        <f t="shared" si="127"/>
        <v>0</v>
      </c>
      <c r="AV163" s="582">
        <f t="shared" si="127"/>
        <v>0.4</v>
      </c>
      <c r="AW163" s="582">
        <f t="shared" si="127"/>
        <v>0</v>
      </c>
      <c r="AX163" s="582">
        <f t="shared" si="127"/>
        <v>0</v>
      </c>
      <c r="AY163" s="582">
        <f t="shared" si="127"/>
        <v>0</v>
      </c>
      <c r="AZ163" s="582">
        <f t="shared" si="127"/>
        <v>0</v>
      </c>
      <c r="BA163" s="582">
        <f t="shared" si="127"/>
        <v>0</v>
      </c>
      <c r="BB163" s="582">
        <f t="shared" si="127"/>
        <v>0</v>
      </c>
      <c r="BC163" s="582">
        <f t="shared" si="127"/>
        <v>0</v>
      </c>
      <c r="BD163" s="582">
        <f t="shared" si="127"/>
        <v>0</v>
      </c>
      <c r="BE163" s="582">
        <f t="shared" si="127"/>
        <v>0</v>
      </c>
      <c r="BF163" s="582">
        <f t="shared" si="127"/>
        <v>0</v>
      </c>
      <c r="BG163" s="582">
        <f t="shared" si="127"/>
        <v>0</v>
      </c>
      <c r="BH163" s="582">
        <f t="shared" si="127"/>
        <v>1391920</v>
      </c>
      <c r="BI163" s="582">
        <f t="shared" si="127"/>
        <v>27586450.260000002</v>
      </c>
      <c r="BJ163" s="582">
        <f t="shared" si="127"/>
        <v>486128</v>
      </c>
      <c r="BK163" s="582">
        <f t="shared" si="127"/>
        <v>1750800.76</v>
      </c>
      <c r="BL163" s="582">
        <f t="shared" si="127"/>
        <v>471387.7</v>
      </c>
      <c r="BM163" s="582">
        <f t="shared" si="127"/>
        <v>0</v>
      </c>
      <c r="BN163" s="582">
        <f t="shared" si="127"/>
        <v>2301757.62</v>
      </c>
      <c r="BO163" s="582">
        <f t="shared" si="127"/>
        <v>1199020</v>
      </c>
      <c r="BP163" s="582">
        <f t="shared" si="127"/>
        <v>0</v>
      </c>
      <c r="BQ163" s="582">
        <f t="shared" ref="BQ163:EB163" si="128">SUMIF($A$62:$A$157,$A$163,BQ$62:BQ$157)</f>
        <v>235593.68</v>
      </c>
      <c r="BR163" s="582">
        <f t="shared" si="128"/>
        <v>467662.27</v>
      </c>
      <c r="BS163" s="582">
        <f t="shared" si="128"/>
        <v>0</v>
      </c>
      <c r="BT163" s="582">
        <f t="shared" si="128"/>
        <v>0</v>
      </c>
      <c r="BU163" s="582">
        <f t="shared" si="128"/>
        <v>211024.27</v>
      </c>
      <c r="BV163" s="582">
        <f t="shared" si="128"/>
        <v>325707.81</v>
      </c>
      <c r="BW163" s="582">
        <f t="shared" si="128"/>
        <v>0</v>
      </c>
      <c r="BX163" s="582">
        <f t="shared" si="128"/>
        <v>0</v>
      </c>
      <c r="BY163" s="582">
        <f t="shared" si="128"/>
        <v>0</v>
      </c>
      <c r="BZ163" s="582">
        <f t="shared" si="128"/>
        <v>0</v>
      </c>
      <c r="CA163" s="582">
        <f t="shared" si="128"/>
        <v>0</v>
      </c>
      <c r="CB163" s="582">
        <f t="shared" si="128"/>
        <v>0</v>
      </c>
      <c r="CC163" s="582">
        <f t="shared" si="128"/>
        <v>0</v>
      </c>
      <c r="CD163" s="582">
        <f t="shared" si="128"/>
        <v>0</v>
      </c>
      <c r="CE163" s="582">
        <f t="shared" si="128"/>
        <v>0</v>
      </c>
      <c r="CF163" s="582">
        <f t="shared" si="128"/>
        <v>13998.17</v>
      </c>
      <c r="CG163" s="582">
        <f t="shared" si="128"/>
        <v>0</v>
      </c>
      <c r="CH163" s="582">
        <f t="shared" si="128"/>
        <v>0</v>
      </c>
      <c r="CI163" s="582">
        <f t="shared" si="128"/>
        <v>0</v>
      </c>
      <c r="CJ163" s="582">
        <f t="shared" si="128"/>
        <v>0</v>
      </c>
      <c r="CK163" s="582">
        <f t="shared" si="128"/>
        <v>0</v>
      </c>
      <c r="CL163" s="582">
        <f t="shared" si="128"/>
        <v>0</v>
      </c>
      <c r="CM163" s="582">
        <f t="shared" si="128"/>
        <v>0</v>
      </c>
      <c r="CN163" s="582">
        <f t="shared" si="128"/>
        <v>0</v>
      </c>
      <c r="CO163" s="582">
        <f t="shared" si="128"/>
        <v>0</v>
      </c>
      <c r="CP163" s="582">
        <f t="shared" si="128"/>
        <v>0</v>
      </c>
      <c r="CQ163" s="582">
        <f t="shared" si="128"/>
        <v>0</v>
      </c>
      <c r="CR163" s="582">
        <f t="shared" si="128"/>
        <v>0</v>
      </c>
      <c r="CS163" s="582">
        <f t="shared" si="128"/>
        <v>0</v>
      </c>
      <c r="CT163" s="582">
        <f t="shared" si="128"/>
        <v>0</v>
      </c>
      <c r="CU163" s="582">
        <f t="shared" si="128"/>
        <v>916393.04</v>
      </c>
      <c r="CV163" s="582">
        <f t="shared" si="128"/>
        <v>28027.8</v>
      </c>
      <c r="CW163" s="582">
        <f t="shared" si="128"/>
        <v>213417.92</v>
      </c>
      <c r="CX163" s="582">
        <f t="shared" si="128"/>
        <v>0</v>
      </c>
      <c r="CY163" s="582">
        <f t="shared" si="128"/>
        <v>0</v>
      </c>
      <c r="CZ163" s="582">
        <f t="shared" si="128"/>
        <v>0</v>
      </c>
      <c r="DA163" s="582">
        <f t="shared" si="128"/>
        <v>0</v>
      </c>
      <c r="DB163" s="582">
        <f t="shared" si="128"/>
        <v>1019071.74</v>
      </c>
      <c r="DC163" s="582">
        <f t="shared" si="128"/>
        <v>3780000</v>
      </c>
      <c r="DD163" s="582">
        <f t="shared" si="128"/>
        <v>0</v>
      </c>
      <c r="DE163" s="582">
        <f t="shared" si="128"/>
        <v>0</v>
      </c>
      <c r="DF163" s="582">
        <f t="shared" si="128"/>
        <v>0</v>
      </c>
      <c r="DG163" s="582">
        <f t="shared" si="128"/>
        <v>0</v>
      </c>
      <c r="DH163" s="582">
        <f t="shared" si="128"/>
        <v>0</v>
      </c>
      <c r="DI163" s="582">
        <f t="shared" si="128"/>
        <v>102120.42</v>
      </c>
      <c r="DJ163" s="582">
        <f t="shared" si="128"/>
        <v>1855672.5999999999</v>
      </c>
      <c r="DK163" s="582">
        <f t="shared" si="128"/>
        <v>12479663.529999999</v>
      </c>
      <c r="DL163" s="582">
        <f t="shared" si="128"/>
        <v>63798.57</v>
      </c>
      <c r="DM163" s="582">
        <f t="shared" si="128"/>
        <v>2332391.7000000002</v>
      </c>
      <c r="DN163" s="582">
        <f t="shared" si="128"/>
        <v>45092.59</v>
      </c>
      <c r="DO163" s="582">
        <f t="shared" si="128"/>
        <v>424540.46</v>
      </c>
      <c r="DP163" s="582">
        <f t="shared" si="128"/>
        <v>0</v>
      </c>
      <c r="DQ163" s="582">
        <f t="shared" si="128"/>
        <v>590000</v>
      </c>
      <c r="DR163" s="582">
        <f t="shared" si="128"/>
        <v>0</v>
      </c>
      <c r="DS163" s="582">
        <f t="shared" si="128"/>
        <v>291700</v>
      </c>
      <c r="DT163" s="582">
        <f t="shared" si="128"/>
        <v>0</v>
      </c>
      <c r="DU163" s="582">
        <f t="shared" si="128"/>
        <v>1095092.6000000001</v>
      </c>
      <c r="DV163" s="582">
        <f t="shared" si="128"/>
        <v>1945140.65</v>
      </c>
      <c r="DW163" s="582">
        <f t="shared" si="128"/>
        <v>8977327</v>
      </c>
      <c r="DX163" s="582">
        <f t="shared" si="128"/>
        <v>0</v>
      </c>
      <c r="DY163" s="582">
        <f t="shared" si="128"/>
        <v>0</v>
      </c>
      <c r="DZ163" s="582">
        <f t="shared" si="128"/>
        <v>458617.16</v>
      </c>
      <c r="EA163" s="582">
        <f t="shared" si="128"/>
        <v>5263130.8899999997</v>
      </c>
      <c r="EB163" s="582">
        <f t="shared" si="128"/>
        <v>0</v>
      </c>
      <c r="EC163" s="582">
        <f t="shared" ref="EC163:GN163" si="129">SUMIF($A$62:$A$157,$A$163,EC$62:EC$157)</f>
        <v>1400290</v>
      </c>
      <c r="ED163" s="582">
        <f t="shared" si="129"/>
        <v>0</v>
      </c>
      <c r="EE163" s="582">
        <f t="shared" si="129"/>
        <v>616802.64</v>
      </c>
      <c r="EF163" s="582">
        <f t="shared" si="129"/>
        <v>1154553.6599999999</v>
      </c>
      <c r="EG163" s="582">
        <f t="shared" si="129"/>
        <v>3152200</v>
      </c>
      <c r="EH163" s="582">
        <f t="shared" si="129"/>
        <v>1437989.59</v>
      </c>
      <c r="EI163" s="582">
        <f t="shared" si="129"/>
        <v>2419741.91</v>
      </c>
      <c r="EJ163" s="582">
        <f t="shared" si="129"/>
        <v>0</v>
      </c>
      <c r="EK163" s="582">
        <f t="shared" si="129"/>
        <v>0</v>
      </c>
      <c r="EL163" s="582">
        <f t="shared" si="129"/>
        <v>352148.16</v>
      </c>
      <c r="EM163" s="582">
        <f t="shared" si="129"/>
        <v>0</v>
      </c>
      <c r="EN163" s="582">
        <f t="shared" si="129"/>
        <v>636482.29</v>
      </c>
      <c r="EO163" s="582">
        <f t="shared" si="129"/>
        <v>797859.26</v>
      </c>
      <c r="EP163" s="582">
        <f t="shared" si="129"/>
        <v>1223823.69</v>
      </c>
      <c r="EQ163" s="582">
        <f t="shared" si="129"/>
        <v>880227.52</v>
      </c>
      <c r="ER163" s="582">
        <f t="shared" si="129"/>
        <v>56963.14</v>
      </c>
      <c r="ES163" s="582">
        <f t="shared" si="129"/>
        <v>0</v>
      </c>
      <c r="ET163" s="582">
        <f t="shared" si="129"/>
        <v>1592077.98</v>
      </c>
      <c r="EU163" s="582">
        <f t="shared" si="129"/>
        <v>1740171.97</v>
      </c>
      <c r="EV163" s="582">
        <f t="shared" si="129"/>
        <v>0</v>
      </c>
      <c r="EW163" s="582">
        <f t="shared" si="129"/>
        <v>0</v>
      </c>
      <c r="EX163" s="582">
        <f t="shared" si="129"/>
        <v>0</v>
      </c>
      <c r="EY163" s="582">
        <f t="shared" si="129"/>
        <v>0</v>
      </c>
      <c r="EZ163" s="582">
        <f t="shared" si="129"/>
        <v>0</v>
      </c>
      <c r="FA163" s="582">
        <f t="shared" si="129"/>
        <v>0</v>
      </c>
      <c r="FB163" s="582">
        <f t="shared" si="129"/>
        <v>120000</v>
      </c>
      <c r="FC163" s="582">
        <f t="shared" si="129"/>
        <v>738820</v>
      </c>
      <c r="FD163" s="582">
        <f t="shared" si="129"/>
        <v>3618302.6</v>
      </c>
      <c r="FE163" s="582">
        <f t="shared" si="129"/>
        <v>809750</v>
      </c>
      <c r="FF163" s="582">
        <f t="shared" si="129"/>
        <v>292285.03000000003</v>
      </c>
      <c r="FG163" s="582">
        <f t="shared" si="129"/>
        <v>0</v>
      </c>
      <c r="FH163" s="582">
        <f t="shared" si="129"/>
        <v>0</v>
      </c>
      <c r="FI163" s="582">
        <f t="shared" si="129"/>
        <v>0</v>
      </c>
      <c r="FJ163" s="582">
        <f t="shared" si="129"/>
        <v>0</v>
      </c>
      <c r="FK163" s="582">
        <f t="shared" si="129"/>
        <v>0</v>
      </c>
      <c r="FL163" s="582">
        <f t="shared" si="129"/>
        <v>0</v>
      </c>
      <c r="FM163" s="582">
        <f t="shared" si="129"/>
        <v>0</v>
      </c>
      <c r="FN163" s="582">
        <f t="shared" si="129"/>
        <v>290989.45</v>
      </c>
      <c r="FO163" s="582">
        <f t="shared" si="129"/>
        <v>206210</v>
      </c>
      <c r="FP163" s="582">
        <f t="shared" si="129"/>
        <v>49334.65</v>
      </c>
      <c r="FQ163" s="582">
        <f t="shared" si="129"/>
        <v>29275448.129999999</v>
      </c>
      <c r="FR163" s="582">
        <f t="shared" si="129"/>
        <v>985090.53</v>
      </c>
      <c r="FS163" s="582">
        <f t="shared" si="129"/>
        <v>6325515.0499999998</v>
      </c>
      <c r="FT163" s="582">
        <f t="shared" si="129"/>
        <v>334209.03000000003</v>
      </c>
      <c r="FU163" s="582">
        <f t="shared" si="129"/>
        <v>1668175</v>
      </c>
      <c r="FV163" s="582">
        <f t="shared" si="129"/>
        <v>0</v>
      </c>
      <c r="FW163" s="582">
        <f t="shared" si="129"/>
        <v>0</v>
      </c>
      <c r="FX163" s="582">
        <f t="shared" si="129"/>
        <v>4600000</v>
      </c>
      <c r="FY163" s="582">
        <f t="shared" si="129"/>
        <v>0</v>
      </c>
      <c r="FZ163" s="582">
        <f t="shared" si="129"/>
        <v>0</v>
      </c>
      <c r="GA163" s="582">
        <f t="shared" si="129"/>
        <v>1380728</v>
      </c>
      <c r="GB163" s="582">
        <f t="shared" si="129"/>
        <v>6217705.0099999998</v>
      </c>
      <c r="GC163" s="582">
        <f t="shared" si="129"/>
        <v>4435248.47</v>
      </c>
      <c r="GD163" s="582">
        <f t="shared" si="129"/>
        <v>7654132.6200000001</v>
      </c>
      <c r="GE163" s="582">
        <f t="shared" si="129"/>
        <v>11492532.399999999</v>
      </c>
      <c r="GF163" s="582">
        <f t="shared" si="129"/>
        <v>2450952.3099999996</v>
      </c>
      <c r="GG163" s="582">
        <f t="shared" si="129"/>
        <v>0</v>
      </c>
      <c r="GH163" s="582">
        <f t="shared" si="129"/>
        <v>881893.87</v>
      </c>
      <c r="GI163" s="582">
        <f t="shared" si="129"/>
        <v>2927879.42</v>
      </c>
      <c r="GJ163" s="582">
        <f t="shared" si="129"/>
        <v>0</v>
      </c>
      <c r="GK163" s="582">
        <f t="shared" si="129"/>
        <v>0</v>
      </c>
      <c r="GL163" s="582">
        <f t="shared" si="129"/>
        <v>0</v>
      </c>
      <c r="GM163" s="582">
        <f t="shared" si="129"/>
        <v>370395</v>
      </c>
      <c r="GN163" s="582">
        <f t="shared" si="129"/>
        <v>1713539.16</v>
      </c>
      <c r="GO163" s="582">
        <f t="shared" ref="GO163:IZ163" si="130">SUMIF($A$62:$A$157,$A$163,GO$62:GO$157)</f>
        <v>66559</v>
      </c>
      <c r="GP163" s="582">
        <f t="shared" si="130"/>
        <v>53097.26</v>
      </c>
      <c r="GQ163" s="582">
        <f t="shared" si="130"/>
        <v>375659.63</v>
      </c>
      <c r="GR163" s="582">
        <f t="shared" si="130"/>
        <v>0</v>
      </c>
      <c r="GS163" s="582">
        <f t="shared" si="130"/>
        <v>0</v>
      </c>
      <c r="GT163" s="582">
        <f t="shared" si="130"/>
        <v>0</v>
      </c>
      <c r="GU163" s="582">
        <f t="shared" si="130"/>
        <v>0</v>
      </c>
      <c r="GV163" s="582">
        <f t="shared" si="130"/>
        <v>353474.93</v>
      </c>
      <c r="GW163" s="582">
        <f t="shared" si="130"/>
        <v>0</v>
      </c>
      <c r="GX163" s="582">
        <f t="shared" si="130"/>
        <v>0</v>
      </c>
      <c r="GY163" s="582">
        <f t="shared" si="130"/>
        <v>234905</v>
      </c>
      <c r="GZ163" s="582">
        <f t="shared" si="130"/>
        <v>0</v>
      </c>
      <c r="HA163" s="582">
        <f t="shared" si="130"/>
        <v>0</v>
      </c>
      <c r="HB163" s="582">
        <f t="shared" si="130"/>
        <v>0</v>
      </c>
      <c r="HC163" s="582">
        <f t="shared" si="130"/>
        <v>0</v>
      </c>
      <c r="HD163" s="582">
        <f t="shared" si="130"/>
        <v>-219674.57</v>
      </c>
      <c r="HE163" s="582">
        <f t="shared" si="130"/>
        <v>463716.23</v>
      </c>
      <c r="HF163" s="582">
        <f t="shared" si="130"/>
        <v>2130331.96</v>
      </c>
      <c r="HG163" s="582">
        <f t="shared" si="130"/>
        <v>0</v>
      </c>
      <c r="HH163" s="582">
        <f t="shared" si="130"/>
        <v>0</v>
      </c>
      <c r="HI163" s="582">
        <f t="shared" si="130"/>
        <v>4869586.92</v>
      </c>
      <c r="HJ163" s="582">
        <f t="shared" si="130"/>
        <v>0</v>
      </c>
      <c r="HK163" s="582">
        <f t="shared" si="130"/>
        <v>79701462.969999999</v>
      </c>
      <c r="HL163" s="582">
        <f t="shared" si="130"/>
        <v>0</v>
      </c>
      <c r="HM163" s="582">
        <f t="shared" si="130"/>
        <v>19904</v>
      </c>
      <c r="HN163" s="582">
        <f t="shared" si="130"/>
        <v>0</v>
      </c>
      <c r="HO163" s="582">
        <f t="shared" si="130"/>
        <v>2821800.26</v>
      </c>
      <c r="HP163" s="582">
        <f t="shared" si="130"/>
        <v>2563914.25</v>
      </c>
      <c r="HQ163" s="582">
        <f t="shared" si="130"/>
        <v>5748011.8200000003</v>
      </c>
      <c r="HR163" s="582">
        <f t="shared" si="130"/>
        <v>0</v>
      </c>
      <c r="HS163" s="582">
        <f t="shared" si="130"/>
        <v>16733930.630000001</v>
      </c>
      <c r="HT163" s="582">
        <f t="shared" si="130"/>
        <v>1071612.3899999999</v>
      </c>
      <c r="HU163" s="582">
        <f t="shared" si="130"/>
        <v>0</v>
      </c>
      <c r="HV163" s="582">
        <f t="shared" si="130"/>
        <v>0</v>
      </c>
      <c r="HW163" s="582">
        <f t="shared" si="130"/>
        <v>538515.87</v>
      </c>
      <c r="HX163" s="582">
        <f t="shared" si="130"/>
        <v>2189306.9900000002</v>
      </c>
      <c r="HY163" s="582">
        <f t="shared" si="130"/>
        <v>376140.19999999995</v>
      </c>
      <c r="HZ163" s="582">
        <f t="shared" si="130"/>
        <v>0</v>
      </c>
      <c r="IA163" s="582">
        <f t="shared" si="130"/>
        <v>838348.77</v>
      </c>
      <c r="IB163" s="582">
        <f t="shared" si="130"/>
        <v>0</v>
      </c>
      <c r="IC163" s="582">
        <f t="shared" si="130"/>
        <v>0</v>
      </c>
      <c r="ID163" s="582">
        <f t="shared" si="130"/>
        <v>0</v>
      </c>
      <c r="IE163" s="582">
        <f t="shared" si="130"/>
        <v>0</v>
      </c>
      <c r="IF163" s="582">
        <f t="shared" si="130"/>
        <v>0</v>
      </c>
      <c r="IG163" s="582">
        <f t="shared" si="130"/>
        <v>399174.42000000004</v>
      </c>
      <c r="IH163" s="582">
        <f t="shared" si="130"/>
        <v>0</v>
      </c>
      <c r="II163" s="582">
        <f t="shared" si="130"/>
        <v>60705748.009999998</v>
      </c>
      <c r="IJ163" s="582">
        <f t="shared" si="130"/>
        <v>885134.46</v>
      </c>
      <c r="IK163" s="582">
        <f t="shared" si="130"/>
        <v>917084</v>
      </c>
      <c r="IL163" s="582">
        <f t="shared" si="130"/>
        <v>4325018.3600000003</v>
      </c>
      <c r="IM163" s="582">
        <f t="shared" si="130"/>
        <v>0</v>
      </c>
      <c r="IN163" s="582">
        <f t="shared" si="130"/>
        <v>7206007.3399999999</v>
      </c>
      <c r="IO163" s="582">
        <f t="shared" si="130"/>
        <v>0</v>
      </c>
      <c r="IP163" s="582">
        <f t="shared" si="130"/>
        <v>552083.89</v>
      </c>
      <c r="IQ163" s="582">
        <f t="shared" si="130"/>
        <v>728243.58</v>
      </c>
      <c r="IR163" s="582">
        <f t="shared" si="130"/>
        <v>810929.84</v>
      </c>
      <c r="IS163" s="582">
        <f t="shared" si="130"/>
        <v>163814.07</v>
      </c>
      <c r="IT163" s="582">
        <f t="shared" si="130"/>
        <v>14263485.279999999</v>
      </c>
      <c r="IU163" s="582">
        <f t="shared" si="130"/>
        <v>2211146.36</v>
      </c>
      <c r="IV163" s="582">
        <f t="shared" si="130"/>
        <v>0</v>
      </c>
      <c r="IW163" s="582">
        <f t="shared" si="130"/>
        <v>1020270</v>
      </c>
      <c r="IX163" s="582">
        <f t="shared" si="130"/>
        <v>98000</v>
      </c>
      <c r="IY163" s="582">
        <f t="shared" si="130"/>
        <v>0</v>
      </c>
      <c r="IZ163" s="582">
        <f t="shared" si="130"/>
        <v>368000</v>
      </c>
      <c r="JA163" s="582">
        <f t="shared" ref="JA163:LL163" si="131">SUMIF($A$62:$A$157,$A$163,JA$62:JA$157)</f>
        <v>555040</v>
      </c>
      <c r="JB163" s="582">
        <f t="shared" si="131"/>
        <v>224420.88</v>
      </c>
      <c r="JC163" s="582">
        <f t="shared" si="131"/>
        <v>0</v>
      </c>
      <c r="JD163" s="582">
        <f t="shared" si="131"/>
        <v>0</v>
      </c>
      <c r="JE163" s="582">
        <f t="shared" si="131"/>
        <v>0</v>
      </c>
      <c r="JF163" s="582">
        <f t="shared" si="131"/>
        <v>676008.84</v>
      </c>
      <c r="JG163" s="582">
        <f t="shared" si="131"/>
        <v>1493841.04</v>
      </c>
      <c r="JH163" s="582">
        <f t="shared" si="131"/>
        <v>599659.39</v>
      </c>
      <c r="JI163" s="582">
        <f t="shared" si="131"/>
        <v>0</v>
      </c>
      <c r="JJ163" s="582">
        <f t="shared" si="131"/>
        <v>0</v>
      </c>
      <c r="JK163" s="582">
        <f t="shared" si="131"/>
        <v>647120.9</v>
      </c>
      <c r="JL163" s="582">
        <f t="shared" si="131"/>
        <v>0</v>
      </c>
      <c r="JM163" s="582">
        <f t="shared" si="131"/>
        <v>0</v>
      </c>
      <c r="JN163" s="582">
        <f t="shared" si="131"/>
        <v>0</v>
      </c>
      <c r="JO163" s="582">
        <f t="shared" si="131"/>
        <v>1168091.18</v>
      </c>
      <c r="JP163" s="582">
        <f t="shared" si="131"/>
        <v>22706</v>
      </c>
      <c r="JQ163" s="582">
        <f t="shared" si="131"/>
        <v>155175.91</v>
      </c>
      <c r="JR163" s="582">
        <f t="shared" si="131"/>
        <v>0</v>
      </c>
      <c r="JS163" s="582">
        <f t="shared" si="131"/>
        <v>8839109.9499999993</v>
      </c>
      <c r="JT163" s="582">
        <f t="shared" si="131"/>
        <v>0</v>
      </c>
      <c r="JU163" s="582">
        <f t="shared" si="131"/>
        <v>210218.48</v>
      </c>
      <c r="JV163" s="582">
        <f t="shared" si="131"/>
        <v>0</v>
      </c>
      <c r="JW163" s="582">
        <f t="shared" si="131"/>
        <v>1387580.61</v>
      </c>
      <c r="JX163" s="582">
        <f t="shared" si="131"/>
        <v>0</v>
      </c>
      <c r="JY163" s="582">
        <f t="shared" si="131"/>
        <v>0</v>
      </c>
      <c r="JZ163" s="582">
        <f t="shared" si="131"/>
        <v>0</v>
      </c>
      <c r="KA163" s="582">
        <f t="shared" si="131"/>
        <v>0</v>
      </c>
      <c r="KB163" s="582">
        <f t="shared" si="131"/>
        <v>392060.01</v>
      </c>
      <c r="KC163" s="582">
        <f t="shared" si="131"/>
        <v>0</v>
      </c>
      <c r="KD163" s="582">
        <f t="shared" si="131"/>
        <v>0</v>
      </c>
      <c r="KE163" s="582">
        <f t="shared" si="131"/>
        <v>683194.58</v>
      </c>
      <c r="KF163" s="582">
        <f t="shared" si="131"/>
        <v>139093.88</v>
      </c>
      <c r="KG163" s="582">
        <f t="shared" si="131"/>
        <v>0</v>
      </c>
      <c r="KH163" s="582">
        <f t="shared" si="131"/>
        <v>0</v>
      </c>
      <c r="KI163" s="582">
        <f t="shared" si="131"/>
        <v>3055511.2199999997</v>
      </c>
      <c r="KJ163" s="582">
        <f t="shared" si="131"/>
        <v>0</v>
      </c>
      <c r="KK163" s="582">
        <f t="shared" si="131"/>
        <v>9572031.8399999999</v>
      </c>
      <c r="KL163" s="582">
        <f t="shared" si="131"/>
        <v>6829581.7999999998</v>
      </c>
      <c r="KM163" s="582">
        <f t="shared" si="131"/>
        <v>0</v>
      </c>
      <c r="KN163" s="582">
        <f t="shared" si="131"/>
        <v>0</v>
      </c>
      <c r="KO163" s="582">
        <f t="shared" si="131"/>
        <v>408933.19</v>
      </c>
      <c r="KP163" s="582">
        <f t="shared" si="131"/>
        <v>1462865.62</v>
      </c>
      <c r="KQ163" s="582">
        <f t="shared" si="131"/>
        <v>123000</v>
      </c>
      <c r="KR163" s="582">
        <f t="shared" si="131"/>
        <v>0</v>
      </c>
      <c r="KS163" s="582">
        <f t="shared" si="131"/>
        <v>0</v>
      </c>
      <c r="KT163" s="582">
        <f t="shared" si="131"/>
        <v>0</v>
      </c>
      <c r="KU163" s="582">
        <f t="shared" si="131"/>
        <v>0</v>
      </c>
      <c r="KV163" s="582">
        <f t="shared" si="131"/>
        <v>0</v>
      </c>
      <c r="KW163" s="582">
        <f t="shared" si="131"/>
        <v>880393.22</v>
      </c>
      <c r="KX163" s="582">
        <f t="shared" si="131"/>
        <v>0</v>
      </c>
      <c r="KY163" s="582">
        <f t="shared" si="131"/>
        <v>0</v>
      </c>
      <c r="KZ163" s="582">
        <f t="shared" si="131"/>
        <v>28267775.189999998</v>
      </c>
      <c r="LA163" s="582">
        <f t="shared" si="131"/>
        <v>1862175.6300000001</v>
      </c>
      <c r="LB163" s="582">
        <f t="shared" si="131"/>
        <v>1562967.41</v>
      </c>
      <c r="LC163" s="582">
        <f t="shared" si="131"/>
        <v>0</v>
      </c>
      <c r="LD163" s="582">
        <f t="shared" si="131"/>
        <v>0</v>
      </c>
      <c r="LE163" s="582">
        <f t="shared" si="131"/>
        <v>0</v>
      </c>
      <c r="LF163" s="582">
        <f t="shared" si="131"/>
        <v>0</v>
      </c>
      <c r="LG163" s="582">
        <f t="shared" si="131"/>
        <v>5802836.1799999997</v>
      </c>
      <c r="LH163" s="582">
        <f t="shared" si="131"/>
        <v>918889.2</v>
      </c>
      <c r="LI163" s="582">
        <f t="shared" si="131"/>
        <v>0</v>
      </c>
      <c r="LJ163" s="582">
        <f t="shared" si="131"/>
        <v>1208232.24</v>
      </c>
      <c r="LK163" s="582">
        <f t="shared" si="131"/>
        <v>0</v>
      </c>
      <c r="LL163" s="582">
        <f t="shared" si="131"/>
        <v>160120.77000000002</v>
      </c>
      <c r="LM163" s="582">
        <f t="shared" ref="LM163:NX163" si="132">SUMIF($A$62:$A$157,$A$163,LM$62:LM$157)</f>
        <v>0</v>
      </c>
      <c r="LN163" s="582">
        <f t="shared" si="132"/>
        <v>0</v>
      </c>
      <c r="LO163" s="582">
        <f t="shared" si="132"/>
        <v>20812312.399999999</v>
      </c>
      <c r="LP163" s="582">
        <f t="shared" si="132"/>
        <v>-542729.29</v>
      </c>
      <c r="LQ163" s="582">
        <f t="shared" si="132"/>
        <v>270963.7</v>
      </c>
      <c r="LR163" s="582">
        <f t="shared" si="132"/>
        <v>0</v>
      </c>
      <c r="LS163" s="582">
        <f t="shared" si="132"/>
        <v>5534137.6900000004</v>
      </c>
      <c r="LT163" s="582">
        <f t="shared" si="132"/>
        <v>0</v>
      </c>
      <c r="LU163" s="582">
        <f t="shared" si="132"/>
        <v>604840.74</v>
      </c>
      <c r="LV163" s="582">
        <f t="shared" si="132"/>
        <v>3742182.63</v>
      </c>
      <c r="LW163" s="582">
        <f t="shared" si="132"/>
        <v>22609301.879999999</v>
      </c>
      <c r="LX163" s="582">
        <f t="shared" si="132"/>
        <v>0</v>
      </c>
      <c r="LY163" s="582">
        <f t="shared" si="132"/>
        <v>184705.61</v>
      </c>
      <c r="LZ163" s="582">
        <f t="shared" si="132"/>
        <v>0</v>
      </c>
      <c r="MA163" s="582">
        <f t="shared" si="132"/>
        <v>0</v>
      </c>
      <c r="MB163" s="582">
        <f t="shared" si="132"/>
        <v>43600</v>
      </c>
      <c r="MC163" s="582">
        <f t="shared" si="132"/>
        <v>3616234.88</v>
      </c>
      <c r="MD163" s="582">
        <f t="shared" si="132"/>
        <v>0</v>
      </c>
      <c r="ME163" s="582">
        <f t="shared" si="132"/>
        <v>0</v>
      </c>
      <c r="MF163" s="582">
        <f t="shared" si="132"/>
        <v>0</v>
      </c>
      <c r="MG163" s="582">
        <f t="shared" si="132"/>
        <v>0</v>
      </c>
      <c r="MH163" s="582">
        <f t="shared" si="132"/>
        <v>14126989.640000001</v>
      </c>
      <c r="MI163" s="582">
        <f t="shared" si="132"/>
        <v>0</v>
      </c>
      <c r="MJ163" s="582">
        <f t="shared" si="132"/>
        <v>0</v>
      </c>
      <c r="MK163" s="582">
        <f t="shared" si="132"/>
        <v>0</v>
      </c>
      <c r="ML163" s="582">
        <f t="shared" si="132"/>
        <v>0</v>
      </c>
      <c r="MM163" s="582">
        <f t="shared" si="132"/>
        <v>0</v>
      </c>
      <c r="MN163" s="582">
        <f t="shared" si="132"/>
        <v>0</v>
      </c>
      <c r="MO163" s="582">
        <f t="shared" si="132"/>
        <v>0</v>
      </c>
      <c r="MP163" s="582">
        <f t="shared" si="132"/>
        <v>325515.61</v>
      </c>
      <c r="MQ163" s="582">
        <f t="shared" si="132"/>
        <v>0</v>
      </c>
      <c r="MR163" s="582">
        <f t="shared" si="132"/>
        <v>1215728.8500000001</v>
      </c>
      <c r="MS163" s="582">
        <f t="shared" si="132"/>
        <v>2542300</v>
      </c>
      <c r="MT163" s="582">
        <f t="shared" si="132"/>
        <v>203700</v>
      </c>
      <c r="MU163" s="582">
        <f t="shared" si="132"/>
        <v>0</v>
      </c>
      <c r="MV163" s="582">
        <f t="shared" si="132"/>
        <v>0</v>
      </c>
      <c r="MW163" s="582">
        <f t="shared" si="132"/>
        <v>0</v>
      </c>
      <c r="MX163" s="582">
        <f t="shared" si="132"/>
        <v>1285512.8999999999</v>
      </c>
      <c r="MY163" s="582">
        <f t="shared" si="132"/>
        <v>219761.11</v>
      </c>
      <c r="MZ163" s="582">
        <f t="shared" si="132"/>
        <v>2228120.9900000002</v>
      </c>
      <c r="NA163" s="582">
        <f t="shared" si="132"/>
        <v>0</v>
      </c>
      <c r="NB163" s="582">
        <f t="shared" si="132"/>
        <v>9351246.3999999985</v>
      </c>
      <c r="NC163" s="582">
        <f t="shared" si="132"/>
        <v>0</v>
      </c>
      <c r="ND163" s="582">
        <f t="shared" si="132"/>
        <v>2497374.67</v>
      </c>
      <c r="NE163" s="582">
        <f t="shared" si="132"/>
        <v>0</v>
      </c>
      <c r="NF163" s="582">
        <f t="shared" si="132"/>
        <v>1693857.43</v>
      </c>
      <c r="NG163" s="582">
        <f t="shared" si="132"/>
        <v>0</v>
      </c>
      <c r="NH163" s="582">
        <f t="shared" si="132"/>
        <v>0</v>
      </c>
      <c r="NI163" s="582">
        <f t="shared" si="132"/>
        <v>679156.29</v>
      </c>
      <c r="NJ163" s="582">
        <f t="shared" si="132"/>
        <v>6229678</v>
      </c>
      <c r="NK163" s="582">
        <f t="shared" si="132"/>
        <v>1100158.24</v>
      </c>
      <c r="NL163" s="582">
        <f t="shared" si="132"/>
        <v>0</v>
      </c>
      <c r="NM163" s="582">
        <f t="shared" si="132"/>
        <v>0</v>
      </c>
      <c r="NN163" s="582">
        <f t="shared" si="132"/>
        <v>0</v>
      </c>
      <c r="NO163" s="582">
        <f t="shared" si="132"/>
        <v>0</v>
      </c>
      <c r="NP163" s="582">
        <f t="shared" si="132"/>
        <v>330079.51</v>
      </c>
      <c r="NQ163" s="582">
        <f t="shared" si="132"/>
        <v>2759956.75</v>
      </c>
      <c r="NR163" s="582">
        <f t="shared" si="132"/>
        <v>0</v>
      </c>
      <c r="NS163" s="582">
        <f t="shared" si="132"/>
        <v>682909.01</v>
      </c>
      <c r="NT163" s="582">
        <f t="shared" si="132"/>
        <v>27294.79</v>
      </c>
      <c r="NU163" s="582">
        <f t="shared" si="132"/>
        <v>0</v>
      </c>
      <c r="NV163" s="582">
        <f t="shared" si="132"/>
        <v>0</v>
      </c>
      <c r="NW163" s="582">
        <f t="shared" si="132"/>
        <v>0</v>
      </c>
      <c r="NX163" s="582">
        <f t="shared" si="132"/>
        <v>0</v>
      </c>
      <c r="NY163" s="582">
        <f t="shared" ref="NY163:QJ163" si="133">SUMIF($A$62:$A$157,$A$163,NY$62:NY$157)</f>
        <v>6044539.5999999996</v>
      </c>
      <c r="NZ163" s="582">
        <f t="shared" si="133"/>
        <v>1619164.54</v>
      </c>
      <c r="OA163" s="582">
        <f t="shared" si="133"/>
        <v>0</v>
      </c>
      <c r="OB163" s="582">
        <f t="shared" si="133"/>
        <v>51629.36</v>
      </c>
      <c r="OC163" s="582">
        <f t="shared" si="133"/>
        <v>0</v>
      </c>
      <c r="OD163" s="582">
        <f t="shared" si="133"/>
        <v>0</v>
      </c>
      <c r="OE163" s="582">
        <f t="shared" si="133"/>
        <v>4847500.43</v>
      </c>
      <c r="OF163" s="582">
        <f t="shared" si="133"/>
        <v>0</v>
      </c>
      <c r="OG163" s="582">
        <f t="shared" si="133"/>
        <v>9953927.8699999992</v>
      </c>
      <c r="OH163" s="582">
        <f t="shared" si="133"/>
        <v>9124687.2799999993</v>
      </c>
      <c r="OI163" s="582">
        <f t="shared" si="133"/>
        <v>0</v>
      </c>
      <c r="OJ163" s="582">
        <f t="shared" si="133"/>
        <v>0</v>
      </c>
      <c r="OK163" s="582">
        <f t="shared" si="133"/>
        <v>0</v>
      </c>
      <c r="OL163" s="582">
        <f t="shared" si="133"/>
        <v>0</v>
      </c>
      <c r="OM163" s="582">
        <f t="shared" si="133"/>
        <v>0</v>
      </c>
      <c r="ON163" s="582">
        <f t="shared" si="133"/>
        <v>62510749.039999999</v>
      </c>
      <c r="OO163" s="582">
        <f t="shared" si="133"/>
        <v>929185</v>
      </c>
      <c r="OP163" s="582">
        <f t="shared" si="133"/>
        <v>57515934.189999998</v>
      </c>
      <c r="OQ163" s="582">
        <f t="shared" si="133"/>
        <v>252180.25</v>
      </c>
      <c r="OR163" s="582">
        <f t="shared" si="133"/>
        <v>3070000</v>
      </c>
      <c r="OS163" s="582">
        <f t="shared" si="133"/>
        <v>0</v>
      </c>
      <c r="OT163" s="582">
        <f t="shared" si="133"/>
        <v>8338449.4399999995</v>
      </c>
      <c r="OU163" s="582">
        <f t="shared" si="133"/>
        <v>2098599.27</v>
      </c>
      <c r="OV163" s="582">
        <f t="shared" si="133"/>
        <v>2959545.6899999995</v>
      </c>
      <c r="OW163" s="582">
        <f t="shared" si="133"/>
        <v>0</v>
      </c>
      <c r="OX163" s="582">
        <f t="shared" si="133"/>
        <v>0</v>
      </c>
      <c r="OY163" s="582">
        <f t="shared" si="133"/>
        <v>2787673.46</v>
      </c>
      <c r="OZ163" s="582">
        <f t="shared" si="133"/>
        <v>0</v>
      </c>
      <c r="PA163" s="582">
        <f t="shared" si="133"/>
        <v>0</v>
      </c>
      <c r="PB163" s="582">
        <f t="shared" si="133"/>
        <v>67760.850000000006</v>
      </c>
      <c r="PC163" s="582">
        <f t="shared" si="133"/>
        <v>996915</v>
      </c>
      <c r="PD163" s="582">
        <f t="shared" si="133"/>
        <v>0</v>
      </c>
      <c r="PE163" s="582">
        <f t="shared" si="133"/>
        <v>0</v>
      </c>
      <c r="PF163" s="582">
        <f t="shared" si="133"/>
        <v>0</v>
      </c>
      <c r="PG163" s="582">
        <f t="shared" si="133"/>
        <v>0</v>
      </c>
      <c r="PH163" s="582">
        <f t="shared" si="133"/>
        <v>4827942.07</v>
      </c>
      <c r="PI163" s="582">
        <f t="shared" si="133"/>
        <v>225228.09</v>
      </c>
      <c r="PJ163" s="582">
        <f t="shared" si="133"/>
        <v>899166.41</v>
      </c>
      <c r="PK163" s="582">
        <f t="shared" si="133"/>
        <v>137113.14000000001</v>
      </c>
      <c r="PL163" s="582">
        <f t="shared" si="133"/>
        <v>0</v>
      </c>
      <c r="PM163" s="582">
        <f t="shared" si="133"/>
        <v>0</v>
      </c>
      <c r="PN163" s="582">
        <f t="shared" si="133"/>
        <v>0</v>
      </c>
      <c r="PO163" s="582">
        <f t="shared" si="133"/>
        <v>646146.07000000007</v>
      </c>
      <c r="PP163" s="582">
        <f t="shared" si="133"/>
        <v>0</v>
      </c>
      <c r="PQ163" s="582">
        <f t="shared" si="133"/>
        <v>2377754.89</v>
      </c>
      <c r="PR163" s="582">
        <f t="shared" si="133"/>
        <v>0</v>
      </c>
      <c r="PS163" s="582">
        <f t="shared" si="133"/>
        <v>978285.29</v>
      </c>
      <c r="PT163" s="582">
        <f t="shared" si="133"/>
        <v>0</v>
      </c>
      <c r="PU163" s="582">
        <f t="shared" si="133"/>
        <v>56376131.520000003</v>
      </c>
      <c r="PV163" s="582">
        <f t="shared" si="133"/>
        <v>11211122.27</v>
      </c>
      <c r="PW163" s="582">
        <f t="shared" si="133"/>
        <v>39950</v>
      </c>
      <c r="PX163" s="582">
        <f t="shared" si="133"/>
        <v>394249.9</v>
      </c>
      <c r="PY163" s="582">
        <f t="shared" si="133"/>
        <v>1704453.59</v>
      </c>
      <c r="PZ163" s="582">
        <f t="shared" si="133"/>
        <v>0</v>
      </c>
      <c r="QA163" s="582">
        <f t="shared" si="133"/>
        <v>0</v>
      </c>
      <c r="QB163" s="582">
        <f t="shared" si="133"/>
        <v>511886.99</v>
      </c>
      <c r="QC163" s="582">
        <f t="shared" si="133"/>
        <v>6236868.3200000003</v>
      </c>
      <c r="QD163" s="582">
        <f t="shared" si="133"/>
        <v>0</v>
      </c>
      <c r="QE163" s="582">
        <f t="shared" si="133"/>
        <v>14219.3</v>
      </c>
      <c r="QF163" s="582">
        <f t="shared" si="133"/>
        <v>341938.43</v>
      </c>
      <c r="QG163" s="582">
        <f t="shared" si="133"/>
        <v>0</v>
      </c>
      <c r="QH163" s="582">
        <f t="shared" si="133"/>
        <v>0</v>
      </c>
      <c r="QI163" s="582">
        <f t="shared" si="133"/>
        <v>0</v>
      </c>
      <c r="QJ163" s="582">
        <f t="shared" si="133"/>
        <v>5000000</v>
      </c>
      <c r="QK163" s="582">
        <f t="shared" ref="QK163:SV163" si="134">SUMIF($A$62:$A$157,$A$163,QK$62:QK$157)</f>
        <v>986600</v>
      </c>
      <c r="QL163" s="582">
        <f t="shared" si="134"/>
        <v>364664.66</v>
      </c>
      <c r="QM163" s="582">
        <f t="shared" si="134"/>
        <v>0</v>
      </c>
      <c r="QN163" s="582">
        <f t="shared" si="134"/>
        <v>0</v>
      </c>
      <c r="QO163" s="582">
        <f t="shared" si="134"/>
        <v>2118376.5699999998</v>
      </c>
      <c r="QP163" s="582">
        <f t="shared" si="134"/>
        <v>0</v>
      </c>
      <c r="QQ163" s="582">
        <f t="shared" si="134"/>
        <v>52055.28</v>
      </c>
      <c r="QR163" s="582">
        <f t="shared" si="134"/>
        <v>0</v>
      </c>
      <c r="QS163" s="582">
        <f t="shared" si="134"/>
        <v>2555157.37</v>
      </c>
      <c r="QT163" s="582">
        <f t="shared" si="134"/>
        <v>-54.150000000001455</v>
      </c>
      <c r="QU163" s="582">
        <f t="shared" si="134"/>
        <v>640260</v>
      </c>
      <c r="QV163" s="582">
        <f t="shared" si="134"/>
        <v>0</v>
      </c>
      <c r="QW163" s="582">
        <f t="shared" si="134"/>
        <v>0</v>
      </c>
      <c r="QX163" s="582">
        <f t="shared" si="134"/>
        <v>0</v>
      </c>
      <c r="QY163" s="582">
        <f t="shared" si="134"/>
        <v>0</v>
      </c>
      <c r="QZ163" s="582">
        <f t="shared" si="134"/>
        <v>0</v>
      </c>
      <c r="RA163" s="582">
        <f t="shared" si="134"/>
        <v>0</v>
      </c>
      <c r="RB163" s="582">
        <f t="shared" si="134"/>
        <v>0</v>
      </c>
      <c r="RC163" s="582">
        <f t="shared" si="134"/>
        <v>0</v>
      </c>
      <c r="RD163" s="582">
        <f t="shared" si="134"/>
        <v>0</v>
      </c>
      <c r="RE163" s="582">
        <f t="shared" si="134"/>
        <v>0</v>
      </c>
      <c r="RF163" s="582">
        <f t="shared" si="134"/>
        <v>0</v>
      </c>
      <c r="RG163" s="582">
        <f t="shared" si="134"/>
        <v>133229.13</v>
      </c>
      <c r="RH163" s="582">
        <f t="shared" si="134"/>
        <v>0</v>
      </c>
      <c r="RI163" s="582">
        <f t="shared" si="134"/>
        <v>0</v>
      </c>
      <c r="RJ163" s="582">
        <f t="shared" si="134"/>
        <v>0</v>
      </c>
      <c r="RK163" s="582">
        <f t="shared" si="134"/>
        <v>0</v>
      </c>
      <c r="RL163" s="582">
        <f t="shared" si="134"/>
        <v>360</v>
      </c>
      <c r="RM163" s="582">
        <f t="shared" si="134"/>
        <v>0</v>
      </c>
      <c r="RN163" s="582">
        <f t="shared" si="134"/>
        <v>0</v>
      </c>
      <c r="RO163" s="582">
        <f t="shared" si="134"/>
        <v>0</v>
      </c>
      <c r="RP163" s="582">
        <f t="shared" si="134"/>
        <v>0</v>
      </c>
      <c r="RQ163" s="582">
        <f t="shared" si="134"/>
        <v>0</v>
      </c>
      <c r="RR163" s="582">
        <f t="shared" si="134"/>
        <v>60575.5</v>
      </c>
      <c r="RS163" s="582">
        <f t="shared" si="134"/>
        <v>307248.95</v>
      </c>
      <c r="RT163" s="582">
        <f t="shared" si="134"/>
        <v>534848.30000000005</v>
      </c>
      <c r="RU163" s="582">
        <f t="shared" si="134"/>
        <v>0</v>
      </c>
      <c r="RV163" s="582">
        <f t="shared" si="134"/>
        <v>0</v>
      </c>
      <c r="RW163" s="582">
        <f t="shared" si="134"/>
        <v>0</v>
      </c>
      <c r="RX163" s="582">
        <f t="shared" si="134"/>
        <v>0</v>
      </c>
      <c r="RY163" s="582">
        <f t="shared" si="134"/>
        <v>0</v>
      </c>
      <c r="RZ163" s="582">
        <f t="shared" si="134"/>
        <v>0</v>
      </c>
      <c r="SA163" s="582">
        <f t="shared" si="134"/>
        <v>0</v>
      </c>
      <c r="SB163" s="582">
        <f t="shared" si="134"/>
        <v>25746493.310000002</v>
      </c>
      <c r="SC163" s="582">
        <f t="shared" si="134"/>
        <v>0</v>
      </c>
      <c r="SD163" s="582">
        <f t="shared" si="134"/>
        <v>2580304.77</v>
      </c>
      <c r="SE163" s="582">
        <f t="shared" si="134"/>
        <v>1080157.8400000001</v>
      </c>
      <c r="SF163" s="582">
        <f t="shared" si="134"/>
        <v>281857.89</v>
      </c>
      <c r="SG163" s="582">
        <f t="shared" si="134"/>
        <v>127081.16</v>
      </c>
      <c r="SH163" s="582">
        <f t="shared" si="134"/>
        <v>1143494.03</v>
      </c>
      <c r="SI163" s="582">
        <f t="shared" si="134"/>
        <v>0</v>
      </c>
      <c r="SJ163" s="582">
        <f t="shared" si="134"/>
        <v>300000</v>
      </c>
      <c r="SK163" s="582">
        <f t="shared" si="134"/>
        <v>2789060.52</v>
      </c>
      <c r="SL163" s="582">
        <f t="shared" si="134"/>
        <v>1585961.58</v>
      </c>
      <c r="SM163" s="582">
        <f t="shared" si="134"/>
        <v>0</v>
      </c>
      <c r="SN163" s="582">
        <f t="shared" si="134"/>
        <v>676260.82</v>
      </c>
      <c r="SO163" s="582">
        <f t="shared" si="134"/>
        <v>0</v>
      </c>
      <c r="SP163" s="582">
        <f t="shared" si="134"/>
        <v>151059.16</v>
      </c>
      <c r="SQ163" s="582">
        <f t="shared" si="134"/>
        <v>0</v>
      </c>
      <c r="SR163" s="582">
        <f t="shared" si="134"/>
        <v>173157.36</v>
      </c>
      <c r="SS163" s="582">
        <f t="shared" si="134"/>
        <v>1118411.47</v>
      </c>
      <c r="ST163" s="582">
        <f t="shared" si="134"/>
        <v>1871082.14</v>
      </c>
      <c r="SU163" s="582">
        <f t="shared" si="134"/>
        <v>0</v>
      </c>
      <c r="SV163" s="582">
        <f t="shared" si="134"/>
        <v>0</v>
      </c>
      <c r="SW163" s="582">
        <f t="shared" ref="SW163:VH163" si="135">SUMIF($A$62:$A$157,$A$163,SW$62:SW$157)</f>
        <v>493372.75</v>
      </c>
      <c r="SX163" s="582">
        <f t="shared" si="135"/>
        <v>1465234.1</v>
      </c>
      <c r="SY163" s="582">
        <f t="shared" si="135"/>
        <v>0</v>
      </c>
      <c r="SZ163" s="582">
        <f t="shared" si="135"/>
        <v>0</v>
      </c>
      <c r="TA163" s="582">
        <f t="shared" si="135"/>
        <v>332286.84000000003</v>
      </c>
      <c r="TB163" s="582">
        <f t="shared" si="135"/>
        <v>0</v>
      </c>
      <c r="TC163" s="582">
        <f t="shared" si="135"/>
        <v>284296.59999999998</v>
      </c>
      <c r="TD163" s="582">
        <f t="shared" si="135"/>
        <v>209055.58</v>
      </c>
      <c r="TE163" s="582">
        <f t="shared" si="135"/>
        <v>82257.38</v>
      </c>
      <c r="TF163" s="582">
        <f t="shared" si="135"/>
        <v>1196543.6200000001</v>
      </c>
      <c r="TG163" s="582">
        <f t="shared" si="135"/>
        <v>882103.6</v>
      </c>
      <c r="TH163" s="582">
        <f t="shared" si="135"/>
        <v>0</v>
      </c>
      <c r="TI163" s="582">
        <f t="shared" si="135"/>
        <v>643049.69999999995</v>
      </c>
      <c r="TJ163" s="582">
        <f t="shared" si="135"/>
        <v>0</v>
      </c>
      <c r="TK163" s="582">
        <f t="shared" si="135"/>
        <v>0</v>
      </c>
      <c r="TL163" s="582">
        <f t="shared" si="135"/>
        <v>0</v>
      </c>
      <c r="TM163" s="582">
        <f t="shared" si="135"/>
        <v>0</v>
      </c>
      <c r="TN163" s="582">
        <f t="shared" si="135"/>
        <v>0</v>
      </c>
      <c r="TO163" s="582">
        <f t="shared" si="135"/>
        <v>71930.91</v>
      </c>
      <c r="TP163" s="582">
        <f t="shared" si="135"/>
        <v>0</v>
      </c>
      <c r="TQ163" s="582">
        <f t="shared" si="135"/>
        <v>0</v>
      </c>
      <c r="TR163" s="582">
        <f t="shared" si="135"/>
        <v>1612816.43</v>
      </c>
      <c r="TS163" s="582">
        <f t="shared" si="135"/>
        <v>0</v>
      </c>
      <c r="TT163" s="582">
        <f t="shared" si="135"/>
        <v>0</v>
      </c>
      <c r="TU163" s="582">
        <f t="shared" si="135"/>
        <v>0</v>
      </c>
      <c r="TV163" s="582">
        <f t="shared" si="135"/>
        <v>0</v>
      </c>
      <c r="TW163" s="582">
        <f t="shared" si="135"/>
        <v>0</v>
      </c>
      <c r="TX163" s="582">
        <f t="shared" si="135"/>
        <v>0</v>
      </c>
      <c r="TY163" s="582">
        <f t="shared" si="135"/>
        <v>0</v>
      </c>
      <c r="TZ163" s="582">
        <f t="shared" si="135"/>
        <v>34923</v>
      </c>
      <c r="UA163" s="582">
        <f t="shared" si="135"/>
        <v>90800</v>
      </c>
      <c r="UB163" s="582">
        <f t="shared" si="135"/>
        <v>1041480.85</v>
      </c>
      <c r="UC163" s="582">
        <f t="shared" si="135"/>
        <v>1650928.0299999998</v>
      </c>
      <c r="UD163" s="582">
        <f t="shared" si="135"/>
        <v>299792.39</v>
      </c>
      <c r="UE163" s="582">
        <f t="shared" si="135"/>
        <v>279029.98</v>
      </c>
      <c r="UF163" s="582">
        <f t="shared" si="135"/>
        <v>2909748.99</v>
      </c>
      <c r="UG163" s="582">
        <f t="shared" si="135"/>
        <v>0</v>
      </c>
      <c r="UH163" s="582">
        <f t="shared" si="135"/>
        <v>0</v>
      </c>
      <c r="UI163" s="582">
        <f t="shared" si="135"/>
        <v>2769369.46</v>
      </c>
      <c r="UJ163" s="582">
        <f t="shared" si="135"/>
        <v>0</v>
      </c>
      <c r="UK163" s="582">
        <f t="shared" si="135"/>
        <v>206776.87</v>
      </c>
      <c r="UL163" s="582">
        <f t="shared" si="135"/>
        <v>989034.75</v>
      </c>
      <c r="UM163" s="582">
        <f t="shared" si="135"/>
        <v>1263125.01</v>
      </c>
      <c r="UN163" s="582">
        <f t="shared" si="135"/>
        <v>0</v>
      </c>
      <c r="UO163" s="582">
        <f t="shared" si="135"/>
        <v>0</v>
      </c>
      <c r="UP163" s="582">
        <f t="shared" si="135"/>
        <v>1828878.48</v>
      </c>
      <c r="UQ163" s="582">
        <f t="shared" si="135"/>
        <v>15144797.100000001</v>
      </c>
      <c r="UR163" s="582">
        <f t="shared" si="135"/>
        <v>797553.63</v>
      </c>
      <c r="US163" s="582">
        <f t="shared" si="135"/>
        <v>577489.07999999996</v>
      </c>
      <c r="UT163" s="582">
        <f t="shared" si="135"/>
        <v>4109369.98</v>
      </c>
      <c r="UU163" s="582">
        <f t="shared" si="135"/>
        <v>0</v>
      </c>
      <c r="UV163" s="582">
        <f t="shared" si="135"/>
        <v>181954.45</v>
      </c>
      <c r="UW163" s="582">
        <f t="shared" si="135"/>
        <v>7986105.7799999993</v>
      </c>
      <c r="UX163" s="582">
        <f t="shared" si="135"/>
        <v>1528721.03</v>
      </c>
      <c r="UY163" s="582">
        <f t="shared" si="135"/>
        <v>0</v>
      </c>
      <c r="UZ163" s="582">
        <f t="shared" si="135"/>
        <v>4266594.91</v>
      </c>
      <c r="VA163" s="582">
        <f t="shared" si="135"/>
        <v>967674.8</v>
      </c>
      <c r="VB163" s="582">
        <f t="shared" si="135"/>
        <v>7242148.8300000001</v>
      </c>
      <c r="VC163" s="582">
        <f t="shared" si="135"/>
        <v>2009180.69</v>
      </c>
      <c r="VD163" s="582">
        <f t="shared" si="135"/>
        <v>18160081.780000001</v>
      </c>
      <c r="VE163" s="582">
        <f t="shared" si="135"/>
        <v>1545000.65</v>
      </c>
      <c r="VF163" s="582">
        <f t="shared" si="135"/>
        <v>1005781.71</v>
      </c>
      <c r="VG163" s="582">
        <f t="shared" si="135"/>
        <v>2802732.34</v>
      </c>
      <c r="VH163" s="582">
        <f t="shared" si="135"/>
        <v>672405.07000000007</v>
      </c>
      <c r="VI163" s="582">
        <f t="shared" ref="VI163:XT163" si="136">SUMIF($A$62:$A$157,$A$163,VI$62:VI$157)</f>
        <v>1736610.35</v>
      </c>
      <c r="VJ163" s="582">
        <f t="shared" si="136"/>
        <v>0</v>
      </c>
      <c r="VK163" s="582">
        <f t="shared" si="136"/>
        <v>954681.62</v>
      </c>
      <c r="VL163" s="582">
        <f t="shared" si="136"/>
        <v>5824.69</v>
      </c>
      <c r="VM163" s="582">
        <f t="shared" si="136"/>
        <v>195839.13</v>
      </c>
      <c r="VN163" s="582">
        <f t="shared" si="136"/>
        <v>0</v>
      </c>
      <c r="VO163" s="582">
        <f t="shared" si="136"/>
        <v>11657003.75</v>
      </c>
      <c r="VP163" s="582">
        <f t="shared" si="136"/>
        <v>9892684.5</v>
      </c>
      <c r="VQ163" s="582">
        <f t="shared" si="136"/>
        <v>0</v>
      </c>
      <c r="VR163" s="582">
        <f t="shared" si="136"/>
        <v>0</v>
      </c>
      <c r="VS163" s="582">
        <f t="shared" si="136"/>
        <v>0</v>
      </c>
      <c r="VT163" s="582">
        <f t="shared" si="136"/>
        <v>1346784.4</v>
      </c>
      <c r="VU163" s="582">
        <f t="shared" si="136"/>
        <v>0</v>
      </c>
      <c r="VV163" s="582">
        <f t="shared" si="136"/>
        <v>9915618.1899999995</v>
      </c>
      <c r="VW163" s="582">
        <f t="shared" si="136"/>
        <v>100415</v>
      </c>
      <c r="VX163" s="582">
        <f t="shared" si="136"/>
        <v>1864563</v>
      </c>
      <c r="VY163" s="582">
        <f t="shared" si="136"/>
        <v>20478228.57</v>
      </c>
      <c r="VZ163" s="582">
        <f t="shared" si="136"/>
        <v>0</v>
      </c>
      <c r="WA163" s="582">
        <f t="shared" si="136"/>
        <v>0</v>
      </c>
      <c r="WB163" s="582">
        <f t="shared" si="136"/>
        <v>0</v>
      </c>
      <c r="WC163" s="582">
        <f t="shared" si="136"/>
        <v>0</v>
      </c>
      <c r="WD163" s="582">
        <f t="shared" si="136"/>
        <v>0</v>
      </c>
      <c r="WE163" s="582">
        <f t="shared" si="136"/>
        <v>450154.44</v>
      </c>
      <c r="WF163" s="582">
        <f t="shared" si="136"/>
        <v>0</v>
      </c>
      <c r="WG163" s="582">
        <f t="shared" si="136"/>
        <v>1566750</v>
      </c>
      <c r="WH163" s="582">
        <f t="shared" si="136"/>
        <v>0</v>
      </c>
      <c r="WI163" s="582">
        <f t="shared" si="136"/>
        <v>0</v>
      </c>
      <c r="WJ163" s="582">
        <f t="shared" si="136"/>
        <v>0</v>
      </c>
      <c r="WK163" s="582">
        <f t="shared" si="136"/>
        <v>0</v>
      </c>
      <c r="WL163" s="582">
        <f t="shared" si="136"/>
        <v>0</v>
      </c>
      <c r="WM163" s="582">
        <f t="shared" si="136"/>
        <v>0</v>
      </c>
      <c r="WN163" s="582">
        <f t="shared" si="136"/>
        <v>20219.919999999998</v>
      </c>
      <c r="WO163" s="582">
        <f t="shared" si="136"/>
        <v>40835.81</v>
      </c>
      <c r="WP163" s="582">
        <f t="shared" si="136"/>
        <v>0</v>
      </c>
      <c r="WQ163" s="582">
        <f t="shared" si="136"/>
        <v>0</v>
      </c>
      <c r="WR163" s="582">
        <f t="shared" si="136"/>
        <v>0</v>
      </c>
      <c r="WS163" s="582">
        <f t="shared" si="136"/>
        <v>0</v>
      </c>
      <c r="WT163" s="582">
        <f t="shared" si="136"/>
        <v>0</v>
      </c>
      <c r="WU163" s="582">
        <f t="shared" si="136"/>
        <v>0</v>
      </c>
      <c r="WV163" s="582">
        <f t="shared" si="136"/>
        <v>0</v>
      </c>
      <c r="WW163" s="582">
        <f t="shared" si="136"/>
        <v>0</v>
      </c>
      <c r="WX163" s="582">
        <f t="shared" si="136"/>
        <v>0</v>
      </c>
      <c r="WY163" s="582">
        <f t="shared" si="136"/>
        <v>317378</v>
      </c>
      <c r="WZ163" s="582">
        <f t="shared" si="136"/>
        <v>0</v>
      </c>
      <c r="XA163" s="582">
        <f t="shared" si="136"/>
        <v>0</v>
      </c>
      <c r="XB163" s="582">
        <f t="shared" si="136"/>
        <v>0</v>
      </c>
      <c r="XC163" s="582">
        <f t="shared" si="136"/>
        <v>0</v>
      </c>
      <c r="XD163" s="582">
        <f t="shared" si="136"/>
        <v>6622401.3200000003</v>
      </c>
      <c r="XE163" s="582">
        <f t="shared" si="136"/>
        <v>-1E-3</v>
      </c>
      <c r="XF163" s="582">
        <f t="shared" si="136"/>
        <v>0</v>
      </c>
      <c r="XG163" s="582">
        <f t="shared" si="136"/>
        <v>0</v>
      </c>
      <c r="XH163" s="582">
        <f t="shared" si="136"/>
        <v>425608.2</v>
      </c>
      <c r="XI163" s="582">
        <f t="shared" si="136"/>
        <v>0</v>
      </c>
      <c r="XJ163" s="582">
        <f t="shared" si="136"/>
        <v>2069185.19</v>
      </c>
      <c r="XK163" s="582">
        <f t="shared" si="136"/>
        <v>0</v>
      </c>
      <c r="XL163" s="582">
        <f t="shared" si="136"/>
        <v>2176736.9500000002</v>
      </c>
      <c r="XM163" s="582">
        <f t="shared" si="136"/>
        <v>333072.81</v>
      </c>
      <c r="XN163" s="582">
        <f t="shared" si="136"/>
        <v>3671784.61</v>
      </c>
      <c r="XO163" s="582">
        <f t="shared" si="136"/>
        <v>3671384.22</v>
      </c>
      <c r="XP163" s="582">
        <f t="shared" si="136"/>
        <v>0</v>
      </c>
      <c r="XQ163" s="582">
        <f t="shared" si="136"/>
        <v>0</v>
      </c>
      <c r="XR163" s="582">
        <f t="shared" si="136"/>
        <v>0</v>
      </c>
      <c r="XS163" s="582">
        <f t="shared" si="136"/>
        <v>0</v>
      </c>
      <c r="XT163" s="582">
        <f t="shared" si="136"/>
        <v>0</v>
      </c>
      <c r="XU163" s="582">
        <f t="shared" ref="XU163:AAF163" si="137">SUMIF($A$62:$A$157,$A$163,XU$62:XU$157)</f>
        <v>0</v>
      </c>
      <c r="XV163" s="582">
        <f t="shared" si="137"/>
        <v>0</v>
      </c>
      <c r="XW163" s="582">
        <f t="shared" si="137"/>
        <v>0</v>
      </c>
      <c r="XX163" s="582">
        <f t="shared" si="137"/>
        <v>0</v>
      </c>
      <c r="XY163" s="582">
        <f t="shared" si="137"/>
        <v>229758.21</v>
      </c>
      <c r="XZ163" s="582">
        <f t="shared" si="137"/>
        <v>0</v>
      </c>
      <c r="YA163" s="582">
        <f t="shared" si="137"/>
        <v>1490459.87</v>
      </c>
      <c r="YB163" s="582">
        <f t="shared" si="137"/>
        <v>0</v>
      </c>
      <c r="YC163" s="582">
        <f t="shared" si="137"/>
        <v>0</v>
      </c>
      <c r="YD163" s="582">
        <f t="shared" si="137"/>
        <v>0</v>
      </c>
      <c r="YE163" s="582">
        <f t="shared" si="137"/>
        <v>0</v>
      </c>
      <c r="YF163" s="582">
        <f t="shared" si="137"/>
        <v>0</v>
      </c>
      <c r="YG163" s="582">
        <f t="shared" si="137"/>
        <v>589277.68000000005</v>
      </c>
      <c r="YH163" s="582">
        <f t="shared" si="137"/>
        <v>0</v>
      </c>
      <c r="YI163" s="582">
        <f t="shared" si="137"/>
        <v>0</v>
      </c>
      <c r="YJ163" s="582">
        <f t="shared" si="137"/>
        <v>20232788.07</v>
      </c>
      <c r="YK163" s="582">
        <f t="shared" si="137"/>
        <v>0</v>
      </c>
      <c r="YL163" s="582">
        <f t="shared" si="137"/>
        <v>0</v>
      </c>
      <c r="YM163" s="582">
        <f t="shared" si="137"/>
        <v>0</v>
      </c>
      <c r="YN163" s="582">
        <f t="shared" si="137"/>
        <v>0</v>
      </c>
      <c r="YO163" s="582">
        <f t="shared" si="137"/>
        <v>0</v>
      </c>
      <c r="YP163" s="582">
        <f t="shared" si="137"/>
        <v>0</v>
      </c>
      <c r="YQ163" s="582">
        <f t="shared" si="137"/>
        <v>0</v>
      </c>
      <c r="YR163" s="582">
        <f t="shared" si="137"/>
        <v>445096.38</v>
      </c>
      <c r="YS163" s="582">
        <f t="shared" si="137"/>
        <v>0</v>
      </c>
      <c r="YT163" s="582">
        <f t="shared" si="137"/>
        <v>0</v>
      </c>
      <c r="YU163" s="582">
        <f t="shared" si="137"/>
        <v>0</v>
      </c>
      <c r="YV163" s="582">
        <f t="shared" si="137"/>
        <v>0</v>
      </c>
      <c r="YW163" s="582">
        <f t="shared" si="137"/>
        <v>8224352</v>
      </c>
      <c r="YX163" s="582">
        <f t="shared" si="137"/>
        <v>0</v>
      </c>
      <c r="YY163" s="582">
        <f t="shared" si="137"/>
        <v>2699874.5</v>
      </c>
      <c r="YZ163" s="582">
        <f t="shared" si="137"/>
        <v>0</v>
      </c>
      <c r="ZA163" s="582">
        <f t="shared" si="137"/>
        <v>429503.86000000004</v>
      </c>
      <c r="ZB163" s="582">
        <f t="shared" si="137"/>
        <v>1725822.51</v>
      </c>
      <c r="ZC163" s="582">
        <f t="shared" si="137"/>
        <v>273095.83</v>
      </c>
      <c r="ZD163" s="582">
        <f t="shared" si="137"/>
        <v>14495316.59</v>
      </c>
      <c r="ZE163" s="582">
        <f t="shared" si="137"/>
        <v>5037479.87</v>
      </c>
      <c r="ZF163" s="582">
        <f t="shared" si="137"/>
        <v>1595068.34</v>
      </c>
      <c r="ZG163" s="582">
        <f t="shared" si="137"/>
        <v>2990215.22</v>
      </c>
      <c r="ZH163" s="582">
        <f t="shared" si="137"/>
        <v>1696804.42</v>
      </c>
      <c r="ZI163" s="582">
        <f t="shared" si="137"/>
        <v>8468608.9800000004</v>
      </c>
      <c r="ZJ163" s="582">
        <f t="shared" si="137"/>
        <v>8858743.9800000004</v>
      </c>
      <c r="ZK163" s="582">
        <f t="shared" si="137"/>
        <v>978336.85</v>
      </c>
      <c r="ZL163" s="582">
        <f t="shared" si="137"/>
        <v>3722314.14</v>
      </c>
      <c r="ZM163" s="582">
        <f t="shared" si="137"/>
        <v>1412822.79</v>
      </c>
      <c r="ZN163" s="582">
        <f t="shared" si="137"/>
        <v>4110193.17</v>
      </c>
      <c r="ZO163" s="582">
        <f t="shared" si="137"/>
        <v>8614170.1400000006</v>
      </c>
      <c r="ZP163" s="582">
        <f t="shared" si="137"/>
        <v>33747576.200000003</v>
      </c>
      <c r="ZQ163" s="582">
        <f t="shared" si="137"/>
        <v>10110566</v>
      </c>
      <c r="ZR163" s="582">
        <f t="shared" si="137"/>
        <v>501774.78</v>
      </c>
      <c r="ZS163" s="582">
        <f t="shared" si="137"/>
        <v>13799641.609999999</v>
      </c>
      <c r="ZT163" s="582">
        <f t="shared" si="137"/>
        <v>20975490.560000002</v>
      </c>
      <c r="ZU163" s="582">
        <f t="shared" si="137"/>
        <v>12669520.41</v>
      </c>
      <c r="ZV163" s="582">
        <f t="shared" si="137"/>
        <v>7085754.0899999999</v>
      </c>
      <c r="ZW163" s="582">
        <f t="shared" si="137"/>
        <v>979760.8</v>
      </c>
      <c r="ZX163" s="582">
        <f t="shared" si="137"/>
        <v>1902900.5499999998</v>
      </c>
      <c r="ZY163" s="582">
        <f t="shared" si="137"/>
        <v>5435289.6399999997</v>
      </c>
      <c r="ZZ163" s="582">
        <f t="shared" si="137"/>
        <v>7182436.6900000004</v>
      </c>
      <c r="AAA163" s="582">
        <f t="shared" si="137"/>
        <v>4342068.5999999996</v>
      </c>
      <c r="AAB163" s="582">
        <f t="shared" si="137"/>
        <v>4316149.92</v>
      </c>
      <c r="AAC163" s="582">
        <f t="shared" si="137"/>
        <v>8618249.8100000005</v>
      </c>
      <c r="AAD163" s="582">
        <f t="shared" si="137"/>
        <v>1438882.96</v>
      </c>
      <c r="AAE163" s="582">
        <f t="shared" si="137"/>
        <v>7140717.5500000007</v>
      </c>
      <c r="AAF163" s="582">
        <f t="shared" si="137"/>
        <v>5679172.2999999998</v>
      </c>
      <c r="AAG163" s="582">
        <f t="shared" ref="AAG163:ACR163" si="138">SUMIF($A$62:$A$157,$A$163,AAG$62:AAG$157)</f>
        <v>2612448.41</v>
      </c>
      <c r="AAH163" s="582">
        <f t="shared" si="138"/>
        <v>2520973.8099999996</v>
      </c>
      <c r="AAI163" s="582">
        <f t="shared" si="138"/>
        <v>9532353.2799999993</v>
      </c>
      <c r="AAJ163" s="582">
        <f t="shared" si="138"/>
        <v>1513934.78</v>
      </c>
      <c r="AAK163" s="582">
        <f t="shared" si="138"/>
        <v>0</v>
      </c>
      <c r="AAL163" s="582">
        <f t="shared" si="138"/>
        <v>0</v>
      </c>
      <c r="AAM163" s="582">
        <f t="shared" si="138"/>
        <v>0</v>
      </c>
      <c r="AAN163" s="582">
        <f t="shared" si="138"/>
        <v>0</v>
      </c>
      <c r="AAO163" s="582">
        <f t="shared" si="138"/>
        <v>0</v>
      </c>
      <c r="AAP163" s="582">
        <f t="shared" si="138"/>
        <v>12000</v>
      </c>
      <c r="AAQ163" s="582">
        <f t="shared" si="138"/>
        <v>638701.19999999995</v>
      </c>
      <c r="AAR163" s="582">
        <f t="shared" si="138"/>
        <v>0</v>
      </c>
      <c r="AAS163" s="582">
        <f t="shared" si="138"/>
        <v>6892250.7999999998</v>
      </c>
      <c r="AAT163" s="582">
        <f t="shared" si="138"/>
        <v>0</v>
      </c>
      <c r="AAU163" s="582">
        <f t="shared" si="138"/>
        <v>0</v>
      </c>
      <c r="AAV163" s="582">
        <f t="shared" si="138"/>
        <v>0</v>
      </c>
      <c r="AAW163" s="582">
        <f t="shared" si="138"/>
        <v>622377.30000000005</v>
      </c>
      <c r="AAX163" s="582">
        <f t="shared" si="138"/>
        <v>334591.5</v>
      </c>
      <c r="AAY163" s="582">
        <f t="shared" si="138"/>
        <v>0</v>
      </c>
      <c r="AAZ163" s="582">
        <f t="shared" si="138"/>
        <v>0</v>
      </c>
      <c r="ABA163" s="582">
        <f t="shared" si="138"/>
        <v>8435717</v>
      </c>
      <c r="ABB163" s="582">
        <f t="shared" si="138"/>
        <v>169373.64</v>
      </c>
      <c r="ABC163" s="582">
        <f t="shared" si="138"/>
        <v>0</v>
      </c>
      <c r="ABD163" s="582">
        <f t="shared" si="138"/>
        <v>1484421.6</v>
      </c>
      <c r="ABE163" s="582">
        <f t="shared" si="138"/>
        <v>92525</v>
      </c>
      <c r="ABF163" s="582">
        <f t="shared" si="138"/>
        <v>0</v>
      </c>
      <c r="ABG163" s="582">
        <f t="shared" si="138"/>
        <v>0</v>
      </c>
      <c r="ABH163" s="582">
        <f t="shared" si="138"/>
        <v>0</v>
      </c>
      <c r="ABI163" s="582">
        <f t="shared" si="138"/>
        <v>132283.54</v>
      </c>
      <c r="ABJ163" s="582">
        <f t="shared" si="138"/>
        <v>34823776.619999997</v>
      </c>
      <c r="ABK163" s="582">
        <f t="shared" si="138"/>
        <v>0</v>
      </c>
      <c r="ABL163" s="582">
        <f t="shared" si="138"/>
        <v>0</v>
      </c>
      <c r="ABM163" s="582">
        <f t="shared" si="138"/>
        <v>0</v>
      </c>
      <c r="ABN163" s="582">
        <f t="shared" si="138"/>
        <v>282433.46000000002</v>
      </c>
      <c r="ABO163" s="582">
        <f t="shared" si="138"/>
        <v>1358303.64</v>
      </c>
      <c r="ABP163" s="582">
        <f t="shared" si="138"/>
        <v>0</v>
      </c>
      <c r="ABQ163" s="582">
        <f t="shared" si="138"/>
        <v>2233769.12</v>
      </c>
      <c r="ABR163" s="582">
        <f t="shared" si="138"/>
        <v>186779.81</v>
      </c>
      <c r="ABS163" s="582">
        <f t="shared" si="138"/>
        <v>4770223.7300000004</v>
      </c>
      <c r="ABT163" s="582">
        <f t="shared" si="138"/>
        <v>711483.97</v>
      </c>
      <c r="ABU163" s="582">
        <f t="shared" si="138"/>
        <v>0</v>
      </c>
      <c r="ABV163" s="582">
        <f t="shared" si="138"/>
        <v>0</v>
      </c>
      <c r="ABW163" s="582">
        <f t="shared" si="138"/>
        <v>2490243.77</v>
      </c>
      <c r="ABX163" s="582">
        <f t="shared" si="138"/>
        <v>0</v>
      </c>
      <c r="ABY163" s="582">
        <f t="shared" si="138"/>
        <v>1432500</v>
      </c>
      <c r="ABZ163" s="582">
        <f t="shared" si="138"/>
        <v>27500</v>
      </c>
      <c r="ACA163" s="582">
        <f t="shared" si="138"/>
        <v>385336</v>
      </c>
      <c r="ACB163" s="582">
        <f t="shared" si="138"/>
        <v>0</v>
      </c>
      <c r="ACC163" s="582">
        <f t="shared" si="138"/>
        <v>0</v>
      </c>
      <c r="ACD163" s="582">
        <f t="shared" si="138"/>
        <v>2721584.16</v>
      </c>
      <c r="ACE163" s="582">
        <f t="shared" si="138"/>
        <v>0</v>
      </c>
      <c r="ACF163" s="582">
        <f t="shared" si="138"/>
        <v>452488.68</v>
      </c>
      <c r="ACG163" s="582">
        <f t="shared" si="138"/>
        <v>1423350</v>
      </c>
      <c r="ACH163" s="582">
        <f t="shared" si="138"/>
        <v>762792.16999999993</v>
      </c>
      <c r="ACI163" s="582">
        <f t="shared" si="138"/>
        <v>2490679</v>
      </c>
      <c r="ACJ163" s="582">
        <f t="shared" si="138"/>
        <v>6177078.4700000007</v>
      </c>
      <c r="ACK163" s="582">
        <f t="shared" si="138"/>
        <v>18128.48</v>
      </c>
      <c r="ACL163" s="582">
        <f t="shared" si="138"/>
        <v>1680958.28</v>
      </c>
      <c r="ACM163" s="582">
        <f t="shared" si="138"/>
        <v>0</v>
      </c>
      <c r="ACN163" s="582">
        <f t="shared" si="138"/>
        <v>0</v>
      </c>
      <c r="ACO163" s="582">
        <f t="shared" si="138"/>
        <v>0</v>
      </c>
      <c r="ACP163" s="582">
        <f t="shared" si="138"/>
        <v>0</v>
      </c>
      <c r="ACQ163" s="582">
        <f t="shared" si="138"/>
        <v>0</v>
      </c>
      <c r="ACR163" s="582">
        <f t="shared" si="138"/>
        <v>0</v>
      </c>
      <c r="ACS163" s="582">
        <f t="shared" ref="ACS163:AFD163" si="139">SUMIF($A$62:$A$157,$A$163,ACS$62:ACS$157)</f>
        <v>1643145.6099999999</v>
      </c>
      <c r="ACT163" s="582">
        <f t="shared" si="139"/>
        <v>3024172.54</v>
      </c>
      <c r="ACU163" s="582">
        <f t="shared" si="139"/>
        <v>0</v>
      </c>
      <c r="ACV163" s="582">
        <f t="shared" si="139"/>
        <v>0</v>
      </c>
      <c r="ACW163" s="582">
        <f t="shared" si="139"/>
        <v>0</v>
      </c>
      <c r="ACX163" s="582">
        <f t="shared" si="139"/>
        <v>0</v>
      </c>
      <c r="ACY163" s="582">
        <f t="shared" si="139"/>
        <v>194384</v>
      </c>
      <c r="ACZ163" s="582">
        <f t="shared" si="139"/>
        <v>0</v>
      </c>
      <c r="ADA163" s="582">
        <f t="shared" si="139"/>
        <v>0</v>
      </c>
      <c r="ADB163" s="582">
        <f t="shared" si="139"/>
        <v>0</v>
      </c>
      <c r="ADC163" s="582">
        <f t="shared" si="139"/>
        <v>0</v>
      </c>
      <c r="ADD163" s="582">
        <f t="shared" si="139"/>
        <v>0</v>
      </c>
      <c r="ADE163" s="582">
        <f t="shared" si="139"/>
        <v>0</v>
      </c>
      <c r="ADF163" s="582">
        <f t="shared" si="139"/>
        <v>0</v>
      </c>
      <c r="ADG163" s="582">
        <f t="shared" si="139"/>
        <v>6551954.5199999996</v>
      </c>
      <c r="ADH163" s="582">
        <f t="shared" si="139"/>
        <v>1408097.76</v>
      </c>
      <c r="ADI163" s="582">
        <f t="shared" si="139"/>
        <v>122126.71</v>
      </c>
      <c r="ADJ163" s="582">
        <f t="shared" si="139"/>
        <v>466740.95999999996</v>
      </c>
      <c r="ADK163" s="582">
        <f t="shared" si="139"/>
        <v>1417666.0599999998</v>
      </c>
      <c r="ADL163" s="582">
        <f t="shared" si="139"/>
        <v>38752.1</v>
      </c>
      <c r="ADM163" s="582">
        <f t="shared" si="139"/>
        <v>5002680.6900000004</v>
      </c>
      <c r="ADN163" s="582">
        <f t="shared" si="139"/>
        <v>0</v>
      </c>
      <c r="ADO163" s="582">
        <f t="shared" si="139"/>
        <v>1315685.95</v>
      </c>
      <c r="ADP163" s="582">
        <f t="shared" si="139"/>
        <v>4830959.05</v>
      </c>
      <c r="ADQ163" s="582">
        <f t="shared" si="139"/>
        <v>0</v>
      </c>
      <c r="ADR163" s="582">
        <f t="shared" si="139"/>
        <v>0</v>
      </c>
      <c r="ADS163" s="582">
        <f t="shared" si="139"/>
        <v>0</v>
      </c>
      <c r="ADT163" s="582">
        <f t="shared" si="139"/>
        <v>-1232010.4099999999</v>
      </c>
      <c r="ADU163" s="582">
        <f t="shared" si="139"/>
        <v>106496</v>
      </c>
      <c r="ADV163" s="582">
        <f t="shared" si="139"/>
        <v>254422.6</v>
      </c>
      <c r="ADW163" s="582">
        <f t="shared" si="139"/>
        <v>0</v>
      </c>
      <c r="ADX163" s="582">
        <f t="shared" si="139"/>
        <v>0</v>
      </c>
      <c r="ADY163" s="582">
        <f t="shared" si="139"/>
        <v>0</v>
      </c>
      <c r="ADZ163" s="582">
        <f t="shared" si="139"/>
        <v>1973480.64</v>
      </c>
      <c r="AEA163" s="582">
        <f t="shared" si="139"/>
        <v>5414461.5299999993</v>
      </c>
      <c r="AEB163" s="582">
        <f t="shared" si="139"/>
        <v>2222787.5299999998</v>
      </c>
      <c r="AEC163" s="582">
        <f t="shared" si="139"/>
        <v>0</v>
      </c>
      <c r="AED163" s="582">
        <f t="shared" si="139"/>
        <v>2773260.25</v>
      </c>
      <c r="AEE163" s="582">
        <f t="shared" si="139"/>
        <v>0</v>
      </c>
      <c r="AEF163" s="582">
        <f t="shared" si="139"/>
        <v>719522.04</v>
      </c>
      <c r="AEG163" s="582">
        <f t="shared" si="139"/>
        <v>0</v>
      </c>
      <c r="AEH163" s="582">
        <f t="shared" si="139"/>
        <v>109431.18</v>
      </c>
      <c r="AEI163" s="582">
        <f t="shared" si="139"/>
        <v>469279.62</v>
      </c>
      <c r="AEJ163" s="582">
        <f t="shared" si="139"/>
        <v>0</v>
      </c>
      <c r="AEK163" s="582">
        <f t="shared" si="139"/>
        <v>7098919.1699999999</v>
      </c>
      <c r="AEL163" s="582">
        <f t="shared" si="139"/>
        <v>1349947.1</v>
      </c>
      <c r="AEM163" s="582">
        <f t="shared" si="139"/>
        <v>1223898.5900000001</v>
      </c>
      <c r="AEN163" s="582">
        <f t="shared" si="139"/>
        <v>0</v>
      </c>
      <c r="AEO163" s="582">
        <f t="shared" si="139"/>
        <v>3694703.1399999997</v>
      </c>
      <c r="AEP163" s="582">
        <f t="shared" si="139"/>
        <v>875018.58</v>
      </c>
      <c r="AEQ163" s="582">
        <f t="shared" si="139"/>
        <v>4852945.6900000004</v>
      </c>
      <c r="AER163" s="582">
        <f t="shared" si="139"/>
        <v>0</v>
      </c>
      <c r="AES163" s="582">
        <f t="shared" si="139"/>
        <v>0</v>
      </c>
      <c r="AET163" s="582">
        <f t="shared" si="139"/>
        <v>0</v>
      </c>
      <c r="AEU163" s="582">
        <f t="shared" si="139"/>
        <v>465146.89</v>
      </c>
      <c r="AEV163" s="582">
        <f t="shared" si="139"/>
        <v>0</v>
      </c>
      <c r="AEW163" s="582">
        <f t="shared" si="139"/>
        <v>6357039.7000000002</v>
      </c>
      <c r="AEX163" s="582">
        <f t="shared" si="139"/>
        <v>317616.09999999998</v>
      </c>
      <c r="AEY163" s="582">
        <f t="shared" si="139"/>
        <v>0</v>
      </c>
      <c r="AEZ163" s="582">
        <f t="shared" si="139"/>
        <v>0</v>
      </c>
      <c r="AFA163" s="582">
        <f t="shared" si="139"/>
        <v>498032.75</v>
      </c>
      <c r="AFB163" s="582">
        <f t="shared" si="139"/>
        <v>0</v>
      </c>
      <c r="AFC163" s="582">
        <f t="shared" si="139"/>
        <v>0</v>
      </c>
      <c r="AFD163" s="582">
        <f t="shared" si="139"/>
        <v>16263432.059999999</v>
      </c>
      <c r="AFE163" s="582">
        <f t="shared" ref="AFE163:AHP163" si="140">SUMIF($A$62:$A$157,$A$163,AFE$62:AFE$157)</f>
        <v>1024107.6</v>
      </c>
      <c r="AFF163" s="582">
        <f t="shared" si="140"/>
        <v>0</v>
      </c>
      <c r="AFG163" s="582">
        <f t="shared" si="140"/>
        <v>0</v>
      </c>
      <c r="AFH163" s="582">
        <f t="shared" si="140"/>
        <v>247856.3</v>
      </c>
      <c r="AFI163" s="582">
        <f t="shared" si="140"/>
        <v>0</v>
      </c>
      <c r="AFJ163" s="582">
        <f t="shared" si="140"/>
        <v>558742.73</v>
      </c>
      <c r="AFK163" s="582">
        <f t="shared" si="140"/>
        <v>2014113.8</v>
      </c>
      <c r="AFL163" s="582">
        <f t="shared" si="140"/>
        <v>5572189.8900000006</v>
      </c>
      <c r="AFM163" s="582">
        <f t="shared" si="140"/>
        <v>0</v>
      </c>
      <c r="AFN163" s="582">
        <f t="shared" si="140"/>
        <v>0</v>
      </c>
      <c r="AFO163" s="582">
        <f t="shared" si="140"/>
        <v>2503293.12</v>
      </c>
      <c r="AFP163" s="582">
        <f t="shared" si="140"/>
        <v>1754114.92</v>
      </c>
      <c r="AFQ163" s="582">
        <f t="shared" si="140"/>
        <v>2975195.57</v>
      </c>
      <c r="AFR163" s="582">
        <f t="shared" si="140"/>
        <v>941963.92999999993</v>
      </c>
      <c r="AFS163" s="582">
        <f t="shared" si="140"/>
        <v>55920</v>
      </c>
      <c r="AFT163" s="582">
        <f t="shared" si="140"/>
        <v>33326.5</v>
      </c>
      <c r="AFU163" s="582">
        <f t="shared" si="140"/>
        <v>270</v>
      </c>
      <c r="AFV163" s="582">
        <f t="shared" si="140"/>
        <v>0</v>
      </c>
      <c r="AFW163" s="582">
        <f t="shared" si="140"/>
        <v>936090</v>
      </c>
      <c r="AFX163" s="582">
        <f t="shared" si="140"/>
        <v>441050.98</v>
      </c>
      <c r="AFY163" s="582">
        <f t="shared" si="140"/>
        <v>3764808.75</v>
      </c>
      <c r="AFZ163" s="582">
        <f t="shared" si="140"/>
        <v>0</v>
      </c>
      <c r="AGA163" s="582">
        <f t="shared" si="140"/>
        <v>0</v>
      </c>
      <c r="AGB163" s="582">
        <f t="shared" si="140"/>
        <v>0</v>
      </c>
      <c r="AGC163" s="582">
        <f t="shared" si="140"/>
        <v>2500000</v>
      </c>
      <c r="AGD163" s="582">
        <f t="shared" si="140"/>
        <v>388797.12</v>
      </c>
      <c r="AGE163" s="582">
        <f t="shared" si="140"/>
        <v>0</v>
      </c>
      <c r="AGF163" s="582">
        <f t="shared" si="140"/>
        <v>72496.37</v>
      </c>
      <c r="AGG163" s="582">
        <f t="shared" si="140"/>
        <v>2198684.48</v>
      </c>
      <c r="AGH163" s="582">
        <f t="shared" si="140"/>
        <v>109020</v>
      </c>
      <c r="AGI163" s="582">
        <f t="shared" si="140"/>
        <v>656061.66</v>
      </c>
      <c r="AGJ163" s="582">
        <f t="shared" si="140"/>
        <v>4219444.8499999996</v>
      </c>
      <c r="AGK163" s="582">
        <f t="shared" si="140"/>
        <v>136000</v>
      </c>
      <c r="AGL163" s="582">
        <f t="shared" si="140"/>
        <v>2367456.58</v>
      </c>
      <c r="AGM163" s="582">
        <f t="shared" si="140"/>
        <v>1250200</v>
      </c>
      <c r="AGN163" s="582">
        <f t="shared" si="140"/>
        <v>6772776.9100000001</v>
      </c>
      <c r="AGO163" s="582">
        <f t="shared" si="140"/>
        <v>1350106.84</v>
      </c>
      <c r="AGP163" s="582">
        <f t="shared" si="140"/>
        <v>6851508.4700000007</v>
      </c>
      <c r="AGQ163" s="582">
        <f t="shared" si="140"/>
        <v>1660440</v>
      </c>
      <c r="AGR163" s="582">
        <f t="shared" si="140"/>
        <v>1095581.27</v>
      </c>
      <c r="AGS163" s="582">
        <f t="shared" si="140"/>
        <v>1890582.95</v>
      </c>
      <c r="AGT163" s="582">
        <f t="shared" si="140"/>
        <v>5508482.2999999998</v>
      </c>
      <c r="AGU163" s="582">
        <f t="shared" si="140"/>
        <v>2716320.27</v>
      </c>
      <c r="AGV163" s="582">
        <f t="shared" si="140"/>
        <v>173894.42</v>
      </c>
      <c r="AGW163" s="582">
        <f t="shared" si="140"/>
        <v>15946609.650000002</v>
      </c>
      <c r="AGX163" s="582">
        <f t="shared" si="140"/>
        <v>1815799.9</v>
      </c>
      <c r="AGY163" s="582">
        <f t="shared" si="140"/>
        <v>1956477.58</v>
      </c>
      <c r="AGZ163" s="582">
        <f t="shared" si="140"/>
        <v>7490000</v>
      </c>
      <c r="AHA163" s="582">
        <f t="shared" si="140"/>
        <v>1674016.74</v>
      </c>
      <c r="AHB163" s="582">
        <f t="shared" si="140"/>
        <v>1749327.51</v>
      </c>
      <c r="AHC163" s="582">
        <f t="shared" si="140"/>
        <v>0</v>
      </c>
      <c r="AHD163" s="582">
        <f t="shared" si="140"/>
        <v>0</v>
      </c>
      <c r="AHE163" s="582">
        <f t="shared" si="140"/>
        <v>17866917.809999999</v>
      </c>
      <c r="AHF163" s="582">
        <f t="shared" si="140"/>
        <v>1400773.04</v>
      </c>
      <c r="AHG163" s="582">
        <f t="shared" si="140"/>
        <v>105426.79</v>
      </c>
      <c r="AHH163" s="582">
        <f t="shared" si="140"/>
        <v>0</v>
      </c>
      <c r="AHI163" s="582">
        <f t="shared" si="140"/>
        <v>5547072.3500000006</v>
      </c>
      <c r="AHJ163" s="582">
        <f t="shared" si="140"/>
        <v>12600</v>
      </c>
      <c r="AHK163" s="582">
        <f t="shared" si="140"/>
        <v>0</v>
      </c>
      <c r="AHL163" s="582">
        <f t="shared" si="140"/>
        <v>328480</v>
      </c>
      <c r="AHM163" s="582">
        <f t="shared" si="140"/>
        <v>2782008.29</v>
      </c>
      <c r="AHN163" s="582">
        <f t="shared" si="140"/>
        <v>3957698.71</v>
      </c>
      <c r="AHO163" s="582">
        <f t="shared" si="140"/>
        <v>6295528.6499999994</v>
      </c>
      <c r="AHP163" s="582">
        <f t="shared" si="140"/>
        <v>0</v>
      </c>
      <c r="AHQ163" s="582">
        <f t="shared" ref="AHQ163:AHT163" si="141">SUMIF($A$62:$A$157,$A$163,AHQ$62:AHQ$157)</f>
        <v>977122.85</v>
      </c>
      <c r="AHR163" s="582">
        <f t="shared" si="141"/>
        <v>174180</v>
      </c>
      <c r="AHS163" s="582">
        <f t="shared" si="141"/>
        <v>645080.6399999999</v>
      </c>
      <c r="AHT163" s="582">
        <f t="shared" si="141"/>
        <v>1645836474.6090002</v>
      </c>
      <c r="AHV163" s="606" t="s">
        <v>6248</v>
      </c>
      <c r="AHW163" s="606" t="s">
        <v>6464</v>
      </c>
      <c r="AHX163" s="606" t="s">
        <v>6465</v>
      </c>
    </row>
    <row r="164" spans="1:908" ht="27" x14ac:dyDescent="0.75">
      <c r="A164" s="576" t="s">
        <v>6249</v>
      </c>
      <c r="B164" s="270" t="s">
        <v>6253</v>
      </c>
      <c r="C164" s="399" t="s">
        <v>6244</v>
      </c>
      <c r="D164" s="582">
        <f>SUMIF($A$62:$A$157,$A$164,D$62:D$157)</f>
        <v>685500</v>
      </c>
      <c r="E164" s="582">
        <f t="shared" ref="E164:BP164" si="142">SUMIF($A$62:$A$157,$A$164,E$62:E$157)</f>
        <v>1828</v>
      </c>
      <c r="F164" s="582">
        <f t="shared" si="142"/>
        <v>0</v>
      </c>
      <c r="G164" s="582">
        <f t="shared" si="142"/>
        <v>229.7</v>
      </c>
      <c r="H164" s="582">
        <f t="shared" si="142"/>
        <v>122500</v>
      </c>
      <c r="I164" s="582">
        <f t="shared" si="142"/>
        <v>0</v>
      </c>
      <c r="J164" s="582">
        <f t="shared" si="142"/>
        <v>2118319.59</v>
      </c>
      <c r="K164" s="582">
        <f t="shared" si="142"/>
        <v>417280.59</v>
      </c>
      <c r="L164" s="582">
        <f t="shared" si="142"/>
        <v>40916.68</v>
      </c>
      <c r="M164" s="582">
        <f t="shared" si="142"/>
        <v>11349</v>
      </c>
      <c r="N164" s="582">
        <f t="shared" si="142"/>
        <v>0</v>
      </c>
      <c r="O164" s="582">
        <f t="shared" si="142"/>
        <v>0</v>
      </c>
      <c r="P164" s="582">
        <f t="shared" si="142"/>
        <v>0</v>
      </c>
      <c r="Q164" s="582">
        <f t="shared" si="142"/>
        <v>327958.7</v>
      </c>
      <c r="R164" s="582">
        <f t="shared" si="142"/>
        <v>0</v>
      </c>
      <c r="S164" s="582">
        <f t="shared" si="142"/>
        <v>0</v>
      </c>
      <c r="T164" s="582">
        <f t="shared" si="142"/>
        <v>0</v>
      </c>
      <c r="U164" s="582">
        <f t="shared" si="142"/>
        <v>33402.5</v>
      </c>
      <c r="V164" s="582">
        <f t="shared" si="142"/>
        <v>32572327.07</v>
      </c>
      <c r="W164" s="582">
        <f t="shared" si="142"/>
        <v>76886</v>
      </c>
      <c r="X164" s="582">
        <f t="shared" si="142"/>
        <v>1217495.58</v>
      </c>
      <c r="Y164" s="582">
        <f t="shared" si="142"/>
        <v>0</v>
      </c>
      <c r="Z164" s="582">
        <f t="shared" si="142"/>
        <v>3238217.35</v>
      </c>
      <c r="AA164" s="582">
        <f t="shared" si="142"/>
        <v>1696.35</v>
      </c>
      <c r="AB164" s="582">
        <f t="shared" si="142"/>
        <v>2129314.17</v>
      </c>
      <c r="AC164" s="582">
        <f t="shared" si="142"/>
        <v>2440368.85</v>
      </c>
      <c r="AD164" s="582">
        <f t="shared" si="142"/>
        <v>1000</v>
      </c>
      <c r="AE164" s="582">
        <f t="shared" si="142"/>
        <v>473432.18</v>
      </c>
      <c r="AF164" s="582">
        <f t="shared" si="142"/>
        <v>160313.64000000001</v>
      </c>
      <c r="AG164" s="582">
        <f t="shared" si="142"/>
        <v>438212.08</v>
      </c>
      <c r="AH164" s="582">
        <f t="shared" si="142"/>
        <v>828912.99</v>
      </c>
      <c r="AI164" s="582">
        <f t="shared" si="142"/>
        <v>64588.22</v>
      </c>
      <c r="AJ164" s="582">
        <f t="shared" si="142"/>
        <v>93398.47</v>
      </c>
      <c r="AK164" s="582">
        <f t="shared" si="142"/>
        <v>107731.58</v>
      </c>
      <c r="AL164" s="582">
        <f t="shared" si="142"/>
        <v>101994.45</v>
      </c>
      <c r="AM164" s="582">
        <f t="shared" si="142"/>
        <v>1302149.3500000001</v>
      </c>
      <c r="AN164" s="582">
        <f t="shared" si="142"/>
        <v>2309.48</v>
      </c>
      <c r="AO164" s="582">
        <f t="shared" si="142"/>
        <v>249862.65</v>
      </c>
      <c r="AP164" s="582">
        <f t="shared" si="142"/>
        <v>80033.25</v>
      </c>
      <c r="AQ164" s="582">
        <f t="shared" si="142"/>
        <v>183588.64</v>
      </c>
      <c r="AR164" s="582">
        <f t="shared" si="142"/>
        <v>1436442.77</v>
      </c>
      <c r="AS164" s="582">
        <f t="shared" si="142"/>
        <v>62655.32</v>
      </c>
      <c r="AT164" s="582">
        <f t="shared" si="142"/>
        <v>5313</v>
      </c>
      <c r="AU164" s="582">
        <f t="shared" si="142"/>
        <v>0</v>
      </c>
      <c r="AV164" s="582">
        <f t="shared" si="142"/>
        <v>13478</v>
      </c>
      <c r="AW164" s="582">
        <f t="shared" si="142"/>
        <v>23398.35</v>
      </c>
      <c r="AX164" s="582">
        <f t="shared" si="142"/>
        <v>261788</v>
      </c>
      <c r="AY164" s="582">
        <f t="shared" si="142"/>
        <v>40177</v>
      </c>
      <c r="AZ164" s="582">
        <f t="shared" si="142"/>
        <v>21622</v>
      </c>
      <c r="BA164" s="582">
        <f t="shared" si="142"/>
        <v>9035</v>
      </c>
      <c r="BB164" s="582">
        <f t="shared" si="142"/>
        <v>0</v>
      </c>
      <c r="BC164" s="582">
        <f t="shared" si="142"/>
        <v>0</v>
      </c>
      <c r="BD164" s="582">
        <f t="shared" si="142"/>
        <v>0</v>
      </c>
      <c r="BE164" s="582">
        <f t="shared" si="142"/>
        <v>0</v>
      </c>
      <c r="BF164" s="582">
        <f t="shared" si="142"/>
        <v>0</v>
      </c>
      <c r="BG164" s="582">
        <f t="shared" si="142"/>
        <v>0</v>
      </c>
      <c r="BH164" s="582">
        <f t="shared" si="142"/>
        <v>0</v>
      </c>
      <c r="BI164" s="582">
        <f t="shared" si="142"/>
        <v>100178</v>
      </c>
      <c r="BJ164" s="582">
        <f t="shared" si="142"/>
        <v>0</v>
      </c>
      <c r="BK164" s="582">
        <f t="shared" si="142"/>
        <v>0</v>
      </c>
      <c r="BL164" s="582">
        <f t="shared" si="142"/>
        <v>21034</v>
      </c>
      <c r="BM164" s="582">
        <f t="shared" si="142"/>
        <v>14663</v>
      </c>
      <c r="BN164" s="582">
        <f t="shared" si="142"/>
        <v>0</v>
      </c>
      <c r="BO164" s="582">
        <f t="shared" si="142"/>
        <v>0</v>
      </c>
      <c r="BP164" s="582">
        <f t="shared" si="142"/>
        <v>0</v>
      </c>
      <c r="BQ164" s="582">
        <f t="shared" ref="BQ164:EB164" si="143">SUMIF($A$62:$A$157,$A$164,BQ$62:BQ$157)</f>
        <v>0</v>
      </c>
      <c r="BR164" s="582">
        <f t="shared" si="143"/>
        <v>0</v>
      </c>
      <c r="BS164" s="582">
        <f t="shared" si="143"/>
        <v>4000</v>
      </c>
      <c r="BT164" s="582">
        <f t="shared" si="143"/>
        <v>53550</v>
      </c>
      <c r="BU164" s="582">
        <f t="shared" si="143"/>
        <v>65207</v>
      </c>
      <c r="BV164" s="582">
        <f t="shared" si="143"/>
        <v>22644</v>
      </c>
      <c r="BW164" s="582">
        <f t="shared" si="143"/>
        <v>17064</v>
      </c>
      <c r="BX164" s="582">
        <f t="shared" si="143"/>
        <v>4200</v>
      </c>
      <c r="BY164" s="582">
        <f t="shared" si="143"/>
        <v>15887</v>
      </c>
      <c r="BZ164" s="582">
        <f t="shared" si="143"/>
        <v>0</v>
      </c>
      <c r="CA164" s="582">
        <f t="shared" si="143"/>
        <v>0</v>
      </c>
      <c r="CB164" s="582">
        <f t="shared" si="143"/>
        <v>0</v>
      </c>
      <c r="CC164" s="582">
        <f t="shared" si="143"/>
        <v>22025</v>
      </c>
      <c r="CD164" s="582">
        <f t="shared" si="143"/>
        <v>0</v>
      </c>
      <c r="CE164" s="582">
        <f t="shared" si="143"/>
        <v>6750</v>
      </c>
      <c r="CF164" s="582">
        <f t="shared" si="143"/>
        <v>14938.97</v>
      </c>
      <c r="CG164" s="582">
        <f t="shared" si="143"/>
        <v>127154.25</v>
      </c>
      <c r="CH164" s="582">
        <f t="shared" si="143"/>
        <v>156500</v>
      </c>
      <c r="CI164" s="582">
        <f t="shared" si="143"/>
        <v>0</v>
      </c>
      <c r="CJ164" s="582">
        <f t="shared" si="143"/>
        <v>46764</v>
      </c>
      <c r="CK164" s="582">
        <f t="shared" si="143"/>
        <v>25749.37</v>
      </c>
      <c r="CL164" s="582">
        <f t="shared" si="143"/>
        <v>36719</v>
      </c>
      <c r="CM164" s="582">
        <f t="shared" si="143"/>
        <v>2011</v>
      </c>
      <c r="CN164" s="582">
        <f t="shared" si="143"/>
        <v>500</v>
      </c>
      <c r="CO164" s="582">
        <f t="shared" si="143"/>
        <v>4827</v>
      </c>
      <c r="CP164" s="582">
        <f t="shared" si="143"/>
        <v>21188</v>
      </c>
      <c r="CQ164" s="582">
        <f t="shared" si="143"/>
        <v>0</v>
      </c>
      <c r="CR164" s="582">
        <f t="shared" si="143"/>
        <v>1506617.5</v>
      </c>
      <c r="CS164" s="582">
        <f t="shared" si="143"/>
        <v>54726.36</v>
      </c>
      <c r="CT164" s="582">
        <f t="shared" si="143"/>
        <v>0</v>
      </c>
      <c r="CU164" s="582">
        <f t="shared" si="143"/>
        <v>107.5</v>
      </c>
      <c r="CV164" s="582">
        <f t="shared" si="143"/>
        <v>811688.68</v>
      </c>
      <c r="CW164" s="582">
        <f t="shared" si="143"/>
        <v>86903.5</v>
      </c>
      <c r="CX164" s="582">
        <f t="shared" si="143"/>
        <v>1857.39</v>
      </c>
      <c r="CY164" s="582">
        <f t="shared" si="143"/>
        <v>771593.9</v>
      </c>
      <c r="CZ164" s="582">
        <f t="shared" si="143"/>
        <v>8301</v>
      </c>
      <c r="DA164" s="582">
        <f t="shared" si="143"/>
        <v>250277.5</v>
      </c>
      <c r="DB164" s="582">
        <f t="shared" si="143"/>
        <v>273529.8</v>
      </c>
      <c r="DC164" s="582">
        <f t="shared" si="143"/>
        <v>16157502.09</v>
      </c>
      <c r="DD164" s="582">
        <f t="shared" si="143"/>
        <v>18401</v>
      </c>
      <c r="DE164" s="582">
        <f t="shared" si="143"/>
        <v>20738.89</v>
      </c>
      <c r="DF164" s="582">
        <f t="shared" si="143"/>
        <v>210507.68</v>
      </c>
      <c r="DG164" s="582">
        <f t="shared" si="143"/>
        <v>1039745.6</v>
      </c>
      <c r="DH164" s="582">
        <f t="shared" si="143"/>
        <v>1390469</v>
      </c>
      <c r="DI164" s="582">
        <f t="shared" si="143"/>
        <v>68792</v>
      </c>
      <c r="DJ164" s="582">
        <f t="shared" si="143"/>
        <v>0</v>
      </c>
      <c r="DK164" s="582">
        <f t="shared" si="143"/>
        <v>2522111.15</v>
      </c>
      <c r="DL164" s="582">
        <f t="shared" si="143"/>
        <v>229878.32</v>
      </c>
      <c r="DM164" s="582">
        <f t="shared" si="143"/>
        <v>197157.44</v>
      </c>
      <c r="DN164" s="582">
        <f t="shared" si="143"/>
        <v>122786.75</v>
      </c>
      <c r="DO164" s="582">
        <f t="shared" si="143"/>
        <v>142030.67000000001</v>
      </c>
      <c r="DP164" s="582">
        <f t="shared" si="143"/>
        <v>270238.84999999998</v>
      </c>
      <c r="DQ164" s="582">
        <f t="shared" si="143"/>
        <v>817038.09</v>
      </c>
      <c r="DR164" s="582">
        <f t="shared" si="143"/>
        <v>409073</v>
      </c>
      <c r="DS164" s="582">
        <f t="shared" si="143"/>
        <v>240304.54</v>
      </c>
      <c r="DT164" s="582">
        <f t="shared" si="143"/>
        <v>0</v>
      </c>
      <c r="DU164" s="582">
        <f t="shared" si="143"/>
        <v>61975.01</v>
      </c>
      <c r="DV164" s="582">
        <f t="shared" si="143"/>
        <v>0</v>
      </c>
      <c r="DW164" s="582">
        <f t="shared" si="143"/>
        <v>247624.98</v>
      </c>
      <c r="DX164" s="582">
        <f t="shared" si="143"/>
        <v>201.08</v>
      </c>
      <c r="DY164" s="582">
        <f t="shared" si="143"/>
        <v>395177</v>
      </c>
      <c r="DZ164" s="582">
        <f t="shared" si="143"/>
        <v>0</v>
      </c>
      <c r="EA164" s="582">
        <f t="shared" si="143"/>
        <v>61876.5</v>
      </c>
      <c r="EB164" s="582">
        <f t="shared" si="143"/>
        <v>28274</v>
      </c>
      <c r="EC164" s="582">
        <f t="shared" ref="EC164:GN164" si="144">SUMIF($A$62:$A$157,$A$164,EC$62:EC$157)</f>
        <v>46367.4</v>
      </c>
      <c r="ED164" s="582">
        <f t="shared" si="144"/>
        <v>17893</v>
      </c>
      <c r="EE164" s="582">
        <f t="shared" si="144"/>
        <v>0</v>
      </c>
      <c r="EF164" s="582">
        <f t="shared" si="144"/>
        <v>0</v>
      </c>
      <c r="EG164" s="582">
        <f t="shared" si="144"/>
        <v>76693</v>
      </c>
      <c r="EH164" s="582">
        <f t="shared" si="144"/>
        <v>21460.73</v>
      </c>
      <c r="EI164" s="582">
        <f t="shared" si="144"/>
        <v>49086.96</v>
      </c>
      <c r="EJ164" s="582">
        <f t="shared" si="144"/>
        <v>231353.2</v>
      </c>
      <c r="EK164" s="582">
        <f t="shared" si="144"/>
        <v>56773.75</v>
      </c>
      <c r="EL164" s="582">
        <f t="shared" si="144"/>
        <v>13425.25</v>
      </c>
      <c r="EM164" s="582">
        <f t="shared" si="144"/>
        <v>88350.2</v>
      </c>
      <c r="EN164" s="582">
        <f t="shared" si="144"/>
        <v>41135.67</v>
      </c>
      <c r="EO164" s="582">
        <f t="shared" si="144"/>
        <v>0</v>
      </c>
      <c r="EP164" s="582">
        <f t="shared" si="144"/>
        <v>0</v>
      </c>
      <c r="EQ164" s="582">
        <f t="shared" si="144"/>
        <v>0</v>
      </c>
      <c r="ER164" s="582">
        <f t="shared" si="144"/>
        <v>0</v>
      </c>
      <c r="ES164" s="582">
        <f t="shared" si="144"/>
        <v>0</v>
      </c>
      <c r="ET164" s="582">
        <f t="shared" si="144"/>
        <v>0</v>
      </c>
      <c r="EU164" s="582">
        <f t="shared" si="144"/>
        <v>0</v>
      </c>
      <c r="EV164" s="582">
        <f t="shared" si="144"/>
        <v>0</v>
      </c>
      <c r="EW164" s="582">
        <f t="shared" si="144"/>
        <v>86425.49</v>
      </c>
      <c r="EX164" s="582">
        <f t="shared" si="144"/>
        <v>60811.67</v>
      </c>
      <c r="EY164" s="582">
        <f t="shared" si="144"/>
        <v>115469.27</v>
      </c>
      <c r="EZ164" s="582">
        <f t="shared" si="144"/>
        <v>91503</v>
      </c>
      <c r="FA164" s="582">
        <f t="shared" si="144"/>
        <v>0</v>
      </c>
      <c r="FB164" s="582">
        <f t="shared" si="144"/>
        <v>0</v>
      </c>
      <c r="FC164" s="582">
        <f t="shared" si="144"/>
        <v>437470</v>
      </c>
      <c r="FD164" s="582">
        <f t="shared" si="144"/>
        <v>228124.33</v>
      </c>
      <c r="FE164" s="582">
        <f t="shared" si="144"/>
        <v>660404.59</v>
      </c>
      <c r="FF164" s="582">
        <f t="shared" si="144"/>
        <v>159261.51999999999</v>
      </c>
      <c r="FG164" s="582">
        <f t="shared" si="144"/>
        <v>244271</v>
      </c>
      <c r="FH164" s="582">
        <f t="shared" si="144"/>
        <v>415394.5</v>
      </c>
      <c r="FI164" s="582">
        <f t="shared" si="144"/>
        <v>462503.36</v>
      </c>
      <c r="FJ164" s="582">
        <f t="shared" si="144"/>
        <v>163836</v>
      </c>
      <c r="FK164" s="582">
        <f t="shared" si="144"/>
        <v>0</v>
      </c>
      <c r="FL164" s="582">
        <f t="shared" si="144"/>
        <v>21454.75</v>
      </c>
      <c r="FM164" s="582">
        <f t="shared" si="144"/>
        <v>88956.04</v>
      </c>
      <c r="FN164" s="582">
        <f t="shared" si="144"/>
        <v>47495</v>
      </c>
      <c r="FO164" s="582">
        <f t="shared" si="144"/>
        <v>4686</v>
      </c>
      <c r="FP164" s="582">
        <f t="shared" si="144"/>
        <v>0</v>
      </c>
      <c r="FQ164" s="582">
        <f t="shared" si="144"/>
        <v>321737</v>
      </c>
      <c r="FR164" s="582">
        <f t="shared" si="144"/>
        <v>47179</v>
      </c>
      <c r="FS164" s="582">
        <f t="shared" si="144"/>
        <v>0</v>
      </c>
      <c r="FT164" s="582">
        <f t="shared" si="144"/>
        <v>0</v>
      </c>
      <c r="FU164" s="582">
        <f t="shared" si="144"/>
        <v>27684</v>
      </c>
      <c r="FV164" s="582">
        <f t="shared" si="144"/>
        <v>0</v>
      </c>
      <c r="FW164" s="582">
        <f t="shared" si="144"/>
        <v>0</v>
      </c>
      <c r="FX164" s="582">
        <f t="shared" si="144"/>
        <v>298071</v>
      </c>
      <c r="FY164" s="582">
        <f t="shared" si="144"/>
        <v>0</v>
      </c>
      <c r="FZ164" s="582">
        <f t="shared" si="144"/>
        <v>0</v>
      </c>
      <c r="GA164" s="582">
        <f t="shared" si="144"/>
        <v>42869.78</v>
      </c>
      <c r="GB164" s="582">
        <f t="shared" si="144"/>
        <v>163671.6</v>
      </c>
      <c r="GC164" s="582">
        <f t="shared" si="144"/>
        <v>31392</v>
      </c>
      <c r="GD164" s="582">
        <f t="shared" si="144"/>
        <v>0</v>
      </c>
      <c r="GE164" s="582">
        <f t="shared" si="144"/>
        <v>36086.5</v>
      </c>
      <c r="GF164" s="582">
        <f t="shared" si="144"/>
        <v>72951.95</v>
      </c>
      <c r="GG164" s="582">
        <f t="shared" si="144"/>
        <v>314172.40999999997</v>
      </c>
      <c r="GH164" s="582">
        <f t="shared" si="144"/>
        <v>209542.5</v>
      </c>
      <c r="GI164" s="582">
        <f t="shared" si="144"/>
        <v>74485</v>
      </c>
      <c r="GJ164" s="582">
        <f t="shared" si="144"/>
        <v>147551</v>
      </c>
      <c r="GK164" s="582">
        <f t="shared" si="144"/>
        <v>0</v>
      </c>
      <c r="GL164" s="582">
        <f t="shared" si="144"/>
        <v>324</v>
      </c>
      <c r="GM164" s="582">
        <f t="shared" si="144"/>
        <v>109319.25</v>
      </c>
      <c r="GN164" s="582">
        <f t="shared" si="144"/>
        <v>0</v>
      </c>
      <c r="GO164" s="582">
        <f t="shared" ref="GO164:IZ164" si="145">SUMIF($A$62:$A$157,$A$164,GO$62:GO$157)</f>
        <v>0</v>
      </c>
      <c r="GP164" s="582">
        <f t="shared" si="145"/>
        <v>0</v>
      </c>
      <c r="GQ164" s="582">
        <f t="shared" si="145"/>
        <v>28276</v>
      </c>
      <c r="GR164" s="582">
        <f t="shared" si="145"/>
        <v>0</v>
      </c>
      <c r="GS164" s="582">
        <f t="shared" si="145"/>
        <v>0</v>
      </c>
      <c r="GT164" s="582">
        <f t="shared" si="145"/>
        <v>286</v>
      </c>
      <c r="GU164" s="582">
        <f t="shared" si="145"/>
        <v>0</v>
      </c>
      <c r="GV164" s="582">
        <f t="shared" si="145"/>
        <v>0</v>
      </c>
      <c r="GW164" s="582">
        <f t="shared" si="145"/>
        <v>914</v>
      </c>
      <c r="GX164" s="582">
        <f t="shared" si="145"/>
        <v>0</v>
      </c>
      <c r="GY164" s="582">
        <f t="shared" si="145"/>
        <v>601039.57999999996</v>
      </c>
      <c r="GZ164" s="582">
        <f t="shared" si="145"/>
        <v>0</v>
      </c>
      <c r="HA164" s="582">
        <f t="shared" si="145"/>
        <v>4520329.9400000004</v>
      </c>
      <c r="HB164" s="582">
        <f t="shared" si="145"/>
        <v>1198616</v>
      </c>
      <c r="HC164" s="582">
        <f t="shared" si="145"/>
        <v>4418683.5</v>
      </c>
      <c r="HD164" s="582">
        <f t="shared" si="145"/>
        <v>4506314.97</v>
      </c>
      <c r="HE164" s="582">
        <f t="shared" si="145"/>
        <v>5325491</v>
      </c>
      <c r="HF164" s="582">
        <f t="shared" si="145"/>
        <v>4335700.66</v>
      </c>
      <c r="HG164" s="582">
        <f t="shared" si="145"/>
        <v>2429721.52</v>
      </c>
      <c r="HH164" s="582">
        <f t="shared" si="145"/>
        <v>2694427.9</v>
      </c>
      <c r="HI164" s="582">
        <f t="shared" si="145"/>
        <v>1439055.89</v>
      </c>
      <c r="HJ164" s="582">
        <f t="shared" si="145"/>
        <v>0</v>
      </c>
      <c r="HK164" s="582">
        <f t="shared" si="145"/>
        <v>0</v>
      </c>
      <c r="HL164" s="582">
        <f t="shared" si="145"/>
        <v>9982724.5</v>
      </c>
      <c r="HM164" s="582">
        <f t="shared" si="145"/>
        <v>5016844.53</v>
      </c>
      <c r="HN164" s="582">
        <f t="shared" si="145"/>
        <v>1213745.3500000001</v>
      </c>
      <c r="HO164" s="582">
        <f t="shared" si="145"/>
        <v>565795.80000000005</v>
      </c>
      <c r="HP164" s="582">
        <f t="shared" si="145"/>
        <v>1170128.3799999999</v>
      </c>
      <c r="HQ164" s="582">
        <f t="shared" si="145"/>
        <v>989704.04</v>
      </c>
      <c r="HR164" s="582">
        <f t="shared" si="145"/>
        <v>1286685.81</v>
      </c>
      <c r="HS164" s="582">
        <f t="shared" si="145"/>
        <v>249640.66</v>
      </c>
      <c r="HT164" s="582">
        <f t="shared" si="145"/>
        <v>235777.06</v>
      </c>
      <c r="HU164" s="582">
        <f t="shared" si="145"/>
        <v>315634.5</v>
      </c>
      <c r="HV164" s="582">
        <f t="shared" si="145"/>
        <v>43550</v>
      </c>
      <c r="HW164" s="582">
        <f t="shared" si="145"/>
        <v>1288355.05</v>
      </c>
      <c r="HX164" s="582">
        <f t="shared" si="145"/>
        <v>0</v>
      </c>
      <c r="HY164" s="582">
        <f t="shared" si="145"/>
        <v>61800</v>
      </c>
      <c r="HZ164" s="582">
        <f t="shared" si="145"/>
        <v>107599</v>
      </c>
      <c r="IA164" s="582">
        <f t="shared" si="145"/>
        <v>380886.25</v>
      </c>
      <c r="IB164" s="582">
        <f t="shared" si="145"/>
        <v>239963</v>
      </c>
      <c r="IC164" s="582">
        <f t="shared" si="145"/>
        <v>938375.75</v>
      </c>
      <c r="ID164" s="582">
        <f t="shared" si="145"/>
        <v>0</v>
      </c>
      <c r="IE164" s="582">
        <f t="shared" si="145"/>
        <v>0</v>
      </c>
      <c r="IF164" s="582">
        <f t="shared" si="145"/>
        <v>0</v>
      </c>
      <c r="IG164" s="582">
        <f t="shared" si="145"/>
        <v>0</v>
      </c>
      <c r="IH164" s="582">
        <f t="shared" si="145"/>
        <v>0</v>
      </c>
      <c r="II164" s="582">
        <f t="shared" si="145"/>
        <v>2167652.25</v>
      </c>
      <c r="IJ164" s="582">
        <f t="shared" si="145"/>
        <v>161764.75</v>
      </c>
      <c r="IK164" s="582">
        <f t="shared" si="145"/>
        <v>731746.23</v>
      </c>
      <c r="IL164" s="582">
        <f t="shared" si="145"/>
        <v>27968.25</v>
      </c>
      <c r="IM164" s="582">
        <f t="shared" si="145"/>
        <v>182665.22</v>
      </c>
      <c r="IN164" s="582">
        <f t="shared" si="145"/>
        <v>219339</v>
      </c>
      <c r="IO164" s="582">
        <f t="shared" si="145"/>
        <v>67405</v>
      </c>
      <c r="IP164" s="582">
        <f t="shared" si="145"/>
        <v>44645</v>
      </c>
      <c r="IQ164" s="582">
        <f t="shared" si="145"/>
        <v>37914.199999999997</v>
      </c>
      <c r="IR164" s="582">
        <f t="shared" si="145"/>
        <v>74751</v>
      </c>
      <c r="IS164" s="582">
        <f t="shared" si="145"/>
        <v>1084512.1000000001</v>
      </c>
      <c r="IT164" s="582">
        <f t="shared" si="145"/>
        <v>0</v>
      </c>
      <c r="IU164" s="582">
        <f t="shared" si="145"/>
        <v>119389</v>
      </c>
      <c r="IV164" s="582">
        <f t="shared" si="145"/>
        <v>583443.27</v>
      </c>
      <c r="IW164" s="582">
        <f t="shared" si="145"/>
        <v>2412870.31</v>
      </c>
      <c r="IX164" s="582">
        <f t="shared" si="145"/>
        <v>1795474.2</v>
      </c>
      <c r="IY164" s="582">
        <f t="shared" si="145"/>
        <v>0</v>
      </c>
      <c r="IZ164" s="582">
        <f t="shared" si="145"/>
        <v>27778.61</v>
      </c>
      <c r="JA164" s="582">
        <f t="shared" ref="JA164:LL164" si="146">SUMIF($A$62:$A$157,$A$164,JA$62:JA$157)</f>
        <v>35802.15</v>
      </c>
      <c r="JB164" s="582">
        <f t="shared" si="146"/>
        <v>56861</v>
      </c>
      <c r="JC164" s="582">
        <f t="shared" si="146"/>
        <v>50506.96</v>
      </c>
      <c r="JD164" s="582">
        <f t="shared" si="146"/>
        <v>2241150.59</v>
      </c>
      <c r="JE164" s="582">
        <f t="shared" si="146"/>
        <v>0</v>
      </c>
      <c r="JF164" s="582">
        <f t="shared" si="146"/>
        <v>80981</v>
      </c>
      <c r="JG164" s="582">
        <f t="shared" si="146"/>
        <v>0</v>
      </c>
      <c r="JH164" s="582">
        <f t="shared" si="146"/>
        <v>224504.27</v>
      </c>
      <c r="JI164" s="582">
        <f t="shared" si="146"/>
        <v>36790</v>
      </c>
      <c r="JJ164" s="582">
        <f t="shared" si="146"/>
        <v>17252</v>
      </c>
      <c r="JK164" s="582">
        <f t="shared" si="146"/>
        <v>52462</v>
      </c>
      <c r="JL164" s="582">
        <f t="shared" si="146"/>
        <v>0</v>
      </c>
      <c r="JM164" s="582">
        <f t="shared" si="146"/>
        <v>0</v>
      </c>
      <c r="JN164" s="582">
        <f t="shared" si="146"/>
        <v>2901</v>
      </c>
      <c r="JO164" s="582">
        <f t="shared" si="146"/>
        <v>36177</v>
      </c>
      <c r="JP164" s="582">
        <f t="shared" si="146"/>
        <v>110545</v>
      </c>
      <c r="JQ164" s="582">
        <f t="shared" si="146"/>
        <v>0</v>
      </c>
      <c r="JR164" s="582">
        <f t="shared" si="146"/>
        <v>0</v>
      </c>
      <c r="JS164" s="582">
        <f t="shared" si="146"/>
        <v>0</v>
      </c>
      <c r="JT164" s="582">
        <f t="shared" si="146"/>
        <v>0</v>
      </c>
      <c r="JU164" s="582">
        <f t="shared" si="146"/>
        <v>0</v>
      </c>
      <c r="JV164" s="582">
        <f t="shared" si="146"/>
        <v>0</v>
      </c>
      <c r="JW164" s="582">
        <f t="shared" si="146"/>
        <v>0</v>
      </c>
      <c r="JX164" s="582">
        <f t="shared" si="146"/>
        <v>0</v>
      </c>
      <c r="JY164" s="582">
        <f t="shared" si="146"/>
        <v>0</v>
      </c>
      <c r="JZ164" s="582">
        <f t="shared" si="146"/>
        <v>0</v>
      </c>
      <c r="KA164" s="582">
        <f t="shared" si="146"/>
        <v>0</v>
      </c>
      <c r="KB164" s="582">
        <f t="shared" si="146"/>
        <v>0</v>
      </c>
      <c r="KC164" s="582">
        <f t="shared" si="146"/>
        <v>0</v>
      </c>
      <c r="KD164" s="582">
        <f t="shared" si="146"/>
        <v>0</v>
      </c>
      <c r="KE164" s="582">
        <f t="shared" si="146"/>
        <v>0</v>
      </c>
      <c r="KF164" s="582">
        <f t="shared" si="146"/>
        <v>0</v>
      </c>
      <c r="KG164" s="582">
        <f t="shared" si="146"/>
        <v>0</v>
      </c>
      <c r="KH164" s="582">
        <f t="shared" si="146"/>
        <v>0</v>
      </c>
      <c r="KI164" s="582">
        <f t="shared" si="146"/>
        <v>1076570.06</v>
      </c>
      <c r="KJ164" s="582">
        <f t="shared" si="146"/>
        <v>1734464.88</v>
      </c>
      <c r="KK164" s="582">
        <f t="shared" si="146"/>
        <v>1644550.74</v>
      </c>
      <c r="KL164" s="582">
        <f t="shared" si="146"/>
        <v>3242493.7</v>
      </c>
      <c r="KM164" s="582">
        <f t="shared" si="146"/>
        <v>2401144.54</v>
      </c>
      <c r="KN164" s="582">
        <f t="shared" si="146"/>
        <v>5923380.9000000004</v>
      </c>
      <c r="KO164" s="582">
        <f t="shared" si="146"/>
        <v>910276.75</v>
      </c>
      <c r="KP164" s="582">
        <f t="shared" si="146"/>
        <v>1191467</v>
      </c>
      <c r="KQ164" s="582">
        <f t="shared" si="146"/>
        <v>178372</v>
      </c>
      <c r="KR164" s="582">
        <f t="shared" si="146"/>
        <v>148480.75</v>
      </c>
      <c r="KS164" s="582">
        <f t="shared" si="146"/>
        <v>941228.6</v>
      </c>
      <c r="KT164" s="582">
        <f t="shared" si="146"/>
        <v>1381466.77</v>
      </c>
      <c r="KU164" s="582">
        <f t="shared" si="146"/>
        <v>395056</v>
      </c>
      <c r="KV164" s="582">
        <f t="shared" si="146"/>
        <v>6242743.0099999998</v>
      </c>
      <c r="KW164" s="582">
        <f t="shared" si="146"/>
        <v>2987581.93</v>
      </c>
      <c r="KX164" s="582">
        <f t="shared" si="146"/>
        <v>208530.65</v>
      </c>
      <c r="KY164" s="582">
        <f t="shared" si="146"/>
        <v>335817</v>
      </c>
      <c r="KZ164" s="582">
        <f t="shared" si="146"/>
        <v>65608.2</v>
      </c>
      <c r="LA164" s="582">
        <f t="shared" si="146"/>
        <v>1378729</v>
      </c>
      <c r="LB164" s="582">
        <f t="shared" si="146"/>
        <v>265655.11</v>
      </c>
      <c r="LC164" s="582">
        <f t="shared" si="146"/>
        <v>0</v>
      </c>
      <c r="LD164" s="582">
        <f t="shared" si="146"/>
        <v>115409</v>
      </c>
      <c r="LE164" s="582">
        <f t="shared" si="146"/>
        <v>0</v>
      </c>
      <c r="LF164" s="582">
        <f t="shared" si="146"/>
        <v>134866.39000000001</v>
      </c>
      <c r="LG164" s="582">
        <f t="shared" si="146"/>
        <v>17116.240000000002</v>
      </c>
      <c r="LH164" s="582">
        <f t="shared" si="146"/>
        <v>1679730.79</v>
      </c>
      <c r="LI164" s="582">
        <f t="shared" si="146"/>
        <v>0</v>
      </c>
      <c r="LJ164" s="582">
        <f t="shared" si="146"/>
        <v>10500</v>
      </c>
      <c r="LK164" s="582">
        <f t="shared" si="146"/>
        <v>0</v>
      </c>
      <c r="LL164" s="582">
        <f t="shared" si="146"/>
        <v>0</v>
      </c>
      <c r="LM164" s="582">
        <f t="shared" ref="LM164:NX164" si="147">SUMIF($A$62:$A$157,$A$164,LM$62:LM$157)</f>
        <v>957976.2</v>
      </c>
      <c r="LN164" s="582">
        <f t="shared" si="147"/>
        <v>55583.25</v>
      </c>
      <c r="LO164" s="582">
        <f t="shared" si="147"/>
        <v>843247.42</v>
      </c>
      <c r="LP164" s="582">
        <f t="shared" si="147"/>
        <v>31209</v>
      </c>
      <c r="LQ164" s="582">
        <f t="shared" si="147"/>
        <v>720751.42</v>
      </c>
      <c r="LR164" s="582">
        <f t="shared" si="147"/>
        <v>910111.05</v>
      </c>
      <c r="LS164" s="582">
        <f t="shared" si="147"/>
        <v>2334841.29</v>
      </c>
      <c r="LT164" s="582">
        <f t="shared" si="147"/>
        <v>0</v>
      </c>
      <c r="LU164" s="582">
        <f t="shared" si="147"/>
        <v>0</v>
      </c>
      <c r="LV164" s="582">
        <f t="shared" si="147"/>
        <v>6959049.8300000001</v>
      </c>
      <c r="LW164" s="582">
        <f t="shared" si="147"/>
        <v>0</v>
      </c>
      <c r="LX164" s="582">
        <f t="shared" si="147"/>
        <v>1021920</v>
      </c>
      <c r="LY164" s="582">
        <f t="shared" si="147"/>
        <v>1189966.3999999999</v>
      </c>
      <c r="LZ164" s="582">
        <f t="shared" si="147"/>
        <v>6504.5</v>
      </c>
      <c r="MA164" s="582">
        <f t="shared" si="147"/>
        <v>425792</v>
      </c>
      <c r="MB164" s="582">
        <f t="shared" si="147"/>
        <v>438972.03</v>
      </c>
      <c r="MC164" s="582">
        <f t="shared" si="147"/>
        <v>281852.59000000003</v>
      </c>
      <c r="MD164" s="582">
        <f t="shared" si="147"/>
        <v>73734</v>
      </c>
      <c r="ME164" s="582">
        <f t="shared" si="147"/>
        <v>582942.88</v>
      </c>
      <c r="MF164" s="582">
        <f t="shared" si="147"/>
        <v>18087</v>
      </c>
      <c r="MG164" s="582">
        <f t="shared" si="147"/>
        <v>0</v>
      </c>
      <c r="MH164" s="582">
        <f t="shared" si="147"/>
        <v>1212500</v>
      </c>
      <c r="MI164" s="582">
        <f t="shared" si="147"/>
        <v>969500</v>
      </c>
      <c r="MJ164" s="582">
        <f t="shared" si="147"/>
        <v>0</v>
      </c>
      <c r="MK164" s="582">
        <f t="shared" si="147"/>
        <v>0</v>
      </c>
      <c r="ML164" s="582">
        <f t="shared" si="147"/>
        <v>0</v>
      </c>
      <c r="MM164" s="582">
        <f t="shared" si="147"/>
        <v>1422500</v>
      </c>
      <c r="MN164" s="582">
        <f t="shared" si="147"/>
        <v>0</v>
      </c>
      <c r="MO164" s="582">
        <f t="shared" si="147"/>
        <v>8250</v>
      </c>
      <c r="MP164" s="582">
        <f t="shared" si="147"/>
        <v>1263500</v>
      </c>
      <c r="MQ164" s="582">
        <f t="shared" si="147"/>
        <v>5000</v>
      </c>
      <c r="MR164" s="582">
        <f t="shared" si="147"/>
        <v>316500</v>
      </c>
      <c r="MS164" s="582">
        <f t="shared" si="147"/>
        <v>899000</v>
      </c>
      <c r="MT164" s="582">
        <f t="shared" si="147"/>
        <v>0</v>
      </c>
      <c r="MU164" s="582">
        <f t="shared" si="147"/>
        <v>0</v>
      </c>
      <c r="MV164" s="582">
        <f t="shared" si="147"/>
        <v>3230634.42</v>
      </c>
      <c r="MW164" s="582">
        <f t="shared" si="147"/>
        <v>530279</v>
      </c>
      <c r="MX164" s="582">
        <f t="shared" si="147"/>
        <v>9090751.1500000004</v>
      </c>
      <c r="MY164" s="582">
        <f t="shared" si="147"/>
        <v>1179973.2</v>
      </c>
      <c r="MZ164" s="582">
        <f t="shared" si="147"/>
        <v>2340520.38</v>
      </c>
      <c r="NA164" s="582">
        <f t="shared" si="147"/>
        <v>1089011.25</v>
      </c>
      <c r="NB164" s="582">
        <f t="shared" si="147"/>
        <v>1816427.47</v>
      </c>
      <c r="NC164" s="582">
        <f t="shared" si="147"/>
        <v>197811.61</v>
      </c>
      <c r="ND164" s="582">
        <f t="shared" si="147"/>
        <v>231677.5</v>
      </c>
      <c r="NE164" s="582">
        <f t="shared" si="147"/>
        <v>0</v>
      </c>
      <c r="NF164" s="582">
        <f t="shared" si="147"/>
        <v>10603445.5</v>
      </c>
      <c r="NG164" s="582">
        <f t="shared" si="147"/>
        <v>2058128.07</v>
      </c>
      <c r="NH164" s="582">
        <f t="shared" si="147"/>
        <v>31068704.739999998</v>
      </c>
      <c r="NI164" s="582">
        <f t="shared" si="147"/>
        <v>3188160.5</v>
      </c>
      <c r="NJ164" s="582">
        <f t="shared" si="147"/>
        <v>2384501.63</v>
      </c>
      <c r="NK164" s="582">
        <f t="shared" si="147"/>
        <v>2869750.65</v>
      </c>
      <c r="NL164" s="582">
        <f t="shared" si="147"/>
        <v>39529817.649999999</v>
      </c>
      <c r="NM164" s="582">
        <f t="shared" si="147"/>
        <v>578960</v>
      </c>
      <c r="NN164" s="582">
        <f t="shared" si="147"/>
        <v>14050401.189999999</v>
      </c>
      <c r="NO164" s="582">
        <f t="shared" si="147"/>
        <v>1072103.71</v>
      </c>
      <c r="NP164" s="582">
        <f t="shared" si="147"/>
        <v>365580.98</v>
      </c>
      <c r="NQ164" s="582">
        <f t="shared" si="147"/>
        <v>151500</v>
      </c>
      <c r="NR164" s="582">
        <f t="shared" si="147"/>
        <v>2330944.79</v>
      </c>
      <c r="NS164" s="582">
        <f t="shared" si="147"/>
        <v>2221633.41</v>
      </c>
      <c r="NT164" s="582">
        <f t="shared" si="147"/>
        <v>2310177.2000000002</v>
      </c>
      <c r="NU164" s="582">
        <f t="shared" si="147"/>
        <v>2297529</v>
      </c>
      <c r="NV164" s="582">
        <f t="shared" si="147"/>
        <v>24501</v>
      </c>
      <c r="NW164" s="582">
        <f t="shared" si="147"/>
        <v>318397.8</v>
      </c>
      <c r="NX164" s="582">
        <f t="shared" si="147"/>
        <v>684351.5</v>
      </c>
      <c r="NY164" s="582">
        <f t="shared" ref="NY164:QJ164" si="148">SUMIF($A$62:$A$157,$A$164,NY$62:NY$157)</f>
        <v>4135091.5</v>
      </c>
      <c r="NZ164" s="582">
        <f t="shared" si="148"/>
        <v>227147</v>
      </c>
      <c r="OA164" s="582">
        <f t="shared" si="148"/>
        <v>212971.58000000002</v>
      </c>
      <c r="OB164" s="582">
        <f t="shared" si="148"/>
        <v>18124</v>
      </c>
      <c r="OC164" s="582">
        <f t="shared" si="148"/>
        <v>301765.77999999997</v>
      </c>
      <c r="OD164" s="582">
        <f t="shared" si="148"/>
        <v>952034</v>
      </c>
      <c r="OE164" s="582">
        <f t="shared" si="148"/>
        <v>4192741.67</v>
      </c>
      <c r="OF164" s="582">
        <f t="shared" si="148"/>
        <v>1933897.61</v>
      </c>
      <c r="OG164" s="582">
        <f t="shared" si="148"/>
        <v>312105.32</v>
      </c>
      <c r="OH164" s="582">
        <f t="shared" si="148"/>
        <v>4418046.72</v>
      </c>
      <c r="OI164" s="582">
        <f t="shared" si="148"/>
        <v>1086389.23</v>
      </c>
      <c r="OJ164" s="582">
        <f t="shared" si="148"/>
        <v>2408104.4300000002</v>
      </c>
      <c r="OK164" s="582">
        <f t="shared" si="148"/>
        <v>2522340.25</v>
      </c>
      <c r="OL164" s="582">
        <f t="shared" si="148"/>
        <v>817200.17</v>
      </c>
      <c r="OM164" s="582">
        <f t="shared" si="148"/>
        <v>0</v>
      </c>
      <c r="ON164" s="582">
        <f t="shared" si="148"/>
        <v>7451477</v>
      </c>
      <c r="OO164" s="582">
        <f t="shared" si="148"/>
        <v>2162261.2200000002</v>
      </c>
      <c r="OP164" s="582">
        <f t="shared" si="148"/>
        <v>356094.11</v>
      </c>
      <c r="OQ164" s="582">
        <f t="shared" si="148"/>
        <v>314172</v>
      </c>
      <c r="OR164" s="582">
        <f t="shared" si="148"/>
        <v>2274691.9300000002</v>
      </c>
      <c r="OS164" s="582">
        <f t="shared" si="148"/>
        <v>0</v>
      </c>
      <c r="OT164" s="582">
        <f t="shared" si="148"/>
        <v>0</v>
      </c>
      <c r="OU164" s="582">
        <f t="shared" si="148"/>
        <v>4107022.69</v>
      </c>
      <c r="OV164" s="582">
        <f t="shared" si="148"/>
        <v>2424277.94</v>
      </c>
      <c r="OW164" s="582">
        <f t="shared" si="148"/>
        <v>911619.64</v>
      </c>
      <c r="OX164" s="582">
        <f t="shared" si="148"/>
        <v>1298648.21</v>
      </c>
      <c r="OY164" s="582">
        <f t="shared" si="148"/>
        <v>3927008.7</v>
      </c>
      <c r="OZ164" s="582">
        <f t="shared" si="148"/>
        <v>12815.03</v>
      </c>
      <c r="PA164" s="582">
        <f t="shared" si="148"/>
        <v>779689.2</v>
      </c>
      <c r="PB164" s="582">
        <f t="shared" si="148"/>
        <v>0</v>
      </c>
      <c r="PC164" s="582">
        <f t="shared" si="148"/>
        <v>0</v>
      </c>
      <c r="PD164" s="582">
        <f t="shared" si="148"/>
        <v>0</v>
      </c>
      <c r="PE164" s="582">
        <f t="shared" si="148"/>
        <v>0</v>
      </c>
      <c r="PF164" s="582">
        <f t="shared" si="148"/>
        <v>12482</v>
      </c>
      <c r="PG164" s="582">
        <f t="shared" si="148"/>
        <v>500</v>
      </c>
      <c r="PH164" s="582">
        <f t="shared" si="148"/>
        <v>47602.75</v>
      </c>
      <c r="PI164" s="582">
        <f t="shared" si="148"/>
        <v>0</v>
      </c>
      <c r="PJ164" s="582">
        <f t="shared" si="148"/>
        <v>8182</v>
      </c>
      <c r="PK164" s="582">
        <f t="shared" si="148"/>
        <v>0</v>
      </c>
      <c r="PL164" s="582">
        <f t="shared" si="148"/>
        <v>22152.42</v>
      </c>
      <c r="PM164" s="582">
        <f t="shared" si="148"/>
        <v>68980.5</v>
      </c>
      <c r="PN164" s="582">
        <f t="shared" si="148"/>
        <v>0</v>
      </c>
      <c r="PO164" s="582">
        <f t="shared" si="148"/>
        <v>41916</v>
      </c>
      <c r="PP164" s="582">
        <f t="shared" si="148"/>
        <v>0</v>
      </c>
      <c r="PQ164" s="582">
        <f t="shared" si="148"/>
        <v>0</v>
      </c>
      <c r="PR164" s="582">
        <f t="shared" si="148"/>
        <v>0</v>
      </c>
      <c r="PS164" s="582">
        <f t="shared" si="148"/>
        <v>0</v>
      </c>
      <c r="PT164" s="582">
        <f t="shared" si="148"/>
        <v>0</v>
      </c>
      <c r="PU164" s="582">
        <f t="shared" si="148"/>
        <v>0</v>
      </c>
      <c r="PV164" s="582">
        <f t="shared" si="148"/>
        <v>-187248.5</v>
      </c>
      <c r="PW164" s="582">
        <f t="shared" si="148"/>
        <v>3090</v>
      </c>
      <c r="PX164" s="582">
        <f t="shared" si="148"/>
        <v>39823.5</v>
      </c>
      <c r="PY164" s="582">
        <f t="shared" si="148"/>
        <v>0</v>
      </c>
      <c r="PZ164" s="582">
        <f t="shared" si="148"/>
        <v>0</v>
      </c>
      <c r="QA164" s="582">
        <f t="shared" si="148"/>
        <v>-10892.5</v>
      </c>
      <c r="QB164" s="582">
        <f t="shared" si="148"/>
        <v>0</v>
      </c>
      <c r="QC164" s="582">
        <f t="shared" si="148"/>
        <v>0</v>
      </c>
      <c r="QD164" s="582">
        <f t="shared" si="148"/>
        <v>0</v>
      </c>
      <c r="QE164" s="582">
        <f t="shared" si="148"/>
        <v>9051.67</v>
      </c>
      <c r="QF164" s="582">
        <f t="shared" si="148"/>
        <v>13081</v>
      </c>
      <c r="QG164" s="582">
        <f t="shared" si="148"/>
        <v>0</v>
      </c>
      <c r="QH164" s="582">
        <f t="shared" si="148"/>
        <v>0</v>
      </c>
      <c r="QI164" s="582">
        <f t="shared" si="148"/>
        <v>54434</v>
      </c>
      <c r="QJ164" s="582">
        <f t="shared" si="148"/>
        <v>0</v>
      </c>
      <c r="QK164" s="582">
        <f t="shared" ref="QK164:SV164" si="149">SUMIF($A$62:$A$157,$A$164,QK$62:QK$157)</f>
        <v>0</v>
      </c>
      <c r="QL164" s="582">
        <f t="shared" si="149"/>
        <v>0</v>
      </c>
      <c r="QM164" s="582">
        <f t="shared" si="149"/>
        <v>3089</v>
      </c>
      <c r="QN164" s="582">
        <f t="shared" si="149"/>
        <v>0</v>
      </c>
      <c r="QO164" s="582">
        <f t="shared" si="149"/>
        <v>5069</v>
      </c>
      <c r="QP164" s="582">
        <f t="shared" si="149"/>
        <v>0</v>
      </c>
      <c r="QQ164" s="582">
        <f t="shared" si="149"/>
        <v>12852</v>
      </c>
      <c r="QR164" s="582">
        <f t="shared" si="149"/>
        <v>0</v>
      </c>
      <c r="QS164" s="582">
        <f t="shared" si="149"/>
        <v>8226</v>
      </c>
      <c r="QT164" s="582">
        <f t="shared" si="149"/>
        <v>0</v>
      </c>
      <c r="QU164" s="582">
        <f t="shared" si="149"/>
        <v>18982.990000000002</v>
      </c>
      <c r="QV164" s="582">
        <f t="shared" si="149"/>
        <v>0</v>
      </c>
      <c r="QW164" s="582">
        <f t="shared" si="149"/>
        <v>0</v>
      </c>
      <c r="QX164" s="582">
        <f t="shared" si="149"/>
        <v>15393.5</v>
      </c>
      <c r="QY164" s="582">
        <f t="shared" si="149"/>
        <v>0</v>
      </c>
      <c r="QZ164" s="582">
        <f t="shared" si="149"/>
        <v>2288</v>
      </c>
      <c r="RA164" s="582">
        <f t="shared" si="149"/>
        <v>0</v>
      </c>
      <c r="RB164" s="582">
        <f t="shared" si="149"/>
        <v>66030</v>
      </c>
      <c r="RC164" s="582">
        <f t="shared" si="149"/>
        <v>17598</v>
      </c>
      <c r="RD164" s="582">
        <f t="shared" si="149"/>
        <v>10654</v>
      </c>
      <c r="RE164" s="582">
        <f t="shared" si="149"/>
        <v>12918</v>
      </c>
      <c r="RF164" s="582">
        <f t="shared" si="149"/>
        <v>0</v>
      </c>
      <c r="RG164" s="582">
        <f t="shared" si="149"/>
        <v>0</v>
      </c>
      <c r="RH164" s="582">
        <f t="shared" si="149"/>
        <v>14447.75</v>
      </c>
      <c r="RI164" s="582">
        <f t="shared" si="149"/>
        <v>38666.5</v>
      </c>
      <c r="RJ164" s="582">
        <f t="shared" si="149"/>
        <v>0</v>
      </c>
      <c r="RK164" s="582">
        <f t="shared" si="149"/>
        <v>52235</v>
      </c>
      <c r="RL164" s="582">
        <f t="shared" si="149"/>
        <v>0</v>
      </c>
      <c r="RM164" s="582">
        <f t="shared" si="149"/>
        <v>9977.5</v>
      </c>
      <c r="RN164" s="582">
        <f t="shared" si="149"/>
        <v>39164</v>
      </c>
      <c r="RO164" s="582">
        <f t="shared" si="149"/>
        <v>29983</v>
      </c>
      <c r="RP164" s="582">
        <f t="shared" si="149"/>
        <v>0</v>
      </c>
      <c r="RQ164" s="582">
        <f t="shared" si="149"/>
        <v>32575</v>
      </c>
      <c r="RR164" s="582">
        <f t="shared" si="149"/>
        <v>38247</v>
      </c>
      <c r="RS164" s="582">
        <f t="shared" si="149"/>
        <v>17225</v>
      </c>
      <c r="RT164" s="582">
        <f t="shared" si="149"/>
        <v>10181</v>
      </c>
      <c r="RU164" s="582">
        <f t="shared" si="149"/>
        <v>0</v>
      </c>
      <c r="RV164" s="582">
        <f t="shared" si="149"/>
        <v>0</v>
      </c>
      <c r="RW164" s="582">
        <f t="shared" si="149"/>
        <v>0</v>
      </c>
      <c r="RX164" s="582">
        <f t="shared" si="149"/>
        <v>16442</v>
      </c>
      <c r="RY164" s="582">
        <f t="shared" si="149"/>
        <v>0</v>
      </c>
      <c r="RZ164" s="582">
        <f t="shared" si="149"/>
        <v>0</v>
      </c>
      <c r="SA164" s="582">
        <f t="shared" si="149"/>
        <v>0</v>
      </c>
      <c r="SB164" s="582">
        <f t="shared" si="149"/>
        <v>541664.25</v>
      </c>
      <c r="SC164" s="582">
        <f t="shared" si="149"/>
        <v>0</v>
      </c>
      <c r="SD164" s="582">
        <f t="shared" si="149"/>
        <v>38952.6</v>
      </c>
      <c r="SE164" s="582">
        <f t="shared" si="149"/>
        <v>0</v>
      </c>
      <c r="SF164" s="582">
        <f t="shared" si="149"/>
        <v>36680.050000000003</v>
      </c>
      <c r="SG164" s="582">
        <f t="shared" si="149"/>
        <v>0</v>
      </c>
      <c r="SH164" s="582">
        <f t="shared" si="149"/>
        <v>64690.02</v>
      </c>
      <c r="SI164" s="582">
        <f t="shared" si="149"/>
        <v>879973.48</v>
      </c>
      <c r="SJ164" s="582">
        <f t="shared" si="149"/>
        <v>32189.38</v>
      </c>
      <c r="SK164" s="582">
        <f t="shared" si="149"/>
        <v>0</v>
      </c>
      <c r="SL164" s="582">
        <f t="shared" si="149"/>
        <v>5704.54</v>
      </c>
      <c r="SM164" s="582">
        <f t="shared" si="149"/>
        <v>16259</v>
      </c>
      <c r="SN164" s="582">
        <f t="shared" si="149"/>
        <v>316471.57</v>
      </c>
      <c r="SO164" s="582">
        <f t="shared" si="149"/>
        <v>81361.58</v>
      </c>
      <c r="SP164" s="582">
        <f t="shared" si="149"/>
        <v>12691</v>
      </c>
      <c r="SQ164" s="582">
        <f t="shared" si="149"/>
        <v>58735.37</v>
      </c>
      <c r="SR164" s="582">
        <f t="shared" si="149"/>
        <v>80115.94</v>
      </c>
      <c r="SS164" s="582">
        <f t="shared" si="149"/>
        <v>60048.69</v>
      </c>
      <c r="ST164" s="582">
        <f t="shared" si="149"/>
        <v>100889.37</v>
      </c>
      <c r="SU164" s="582">
        <f t="shared" si="149"/>
        <v>13348.93</v>
      </c>
      <c r="SV164" s="582">
        <f t="shared" si="149"/>
        <v>567765.24</v>
      </c>
      <c r="SW164" s="582">
        <f t="shared" ref="SW164:VH164" si="150">SUMIF($A$62:$A$157,$A$164,SW$62:SW$157)</f>
        <v>25956.79</v>
      </c>
      <c r="SX164" s="582">
        <f t="shared" si="150"/>
        <v>645633</v>
      </c>
      <c r="SY164" s="582">
        <f t="shared" si="150"/>
        <v>204666.59</v>
      </c>
      <c r="SZ164" s="582">
        <f t="shared" si="150"/>
        <v>1447.24</v>
      </c>
      <c r="TA164" s="582">
        <f t="shared" si="150"/>
        <v>126032.81</v>
      </c>
      <c r="TB164" s="582">
        <f t="shared" si="150"/>
        <v>0</v>
      </c>
      <c r="TC164" s="582">
        <f t="shared" si="150"/>
        <v>14788</v>
      </c>
      <c r="TD164" s="582">
        <f t="shared" si="150"/>
        <v>7681.19</v>
      </c>
      <c r="TE164" s="582">
        <f t="shared" si="150"/>
        <v>52846</v>
      </c>
      <c r="TF164" s="582">
        <f t="shared" si="150"/>
        <v>26582.17</v>
      </c>
      <c r="TG164" s="582">
        <f t="shared" si="150"/>
        <v>129334.23</v>
      </c>
      <c r="TH164" s="582">
        <f t="shared" si="150"/>
        <v>66319.320000000007</v>
      </c>
      <c r="TI164" s="582">
        <f t="shared" si="150"/>
        <v>30038.42</v>
      </c>
      <c r="TJ164" s="582">
        <f t="shared" si="150"/>
        <v>138361.15</v>
      </c>
      <c r="TK164" s="582">
        <f t="shared" si="150"/>
        <v>33126.699999999997</v>
      </c>
      <c r="TL164" s="582">
        <f t="shared" si="150"/>
        <v>0</v>
      </c>
      <c r="TM164" s="582">
        <f t="shared" si="150"/>
        <v>42405.84</v>
      </c>
      <c r="TN164" s="582">
        <f t="shared" si="150"/>
        <v>39931.65</v>
      </c>
      <c r="TO164" s="582">
        <f t="shared" si="150"/>
        <v>9068.6</v>
      </c>
      <c r="TP164" s="582">
        <f t="shared" si="150"/>
        <v>11743.31</v>
      </c>
      <c r="TQ164" s="582">
        <f t="shared" si="150"/>
        <v>84912</v>
      </c>
      <c r="TR164" s="582">
        <f t="shared" si="150"/>
        <v>18922.669999999998</v>
      </c>
      <c r="TS164" s="582">
        <f t="shared" si="150"/>
        <v>17004</v>
      </c>
      <c r="TT164" s="582">
        <f t="shared" si="150"/>
        <v>174112.07</v>
      </c>
      <c r="TU164" s="582">
        <f t="shared" si="150"/>
        <v>1296</v>
      </c>
      <c r="TV164" s="582">
        <f t="shared" si="150"/>
        <v>14366</v>
      </c>
      <c r="TW164" s="582">
        <f t="shared" si="150"/>
        <v>5607.05</v>
      </c>
      <c r="TX164" s="582">
        <f t="shared" si="150"/>
        <v>13652.46</v>
      </c>
      <c r="TY164" s="582">
        <f t="shared" si="150"/>
        <v>22094.49</v>
      </c>
      <c r="TZ164" s="582">
        <f t="shared" si="150"/>
        <v>196833.76</v>
      </c>
      <c r="UA164" s="582">
        <f t="shared" si="150"/>
        <v>5418.22</v>
      </c>
      <c r="UB164" s="582">
        <f t="shared" si="150"/>
        <v>64056.21</v>
      </c>
      <c r="UC164" s="582">
        <f t="shared" si="150"/>
        <v>206994.06</v>
      </c>
      <c r="UD164" s="582">
        <f t="shared" si="150"/>
        <v>0</v>
      </c>
      <c r="UE164" s="582">
        <f t="shared" si="150"/>
        <v>171895.37</v>
      </c>
      <c r="UF164" s="582">
        <f t="shared" si="150"/>
        <v>81369.34</v>
      </c>
      <c r="UG164" s="582">
        <f t="shared" si="150"/>
        <v>0</v>
      </c>
      <c r="UH164" s="582">
        <f t="shared" si="150"/>
        <v>0</v>
      </c>
      <c r="UI164" s="582">
        <f t="shared" si="150"/>
        <v>0</v>
      </c>
      <c r="UJ164" s="582">
        <f t="shared" si="150"/>
        <v>0</v>
      </c>
      <c r="UK164" s="582">
        <f t="shared" si="150"/>
        <v>92102.71</v>
      </c>
      <c r="UL164" s="582">
        <f t="shared" si="150"/>
        <v>56969.74</v>
      </c>
      <c r="UM164" s="582">
        <f t="shared" si="150"/>
        <v>16071.16</v>
      </c>
      <c r="UN164" s="582">
        <f t="shared" si="150"/>
        <v>9013</v>
      </c>
      <c r="UO164" s="582">
        <f t="shared" si="150"/>
        <v>13987.74</v>
      </c>
      <c r="UP164" s="582">
        <f t="shared" si="150"/>
        <v>55796.21</v>
      </c>
      <c r="UQ164" s="582">
        <f t="shared" si="150"/>
        <v>0</v>
      </c>
      <c r="UR164" s="582">
        <f t="shared" si="150"/>
        <v>16964</v>
      </c>
      <c r="US164" s="582">
        <f t="shared" si="150"/>
        <v>0</v>
      </c>
      <c r="UT164" s="582">
        <f t="shared" si="150"/>
        <v>137193.14000000001</v>
      </c>
      <c r="UU164" s="582">
        <f t="shared" si="150"/>
        <v>1176</v>
      </c>
      <c r="UV164" s="582">
        <f t="shared" si="150"/>
        <v>0</v>
      </c>
      <c r="UW164" s="582">
        <f t="shared" si="150"/>
        <v>51080.14</v>
      </c>
      <c r="UX164" s="582">
        <f t="shared" si="150"/>
        <v>0</v>
      </c>
      <c r="UY164" s="582">
        <f t="shared" si="150"/>
        <v>0</v>
      </c>
      <c r="UZ164" s="582">
        <f t="shared" si="150"/>
        <v>14599.77</v>
      </c>
      <c r="VA164" s="582">
        <f t="shared" si="150"/>
        <v>36560</v>
      </c>
      <c r="VB164" s="582">
        <f t="shared" si="150"/>
        <v>97570.01</v>
      </c>
      <c r="VC164" s="582">
        <f t="shared" si="150"/>
        <v>0</v>
      </c>
      <c r="VD164" s="582">
        <f t="shared" si="150"/>
        <v>62426.37</v>
      </c>
      <c r="VE164" s="582">
        <f t="shared" si="150"/>
        <v>0</v>
      </c>
      <c r="VF164" s="582">
        <f t="shared" si="150"/>
        <v>0</v>
      </c>
      <c r="VG164" s="582">
        <f t="shared" si="150"/>
        <v>20769.759999999998</v>
      </c>
      <c r="VH164" s="582">
        <f t="shared" si="150"/>
        <v>1593</v>
      </c>
      <c r="VI164" s="582">
        <f t="shared" ref="VI164:XT164" si="151">SUMIF($A$62:$A$157,$A$164,VI$62:VI$157)</f>
        <v>42346.400000000001</v>
      </c>
      <c r="VJ164" s="582">
        <f t="shared" si="151"/>
        <v>0</v>
      </c>
      <c r="VK164" s="582">
        <f t="shared" si="151"/>
        <v>11531.81</v>
      </c>
      <c r="VL164" s="582">
        <f t="shared" si="151"/>
        <v>0</v>
      </c>
      <c r="VM164" s="582">
        <f t="shared" si="151"/>
        <v>0</v>
      </c>
      <c r="VN164" s="582">
        <f t="shared" si="151"/>
        <v>25589.5</v>
      </c>
      <c r="VO164" s="582">
        <f t="shared" si="151"/>
        <v>0</v>
      </c>
      <c r="VP164" s="582">
        <f t="shared" si="151"/>
        <v>49248</v>
      </c>
      <c r="VQ164" s="582">
        <f t="shared" si="151"/>
        <v>0</v>
      </c>
      <c r="VR164" s="582">
        <f t="shared" si="151"/>
        <v>283642</v>
      </c>
      <c r="VS164" s="582">
        <f t="shared" si="151"/>
        <v>11521.7</v>
      </c>
      <c r="VT164" s="582">
        <f t="shared" si="151"/>
        <v>23434</v>
      </c>
      <c r="VU164" s="582">
        <f t="shared" si="151"/>
        <v>0</v>
      </c>
      <c r="VV164" s="582">
        <f t="shared" si="151"/>
        <v>0</v>
      </c>
      <c r="VW164" s="582">
        <f t="shared" si="151"/>
        <v>16185</v>
      </c>
      <c r="VX164" s="582">
        <f t="shared" si="151"/>
        <v>74403.37</v>
      </c>
      <c r="VY164" s="582">
        <f t="shared" si="151"/>
        <v>55342</v>
      </c>
      <c r="VZ164" s="582">
        <f t="shared" si="151"/>
        <v>0</v>
      </c>
      <c r="WA164" s="582">
        <f t="shared" si="151"/>
        <v>10716</v>
      </c>
      <c r="WB164" s="582">
        <f t="shared" si="151"/>
        <v>0</v>
      </c>
      <c r="WC164" s="582">
        <f t="shared" si="151"/>
        <v>827053.75</v>
      </c>
      <c r="WD164" s="582">
        <f t="shared" si="151"/>
        <v>1153238</v>
      </c>
      <c r="WE164" s="582">
        <f t="shared" si="151"/>
        <v>0</v>
      </c>
      <c r="WF164" s="582">
        <f t="shared" si="151"/>
        <v>0</v>
      </c>
      <c r="WG164" s="582">
        <f t="shared" si="151"/>
        <v>53053</v>
      </c>
      <c r="WH164" s="582">
        <f t="shared" si="151"/>
        <v>322522.44</v>
      </c>
      <c r="WI164" s="582">
        <f t="shared" si="151"/>
        <v>42834.16</v>
      </c>
      <c r="WJ164" s="582">
        <f t="shared" si="151"/>
        <v>28479.5</v>
      </c>
      <c r="WK164" s="582">
        <f t="shared" si="151"/>
        <v>74229</v>
      </c>
      <c r="WL164" s="582">
        <f t="shared" si="151"/>
        <v>83841.38</v>
      </c>
      <c r="WM164" s="582">
        <f t="shared" si="151"/>
        <v>75642.259999999995</v>
      </c>
      <c r="WN164" s="582">
        <f t="shared" si="151"/>
        <v>0</v>
      </c>
      <c r="WO164" s="582">
        <f t="shared" si="151"/>
        <v>161310.37</v>
      </c>
      <c r="WP164" s="582">
        <f t="shared" si="151"/>
        <v>40094</v>
      </c>
      <c r="WQ164" s="582">
        <f t="shared" si="151"/>
        <v>0</v>
      </c>
      <c r="WR164" s="582">
        <f t="shared" si="151"/>
        <v>515</v>
      </c>
      <c r="WS164" s="582">
        <f t="shared" si="151"/>
        <v>111261</v>
      </c>
      <c r="WT164" s="582">
        <f t="shared" si="151"/>
        <v>129508.33</v>
      </c>
      <c r="WU164" s="582">
        <f t="shared" si="151"/>
        <v>249217.59</v>
      </c>
      <c r="WV164" s="582">
        <f t="shared" si="151"/>
        <v>0</v>
      </c>
      <c r="WW164" s="582">
        <f t="shared" si="151"/>
        <v>28372.04</v>
      </c>
      <c r="WX164" s="582">
        <f t="shared" si="151"/>
        <v>1793</v>
      </c>
      <c r="WY164" s="582">
        <f t="shared" si="151"/>
        <v>0</v>
      </c>
      <c r="WZ164" s="582">
        <f t="shared" si="151"/>
        <v>65047.09</v>
      </c>
      <c r="XA164" s="582">
        <f t="shared" si="151"/>
        <v>0</v>
      </c>
      <c r="XB164" s="582">
        <f t="shared" si="151"/>
        <v>0</v>
      </c>
      <c r="XC164" s="582">
        <f t="shared" si="151"/>
        <v>0</v>
      </c>
      <c r="XD164" s="582">
        <f t="shared" si="151"/>
        <v>66208.679999999993</v>
      </c>
      <c r="XE164" s="582">
        <f t="shared" si="151"/>
        <v>155161</v>
      </c>
      <c r="XF164" s="582">
        <f t="shared" si="151"/>
        <v>0</v>
      </c>
      <c r="XG164" s="582">
        <f t="shared" si="151"/>
        <v>0</v>
      </c>
      <c r="XH164" s="582">
        <f t="shared" si="151"/>
        <v>499</v>
      </c>
      <c r="XI164" s="582">
        <f t="shared" si="151"/>
        <v>692190.34</v>
      </c>
      <c r="XJ164" s="582">
        <f t="shared" si="151"/>
        <v>0</v>
      </c>
      <c r="XK164" s="582">
        <f t="shared" si="151"/>
        <v>0</v>
      </c>
      <c r="XL164" s="582">
        <f t="shared" si="151"/>
        <v>0</v>
      </c>
      <c r="XM164" s="582">
        <f t="shared" si="151"/>
        <v>0</v>
      </c>
      <c r="XN164" s="582">
        <f t="shared" si="151"/>
        <v>0</v>
      </c>
      <c r="XO164" s="582">
        <f t="shared" si="151"/>
        <v>0</v>
      </c>
      <c r="XP164" s="582">
        <f t="shared" si="151"/>
        <v>0</v>
      </c>
      <c r="XQ164" s="582">
        <f t="shared" si="151"/>
        <v>0</v>
      </c>
      <c r="XR164" s="582">
        <f t="shared" si="151"/>
        <v>0</v>
      </c>
      <c r="XS164" s="582">
        <f t="shared" si="151"/>
        <v>0</v>
      </c>
      <c r="XT164" s="582">
        <f t="shared" si="151"/>
        <v>0</v>
      </c>
      <c r="XU164" s="582">
        <f t="shared" ref="XU164:AAF164" si="152">SUMIF($A$62:$A$157,$A$164,XU$62:XU$157)</f>
        <v>0</v>
      </c>
      <c r="XV164" s="582">
        <f t="shared" si="152"/>
        <v>0</v>
      </c>
      <c r="XW164" s="582">
        <f t="shared" si="152"/>
        <v>0</v>
      </c>
      <c r="XX164" s="582">
        <f t="shared" si="152"/>
        <v>0</v>
      </c>
      <c r="XY164" s="582">
        <f t="shared" si="152"/>
        <v>0</v>
      </c>
      <c r="XZ164" s="582">
        <f t="shared" si="152"/>
        <v>0</v>
      </c>
      <c r="YA164" s="582">
        <f t="shared" si="152"/>
        <v>0</v>
      </c>
      <c r="YB164" s="582">
        <f t="shared" si="152"/>
        <v>0</v>
      </c>
      <c r="YC164" s="582">
        <f t="shared" si="152"/>
        <v>0</v>
      </c>
      <c r="YD164" s="582">
        <f t="shared" si="152"/>
        <v>0</v>
      </c>
      <c r="YE164" s="582">
        <f t="shared" si="152"/>
        <v>0</v>
      </c>
      <c r="YF164" s="582">
        <f t="shared" si="152"/>
        <v>0</v>
      </c>
      <c r="YG164" s="582">
        <f t="shared" si="152"/>
        <v>0</v>
      </c>
      <c r="YH164" s="582">
        <f t="shared" si="152"/>
        <v>0</v>
      </c>
      <c r="YI164" s="582">
        <f t="shared" si="152"/>
        <v>0</v>
      </c>
      <c r="YJ164" s="582">
        <f t="shared" si="152"/>
        <v>0</v>
      </c>
      <c r="YK164" s="582">
        <f t="shared" si="152"/>
        <v>0</v>
      </c>
      <c r="YL164" s="582">
        <f t="shared" si="152"/>
        <v>0</v>
      </c>
      <c r="YM164" s="582">
        <f t="shared" si="152"/>
        <v>0</v>
      </c>
      <c r="YN164" s="582">
        <f t="shared" si="152"/>
        <v>0</v>
      </c>
      <c r="YO164" s="582">
        <f t="shared" si="152"/>
        <v>0</v>
      </c>
      <c r="YP164" s="582">
        <f t="shared" si="152"/>
        <v>0</v>
      </c>
      <c r="YQ164" s="582">
        <f t="shared" si="152"/>
        <v>0</v>
      </c>
      <c r="YR164" s="582">
        <f t="shared" si="152"/>
        <v>0</v>
      </c>
      <c r="YS164" s="582">
        <f t="shared" si="152"/>
        <v>0</v>
      </c>
      <c r="YT164" s="582">
        <f t="shared" si="152"/>
        <v>0</v>
      </c>
      <c r="YU164" s="582">
        <f t="shared" si="152"/>
        <v>0</v>
      </c>
      <c r="YV164" s="582">
        <f t="shared" si="152"/>
        <v>0</v>
      </c>
      <c r="YW164" s="582">
        <f t="shared" si="152"/>
        <v>141111.15</v>
      </c>
      <c r="YX164" s="582">
        <f t="shared" si="152"/>
        <v>23190</v>
      </c>
      <c r="YY164" s="582">
        <f t="shared" si="152"/>
        <v>17545</v>
      </c>
      <c r="YZ164" s="582">
        <f t="shared" si="152"/>
        <v>0</v>
      </c>
      <c r="ZA164" s="582">
        <f t="shared" si="152"/>
        <v>83391.5</v>
      </c>
      <c r="ZB164" s="582">
        <f t="shared" si="152"/>
        <v>6995</v>
      </c>
      <c r="ZC164" s="582">
        <f t="shared" si="152"/>
        <v>0</v>
      </c>
      <c r="ZD164" s="582">
        <f t="shared" si="152"/>
        <v>37531.51</v>
      </c>
      <c r="ZE164" s="582">
        <f t="shared" si="152"/>
        <v>0</v>
      </c>
      <c r="ZF164" s="582">
        <f t="shared" si="152"/>
        <v>0</v>
      </c>
      <c r="ZG164" s="582">
        <f t="shared" si="152"/>
        <v>0</v>
      </c>
      <c r="ZH164" s="582">
        <f t="shared" si="152"/>
        <v>0</v>
      </c>
      <c r="ZI164" s="582">
        <f t="shared" si="152"/>
        <v>0</v>
      </c>
      <c r="ZJ164" s="582">
        <f t="shared" si="152"/>
        <v>0</v>
      </c>
      <c r="ZK164" s="582">
        <f t="shared" si="152"/>
        <v>0</v>
      </c>
      <c r="ZL164" s="582">
        <f t="shared" si="152"/>
        <v>0</v>
      </c>
      <c r="ZM164" s="582">
        <f t="shared" si="152"/>
        <v>892705.53</v>
      </c>
      <c r="ZN164" s="582">
        <f t="shared" si="152"/>
        <v>0</v>
      </c>
      <c r="ZO164" s="582">
        <f t="shared" si="152"/>
        <v>38388</v>
      </c>
      <c r="ZP164" s="582">
        <f t="shared" si="152"/>
        <v>2555</v>
      </c>
      <c r="ZQ164" s="582">
        <f t="shared" si="152"/>
        <v>0</v>
      </c>
      <c r="ZR164" s="582">
        <f t="shared" si="152"/>
        <v>0</v>
      </c>
      <c r="ZS164" s="582">
        <f t="shared" si="152"/>
        <v>0</v>
      </c>
      <c r="ZT164" s="582">
        <f t="shared" si="152"/>
        <v>0</v>
      </c>
      <c r="ZU164" s="582">
        <f t="shared" si="152"/>
        <v>0</v>
      </c>
      <c r="ZV164" s="582">
        <f t="shared" si="152"/>
        <v>1754.5</v>
      </c>
      <c r="ZW164" s="582">
        <f t="shared" si="152"/>
        <v>0</v>
      </c>
      <c r="ZX164" s="582">
        <f t="shared" si="152"/>
        <v>0</v>
      </c>
      <c r="ZY164" s="582">
        <f t="shared" si="152"/>
        <v>0</v>
      </c>
      <c r="ZZ164" s="582">
        <f t="shared" si="152"/>
        <v>3344.91</v>
      </c>
      <c r="AAA164" s="582">
        <f t="shared" si="152"/>
        <v>0</v>
      </c>
      <c r="AAB164" s="582">
        <f t="shared" si="152"/>
        <v>0</v>
      </c>
      <c r="AAC164" s="582">
        <f t="shared" si="152"/>
        <v>0</v>
      </c>
      <c r="AAD164" s="582">
        <f t="shared" si="152"/>
        <v>0</v>
      </c>
      <c r="AAE164" s="582">
        <f t="shared" si="152"/>
        <v>2558</v>
      </c>
      <c r="AAF164" s="582">
        <f t="shared" si="152"/>
        <v>0</v>
      </c>
      <c r="AAG164" s="582">
        <f t="shared" ref="AAG164:ACR164" si="153">SUMIF($A$62:$A$157,$A$164,AAG$62:AAG$157)</f>
        <v>11882</v>
      </c>
      <c r="AAH164" s="582">
        <f t="shared" si="153"/>
        <v>0</v>
      </c>
      <c r="AAI164" s="582">
        <f t="shared" si="153"/>
        <v>0</v>
      </c>
      <c r="AAJ164" s="582">
        <f t="shared" si="153"/>
        <v>0</v>
      </c>
      <c r="AAK164" s="582">
        <f t="shared" si="153"/>
        <v>0</v>
      </c>
      <c r="AAL164" s="582">
        <f t="shared" si="153"/>
        <v>0</v>
      </c>
      <c r="AAM164" s="582">
        <f t="shared" si="153"/>
        <v>0</v>
      </c>
      <c r="AAN164" s="582">
        <f t="shared" si="153"/>
        <v>0</v>
      </c>
      <c r="AAO164" s="582">
        <f t="shared" si="153"/>
        <v>0</v>
      </c>
      <c r="AAP164" s="582">
        <f t="shared" si="153"/>
        <v>0</v>
      </c>
      <c r="AAQ164" s="582">
        <f t="shared" si="153"/>
        <v>0</v>
      </c>
      <c r="AAR164" s="582">
        <f t="shared" si="153"/>
        <v>0</v>
      </c>
      <c r="AAS164" s="582">
        <f t="shared" si="153"/>
        <v>0</v>
      </c>
      <c r="AAT164" s="582">
        <f t="shared" si="153"/>
        <v>0</v>
      </c>
      <c r="AAU164" s="582">
        <f t="shared" si="153"/>
        <v>0</v>
      </c>
      <c r="AAV164" s="582">
        <f t="shared" si="153"/>
        <v>0</v>
      </c>
      <c r="AAW164" s="582">
        <f t="shared" si="153"/>
        <v>0</v>
      </c>
      <c r="AAX164" s="582">
        <f t="shared" si="153"/>
        <v>0</v>
      </c>
      <c r="AAY164" s="582">
        <f t="shared" si="153"/>
        <v>0</v>
      </c>
      <c r="AAZ164" s="582">
        <f t="shared" si="153"/>
        <v>0</v>
      </c>
      <c r="ABA164" s="582">
        <f t="shared" si="153"/>
        <v>49060</v>
      </c>
      <c r="ABB164" s="582">
        <f t="shared" si="153"/>
        <v>5500</v>
      </c>
      <c r="ABC164" s="582">
        <f t="shared" si="153"/>
        <v>0</v>
      </c>
      <c r="ABD164" s="582">
        <f t="shared" si="153"/>
        <v>0</v>
      </c>
      <c r="ABE164" s="582">
        <f t="shared" si="153"/>
        <v>0</v>
      </c>
      <c r="ABF164" s="582">
        <f t="shared" si="153"/>
        <v>0</v>
      </c>
      <c r="ABG164" s="582">
        <f t="shared" si="153"/>
        <v>0</v>
      </c>
      <c r="ABH164" s="582">
        <f t="shared" si="153"/>
        <v>0</v>
      </c>
      <c r="ABI164" s="582">
        <f t="shared" si="153"/>
        <v>5714</v>
      </c>
      <c r="ABJ164" s="582">
        <f t="shared" si="153"/>
        <v>4004</v>
      </c>
      <c r="ABK164" s="582">
        <f t="shared" si="153"/>
        <v>500</v>
      </c>
      <c r="ABL164" s="582">
        <f t="shared" si="153"/>
        <v>0</v>
      </c>
      <c r="ABM164" s="582">
        <f t="shared" si="153"/>
        <v>0</v>
      </c>
      <c r="ABN164" s="582">
        <f t="shared" si="153"/>
        <v>0</v>
      </c>
      <c r="ABO164" s="582">
        <f t="shared" si="153"/>
        <v>0</v>
      </c>
      <c r="ABP164" s="582">
        <f t="shared" si="153"/>
        <v>0</v>
      </c>
      <c r="ABQ164" s="582">
        <f t="shared" si="153"/>
        <v>1384585.34</v>
      </c>
      <c r="ABR164" s="582">
        <f t="shared" si="153"/>
        <v>479075.5</v>
      </c>
      <c r="ABS164" s="582">
        <f t="shared" si="153"/>
        <v>1226252.6399999999</v>
      </c>
      <c r="ABT164" s="582">
        <f t="shared" si="153"/>
        <v>1020215.2</v>
      </c>
      <c r="ABU164" s="582">
        <f t="shared" si="153"/>
        <v>262421</v>
      </c>
      <c r="ABV164" s="582">
        <f t="shared" si="153"/>
        <v>337511.64</v>
      </c>
      <c r="ABW164" s="582">
        <f t="shared" si="153"/>
        <v>617359.29</v>
      </c>
      <c r="ABX164" s="582">
        <f t="shared" si="153"/>
        <v>0</v>
      </c>
      <c r="ABY164" s="582">
        <f t="shared" si="153"/>
        <v>321424.53999999998</v>
      </c>
      <c r="ABZ164" s="582">
        <f t="shared" si="153"/>
        <v>7689786.9000000004</v>
      </c>
      <c r="ACA164" s="582">
        <f t="shared" si="153"/>
        <v>4411568.57</v>
      </c>
      <c r="ACB164" s="582">
        <f t="shared" si="153"/>
        <v>1195320.8400000001</v>
      </c>
      <c r="ACC164" s="582">
        <f t="shared" si="153"/>
        <v>2587545.29</v>
      </c>
      <c r="ACD164" s="582">
        <f t="shared" si="153"/>
        <v>2567037.7999999998</v>
      </c>
      <c r="ACE164" s="582">
        <f t="shared" si="153"/>
        <v>1086994.26</v>
      </c>
      <c r="ACF164" s="582">
        <f t="shared" si="153"/>
        <v>714465.54</v>
      </c>
      <c r="ACG164" s="582">
        <f t="shared" si="153"/>
        <v>506285.23</v>
      </c>
      <c r="ACH164" s="582">
        <f t="shared" si="153"/>
        <v>3056469.48</v>
      </c>
      <c r="ACI164" s="582">
        <f t="shared" si="153"/>
        <v>3275244.7</v>
      </c>
      <c r="ACJ164" s="582">
        <f t="shared" si="153"/>
        <v>1535751.1</v>
      </c>
      <c r="ACK164" s="582">
        <f t="shared" si="153"/>
        <v>0</v>
      </c>
      <c r="ACL164" s="582">
        <f t="shared" si="153"/>
        <v>90599</v>
      </c>
      <c r="ACM164" s="582">
        <f t="shared" si="153"/>
        <v>405662.64</v>
      </c>
      <c r="ACN164" s="582">
        <f t="shared" si="153"/>
        <v>202208.75</v>
      </c>
      <c r="ACO164" s="582">
        <f t="shared" si="153"/>
        <v>0</v>
      </c>
      <c r="ACP164" s="582">
        <f t="shared" si="153"/>
        <v>0</v>
      </c>
      <c r="ACQ164" s="582">
        <f t="shared" si="153"/>
        <v>6124856</v>
      </c>
      <c r="ACR164" s="582">
        <f t="shared" si="153"/>
        <v>0</v>
      </c>
      <c r="ACS164" s="582">
        <f t="shared" ref="ACS164:AFD164" si="154">SUMIF($A$62:$A$157,$A$164,ACS$62:ACS$157)</f>
        <v>266254</v>
      </c>
      <c r="ACT164" s="582">
        <f t="shared" si="154"/>
        <v>2133823.89</v>
      </c>
      <c r="ACU164" s="582">
        <f t="shared" si="154"/>
        <v>65145</v>
      </c>
      <c r="ACV164" s="582">
        <f t="shared" si="154"/>
        <v>3452</v>
      </c>
      <c r="ACW164" s="582">
        <f t="shared" si="154"/>
        <v>503462.51</v>
      </c>
      <c r="ACX164" s="582">
        <f t="shared" si="154"/>
        <v>771255.5</v>
      </c>
      <c r="ACY164" s="582">
        <f t="shared" si="154"/>
        <v>250577.5</v>
      </c>
      <c r="ACZ164" s="582">
        <f t="shared" si="154"/>
        <v>869869.69</v>
      </c>
      <c r="ADA164" s="582">
        <f t="shared" si="154"/>
        <v>212976.14</v>
      </c>
      <c r="ADB164" s="582">
        <f t="shared" si="154"/>
        <v>10818</v>
      </c>
      <c r="ADC164" s="582">
        <f t="shared" si="154"/>
        <v>0</v>
      </c>
      <c r="ADD164" s="582">
        <f t="shared" si="154"/>
        <v>0</v>
      </c>
      <c r="ADE164" s="582">
        <f t="shared" si="154"/>
        <v>0</v>
      </c>
      <c r="ADF164" s="582">
        <f t="shared" si="154"/>
        <v>0</v>
      </c>
      <c r="ADG164" s="582">
        <f t="shared" si="154"/>
        <v>0</v>
      </c>
      <c r="ADH164" s="582">
        <f t="shared" si="154"/>
        <v>2147218.17</v>
      </c>
      <c r="ADI164" s="582">
        <f t="shared" si="154"/>
        <v>0</v>
      </c>
      <c r="ADJ164" s="582">
        <f t="shared" si="154"/>
        <v>410611</v>
      </c>
      <c r="ADK164" s="582">
        <f t="shared" si="154"/>
        <v>0</v>
      </c>
      <c r="ADL164" s="582">
        <f t="shared" si="154"/>
        <v>0</v>
      </c>
      <c r="ADM164" s="582">
        <f t="shared" si="154"/>
        <v>933900</v>
      </c>
      <c r="ADN164" s="582">
        <f t="shared" si="154"/>
        <v>0</v>
      </c>
      <c r="ADO164" s="582">
        <f t="shared" si="154"/>
        <v>0</v>
      </c>
      <c r="ADP164" s="582">
        <f t="shared" si="154"/>
        <v>9406622.3100000005</v>
      </c>
      <c r="ADQ164" s="582">
        <f t="shared" si="154"/>
        <v>3344826.88</v>
      </c>
      <c r="ADR164" s="582">
        <f t="shared" si="154"/>
        <v>2074703.36</v>
      </c>
      <c r="ADS164" s="582">
        <f t="shared" si="154"/>
        <v>988773.5</v>
      </c>
      <c r="ADT164" s="582">
        <f t="shared" si="154"/>
        <v>0</v>
      </c>
      <c r="ADU164" s="582">
        <f t="shared" si="154"/>
        <v>267894.76</v>
      </c>
      <c r="ADV164" s="582">
        <f t="shared" si="154"/>
        <v>387173.4</v>
      </c>
      <c r="ADW164" s="582">
        <f t="shared" si="154"/>
        <v>398411</v>
      </c>
      <c r="ADX164" s="582">
        <f t="shared" si="154"/>
        <v>6448.6</v>
      </c>
      <c r="ADY164" s="582">
        <f t="shared" si="154"/>
        <v>262522</v>
      </c>
      <c r="ADZ164" s="582">
        <f t="shared" si="154"/>
        <v>0</v>
      </c>
      <c r="AEA164" s="582">
        <f t="shared" si="154"/>
        <v>0</v>
      </c>
      <c r="AEB164" s="582">
        <f t="shared" si="154"/>
        <v>1581013.25</v>
      </c>
      <c r="AEC164" s="582">
        <f t="shared" si="154"/>
        <v>1285381.3799999999</v>
      </c>
      <c r="AED164" s="582">
        <f t="shared" si="154"/>
        <v>136035</v>
      </c>
      <c r="AEE164" s="582">
        <f t="shared" si="154"/>
        <v>0</v>
      </c>
      <c r="AEF164" s="582">
        <f t="shared" si="154"/>
        <v>10594.72</v>
      </c>
      <c r="AEG164" s="582">
        <f t="shared" si="154"/>
        <v>1046049.28</v>
      </c>
      <c r="AEH164" s="582">
        <f t="shared" si="154"/>
        <v>2419.7199999999998</v>
      </c>
      <c r="AEI164" s="582">
        <f t="shared" si="154"/>
        <v>985809.49</v>
      </c>
      <c r="AEJ164" s="582">
        <f t="shared" si="154"/>
        <v>61615.5</v>
      </c>
      <c r="AEK164" s="582">
        <f t="shared" si="154"/>
        <v>0</v>
      </c>
      <c r="AEL164" s="582">
        <f t="shared" si="154"/>
        <v>352709.08</v>
      </c>
      <c r="AEM164" s="582">
        <f t="shared" si="154"/>
        <v>213995.85</v>
      </c>
      <c r="AEN164" s="582">
        <f t="shared" si="154"/>
        <v>693054.7</v>
      </c>
      <c r="AEO164" s="582">
        <f t="shared" si="154"/>
        <v>2073789.98</v>
      </c>
      <c r="AEP164" s="582">
        <f t="shared" si="154"/>
        <v>377459</v>
      </c>
      <c r="AEQ164" s="582">
        <f t="shared" si="154"/>
        <v>1133092.6200000001</v>
      </c>
      <c r="AER164" s="582">
        <f t="shared" si="154"/>
        <v>271443.15000000002</v>
      </c>
      <c r="AES164" s="582">
        <f t="shared" si="154"/>
        <v>526233.5</v>
      </c>
      <c r="AET164" s="582">
        <f t="shared" si="154"/>
        <v>70242.210000000006</v>
      </c>
      <c r="AEU164" s="582">
        <f t="shared" si="154"/>
        <v>2287704.2400000002</v>
      </c>
      <c r="AEV164" s="582">
        <f t="shared" si="154"/>
        <v>409317.5</v>
      </c>
      <c r="AEW164" s="582">
        <f t="shared" si="154"/>
        <v>26585.5</v>
      </c>
      <c r="AEX164" s="582">
        <f t="shared" si="154"/>
        <v>431555.71</v>
      </c>
      <c r="AEY164" s="582">
        <f t="shared" si="154"/>
        <v>0</v>
      </c>
      <c r="AEZ164" s="582">
        <f t="shared" si="154"/>
        <v>222693.4</v>
      </c>
      <c r="AFA164" s="582">
        <f t="shared" si="154"/>
        <v>54371.25</v>
      </c>
      <c r="AFB164" s="582">
        <f t="shared" si="154"/>
        <v>117174.98</v>
      </c>
      <c r="AFC164" s="582">
        <f t="shared" si="154"/>
        <v>5364</v>
      </c>
      <c r="AFD164" s="582">
        <f t="shared" si="154"/>
        <v>171264</v>
      </c>
      <c r="AFE164" s="582">
        <f t="shared" ref="AFE164:AHP164" si="155">SUMIF($A$62:$A$157,$A$164,AFE$62:AFE$157)</f>
        <v>54351</v>
      </c>
      <c r="AFF164" s="582">
        <f t="shared" si="155"/>
        <v>84217</v>
      </c>
      <c r="AFG164" s="582">
        <f t="shared" si="155"/>
        <v>5356</v>
      </c>
      <c r="AFH164" s="582">
        <f t="shared" si="155"/>
        <v>0</v>
      </c>
      <c r="AFI164" s="582">
        <f t="shared" si="155"/>
        <v>0</v>
      </c>
      <c r="AFJ164" s="582">
        <f t="shared" si="155"/>
        <v>0</v>
      </c>
      <c r="AFK164" s="582">
        <f t="shared" si="155"/>
        <v>0</v>
      </c>
      <c r="AFL164" s="582">
        <f t="shared" si="155"/>
        <v>914</v>
      </c>
      <c r="AFM164" s="582">
        <f t="shared" si="155"/>
        <v>0</v>
      </c>
      <c r="AFN164" s="582">
        <f t="shared" si="155"/>
        <v>0</v>
      </c>
      <c r="AFO164" s="582">
        <f t="shared" si="155"/>
        <v>0</v>
      </c>
      <c r="AFP164" s="582">
        <f t="shared" si="155"/>
        <v>27614</v>
      </c>
      <c r="AFQ164" s="582">
        <f t="shared" si="155"/>
        <v>275321.64</v>
      </c>
      <c r="AFR164" s="582">
        <f t="shared" si="155"/>
        <v>74828.5</v>
      </c>
      <c r="AFS164" s="582">
        <f t="shared" si="155"/>
        <v>92704</v>
      </c>
      <c r="AFT164" s="582">
        <f t="shared" si="155"/>
        <v>5085</v>
      </c>
      <c r="AFU164" s="582">
        <f t="shared" si="155"/>
        <v>0</v>
      </c>
      <c r="AFV164" s="582">
        <f t="shared" si="155"/>
        <v>0</v>
      </c>
      <c r="AFW164" s="582">
        <f t="shared" si="155"/>
        <v>0</v>
      </c>
      <c r="AFX164" s="582">
        <f t="shared" si="155"/>
        <v>307892</v>
      </c>
      <c r="AFY164" s="582">
        <f t="shared" si="155"/>
        <v>0</v>
      </c>
      <c r="AFZ164" s="582">
        <f t="shared" si="155"/>
        <v>0</v>
      </c>
      <c r="AGA164" s="582">
        <f t="shared" si="155"/>
        <v>914</v>
      </c>
      <c r="AGB164" s="582">
        <f t="shared" si="155"/>
        <v>0</v>
      </c>
      <c r="AGC164" s="582">
        <f t="shared" si="155"/>
        <v>0</v>
      </c>
      <c r="AGD164" s="582">
        <f t="shared" si="155"/>
        <v>0</v>
      </c>
      <c r="AGE164" s="582">
        <f t="shared" si="155"/>
        <v>0</v>
      </c>
      <c r="AGF164" s="582">
        <f t="shared" si="155"/>
        <v>0</v>
      </c>
      <c r="AGG164" s="582">
        <f t="shared" si="155"/>
        <v>0</v>
      </c>
      <c r="AGH164" s="582">
        <f t="shared" si="155"/>
        <v>0</v>
      </c>
      <c r="AGI164" s="582">
        <f t="shared" si="155"/>
        <v>348</v>
      </c>
      <c r="AGJ164" s="582">
        <f t="shared" si="155"/>
        <v>0</v>
      </c>
      <c r="AGK164" s="582">
        <f t="shared" si="155"/>
        <v>0</v>
      </c>
      <c r="AGL164" s="582">
        <f t="shared" si="155"/>
        <v>1570.5</v>
      </c>
      <c r="AGM164" s="582">
        <f t="shared" si="155"/>
        <v>0</v>
      </c>
      <c r="AGN164" s="582">
        <f t="shared" si="155"/>
        <v>1728456.66</v>
      </c>
      <c r="AGO164" s="582">
        <f t="shared" si="155"/>
        <v>320315</v>
      </c>
      <c r="AGP164" s="582">
        <f t="shared" si="155"/>
        <v>0</v>
      </c>
      <c r="AGQ164" s="582">
        <f t="shared" si="155"/>
        <v>0</v>
      </c>
      <c r="AGR164" s="582">
        <f t="shared" si="155"/>
        <v>0</v>
      </c>
      <c r="AGS164" s="582">
        <f t="shared" si="155"/>
        <v>0</v>
      </c>
      <c r="AGT164" s="582">
        <f t="shared" si="155"/>
        <v>0</v>
      </c>
      <c r="AGU164" s="582">
        <f t="shared" si="155"/>
        <v>0</v>
      </c>
      <c r="AGV164" s="582">
        <f t="shared" si="155"/>
        <v>0</v>
      </c>
      <c r="AGW164" s="582">
        <f t="shared" si="155"/>
        <v>0</v>
      </c>
      <c r="AGX164" s="582">
        <f t="shared" si="155"/>
        <v>58894</v>
      </c>
      <c r="AGY164" s="582">
        <f t="shared" si="155"/>
        <v>106134.03</v>
      </c>
      <c r="AGZ164" s="582">
        <f t="shared" si="155"/>
        <v>297732.65999999997</v>
      </c>
      <c r="AHA164" s="582">
        <f t="shared" si="155"/>
        <v>312637</v>
      </c>
      <c r="AHB164" s="582">
        <f t="shared" si="155"/>
        <v>0</v>
      </c>
      <c r="AHC164" s="582">
        <f t="shared" si="155"/>
        <v>111850</v>
      </c>
      <c r="AHD164" s="582">
        <f t="shared" si="155"/>
        <v>7312</v>
      </c>
      <c r="AHE164" s="582">
        <f t="shared" si="155"/>
        <v>0</v>
      </c>
      <c r="AHF164" s="582">
        <f t="shared" si="155"/>
        <v>4049901.35</v>
      </c>
      <c r="AHG164" s="582">
        <f t="shared" si="155"/>
        <v>174816.09</v>
      </c>
      <c r="AHH164" s="582">
        <f t="shared" si="155"/>
        <v>0</v>
      </c>
      <c r="AHI164" s="582">
        <f t="shared" si="155"/>
        <v>925324.53</v>
      </c>
      <c r="AHJ164" s="582">
        <f t="shared" si="155"/>
        <v>395244.95</v>
      </c>
      <c r="AHK164" s="582">
        <f t="shared" si="155"/>
        <v>1805136.17</v>
      </c>
      <c r="AHL164" s="582">
        <f t="shared" si="155"/>
        <v>130868.7</v>
      </c>
      <c r="AHM164" s="582">
        <f t="shared" si="155"/>
        <v>0</v>
      </c>
      <c r="AHN164" s="582">
        <f t="shared" si="155"/>
        <v>15559</v>
      </c>
      <c r="AHO164" s="582">
        <f t="shared" si="155"/>
        <v>13957.86</v>
      </c>
      <c r="AHP164" s="582">
        <f t="shared" si="155"/>
        <v>76587</v>
      </c>
      <c r="AHQ164" s="582">
        <f t="shared" ref="AHQ164:AHT164" si="156">SUMIF($A$62:$A$157,$A$164,AHQ$62:AHQ$157)</f>
        <v>889840.83</v>
      </c>
      <c r="AHR164" s="582">
        <f t="shared" si="156"/>
        <v>41946.58</v>
      </c>
      <c r="AHS164" s="582">
        <f t="shared" si="156"/>
        <v>59132</v>
      </c>
      <c r="AHT164" s="582">
        <f t="shared" si="156"/>
        <v>506611172.55999976</v>
      </c>
      <c r="AHV164" s="606" t="s">
        <v>6248</v>
      </c>
      <c r="AHW164" s="606" t="s">
        <v>6414</v>
      </c>
      <c r="AHX164" s="606" t="s">
        <v>6058</v>
      </c>
    </row>
    <row r="165" spans="1:908" ht="27" x14ac:dyDescent="0.75">
      <c r="A165" s="576" t="s">
        <v>6251</v>
      </c>
      <c r="B165" s="270" t="s">
        <v>6254</v>
      </c>
      <c r="C165" s="399" t="s">
        <v>6246</v>
      </c>
      <c r="D165" s="582">
        <f>SUMIF($A$62:$A$157,$A$165,D$62:D$157)</f>
        <v>13955203.310000001</v>
      </c>
      <c r="E165" s="582">
        <f t="shared" ref="E165:BP165" si="157">SUMIF($A$62:$A$157,$A$165,E$62:E$157)</f>
        <v>0</v>
      </c>
      <c r="F165" s="582">
        <f t="shared" si="157"/>
        <v>0</v>
      </c>
      <c r="G165" s="582">
        <f t="shared" si="157"/>
        <v>0</v>
      </c>
      <c r="H165" s="582">
        <f t="shared" si="157"/>
        <v>0</v>
      </c>
      <c r="I165" s="582">
        <f t="shared" si="157"/>
        <v>0</v>
      </c>
      <c r="J165" s="582">
        <f t="shared" si="157"/>
        <v>0</v>
      </c>
      <c r="K165" s="582">
        <f t="shared" si="157"/>
        <v>0</v>
      </c>
      <c r="L165" s="582">
        <f t="shared" si="157"/>
        <v>0</v>
      </c>
      <c r="M165" s="582">
        <f t="shared" si="157"/>
        <v>0</v>
      </c>
      <c r="N165" s="582">
        <f t="shared" si="157"/>
        <v>0</v>
      </c>
      <c r="O165" s="582">
        <f t="shared" si="157"/>
        <v>0</v>
      </c>
      <c r="P165" s="582">
        <f t="shared" si="157"/>
        <v>0</v>
      </c>
      <c r="Q165" s="582">
        <f t="shared" si="157"/>
        <v>0</v>
      </c>
      <c r="R165" s="582">
        <f t="shared" si="157"/>
        <v>0</v>
      </c>
      <c r="S165" s="582">
        <f t="shared" si="157"/>
        <v>0</v>
      </c>
      <c r="T165" s="582">
        <f t="shared" si="157"/>
        <v>0</v>
      </c>
      <c r="U165" s="582">
        <f t="shared" si="157"/>
        <v>0</v>
      </c>
      <c r="V165" s="582">
        <f t="shared" si="157"/>
        <v>44499523.390000001</v>
      </c>
      <c r="W165" s="582">
        <f t="shared" si="157"/>
        <v>0</v>
      </c>
      <c r="X165" s="582">
        <f t="shared" si="157"/>
        <v>0</v>
      </c>
      <c r="Y165" s="582">
        <f t="shared" si="157"/>
        <v>0</v>
      </c>
      <c r="Z165" s="582">
        <f t="shared" si="157"/>
        <v>0</v>
      </c>
      <c r="AA165" s="582">
        <f t="shared" si="157"/>
        <v>0</v>
      </c>
      <c r="AB165" s="582">
        <f t="shared" si="157"/>
        <v>0</v>
      </c>
      <c r="AC165" s="582">
        <f t="shared" si="157"/>
        <v>0</v>
      </c>
      <c r="AD165" s="582">
        <f t="shared" si="157"/>
        <v>0</v>
      </c>
      <c r="AE165" s="582">
        <f t="shared" si="157"/>
        <v>0</v>
      </c>
      <c r="AF165" s="582">
        <f t="shared" si="157"/>
        <v>14157826.24</v>
      </c>
      <c r="AG165" s="582">
        <f t="shared" si="157"/>
        <v>0</v>
      </c>
      <c r="AH165" s="582">
        <f t="shared" si="157"/>
        <v>0</v>
      </c>
      <c r="AI165" s="582">
        <f t="shared" si="157"/>
        <v>0</v>
      </c>
      <c r="AJ165" s="582">
        <f t="shared" si="157"/>
        <v>0</v>
      </c>
      <c r="AK165" s="582">
        <f t="shared" si="157"/>
        <v>0</v>
      </c>
      <c r="AL165" s="582">
        <f t="shared" si="157"/>
        <v>0</v>
      </c>
      <c r="AM165" s="582">
        <f t="shared" si="157"/>
        <v>0</v>
      </c>
      <c r="AN165" s="582">
        <f t="shared" si="157"/>
        <v>0</v>
      </c>
      <c r="AO165" s="582">
        <f t="shared" si="157"/>
        <v>0</v>
      </c>
      <c r="AP165" s="582">
        <f t="shared" si="157"/>
        <v>0</v>
      </c>
      <c r="AQ165" s="582">
        <f t="shared" si="157"/>
        <v>0</v>
      </c>
      <c r="AR165" s="582">
        <f t="shared" si="157"/>
        <v>0</v>
      </c>
      <c r="AS165" s="582">
        <f t="shared" si="157"/>
        <v>0</v>
      </c>
      <c r="AT165" s="582">
        <f t="shared" si="157"/>
        <v>15874340.49</v>
      </c>
      <c r="AU165" s="582">
        <f t="shared" si="157"/>
        <v>0</v>
      </c>
      <c r="AV165" s="582">
        <f t="shared" si="157"/>
        <v>0</v>
      </c>
      <c r="AW165" s="582">
        <f t="shared" si="157"/>
        <v>0</v>
      </c>
      <c r="AX165" s="582">
        <f t="shared" si="157"/>
        <v>0</v>
      </c>
      <c r="AY165" s="582">
        <f t="shared" si="157"/>
        <v>0</v>
      </c>
      <c r="AZ165" s="582">
        <f t="shared" si="157"/>
        <v>0</v>
      </c>
      <c r="BA165" s="582">
        <f t="shared" si="157"/>
        <v>0</v>
      </c>
      <c r="BB165" s="582">
        <f t="shared" si="157"/>
        <v>0</v>
      </c>
      <c r="BC165" s="582">
        <f t="shared" si="157"/>
        <v>0</v>
      </c>
      <c r="BD165" s="582">
        <f t="shared" si="157"/>
        <v>0</v>
      </c>
      <c r="BE165" s="582">
        <f t="shared" si="157"/>
        <v>0</v>
      </c>
      <c r="BF165" s="582">
        <f t="shared" si="157"/>
        <v>0</v>
      </c>
      <c r="BG165" s="582">
        <f t="shared" si="157"/>
        <v>0</v>
      </c>
      <c r="BH165" s="582">
        <f t="shared" si="157"/>
        <v>0</v>
      </c>
      <c r="BI165" s="582">
        <f t="shared" si="157"/>
        <v>11968392.210000001</v>
      </c>
      <c r="BJ165" s="582">
        <f t="shared" si="157"/>
        <v>2133699.31</v>
      </c>
      <c r="BK165" s="582">
        <f t="shared" si="157"/>
        <v>0</v>
      </c>
      <c r="BL165" s="582">
        <f t="shared" si="157"/>
        <v>0</v>
      </c>
      <c r="BM165" s="582">
        <f t="shared" si="157"/>
        <v>0</v>
      </c>
      <c r="BN165" s="582">
        <f t="shared" si="157"/>
        <v>0</v>
      </c>
      <c r="BO165" s="582">
        <f t="shared" si="157"/>
        <v>0</v>
      </c>
      <c r="BP165" s="582">
        <f t="shared" si="157"/>
        <v>0</v>
      </c>
      <c r="BQ165" s="582">
        <f t="shared" ref="BQ165:EB165" si="158">SUMIF($A$62:$A$157,$A$165,BQ$62:BQ$157)</f>
        <v>0</v>
      </c>
      <c r="BR165" s="582">
        <f t="shared" si="158"/>
        <v>6479317.5300000003</v>
      </c>
      <c r="BS165" s="582">
        <f t="shared" si="158"/>
        <v>0</v>
      </c>
      <c r="BT165" s="582">
        <f t="shared" si="158"/>
        <v>0</v>
      </c>
      <c r="BU165" s="582">
        <f t="shared" si="158"/>
        <v>0</v>
      </c>
      <c r="BV165" s="582">
        <f t="shared" si="158"/>
        <v>0</v>
      </c>
      <c r="BW165" s="582">
        <f t="shared" si="158"/>
        <v>0</v>
      </c>
      <c r="BX165" s="582">
        <f t="shared" si="158"/>
        <v>0</v>
      </c>
      <c r="BY165" s="582">
        <f t="shared" si="158"/>
        <v>0</v>
      </c>
      <c r="BZ165" s="582">
        <f t="shared" si="158"/>
        <v>6478540.3700000001</v>
      </c>
      <c r="CA165" s="582">
        <f t="shared" si="158"/>
        <v>0</v>
      </c>
      <c r="CB165" s="582">
        <f t="shared" si="158"/>
        <v>0</v>
      </c>
      <c r="CC165" s="582">
        <f t="shared" si="158"/>
        <v>0</v>
      </c>
      <c r="CD165" s="582">
        <f t="shared" si="158"/>
        <v>0</v>
      </c>
      <c r="CE165" s="582">
        <f t="shared" si="158"/>
        <v>0</v>
      </c>
      <c r="CF165" s="582">
        <f t="shared" si="158"/>
        <v>0</v>
      </c>
      <c r="CG165" s="582">
        <f t="shared" si="158"/>
        <v>17401574.02</v>
      </c>
      <c r="CH165" s="582">
        <f t="shared" si="158"/>
        <v>0</v>
      </c>
      <c r="CI165" s="582">
        <f t="shared" si="158"/>
        <v>0</v>
      </c>
      <c r="CJ165" s="582">
        <f t="shared" si="158"/>
        <v>0</v>
      </c>
      <c r="CK165" s="582">
        <f t="shared" si="158"/>
        <v>0</v>
      </c>
      <c r="CL165" s="582">
        <f t="shared" si="158"/>
        <v>0</v>
      </c>
      <c r="CM165" s="582">
        <f t="shared" si="158"/>
        <v>0</v>
      </c>
      <c r="CN165" s="582">
        <f t="shared" si="158"/>
        <v>0</v>
      </c>
      <c r="CO165" s="582">
        <f t="shared" si="158"/>
        <v>0</v>
      </c>
      <c r="CP165" s="582">
        <f t="shared" si="158"/>
        <v>0</v>
      </c>
      <c r="CQ165" s="582">
        <f t="shared" si="158"/>
        <v>0</v>
      </c>
      <c r="CR165" s="582">
        <f t="shared" si="158"/>
        <v>0</v>
      </c>
      <c r="CS165" s="582">
        <f t="shared" si="158"/>
        <v>0</v>
      </c>
      <c r="CT165" s="582">
        <f t="shared" si="158"/>
        <v>47609702.719999999</v>
      </c>
      <c r="CU165" s="582">
        <f t="shared" si="158"/>
        <v>0</v>
      </c>
      <c r="CV165" s="582">
        <f t="shared" si="158"/>
        <v>0</v>
      </c>
      <c r="CW165" s="582">
        <f t="shared" si="158"/>
        <v>0</v>
      </c>
      <c r="CX165" s="582">
        <f t="shared" si="158"/>
        <v>0</v>
      </c>
      <c r="CY165" s="582">
        <f t="shared" si="158"/>
        <v>0</v>
      </c>
      <c r="CZ165" s="582">
        <f t="shared" si="158"/>
        <v>0</v>
      </c>
      <c r="DA165" s="582">
        <f t="shared" si="158"/>
        <v>0</v>
      </c>
      <c r="DB165" s="582">
        <f t="shared" si="158"/>
        <v>9031309.1600000001</v>
      </c>
      <c r="DC165" s="582">
        <f t="shared" si="158"/>
        <v>11880356.859999999</v>
      </c>
      <c r="DD165" s="582">
        <f t="shared" si="158"/>
        <v>0</v>
      </c>
      <c r="DE165" s="582">
        <f t="shared" si="158"/>
        <v>0</v>
      </c>
      <c r="DF165" s="582">
        <f t="shared" si="158"/>
        <v>0</v>
      </c>
      <c r="DG165" s="582">
        <f t="shared" si="158"/>
        <v>0</v>
      </c>
      <c r="DH165" s="582">
        <f t="shared" si="158"/>
        <v>0</v>
      </c>
      <c r="DI165" s="582">
        <f t="shared" si="158"/>
        <v>0</v>
      </c>
      <c r="DJ165" s="582">
        <f t="shared" si="158"/>
        <v>0</v>
      </c>
      <c r="DK165" s="582">
        <f t="shared" si="158"/>
        <v>34974078.469999999</v>
      </c>
      <c r="DL165" s="582">
        <f t="shared" si="158"/>
        <v>0</v>
      </c>
      <c r="DM165" s="582">
        <f t="shared" si="158"/>
        <v>0</v>
      </c>
      <c r="DN165" s="582">
        <f t="shared" si="158"/>
        <v>0</v>
      </c>
      <c r="DO165" s="582">
        <f t="shared" si="158"/>
        <v>0</v>
      </c>
      <c r="DP165" s="582">
        <f t="shared" si="158"/>
        <v>0</v>
      </c>
      <c r="DQ165" s="582">
        <f t="shared" si="158"/>
        <v>0</v>
      </c>
      <c r="DR165" s="582">
        <f t="shared" si="158"/>
        <v>0</v>
      </c>
      <c r="DS165" s="582">
        <f t="shared" si="158"/>
        <v>0</v>
      </c>
      <c r="DT165" s="582">
        <f t="shared" si="158"/>
        <v>20606834.41</v>
      </c>
      <c r="DU165" s="582">
        <f t="shared" si="158"/>
        <v>0</v>
      </c>
      <c r="DV165" s="582">
        <f t="shared" si="158"/>
        <v>0</v>
      </c>
      <c r="DW165" s="582">
        <f t="shared" si="158"/>
        <v>0</v>
      </c>
      <c r="DX165" s="582">
        <f t="shared" si="158"/>
        <v>0</v>
      </c>
      <c r="DY165" s="582">
        <f t="shared" si="158"/>
        <v>0</v>
      </c>
      <c r="DZ165" s="582">
        <f t="shared" si="158"/>
        <v>0</v>
      </c>
      <c r="EA165" s="582">
        <f t="shared" si="158"/>
        <v>0</v>
      </c>
      <c r="EB165" s="582">
        <f t="shared" si="158"/>
        <v>0</v>
      </c>
      <c r="EC165" s="582">
        <f t="shared" ref="EC165:GN165" si="159">SUMIF($A$62:$A$157,$A$165,EC$62:EC$157)</f>
        <v>0</v>
      </c>
      <c r="ED165" s="582">
        <f t="shared" si="159"/>
        <v>0</v>
      </c>
      <c r="EE165" s="582">
        <f t="shared" si="159"/>
        <v>4286761.4800000004</v>
      </c>
      <c r="EF165" s="582">
        <f t="shared" si="159"/>
        <v>6986055.7699999996</v>
      </c>
      <c r="EG165" s="582">
        <f t="shared" si="159"/>
        <v>0</v>
      </c>
      <c r="EH165" s="582">
        <f t="shared" si="159"/>
        <v>0</v>
      </c>
      <c r="EI165" s="582">
        <f t="shared" si="159"/>
        <v>0</v>
      </c>
      <c r="EJ165" s="582">
        <f t="shared" si="159"/>
        <v>0</v>
      </c>
      <c r="EK165" s="582">
        <f t="shared" si="159"/>
        <v>0</v>
      </c>
      <c r="EL165" s="582">
        <f t="shared" si="159"/>
        <v>0</v>
      </c>
      <c r="EM165" s="582">
        <f t="shared" si="159"/>
        <v>0</v>
      </c>
      <c r="EN165" s="582">
        <f t="shared" si="159"/>
        <v>37856842.25</v>
      </c>
      <c r="EO165" s="582">
        <f t="shared" si="159"/>
        <v>0</v>
      </c>
      <c r="EP165" s="582">
        <f t="shared" si="159"/>
        <v>0</v>
      </c>
      <c r="EQ165" s="582">
        <f t="shared" si="159"/>
        <v>0</v>
      </c>
      <c r="ER165" s="582">
        <f t="shared" si="159"/>
        <v>0</v>
      </c>
      <c r="ES165" s="582">
        <f t="shared" si="159"/>
        <v>0</v>
      </c>
      <c r="ET165" s="582">
        <f t="shared" si="159"/>
        <v>0</v>
      </c>
      <c r="EU165" s="582">
        <f t="shared" si="159"/>
        <v>0</v>
      </c>
      <c r="EV165" s="582">
        <f t="shared" si="159"/>
        <v>0</v>
      </c>
      <c r="EW165" s="582">
        <f t="shared" si="159"/>
        <v>7320971.4000000004</v>
      </c>
      <c r="EX165" s="582">
        <f t="shared" si="159"/>
        <v>0</v>
      </c>
      <c r="EY165" s="582">
        <f t="shared" si="159"/>
        <v>0</v>
      </c>
      <c r="EZ165" s="582">
        <f t="shared" si="159"/>
        <v>0</v>
      </c>
      <c r="FA165" s="582">
        <f t="shared" si="159"/>
        <v>0</v>
      </c>
      <c r="FB165" s="582">
        <f t="shared" si="159"/>
        <v>0</v>
      </c>
      <c r="FC165" s="582">
        <f t="shared" si="159"/>
        <v>0</v>
      </c>
      <c r="FD165" s="582">
        <f t="shared" si="159"/>
        <v>0</v>
      </c>
      <c r="FE165" s="582">
        <f t="shared" si="159"/>
        <v>0</v>
      </c>
      <c r="FF165" s="582">
        <f t="shared" si="159"/>
        <v>0</v>
      </c>
      <c r="FG165" s="582">
        <f t="shared" si="159"/>
        <v>0</v>
      </c>
      <c r="FH165" s="582">
        <f t="shared" si="159"/>
        <v>0</v>
      </c>
      <c r="FI165" s="582">
        <f t="shared" si="159"/>
        <v>8569497.7599999998</v>
      </c>
      <c r="FJ165" s="582">
        <f t="shared" si="159"/>
        <v>0</v>
      </c>
      <c r="FK165" s="582">
        <f t="shared" si="159"/>
        <v>0</v>
      </c>
      <c r="FL165" s="582">
        <f t="shared" si="159"/>
        <v>0</v>
      </c>
      <c r="FM165" s="582">
        <f t="shared" si="159"/>
        <v>0</v>
      </c>
      <c r="FN165" s="582">
        <f t="shared" si="159"/>
        <v>0</v>
      </c>
      <c r="FO165" s="582">
        <f t="shared" si="159"/>
        <v>0</v>
      </c>
      <c r="FP165" s="582">
        <f t="shared" si="159"/>
        <v>0</v>
      </c>
      <c r="FQ165" s="582">
        <f t="shared" si="159"/>
        <v>35429639.719999999</v>
      </c>
      <c r="FR165" s="582">
        <f t="shared" si="159"/>
        <v>0</v>
      </c>
      <c r="FS165" s="582">
        <f t="shared" si="159"/>
        <v>0</v>
      </c>
      <c r="FT165" s="582">
        <f t="shared" si="159"/>
        <v>0</v>
      </c>
      <c r="FU165" s="582">
        <f t="shared" si="159"/>
        <v>0</v>
      </c>
      <c r="FV165" s="582">
        <f t="shared" si="159"/>
        <v>0</v>
      </c>
      <c r="FW165" s="582">
        <f t="shared" si="159"/>
        <v>0</v>
      </c>
      <c r="FX165" s="582">
        <f t="shared" si="159"/>
        <v>0</v>
      </c>
      <c r="FY165" s="582">
        <f t="shared" si="159"/>
        <v>0</v>
      </c>
      <c r="FZ165" s="582">
        <f t="shared" si="159"/>
        <v>0</v>
      </c>
      <c r="GA165" s="582">
        <f t="shared" si="159"/>
        <v>0</v>
      </c>
      <c r="GB165" s="582">
        <f t="shared" si="159"/>
        <v>0</v>
      </c>
      <c r="GC165" s="582">
        <f t="shared" si="159"/>
        <v>0</v>
      </c>
      <c r="GD165" s="582">
        <f t="shared" si="159"/>
        <v>0</v>
      </c>
      <c r="GE165" s="582">
        <f t="shared" si="159"/>
        <v>7677354.4400000004</v>
      </c>
      <c r="GF165" s="582">
        <f t="shared" si="159"/>
        <v>0</v>
      </c>
      <c r="GG165" s="582">
        <f t="shared" si="159"/>
        <v>0</v>
      </c>
      <c r="GH165" s="582">
        <f t="shared" si="159"/>
        <v>0</v>
      </c>
      <c r="GI165" s="582">
        <f t="shared" si="159"/>
        <v>0</v>
      </c>
      <c r="GJ165" s="582">
        <f t="shared" si="159"/>
        <v>0</v>
      </c>
      <c r="GK165" s="582">
        <f t="shared" si="159"/>
        <v>0</v>
      </c>
      <c r="GL165" s="582">
        <f t="shared" si="159"/>
        <v>0</v>
      </c>
      <c r="GM165" s="582">
        <f t="shared" si="159"/>
        <v>0</v>
      </c>
      <c r="GN165" s="582">
        <f t="shared" si="159"/>
        <v>0</v>
      </c>
      <c r="GO165" s="582">
        <f t="shared" ref="GO165:IZ165" si="160">SUMIF($A$62:$A$157,$A$165,GO$62:GO$157)</f>
        <v>0</v>
      </c>
      <c r="GP165" s="582">
        <f t="shared" si="160"/>
        <v>0</v>
      </c>
      <c r="GQ165" s="582">
        <f t="shared" si="160"/>
        <v>1782276.78</v>
      </c>
      <c r="GR165" s="582">
        <f t="shared" si="160"/>
        <v>0</v>
      </c>
      <c r="GS165" s="582">
        <f t="shared" si="160"/>
        <v>0</v>
      </c>
      <c r="GT165" s="582">
        <f t="shared" si="160"/>
        <v>0</v>
      </c>
      <c r="GU165" s="582">
        <f t="shared" si="160"/>
        <v>0</v>
      </c>
      <c r="GV165" s="582">
        <f t="shared" si="160"/>
        <v>0</v>
      </c>
      <c r="GW165" s="582">
        <f t="shared" si="160"/>
        <v>0</v>
      </c>
      <c r="GX165" s="582">
        <f t="shared" si="160"/>
        <v>0</v>
      </c>
      <c r="GY165" s="582">
        <f t="shared" si="160"/>
        <v>10280351.699999999</v>
      </c>
      <c r="GZ165" s="582">
        <f t="shared" si="160"/>
        <v>0</v>
      </c>
      <c r="HA165" s="582">
        <f t="shared" si="160"/>
        <v>0</v>
      </c>
      <c r="HB165" s="582">
        <f t="shared" si="160"/>
        <v>0</v>
      </c>
      <c r="HC165" s="582">
        <f t="shared" si="160"/>
        <v>12782343.199999999</v>
      </c>
      <c r="HD165" s="582">
        <f t="shared" si="160"/>
        <v>0</v>
      </c>
      <c r="HE165" s="582">
        <f t="shared" si="160"/>
        <v>0</v>
      </c>
      <c r="HF165" s="582">
        <f t="shared" si="160"/>
        <v>0</v>
      </c>
      <c r="HG165" s="582">
        <f t="shared" si="160"/>
        <v>0</v>
      </c>
      <c r="HH165" s="582">
        <f t="shared" si="160"/>
        <v>0</v>
      </c>
      <c r="HI165" s="582">
        <f t="shared" si="160"/>
        <v>0</v>
      </c>
      <c r="HJ165" s="582">
        <f t="shared" si="160"/>
        <v>0</v>
      </c>
      <c r="HK165" s="582">
        <f t="shared" si="160"/>
        <v>37433553.539999999</v>
      </c>
      <c r="HL165" s="582">
        <f t="shared" si="160"/>
        <v>0</v>
      </c>
      <c r="HM165" s="582">
        <f t="shared" si="160"/>
        <v>0</v>
      </c>
      <c r="HN165" s="582">
        <f t="shared" si="160"/>
        <v>0</v>
      </c>
      <c r="HO165" s="582">
        <f t="shared" si="160"/>
        <v>0</v>
      </c>
      <c r="HP165" s="582">
        <f t="shared" si="160"/>
        <v>0</v>
      </c>
      <c r="HQ165" s="582">
        <f t="shared" si="160"/>
        <v>0</v>
      </c>
      <c r="HR165" s="582">
        <f t="shared" si="160"/>
        <v>0</v>
      </c>
      <c r="HS165" s="582">
        <f t="shared" si="160"/>
        <v>14678894.439999999</v>
      </c>
      <c r="HT165" s="582">
        <f t="shared" si="160"/>
        <v>5125879.5199999996</v>
      </c>
      <c r="HU165" s="582">
        <f t="shared" si="160"/>
        <v>0</v>
      </c>
      <c r="HV165" s="582">
        <f t="shared" si="160"/>
        <v>0</v>
      </c>
      <c r="HW165" s="582">
        <f t="shared" si="160"/>
        <v>0</v>
      </c>
      <c r="HX165" s="582">
        <f t="shared" si="160"/>
        <v>0</v>
      </c>
      <c r="HY165" s="582">
        <f t="shared" si="160"/>
        <v>0</v>
      </c>
      <c r="HZ165" s="582">
        <f t="shared" si="160"/>
        <v>0</v>
      </c>
      <c r="IA165" s="582">
        <f t="shared" si="160"/>
        <v>0</v>
      </c>
      <c r="IB165" s="582">
        <f t="shared" si="160"/>
        <v>0</v>
      </c>
      <c r="IC165" s="582">
        <f t="shared" si="160"/>
        <v>0</v>
      </c>
      <c r="ID165" s="582">
        <f t="shared" si="160"/>
        <v>0</v>
      </c>
      <c r="IE165" s="582">
        <f t="shared" si="160"/>
        <v>0</v>
      </c>
      <c r="IF165" s="582">
        <f t="shared" si="160"/>
        <v>0</v>
      </c>
      <c r="IG165" s="582">
        <f t="shared" si="160"/>
        <v>0</v>
      </c>
      <c r="IH165" s="582">
        <f t="shared" si="160"/>
        <v>0</v>
      </c>
      <c r="II165" s="582">
        <f t="shared" si="160"/>
        <v>59821418.119999997</v>
      </c>
      <c r="IJ165" s="582">
        <f t="shared" si="160"/>
        <v>16615854.68</v>
      </c>
      <c r="IK165" s="582">
        <f t="shared" si="160"/>
        <v>0</v>
      </c>
      <c r="IL165" s="582">
        <f t="shared" si="160"/>
        <v>0</v>
      </c>
      <c r="IM165" s="582">
        <f t="shared" si="160"/>
        <v>0</v>
      </c>
      <c r="IN165" s="582">
        <f t="shared" si="160"/>
        <v>0</v>
      </c>
      <c r="IO165" s="582">
        <f t="shared" si="160"/>
        <v>0</v>
      </c>
      <c r="IP165" s="582">
        <f t="shared" si="160"/>
        <v>0</v>
      </c>
      <c r="IQ165" s="582">
        <f t="shared" si="160"/>
        <v>0</v>
      </c>
      <c r="IR165" s="582">
        <f t="shared" si="160"/>
        <v>0</v>
      </c>
      <c r="IS165" s="582">
        <f t="shared" si="160"/>
        <v>0</v>
      </c>
      <c r="IT165" s="582">
        <f t="shared" si="160"/>
        <v>45510788.109999999</v>
      </c>
      <c r="IU165" s="582">
        <f t="shared" si="160"/>
        <v>111462617.40000001</v>
      </c>
      <c r="IV165" s="582">
        <f t="shared" si="160"/>
        <v>0</v>
      </c>
      <c r="IW165" s="582">
        <f t="shared" si="160"/>
        <v>0</v>
      </c>
      <c r="IX165" s="582">
        <f t="shared" si="160"/>
        <v>0</v>
      </c>
      <c r="IY165" s="582">
        <f t="shared" si="160"/>
        <v>0</v>
      </c>
      <c r="IZ165" s="582">
        <f t="shared" si="160"/>
        <v>0</v>
      </c>
      <c r="JA165" s="582">
        <f t="shared" ref="JA165:LL165" si="161">SUMIF($A$62:$A$157,$A$165,JA$62:JA$157)</f>
        <v>0</v>
      </c>
      <c r="JB165" s="582">
        <f t="shared" si="161"/>
        <v>0</v>
      </c>
      <c r="JC165" s="582">
        <f t="shared" si="161"/>
        <v>0</v>
      </c>
      <c r="JD165" s="582">
        <f t="shared" si="161"/>
        <v>0</v>
      </c>
      <c r="JE165" s="582">
        <f t="shared" si="161"/>
        <v>0</v>
      </c>
      <c r="JF165" s="582">
        <f t="shared" si="161"/>
        <v>3557129.48</v>
      </c>
      <c r="JG165" s="582">
        <f t="shared" si="161"/>
        <v>9999.6299999999992</v>
      </c>
      <c r="JH165" s="582">
        <f t="shared" si="161"/>
        <v>0</v>
      </c>
      <c r="JI165" s="582">
        <f t="shared" si="161"/>
        <v>0</v>
      </c>
      <c r="JJ165" s="582">
        <f t="shared" si="161"/>
        <v>0</v>
      </c>
      <c r="JK165" s="582">
        <f t="shared" si="161"/>
        <v>0</v>
      </c>
      <c r="JL165" s="582">
        <f t="shared" si="161"/>
        <v>35932291.75</v>
      </c>
      <c r="JM165" s="582">
        <f t="shared" si="161"/>
        <v>0</v>
      </c>
      <c r="JN165" s="582">
        <f t="shared" si="161"/>
        <v>0</v>
      </c>
      <c r="JO165" s="582">
        <f t="shared" si="161"/>
        <v>0</v>
      </c>
      <c r="JP165" s="582">
        <f t="shared" si="161"/>
        <v>0</v>
      </c>
      <c r="JQ165" s="582">
        <f t="shared" si="161"/>
        <v>0</v>
      </c>
      <c r="JR165" s="582">
        <f t="shared" si="161"/>
        <v>0</v>
      </c>
      <c r="JS165" s="582">
        <f t="shared" si="161"/>
        <v>61847278</v>
      </c>
      <c r="JT165" s="582">
        <f t="shared" si="161"/>
        <v>35250603.740000002</v>
      </c>
      <c r="JU165" s="582">
        <f t="shared" si="161"/>
        <v>0</v>
      </c>
      <c r="JV165" s="582">
        <f t="shared" si="161"/>
        <v>0</v>
      </c>
      <c r="JW165" s="582">
        <f t="shared" si="161"/>
        <v>0</v>
      </c>
      <c r="JX165" s="582">
        <f t="shared" si="161"/>
        <v>0</v>
      </c>
      <c r="JY165" s="582">
        <f t="shared" si="161"/>
        <v>0</v>
      </c>
      <c r="JZ165" s="582">
        <f t="shared" si="161"/>
        <v>0</v>
      </c>
      <c r="KA165" s="582">
        <f t="shared" si="161"/>
        <v>0</v>
      </c>
      <c r="KB165" s="582">
        <f t="shared" si="161"/>
        <v>0</v>
      </c>
      <c r="KC165" s="582">
        <f t="shared" si="161"/>
        <v>0</v>
      </c>
      <c r="KD165" s="582">
        <f t="shared" si="161"/>
        <v>0</v>
      </c>
      <c r="KE165" s="582">
        <f t="shared" si="161"/>
        <v>0</v>
      </c>
      <c r="KF165" s="582">
        <f t="shared" si="161"/>
        <v>0</v>
      </c>
      <c r="KG165" s="582">
        <f t="shared" si="161"/>
        <v>0</v>
      </c>
      <c r="KH165" s="582">
        <f t="shared" si="161"/>
        <v>0</v>
      </c>
      <c r="KI165" s="582">
        <f t="shared" si="161"/>
        <v>110030886.36</v>
      </c>
      <c r="KJ165" s="582">
        <f t="shared" si="161"/>
        <v>0</v>
      </c>
      <c r="KK165" s="582">
        <f t="shared" si="161"/>
        <v>0</v>
      </c>
      <c r="KL165" s="582">
        <f t="shared" si="161"/>
        <v>0</v>
      </c>
      <c r="KM165" s="582">
        <f t="shared" si="161"/>
        <v>0</v>
      </c>
      <c r="KN165" s="582">
        <f t="shared" si="161"/>
        <v>0</v>
      </c>
      <c r="KO165" s="582">
        <f t="shared" si="161"/>
        <v>0</v>
      </c>
      <c r="KP165" s="582">
        <f t="shared" si="161"/>
        <v>0</v>
      </c>
      <c r="KQ165" s="582">
        <f t="shared" si="161"/>
        <v>0</v>
      </c>
      <c r="KR165" s="582">
        <f t="shared" si="161"/>
        <v>2099045.7000000002</v>
      </c>
      <c r="KS165" s="582">
        <f t="shared" si="161"/>
        <v>0</v>
      </c>
      <c r="KT165" s="582">
        <f t="shared" si="161"/>
        <v>0</v>
      </c>
      <c r="KU165" s="582">
        <f t="shared" si="161"/>
        <v>0</v>
      </c>
      <c r="KV165" s="582">
        <f t="shared" si="161"/>
        <v>0</v>
      </c>
      <c r="KW165" s="582">
        <f t="shared" si="161"/>
        <v>0</v>
      </c>
      <c r="KX165" s="582">
        <f t="shared" si="161"/>
        <v>44467166.850000001</v>
      </c>
      <c r="KY165" s="582">
        <f t="shared" si="161"/>
        <v>0</v>
      </c>
      <c r="KZ165" s="582">
        <f t="shared" si="161"/>
        <v>58539020.009999998</v>
      </c>
      <c r="LA165" s="582">
        <f t="shared" si="161"/>
        <v>0</v>
      </c>
      <c r="LB165" s="582">
        <f t="shared" si="161"/>
        <v>0</v>
      </c>
      <c r="LC165" s="582">
        <f t="shared" si="161"/>
        <v>0</v>
      </c>
      <c r="LD165" s="582">
        <f t="shared" si="161"/>
        <v>0</v>
      </c>
      <c r="LE165" s="582">
        <f t="shared" si="161"/>
        <v>0</v>
      </c>
      <c r="LF165" s="582">
        <f t="shared" si="161"/>
        <v>0</v>
      </c>
      <c r="LG165" s="582">
        <f t="shared" si="161"/>
        <v>0</v>
      </c>
      <c r="LH165" s="582">
        <f t="shared" si="161"/>
        <v>42489934.170000002</v>
      </c>
      <c r="LI165" s="582">
        <f t="shared" si="161"/>
        <v>11170657.58</v>
      </c>
      <c r="LJ165" s="582">
        <f t="shared" si="161"/>
        <v>12287721.17</v>
      </c>
      <c r="LK165" s="582">
        <f t="shared" si="161"/>
        <v>18959896.870000001</v>
      </c>
      <c r="LL165" s="582">
        <f t="shared" si="161"/>
        <v>0</v>
      </c>
      <c r="LM165" s="582">
        <f t="shared" ref="LM165:NX165" si="162">SUMIF($A$62:$A$157,$A$165,LM$62:LM$157)</f>
        <v>0</v>
      </c>
      <c r="LN165" s="582">
        <f t="shared" si="162"/>
        <v>0</v>
      </c>
      <c r="LO165" s="582">
        <f t="shared" si="162"/>
        <v>0</v>
      </c>
      <c r="LP165" s="582">
        <f t="shared" si="162"/>
        <v>0</v>
      </c>
      <c r="LQ165" s="582">
        <f t="shared" si="162"/>
        <v>0</v>
      </c>
      <c r="LR165" s="582">
        <f t="shared" si="162"/>
        <v>0</v>
      </c>
      <c r="LS165" s="582">
        <f t="shared" si="162"/>
        <v>7064919.5099999998</v>
      </c>
      <c r="LT165" s="582">
        <f t="shared" si="162"/>
        <v>0</v>
      </c>
      <c r="LU165" s="582">
        <f t="shared" si="162"/>
        <v>0</v>
      </c>
      <c r="LV165" s="582">
        <f t="shared" si="162"/>
        <v>89925073.040000007</v>
      </c>
      <c r="LW165" s="582">
        <f t="shared" si="162"/>
        <v>6690234.5899999999</v>
      </c>
      <c r="LX165" s="582">
        <f t="shared" si="162"/>
        <v>21677310.25</v>
      </c>
      <c r="LY165" s="582">
        <f t="shared" si="162"/>
        <v>0</v>
      </c>
      <c r="LZ165" s="582">
        <f t="shared" si="162"/>
        <v>0</v>
      </c>
      <c r="MA165" s="582">
        <f t="shared" si="162"/>
        <v>0</v>
      </c>
      <c r="MB165" s="582">
        <f t="shared" si="162"/>
        <v>0</v>
      </c>
      <c r="MC165" s="582">
        <f t="shared" si="162"/>
        <v>0</v>
      </c>
      <c r="MD165" s="582">
        <f t="shared" si="162"/>
        <v>0</v>
      </c>
      <c r="ME165" s="582">
        <f t="shared" si="162"/>
        <v>0</v>
      </c>
      <c r="MF165" s="582">
        <f t="shared" si="162"/>
        <v>1303213.17</v>
      </c>
      <c r="MG165" s="582">
        <f t="shared" si="162"/>
        <v>0</v>
      </c>
      <c r="MH165" s="582">
        <f t="shared" si="162"/>
        <v>35962556.170000002</v>
      </c>
      <c r="MI165" s="582">
        <f t="shared" si="162"/>
        <v>0</v>
      </c>
      <c r="MJ165" s="582">
        <f t="shared" si="162"/>
        <v>0</v>
      </c>
      <c r="MK165" s="582">
        <f t="shared" si="162"/>
        <v>0</v>
      </c>
      <c r="ML165" s="582">
        <f t="shared" si="162"/>
        <v>0</v>
      </c>
      <c r="MM165" s="582">
        <f t="shared" si="162"/>
        <v>0</v>
      </c>
      <c r="MN165" s="582">
        <f t="shared" si="162"/>
        <v>0</v>
      </c>
      <c r="MO165" s="582">
        <f t="shared" si="162"/>
        <v>0</v>
      </c>
      <c r="MP165" s="582">
        <f t="shared" si="162"/>
        <v>0</v>
      </c>
      <c r="MQ165" s="582">
        <f t="shared" si="162"/>
        <v>0</v>
      </c>
      <c r="MR165" s="582">
        <f t="shared" si="162"/>
        <v>0</v>
      </c>
      <c r="MS165" s="582">
        <f t="shared" si="162"/>
        <v>0</v>
      </c>
      <c r="MT165" s="582">
        <f t="shared" si="162"/>
        <v>100850570.80000001</v>
      </c>
      <c r="MU165" s="582">
        <f t="shared" si="162"/>
        <v>0</v>
      </c>
      <c r="MV165" s="582">
        <f t="shared" si="162"/>
        <v>0</v>
      </c>
      <c r="MW165" s="582">
        <f t="shared" si="162"/>
        <v>0</v>
      </c>
      <c r="MX165" s="582">
        <f t="shared" si="162"/>
        <v>0</v>
      </c>
      <c r="MY165" s="582">
        <f t="shared" si="162"/>
        <v>0</v>
      </c>
      <c r="MZ165" s="582">
        <f t="shared" si="162"/>
        <v>0</v>
      </c>
      <c r="NA165" s="582">
        <f t="shared" si="162"/>
        <v>0</v>
      </c>
      <c r="NB165" s="582">
        <f t="shared" si="162"/>
        <v>0</v>
      </c>
      <c r="NC165" s="582">
        <f t="shared" si="162"/>
        <v>0</v>
      </c>
      <c r="ND165" s="582">
        <f t="shared" si="162"/>
        <v>0</v>
      </c>
      <c r="NE165" s="582">
        <f t="shared" si="162"/>
        <v>392644959.25999999</v>
      </c>
      <c r="NF165" s="582">
        <f t="shared" si="162"/>
        <v>0</v>
      </c>
      <c r="NG165" s="582">
        <f t="shared" si="162"/>
        <v>0</v>
      </c>
      <c r="NH165" s="582">
        <f t="shared" si="162"/>
        <v>0</v>
      </c>
      <c r="NI165" s="582">
        <f t="shared" si="162"/>
        <v>0</v>
      </c>
      <c r="NJ165" s="582">
        <f t="shared" si="162"/>
        <v>0</v>
      </c>
      <c r="NK165" s="582">
        <f t="shared" si="162"/>
        <v>68473547.829999998</v>
      </c>
      <c r="NL165" s="582">
        <f t="shared" si="162"/>
        <v>2507046.89</v>
      </c>
      <c r="NM165" s="582">
        <f t="shared" si="162"/>
        <v>0</v>
      </c>
      <c r="NN165" s="582">
        <f t="shared" si="162"/>
        <v>0</v>
      </c>
      <c r="NO165" s="582">
        <f t="shared" si="162"/>
        <v>0</v>
      </c>
      <c r="NP165" s="582">
        <f t="shared" si="162"/>
        <v>0</v>
      </c>
      <c r="NQ165" s="582">
        <f t="shared" si="162"/>
        <v>14484755.869999999</v>
      </c>
      <c r="NR165" s="582">
        <f t="shared" si="162"/>
        <v>0</v>
      </c>
      <c r="NS165" s="582">
        <f t="shared" si="162"/>
        <v>0</v>
      </c>
      <c r="NT165" s="582">
        <f t="shared" si="162"/>
        <v>0</v>
      </c>
      <c r="NU165" s="582">
        <f t="shared" si="162"/>
        <v>0</v>
      </c>
      <c r="NV165" s="582">
        <f t="shared" si="162"/>
        <v>0</v>
      </c>
      <c r="NW165" s="582">
        <f t="shared" si="162"/>
        <v>0</v>
      </c>
      <c r="NX165" s="582">
        <f t="shared" si="162"/>
        <v>60703642.439999998</v>
      </c>
      <c r="NY165" s="582">
        <f t="shared" ref="NY165:QJ165" si="163">SUMIF($A$62:$A$157,$A$165,NY$62:NY$157)</f>
        <v>14428584.17</v>
      </c>
      <c r="NZ165" s="582">
        <f t="shared" si="163"/>
        <v>0</v>
      </c>
      <c r="OA165" s="582">
        <f t="shared" si="163"/>
        <v>0</v>
      </c>
      <c r="OB165" s="582">
        <f t="shared" si="163"/>
        <v>0</v>
      </c>
      <c r="OC165" s="582">
        <f t="shared" si="163"/>
        <v>0</v>
      </c>
      <c r="OD165" s="582">
        <f t="shared" si="163"/>
        <v>0</v>
      </c>
      <c r="OE165" s="582">
        <f t="shared" si="163"/>
        <v>338708259.19</v>
      </c>
      <c r="OF165" s="582">
        <f t="shared" si="163"/>
        <v>0</v>
      </c>
      <c r="OG165" s="582">
        <f t="shared" si="163"/>
        <v>0</v>
      </c>
      <c r="OH165" s="582">
        <f t="shared" si="163"/>
        <v>7328716.6600000001</v>
      </c>
      <c r="OI165" s="582">
        <f t="shared" si="163"/>
        <v>0</v>
      </c>
      <c r="OJ165" s="582">
        <f t="shared" si="163"/>
        <v>0</v>
      </c>
      <c r="OK165" s="582">
        <f t="shared" si="163"/>
        <v>0</v>
      </c>
      <c r="OL165" s="582">
        <f t="shared" si="163"/>
        <v>0</v>
      </c>
      <c r="OM165" s="582">
        <f t="shared" si="163"/>
        <v>0</v>
      </c>
      <c r="ON165" s="582">
        <f t="shared" si="163"/>
        <v>0</v>
      </c>
      <c r="OO165" s="582">
        <f t="shared" si="163"/>
        <v>947341.96</v>
      </c>
      <c r="OP165" s="582">
        <f t="shared" si="163"/>
        <v>2823953.54</v>
      </c>
      <c r="OQ165" s="582">
        <f t="shared" si="163"/>
        <v>0</v>
      </c>
      <c r="OR165" s="582">
        <f t="shared" si="163"/>
        <v>0</v>
      </c>
      <c r="OS165" s="582">
        <f t="shared" si="163"/>
        <v>0</v>
      </c>
      <c r="OT165" s="582">
        <f t="shared" si="163"/>
        <v>1479841.39</v>
      </c>
      <c r="OU165" s="582">
        <f t="shared" si="163"/>
        <v>0</v>
      </c>
      <c r="OV165" s="582">
        <f t="shared" si="163"/>
        <v>0</v>
      </c>
      <c r="OW165" s="582">
        <f t="shared" si="163"/>
        <v>0</v>
      </c>
      <c r="OX165" s="582">
        <f t="shared" si="163"/>
        <v>0</v>
      </c>
      <c r="OY165" s="582">
        <f t="shared" si="163"/>
        <v>0</v>
      </c>
      <c r="OZ165" s="582">
        <f t="shared" si="163"/>
        <v>0</v>
      </c>
      <c r="PA165" s="582">
        <f t="shared" si="163"/>
        <v>0</v>
      </c>
      <c r="PB165" s="582">
        <f t="shared" si="163"/>
        <v>0</v>
      </c>
      <c r="PC165" s="582">
        <f t="shared" si="163"/>
        <v>21055990.149999999</v>
      </c>
      <c r="PD165" s="582">
        <f t="shared" si="163"/>
        <v>0</v>
      </c>
      <c r="PE165" s="582">
        <f t="shared" si="163"/>
        <v>0</v>
      </c>
      <c r="PF165" s="582">
        <f t="shared" si="163"/>
        <v>0</v>
      </c>
      <c r="PG165" s="582">
        <f t="shared" si="163"/>
        <v>0</v>
      </c>
      <c r="PH165" s="582">
        <f t="shared" si="163"/>
        <v>0</v>
      </c>
      <c r="PI165" s="582">
        <f t="shared" si="163"/>
        <v>0</v>
      </c>
      <c r="PJ165" s="582">
        <f t="shared" si="163"/>
        <v>0</v>
      </c>
      <c r="PK165" s="582">
        <f t="shared" si="163"/>
        <v>0</v>
      </c>
      <c r="PL165" s="582">
        <f t="shared" si="163"/>
        <v>0</v>
      </c>
      <c r="PM165" s="582">
        <f t="shared" si="163"/>
        <v>0</v>
      </c>
      <c r="PN165" s="582">
        <f t="shared" si="163"/>
        <v>0</v>
      </c>
      <c r="PO165" s="582">
        <f t="shared" si="163"/>
        <v>0</v>
      </c>
      <c r="PP165" s="582">
        <f t="shared" si="163"/>
        <v>0</v>
      </c>
      <c r="PQ165" s="582">
        <f t="shared" si="163"/>
        <v>0</v>
      </c>
      <c r="PR165" s="582">
        <f t="shared" si="163"/>
        <v>0</v>
      </c>
      <c r="PS165" s="582">
        <f t="shared" si="163"/>
        <v>0</v>
      </c>
      <c r="PT165" s="582">
        <f t="shared" si="163"/>
        <v>0</v>
      </c>
      <c r="PU165" s="582">
        <f t="shared" si="163"/>
        <v>57447958.109999999</v>
      </c>
      <c r="PV165" s="582">
        <f t="shared" si="163"/>
        <v>0</v>
      </c>
      <c r="PW165" s="582">
        <f t="shared" si="163"/>
        <v>0</v>
      </c>
      <c r="PX165" s="582">
        <f t="shared" si="163"/>
        <v>0</v>
      </c>
      <c r="PY165" s="582">
        <f t="shared" si="163"/>
        <v>45081861.079999998</v>
      </c>
      <c r="PZ165" s="582">
        <f t="shared" si="163"/>
        <v>0</v>
      </c>
      <c r="QA165" s="582">
        <f t="shared" si="163"/>
        <v>0</v>
      </c>
      <c r="QB165" s="582">
        <f t="shared" si="163"/>
        <v>0</v>
      </c>
      <c r="QC165" s="582">
        <f t="shared" si="163"/>
        <v>0</v>
      </c>
      <c r="QD165" s="582">
        <f t="shared" si="163"/>
        <v>0</v>
      </c>
      <c r="QE165" s="582">
        <f t="shared" si="163"/>
        <v>0</v>
      </c>
      <c r="QF165" s="582">
        <f t="shared" si="163"/>
        <v>0</v>
      </c>
      <c r="QG165" s="582">
        <f t="shared" si="163"/>
        <v>0</v>
      </c>
      <c r="QH165" s="582">
        <f t="shared" si="163"/>
        <v>0</v>
      </c>
      <c r="QI165" s="582">
        <f t="shared" si="163"/>
        <v>0</v>
      </c>
      <c r="QJ165" s="582">
        <f t="shared" si="163"/>
        <v>0</v>
      </c>
      <c r="QK165" s="582">
        <f t="shared" ref="QK165:SV165" si="164">SUMIF($A$62:$A$157,$A$165,QK$62:QK$157)</f>
        <v>0</v>
      </c>
      <c r="QL165" s="582">
        <f t="shared" si="164"/>
        <v>0</v>
      </c>
      <c r="QM165" s="582">
        <f t="shared" si="164"/>
        <v>0</v>
      </c>
      <c r="QN165" s="582">
        <f t="shared" si="164"/>
        <v>0</v>
      </c>
      <c r="QO165" s="582">
        <f t="shared" si="164"/>
        <v>0</v>
      </c>
      <c r="QP165" s="582">
        <f t="shared" si="164"/>
        <v>3000</v>
      </c>
      <c r="QQ165" s="582">
        <f t="shared" si="164"/>
        <v>0</v>
      </c>
      <c r="QR165" s="582">
        <f t="shared" si="164"/>
        <v>0</v>
      </c>
      <c r="QS165" s="582">
        <f t="shared" si="164"/>
        <v>0</v>
      </c>
      <c r="QT165" s="582">
        <f t="shared" si="164"/>
        <v>0</v>
      </c>
      <c r="QU165" s="582">
        <f t="shared" si="164"/>
        <v>9092382.0399999991</v>
      </c>
      <c r="QV165" s="582">
        <f t="shared" si="164"/>
        <v>0</v>
      </c>
      <c r="QW165" s="582">
        <f t="shared" si="164"/>
        <v>0</v>
      </c>
      <c r="QX165" s="582">
        <f t="shared" si="164"/>
        <v>0</v>
      </c>
      <c r="QY165" s="582">
        <f t="shared" si="164"/>
        <v>0</v>
      </c>
      <c r="QZ165" s="582">
        <f t="shared" si="164"/>
        <v>0</v>
      </c>
      <c r="RA165" s="582">
        <f t="shared" si="164"/>
        <v>0</v>
      </c>
      <c r="RB165" s="582">
        <f t="shared" si="164"/>
        <v>0</v>
      </c>
      <c r="RC165" s="582">
        <f t="shared" si="164"/>
        <v>0</v>
      </c>
      <c r="RD165" s="582">
        <f t="shared" si="164"/>
        <v>0</v>
      </c>
      <c r="RE165" s="582">
        <f t="shared" si="164"/>
        <v>0</v>
      </c>
      <c r="RF165" s="582">
        <f t="shared" si="164"/>
        <v>0</v>
      </c>
      <c r="RG165" s="582">
        <f t="shared" si="164"/>
        <v>0</v>
      </c>
      <c r="RH165" s="582">
        <f t="shared" si="164"/>
        <v>36541108.399999999</v>
      </c>
      <c r="RI165" s="582">
        <f t="shared" si="164"/>
        <v>171370.5</v>
      </c>
      <c r="RJ165" s="582">
        <f t="shared" si="164"/>
        <v>0</v>
      </c>
      <c r="RK165" s="582">
        <f t="shared" si="164"/>
        <v>0</v>
      </c>
      <c r="RL165" s="582">
        <f t="shared" si="164"/>
        <v>0</v>
      </c>
      <c r="RM165" s="582">
        <f t="shared" si="164"/>
        <v>0</v>
      </c>
      <c r="RN165" s="582">
        <f t="shared" si="164"/>
        <v>0</v>
      </c>
      <c r="RO165" s="582">
        <f t="shared" si="164"/>
        <v>0</v>
      </c>
      <c r="RP165" s="582">
        <f t="shared" si="164"/>
        <v>0</v>
      </c>
      <c r="RQ165" s="582">
        <f t="shared" si="164"/>
        <v>0</v>
      </c>
      <c r="RR165" s="582">
        <f t="shared" si="164"/>
        <v>0</v>
      </c>
      <c r="RS165" s="582">
        <f t="shared" si="164"/>
        <v>0</v>
      </c>
      <c r="RT165" s="582">
        <f t="shared" si="164"/>
        <v>0</v>
      </c>
      <c r="RU165" s="582">
        <f t="shared" si="164"/>
        <v>0</v>
      </c>
      <c r="RV165" s="582">
        <f t="shared" si="164"/>
        <v>0</v>
      </c>
      <c r="RW165" s="582">
        <f t="shared" si="164"/>
        <v>0</v>
      </c>
      <c r="RX165" s="582">
        <f t="shared" si="164"/>
        <v>0</v>
      </c>
      <c r="RY165" s="582">
        <f t="shared" si="164"/>
        <v>0</v>
      </c>
      <c r="RZ165" s="582">
        <f t="shared" si="164"/>
        <v>0</v>
      </c>
      <c r="SA165" s="582">
        <f t="shared" si="164"/>
        <v>0</v>
      </c>
      <c r="SB165" s="582">
        <f t="shared" si="164"/>
        <v>9858693.6199999992</v>
      </c>
      <c r="SC165" s="582">
        <f t="shared" si="164"/>
        <v>0</v>
      </c>
      <c r="SD165" s="582">
        <f t="shared" si="164"/>
        <v>0</v>
      </c>
      <c r="SE165" s="582">
        <f t="shared" si="164"/>
        <v>0</v>
      </c>
      <c r="SF165" s="582">
        <f t="shared" si="164"/>
        <v>0</v>
      </c>
      <c r="SG165" s="582">
        <f t="shared" si="164"/>
        <v>0</v>
      </c>
      <c r="SH165" s="582">
        <f t="shared" si="164"/>
        <v>0</v>
      </c>
      <c r="SI165" s="582">
        <f t="shared" si="164"/>
        <v>0</v>
      </c>
      <c r="SJ165" s="582">
        <f t="shared" si="164"/>
        <v>0</v>
      </c>
      <c r="SK165" s="582">
        <f t="shared" si="164"/>
        <v>0</v>
      </c>
      <c r="SL165" s="582">
        <f t="shared" si="164"/>
        <v>0</v>
      </c>
      <c r="SM165" s="582">
        <f t="shared" si="164"/>
        <v>0</v>
      </c>
      <c r="SN165" s="582">
        <f t="shared" si="164"/>
        <v>10255114.24</v>
      </c>
      <c r="SO165" s="582">
        <f t="shared" si="164"/>
        <v>0</v>
      </c>
      <c r="SP165" s="582">
        <f t="shared" si="164"/>
        <v>0</v>
      </c>
      <c r="SQ165" s="582">
        <f t="shared" si="164"/>
        <v>0</v>
      </c>
      <c r="SR165" s="582">
        <f t="shared" si="164"/>
        <v>0</v>
      </c>
      <c r="SS165" s="582">
        <f t="shared" si="164"/>
        <v>0</v>
      </c>
      <c r="ST165" s="582">
        <f t="shared" si="164"/>
        <v>0</v>
      </c>
      <c r="SU165" s="582">
        <f t="shared" si="164"/>
        <v>0</v>
      </c>
      <c r="SV165" s="582">
        <f t="shared" si="164"/>
        <v>10463003.029999999</v>
      </c>
      <c r="SW165" s="582">
        <f t="shared" ref="SW165:VH165" si="165">SUMIF($A$62:$A$157,$A$165,SW$62:SW$157)</f>
        <v>0</v>
      </c>
      <c r="SX165" s="582">
        <f t="shared" si="165"/>
        <v>0</v>
      </c>
      <c r="SY165" s="582">
        <f t="shared" si="165"/>
        <v>0</v>
      </c>
      <c r="SZ165" s="582">
        <f t="shared" si="165"/>
        <v>0</v>
      </c>
      <c r="TA165" s="582">
        <f t="shared" si="165"/>
        <v>0</v>
      </c>
      <c r="TB165" s="582">
        <f t="shared" si="165"/>
        <v>0</v>
      </c>
      <c r="TC165" s="582">
        <f t="shared" si="165"/>
        <v>0</v>
      </c>
      <c r="TD165" s="582">
        <f t="shared" si="165"/>
        <v>0</v>
      </c>
      <c r="TE165" s="582">
        <f t="shared" si="165"/>
        <v>0</v>
      </c>
      <c r="TF165" s="582">
        <f t="shared" si="165"/>
        <v>0</v>
      </c>
      <c r="TG165" s="582">
        <f t="shared" si="165"/>
        <v>0</v>
      </c>
      <c r="TH165" s="582">
        <f t="shared" si="165"/>
        <v>0</v>
      </c>
      <c r="TI165" s="582">
        <f t="shared" si="165"/>
        <v>0</v>
      </c>
      <c r="TJ165" s="582">
        <f t="shared" si="165"/>
        <v>23928684.309999999</v>
      </c>
      <c r="TK165" s="582">
        <f t="shared" si="165"/>
        <v>0</v>
      </c>
      <c r="TL165" s="582">
        <f t="shared" si="165"/>
        <v>0</v>
      </c>
      <c r="TM165" s="582">
        <f t="shared" si="165"/>
        <v>73200</v>
      </c>
      <c r="TN165" s="582">
        <f t="shared" si="165"/>
        <v>0</v>
      </c>
      <c r="TO165" s="582">
        <f t="shared" si="165"/>
        <v>0</v>
      </c>
      <c r="TP165" s="582">
        <f t="shared" si="165"/>
        <v>0</v>
      </c>
      <c r="TQ165" s="582">
        <f t="shared" si="165"/>
        <v>0</v>
      </c>
      <c r="TR165" s="582">
        <f t="shared" si="165"/>
        <v>0</v>
      </c>
      <c r="TS165" s="582">
        <f t="shared" si="165"/>
        <v>0</v>
      </c>
      <c r="TT165" s="582">
        <f t="shared" si="165"/>
        <v>0</v>
      </c>
      <c r="TU165" s="582">
        <f t="shared" si="165"/>
        <v>0</v>
      </c>
      <c r="TV165" s="582">
        <f t="shared" si="165"/>
        <v>0</v>
      </c>
      <c r="TW165" s="582">
        <f t="shared" si="165"/>
        <v>0</v>
      </c>
      <c r="TX165" s="582">
        <f t="shared" si="165"/>
        <v>0</v>
      </c>
      <c r="TY165" s="582">
        <f t="shared" si="165"/>
        <v>0</v>
      </c>
      <c r="TZ165" s="582">
        <f t="shared" si="165"/>
        <v>3571760.93</v>
      </c>
      <c r="UA165" s="582">
        <f t="shared" si="165"/>
        <v>0</v>
      </c>
      <c r="UB165" s="582">
        <f t="shared" si="165"/>
        <v>11329854.84</v>
      </c>
      <c r="UC165" s="582">
        <f t="shared" si="165"/>
        <v>0</v>
      </c>
      <c r="UD165" s="582">
        <f t="shared" si="165"/>
        <v>0</v>
      </c>
      <c r="UE165" s="582">
        <f t="shared" si="165"/>
        <v>0</v>
      </c>
      <c r="UF165" s="582">
        <f t="shared" si="165"/>
        <v>3098701.25</v>
      </c>
      <c r="UG165" s="582">
        <f t="shared" si="165"/>
        <v>0</v>
      </c>
      <c r="UH165" s="582">
        <f t="shared" si="165"/>
        <v>0</v>
      </c>
      <c r="UI165" s="582">
        <f t="shared" si="165"/>
        <v>0</v>
      </c>
      <c r="UJ165" s="582">
        <f t="shared" si="165"/>
        <v>0</v>
      </c>
      <c r="UK165" s="582">
        <f t="shared" si="165"/>
        <v>6654212.5499999998</v>
      </c>
      <c r="UL165" s="582">
        <f t="shared" si="165"/>
        <v>0</v>
      </c>
      <c r="UM165" s="582">
        <f t="shared" si="165"/>
        <v>0</v>
      </c>
      <c r="UN165" s="582">
        <f t="shared" si="165"/>
        <v>0</v>
      </c>
      <c r="UO165" s="582">
        <f t="shared" si="165"/>
        <v>0</v>
      </c>
      <c r="UP165" s="582">
        <f t="shared" si="165"/>
        <v>0</v>
      </c>
      <c r="UQ165" s="582">
        <f t="shared" si="165"/>
        <v>76497300.150000006</v>
      </c>
      <c r="UR165" s="582">
        <f t="shared" si="165"/>
        <v>0</v>
      </c>
      <c r="US165" s="582">
        <f t="shared" si="165"/>
        <v>0</v>
      </c>
      <c r="UT165" s="582">
        <f t="shared" si="165"/>
        <v>0</v>
      </c>
      <c r="UU165" s="582">
        <f t="shared" si="165"/>
        <v>0</v>
      </c>
      <c r="UV165" s="582">
        <f t="shared" si="165"/>
        <v>0</v>
      </c>
      <c r="UW165" s="582">
        <f t="shared" si="165"/>
        <v>0</v>
      </c>
      <c r="UX165" s="582">
        <f t="shared" si="165"/>
        <v>0</v>
      </c>
      <c r="UY165" s="582">
        <f t="shared" si="165"/>
        <v>0</v>
      </c>
      <c r="UZ165" s="582">
        <f t="shared" si="165"/>
        <v>0</v>
      </c>
      <c r="VA165" s="582">
        <f t="shared" si="165"/>
        <v>0</v>
      </c>
      <c r="VB165" s="582">
        <f t="shared" si="165"/>
        <v>0</v>
      </c>
      <c r="VC165" s="582">
        <f t="shared" si="165"/>
        <v>0</v>
      </c>
      <c r="VD165" s="582">
        <f t="shared" si="165"/>
        <v>0</v>
      </c>
      <c r="VE165" s="582">
        <f t="shared" si="165"/>
        <v>0</v>
      </c>
      <c r="VF165" s="582">
        <f t="shared" si="165"/>
        <v>0</v>
      </c>
      <c r="VG165" s="582">
        <f t="shared" si="165"/>
        <v>0</v>
      </c>
      <c r="VH165" s="582">
        <f t="shared" si="165"/>
        <v>0</v>
      </c>
      <c r="VI165" s="582">
        <f t="shared" ref="VI165:XT165" si="166">SUMIF($A$62:$A$157,$A$165,VI$62:VI$157)</f>
        <v>2217266.29</v>
      </c>
      <c r="VJ165" s="582">
        <f t="shared" si="166"/>
        <v>0</v>
      </c>
      <c r="VK165" s="582">
        <f t="shared" si="166"/>
        <v>0</v>
      </c>
      <c r="VL165" s="582">
        <f t="shared" si="166"/>
        <v>0</v>
      </c>
      <c r="VM165" s="582">
        <f t="shared" si="166"/>
        <v>36162007.539999999</v>
      </c>
      <c r="VN165" s="582">
        <f t="shared" si="166"/>
        <v>0</v>
      </c>
      <c r="VO165" s="582">
        <f t="shared" si="166"/>
        <v>0</v>
      </c>
      <c r="VP165" s="582">
        <f t="shared" si="166"/>
        <v>0</v>
      </c>
      <c r="VQ165" s="582">
        <f t="shared" si="166"/>
        <v>0</v>
      </c>
      <c r="VR165" s="582">
        <f t="shared" si="166"/>
        <v>0</v>
      </c>
      <c r="VS165" s="582">
        <f t="shared" si="166"/>
        <v>0</v>
      </c>
      <c r="VT165" s="582">
        <f t="shared" si="166"/>
        <v>0</v>
      </c>
      <c r="VU165" s="582">
        <f t="shared" si="166"/>
        <v>0</v>
      </c>
      <c r="VV165" s="582">
        <f t="shared" si="166"/>
        <v>0</v>
      </c>
      <c r="VW165" s="582">
        <f t="shared" si="166"/>
        <v>0</v>
      </c>
      <c r="VX165" s="582">
        <f t="shared" si="166"/>
        <v>0</v>
      </c>
      <c r="VY165" s="582">
        <f t="shared" si="166"/>
        <v>0</v>
      </c>
      <c r="VZ165" s="582">
        <f t="shared" si="166"/>
        <v>0</v>
      </c>
      <c r="WA165" s="582">
        <f t="shared" si="166"/>
        <v>0</v>
      </c>
      <c r="WB165" s="582">
        <f t="shared" si="166"/>
        <v>157744886.34</v>
      </c>
      <c r="WC165" s="582">
        <f t="shared" si="166"/>
        <v>0</v>
      </c>
      <c r="WD165" s="582">
        <f t="shared" si="166"/>
        <v>0</v>
      </c>
      <c r="WE165" s="582">
        <f t="shared" si="166"/>
        <v>0</v>
      </c>
      <c r="WF165" s="582">
        <f t="shared" si="166"/>
        <v>0</v>
      </c>
      <c r="WG165" s="582">
        <f t="shared" si="166"/>
        <v>0</v>
      </c>
      <c r="WH165" s="582">
        <f t="shared" si="166"/>
        <v>0</v>
      </c>
      <c r="WI165" s="582">
        <f t="shared" si="166"/>
        <v>0</v>
      </c>
      <c r="WJ165" s="582">
        <f t="shared" si="166"/>
        <v>0</v>
      </c>
      <c r="WK165" s="582">
        <f t="shared" si="166"/>
        <v>0</v>
      </c>
      <c r="WL165" s="582">
        <f t="shared" si="166"/>
        <v>0</v>
      </c>
      <c r="WM165" s="582">
        <f t="shared" si="166"/>
        <v>0</v>
      </c>
      <c r="WN165" s="582">
        <f t="shared" si="166"/>
        <v>0</v>
      </c>
      <c r="WO165" s="582">
        <f t="shared" si="166"/>
        <v>0</v>
      </c>
      <c r="WP165" s="582">
        <f t="shared" si="166"/>
        <v>0</v>
      </c>
      <c r="WQ165" s="582">
        <f t="shared" si="166"/>
        <v>0</v>
      </c>
      <c r="WR165" s="582">
        <f t="shared" si="166"/>
        <v>0</v>
      </c>
      <c r="WS165" s="582">
        <f t="shared" si="166"/>
        <v>0</v>
      </c>
      <c r="WT165" s="582">
        <f t="shared" si="166"/>
        <v>0</v>
      </c>
      <c r="WU165" s="582">
        <f t="shared" si="166"/>
        <v>0</v>
      </c>
      <c r="WV165" s="582">
        <f t="shared" si="166"/>
        <v>3492073.23</v>
      </c>
      <c r="WW165" s="582">
        <f t="shared" si="166"/>
        <v>0</v>
      </c>
      <c r="WX165" s="582">
        <f t="shared" si="166"/>
        <v>0</v>
      </c>
      <c r="WY165" s="582">
        <f t="shared" si="166"/>
        <v>0</v>
      </c>
      <c r="WZ165" s="582">
        <f t="shared" si="166"/>
        <v>0</v>
      </c>
      <c r="XA165" s="582">
        <f t="shared" si="166"/>
        <v>0</v>
      </c>
      <c r="XB165" s="582">
        <f t="shared" si="166"/>
        <v>0</v>
      </c>
      <c r="XC165" s="582">
        <f t="shared" si="166"/>
        <v>0</v>
      </c>
      <c r="XD165" s="582">
        <f t="shared" si="166"/>
        <v>1341141.3999999999</v>
      </c>
      <c r="XE165" s="582">
        <f t="shared" si="166"/>
        <v>0</v>
      </c>
      <c r="XF165" s="582">
        <f t="shared" si="166"/>
        <v>0</v>
      </c>
      <c r="XG165" s="582">
        <f t="shared" si="166"/>
        <v>0</v>
      </c>
      <c r="XH165" s="582">
        <f t="shared" si="166"/>
        <v>0</v>
      </c>
      <c r="XI165" s="582">
        <f t="shared" si="166"/>
        <v>39524940.920000002</v>
      </c>
      <c r="XJ165" s="582">
        <f t="shared" si="166"/>
        <v>0</v>
      </c>
      <c r="XK165" s="582">
        <f t="shared" si="166"/>
        <v>0</v>
      </c>
      <c r="XL165" s="582">
        <f t="shared" si="166"/>
        <v>27613327.329999998</v>
      </c>
      <c r="XM165" s="582">
        <f t="shared" si="166"/>
        <v>0</v>
      </c>
      <c r="XN165" s="582">
        <f t="shared" si="166"/>
        <v>0</v>
      </c>
      <c r="XO165" s="582">
        <f t="shared" si="166"/>
        <v>0</v>
      </c>
      <c r="XP165" s="582">
        <f t="shared" si="166"/>
        <v>0</v>
      </c>
      <c r="XQ165" s="582">
        <f t="shared" si="166"/>
        <v>0</v>
      </c>
      <c r="XR165" s="582">
        <f t="shared" si="166"/>
        <v>0</v>
      </c>
      <c r="XS165" s="582">
        <f t="shared" si="166"/>
        <v>0</v>
      </c>
      <c r="XT165" s="582">
        <f t="shared" si="166"/>
        <v>0</v>
      </c>
      <c r="XU165" s="582">
        <f t="shared" ref="XU165:AAF165" si="167">SUMIF($A$62:$A$157,$A$165,XU$62:XU$157)</f>
        <v>0</v>
      </c>
      <c r="XV165" s="582">
        <f t="shared" si="167"/>
        <v>0</v>
      </c>
      <c r="XW165" s="582">
        <f t="shared" si="167"/>
        <v>0</v>
      </c>
      <c r="XX165" s="582">
        <f t="shared" si="167"/>
        <v>0</v>
      </c>
      <c r="XY165" s="582">
        <f t="shared" si="167"/>
        <v>0</v>
      </c>
      <c r="XZ165" s="582">
        <f t="shared" si="167"/>
        <v>0</v>
      </c>
      <c r="YA165" s="582">
        <f t="shared" si="167"/>
        <v>0</v>
      </c>
      <c r="YB165" s="582">
        <f t="shared" si="167"/>
        <v>0</v>
      </c>
      <c r="YC165" s="582">
        <f t="shared" si="167"/>
        <v>0</v>
      </c>
      <c r="YD165" s="582">
        <f t="shared" si="167"/>
        <v>0</v>
      </c>
      <c r="YE165" s="582">
        <f t="shared" si="167"/>
        <v>0</v>
      </c>
      <c r="YF165" s="582">
        <f t="shared" si="167"/>
        <v>137639870.38</v>
      </c>
      <c r="YG165" s="582">
        <f t="shared" si="167"/>
        <v>0</v>
      </c>
      <c r="YH165" s="582">
        <f t="shared" si="167"/>
        <v>0</v>
      </c>
      <c r="YI165" s="582">
        <f t="shared" si="167"/>
        <v>0</v>
      </c>
      <c r="YJ165" s="582">
        <f t="shared" si="167"/>
        <v>0</v>
      </c>
      <c r="YK165" s="582">
        <f t="shared" si="167"/>
        <v>0</v>
      </c>
      <c r="YL165" s="582">
        <f t="shared" si="167"/>
        <v>0</v>
      </c>
      <c r="YM165" s="582">
        <f t="shared" si="167"/>
        <v>0</v>
      </c>
      <c r="YN165" s="582">
        <f t="shared" si="167"/>
        <v>0</v>
      </c>
      <c r="YO165" s="582">
        <f t="shared" si="167"/>
        <v>0</v>
      </c>
      <c r="YP165" s="582">
        <f t="shared" si="167"/>
        <v>0</v>
      </c>
      <c r="YQ165" s="582">
        <f t="shared" si="167"/>
        <v>0</v>
      </c>
      <c r="YR165" s="582">
        <f t="shared" si="167"/>
        <v>0</v>
      </c>
      <c r="YS165" s="582">
        <f t="shared" si="167"/>
        <v>0</v>
      </c>
      <c r="YT165" s="582">
        <f t="shared" si="167"/>
        <v>0</v>
      </c>
      <c r="YU165" s="582">
        <f t="shared" si="167"/>
        <v>0</v>
      </c>
      <c r="YV165" s="582">
        <f t="shared" si="167"/>
        <v>0</v>
      </c>
      <c r="YW165" s="582">
        <f t="shared" si="167"/>
        <v>28133437.109999999</v>
      </c>
      <c r="YX165" s="582">
        <f t="shared" si="167"/>
        <v>0</v>
      </c>
      <c r="YY165" s="582">
        <f t="shared" si="167"/>
        <v>0</v>
      </c>
      <c r="YZ165" s="582">
        <f t="shared" si="167"/>
        <v>0</v>
      </c>
      <c r="ZA165" s="582">
        <f t="shared" si="167"/>
        <v>0</v>
      </c>
      <c r="ZB165" s="582">
        <f t="shared" si="167"/>
        <v>0</v>
      </c>
      <c r="ZC165" s="582">
        <f t="shared" si="167"/>
        <v>0</v>
      </c>
      <c r="ZD165" s="582">
        <f t="shared" si="167"/>
        <v>15136096.529999999</v>
      </c>
      <c r="ZE165" s="582">
        <f t="shared" si="167"/>
        <v>0</v>
      </c>
      <c r="ZF165" s="582">
        <f t="shared" si="167"/>
        <v>0</v>
      </c>
      <c r="ZG165" s="582">
        <f t="shared" si="167"/>
        <v>0</v>
      </c>
      <c r="ZH165" s="582">
        <f t="shared" si="167"/>
        <v>0</v>
      </c>
      <c r="ZI165" s="582">
        <f t="shared" si="167"/>
        <v>0</v>
      </c>
      <c r="ZJ165" s="582">
        <f t="shared" si="167"/>
        <v>0</v>
      </c>
      <c r="ZK165" s="582">
        <f t="shared" si="167"/>
        <v>0</v>
      </c>
      <c r="ZL165" s="582">
        <f t="shared" si="167"/>
        <v>0</v>
      </c>
      <c r="ZM165" s="582">
        <f t="shared" si="167"/>
        <v>49148115.539999999</v>
      </c>
      <c r="ZN165" s="582">
        <f t="shared" si="167"/>
        <v>0</v>
      </c>
      <c r="ZO165" s="582">
        <f t="shared" si="167"/>
        <v>0</v>
      </c>
      <c r="ZP165" s="582">
        <f t="shared" si="167"/>
        <v>0</v>
      </c>
      <c r="ZQ165" s="582">
        <f t="shared" si="167"/>
        <v>0</v>
      </c>
      <c r="ZR165" s="582">
        <f t="shared" si="167"/>
        <v>0</v>
      </c>
      <c r="ZS165" s="582">
        <f t="shared" si="167"/>
        <v>0</v>
      </c>
      <c r="ZT165" s="582">
        <f t="shared" si="167"/>
        <v>0</v>
      </c>
      <c r="ZU165" s="582">
        <f t="shared" si="167"/>
        <v>196000</v>
      </c>
      <c r="ZV165" s="582">
        <f t="shared" si="167"/>
        <v>0</v>
      </c>
      <c r="ZW165" s="582">
        <f t="shared" si="167"/>
        <v>0</v>
      </c>
      <c r="ZX165" s="582">
        <f t="shared" si="167"/>
        <v>0</v>
      </c>
      <c r="ZY165" s="582">
        <f t="shared" si="167"/>
        <v>0</v>
      </c>
      <c r="ZZ165" s="582">
        <f t="shared" si="167"/>
        <v>0</v>
      </c>
      <c r="AAA165" s="582">
        <f t="shared" si="167"/>
        <v>0</v>
      </c>
      <c r="AAB165" s="582">
        <f t="shared" si="167"/>
        <v>0</v>
      </c>
      <c r="AAC165" s="582">
        <f t="shared" si="167"/>
        <v>0</v>
      </c>
      <c r="AAD165" s="582">
        <f t="shared" si="167"/>
        <v>0</v>
      </c>
      <c r="AAE165" s="582">
        <f t="shared" si="167"/>
        <v>0</v>
      </c>
      <c r="AAF165" s="582">
        <f t="shared" si="167"/>
        <v>0</v>
      </c>
      <c r="AAG165" s="582">
        <f t="shared" ref="AAG165:ACR165" si="168">SUMIF($A$62:$A$157,$A$165,AAG$62:AAG$157)</f>
        <v>0</v>
      </c>
      <c r="AAH165" s="582">
        <f t="shared" si="168"/>
        <v>0</v>
      </c>
      <c r="AAI165" s="582">
        <f t="shared" si="168"/>
        <v>12770508.300000001</v>
      </c>
      <c r="AAJ165" s="582">
        <f t="shared" si="168"/>
        <v>0</v>
      </c>
      <c r="AAK165" s="582">
        <f t="shared" si="168"/>
        <v>0</v>
      </c>
      <c r="AAL165" s="582">
        <f t="shared" si="168"/>
        <v>0</v>
      </c>
      <c r="AAM165" s="582">
        <f t="shared" si="168"/>
        <v>0</v>
      </c>
      <c r="AAN165" s="582">
        <f t="shared" si="168"/>
        <v>0</v>
      </c>
      <c r="AAO165" s="582">
        <f t="shared" si="168"/>
        <v>0</v>
      </c>
      <c r="AAP165" s="582">
        <f t="shared" si="168"/>
        <v>116140074.47</v>
      </c>
      <c r="AAQ165" s="582">
        <f t="shared" si="168"/>
        <v>0</v>
      </c>
      <c r="AAR165" s="582">
        <f t="shared" si="168"/>
        <v>0</v>
      </c>
      <c r="AAS165" s="582">
        <f t="shared" si="168"/>
        <v>0</v>
      </c>
      <c r="AAT165" s="582">
        <f t="shared" si="168"/>
        <v>0</v>
      </c>
      <c r="AAU165" s="582">
        <f t="shared" si="168"/>
        <v>0</v>
      </c>
      <c r="AAV165" s="582">
        <f t="shared" si="168"/>
        <v>0</v>
      </c>
      <c r="AAW165" s="582">
        <f t="shared" si="168"/>
        <v>0</v>
      </c>
      <c r="AAX165" s="582">
        <f t="shared" si="168"/>
        <v>0</v>
      </c>
      <c r="AAY165" s="582">
        <f t="shared" si="168"/>
        <v>0</v>
      </c>
      <c r="AAZ165" s="582">
        <f t="shared" si="168"/>
        <v>0</v>
      </c>
      <c r="ABA165" s="582">
        <f t="shared" si="168"/>
        <v>23635917.940000001</v>
      </c>
      <c r="ABB165" s="582">
        <f t="shared" si="168"/>
        <v>0</v>
      </c>
      <c r="ABC165" s="582">
        <f t="shared" si="168"/>
        <v>0</v>
      </c>
      <c r="ABD165" s="582">
        <f t="shared" si="168"/>
        <v>0</v>
      </c>
      <c r="ABE165" s="582">
        <f t="shared" si="168"/>
        <v>0</v>
      </c>
      <c r="ABF165" s="582">
        <f t="shared" si="168"/>
        <v>0</v>
      </c>
      <c r="ABG165" s="582">
        <f t="shared" si="168"/>
        <v>0</v>
      </c>
      <c r="ABH165" s="582">
        <f t="shared" si="168"/>
        <v>0</v>
      </c>
      <c r="ABI165" s="582">
        <f t="shared" si="168"/>
        <v>4102201.57</v>
      </c>
      <c r="ABJ165" s="582">
        <f t="shared" si="168"/>
        <v>0</v>
      </c>
      <c r="ABK165" s="582">
        <f t="shared" si="168"/>
        <v>0</v>
      </c>
      <c r="ABL165" s="582">
        <f t="shared" si="168"/>
        <v>0</v>
      </c>
      <c r="ABM165" s="582">
        <f t="shared" si="168"/>
        <v>0</v>
      </c>
      <c r="ABN165" s="582">
        <f t="shared" si="168"/>
        <v>0</v>
      </c>
      <c r="ABO165" s="582">
        <f t="shared" si="168"/>
        <v>0</v>
      </c>
      <c r="ABP165" s="582">
        <f t="shared" si="168"/>
        <v>11686067.789999999</v>
      </c>
      <c r="ABQ165" s="582">
        <f t="shared" si="168"/>
        <v>0</v>
      </c>
      <c r="ABR165" s="582">
        <f t="shared" si="168"/>
        <v>0</v>
      </c>
      <c r="ABS165" s="582">
        <f t="shared" si="168"/>
        <v>0</v>
      </c>
      <c r="ABT165" s="582">
        <f t="shared" si="168"/>
        <v>0</v>
      </c>
      <c r="ABU165" s="582">
        <f t="shared" si="168"/>
        <v>0</v>
      </c>
      <c r="ABV165" s="582">
        <f t="shared" si="168"/>
        <v>0</v>
      </c>
      <c r="ABW165" s="582">
        <f t="shared" si="168"/>
        <v>0</v>
      </c>
      <c r="ABX165" s="582">
        <f t="shared" si="168"/>
        <v>0</v>
      </c>
      <c r="ABY165" s="582">
        <f t="shared" si="168"/>
        <v>25987160.32</v>
      </c>
      <c r="ABZ165" s="582">
        <f t="shared" si="168"/>
        <v>0</v>
      </c>
      <c r="ACA165" s="582">
        <f t="shared" si="168"/>
        <v>0</v>
      </c>
      <c r="ACB165" s="582">
        <f t="shared" si="168"/>
        <v>0</v>
      </c>
      <c r="ACC165" s="582">
        <f t="shared" si="168"/>
        <v>0</v>
      </c>
      <c r="ACD165" s="582">
        <f t="shared" si="168"/>
        <v>0</v>
      </c>
      <c r="ACE165" s="582">
        <f t="shared" si="168"/>
        <v>0</v>
      </c>
      <c r="ACF165" s="582">
        <f t="shared" si="168"/>
        <v>0</v>
      </c>
      <c r="ACG165" s="582">
        <f t="shared" si="168"/>
        <v>0</v>
      </c>
      <c r="ACH165" s="582">
        <f t="shared" si="168"/>
        <v>0</v>
      </c>
      <c r="ACI165" s="582">
        <f t="shared" si="168"/>
        <v>0</v>
      </c>
      <c r="ACJ165" s="582">
        <f t="shared" si="168"/>
        <v>47825869.590000004</v>
      </c>
      <c r="ACK165" s="582">
        <f t="shared" si="168"/>
        <v>0</v>
      </c>
      <c r="ACL165" s="582">
        <f t="shared" si="168"/>
        <v>0</v>
      </c>
      <c r="ACM165" s="582">
        <f t="shared" si="168"/>
        <v>0</v>
      </c>
      <c r="ACN165" s="582">
        <f t="shared" si="168"/>
        <v>0</v>
      </c>
      <c r="ACO165" s="582">
        <f t="shared" si="168"/>
        <v>0</v>
      </c>
      <c r="ACP165" s="582">
        <f t="shared" si="168"/>
        <v>0</v>
      </c>
      <c r="ACQ165" s="582">
        <f t="shared" si="168"/>
        <v>33619690.799999997</v>
      </c>
      <c r="ACR165" s="582">
        <f t="shared" si="168"/>
        <v>83675604.159999996</v>
      </c>
      <c r="ACS165" s="582">
        <f t="shared" ref="ACS165:AFD165" si="169">SUMIF($A$62:$A$157,$A$165,ACS$62:ACS$157)</f>
        <v>0</v>
      </c>
      <c r="ACT165" s="582">
        <f t="shared" si="169"/>
        <v>0</v>
      </c>
      <c r="ACU165" s="582">
        <f t="shared" si="169"/>
        <v>0</v>
      </c>
      <c r="ACV165" s="582">
        <f t="shared" si="169"/>
        <v>0</v>
      </c>
      <c r="ACW165" s="582">
        <f t="shared" si="169"/>
        <v>4991952</v>
      </c>
      <c r="ACX165" s="582">
        <f t="shared" si="169"/>
        <v>0</v>
      </c>
      <c r="ACY165" s="582">
        <f t="shared" si="169"/>
        <v>0</v>
      </c>
      <c r="ACZ165" s="582">
        <f t="shared" si="169"/>
        <v>0</v>
      </c>
      <c r="ADA165" s="582">
        <f t="shared" si="169"/>
        <v>0</v>
      </c>
      <c r="ADB165" s="582">
        <f t="shared" si="169"/>
        <v>0</v>
      </c>
      <c r="ADC165" s="582">
        <f t="shared" si="169"/>
        <v>0</v>
      </c>
      <c r="ADD165" s="582">
        <f t="shared" si="169"/>
        <v>0</v>
      </c>
      <c r="ADE165" s="582">
        <f t="shared" si="169"/>
        <v>0</v>
      </c>
      <c r="ADF165" s="582">
        <f t="shared" si="169"/>
        <v>0</v>
      </c>
      <c r="ADG165" s="582">
        <f t="shared" si="169"/>
        <v>986270.65</v>
      </c>
      <c r="ADH165" s="582">
        <f t="shared" si="169"/>
        <v>1666737.04</v>
      </c>
      <c r="ADI165" s="582">
        <f t="shared" si="169"/>
        <v>0</v>
      </c>
      <c r="ADJ165" s="582">
        <f t="shared" si="169"/>
        <v>0</v>
      </c>
      <c r="ADK165" s="582">
        <f t="shared" si="169"/>
        <v>0</v>
      </c>
      <c r="ADL165" s="582">
        <f t="shared" si="169"/>
        <v>0</v>
      </c>
      <c r="ADM165" s="582">
        <f t="shared" si="169"/>
        <v>0</v>
      </c>
      <c r="ADN165" s="582">
        <f t="shared" si="169"/>
        <v>0</v>
      </c>
      <c r="ADO165" s="582">
        <f t="shared" si="169"/>
        <v>0</v>
      </c>
      <c r="ADP165" s="582">
        <f t="shared" si="169"/>
        <v>56325869.409999996</v>
      </c>
      <c r="ADQ165" s="582">
        <f t="shared" si="169"/>
        <v>15554546.83</v>
      </c>
      <c r="ADR165" s="582">
        <f t="shared" si="169"/>
        <v>0</v>
      </c>
      <c r="ADS165" s="582">
        <f t="shared" si="169"/>
        <v>0</v>
      </c>
      <c r="ADT165" s="582">
        <f t="shared" si="169"/>
        <v>7671029.5</v>
      </c>
      <c r="ADU165" s="582">
        <f t="shared" si="169"/>
        <v>0</v>
      </c>
      <c r="ADV165" s="582">
        <f t="shared" si="169"/>
        <v>181849.23</v>
      </c>
      <c r="ADW165" s="582">
        <f t="shared" si="169"/>
        <v>0</v>
      </c>
      <c r="ADX165" s="582">
        <f t="shared" si="169"/>
        <v>0</v>
      </c>
      <c r="ADY165" s="582">
        <f t="shared" si="169"/>
        <v>0</v>
      </c>
      <c r="ADZ165" s="582">
        <f t="shared" si="169"/>
        <v>42972416.119999997</v>
      </c>
      <c r="AEA165" s="582">
        <f t="shared" si="169"/>
        <v>5093030.8600000003</v>
      </c>
      <c r="AEB165" s="582">
        <f t="shared" si="169"/>
        <v>0</v>
      </c>
      <c r="AEC165" s="582">
        <f t="shared" si="169"/>
        <v>0</v>
      </c>
      <c r="AED165" s="582">
        <f t="shared" si="169"/>
        <v>0</v>
      </c>
      <c r="AEE165" s="582">
        <f t="shared" si="169"/>
        <v>0</v>
      </c>
      <c r="AEF165" s="582">
        <f t="shared" si="169"/>
        <v>0</v>
      </c>
      <c r="AEG165" s="582">
        <f t="shared" si="169"/>
        <v>0</v>
      </c>
      <c r="AEH165" s="582">
        <f t="shared" si="169"/>
        <v>0</v>
      </c>
      <c r="AEI165" s="582">
        <f t="shared" si="169"/>
        <v>0</v>
      </c>
      <c r="AEJ165" s="582">
        <f t="shared" si="169"/>
        <v>0</v>
      </c>
      <c r="AEK165" s="582">
        <f t="shared" si="169"/>
        <v>0</v>
      </c>
      <c r="AEL165" s="582">
        <f t="shared" si="169"/>
        <v>0</v>
      </c>
      <c r="AEM165" s="582">
        <f t="shared" si="169"/>
        <v>0</v>
      </c>
      <c r="AEN165" s="582">
        <f t="shared" si="169"/>
        <v>0</v>
      </c>
      <c r="AEO165" s="582">
        <f t="shared" si="169"/>
        <v>0</v>
      </c>
      <c r="AEP165" s="582">
        <f t="shared" si="169"/>
        <v>0</v>
      </c>
      <c r="AEQ165" s="582">
        <f t="shared" si="169"/>
        <v>0</v>
      </c>
      <c r="AER165" s="582">
        <f t="shared" si="169"/>
        <v>0</v>
      </c>
      <c r="AES165" s="582">
        <f t="shared" si="169"/>
        <v>0</v>
      </c>
      <c r="AET165" s="582">
        <f t="shared" si="169"/>
        <v>8663084.0299999993</v>
      </c>
      <c r="AEU165" s="582">
        <f t="shared" si="169"/>
        <v>0</v>
      </c>
      <c r="AEV165" s="582">
        <f t="shared" si="169"/>
        <v>0</v>
      </c>
      <c r="AEW165" s="582">
        <f t="shared" si="169"/>
        <v>0</v>
      </c>
      <c r="AEX165" s="582">
        <f t="shared" si="169"/>
        <v>0</v>
      </c>
      <c r="AEY165" s="582">
        <f t="shared" si="169"/>
        <v>0</v>
      </c>
      <c r="AEZ165" s="582">
        <f t="shared" si="169"/>
        <v>0</v>
      </c>
      <c r="AFA165" s="582">
        <f t="shared" si="169"/>
        <v>0</v>
      </c>
      <c r="AFB165" s="582">
        <f t="shared" si="169"/>
        <v>0</v>
      </c>
      <c r="AFC165" s="582">
        <f t="shared" si="169"/>
        <v>0</v>
      </c>
      <c r="AFD165" s="582">
        <f t="shared" si="169"/>
        <v>2087288.49</v>
      </c>
      <c r="AFE165" s="582">
        <f t="shared" ref="AFE165:AHP165" si="170">SUMIF($A$62:$A$157,$A$165,AFE$62:AFE$157)</f>
        <v>11089.25</v>
      </c>
      <c r="AFF165" s="582">
        <f t="shared" si="170"/>
        <v>0</v>
      </c>
      <c r="AFG165" s="582">
        <f t="shared" si="170"/>
        <v>0</v>
      </c>
      <c r="AFH165" s="582">
        <f t="shared" si="170"/>
        <v>0</v>
      </c>
      <c r="AFI165" s="582">
        <f t="shared" si="170"/>
        <v>0</v>
      </c>
      <c r="AFJ165" s="582">
        <f t="shared" si="170"/>
        <v>0</v>
      </c>
      <c r="AFK165" s="582">
        <f t="shared" si="170"/>
        <v>0</v>
      </c>
      <c r="AFL165" s="582">
        <f t="shared" si="170"/>
        <v>0</v>
      </c>
      <c r="AFM165" s="582">
        <f t="shared" si="170"/>
        <v>0</v>
      </c>
      <c r="AFN165" s="582">
        <f t="shared" si="170"/>
        <v>0</v>
      </c>
      <c r="AFO165" s="582">
        <f t="shared" si="170"/>
        <v>0</v>
      </c>
      <c r="AFP165" s="582">
        <f t="shared" si="170"/>
        <v>0</v>
      </c>
      <c r="AFQ165" s="582">
        <f t="shared" si="170"/>
        <v>1674687.53</v>
      </c>
      <c r="AFR165" s="582">
        <f t="shared" si="170"/>
        <v>0</v>
      </c>
      <c r="AFS165" s="582">
        <f t="shared" si="170"/>
        <v>0</v>
      </c>
      <c r="AFT165" s="582">
        <f t="shared" si="170"/>
        <v>0</v>
      </c>
      <c r="AFU165" s="582">
        <f t="shared" si="170"/>
        <v>0</v>
      </c>
      <c r="AFV165" s="582">
        <f t="shared" si="170"/>
        <v>0</v>
      </c>
      <c r="AFW165" s="582">
        <f t="shared" si="170"/>
        <v>0</v>
      </c>
      <c r="AFX165" s="582">
        <f t="shared" si="170"/>
        <v>0</v>
      </c>
      <c r="AFY165" s="582">
        <f t="shared" si="170"/>
        <v>0</v>
      </c>
      <c r="AFZ165" s="582">
        <f t="shared" si="170"/>
        <v>0</v>
      </c>
      <c r="AGA165" s="582">
        <f t="shared" si="170"/>
        <v>0</v>
      </c>
      <c r="AGB165" s="582">
        <f t="shared" si="170"/>
        <v>0</v>
      </c>
      <c r="AGC165" s="582">
        <f t="shared" si="170"/>
        <v>30203011.940000001</v>
      </c>
      <c r="AGD165" s="582">
        <f t="shared" si="170"/>
        <v>0</v>
      </c>
      <c r="AGE165" s="582">
        <f t="shared" si="170"/>
        <v>0</v>
      </c>
      <c r="AGF165" s="582">
        <f t="shared" si="170"/>
        <v>0</v>
      </c>
      <c r="AGG165" s="582">
        <f t="shared" si="170"/>
        <v>0</v>
      </c>
      <c r="AGH165" s="582">
        <f t="shared" si="170"/>
        <v>0</v>
      </c>
      <c r="AGI165" s="582">
        <f t="shared" si="170"/>
        <v>0</v>
      </c>
      <c r="AGJ165" s="582">
        <f t="shared" si="170"/>
        <v>0</v>
      </c>
      <c r="AGK165" s="582">
        <f t="shared" si="170"/>
        <v>0</v>
      </c>
      <c r="AGL165" s="582">
        <f t="shared" si="170"/>
        <v>0</v>
      </c>
      <c r="AGM165" s="582">
        <f t="shared" si="170"/>
        <v>0</v>
      </c>
      <c r="AGN165" s="582">
        <f t="shared" si="170"/>
        <v>1086064.6599999999</v>
      </c>
      <c r="AGO165" s="582">
        <f t="shared" si="170"/>
        <v>316792.81</v>
      </c>
      <c r="AGP165" s="582">
        <f t="shared" si="170"/>
        <v>0</v>
      </c>
      <c r="AGQ165" s="582">
        <f t="shared" si="170"/>
        <v>0</v>
      </c>
      <c r="AGR165" s="582">
        <f t="shared" si="170"/>
        <v>0</v>
      </c>
      <c r="AGS165" s="582">
        <f t="shared" si="170"/>
        <v>0</v>
      </c>
      <c r="AGT165" s="582">
        <f t="shared" si="170"/>
        <v>0</v>
      </c>
      <c r="AGU165" s="582">
        <f t="shared" si="170"/>
        <v>0</v>
      </c>
      <c r="AGV165" s="582">
        <f t="shared" si="170"/>
        <v>39702281.509999998</v>
      </c>
      <c r="AGW165" s="582">
        <f t="shared" si="170"/>
        <v>0</v>
      </c>
      <c r="AGX165" s="582">
        <f t="shared" si="170"/>
        <v>0</v>
      </c>
      <c r="AGY165" s="582">
        <f t="shared" si="170"/>
        <v>0</v>
      </c>
      <c r="AGZ165" s="582">
        <f t="shared" si="170"/>
        <v>0</v>
      </c>
      <c r="AHA165" s="582">
        <f t="shared" si="170"/>
        <v>0</v>
      </c>
      <c r="AHB165" s="582">
        <f t="shared" si="170"/>
        <v>0</v>
      </c>
      <c r="AHC165" s="582">
        <f t="shared" si="170"/>
        <v>0</v>
      </c>
      <c r="AHD165" s="582">
        <f t="shared" si="170"/>
        <v>0</v>
      </c>
      <c r="AHE165" s="582">
        <f t="shared" si="170"/>
        <v>0</v>
      </c>
      <c r="AHF165" s="582">
        <f t="shared" si="170"/>
        <v>0</v>
      </c>
      <c r="AHG165" s="582">
        <f t="shared" si="170"/>
        <v>0</v>
      </c>
      <c r="AHH165" s="582">
        <f t="shared" si="170"/>
        <v>0</v>
      </c>
      <c r="AHI165" s="582">
        <f t="shared" si="170"/>
        <v>0</v>
      </c>
      <c r="AHJ165" s="582">
        <f t="shared" si="170"/>
        <v>0</v>
      </c>
      <c r="AHK165" s="582">
        <f t="shared" si="170"/>
        <v>0</v>
      </c>
      <c r="AHL165" s="582">
        <f t="shared" si="170"/>
        <v>0</v>
      </c>
      <c r="AHM165" s="582">
        <f t="shared" si="170"/>
        <v>0</v>
      </c>
      <c r="AHN165" s="582">
        <f t="shared" si="170"/>
        <v>0</v>
      </c>
      <c r="AHO165" s="582">
        <f t="shared" si="170"/>
        <v>0</v>
      </c>
      <c r="AHP165" s="582">
        <f t="shared" si="170"/>
        <v>0</v>
      </c>
      <c r="AHQ165" s="582">
        <f t="shared" ref="AHQ165:AHT165" si="171">SUMIF($A$62:$A$157,$A$165,AHQ$62:AHQ$157)</f>
        <v>0</v>
      </c>
      <c r="AHR165" s="582">
        <f t="shared" si="171"/>
        <v>0</v>
      </c>
      <c r="AHS165" s="582">
        <f t="shared" si="171"/>
        <v>0</v>
      </c>
      <c r="AHT165" s="582">
        <f t="shared" si="171"/>
        <v>3687422411.4500012</v>
      </c>
      <c r="AHV165" s="606" t="s">
        <v>6248</v>
      </c>
      <c r="AHW165" s="606" t="s">
        <v>6415</v>
      </c>
      <c r="AHX165" s="606" t="s">
        <v>6060</v>
      </c>
    </row>
    <row r="166" spans="1:908" ht="27" x14ac:dyDescent="0.75">
      <c r="A166" s="576" t="s">
        <v>6248</v>
      </c>
      <c r="B166" s="270" t="s">
        <v>6255</v>
      </c>
      <c r="C166" s="399" t="s">
        <v>6247</v>
      </c>
      <c r="D166" s="582">
        <f>SUMIF($A$62:$A$157,$A$166,D$62:D$157)</f>
        <v>509100277.76999998</v>
      </c>
      <c r="E166" s="582">
        <f t="shared" ref="E166:BP166" si="172">SUMIF($A$62:$A$157,$A$166,E$62:E$157)</f>
        <v>24346598.550000004</v>
      </c>
      <c r="F166" s="582">
        <f t="shared" si="172"/>
        <v>49763419.810000002</v>
      </c>
      <c r="G166" s="582">
        <f t="shared" si="172"/>
        <v>5242498.1800000006</v>
      </c>
      <c r="H166" s="582">
        <f t="shared" si="172"/>
        <v>37011210.93</v>
      </c>
      <c r="I166" s="582">
        <f t="shared" si="172"/>
        <v>15463785.039999999</v>
      </c>
      <c r="J166" s="582">
        <f t="shared" si="172"/>
        <v>69188765.359999999</v>
      </c>
      <c r="K166" s="582">
        <f t="shared" si="172"/>
        <v>13265991.92</v>
      </c>
      <c r="L166" s="582">
        <f t="shared" si="172"/>
        <v>13384368.479999999</v>
      </c>
      <c r="M166" s="582">
        <f t="shared" si="172"/>
        <v>13827259.329999998</v>
      </c>
      <c r="N166" s="582">
        <f t="shared" si="172"/>
        <v>18350077.650000002</v>
      </c>
      <c r="O166" s="582">
        <f t="shared" si="172"/>
        <v>22689519.079999994</v>
      </c>
      <c r="P166" s="582">
        <f t="shared" si="172"/>
        <v>45886285.200000003</v>
      </c>
      <c r="Q166" s="582">
        <f t="shared" si="172"/>
        <v>16514169.679999998</v>
      </c>
      <c r="R166" s="582">
        <f t="shared" si="172"/>
        <v>7027517.169999999</v>
      </c>
      <c r="S166" s="582">
        <f t="shared" si="172"/>
        <v>53642991.359999999</v>
      </c>
      <c r="T166" s="582">
        <f t="shared" si="172"/>
        <v>10734656.9</v>
      </c>
      <c r="U166" s="582">
        <f t="shared" si="172"/>
        <v>8182952.7300000004</v>
      </c>
      <c r="V166" s="582">
        <f t="shared" si="172"/>
        <v>175692214.84999999</v>
      </c>
      <c r="W166" s="582">
        <f t="shared" si="172"/>
        <v>88655637.539999992</v>
      </c>
      <c r="X166" s="582">
        <f t="shared" si="172"/>
        <v>13748812.399999999</v>
      </c>
      <c r="Y166" s="582">
        <f t="shared" si="172"/>
        <v>17658188.27</v>
      </c>
      <c r="Z166" s="582">
        <f t="shared" si="172"/>
        <v>28748535.639999997</v>
      </c>
      <c r="AA166" s="582">
        <f t="shared" si="172"/>
        <v>28994749.719999995</v>
      </c>
      <c r="AB166" s="582">
        <f t="shared" si="172"/>
        <v>24400743.670000002</v>
      </c>
      <c r="AC166" s="582">
        <f t="shared" si="172"/>
        <v>194565240.42000002</v>
      </c>
      <c r="AD166" s="582">
        <f t="shared" si="172"/>
        <v>38269530.860000014</v>
      </c>
      <c r="AE166" s="582">
        <f t="shared" si="172"/>
        <v>42305792.790000007</v>
      </c>
      <c r="AF166" s="582">
        <f t="shared" si="172"/>
        <v>167872368.51999995</v>
      </c>
      <c r="AG166" s="582">
        <f t="shared" si="172"/>
        <v>33079577.169999998</v>
      </c>
      <c r="AH166" s="582">
        <f t="shared" si="172"/>
        <v>70128414.75</v>
      </c>
      <c r="AI166" s="582">
        <f t="shared" si="172"/>
        <v>85955349.780000001</v>
      </c>
      <c r="AJ166" s="582">
        <f t="shared" si="172"/>
        <v>20126785.270000011</v>
      </c>
      <c r="AK166" s="582">
        <f t="shared" si="172"/>
        <v>22068498.590000004</v>
      </c>
      <c r="AL166" s="582">
        <f t="shared" si="172"/>
        <v>23126967.18</v>
      </c>
      <c r="AM166" s="582">
        <f t="shared" si="172"/>
        <v>56928986.99000001</v>
      </c>
      <c r="AN166" s="582">
        <f t="shared" si="172"/>
        <v>32839480.240000002</v>
      </c>
      <c r="AO166" s="582">
        <f t="shared" si="172"/>
        <v>17481861.93</v>
      </c>
      <c r="AP166" s="582">
        <f t="shared" si="172"/>
        <v>23139117.059999999</v>
      </c>
      <c r="AQ166" s="582">
        <f t="shared" si="172"/>
        <v>14664877.529999994</v>
      </c>
      <c r="AR166" s="582">
        <f t="shared" si="172"/>
        <v>26447357.670000006</v>
      </c>
      <c r="AS166" s="582">
        <f t="shared" si="172"/>
        <v>17469945.560000002</v>
      </c>
      <c r="AT166" s="582">
        <f t="shared" si="172"/>
        <v>64544035.519999988</v>
      </c>
      <c r="AU166" s="582">
        <f t="shared" si="172"/>
        <v>5177148.0200000005</v>
      </c>
      <c r="AV166" s="582">
        <f t="shared" si="172"/>
        <v>5926993.4800000004</v>
      </c>
      <c r="AW166" s="582">
        <f t="shared" si="172"/>
        <v>7468549.4900000002</v>
      </c>
      <c r="AX166" s="582">
        <f t="shared" si="172"/>
        <v>18580440.340000004</v>
      </c>
      <c r="AY166" s="582">
        <f t="shared" si="172"/>
        <v>22256069.310000002</v>
      </c>
      <c r="AZ166" s="582">
        <f t="shared" si="172"/>
        <v>3912734.5999999996</v>
      </c>
      <c r="BA166" s="582">
        <f t="shared" si="172"/>
        <v>5524904.7999999998</v>
      </c>
      <c r="BB166" s="582">
        <f t="shared" si="172"/>
        <v>3262650.8600000003</v>
      </c>
      <c r="BC166" s="582">
        <f t="shared" si="172"/>
        <v>10056598.630000001</v>
      </c>
      <c r="BD166" s="582">
        <f t="shared" si="172"/>
        <v>2317551.34</v>
      </c>
      <c r="BE166" s="582">
        <f t="shared" si="172"/>
        <v>11041782.799999997</v>
      </c>
      <c r="BF166" s="582">
        <f t="shared" si="172"/>
        <v>47402717.810000025</v>
      </c>
      <c r="BG166" s="582">
        <f t="shared" si="172"/>
        <v>2307512.77</v>
      </c>
      <c r="BH166" s="582">
        <f t="shared" si="172"/>
        <v>13815001.43</v>
      </c>
      <c r="BI166" s="582">
        <f t="shared" si="172"/>
        <v>146728902.06</v>
      </c>
      <c r="BJ166" s="582">
        <f t="shared" si="172"/>
        <v>73349219.449999988</v>
      </c>
      <c r="BK166" s="582">
        <f t="shared" si="172"/>
        <v>10045853.879999999</v>
      </c>
      <c r="BL166" s="582">
        <f t="shared" si="172"/>
        <v>4179191.04</v>
      </c>
      <c r="BM166" s="582">
        <f t="shared" si="172"/>
        <v>24978911.41</v>
      </c>
      <c r="BN166" s="582">
        <f t="shared" si="172"/>
        <v>7509141.7000000002</v>
      </c>
      <c r="BO166" s="582">
        <f t="shared" si="172"/>
        <v>6358475.3599999994</v>
      </c>
      <c r="BP166" s="582">
        <f t="shared" si="172"/>
        <v>6054501.3400000008</v>
      </c>
      <c r="BQ166" s="582">
        <f t="shared" ref="BQ166:EB166" si="173">SUMIF($A$62:$A$157,$A$166,BQ$62:BQ$157)</f>
        <v>3979825.4499999997</v>
      </c>
      <c r="BR166" s="582">
        <f t="shared" si="173"/>
        <v>133537960.8</v>
      </c>
      <c r="BS166" s="582">
        <f t="shared" si="173"/>
        <v>8905020.7000000011</v>
      </c>
      <c r="BT166" s="582">
        <f t="shared" si="173"/>
        <v>6699273.3999999994</v>
      </c>
      <c r="BU166" s="582">
        <f t="shared" si="173"/>
        <v>17690775.149999999</v>
      </c>
      <c r="BV166" s="582">
        <f t="shared" si="173"/>
        <v>8976075.6699999999</v>
      </c>
      <c r="BW166" s="582">
        <f t="shared" si="173"/>
        <v>12471522.360000001</v>
      </c>
      <c r="BX166" s="582">
        <f t="shared" si="173"/>
        <v>6674861.3800000008</v>
      </c>
      <c r="BY166" s="582">
        <f t="shared" si="173"/>
        <v>10663894.680000002</v>
      </c>
      <c r="BZ166" s="582">
        <f t="shared" si="173"/>
        <v>79909659.640000001</v>
      </c>
      <c r="CA166" s="582">
        <f t="shared" si="173"/>
        <v>22936897.729999997</v>
      </c>
      <c r="CB166" s="582">
        <f t="shared" si="173"/>
        <v>34084059.440000005</v>
      </c>
      <c r="CC166" s="582">
        <f t="shared" si="173"/>
        <v>54471330.910000004</v>
      </c>
      <c r="CD166" s="582">
        <f t="shared" si="173"/>
        <v>19034516.899999999</v>
      </c>
      <c r="CE166" s="582">
        <f t="shared" si="173"/>
        <v>15422297.099999998</v>
      </c>
      <c r="CF166" s="582">
        <f t="shared" si="173"/>
        <v>14418840</v>
      </c>
      <c r="CG166" s="582">
        <f t="shared" si="173"/>
        <v>172259509.67000005</v>
      </c>
      <c r="CH166" s="582">
        <f t="shared" si="173"/>
        <v>10499355.800000001</v>
      </c>
      <c r="CI166" s="582">
        <f t="shared" si="173"/>
        <v>38255055.439999998</v>
      </c>
      <c r="CJ166" s="582">
        <f t="shared" si="173"/>
        <v>9784291.8800000027</v>
      </c>
      <c r="CK166" s="582">
        <f t="shared" si="173"/>
        <v>10095701.660000002</v>
      </c>
      <c r="CL166" s="582">
        <f t="shared" si="173"/>
        <v>15088143.58</v>
      </c>
      <c r="CM166" s="582">
        <f t="shared" si="173"/>
        <v>9222652.4500000011</v>
      </c>
      <c r="CN166" s="582">
        <f t="shared" si="173"/>
        <v>14850837.399999999</v>
      </c>
      <c r="CO166" s="582">
        <f t="shared" si="173"/>
        <v>3596465.2800000003</v>
      </c>
      <c r="CP166" s="582">
        <f t="shared" si="173"/>
        <v>14410080.659999998</v>
      </c>
      <c r="CQ166" s="582">
        <f t="shared" si="173"/>
        <v>6016356.629999999</v>
      </c>
      <c r="CR166" s="582">
        <f t="shared" si="173"/>
        <v>7732457.0599999996</v>
      </c>
      <c r="CS166" s="582">
        <f t="shared" si="173"/>
        <v>7229087.5499999989</v>
      </c>
      <c r="CT166" s="582">
        <f t="shared" si="173"/>
        <v>114747094.89000002</v>
      </c>
      <c r="CU166" s="582">
        <f t="shared" si="173"/>
        <v>9853001.6099999994</v>
      </c>
      <c r="CV166" s="582">
        <f t="shared" si="173"/>
        <v>8970521.6900000013</v>
      </c>
      <c r="CW166" s="582">
        <f t="shared" si="173"/>
        <v>27965665.899999999</v>
      </c>
      <c r="CX166" s="582">
        <f t="shared" si="173"/>
        <v>8093579.2899999991</v>
      </c>
      <c r="CY166" s="582">
        <f t="shared" si="173"/>
        <v>20300691.710000005</v>
      </c>
      <c r="CZ166" s="582">
        <f t="shared" si="173"/>
        <v>7740863.9500000002</v>
      </c>
      <c r="DA166" s="582">
        <f t="shared" si="173"/>
        <v>11889896.32</v>
      </c>
      <c r="DB166" s="582">
        <f t="shared" si="173"/>
        <v>136701368.54999998</v>
      </c>
      <c r="DC166" s="582">
        <f t="shared" si="173"/>
        <v>208562710.06999999</v>
      </c>
      <c r="DD166" s="582">
        <f t="shared" si="173"/>
        <v>22685306.030000001</v>
      </c>
      <c r="DE166" s="582">
        <f t="shared" si="173"/>
        <v>13858028.23</v>
      </c>
      <c r="DF166" s="582">
        <f t="shared" si="173"/>
        <v>14765212.310000001</v>
      </c>
      <c r="DG166" s="582">
        <f t="shared" si="173"/>
        <v>31042671.260000005</v>
      </c>
      <c r="DH166" s="582">
        <f t="shared" si="173"/>
        <v>39134274.580000006</v>
      </c>
      <c r="DI166" s="582">
        <f t="shared" si="173"/>
        <v>28235400.670000002</v>
      </c>
      <c r="DJ166" s="582">
        <f t="shared" si="173"/>
        <v>8571292.1099999994</v>
      </c>
      <c r="DK166" s="582">
        <f t="shared" si="173"/>
        <v>527842441.01999998</v>
      </c>
      <c r="DL166" s="582">
        <f t="shared" si="173"/>
        <v>16132655.169999998</v>
      </c>
      <c r="DM166" s="582">
        <f t="shared" si="173"/>
        <v>20046340.710000001</v>
      </c>
      <c r="DN166" s="582">
        <f t="shared" si="173"/>
        <v>10158304.739999998</v>
      </c>
      <c r="DO166" s="582">
        <f t="shared" si="173"/>
        <v>23449469.710000001</v>
      </c>
      <c r="DP166" s="582">
        <f t="shared" si="173"/>
        <v>17158159.030000001</v>
      </c>
      <c r="DQ166" s="582">
        <f t="shared" si="173"/>
        <v>44236709.369999997</v>
      </c>
      <c r="DR166" s="582">
        <f t="shared" si="173"/>
        <v>14342601.939900002</v>
      </c>
      <c r="DS166" s="582">
        <f t="shared" si="173"/>
        <v>50494522.810000002</v>
      </c>
      <c r="DT166" s="582">
        <f t="shared" si="173"/>
        <v>271977380.34999996</v>
      </c>
      <c r="DU166" s="582">
        <f t="shared" si="173"/>
        <v>26793184.34</v>
      </c>
      <c r="DV166" s="582">
        <f t="shared" si="173"/>
        <v>51981345.31000001</v>
      </c>
      <c r="DW166" s="582">
        <f t="shared" si="173"/>
        <v>47584147.829999998</v>
      </c>
      <c r="DX166" s="582">
        <f t="shared" si="173"/>
        <v>17736804.649999999</v>
      </c>
      <c r="DY166" s="582">
        <f t="shared" si="173"/>
        <v>16070813.23</v>
      </c>
      <c r="DZ166" s="582">
        <f t="shared" si="173"/>
        <v>17937086.169999998</v>
      </c>
      <c r="EA166" s="582">
        <f t="shared" si="173"/>
        <v>4316074.1199999992</v>
      </c>
      <c r="EB166" s="582">
        <f t="shared" si="173"/>
        <v>8174346.1099999994</v>
      </c>
      <c r="EC166" s="582">
        <f t="shared" ref="EC166:GN166" si="174">SUMIF($A$62:$A$157,$A$166,EC$62:EC$157)</f>
        <v>13035960.890000001</v>
      </c>
      <c r="ED166" s="582">
        <f t="shared" si="174"/>
        <v>38989564.469999999</v>
      </c>
      <c r="EE166" s="582">
        <f t="shared" si="174"/>
        <v>67840960.13000001</v>
      </c>
      <c r="EF166" s="582">
        <f t="shared" si="174"/>
        <v>52605866.089999996</v>
      </c>
      <c r="EG166" s="582">
        <f t="shared" si="174"/>
        <v>7362729.0899999999</v>
      </c>
      <c r="EH166" s="582">
        <f t="shared" si="174"/>
        <v>17325893.370000001</v>
      </c>
      <c r="EI166" s="582">
        <f t="shared" si="174"/>
        <v>23375952.130000003</v>
      </c>
      <c r="EJ166" s="582">
        <f t="shared" si="174"/>
        <v>15679075.970000001</v>
      </c>
      <c r="EK166" s="582">
        <f t="shared" si="174"/>
        <v>21681824.84</v>
      </c>
      <c r="EL166" s="582">
        <f t="shared" si="174"/>
        <v>16617466.629999999</v>
      </c>
      <c r="EM166" s="582">
        <f t="shared" si="174"/>
        <v>17128338.93</v>
      </c>
      <c r="EN166" s="582">
        <f t="shared" si="174"/>
        <v>237829743.04000005</v>
      </c>
      <c r="EO166" s="582">
        <f t="shared" si="174"/>
        <v>15598480.489999998</v>
      </c>
      <c r="EP166" s="582">
        <f t="shared" si="174"/>
        <v>33760867.009999998</v>
      </c>
      <c r="EQ166" s="582">
        <f t="shared" si="174"/>
        <v>12555952.92</v>
      </c>
      <c r="ER166" s="582">
        <f t="shared" si="174"/>
        <v>13748338.609999999</v>
      </c>
      <c r="ES166" s="582">
        <f t="shared" si="174"/>
        <v>9296747.9900000021</v>
      </c>
      <c r="ET166" s="582">
        <f t="shared" si="174"/>
        <v>53238666.019999996</v>
      </c>
      <c r="EU166" s="582">
        <f t="shared" si="174"/>
        <v>37607493.549999997</v>
      </c>
      <c r="EV166" s="582">
        <f t="shared" si="174"/>
        <v>25944677.759999998</v>
      </c>
      <c r="EW166" s="582">
        <f t="shared" si="174"/>
        <v>235998643.09</v>
      </c>
      <c r="EX166" s="582">
        <f t="shared" si="174"/>
        <v>5087555.1800000006</v>
      </c>
      <c r="EY166" s="582">
        <f t="shared" si="174"/>
        <v>9671160.0899999999</v>
      </c>
      <c r="EZ166" s="582">
        <f t="shared" si="174"/>
        <v>40737645.670000009</v>
      </c>
      <c r="FA166" s="582">
        <f t="shared" si="174"/>
        <v>26001130.459999997</v>
      </c>
      <c r="FB166" s="582">
        <f t="shared" si="174"/>
        <v>40001023.899999999</v>
      </c>
      <c r="FC166" s="582">
        <f t="shared" si="174"/>
        <v>12474273.139999999</v>
      </c>
      <c r="FD166" s="582">
        <f t="shared" si="174"/>
        <v>13745361.379999999</v>
      </c>
      <c r="FE166" s="582">
        <f t="shared" si="174"/>
        <v>20658376.790000003</v>
      </c>
      <c r="FF166" s="582">
        <f t="shared" si="174"/>
        <v>10298330.84</v>
      </c>
      <c r="FG166" s="582">
        <f t="shared" si="174"/>
        <v>16007502.229999999</v>
      </c>
      <c r="FH166" s="582">
        <f t="shared" si="174"/>
        <v>8649156.5299999993</v>
      </c>
      <c r="FI166" s="582">
        <f t="shared" si="174"/>
        <v>80420862.399999991</v>
      </c>
      <c r="FJ166" s="582">
        <f t="shared" si="174"/>
        <v>10610175.77</v>
      </c>
      <c r="FK166" s="582">
        <f t="shared" si="174"/>
        <v>2332939.7200000002</v>
      </c>
      <c r="FL166" s="582">
        <f t="shared" si="174"/>
        <v>7737023.4099999992</v>
      </c>
      <c r="FM166" s="582">
        <f t="shared" si="174"/>
        <v>17579653.16</v>
      </c>
      <c r="FN166" s="582">
        <f t="shared" si="174"/>
        <v>12993960.75</v>
      </c>
      <c r="FO166" s="582">
        <f t="shared" si="174"/>
        <v>6157899.9100000001</v>
      </c>
      <c r="FP166" s="582">
        <f t="shared" si="174"/>
        <v>4370657.5</v>
      </c>
      <c r="FQ166" s="582">
        <f t="shared" si="174"/>
        <v>408304983.29999983</v>
      </c>
      <c r="FR166" s="582">
        <f t="shared" si="174"/>
        <v>12755051.959999999</v>
      </c>
      <c r="FS166" s="582">
        <f t="shared" si="174"/>
        <v>17577178.779999997</v>
      </c>
      <c r="FT166" s="582">
        <f t="shared" si="174"/>
        <v>18958366.550000004</v>
      </c>
      <c r="FU166" s="582">
        <f t="shared" si="174"/>
        <v>15885540.199999999</v>
      </c>
      <c r="FV166" s="582">
        <f t="shared" si="174"/>
        <v>18199264.940000001</v>
      </c>
      <c r="FW166" s="582">
        <f t="shared" si="174"/>
        <v>57646030.149999999</v>
      </c>
      <c r="FX166" s="582">
        <f t="shared" si="174"/>
        <v>21774627.950000003</v>
      </c>
      <c r="FY166" s="582">
        <f t="shared" si="174"/>
        <v>22800048.129999999</v>
      </c>
      <c r="FZ166" s="582">
        <f t="shared" si="174"/>
        <v>9566672.1400000006</v>
      </c>
      <c r="GA166" s="582">
        <f t="shared" si="174"/>
        <v>31691440.559999999</v>
      </c>
      <c r="GB166" s="582">
        <f t="shared" si="174"/>
        <v>17264197.219999999</v>
      </c>
      <c r="GC166" s="582">
        <f t="shared" si="174"/>
        <v>12700199.079999998</v>
      </c>
      <c r="GD166" s="582">
        <f t="shared" si="174"/>
        <v>6999889.419999999</v>
      </c>
      <c r="GE166" s="582">
        <f t="shared" si="174"/>
        <v>127828886.00000001</v>
      </c>
      <c r="GF166" s="582">
        <f t="shared" si="174"/>
        <v>15394536.609999999</v>
      </c>
      <c r="GG166" s="582">
        <f t="shared" si="174"/>
        <v>2930526.95</v>
      </c>
      <c r="GH166" s="582">
        <f t="shared" si="174"/>
        <v>30427267.200000003</v>
      </c>
      <c r="GI166" s="582">
        <f t="shared" si="174"/>
        <v>9874277.4700000007</v>
      </c>
      <c r="GJ166" s="582">
        <f t="shared" si="174"/>
        <v>2221082.1</v>
      </c>
      <c r="GK166" s="582">
        <f t="shared" si="174"/>
        <v>7195063.1199999992</v>
      </c>
      <c r="GL166" s="582">
        <f t="shared" si="174"/>
        <v>22885508.270000003</v>
      </c>
      <c r="GM166" s="582">
        <f t="shared" si="174"/>
        <v>3536985.55</v>
      </c>
      <c r="GN166" s="582">
        <f t="shared" si="174"/>
        <v>6582045.9899999993</v>
      </c>
      <c r="GO166" s="582">
        <f t="shared" ref="GO166:IZ166" si="175">SUMIF($A$62:$A$157,$A$166,GO$62:GO$157)</f>
        <v>4090908.9999999995</v>
      </c>
      <c r="GP166" s="582">
        <f t="shared" si="175"/>
        <v>5737411.5</v>
      </c>
      <c r="GQ166" s="582">
        <f t="shared" si="175"/>
        <v>102611398.50999999</v>
      </c>
      <c r="GR166" s="582">
        <f t="shared" si="175"/>
        <v>22576196.119999994</v>
      </c>
      <c r="GS166" s="582">
        <f t="shared" si="175"/>
        <v>11400856.689999999</v>
      </c>
      <c r="GT166" s="582">
        <f t="shared" si="175"/>
        <v>37421144.810000002</v>
      </c>
      <c r="GU166" s="582">
        <f t="shared" si="175"/>
        <v>2858506.51</v>
      </c>
      <c r="GV166" s="582">
        <f t="shared" si="175"/>
        <v>16971523.150000002</v>
      </c>
      <c r="GW166" s="582">
        <f t="shared" si="175"/>
        <v>11986494.449999999</v>
      </c>
      <c r="GX166" s="582">
        <f t="shared" si="175"/>
        <v>12836126.710000001</v>
      </c>
      <c r="GY166" s="582">
        <f t="shared" si="175"/>
        <v>135626269.84</v>
      </c>
      <c r="GZ166" s="582">
        <f t="shared" si="175"/>
        <v>9603350.1600000001</v>
      </c>
      <c r="HA166" s="582">
        <f t="shared" si="175"/>
        <v>16104370.879999999</v>
      </c>
      <c r="HB166" s="582">
        <f t="shared" si="175"/>
        <v>11300129.83</v>
      </c>
      <c r="HC166" s="582">
        <f t="shared" si="175"/>
        <v>404828826.14999986</v>
      </c>
      <c r="HD166" s="582">
        <f t="shared" si="175"/>
        <v>95268835.910000011</v>
      </c>
      <c r="HE166" s="582">
        <f t="shared" si="175"/>
        <v>70349430.589999989</v>
      </c>
      <c r="HF166" s="582">
        <f t="shared" si="175"/>
        <v>68166022.820000008</v>
      </c>
      <c r="HG166" s="582">
        <f t="shared" si="175"/>
        <v>36035725.049999997</v>
      </c>
      <c r="HH166" s="582">
        <f t="shared" si="175"/>
        <v>34533037.650000006</v>
      </c>
      <c r="HI166" s="582">
        <f t="shared" si="175"/>
        <v>8519556.5500000007</v>
      </c>
      <c r="HJ166" s="582">
        <f t="shared" si="175"/>
        <v>23061460.159999993</v>
      </c>
      <c r="HK166" s="582">
        <f t="shared" si="175"/>
        <v>147117377.33000004</v>
      </c>
      <c r="HL166" s="582">
        <f t="shared" si="175"/>
        <v>40926784.640000001</v>
      </c>
      <c r="HM166" s="582">
        <f t="shared" si="175"/>
        <v>79572225.390000015</v>
      </c>
      <c r="HN166" s="582">
        <f t="shared" si="175"/>
        <v>36462200.099999994</v>
      </c>
      <c r="HO166" s="582">
        <f t="shared" si="175"/>
        <v>26971014.09</v>
      </c>
      <c r="HP166" s="582">
        <f t="shared" si="175"/>
        <v>13624815.149999999</v>
      </c>
      <c r="HQ166" s="582">
        <f t="shared" si="175"/>
        <v>26040844.489999991</v>
      </c>
      <c r="HR166" s="582">
        <f t="shared" si="175"/>
        <v>32768768.225000001</v>
      </c>
      <c r="HS166" s="582">
        <f t="shared" si="175"/>
        <v>214101862.65539998</v>
      </c>
      <c r="HT166" s="582">
        <f t="shared" si="175"/>
        <v>120501148.83000001</v>
      </c>
      <c r="HU166" s="582">
        <f t="shared" si="175"/>
        <v>29769141.509999998</v>
      </c>
      <c r="HV166" s="582">
        <f t="shared" si="175"/>
        <v>8576113.870000001</v>
      </c>
      <c r="HW166" s="582">
        <f t="shared" si="175"/>
        <v>9288200.9199999999</v>
      </c>
      <c r="HX166" s="582">
        <f t="shared" si="175"/>
        <v>14314059.239999998</v>
      </c>
      <c r="HY166" s="582">
        <f t="shared" si="175"/>
        <v>24723589.970000006</v>
      </c>
      <c r="HZ166" s="582">
        <f t="shared" si="175"/>
        <v>18454618.280000001</v>
      </c>
      <c r="IA166" s="582">
        <f t="shared" si="175"/>
        <v>9578401.3100000005</v>
      </c>
      <c r="IB166" s="582">
        <f t="shared" si="175"/>
        <v>17486410.300000008</v>
      </c>
      <c r="IC166" s="582">
        <f t="shared" si="175"/>
        <v>9401082.8900000006</v>
      </c>
      <c r="ID166" s="582">
        <f t="shared" si="175"/>
        <v>19430093.870000001</v>
      </c>
      <c r="IE166" s="582">
        <f t="shared" si="175"/>
        <v>8566881.9400000013</v>
      </c>
      <c r="IF166" s="582">
        <f t="shared" si="175"/>
        <v>14706418.669999998</v>
      </c>
      <c r="IG166" s="582">
        <f t="shared" si="175"/>
        <v>6754106.8500000024</v>
      </c>
      <c r="IH166" s="582">
        <f t="shared" si="175"/>
        <v>7142433.8000000007</v>
      </c>
      <c r="II166" s="582">
        <f t="shared" si="175"/>
        <v>92780766.530000001</v>
      </c>
      <c r="IJ166" s="582">
        <f t="shared" si="175"/>
        <v>182226262.57999995</v>
      </c>
      <c r="IK166" s="582">
        <f t="shared" si="175"/>
        <v>10647664.559999999</v>
      </c>
      <c r="IL166" s="582">
        <f t="shared" si="175"/>
        <v>69020440.86999999</v>
      </c>
      <c r="IM166" s="582">
        <f t="shared" si="175"/>
        <v>78244387.689999998</v>
      </c>
      <c r="IN166" s="582">
        <f t="shared" si="175"/>
        <v>32298987.700000003</v>
      </c>
      <c r="IO166" s="582">
        <f t="shared" si="175"/>
        <v>6866698.4999999991</v>
      </c>
      <c r="IP166" s="582">
        <f t="shared" si="175"/>
        <v>12509722.730000002</v>
      </c>
      <c r="IQ166" s="582">
        <f t="shared" si="175"/>
        <v>12842118.74</v>
      </c>
      <c r="IR166" s="582">
        <f t="shared" si="175"/>
        <v>20308156.34</v>
      </c>
      <c r="IS166" s="582">
        <f t="shared" si="175"/>
        <v>18002174.699999999</v>
      </c>
      <c r="IT166" s="582">
        <f t="shared" si="175"/>
        <v>380392761.57000005</v>
      </c>
      <c r="IU166" s="582">
        <f t="shared" si="175"/>
        <v>169688035.44</v>
      </c>
      <c r="IV166" s="582">
        <f t="shared" si="175"/>
        <v>8416309.0099999998</v>
      </c>
      <c r="IW166" s="582">
        <f t="shared" si="175"/>
        <v>34699552.260000005</v>
      </c>
      <c r="IX166" s="582">
        <f t="shared" si="175"/>
        <v>38324155.369999997</v>
      </c>
      <c r="IY166" s="582">
        <f t="shared" si="175"/>
        <v>8118721.7299999995</v>
      </c>
      <c r="IZ166" s="582">
        <f t="shared" si="175"/>
        <v>23409229.910000004</v>
      </c>
      <c r="JA166" s="582">
        <f t="shared" ref="JA166:LL166" si="176">SUMIF($A$62:$A$157,$A$166,JA$62:JA$157)</f>
        <v>4282353.41</v>
      </c>
      <c r="JB166" s="582">
        <f t="shared" si="176"/>
        <v>10823144.399999997</v>
      </c>
      <c r="JC166" s="582">
        <f t="shared" si="176"/>
        <v>14775690.210000001</v>
      </c>
      <c r="JD166" s="582">
        <f t="shared" si="176"/>
        <v>33647369.510000005</v>
      </c>
      <c r="JE166" s="582">
        <f t="shared" si="176"/>
        <v>14719915.630000001</v>
      </c>
      <c r="JF166" s="582">
        <f t="shared" si="176"/>
        <v>50922184.179999985</v>
      </c>
      <c r="JG166" s="582">
        <f t="shared" si="176"/>
        <v>74159477.020000026</v>
      </c>
      <c r="JH166" s="582">
        <f t="shared" si="176"/>
        <v>15165073.060000004</v>
      </c>
      <c r="JI166" s="582">
        <f t="shared" si="176"/>
        <v>15630669.130000001</v>
      </c>
      <c r="JJ166" s="582">
        <f t="shared" si="176"/>
        <v>12216264.550000001</v>
      </c>
      <c r="JK166" s="582">
        <f t="shared" si="176"/>
        <v>7498006.6200000001</v>
      </c>
      <c r="JL166" s="582">
        <f t="shared" si="176"/>
        <v>135200195.67000002</v>
      </c>
      <c r="JM166" s="582">
        <f t="shared" si="176"/>
        <v>22052150.170000006</v>
      </c>
      <c r="JN166" s="582">
        <f t="shared" si="176"/>
        <v>23311522.439999998</v>
      </c>
      <c r="JO166" s="582">
        <f t="shared" si="176"/>
        <v>40731555.970000006</v>
      </c>
      <c r="JP166" s="582">
        <f t="shared" si="176"/>
        <v>24579196.030000001</v>
      </c>
      <c r="JQ166" s="582">
        <f t="shared" si="176"/>
        <v>43149695.879999995</v>
      </c>
      <c r="JR166" s="582">
        <f t="shared" si="176"/>
        <v>10671539.200000001</v>
      </c>
      <c r="JS166" s="582">
        <f t="shared" si="176"/>
        <v>114895144.51000002</v>
      </c>
      <c r="JT166" s="582">
        <f t="shared" si="176"/>
        <v>34178084.259999998</v>
      </c>
      <c r="JU166" s="582">
        <f t="shared" si="176"/>
        <v>15064449.870000001</v>
      </c>
      <c r="JV166" s="582">
        <f t="shared" si="176"/>
        <v>4976622.7799999993</v>
      </c>
      <c r="JW166" s="582">
        <f t="shared" si="176"/>
        <v>17666232.379999999</v>
      </c>
      <c r="JX166" s="582">
        <f t="shared" si="176"/>
        <v>4148801.3600000003</v>
      </c>
      <c r="JY166" s="582">
        <f t="shared" si="176"/>
        <v>39226219.860000007</v>
      </c>
      <c r="JZ166" s="582">
        <f t="shared" si="176"/>
        <v>14511966.969999999</v>
      </c>
      <c r="KA166" s="582">
        <f t="shared" si="176"/>
        <v>8164407.3599999994</v>
      </c>
      <c r="KB166" s="582">
        <f t="shared" si="176"/>
        <v>11210088.289999999</v>
      </c>
      <c r="KC166" s="582">
        <f t="shared" si="176"/>
        <v>5450082.4199999999</v>
      </c>
      <c r="KD166" s="582">
        <f t="shared" si="176"/>
        <v>10446227.880000001</v>
      </c>
      <c r="KE166" s="582">
        <f t="shared" si="176"/>
        <v>5348989.8900000006</v>
      </c>
      <c r="KF166" s="582">
        <f t="shared" si="176"/>
        <v>2489137.9099999997</v>
      </c>
      <c r="KG166" s="582">
        <f t="shared" si="176"/>
        <v>9040017.4600000009</v>
      </c>
      <c r="KH166" s="582">
        <f t="shared" si="176"/>
        <v>10707305.000000002</v>
      </c>
      <c r="KI166" s="582">
        <f t="shared" si="176"/>
        <v>395102253.76000005</v>
      </c>
      <c r="KJ166" s="582">
        <f t="shared" si="176"/>
        <v>49840866.690000005</v>
      </c>
      <c r="KK166" s="582">
        <f t="shared" si="176"/>
        <v>11358753.359999999</v>
      </c>
      <c r="KL166" s="582">
        <f t="shared" si="176"/>
        <v>20007688.279999997</v>
      </c>
      <c r="KM166" s="582">
        <f t="shared" si="176"/>
        <v>9474350.6899999995</v>
      </c>
      <c r="KN166" s="582">
        <f t="shared" si="176"/>
        <v>11652048.83</v>
      </c>
      <c r="KO166" s="582">
        <f t="shared" si="176"/>
        <v>63530250</v>
      </c>
      <c r="KP166" s="582">
        <f t="shared" si="176"/>
        <v>8049639.1899999985</v>
      </c>
      <c r="KQ166" s="582">
        <f t="shared" si="176"/>
        <v>9714698.8199999984</v>
      </c>
      <c r="KR166" s="582">
        <f t="shared" si="176"/>
        <v>190718682.09000006</v>
      </c>
      <c r="KS166" s="582">
        <f t="shared" si="176"/>
        <v>12995737.080000002</v>
      </c>
      <c r="KT166" s="582">
        <f t="shared" si="176"/>
        <v>11014251.35</v>
      </c>
      <c r="KU166" s="582">
        <f t="shared" si="176"/>
        <v>37851081.459999986</v>
      </c>
      <c r="KV166" s="582">
        <f t="shared" si="176"/>
        <v>16867715.820000004</v>
      </c>
      <c r="KW166" s="582">
        <f t="shared" si="176"/>
        <v>16636993.93</v>
      </c>
      <c r="KX166" s="582">
        <f t="shared" si="176"/>
        <v>155754448.20999998</v>
      </c>
      <c r="KY166" s="582">
        <f t="shared" si="176"/>
        <v>19108006.310000002</v>
      </c>
      <c r="KZ166" s="582">
        <f t="shared" si="176"/>
        <v>191507988.01000002</v>
      </c>
      <c r="LA166" s="582">
        <f t="shared" si="176"/>
        <v>11651524.330000002</v>
      </c>
      <c r="LB166" s="582">
        <f t="shared" si="176"/>
        <v>6630587.1600000001</v>
      </c>
      <c r="LC166" s="582">
        <f t="shared" si="176"/>
        <v>31143860.179999996</v>
      </c>
      <c r="LD166" s="582">
        <f t="shared" si="176"/>
        <v>24857648.57</v>
      </c>
      <c r="LE166" s="582">
        <f t="shared" si="176"/>
        <v>11391188.57</v>
      </c>
      <c r="LF166" s="582">
        <f t="shared" si="176"/>
        <v>10086718.399999997</v>
      </c>
      <c r="LG166" s="582">
        <f t="shared" si="176"/>
        <v>11100236.200000003</v>
      </c>
      <c r="LH166" s="582">
        <f t="shared" si="176"/>
        <v>562990489.78999996</v>
      </c>
      <c r="LI166" s="582">
        <f t="shared" si="176"/>
        <v>100542486.90999998</v>
      </c>
      <c r="LJ166" s="582">
        <f t="shared" si="176"/>
        <v>66599752.369999997</v>
      </c>
      <c r="LK166" s="582">
        <f t="shared" si="176"/>
        <v>86146491.519999996</v>
      </c>
      <c r="LL166" s="582">
        <f t="shared" si="176"/>
        <v>20325344.629999999</v>
      </c>
      <c r="LM166" s="582">
        <f t="shared" ref="LM166:NX166" si="177">SUMIF($A$62:$A$157,$A$166,LM$62:LM$157)</f>
        <v>24117456.860000003</v>
      </c>
      <c r="LN166" s="582">
        <f t="shared" si="177"/>
        <v>15342539.850000001</v>
      </c>
      <c r="LO166" s="582">
        <f t="shared" si="177"/>
        <v>22839694.849999998</v>
      </c>
      <c r="LP166" s="582">
        <f t="shared" si="177"/>
        <v>8806613.4000000004</v>
      </c>
      <c r="LQ166" s="582">
        <f t="shared" si="177"/>
        <v>17831634.34</v>
      </c>
      <c r="LR166" s="582">
        <f t="shared" si="177"/>
        <v>3343804.72</v>
      </c>
      <c r="LS166" s="582">
        <f t="shared" si="177"/>
        <v>67636956.080000013</v>
      </c>
      <c r="LT166" s="582">
        <f t="shared" si="177"/>
        <v>3149696.1799999997</v>
      </c>
      <c r="LU166" s="582">
        <f t="shared" si="177"/>
        <v>8998912.8599999994</v>
      </c>
      <c r="LV166" s="582">
        <f t="shared" si="177"/>
        <v>171876302.53999999</v>
      </c>
      <c r="LW166" s="582">
        <f t="shared" si="177"/>
        <v>97531147.61999999</v>
      </c>
      <c r="LX166" s="582">
        <f t="shared" si="177"/>
        <v>209963882.53999993</v>
      </c>
      <c r="LY166" s="582">
        <f t="shared" si="177"/>
        <v>67347111.359999999</v>
      </c>
      <c r="LZ166" s="582">
        <f t="shared" si="177"/>
        <v>37369245.969999999</v>
      </c>
      <c r="MA166" s="582">
        <f t="shared" si="177"/>
        <v>32370355.690000001</v>
      </c>
      <c r="MB166" s="582">
        <f t="shared" si="177"/>
        <v>32227010.020000003</v>
      </c>
      <c r="MC166" s="582">
        <f t="shared" si="177"/>
        <v>22576953.890000001</v>
      </c>
      <c r="MD166" s="582">
        <f t="shared" si="177"/>
        <v>21029016.43</v>
      </c>
      <c r="ME166" s="582">
        <f t="shared" si="177"/>
        <v>20131234.159999996</v>
      </c>
      <c r="MF166" s="582">
        <f t="shared" si="177"/>
        <v>65434525.660000011</v>
      </c>
      <c r="MG166" s="582">
        <f t="shared" si="177"/>
        <v>12191809.809999999</v>
      </c>
      <c r="MH166" s="582">
        <f t="shared" si="177"/>
        <v>377824116.75</v>
      </c>
      <c r="MI166" s="582">
        <f t="shared" si="177"/>
        <v>20849081.48</v>
      </c>
      <c r="MJ166" s="582">
        <f t="shared" si="177"/>
        <v>11524500.65</v>
      </c>
      <c r="MK166" s="582">
        <f t="shared" si="177"/>
        <v>13354458.469999999</v>
      </c>
      <c r="ML166" s="582">
        <f t="shared" si="177"/>
        <v>13637550.779999999</v>
      </c>
      <c r="MM166" s="582">
        <f t="shared" si="177"/>
        <v>22632705.520000007</v>
      </c>
      <c r="MN166" s="582">
        <f t="shared" si="177"/>
        <v>27610034.719999999</v>
      </c>
      <c r="MO166" s="582">
        <f t="shared" si="177"/>
        <v>7934697.5599999996</v>
      </c>
      <c r="MP166" s="582">
        <f t="shared" si="177"/>
        <v>39443177.239999995</v>
      </c>
      <c r="MQ166" s="582">
        <f t="shared" si="177"/>
        <v>16973157.32</v>
      </c>
      <c r="MR166" s="582">
        <f t="shared" si="177"/>
        <v>16342318.539999999</v>
      </c>
      <c r="MS166" s="582">
        <f t="shared" si="177"/>
        <v>13819818.560000001</v>
      </c>
      <c r="MT166" s="582">
        <f t="shared" si="177"/>
        <v>296200850.01000005</v>
      </c>
      <c r="MU166" s="582">
        <f t="shared" si="177"/>
        <v>24307380.25</v>
      </c>
      <c r="MV166" s="582">
        <f t="shared" si="177"/>
        <v>35373127.759999998</v>
      </c>
      <c r="MW166" s="582">
        <f t="shared" si="177"/>
        <v>34245081.109999999</v>
      </c>
      <c r="MX166" s="582">
        <f t="shared" si="177"/>
        <v>52503889.960000001</v>
      </c>
      <c r="MY166" s="582">
        <f t="shared" si="177"/>
        <v>17593281.140000001</v>
      </c>
      <c r="MZ166" s="582">
        <f t="shared" si="177"/>
        <v>52263461.450000003</v>
      </c>
      <c r="NA166" s="582">
        <f t="shared" si="177"/>
        <v>50664220.210000001</v>
      </c>
      <c r="NB166" s="582">
        <f t="shared" si="177"/>
        <v>26692001.419999998</v>
      </c>
      <c r="NC166" s="582">
        <f t="shared" si="177"/>
        <v>11954933.609999999</v>
      </c>
      <c r="ND166" s="582">
        <f t="shared" si="177"/>
        <v>4584044.13</v>
      </c>
      <c r="NE166" s="582">
        <f t="shared" si="177"/>
        <v>381847320.80000001</v>
      </c>
      <c r="NF166" s="582">
        <f t="shared" si="177"/>
        <v>55046208.890000001</v>
      </c>
      <c r="NG166" s="582">
        <f t="shared" si="177"/>
        <v>9079382.5800000001</v>
      </c>
      <c r="NH166" s="582">
        <f t="shared" si="177"/>
        <v>104639269.11999999</v>
      </c>
      <c r="NI166" s="582">
        <f t="shared" si="177"/>
        <v>23281147.800000001</v>
      </c>
      <c r="NJ166" s="582">
        <f t="shared" si="177"/>
        <v>31738904.98</v>
      </c>
      <c r="NK166" s="582">
        <f t="shared" si="177"/>
        <v>84449955.379999995</v>
      </c>
      <c r="NL166" s="582">
        <f t="shared" si="177"/>
        <v>81650912.550000012</v>
      </c>
      <c r="NM166" s="582">
        <f t="shared" si="177"/>
        <v>3142077.2800000003</v>
      </c>
      <c r="NN166" s="582">
        <f t="shared" si="177"/>
        <v>23130327</v>
      </c>
      <c r="NO166" s="582">
        <f t="shared" si="177"/>
        <v>12935244.300000001</v>
      </c>
      <c r="NP166" s="582">
        <f t="shared" si="177"/>
        <v>14028490.890000001</v>
      </c>
      <c r="NQ166" s="582">
        <f t="shared" si="177"/>
        <v>111725242.89000005</v>
      </c>
      <c r="NR166" s="582">
        <f t="shared" si="177"/>
        <v>3959778.22</v>
      </c>
      <c r="NS166" s="582">
        <f t="shared" si="177"/>
        <v>7290584.3000000007</v>
      </c>
      <c r="NT166" s="582">
        <f t="shared" si="177"/>
        <v>6003011.8999999994</v>
      </c>
      <c r="NU166" s="582">
        <f t="shared" si="177"/>
        <v>6084783.3200000003</v>
      </c>
      <c r="NV166" s="582">
        <f t="shared" si="177"/>
        <v>2397425.6899999995</v>
      </c>
      <c r="NW166" s="582">
        <f t="shared" si="177"/>
        <v>2798500.44</v>
      </c>
      <c r="NX166" s="582">
        <f t="shared" si="177"/>
        <v>370164722.82999986</v>
      </c>
      <c r="NY166" s="582">
        <f t="shared" ref="NY166:QJ166" si="178">SUMIF($A$62:$A$157,$A$166,NY$62:NY$157)</f>
        <v>90580643.640000001</v>
      </c>
      <c r="NZ166" s="582">
        <f t="shared" si="178"/>
        <v>13875192.540000001</v>
      </c>
      <c r="OA166" s="582">
        <f t="shared" si="178"/>
        <v>15544936.720000001</v>
      </c>
      <c r="OB166" s="582">
        <f t="shared" si="178"/>
        <v>13787536.750000002</v>
      </c>
      <c r="OC166" s="582">
        <f t="shared" si="178"/>
        <v>11476191.940000001</v>
      </c>
      <c r="OD166" s="582">
        <f t="shared" si="178"/>
        <v>11055363.139999999</v>
      </c>
      <c r="OE166" s="582">
        <f t="shared" si="178"/>
        <v>71404376.919999987</v>
      </c>
      <c r="OF166" s="582">
        <f t="shared" si="178"/>
        <v>103181765.02000001</v>
      </c>
      <c r="OG166" s="582">
        <f t="shared" si="178"/>
        <v>16063177.989999996</v>
      </c>
      <c r="OH166" s="582">
        <f t="shared" si="178"/>
        <v>95068117.950000003</v>
      </c>
      <c r="OI166" s="582">
        <f t="shared" si="178"/>
        <v>22829465.649999999</v>
      </c>
      <c r="OJ166" s="582">
        <f t="shared" si="178"/>
        <v>24170655.550000001</v>
      </c>
      <c r="OK166" s="582">
        <f t="shared" si="178"/>
        <v>51345875.330000006</v>
      </c>
      <c r="OL166" s="582">
        <f t="shared" si="178"/>
        <v>25594389.260000005</v>
      </c>
      <c r="OM166" s="582">
        <f t="shared" si="178"/>
        <v>28752260.059999999</v>
      </c>
      <c r="ON166" s="582">
        <f t="shared" si="178"/>
        <v>277271746.92000002</v>
      </c>
      <c r="OO166" s="582">
        <f t="shared" si="178"/>
        <v>62458511.57</v>
      </c>
      <c r="OP166" s="582">
        <f t="shared" si="178"/>
        <v>153935796.15000004</v>
      </c>
      <c r="OQ166" s="582">
        <f t="shared" si="178"/>
        <v>32835504.359999999</v>
      </c>
      <c r="OR166" s="582">
        <f t="shared" si="178"/>
        <v>34467221.150000006</v>
      </c>
      <c r="OS166" s="582">
        <f t="shared" si="178"/>
        <v>23510284.419999998</v>
      </c>
      <c r="OT166" s="582">
        <f t="shared" si="178"/>
        <v>97836331.140000015</v>
      </c>
      <c r="OU166" s="582">
        <f t="shared" si="178"/>
        <v>7180838.669999999</v>
      </c>
      <c r="OV166" s="582">
        <f t="shared" si="178"/>
        <v>10662565.01</v>
      </c>
      <c r="OW166" s="582">
        <f t="shared" si="178"/>
        <v>14095520.610000001</v>
      </c>
      <c r="OX166" s="582">
        <f t="shared" si="178"/>
        <v>16046416.48</v>
      </c>
      <c r="OY166" s="582">
        <f t="shared" si="178"/>
        <v>58627100.859999999</v>
      </c>
      <c r="OZ166" s="582">
        <f t="shared" si="178"/>
        <v>10086743.67</v>
      </c>
      <c r="PA166" s="582">
        <f t="shared" si="178"/>
        <v>7519219.3100000005</v>
      </c>
      <c r="PB166" s="582">
        <f t="shared" si="178"/>
        <v>24208966.849999998</v>
      </c>
      <c r="PC166" s="582">
        <f t="shared" si="178"/>
        <v>229783105.62</v>
      </c>
      <c r="PD166" s="582">
        <f t="shared" si="178"/>
        <v>10748875.659999998</v>
      </c>
      <c r="PE166" s="582">
        <f t="shared" si="178"/>
        <v>52348991.969999999</v>
      </c>
      <c r="PF166" s="582">
        <f t="shared" si="178"/>
        <v>6532594.6100000003</v>
      </c>
      <c r="PG166" s="582">
        <f t="shared" si="178"/>
        <v>12779770.82</v>
      </c>
      <c r="PH166" s="582">
        <f t="shared" si="178"/>
        <v>19616474.669999998</v>
      </c>
      <c r="PI166" s="582">
        <f t="shared" si="178"/>
        <v>15526135.540000001</v>
      </c>
      <c r="PJ166" s="582">
        <f t="shared" si="178"/>
        <v>11041359.119999999</v>
      </c>
      <c r="PK166" s="582">
        <f t="shared" si="178"/>
        <v>23189619.199999999</v>
      </c>
      <c r="PL166" s="582">
        <f t="shared" si="178"/>
        <v>20592507.750000004</v>
      </c>
      <c r="PM166" s="582">
        <f t="shared" si="178"/>
        <v>14409658.929999998</v>
      </c>
      <c r="PN166" s="582">
        <f t="shared" si="178"/>
        <v>32450508.009999998</v>
      </c>
      <c r="PO166" s="582">
        <f t="shared" si="178"/>
        <v>10375010.789999999</v>
      </c>
      <c r="PP166" s="582">
        <f t="shared" si="178"/>
        <v>50447977.840000004</v>
      </c>
      <c r="PQ166" s="582">
        <f t="shared" si="178"/>
        <v>11888844.480000002</v>
      </c>
      <c r="PR166" s="582">
        <f t="shared" si="178"/>
        <v>6510136.3299999991</v>
      </c>
      <c r="PS166" s="582">
        <f t="shared" si="178"/>
        <v>9720962.2199999988</v>
      </c>
      <c r="PT166" s="582">
        <f t="shared" si="178"/>
        <v>8634313.1799999997</v>
      </c>
      <c r="PU166" s="582">
        <f t="shared" si="178"/>
        <v>599250281.93000007</v>
      </c>
      <c r="PV166" s="582">
        <f t="shared" si="178"/>
        <v>29097633.649999995</v>
      </c>
      <c r="PW166" s="582">
        <f t="shared" si="178"/>
        <v>15700998.910000004</v>
      </c>
      <c r="PX166" s="582">
        <f t="shared" si="178"/>
        <v>16536774.089999998</v>
      </c>
      <c r="PY166" s="582">
        <f t="shared" si="178"/>
        <v>199784577.46000004</v>
      </c>
      <c r="PZ166" s="582">
        <f t="shared" si="178"/>
        <v>38129188.219999999</v>
      </c>
      <c r="QA166" s="582">
        <f t="shared" si="178"/>
        <v>69941860.750000015</v>
      </c>
      <c r="QB166" s="582">
        <f t="shared" si="178"/>
        <v>16300256.540000003</v>
      </c>
      <c r="QC166" s="582">
        <f t="shared" si="178"/>
        <v>42331559.93</v>
      </c>
      <c r="QD166" s="582">
        <f t="shared" si="178"/>
        <v>8023646.6500000004</v>
      </c>
      <c r="QE166" s="582">
        <f t="shared" si="178"/>
        <v>40540453.269999996</v>
      </c>
      <c r="QF166" s="582">
        <f t="shared" si="178"/>
        <v>18769948.409999996</v>
      </c>
      <c r="QG166" s="582">
        <f t="shared" si="178"/>
        <v>15536049.189999999</v>
      </c>
      <c r="QH166" s="582">
        <f t="shared" si="178"/>
        <v>15008414.449999999</v>
      </c>
      <c r="QI166" s="582">
        <f t="shared" si="178"/>
        <v>52271443.140000008</v>
      </c>
      <c r="QJ166" s="582">
        <f t="shared" si="178"/>
        <v>18429657.589999996</v>
      </c>
      <c r="QK166" s="582">
        <f t="shared" ref="QK166:SV166" si="179">SUMIF($A$62:$A$157,$A$166,QK$62:QK$157)</f>
        <v>28418764.789999999</v>
      </c>
      <c r="QL166" s="582">
        <f t="shared" si="179"/>
        <v>21021886.699999999</v>
      </c>
      <c r="QM166" s="582">
        <f t="shared" si="179"/>
        <v>18914084.840000004</v>
      </c>
      <c r="QN166" s="582">
        <f t="shared" si="179"/>
        <v>48279321.230000019</v>
      </c>
      <c r="QO166" s="582">
        <f t="shared" si="179"/>
        <v>52604962.370000012</v>
      </c>
      <c r="QP166" s="582">
        <f t="shared" si="179"/>
        <v>14076665.670000002</v>
      </c>
      <c r="QQ166" s="582">
        <f t="shared" si="179"/>
        <v>4821186.49</v>
      </c>
      <c r="QR166" s="582">
        <f t="shared" si="179"/>
        <v>10499605.579999998</v>
      </c>
      <c r="QS166" s="582">
        <f t="shared" si="179"/>
        <v>2167465.38</v>
      </c>
      <c r="QT166" s="582">
        <f t="shared" si="179"/>
        <v>7068873.1900000004</v>
      </c>
      <c r="QU166" s="582">
        <f t="shared" si="179"/>
        <v>325347962.68000001</v>
      </c>
      <c r="QV166" s="582">
        <f t="shared" si="179"/>
        <v>9039309.6799999978</v>
      </c>
      <c r="QW166" s="582">
        <f t="shared" si="179"/>
        <v>42635024.719999999</v>
      </c>
      <c r="QX166" s="582">
        <f t="shared" si="179"/>
        <v>10844902.100000001</v>
      </c>
      <c r="QY166" s="582">
        <f t="shared" si="179"/>
        <v>18622089.220000003</v>
      </c>
      <c r="QZ166" s="582">
        <f t="shared" si="179"/>
        <v>54562811.539999992</v>
      </c>
      <c r="RA166" s="582">
        <f t="shared" si="179"/>
        <v>22460622.009999998</v>
      </c>
      <c r="RB166" s="582">
        <f t="shared" si="179"/>
        <v>39693467.090000004</v>
      </c>
      <c r="RC166" s="582">
        <f t="shared" si="179"/>
        <v>17741259.850000001</v>
      </c>
      <c r="RD166" s="582">
        <f t="shared" si="179"/>
        <v>23897405.789999999</v>
      </c>
      <c r="RE166" s="582">
        <f t="shared" si="179"/>
        <v>12317461.249999998</v>
      </c>
      <c r="RF166" s="582">
        <f t="shared" si="179"/>
        <v>3438150.5</v>
      </c>
      <c r="RG166" s="582">
        <f t="shared" si="179"/>
        <v>9336564.879999999</v>
      </c>
      <c r="RH166" s="582">
        <f t="shared" si="179"/>
        <v>399593764.85000014</v>
      </c>
      <c r="RI166" s="582">
        <f t="shared" si="179"/>
        <v>82342512.039999992</v>
      </c>
      <c r="RJ166" s="582">
        <f t="shared" si="179"/>
        <v>21162867.43</v>
      </c>
      <c r="RK166" s="582">
        <f t="shared" si="179"/>
        <v>28950846.719999999</v>
      </c>
      <c r="RL166" s="582">
        <f t="shared" si="179"/>
        <v>36793705.75999999</v>
      </c>
      <c r="RM166" s="582">
        <f t="shared" si="179"/>
        <v>61127593.840000011</v>
      </c>
      <c r="RN166" s="582">
        <f t="shared" si="179"/>
        <v>107126802.68000001</v>
      </c>
      <c r="RO166" s="582">
        <f t="shared" si="179"/>
        <v>22084675.199999999</v>
      </c>
      <c r="RP166" s="582">
        <f t="shared" si="179"/>
        <v>21347051.760000002</v>
      </c>
      <c r="RQ166" s="582">
        <f t="shared" si="179"/>
        <v>65618817.580000006</v>
      </c>
      <c r="RR166" s="582">
        <f t="shared" si="179"/>
        <v>82150490.879999995</v>
      </c>
      <c r="RS166" s="582">
        <f t="shared" si="179"/>
        <v>21421602.070000004</v>
      </c>
      <c r="RT166" s="582">
        <f t="shared" si="179"/>
        <v>22395369.469999995</v>
      </c>
      <c r="RU166" s="582">
        <f t="shared" si="179"/>
        <v>41850744.870000005</v>
      </c>
      <c r="RV166" s="582">
        <f t="shared" si="179"/>
        <v>16753814.1</v>
      </c>
      <c r="RW166" s="582">
        <f t="shared" si="179"/>
        <v>12668115.460000001</v>
      </c>
      <c r="RX166" s="582">
        <f t="shared" si="179"/>
        <v>18261969.590000004</v>
      </c>
      <c r="RY166" s="582">
        <f t="shared" si="179"/>
        <v>20018625.000000004</v>
      </c>
      <c r="RZ166" s="582">
        <f t="shared" si="179"/>
        <v>11832496.629999999</v>
      </c>
      <c r="SA166" s="582">
        <f t="shared" si="179"/>
        <v>18228786.93</v>
      </c>
      <c r="SB166" s="582">
        <f t="shared" si="179"/>
        <v>158801353.29999998</v>
      </c>
      <c r="SC166" s="582">
        <f t="shared" si="179"/>
        <v>10070505.350000001</v>
      </c>
      <c r="SD166" s="582">
        <f t="shared" si="179"/>
        <v>11396611.050000001</v>
      </c>
      <c r="SE166" s="582">
        <f t="shared" si="179"/>
        <v>10781302.699999999</v>
      </c>
      <c r="SF166" s="582">
        <f t="shared" si="179"/>
        <v>8122110.7200000007</v>
      </c>
      <c r="SG166" s="582">
        <f t="shared" si="179"/>
        <v>20741796.280000001</v>
      </c>
      <c r="SH166" s="582">
        <f t="shared" si="179"/>
        <v>11967086.470000001</v>
      </c>
      <c r="SI166" s="582">
        <f t="shared" si="179"/>
        <v>27966538.649999999</v>
      </c>
      <c r="SJ166" s="582">
        <f t="shared" si="179"/>
        <v>18661846.230000008</v>
      </c>
      <c r="SK166" s="582">
        <f t="shared" si="179"/>
        <v>7736364.0299999993</v>
      </c>
      <c r="SL166" s="582">
        <f t="shared" si="179"/>
        <v>77834458.750000015</v>
      </c>
      <c r="SM166" s="582">
        <f t="shared" si="179"/>
        <v>7986369.0800000001</v>
      </c>
      <c r="SN166" s="582">
        <f t="shared" si="179"/>
        <v>84527511.310000017</v>
      </c>
      <c r="SO166" s="582">
        <f t="shared" si="179"/>
        <v>10022692.42</v>
      </c>
      <c r="SP166" s="582">
        <f t="shared" si="179"/>
        <v>16571688.75</v>
      </c>
      <c r="SQ166" s="582">
        <f t="shared" si="179"/>
        <v>40075280.480000004</v>
      </c>
      <c r="SR166" s="582">
        <f t="shared" si="179"/>
        <v>7681500.2400000002</v>
      </c>
      <c r="SS166" s="582">
        <f t="shared" si="179"/>
        <v>10665910.1</v>
      </c>
      <c r="ST166" s="582">
        <f t="shared" si="179"/>
        <v>11109067.17</v>
      </c>
      <c r="SU166" s="582">
        <f t="shared" si="179"/>
        <v>6770347.5600000005</v>
      </c>
      <c r="SV166" s="582">
        <f t="shared" si="179"/>
        <v>273902116.21999997</v>
      </c>
      <c r="SW166" s="582">
        <f t="shared" ref="SW166:VH166" si="180">SUMIF($A$62:$A$157,$A$166,SW$62:SW$157)</f>
        <v>5087277.68</v>
      </c>
      <c r="SX166" s="582">
        <f t="shared" si="180"/>
        <v>19769522.639999997</v>
      </c>
      <c r="SY166" s="582">
        <f t="shared" si="180"/>
        <v>18881621.829999998</v>
      </c>
      <c r="SZ166" s="582">
        <f t="shared" si="180"/>
        <v>3463997.1899999995</v>
      </c>
      <c r="TA166" s="582">
        <f t="shared" si="180"/>
        <v>4755764.5600000015</v>
      </c>
      <c r="TB166" s="582">
        <f t="shared" si="180"/>
        <v>12065012.630000001</v>
      </c>
      <c r="TC166" s="582">
        <f t="shared" si="180"/>
        <v>78706349.179999992</v>
      </c>
      <c r="TD166" s="582">
        <f t="shared" si="180"/>
        <v>11230656.75</v>
      </c>
      <c r="TE166" s="582">
        <f t="shared" si="180"/>
        <v>12924212.670000002</v>
      </c>
      <c r="TF166" s="582">
        <f t="shared" si="180"/>
        <v>17179606.470000003</v>
      </c>
      <c r="TG166" s="582">
        <f t="shared" si="180"/>
        <v>44393007.909999996</v>
      </c>
      <c r="TH166" s="582">
        <f t="shared" si="180"/>
        <v>10508337.679999998</v>
      </c>
      <c r="TI166" s="582">
        <f t="shared" si="180"/>
        <v>7075435.9699999997</v>
      </c>
      <c r="TJ166" s="582">
        <f t="shared" si="180"/>
        <v>370919477.79000008</v>
      </c>
      <c r="TK166" s="582">
        <f t="shared" si="180"/>
        <v>7179009.0900000017</v>
      </c>
      <c r="TL166" s="582">
        <f t="shared" si="180"/>
        <v>13590828.810000001</v>
      </c>
      <c r="TM166" s="582">
        <f t="shared" si="180"/>
        <v>30969059.550000004</v>
      </c>
      <c r="TN166" s="582">
        <f t="shared" si="180"/>
        <v>23466018.969999995</v>
      </c>
      <c r="TO166" s="582">
        <f t="shared" si="180"/>
        <v>11342104.030000001</v>
      </c>
      <c r="TP166" s="582">
        <f t="shared" si="180"/>
        <v>5948147.5600000005</v>
      </c>
      <c r="TQ166" s="582">
        <f t="shared" si="180"/>
        <v>71100982.399999976</v>
      </c>
      <c r="TR166" s="582">
        <f t="shared" si="180"/>
        <v>10150852.67</v>
      </c>
      <c r="TS166" s="582">
        <f t="shared" si="180"/>
        <v>22365701.980000004</v>
      </c>
      <c r="TT166" s="582">
        <f t="shared" si="180"/>
        <v>31073341.84</v>
      </c>
      <c r="TU166" s="582">
        <f t="shared" si="180"/>
        <v>5399694.96</v>
      </c>
      <c r="TV166" s="582">
        <f t="shared" si="180"/>
        <v>10286998.470000001</v>
      </c>
      <c r="TW166" s="582">
        <f t="shared" si="180"/>
        <v>7182648.1599999992</v>
      </c>
      <c r="TX166" s="582">
        <f t="shared" si="180"/>
        <v>15318872.089999998</v>
      </c>
      <c r="TY166" s="582">
        <f t="shared" si="180"/>
        <v>3732944.8</v>
      </c>
      <c r="TZ166" s="582">
        <f t="shared" si="180"/>
        <v>73376590.329999998</v>
      </c>
      <c r="UA166" s="582">
        <f t="shared" si="180"/>
        <v>7409888.6500000004</v>
      </c>
      <c r="UB166" s="582">
        <f t="shared" si="180"/>
        <v>100312469.26000001</v>
      </c>
      <c r="UC166" s="582">
        <f t="shared" si="180"/>
        <v>46401380.160000004</v>
      </c>
      <c r="UD166" s="582">
        <f t="shared" si="180"/>
        <v>19084906.819999997</v>
      </c>
      <c r="UE166" s="582">
        <f t="shared" si="180"/>
        <v>18001705.050000001</v>
      </c>
      <c r="UF166" s="582">
        <f t="shared" si="180"/>
        <v>232558057.41999996</v>
      </c>
      <c r="UG166" s="582">
        <f t="shared" si="180"/>
        <v>9741186.339999998</v>
      </c>
      <c r="UH166" s="582">
        <f t="shared" si="180"/>
        <v>13320727.140000002</v>
      </c>
      <c r="UI166" s="582">
        <f t="shared" si="180"/>
        <v>22262484.009999998</v>
      </c>
      <c r="UJ166" s="582">
        <f t="shared" si="180"/>
        <v>10118804.760000002</v>
      </c>
      <c r="UK166" s="582">
        <f t="shared" si="180"/>
        <v>109760208.65999998</v>
      </c>
      <c r="UL166" s="582">
        <f t="shared" si="180"/>
        <v>34295658.749999993</v>
      </c>
      <c r="UM166" s="582">
        <f t="shared" si="180"/>
        <v>13945653.300000001</v>
      </c>
      <c r="UN166" s="582">
        <f t="shared" si="180"/>
        <v>48202074.030000001</v>
      </c>
      <c r="UO166" s="582">
        <f t="shared" si="180"/>
        <v>19204832.789999995</v>
      </c>
      <c r="UP166" s="582">
        <f t="shared" si="180"/>
        <v>24700574.280000005</v>
      </c>
      <c r="UQ166" s="582">
        <f t="shared" si="180"/>
        <v>438052436.18999988</v>
      </c>
      <c r="UR166" s="582">
        <f t="shared" si="180"/>
        <v>28694058.699999996</v>
      </c>
      <c r="US166" s="582">
        <f t="shared" si="180"/>
        <v>22262435.969999999</v>
      </c>
      <c r="UT166" s="582">
        <f t="shared" si="180"/>
        <v>98974801.049999967</v>
      </c>
      <c r="UU166" s="582">
        <f t="shared" si="180"/>
        <v>8255126.7000000002</v>
      </c>
      <c r="UV166" s="582">
        <f t="shared" si="180"/>
        <v>22797045.829999998</v>
      </c>
      <c r="UW166" s="582">
        <f t="shared" si="180"/>
        <v>76799784.139999971</v>
      </c>
      <c r="UX166" s="582">
        <f t="shared" si="180"/>
        <v>10237030.690000001</v>
      </c>
      <c r="UY166" s="582">
        <f t="shared" si="180"/>
        <v>18182004.620000001</v>
      </c>
      <c r="UZ166" s="582">
        <f t="shared" si="180"/>
        <v>14376668.08</v>
      </c>
      <c r="VA166" s="582">
        <f t="shared" si="180"/>
        <v>27021054.809999999</v>
      </c>
      <c r="VB166" s="582">
        <f t="shared" si="180"/>
        <v>50122970.140000015</v>
      </c>
      <c r="VC166" s="582">
        <f t="shared" si="180"/>
        <v>24667361.129999999</v>
      </c>
      <c r="VD166" s="582">
        <f t="shared" si="180"/>
        <v>22464380.670000002</v>
      </c>
      <c r="VE166" s="582">
        <f t="shared" si="180"/>
        <v>15709981.420000002</v>
      </c>
      <c r="VF166" s="582">
        <f t="shared" si="180"/>
        <v>15100258.260000002</v>
      </c>
      <c r="VG166" s="582">
        <f t="shared" si="180"/>
        <v>13565586.379999999</v>
      </c>
      <c r="VH166" s="582">
        <f t="shared" si="180"/>
        <v>15294715.779999997</v>
      </c>
      <c r="VI166" s="582">
        <f t="shared" ref="VI166:XT166" si="181">SUMIF($A$62:$A$157,$A$166,VI$62:VI$157)</f>
        <v>61586028.800000004</v>
      </c>
      <c r="VJ166" s="582">
        <f t="shared" si="181"/>
        <v>14586972.1</v>
      </c>
      <c r="VK166" s="582">
        <f t="shared" si="181"/>
        <v>7350361.3099999996</v>
      </c>
      <c r="VL166" s="582">
        <f t="shared" si="181"/>
        <v>5396535.6200000001</v>
      </c>
      <c r="VM166" s="582">
        <f t="shared" si="181"/>
        <v>412826368.40999997</v>
      </c>
      <c r="VN166" s="582">
        <f t="shared" si="181"/>
        <v>21867302.350000001</v>
      </c>
      <c r="VO166" s="582">
        <f t="shared" si="181"/>
        <v>17396074.700000003</v>
      </c>
      <c r="VP166" s="582">
        <f t="shared" si="181"/>
        <v>29179656.850000001</v>
      </c>
      <c r="VQ166" s="582">
        <f t="shared" si="181"/>
        <v>39743129.310000002</v>
      </c>
      <c r="VR166" s="582">
        <f t="shared" si="181"/>
        <v>31299280.780000001</v>
      </c>
      <c r="VS166" s="582">
        <f t="shared" si="181"/>
        <v>19113655.240000002</v>
      </c>
      <c r="VT166" s="582">
        <f t="shared" si="181"/>
        <v>7534611.3200000003</v>
      </c>
      <c r="VU166" s="582">
        <f t="shared" si="181"/>
        <v>24272785.680000003</v>
      </c>
      <c r="VV166" s="582">
        <f t="shared" si="181"/>
        <v>78368818.760000005</v>
      </c>
      <c r="VW166" s="582">
        <f t="shared" si="181"/>
        <v>13775183.77</v>
      </c>
      <c r="VX166" s="582">
        <f t="shared" si="181"/>
        <v>42052341.650000006</v>
      </c>
      <c r="VY166" s="582">
        <f t="shared" si="181"/>
        <v>19737238.560000002</v>
      </c>
      <c r="VZ166" s="582">
        <f t="shared" si="181"/>
        <v>4930648.3199999994</v>
      </c>
      <c r="WA166" s="582">
        <f t="shared" si="181"/>
        <v>12880566.02</v>
      </c>
      <c r="WB166" s="582">
        <f t="shared" si="181"/>
        <v>674932910.35000014</v>
      </c>
      <c r="WC166" s="582">
        <f t="shared" si="181"/>
        <v>25890344.540000007</v>
      </c>
      <c r="WD166" s="582">
        <f t="shared" si="181"/>
        <v>11387964.9</v>
      </c>
      <c r="WE166" s="582">
        <f t="shared" si="181"/>
        <v>12588907.879999999</v>
      </c>
      <c r="WF166" s="582">
        <f t="shared" si="181"/>
        <v>6828910.5199999996</v>
      </c>
      <c r="WG166" s="582">
        <f t="shared" si="181"/>
        <v>17651992.300000001</v>
      </c>
      <c r="WH166" s="582">
        <f t="shared" si="181"/>
        <v>48901203.959999993</v>
      </c>
      <c r="WI166" s="582">
        <f t="shared" si="181"/>
        <v>32540849.300000004</v>
      </c>
      <c r="WJ166" s="582">
        <f t="shared" si="181"/>
        <v>12428860.24</v>
      </c>
      <c r="WK166" s="582">
        <f t="shared" si="181"/>
        <v>31159478.850000001</v>
      </c>
      <c r="WL166" s="582">
        <f t="shared" si="181"/>
        <v>8514995.5600000005</v>
      </c>
      <c r="WM166" s="582">
        <f t="shared" si="181"/>
        <v>65341950.399999999</v>
      </c>
      <c r="WN166" s="582">
        <f t="shared" si="181"/>
        <v>13826899.479999999</v>
      </c>
      <c r="WO166" s="582">
        <f t="shared" si="181"/>
        <v>65865400.259999998</v>
      </c>
      <c r="WP166" s="582">
        <f t="shared" si="181"/>
        <v>39029757.980000004</v>
      </c>
      <c r="WQ166" s="582">
        <f t="shared" si="181"/>
        <v>13152575</v>
      </c>
      <c r="WR166" s="582">
        <f t="shared" si="181"/>
        <v>15871395.5</v>
      </c>
      <c r="WS166" s="582">
        <f t="shared" si="181"/>
        <v>30922406.199999996</v>
      </c>
      <c r="WT166" s="582">
        <f t="shared" si="181"/>
        <v>9301355.4000000004</v>
      </c>
      <c r="WU166" s="582">
        <f t="shared" si="181"/>
        <v>39041720.380000003</v>
      </c>
      <c r="WV166" s="582">
        <f t="shared" si="181"/>
        <v>97976394.159999996</v>
      </c>
      <c r="WW166" s="582">
        <f t="shared" si="181"/>
        <v>33014722.350000005</v>
      </c>
      <c r="WX166" s="582">
        <f t="shared" si="181"/>
        <v>18419304.989999998</v>
      </c>
      <c r="WY166" s="582">
        <f t="shared" si="181"/>
        <v>11180104.059999997</v>
      </c>
      <c r="WZ166" s="582">
        <f t="shared" si="181"/>
        <v>17750123.149999999</v>
      </c>
      <c r="XA166" s="582">
        <f t="shared" si="181"/>
        <v>10363977.840000002</v>
      </c>
      <c r="XB166" s="582">
        <f t="shared" si="181"/>
        <v>9875634.0700000003</v>
      </c>
      <c r="XC166" s="582">
        <f t="shared" si="181"/>
        <v>16162320.930000002</v>
      </c>
      <c r="XD166" s="582">
        <f t="shared" si="181"/>
        <v>87492403.569999978</v>
      </c>
      <c r="XE166" s="582">
        <f t="shared" si="181"/>
        <v>16088563.710000001</v>
      </c>
      <c r="XF166" s="582">
        <f t="shared" si="181"/>
        <v>3164463.6999999997</v>
      </c>
      <c r="XG166" s="582">
        <f t="shared" si="181"/>
        <v>4263668.2700000005</v>
      </c>
      <c r="XH166" s="582">
        <f t="shared" si="181"/>
        <v>10229877.209999999</v>
      </c>
      <c r="XI166" s="582">
        <f t="shared" si="181"/>
        <v>209273308.55999994</v>
      </c>
      <c r="XJ166" s="582">
        <f t="shared" si="181"/>
        <v>19757803.719999999</v>
      </c>
      <c r="XK166" s="582">
        <f t="shared" si="181"/>
        <v>33215425.479999993</v>
      </c>
      <c r="XL166" s="582">
        <f t="shared" si="181"/>
        <v>133061970.03000002</v>
      </c>
      <c r="XM166" s="582">
        <f t="shared" si="181"/>
        <v>24595307.080000002</v>
      </c>
      <c r="XN166" s="582">
        <f t="shared" si="181"/>
        <v>15482800.26</v>
      </c>
      <c r="XO166" s="582">
        <f t="shared" si="181"/>
        <v>44953934.25</v>
      </c>
      <c r="XP166" s="582">
        <f t="shared" si="181"/>
        <v>23552185.940000001</v>
      </c>
      <c r="XQ166" s="582">
        <f t="shared" si="181"/>
        <v>9969574.1500000004</v>
      </c>
      <c r="XR166" s="582">
        <f t="shared" si="181"/>
        <v>30122769.020000003</v>
      </c>
      <c r="XS166" s="582">
        <f t="shared" si="181"/>
        <v>29751656.269999996</v>
      </c>
      <c r="XT166" s="582">
        <f t="shared" si="181"/>
        <v>8881253.5800000001</v>
      </c>
      <c r="XU166" s="582">
        <f t="shared" ref="XU166:AAF166" si="182">SUMIF($A$62:$A$157,$A$166,XU$62:XU$157)</f>
        <v>16210214.040000001</v>
      </c>
      <c r="XV166" s="582">
        <f t="shared" si="182"/>
        <v>7109333.2000000011</v>
      </c>
      <c r="XW166" s="582">
        <f t="shared" si="182"/>
        <v>11568670.330000002</v>
      </c>
      <c r="XX166" s="582">
        <f t="shared" si="182"/>
        <v>10460084.550000001</v>
      </c>
      <c r="XY166" s="582">
        <f t="shared" si="182"/>
        <v>6323405.71</v>
      </c>
      <c r="XZ166" s="582">
        <f t="shared" si="182"/>
        <v>14051464.050000001</v>
      </c>
      <c r="YA166" s="582">
        <f t="shared" si="182"/>
        <v>8203903.9199999999</v>
      </c>
      <c r="YB166" s="582">
        <f t="shared" si="182"/>
        <v>6677923.790000001</v>
      </c>
      <c r="YC166" s="582">
        <f t="shared" si="182"/>
        <v>7864301.4300000006</v>
      </c>
      <c r="YD166" s="582">
        <f t="shared" si="182"/>
        <v>10080784.899999999</v>
      </c>
      <c r="YE166" s="582">
        <f t="shared" si="182"/>
        <v>6954532.2199999997</v>
      </c>
      <c r="YF166" s="582">
        <f t="shared" si="182"/>
        <v>166099484.24000001</v>
      </c>
      <c r="YG166" s="582">
        <f t="shared" si="182"/>
        <v>25570968.970000003</v>
      </c>
      <c r="YH166" s="582">
        <f t="shared" si="182"/>
        <v>53156190.919999994</v>
      </c>
      <c r="YI166" s="582">
        <f t="shared" si="182"/>
        <v>32641053.77</v>
      </c>
      <c r="YJ166" s="582">
        <f t="shared" si="182"/>
        <v>107152789.59999999</v>
      </c>
      <c r="YK166" s="582">
        <f t="shared" si="182"/>
        <v>16010681.68</v>
      </c>
      <c r="YL166" s="582">
        <f t="shared" si="182"/>
        <v>56768168.259999998</v>
      </c>
      <c r="YM166" s="582">
        <f t="shared" si="182"/>
        <v>4192689.5599999996</v>
      </c>
      <c r="YN166" s="582">
        <f t="shared" si="182"/>
        <v>53984348.590000004</v>
      </c>
      <c r="YO166" s="582">
        <f t="shared" si="182"/>
        <v>74609100.459999993</v>
      </c>
      <c r="YP166" s="582">
        <f t="shared" si="182"/>
        <v>20876369.359999999</v>
      </c>
      <c r="YQ166" s="582">
        <f t="shared" si="182"/>
        <v>28014992.829999998</v>
      </c>
      <c r="YR166" s="582">
        <f t="shared" si="182"/>
        <v>24476832.449999999</v>
      </c>
      <c r="YS166" s="582">
        <f t="shared" si="182"/>
        <v>11473156.74</v>
      </c>
      <c r="YT166" s="582">
        <f t="shared" si="182"/>
        <v>8309611.5800000001</v>
      </c>
      <c r="YU166" s="582">
        <f t="shared" si="182"/>
        <v>18994651.209999997</v>
      </c>
      <c r="YV166" s="582">
        <f t="shared" si="182"/>
        <v>8202440.7700000005</v>
      </c>
      <c r="YW166" s="582">
        <f t="shared" si="182"/>
        <v>139077896.56</v>
      </c>
      <c r="YX166" s="582">
        <f t="shared" si="182"/>
        <v>14996853.079999998</v>
      </c>
      <c r="YY166" s="582">
        <f t="shared" si="182"/>
        <v>7862448.6299999999</v>
      </c>
      <c r="YZ166" s="582">
        <f t="shared" si="182"/>
        <v>12371155.4</v>
      </c>
      <c r="ZA166" s="582">
        <f t="shared" si="182"/>
        <v>16778207.399999999</v>
      </c>
      <c r="ZB166" s="582">
        <f t="shared" si="182"/>
        <v>7848903.0599999996</v>
      </c>
      <c r="ZC166" s="582">
        <f t="shared" si="182"/>
        <v>7811524.2400000012</v>
      </c>
      <c r="ZD166" s="582">
        <f t="shared" si="182"/>
        <v>59396503.909999996</v>
      </c>
      <c r="ZE166" s="582">
        <f t="shared" si="182"/>
        <v>6768244.0900000008</v>
      </c>
      <c r="ZF166" s="582">
        <f t="shared" si="182"/>
        <v>12956082.26</v>
      </c>
      <c r="ZG166" s="582">
        <f t="shared" si="182"/>
        <v>7414502.5399999982</v>
      </c>
      <c r="ZH166" s="582">
        <f t="shared" si="182"/>
        <v>4370480.38</v>
      </c>
      <c r="ZI166" s="582">
        <f t="shared" si="182"/>
        <v>4080823.71</v>
      </c>
      <c r="ZJ166" s="582">
        <f t="shared" si="182"/>
        <v>5875156.919999999</v>
      </c>
      <c r="ZK166" s="582">
        <f t="shared" si="182"/>
        <v>5544997.75</v>
      </c>
      <c r="ZL166" s="582">
        <f t="shared" si="182"/>
        <v>67521439.109999985</v>
      </c>
      <c r="ZM166" s="582">
        <f t="shared" si="182"/>
        <v>301966725.25999999</v>
      </c>
      <c r="ZN166" s="582">
        <f t="shared" si="182"/>
        <v>8741285.5799999982</v>
      </c>
      <c r="ZO166" s="582">
        <f t="shared" si="182"/>
        <v>48877302.586999997</v>
      </c>
      <c r="ZP166" s="582">
        <f t="shared" si="182"/>
        <v>82037849.569999993</v>
      </c>
      <c r="ZQ166" s="582">
        <f t="shared" si="182"/>
        <v>15730200.319999998</v>
      </c>
      <c r="ZR166" s="582">
        <f t="shared" si="182"/>
        <v>7743112.6270000003</v>
      </c>
      <c r="ZS166" s="582">
        <f t="shared" si="182"/>
        <v>9600215.8399999999</v>
      </c>
      <c r="ZT166" s="582">
        <f t="shared" si="182"/>
        <v>31827454.710000001</v>
      </c>
      <c r="ZU166" s="582">
        <f t="shared" si="182"/>
        <v>22163361.91</v>
      </c>
      <c r="ZV166" s="582">
        <f t="shared" si="182"/>
        <v>47178724.56000001</v>
      </c>
      <c r="ZW166" s="582">
        <f t="shared" si="182"/>
        <v>4439849.53</v>
      </c>
      <c r="ZX166" s="582">
        <f t="shared" si="182"/>
        <v>9176638.6500000004</v>
      </c>
      <c r="ZY166" s="582">
        <f t="shared" si="182"/>
        <v>15596083.959999999</v>
      </c>
      <c r="ZZ166" s="582">
        <f t="shared" si="182"/>
        <v>20757506.790000003</v>
      </c>
      <c r="AAA166" s="582">
        <f t="shared" si="182"/>
        <v>3506922.94</v>
      </c>
      <c r="AAB166" s="582">
        <f t="shared" si="182"/>
        <v>8359187.4300000006</v>
      </c>
      <c r="AAC166" s="582">
        <f t="shared" si="182"/>
        <v>10949263.929999998</v>
      </c>
      <c r="AAD166" s="582">
        <f t="shared" si="182"/>
        <v>4906259.5199999996</v>
      </c>
      <c r="AAE166" s="582">
        <f t="shared" si="182"/>
        <v>11692650.050000001</v>
      </c>
      <c r="AAF166" s="582">
        <f t="shared" si="182"/>
        <v>5285678.379999999</v>
      </c>
      <c r="AAG166" s="582">
        <f t="shared" ref="AAG166:ACR166" si="183">SUMIF($A$62:$A$157,$A$166,AAG$62:AAG$157)</f>
        <v>4131647.17</v>
      </c>
      <c r="AAH166" s="582">
        <f t="shared" si="183"/>
        <v>6947216.7599999998</v>
      </c>
      <c r="AAI166" s="582">
        <f t="shared" si="183"/>
        <v>86576395.399999991</v>
      </c>
      <c r="AAJ166" s="582">
        <f t="shared" si="183"/>
        <v>11561824.750000002</v>
      </c>
      <c r="AAK166" s="582">
        <f t="shared" si="183"/>
        <v>22538929.880000003</v>
      </c>
      <c r="AAL166" s="582">
        <f t="shared" si="183"/>
        <v>12466404.370000001</v>
      </c>
      <c r="AAM166" s="582">
        <f t="shared" si="183"/>
        <v>4731075.7500000009</v>
      </c>
      <c r="AAN166" s="582">
        <f t="shared" si="183"/>
        <v>28642568.360000007</v>
      </c>
      <c r="AAO166" s="582">
        <f t="shared" si="183"/>
        <v>8726645.5399999991</v>
      </c>
      <c r="AAP166" s="582">
        <f t="shared" si="183"/>
        <v>820582974.30999982</v>
      </c>
      <c r="AAQ166" s="582">
        <f t="shared" si="183"/>
        <v>25455223.699999999</v>
      </c>
      <c r="AAR166" s="582">
        <f t="shared" si="183"/>
        <v>14138034.98</v>
      </c>
      <c r="AAS166" s="582">
        <f t="shared" si="183"/>
        <v>32181692.449999999</v>
      </c>
      <c r="AAT166" s="582">
        <f t="shared" si="183"/>
        <v>39809662.019999996</v>
      </c>
      <c r="AAU166" s="582">
        <f t="shared" si="183"/>
        <v>11604048.870000001</v>
      </c>
      <c r="AAV166" s="582">
        <f t="shared" si="183"/>
        <v>26950988.050000004</v>
      </c>
      <c r="AAW166" s="582">
        <f t="shared" si="183"/>
        <v>15627928.360000003</v>
      </c>
      <c r="AAX166" s="582">
        <f t="shared" si="183"/>
        <v>106364699.11999999</v>
      </c>
      <c r="AAY166" s="582">
        <f t="shared" si="183"/>
        <v>15594284.009999998</v>
      </c>
      <c r="AAZ166" s="582">
        <f t="shared" si="183"/>
        <v>29135553.219999999</v>
      </c>
      <c r="ABA166" s="582">
        <f t="shared" si="183"/>
        <v>103016975.35000001</v>
      </c>
      <c r="ABB166" s="582">
        <f t="shared" si="183"/>
        <v>33011557.850000001</v>
      </c>
      <c r="ABC166" s="582">
        <f t="shared" si="183"/>
        <v>6914089.4800000004</v>
      </c>
      <c r="ABD166" s="582">
        <f t="shared" si="183"/>
        <v>15962337.090000002</v>
      </c>
      <c r="ABE166" s="582">
        <f t="shared" si="183"/>
        <v>10461775.819999998</v>
      </c>
      <c r="ABF166" s="582">
        <f t="shared" si="183"/>
        <v>7082020.7699999996</v>
      </c>
      <c r="ABG166" s="582">
        <f t="shared" si="183"/>
        <v>10156180.290000001</v>
      </c>
      <c r="ABH166" s="582">
        <f t="shared" si="183"/>
        <v>12614598.130000003</v>
      </c>
      <c r="ABI166" s="582">
        <f t="shared" si="183"/>
        <v>118904686.83999999</v>
      </c>
      <c r="ABJ166" s="582">
        <f t="shared" si="183"/>
        <v>86231312.439999998</v>
      </c>
      <c r="ABK166" s="582">
        <f t="shared" si="183"/>
        <v>21859686.27</v>
      </c>
      <c r="ABL166" s="582">
        <f t="shared" si="183"/>
        <v>10209008.140000002</v>
      </c>
      <c r="ABM166" s="582">
        <f t="shared" si="183"/>
        <v>21128839.049999997</v>
      </c>
      <c r="ABN166" s="582">
        <f t="shared" si="183"/>
        <v>4910530.8</v>
      </c>
      <c r="ABO166" s="582">
        <f t="shared" si="183"/>
        <v>5336666.66</v>
      </c>
      <c r="ABP166" s="582">
        <f t="shared" si="183"/>
        <v>169469016.21000001</v>
      </c>
      <c r="ABQ166" s="582">
        <f t="shared" si="183"/>
        <v>16766028.520000001</v>
      </c>
      <c r="ABR166" s="582">
        <f t="shared" si="183"/>
        <v>18914216.780000001</v>
      </c>
      <c r="ABS166" s="582">
        <f t="shared" si="183"/>
        <v>19053311.420000002</v>
      </c>
      <c r="ABT166" s="582">
        <f t="shared" si="183"/>
        <v>16434164.229999999</v>
      </c>
      <c r="ABU166" s="582">
        <f t="shared" si="183"/>
        <v>17716584.630000003</v>
      </c>
      <c r="ABV166" s="582">
        <f t="shared" si="183"/>
        <v>10935005.620000001</v>
      </c>
      <c r="ABW166" s="582">
        <f t="shared" si="183"/>
        <v>20607747.66</v>
      </c>
      <c r="ABX166" s="582">
        <f t="shared" si="183"/>
        <v>1630323.97</v>
      </c>
      <c r="ABY166" s="582">
        <f t="shared" si="183"/>
        <v>277488117.24000007</v>
      </c>
      <c r="ABZ166" s="582">
        <f t="shared" si="183"/>
        <v>10021300.17</v>
      </c>
      <c r="ACA166" s="582">
        <f t="shared" si="183"/>
        <v>40274584.840000004</v>
      </c>
      <c r="ACB166" s="582">
        <f t="shared" si="183"/>
        <v>7198071.5100000007</v>
      </c>
      <c r="ACC166" s="582">
        <f t="shared" si="183"/>
        <v>12437738.830000002</v>
      </c>
      <c r="ACD166" s="582">
        <f t="shared" si="183"/>
        <v>100770177.84</v>
      </c>
      <c r="ACE166" s="582">
        <f t="shared" si="183"/>
        <v>7730757.04</v>
      </c>
      <c r="ACF166" s="582">
        <f t="shared" si="183"/>
        <v>5539584.0999999996</v>
      </c>
      <c r="ACG166" s="582">
        <f t="shared" si="183"/>
        <v>9153058.5999999996</v>
      </c>
      <c r="ACH166" s="582">
        <f t="shared" si="183"/>
        <v>13940274.370000001</v>
      </c>
      <c r="ACI166" s="582">
        <f t="shared" si="183"/>
        <v>12189078.02</v>
      </c>
      <c r="ACJ166" s="582">
        <f t="shared" si="183"/>
        <v>512197535.37</v>
      </c>
      <c r="ACK166" s="582">
        <f t="shared" si="183"/>
        <v>3911671.83</v>
      </c>
      <c r="ACL166" s="582">
        <f t="shared" si="183"/>
        <v>21971936.370000001</v>
      </c>
      <c r="ACM166" s="582">
        <f t="shared" si="183"/>
        <v>18095192.479999997</v>
      </c>
      <c r="ACN166" s="582">
        <f t="shared" si="183"/>
        <v>7339802.3899999997</v>
      </c>
      <c r="ACO166" s="582">
        <f t="shared" si="183"/>
        <v>38466656.939999998</v>
      </c>
      <c r="ACP166" s="582">
        <f t="shared" si="183"/>
        <v>17579292.920000002</v>
      </c>
      <c r="ACQ166" s="582">
        <f t="shared" si="183"/>
        <v>81082248.149999991</v>
      </c>
      <c r="ACR166" s="582">
        <f t="shared" si="183"/>
        <v>53423603.730000004</v>
      </c>
      <c r="ACS166" s="582">
        <f t="shared" ref="ACS166:AFD166" si="184">SUMIF($A$62:$A$157,$A$166,ACS$62:ACS$157)</f>
        <v>26360628.400000002</v>
      </c>
      <c r="ACT166" s="582">
        <f t="shared" si="184"/>
        <v>52243652.299999997</v>
      </c>
      <c r="ACU166" s="582">
        <f t="shared" si="184"/>
        <v>43975735.980000012</v>
      </c>
      <c r="ACV166" s="582">
        <f t="shared" si="184"/>
        <v>36132211.020000003</v>
      </c>
      <c r="ACW166" s="582">
        <f t="shared" si="184"/>
        <v>89537651.209999993</v>
      </c>
      <c r="ACX166" s="582">
        <f t="shared" si="184"/>
        <v>21734837.140000001</v>
      </c>
      <c r="ACY166" s="582">
        <f t="shared" si="184"/>
        <v>9344347.7799999993</v>
      </c>
      <c r="ACZ166" s="582">
        <f t="shared" si="184"/>
        <v>21190805.340000004</v>
      </c>
      <c r="ADA166" s="582">
        <f t="shared" si="184"/>
        <v>15950827.019999998</v>
      </c>
      <c r="ADB166" s="582">
        <f t="shared" si="184"/>
        <v>17865212.389999997</v>
      </c>
      <c r="ADC166" s="582">
        <f t="shared" si="184"/>
        <v>9645745.0699999984</v>
      </c>
      <c r="ADD166" s="582">
        <f t="shared" si="184"/>
        <v>16881626.84</v>
      </c>
      <c r="ADE166" s="582">
        <f t="shared" si="184"/>
        <v>13122628.999999998</v>
      </c>
      <c r="ADF166" s="582">
        <f t="shared" si="184"/>
        <v>11772470.529999999</v>
      </c>
      <c r="ADG166" s="582">
        <f t="shared" si="184"/>
        <v>82821599.579999983</v>
      </c>
      <c r="ADH166" s="582">
        <f t="shared" si="184"/>
        <v>46464916.109999999</v>
      </c>
      <c r="ADI166" s="582">
        <f t="shared" si="184"/>
        <v>2985774.0200000005</v>
      </c>
      <c r="ADJ166" s="582">
        <f t="shared" si="184"/>
        <v>11750404.060000001</v>
      </c>
      <c r="ADK166" s="582">
        <f t="shared" si="184"/>
        <v>18403426.25</v>
      </c>
      <c r="ADL166" s="582">
        <f t="shared" si="184"/>
        <v>5079390.8600000003</v>
      </c>
      <c r="ADM166" s="582">
        <f t="shared" si="184"/>
        <v>14437003.310000001</v>
      </c>
      <c r="ADN166" s="582">
        <f t="shared" si="184"/>
        <v>18953719.289999999</v>
      </c>
      <c r="ADO166" s="582">
        <f t="shared" si="184"/>
        <v>27502090.969999999</v>
      </c>
      <c r="ADP166" s="582">
        <f t="shared" si="184"/>
        <v>385609922.70999998</v>
      </c>
      <c r="ADQ166" s="582">
        <f t="shared" si="184"/>
        <v>39715173.519999996</v>
      </c>
      <c r="ADR166" s="582">
        <f t="shared" si="184"/>
        <v>25113536.969999999</v>
      </c>
      <c r="ADS166" s="582">
        <f t="shared" si="184"/>
        <v>7776349.04</v>
      </c>
      <c r="ADT166" s="582">
        <f t="shared" si="184"/>
        <v>158823358.94</v>
      </c>
      <c r="ADU166" s="582">
        <f t="shared" si="184"/>
        <v>7804123.3499999996</v>
      </c>
      <c r="ADV166" s="582">
        <f t="shared" si="184"/>
        <v>11804029.09</v>
      </c>
      <c r="ADW166" s="582">
        <f t="shared" si="184"/>
        <v>6787062.7400000002</v>
      </c>
      <c r="ADX166" s="582">
        <f t="shared" si="184"/>
        <v>9052412.7300000004</v>
      </c>
      <c r="ADY166" s="582">
        <f t="shared" si="184"/>
        <v>10476416.290000001</v>
      </c>
      <c r="ADZ166" s="582">
        <f t="shared" si="184"/>
        <v>458533403.07000005</v>
      </c>
      <c r="AEA166" s="582">
        <f t="shared" si="184"/>
        <v>184255589.43000001</v>
      </c>
      <c r="AEB166" s="582">
        <f t="shared" si="184"/>
        <v>97631040.049999997</v>
      </c>
      <c r="AEC166" s="582">
        <f t="shared" si="184"/>
        <v>35593981.280000001</v>
      </c>
      <c r="AED166" s="582">
        <f t="shared" si="184"/>
        <v>15867207.189999999</v>
      </c>
      <c r="AEE166" s="582">
        <f t="shared" si="184"/>
        <v>58122466.25</v>
      </c>
      <c r="AEF166" s="582">
        <f t="shared" si="184"/>
        <v>46056841.11999999</v>
      </c>
      <c r="AEG166" s="582">
        <f t="shared" si="184"/>
        <v>34970095.220000006</v>
      </c>
      <c r="AEH166" s="582">
        <f t="shared" si="184"/>
        <v>15987955.770000001</v>
      </c>
      <c r="AEI166" s="582">
        <f t="shared" si="184"/>
        <v>12975755.74</v>
      </c>
      <c r="AEJ166" s="582">
        <f t="shared" si="184"/>
        <v>37936553.289999999</v>
      </c>
      <c r="AEK166" s="582">
        <f t="shared" si="184"/>
        <v>29978245.649999999</v>
      </c>
      <c r="AEL166" s="582">
        <f t="shared" si="184"/>
        <v>15358237.320000004</v>
      </c>
      <c r="AEM166" s="582">
        <f t="shared" si="184"/>
        <v>21339918.369999997</v>
      </c>
      <c r="AEN166" s="582">
        <f t="shared" si="184"/>
        <v>40870165.130000003</v>
      </c>
      <c r="AEO166" s="582">
        <f t="shared" si="184"/>
        <v>53152689.570000008</v>
      </c>
      <c r="AEP166" s="582">
        <f t="shared" si="184"/>
        <v>7570714.3600000003</v>
      </c>
      <c r="AEQ166" s="582">
        <f t="shared" si="184"/>
        <v>102332408.46000001</v>
      </c>
      <c r="AER166" s="582">
        <f t="shared" si="184"/>
        <v>3791553.4299999997</v>
      </c>
      <c r="AES166" s="582">
        <f t="shared" si="184"/>
        <v>73402719.799999982</v>
      </c>
      <c r="AET166" s="582">
        <f t="shared" si="184"/>
        <v>197966119.91000009</v>
      </c>
      <c r="AEU166" s="582">
        <f t="shared" si="184"/>
        <v>28818558.179999996</v>
      </c>
      <c r="AEV166" s="582">
        <f t="shared" si="184"/>
        <v>21558631.589999996</v>
      </c>
      <c r="AEW166" s="582">
        <f t="shared" si="184"/>
        <v>26949081.109999996</v>
      </c>
      <c r="AEX166" s="582">
        <f t="shared" si="184"/>
        <v>13937579.900000002</v>
      </c>
      <c r="AEY166" s="582">
        <f t="shared" si="184"/>
        <v>63402070.800000004</v>
      </c>
      <c r="AEZ166" s="582">
        <f t="shared" si="184"/>
        <v>21603520.960000001</v>
      </c>
      <c r="AFA166" s="582">
        <f t="shared" si="184"/>
        <v>25208776.469999999</v>
      </c>
      <c r="AFB166" s="582">
        <f t="shared" si="184"/>
        <v>19807169.109999999</v>
      </c>
      <c r="AFC166" s="582">
        <f t="shared" si="184"/>
        <v>13051761.809999999</v>
      </c>
      <c r="AFD166" s="582">
        <f t="shared" si="184"/>
        <v>104829494.16000001</v>
      </c>
      <c r="AFE166" s="582">
        <f t="shared" ref="AFE166:AHP166" si="185">SUMIF($A$62:$A$157,$A$166,AFE$62:AFE$157)</f>
        <v>30220197.43</v>
      </c>
      <c r="AFF166" s="582">
        <f t="shared" si="185"/>
        <v>26003847.400000002</v>
      </c>
      <c r="AFG166" s="582">
        <f t="shared" si="185"/>
        <v>19548020.860000003</v>
      </c>
      <c r="AFH166" s="582">
        <f t="shared" si="185"/>
        <v>34142636.82</v>
      </c>
      <c r="AFI166" s="582">
        <f t="shared" si="185"/>
        <v>26902904.509999998</v>
      </c>
      <c r="AFJ166" s="582">
        <f t="shared" si="185"/>
        <v>21717759.030000001</v>
      </c>
      <c r="AFK166" s="582">
        <f t="shared" si="185"/>
        <v>16902759.369999997</v>
      </c>
      <c r="AFL166" s="582">
        <f t="shared" si="185"/>
        <v>13425345.879999999</v>
      </c>
      <c r="AFM166" s="582">
        <f t="shared" si="185"/>
        <v>14169363.84</v>
      </c>
      <c r="AFN166" s="582">
        <f t="shared" si="185"/>
        <v>13526375.670000002</v>
      </c>
      <c r="AFO166" s="582">
        <f t="shared" si="185"/>
        <v>10282340.439999999</v>
      </c>
      <c r="AFP166" s="582">
        <f t="shared" si="185"/>
        <v>22808358.41</v>
      </c>
      <c r="AFQ166" s="582">
        <f t="shared" si="185"/>
        <v>191359599.44</v>
      </c>
      <c r="AFR166" s="582">
        <f t="shared" si="185"/>
        <v>44231258.139999993</v>
      </c>
      <c r="AFS166" s="582">
        <f t="shared" si="185"/>
        <v>27412627.189999998</v>
      </c>
      <c r="AFT166" s="582">
        <f t="shared" si="185"/>
        <v>15892660.499999998</v>
      </c>
      <c r="AFU166" s="582">
        <f t="shared" si="185"/>
        <v>18185521.18</v>
      </c>
      <c r="AFV166" s="582">
        <f t="shared" si="185"/>
        <v>20848824.400000002</v>
      </c>
      <c r="AFW166" s="582">
        <f t="shared" si="185"/>
        <v>12565468.239999996</v>
      </c>
      <c r="AFX166" s="582">
        <f t="shared" si="185"/>
        <v>31385301.229999997</v>
      </c>
      <c r="AFY166" s="582">
        <f t="shared" si="185"/>
        <v>21781161.370000001</v>
      </c>
      <c r="AFZ166" s="582">
        <f t="shared" si="185"/>
        <v>13467938.560000001</v>
      </c>
      <c r="AGA166" s="582">
        <f t="shared" si="185"/>
        <v>39476916.800000012</v>
      </c>
      <c r="AGB166" s="582">
        <f t="shared" si="185"/>
        <v>13811625.49</v>
      </c>
      <c r="AGC166" s="582">
        <f t="shared" si="185"/>
        <v>93105368.509999976</v>
      </c>
      <c r="AGD166" s="582">
        <f t="shared" si="185"/>
        <v>8830972.3999999985</v>
      </c>
      <c r="AGE166" s="582">
        <f t="shared" si="185"/>
        <v>14713690.820000002</v>
      </c>
      <c r="AGF166" s="582">
        <f t="shared" si="185"/>
        <v>12539713.530000001</v>
      </c>
      <c r="AGG166" s="582">
        <f t="shared" si="185"/>
        <v>32374463.91</v>
      </c>
      <c r="AGH166" s="582">
        <f t="shared" si="185"/>
        <v>13073933.68</v>
      </c>
      <c r="AGI166" s="582">
        <f t="shared" si="185"/>
        <v>4343210.7700000005</v>
      </c>
      <c r="AGJ166" s="582">
        <f t="shared" si="185"/>
        <v>9184580.5000000019</v>
      </c>
      <c r="AGK166" s="582">
        <f t="shared" si="185"/>
        <v>15701025.719999999</v>
      </c>
      <c r="AGL166" s="582">
        <f t="shared" si="185"/>
        <v>11158419.439999998</v>
      </c>
      <c r="AGM166" s="582">
        <f t="shared" si="185"/>
        <v>11069063.159999998</v>
      </c>
      <c r="AGN166" s="582">
        <f t="shared" si="185"/>
        <v>310560304.62000006</v>
      </c>
      <c r="AGO166" s="582">
        <f t="shared" si="185"/>
        <v>20450811.349999998</v>
      </c>
      <c r="AGP166" s="582">
        <f t="shared" si="185"/>
        <v>15263361.459999999</v>
      </c>
      <c r="AGQ166" s="582">
        <f t="shared" si="185"/>
        <v>6333310.3300000001</v>
      </c>
      <c r="AGR166" s="582">
        <f t="shared" si="185"/>
        <v>5070363.57</v>
      </c>
      <c r="AGS166" s="582">
        <f t="shared" si="185"/>
        <v>12074476.560000001</v>
      </c>
      <c r="AGT166" s="582">
        <f t="shared" si="185"/>
        <v>5037482.3499999996</v>
      </c>
      <c r="AGU166" s="582">
        <f t="shared" si="185"/>
        <v>8150899.1499999994</v>
      </c>
      <c r="AGV166" s="582">
        <f t="shared" si="185"/>
        <v>407129950.13999987</v>
      </c>
      <c r="AGW166" s="582">
        <f t="shared" si="185"/>
        <v>204254067.59000003</v>
      </c>
      <c r="AGX166" s="582">
        <f t="shared" si="185"/>
        <v>18694934.580000002</v>
      </c>
      <c r="AGY166" s="582">
        <f t="shared" si="185"/>
        <v>20840920.539999999</v>
      </c>
      <c r="AGZ166" s="582">
        <f t="shared" si="185"/>
        <v>27012238.560000002</v>
      </c>
      <c r="AHA166" s="582">
        <f t="shared" si="185"/>
        <v>13928390.140000001</v>
      </c>
      <c r="AHB166" s="582">
        <f t="shared" si="185"/>
        <v>13799725.209999999</v>
      </c>
      <c r="AHC166" s="582">
        <f t="shared" si="185"/>
        <v>11298168.560000001</v>
      </c>
      <c r="AHD166" s="582">
        <f t="shared" si="185"/>
        <v>3818452.4499999997</v>
      </c>
      <c r="AHE166" s="582">
        <f t="shared" si="185"/>
        <v>22893562.079999998</v>
      </c>
      <c r="AHF166" s="582">
        <f t="shared" si="185"/>
        <v>15771733.93</v>
      </c>
      <c r="AHG166" s="582">
        <f t="shared" si="185"/>
        <v>7136328.2300000004</v>
      </c>
      <c r="AHH166" s="582">
        <f t="shared" si="185"/>
        <v>15231029.889999997</v>
      </c>
      <c r="AHI166" s="582">
        <f t="shared" si="185"/>
        <v>9365926.709999999</v>
      </c>
      <c r="AHJ166" s="582">
        <f t="shared" si="185"/>
        <v>6527023.1699999999</v>
      </c>
      <c r="AHK166" s="582">
        <f t="shared" si="185"/>
        <v>9172258.379999999</v>
      </c>
      <c r="AHL166" s="582">
        <f t="shared" si="185"/>
        <v>15281839.33</v>
      </c>
      <c r="AHM166" s="582">
        <f t="shared" si="185"/>
        <v>103011091.45</v>
      </c>
      <c r="AHN166" s="582">
        <f t="shared" si="185"/>
        <v>10955463.779999999</v>
      </c>
      <c r="AHO166" s="582">
        <f t="shared" si="185"/>
        <v>12930989.829999998</v>
      </c>
      <c r="AHP166" s="582">
        <f t="shared" si="185"/>
        <v>8093588.290000001</v>
      </c>
      <c r="AHQ166" s="582">
        <f t="shared" ref="AHQ166:AHT166" si="186">SUMIF($A$62:$A$157,$A$166,AHQ$62:AHQ$157)</f>
        <v>22993027.289999995</v>
      </c>
      <c r="AHR166" s="582">
        <f t="shared" si="186"/>
        <v>7672240.2699999996</v>
      </c>
      <c r="AHS166" s="582">
        <f t="shared" si="186"/>
        <v>18544524.390000004</v>
      </c>
      <c r="AHT166" s="582">
        <f t="shared" si="186"/>
        <v>39537796169.304276</v>
      </c>
      <c r="AHV166" s="606" t="s">
        <v>6248</v>
      </c>
      <c r="AHW166" s="606" t="s">
        <v>6466</v>
      </c>
      <c r="AHX166" s="606" t="s">
        <v>6064</v>
      </c>
    </row>
    <row r="167" spans="1:908" x14ac:dyDescent="0.7">
      <c r="C167" s="582" t="s">
        <v>6469</v>
      </c>
      <c r="D167" s="582">
        <f>SUM(D163:D166)</f>
        <v>523740981.07999998</v>
      </c>
      <c r="E167" s="582">
        <f t="shared" ref="E167:BP167" si="187">SUM(E163:E166)</f>
        <v>27394126.550000004</v>
      </c>
      <c r="F167" s="582">
        <f t="shared" si="187"/>
        <v>49763419.810000002</v>
      </c>
      <c r="G167" s="582">
        <f t="shared" si="187"/>
        <v>5242727.8800000008</v>
      </c>
      <c r="H167" s="582">
        <f t="shared" si="187"/>
        <v>37851878.969999999</v>
      </c>
      <c r="I167" s="582">
        <f t="shared" si="187"/>
        <v>15463785.039999999</v>
      </c>
      <c r="J167" s="582">
        <f t="shared" si="187"/>
        <v>71307084.950000003</v>
      </c>
      <c r="K167" s="582">
        <f t="shared" si="187"/>
        <v>15792977.129999999</v>
      </c>
      <c r="L167" s="582">
        <f t="shared" si="187"/>
        <v>13425285.159999998</v>
      </c>
      <c r="M167" s="582">
        <f t="shared" si="187"/>
        <v>13838608.329999998</v>
      </c>
      <c r="N167" s="582">
        <f t="shared" si="187"/>
        <v>18350077.650000002</v>
      </c>
      <c r="O167" s="582">
        <f t="shared" si="187"/>
        <v>22691490.549999993</v>
      </c>
      <c r="P167" s="582">
        <f t="shared" si="187"/>
        <v>54277244.620000005</v>
      </c>
      <c r="Q167" s="582">
        <f t="shared" si="187"/>
        <v>16842128.379999999</v>
      </c>
      <c r="R167" s="582">
        <f t="shared" si="187"/>
        <v>7027517.169999999</v>
      </c>
      <c r="S167" s="582">
        <f t="shared" si="187"/>
        <v>53642991.359999999</v>
      </c>
      <c r="T167" s="582">
        <f t="shared" si="187"/>
        <v>10734656.9</v>
      </c>
      <c r="U167" s="582">
        <f t="shared" si="187"/>
        <v>8216355.2300000004</v>
      </c>
      <c r="V167" s="582">
        <f t="shared" si="187"/>
        <v>253271167.53999999</v>
      </c>
      <c r="W167" s="582">
        <f t="shared" si="187"/>
        <v>88732523.539999992</v>
      </c>
      <c r="X167" s="582">
        <f t="shared" si="187"/>
        <v>16772149.619999999</v>
      </c>
      <c r="Y167" s="582">
        <f t="shared" si="187"/>
        <v>17658188.27</v>
      </c>
      <c r="Z167" s="582">
        <f t="shared" si="187"/>
        <v>31986752.989999998</v>
      </c>
      <c r="AA167" s="582">
        <f t="shared" si="187"/>
        <v>28996446.069999997</v>
      </c>
      <c r="AB167" s="582">
        <f t="shared" si="187"/>
        <v>26530057.840000004</v>
      </c>
      <c r="AC167" s="582">
        <f t="shared" si="187"/>
        <v>197005609.27000001</v>
      </c>
      <c r="AD167" s="582">
        <f t="shared" si="187"/>
        <v>38572579.400000013</v>
      </c>
      <c r="AE167" s="582">
        <f t="shared" si="187"/>
        <v>42779224.970000006</v>
      </c>
      <c r="AF167" s="582">
        <f t="shared" si="187"/>
        <v>182190508.39999995</v>
      </c>
      <c r="AG167" s="582">
        <f t="shared" si="187"/>
        <v>33517789.249999996</v>
      </c>
      <c r="AH167" s="582">
        <f t="shared" si="187"/>
        <v>70957327.739999995</v>
      </c>
      <c r="AI167" s="582">
        <f t="shared" si="187"/>
        <v>86019938</v>
      </c>
      <c r="AJ167" s="582">
        <f t="shared" si="187"/>
        <v>20220183.74000001</v>
      </c>
      <c r="AK167" s="582">
        <f t="shared" si="187"/>
        <v>22176230.170000002</v>
      </c>
      <c r="AL167" s="582">
        <f t="shared" si="187"/>
        <v>23228961.629999999</v>
      </c>
      <c r="AM167" s="582">
        <f t="shared" si="187"/>
        <v>58231136.340000011</v>
      </c>
      <c r="AN167" s="582">
        <f t="shared" si="187"/>
        <v>32841789.720000003</v>
      </c>
      <c r="AO167" s="582">
        <f t="shared" si="187"/>
        <v>17731724.579999998</v>
      </c>
      <c r="AP167" s="582">
        <f t="shared" si="187"/>
        <v>24220631.309999999</v>
      </c>
      <c r="AQ167" s="582">
        <f t="shared" si="187"/>
        <v>14848466.169999994</v>
      </c>
      <c r="AR167" s="582">
        <f t="shared" si="187"/>
        <v>28647671.210000005</v>
      </c>
      <c r="AS167" s="582">
        <f t="shared" si="187"/>
        <v>17532600.880000003</v>
      </c>
      <c r="AT167" s="582">
        <f t="shared" si="187"/>
        <v>81145503.11999999</v>
      </c>
      <c r="AU167" s="582">
        <f t="shared" si="187"/>
        <v>5177148.0200000005</v>
      </c>
      <c r="AV167" s="582">
        <f t="shared" si="187"/>
        <v>5940471.8800000008</v>
      </c>
      <c r="AW167" s="582">
        <f t="shared" si="187"/>
        <v>7491947.8399999999</v>
      </c>
      <c r="AX167" s="582">
        <f t="shared" si="187"/>
        <v>18842228.340000004</v>
      </c>
      <c r="AY167" s="582">
        <f t="shared" si="187"/>
        <v>22296246.310000002</v>
      </c>
      <c r="AZ167" s="582">
        <f t="shared" si="187"/>
        <v>3934356.5999999996</v>
      </c>
      <c r="BA167" s="582">
        <f t="shared" si="187"/>
        <v>5533939.7999999998</v>
      </c>
      <c r="BB167" s="582">
        <f t="shared" si="187"/>
        <v>3262650.8600000003</v>
      </c>
      <c r="BC167" s="582">
        <f t="shared" si="187"/>
        <v>10056598.630000001</v>
      </c>
      <c r="BD167" s="582">
        <f t="shared" si="187"/>
        <v>2317551.34</v>
      </c>
      <c r="BE167" s="582">
        <f t="shared" si="187"/>
        <v>11041782.799999997</v>
      </c>
      <c r="BF167" s="582">
        <f t="shared" si="187"/>
        <v>47402717.810000025</v>
      </c>
      <c r="BG167" s="582">
        <f t="shared" si="187"/>
        <v>2307512.77</v>
      </c>
      <c r="BH167" s="582">
        <f t="shared" si="187"/>
        <v>15206921.43</v>
      </c>
      <c r="BI167" s="582">
        <f t="shared" si="187"/>
        <v>186383922.53</v>
      </c>
      <c r="BJ167" s="582">
        <f t="shared" si="187"/>
        <v>75969046.75999999</v>
      </c>
      <c r="BK167" s="582">
        <f t="shared" si="187"/>
        <v>11796654.639999999</v>
      </c>
      <c r="BL167" s="582">
        <f t="shared" si="187"/>
        <v>4671612.74</v>
      </c>
      <c r="BM167" s="582">
        <f t="shared" si="187"/>
        <v>24993574.41</v>
      </c>
      <c r="BN167" s="582">
        <f t="shared" si="187"/>
        <v>9810899.3200000003</v>
      </c>
      <c r="BO167" s="582">
        <f t="shared" si="187"/>
        <v>7557495.3599999994</v>
      </c>
      <c r="BP167" s="582">
        <f t="shared" si="187"/>
        <v>6054501.3400000008</v>
      </c>
      <c r="BQ167" s="582">
        <f t="shared" ref="BQ167:EB167" si="188">SUM(BQ163:BQ166)</f>
        <v>4215419.13</v>
      </c>
      <c r="BR167" s="582">
        <f t="shared" si="188"/>
        <v>140484940.59999999</v>
      </c>
      <c r="BS167" s="582">
        <f t="shared" si="188"/>
        <v>8909020.7000000011</v>
      </c>
      <c r="BT167" s="582">
        <f t="shared" si="188"/>
        <v>6752823.3999999994</v>
      </c>
      <c r="BU167" s="582">
        <f t="shared" si="188"/>
        <v>17967006.419999998</v>
      </c>
      <c r="BV167" s="582">
        <f t="shared" si="188"/>
        <v>9324427.4800000004</v>
      </c>
      <c r="BW167" s="582">
        <f t="shared" si="188"/>
        <v>12488586.360000001</v>
      </c>
      <c r="BX167" s="582">
        <f t="shared" si="188"/>
        <v>6679061.3800000008</v>
      </c>
      <c r="BY167" s="582">
        <f t="shared" si="188"/>
        <v>10679781.680000002</v>
      </c>
      <c r="BZ167" s="582">
        <f t="shared" si="188"/>
        <v>86388200.010000005</v>
      </c>
      <c r="CA167" s="582">
        <f t="shared" si="188"/>
        <v>22936897.729999997</v>
      </c>
      <c r="CB167" s="582">
        <f t="shared" si="188"/>
        <v>34084059.440000005</v>
      </c>
      <c r="CC167" s="582">
        <f t="shared" si="188"/>
        <v>54493355.910000004</v>
      </c>
      <c r="CD167" s="582">
        <f t="shared" si="188"/>
        <v>19034516.899999999</v>
      </c>
      <c r="CE167" s="582">
        <f t="shared" si="188"/>
        <v>15429047.099999998</v>
      </c>
      <c r="CF167" s="582">
        <f t="shared" si="188"/>
        <v>14447777.140000001</v>
      </c>
      <c r="CG167" s="582">
        <f t="shared" si="188"/>
        <v>189788237.94000006</v>
      </c>
      <c r="CH167" s="582">
        <f t="shared" si="188"/>
        <v>10655855.800000001</v>
      </c>
      <c r="CI167" s="582">
        <f t="shared" si="188"/>
        <v>38255055.439999998</v>
      </c>
      <c r="CJ167" s="582">
        <f t="shared" si="188"/>
        <v>9831055.8800000027</v>
      </c>
      <c r="CK167" s="582">
        <f t="shared" si="188"/>
        <v>10121451.030000001</v>
      </c>
      <c r="CL167" s="582">
        <f t="shared" si="188"/>
        <v>15124862.58</v>
      </c>
      <c r="CM167" s="582">
        <f t="shared" si="188"/>
        <v>9224663.4500000011</v>
      </c>
      <c r="CN167" s="582">
        <f t="shared" si="188"/>
        <v>14851337.399999999</v>
      </c>
      <c r="CO167" s="582">
        <f t="shared" si="188"/>
        <v>3601292.2800000003</v>
      </c>
      <c r="CP167" s="582">
        <f t="shared" si="188"/>
        <v>14431268.659999998</v>
      </c>
      <c r="CQ167" s="582">
        <f t="shared" si="188"/>
        <v>6016356.629999999</v>
      </c>
      <c r="CR167" s="582">
        <f t="shared" si="188"/>
        <v>9239074.5599999987</v>
      </c>
      <c r="CS167" s="582">
        <f t="shared" si="188"/>
        <v>7283813.9099999992</v>
      </c>
      <c r="CT167" s="582">
        <f t="shared" si="188"/>
        <v>162356797.61000001</v>
      </c>
      <c r="CU167" s="582">
        <f t="shared" si="188"/>
        <v>10769502.149999999</v>
      </c>
      <c r="CV167" s="582">
        <f t="shared" si="188"/>
        <v>9810238.1700000018</v>
      </c>
      <c r="CW167" s="582">
        <f t="shared" si="188"/>
        <v>28265987.32</v>
      </c>
      <c r="CX167" s="582">
        <f t="shared" si="188"/>
        <v>8095436.6799999988</v>
      </c>
      <c r="CY167" s="582">
        <f t="shared" si="188"/>
        <v>21072285.610000003</v>
      </c>
      <c r="CZ167" s="582">
        <f t="shared" si="188"/>
        <v>7749164.9500000002</v>
      </c>
      <c r="DA167" s="582">
        <f t="shared" si="188"/>
        <v>12140173.82</v>
      </c>
      <c r="DB167" s="582">
        <f t="shared" si="188"/>
        <v>147025279.24999997</v>
      </c>
      <c r="DC167" s="582">
        <f t="shared" si="188"/>
        <v>240380569.01999998</v>
      </c>
      <c r="DD167" s="582">
        <f t="shared" si="188"/>
        <v>22703707.030000001</v>
      </c>
      <c r="DE167" s="582">
        <f t="shared" si="188"/>
        <v>13878767.120000001</v>
      </c>
      <c r="DF167" s="582">
        <f t="shared" si="188"/>
        <v>14975719.99</v>
      </c>
      <c r="DG167" s="582">
        <f t="shared" si="188"/>
        <v>32082416.860000007</v>
      </c>
      <c r="DH167" s="582">
        <f t="shared" si="188"/>
        <v>40524743.580000006</v>
      </c>
      <c r="DI167" s="582">
        <f t="shared" si="188"/>
        <v>28406313.090000004</v>
      </c>
      <c r="DJ167" s="582">
        <f t="shared" si="188"/>
        <v>10426964.709999999</v>
      </c>
      <c r="DK167" s="582">
        <f t="shared" si="188"/>
        <v>577818294.16999996</v>
      </c>
      <c r="DL167" s="582">
        <f t="shared" si="188"/>
        <v>16426332.059999999</v>
      </c>
      <c r="DM167" s="582">
        <f t="shared" si="188"/>
        <v>22575889.850000001</v>
      </c>
      <c r="DN167" s="582">
        <f t="shared" si="188"/>
        <v>10326184.079999998</v>
      </c>
      <c r="DO167" s="582">
        <f t="shared" si="188"/>
        <v>24016040.84</v>
      </c>
      <c r="DP167" s="582">
        <f t="shared" si="188"/>
        <v>17428397.880000003</v>
      </c>
      <c r="DQ167" s="582">
        <f t="shared" si="188"/>
        <v>45643747.459999993</v>
      </c>
      <c r="DR167" s="582">
        <f t="shared" si="188"/>
        <v>14751674.939900002</v>
      </c>
      <c r="DS167" s="582">
        <f t="shared" si="188"/>
        <v>51026527.350000001</v>
      </c>
      <c r="DT167" s="582">
        <f t="shared" si="188"/>
        <v>292584214.75999999</v>
      </c>
      <c r="DU167" s="582">
        <f t="shared" si="188"/>
        <v>27950251.949999999</v>
      </c>
      <c r="DV167" s="582">
        <f t="shared" si="188"/>
        <v>53926485.960000008</v>
      </c>
      <c r="DW167" s="582">
        <f t="shared" si="188"/>
        <v>56809099.810000002</v>
      </c>
      <c r="DX167" s="582">
        <f t="shared" si="188"/>
        <v>17737005.729999997</v>
      </c>
      <c r="DY167" s="582">
        <f t="shared" si="188"/>
        <v>16465990.23</v>
      </c>
      <c r="DZ167" s="582">
        <f t="shared" si="188"/>
        <v>18395703.329999998</v>
      </c>
      <c r="EA167" s="582">
        <f t="shared" si="188"/>
        <v>9641081.5099999979</v>
      </c>
      <c r="EB167" s="582">
        <f t="shared" si="188"/>
        <v>8202620.1099999994</v>
      </c>
      <c r="EC167" s="582">
        <f t="shared" ref="EC167:GN167" si="189">SUM(EC163:EC166)</f>
        <v>14482618.290000001</v>
      </c>
      <c r="ED167" s="582">
        <f t="shared" si="189"/>
        <v>39007457.469999999</v>
      </c>
      <c r="EE167" s="582">
        <f t="shared" si="189"/>
        <v>72744524.250000015</v>
      </c>
      <c r="EF167" s="582">
        <f t="shared" si="189"/>
        <v>60746475.519999996</v>
      </c>
      <c r="EG167" s="582">
        <f t="shared" si="189"/>
        <v>10591622.09</v>
      </c>
      <c r="EH167" s="582">
        <f t="shared" si="189"/>
        <v>18785343.690000001</v>
      </c>
      <c r="EI167" s="582">
        <f t="shared" si="189"/>
        <v>25844781.000000004</v>
      </c>
      <c r="EJ167" s="582">
        <f t="shared" si="189"/>
        <v>15910429.17</v>
      </c>
      <c r="EK167" s="582">
        <f t="shared" si="189"/>
        <v>21738598.59</v>
      </c>
      <c r="EL167" s="582">
        <f t="shared" si="189"/>
        <v>16983040.039999999</v>
      </c>
      <c r="EM167" s="582">
        <f t="shared" si="189"/>
        <v>17216689.129999999</v>
      </c>
      <c r="EN167" s="582">
        <f t="shared" si="189"/>
        <v>276364203.25000006</v>
      </c>
      <c r="EO167" s="582">
        <f t="shared" si="189"/>
        <v>16396339.749999998</v>
      </c>
      <c r="EP167" s="582">
        <f t="shared" si="189"/>
        <v>34984690.699999996</v>
      </c>
      <c r="EQ167" s="582">
        <f t="shared" si="189"/>
        <v>13436180.439999999</v>
      </c>
      <c r="ER167" s="582">
        <f t="shared" si="189"/>
        <v>13805301.75</v>
      </c>
      <c r="ES167" s="582">
        <f t="shared" si="189"/>
        <v>9296747.9900000021</v>
      </c>
      <c r="ET167" s="582">
        <f t="shared" si="189"/>
        <v>54830743.999999993</v>
      </c>
      <c r="EU167" s="582">
        <f t="shared" si="189"/>
        <v>39347665.519999996</v>
      </c>
      <c r="EV167" s="582">
        <f t="shared" si="189"/>
        <v>25944677.759999998</v>
      </c>
      <c r="EW167" s="582">
        <f t="shared" si="189"/>
        <v>243406039.98000002</v>
      </c>
      <c r="EX167" s="582">
        <f t="shared" si="189"/>
        <v>5148366.8500000006</v>
      </c>
      <c r="EY167" s="582">
        <f t="shared" si="189"/>
        <v>9786629.3599999994</v>
      </c>
      <c r="EZ167" s="582">
        <f t="shared" si="189"/>
        <v>40829148.670000009</v>
      </c>
      <c r="FA167" s="582">
        <f t="shared" si="189"/>
        <v>26001130.459999997</v>
      </c>
      <c r="FB167" s="582">
        <f t="shared" si="189"/>
        <v>40121023.899999999</v>
      </c>
      <c r="FC167" s="582">
        <f t="shared" si="189"/>
        <v>13650563.139999999</v>
      </c>
      <c r="FD167" s="582">
        <f t="shared" si="189"/>
        <v>17591788.309999999</v>
      </c>
      <c r="FE167" s="582">
        <f t="shared" si="189"/>
        <v>22128531.380000003</v>
      </c>
      <c r="FF167" s="582">
        <f t="shared" si="189"/>
        <v>10749877.390000001</v>
      </c>
      <c r="FG167" s="582">
        <f t="shared" si="189"/>
        <v>16251773.229999999</v>
      </c>
      <c r="FH167" s="582">
        <f t="shared" si="189"/>
        <v>9064551.0299999993</v>
      </c>
      <c r="FI167" s="582">
        <f t="shared" si="189"/>
        <v>89452863.519999996</v>
      </c>
      <c r="FJ167" s="582">
        <f t="shared" si="189"/>
        <v>10774011.77</v>
      </c>
      <c r="FK167" s="582">
        <f t="shared" si="189"/>
        <v>2332939.7200000002</v>
      </c>
      <c r="FL167" s="582">
        <f t="shared" si="189"/>
        <v>7758478.1599999992</v>
      </c>
      <c r="FM167" s="582">
        <f t="shared" si="189"/>
        <v>17668609.199999999</v>
      </c>
      <c r="FN167" s="582">
        <f t="shared" si="189"/>
        <v>13332445.199999999</v>
      </c>
      <c r="FO167" s="582">
        <f t="shared" si="189"/>
        <v>6368795.9100000001</v>
      </c>
      <c r="FP167" s="582">
        <f t="shared" si="189"/>
        <v>4419992.1500000004</v>
      </c>
      <c r="FQ167" s="582">
        <f t="shared" si="189"/>
        <v>473331808.14999986</v>
      </c>
      <c r="FR167" s="582">
        <f t="shared" si="189"/>
        <v>13787321.489999998</v>
      </c>
      <c r="FS167" s="582">
        <f t="shared" si="189"/>
        <v>23902693.829999998</v>
      </c>
      <c r="FT167" s="582">
        <f t="shared" si="189"/>
        <v>19292575.580000006</v>
      </c>
      <c r="FU167" s="582">
        <f t="shared" si="189"/>
        <v>17581399.199999999</v>
      </c>
      <c r="FV167" s="582">
        <f t="shared" si="189"/>
        <v>18199264.940000001</v>
      </c>
      <c r="FW167" s="582">
        <f t="shared" si="189"/>
        <v>57646030.149999999</v>
      </c>
      <c r="FX167" s="582">
        <f t="shared" si="189"/>
        <v>26672698.950000003</v>
      </c>
      <c r="FY167" s="582">
        <f t="shared" si="189"/>
        <v>22800048.129999999</v>
      </c>
      <c r="FZ167" s="582">
        <f t="shared" si="189"/>
        <v>9566672.1400000006</v>
      </c>
      <c r="GA167" s="582">
        <f t="shared" si="189"/>
        <v>33115038.34</v>
      </c>
      <c r="GB167" s="582">
        <f t="shared" si="189"/>
        <v>23645573.829999998</v>
      </c>
      <c r="GC167" s="582">
        <f t="shared" si="189"/>
        <v>17166839.549999997</v>
      </c>
      <c r="GD167" s="582">
        <f t="shared" si="189"/>
        <v>14654022.039999999</v>
      </c>
      <c r="GE167" s="582">
        <f t="shared" si="189"/>
        <v>147034859.34</v>
      </c>
      <c r="GF167" s="582">
        <f t="shared" si="189"/>
        <v>17918440.869999997</v>
      </c>
      <c r="GG167" s="582">
        <f t="shared" si="189"/>
        <v>3244699.3600000003</v>
      </c>
      <c r="GH167" s="582">
        <f t="shared" si="189"/>
        <v>31518703.570000004</v>
      </c>
      <c r="GI167" s="582">
        <f t="shared" si="189"/>
        <v>12876641.890000001</v>
      </c>
      <c r="GJ167" s="582">
        <f t="shared" si="189"/>
        <v>2368633.1</v>
      </c>
      <c r="GK167" s="582">
        <f t="shared" si="189"/>
        <v>7195063.1199999992</v>
      </c>
      <c r="GL167" s="582">
        <f t="shared" si="189"/>
        <v>22885832.270000003</v>
      </c>
      <c r="GM167" s="582">
        <f t="shared" si="189"/>
        <v>4016699.8</v>
      </c>
      <c r="GN167" s="582">
        <f t="shared" si="189"/>
        <v>8295585.1499999994</v>
      </c>
      <c r="GO167" s="582">
        <f t="shared" ref="GO167:IZ167" si="190">SUM(GO163:GO166)</f>
        <v>4157467.9999999995</v>
      </c>
      <c r="GP167" s="582">
        <f t="shared" si="190"/>
        <v>5790508.7599999998</v>
      </c>
      <c r="GQ167" s="582">
        <f t="shared" si="190"/>
        <v>104797610.91999999</v>
      </c>
      <c r="GR167" s="582">
        <f t="shared" si="190"/>
        <v>22576196.119999994</v>
      </c>
      <c r="GS167" s="582">
        <f t="shared" si="190"/>
        <v>11400856.689999999</v>
      </c>
      <c r="GT167" s="582">
        <f t="shared" si="190"/>
        <v>37421430.810000002</v>
      </c>
      <c r="GU167" s="582">
        <f t="shared" si="190"/>
        <v>2858506.51</v>
      </c>
      <c r="GV167" s="582">
        <f t="shared" si="190"/>
        <v>17324998.080000002</v>
      </c>
      <c r="GW167" s="582">
        <f t="shared" si="190"/>
        <v>11987408.449999999</v>
      </c>
      <c r="GX167" s="582">
        <f t="shared" si="190"/>
        <v>12836126.710000001</v>
      </c>
      <c r="GY167" s="582">
        <f t="shared" si="190"/>
        <v>146742566.12</v>
      </c>
      <c r="GZ167" s="582">
        <f t="shared" si="190"/>
        <v>9603350.1600000001</v>
      </c>
      <c r="HA167" s="582">
        <f t="shared" si="190"/>
        <v>20624700.82</v>
      </c>
      <c r="HB167" s="582">
        <f t="shared" si="190"/>
        <v>12498745.83</v>
      </c>
      <c r="HC167" s="582">
        <f t="shared" si="190"/>
        <v>422029852.84999985</v>
      </c>
      <c r="HD167" s="582">
        <f t="shared" si="190"/>
        <v>99555476.310000017</v>
      </c>
      <c r="HE167" s="582">
        <f t="shared" si="190"/>
        <v>76138637.819999993</v>
      </c>
      <c r="HF167" s="582">
        <f t="shared" si="190"/>
        <v>74632055.440000013</v>
      </c>
      <c r="HG167" s="582">
        <f t="shared" si="190"/>
        <v>38465446.57</v>
      </c>
      <c r="HH167" s="582">
        <f t="shared" si="190"/>
        <v>37227465.550000004</v>
      </c>
      <c r="HI167" s="582">
        <f t="shared" si="190"/>
        <v>14828199.359999999</v>
      </c>
      <c r="HJ167" s="582">
        <f t="shared" si="190"/>
        <v>23061460.159999993</v>
      </c>
      <c r="HK167" s="582">
        <f t="shared" si="190"/>
        <v>264252393.84000003</v>
      </c>
      <c r="HL167" s="582">
        <f t="shared" si="190"/>
        <v>50909509.140000001</v>
      </c>
      <c r="HM167" s="582">
        <f t="shared" si="190"/>
        <v>84608973.920000017</v>
      </c>
      <c r="HN167" s="582">
        <f t="shared" si="190"/>
        <v>37675945.449999996</v>
      </c>
      <c r="HO167" s="582">
        <f t="shared" si="190"/>
        <v>30358610.149999999</v>
      </c>
      <c r="HP167" s="582">
        <f t="shared" si="190"/>
        <v>17358857.779999997</v>
      </c>
      <c r="HQ167" s="582">
        <f t="shared" si="190"/>
        <v>32778560.34999999</v>
      </c>
      <c r="HR167" s="582">
        <f t="shared" si="190"/>
        <v>34055454.035000004</v>
      </c>
      <c r="HS167" s="582">
        <f t="shared" si="190"/>
        <v>245764328.38539997</v>
      </c>
      <c r="HT167" s="582">
        <f t="shared" si="190"/>
        <v>126934417.80000001</v>
      </c>
      <c r="HU167" s="582">
        <f t="shared" si="190"/>
        <v>30084776.009999998</v>
      </c>
      <c r="HV167" s="582">
        <f t="shared" si="190"/>
        <v>8619663.870000001</v>
      </c>
      <c r="HW167" s="582">
        <f t="shared" si="190"/>
        <v>11115071.84</v>
      </c>
      <c r="HX167" s="582">
        <f t="shared" si="190"/>
        <v>16503366.229999999</v>
      </c>
      <c r="HY167" s="582">
        <f t="shared" si="190"/>
        <v>25161530.170000006</v>
      </c>
      <c r="HZ167" s="582">
        <f t="shared" si="190"/>
        <v>18562217.280000001</v>
      </c>
      <c r="IA167" s="582">
        <f t="shared" si="190"/>
        <v>10797636.33</v>
      </c>
      <c r="IB167" s="582">
        <f t="shared" si="190"/>
        <v>17726373.300000008</v>
      </c>
      <c r="IC167" s="582">
        <f t="shared" si="190"/>
        <v>10339458.640000001</v>
      </c>
      <c r="ID167" s="582">
        <f t="shared" si="190"/>
        <v>19430093.870000001</v>
      </c>
      <c r="IE167" s="582">
        <f t="shared" si="190"/>
        <v>8566881.9400000013</v>
      </c>
      <c r="IF167" s="582">
        <f t="shared" si="190"/>
        <v>14706418.669999998</v>
      </c>
      <c r="IG167" s="582">
        <f t="shared" si="190"/>
        <v>7153281.2700000023</v>
      </c>
      <c r="IH167" s="582">
        <f t="shared" si="190"/>
        <v>7142433.8000000007</v>
      </c>
      <c r="II167" s="582">
        <f t="shared" si="190"/>
        <v>215475584.91</v>
      </c>
      <c r="IJ167" s="582">
        <f t="shared" si="190"/>
        <v>199889016.46999997</v>
      </c>
      <c r="IK167" s="582">
        <f t="shared" si="190"/>
        <v>12296494.789999999</v>
      </c>
      <c r="IL167" s="582">
        <f t="shared" si="190"/>
        <v>73373427.479999989</v>
      </c>
      <c r="IM167" s="582">
        <f t="shared" si="190"/>
        <v>78427052.909999996</v>
      </c>
      <c r="IN167" s="582">
        <f t="shared" si="190"/>
        <v>39724334.040000007</v>
      </c>
      <c r="IO167" s="582">
        <f t="shared" si="190"/>
        <v>6934103.4999999991</v>
      </c>
      <c r="IP167" s="582">
        <f t="shared" si="190"/>
        <v>13106451.620000003</v>
      </c>
      <c r="IQ167" s="582">
        <f t="shared" si="190"/>
        <v>13608276.52</v>
      </c>
      <c r="IR167" s="582">
        <f t="shared" si="190"/>
        <v>21193837.18</v>
      </c>
      <c r="IS167" s="582">
        <f t="shared" si="190"/>
        <v>19250500.870000001</v>
      </c>
      <c r="IT167" s="582">
        <f t="shared" si="190"/>
        <v>440167034.96000004</v>
      </c>
      <c r="IU167" s="582">
        <f t="shared" si="190"/>
        <v>283481188.19999999</v>
      </c>
      <c r="IV167" s="582">
        <f t="shared" si="190"/>
        <v>8999752.2799999993</v>
      </c>
      <c r="IW167" s="582">
        <f t="shared" si="190"/>
        <v>38132692.570000008</v>
      </c>
      <c r="IX167" s="582">
        <f t="shared" si="190"/>
        <v>40217629.57</v>
      </c>
      <c r="IY167" s="582">
        <f t="shared" si="190"/>
        <v>8118721.7299999995</v>
      </c>
      <c r="IZ167" s="582">
        <f t="shared" si="190"/>
        <v>23805008.520000003</v>
      </c>
      <c r="JA167" s="582">
        <f t="shared" ref="JA167:LL167" si="191">SUM(JA163:JA166)</f>
        <v>4873195.5600000005</v>
      </c>
      <c r="JB167" s="582">
        <f t="shared" si="191"/>
        <v>11104426.279999997</v>
      </c>
      <c r="JC167" s="582">
        <f t="shared" si="191"/>
        <v>14826197.170000002</v>
      </c>
      <c r="JD167" s="582">
        <f t="shared" si="191"/>
        <v>35888520.100000009</v>
      </c>
      <c r="JE167" s="582">
        <f t="shared" si="191"/>
        <v>14719915.630000001</v>
      </c>
      <c r="JF167" s="582">
        <f t="shared" si="191"/>
        <v>55236303.499999985</v>
      </c>
      <c r="JG167" s="582">
        <f t="shared" si="191"/>
        <v>75663317.690000027</v>
      </c>
      <c r="JH167" s="582">
        <f t="shared" si="191"/>
        <v>15989236.720000004</v>
      </c>
      <c r="JI167" s="582">
        <f t="shared" si="191"/>
        <v>15667459.130000001</v>
      </c>
      <c r="JJ167" s="582">
        <f t="shared" si="191"/>
        <v>12233516.550000001</v>
      </c>
      <c r="JK167" s="582">
        <f t="shared" si="191"/>
        <v>8197589.5200000005</v>
      </c>
      <c r="JL167" s="582">
        <f t="shared" si="191"/>
        <v>171132487.42000002</v>
      </c>
      <c r="JM167" s="582">
        <f t="shared" si="191"/>
        <v>22052150.170000006</v>
      </c>
      <c r="JN167" s="582">
        <f t="shared" si="191"/>
        <v>23314423.439999998</v>
      </c>
      <c r="JO167" s="582">
        <f t="shared" si="191"/>
        <v>41935824.150000006</v>
      </c>
      <c r="JP167" s="582">
        <f t="shared" si="191"/>
        <v>24712447.030000001</v>
      </c>
      <c r="JQ167" s="582">
        <f t="shared" si="191"/>
        <v>43304871.789999992</v>
      </c>
      <c r="JR167" s="582">
        <f t="shared" si="191"/>
        <v>10671539.200000001</v>
      </c>
      <c r="JS167" s="582">
        <f t="shared" si="191"/>
        <v>185581532.46000004</v>
      </c>
      <c r="JT167" s="582">
        <f t="shared" si="191"/>
        <v>69428688</v>
      </c>
      <c r="JU167" s="582">
        <f t="shared" si="191"/>
        <v>15274668.350000001</v>
      </c>
      <c r="JV167" s="582">
        <f t="shared" si="191"/>
        <v>4976622.7799999993</v>
      </c>
      <c r="JW167" s="582">
        <f t="shared" si="191"/>
        <v>19053812.989999998</v>
      </c>
      <c r="JX167" s="582">
        <f t="shared" si="191"/>
        <v>4148801.3600000003</v>
      </c>
      <c r="JY167" s="582">
        <f t="shared" si="191"/>
        <v>39226219.860000007</v>
      </c>
      <c r="JZ167" s="582">
        <f t="shared" si="191"/>
        <v>14511966.969999999</v>
      </c>
      <c r="KA167" s="582">
        <f t="shared" si="191"/>
        <v>8164407.3599999994</v>
      </c>
      <c r="KB167" s="582">
        <f t="shared" si="191"/>
        <v>11602148.299999999</v>
      </c>
      <c r="KC167" s="582">
        <f t="shared" si="191"/>
        <v>5450082.4199999999</v>
      </c>
      <c r="KD167" s="582">
        <f t="shared" si="191"/>
        <v>10446227.880000001</v>
      </c>
      <c r="KE167" s="582">
        <f t="shared" si="191"/>
        <v>6032184.4700000007</v>
      </c>
      <c r="KF167" s="582">
        <f t="shared" si="191"/>
        <v>2628231.7899999996</v>
      </c>
      <c r="KG167" s="582">
        <f t="shared" si="191"/>
        <v>9040017.4600000009</v>
      </c>
      <c r="KH167" s="582">
        <f t="shared" si="191"/>
        <v>10707305.000000002</v>
      </c>
      <c r="KI167" s="582">
        <f t="shared" si="191"/>
        <v>509265221.40000004</v>
      </c>
      <c r="KJ167" s="582">
        <f t="shared" si="191"/>
        <v>51575331.570000008</v>
      </c>
      <c r="KK167" s="582">
        <f t="shared" si="191"/>
        <v>22575335.939999998</v>
      </c>
      <c r="KL167" s="582">
        <f t="shared" si="191"/>
        <v>30079763.779999997</v>
      </c>
      <c r="KM167" s="582">
        <f t="shared" si="191"/>
        <v>11875495.23</v>
      </c>
      <c r="KN167" s="582">
        <f t="shared" si="191"/>
        <v>17575429.73</v>
      </c>
      <c r="KO167" s="582">
        <f t="shared" si="191"/>
        <v>64849459.939999998</v>
      </c>
      <c r="KP167" s="582">
        <f t="shared" si="191"/>
        <v>10703971.809999999</v>
      </c>
      <c r="KQ167" s="582">
        <f t="shared" si="191"/>
        <v>10016070.819999998</v>
      </c>
      <c r="KR167" s="582">
        <f t="shared" si="191"/>
        <v>192966208.54000005</v>
      </c>
      <c r="KS167" s="582">
        <f t="shared" si="191"/>
        <v>13936965.680000002</v>
      </c>
      <c r="KT167" s="582">
        <f t="shared" si="191"/>
        <v>12395718.119999999</v>
      </c>
      <c r="KU167" s="582">
        <f t="shared" si="191"/>
        <v>38246137.459999986</v>
      </c>
      <c r="KV167" s="582">
        <f t="shared" si="191"/>
        <v>23110458.830000006</v>
      </c>
      <c r="KW167" s="582">
        <f t="shared" si="191"/>
        <v>20504969.079999998</v>
      </c>
      <c r="KX167" s="582">
        <f t="shared" si="191"/>
        <v>200430145.70999998</v>
      </c>
      <c r="KY167" s="582">
        <f t="shared" si="191"/>
        <v>19443823.310000002</v>
      </c>
      <c r="KZ167" s="582">
        <f t="shared" si="191"/>
        <v>278380391.41000003</v>
      </c>
      <c r="LA167" s="582">
        <f t="shared" si="191"/>
        <v>14892428.960000001</v>
      </c>
      <c r="LB167" s="582">
        <f t="shared" si="191"/>
        <v>8459209.6799999997</v>
      </c>
      <c r="LC167" s="582">
        <f t="shared" si="191"/>
        <v>31143860.179999996</v>
      </c>
      <c r="LD167" s="582">
        <f t="shared" si="191"/>
        <v>24973057.57</v>
      </c>
      <c r="LE167" s="582">
        <f t="shared" si="191"/>
        <v>11391188.57</v>
      </c>
      <c r="LF167" s="582">
        <f t="shared" si="191"/>
        <v>10221584.789999997</v>
      </c>
      <c r="LG167" s="582">
        <f t="shared" si="191"/>
        <v>16920188.620000005</v>
      </c>
      <c r="LH167" s="582">
        <f t="shared" si="191"/>
        <v>608079043.94999993</v>
      </c>
      <c r="LI167" s="582">
        <f t="shared" si="191"/>
        <v>111713144.48999998</v>
      </c>
      <c r="LJ167" s="582">
        <f t="shared" si="191"/>
        <v>80106205.780000001</v>
      </c>
      <c r="LK167" s="582">
        <f t="shared" si="191"/>
        <v>105106388.39</v>
      </c>
      <c r="LL167" s="582">
        <f t="shared" si="191"/>
        <v>20485465.399999999</v>
      </c>
      <c r="LM167" s="582">
        <f t="shared" ref="LM167:NX167" si="192">SUM(LM163:LM166)</f>
        <v>25075433.060000002</v>
      </c>
      <c r="LN167" s="582">
        <f t="shared" si="192"/>
        <v>15398123.100000001</v>
      </c>
      <c r="LO167" s="582">
        <f t="shared" si="192"/>
        <v>44495254.670000002</v>
      </c>
      <c r="LP167" s="582">
        <f t="shared" si="192"/>
        <v>8295093.1100000003</v>
      </c>
      <c r="LQ167" s="582">
        <f t="shared" si="192"/>
        <v>18823349.460000001</v>
      </c>
      <c r="LR167" s="582">
        <f t="shared" si="192"/>
        <v>4253915.7700000005</v>
      </c>
      <c r="LS167" s="582">
        <f t="shared" si="192"/>
        <v>82570854.570000008</v>
      </c>
      <c r="LT167" s="582">
        <f t="shared" si="192"/>
        <v>3149696.1799999997</v>
      </c>
      <c r="LU167" s="582">
        <f t="shared" si="192"/>
        <v>9603753.5999999996</v>
      </c>
      <c r="LV167" s="582">
        <f t="shared" si="192"/>
        <v>272502608.03999996</v>
      </c>
      <c r="LW167" s="582">
        <f t="shared" si="192"/>
        <v>126830684.08999999</v>
      </c>
      <c r="LX167" s="582">
        <f t="shared" si="192"/>
        <v>232663112.78999993</v>
      </c>
      <c r="LY167" s="582">
        <f t="shared" si="192"/>
        <v>68721783.370000005</v>
      </c>
      <c r="LZ167" s="582">
        <f t="shared" si="192"/>
        <v>37375750.469999999</v>
      </c>
      <c r="MA167" s="582">
        <f t="shared" si="192"/>
        <v>32796147.690000001</v>
      </c>
      <c r="MB167" s="582">
        <f t="shared" si="192"/>
        <v>32709582.050000004</v>
      </c>
      <c r="MC167" s="582">
        <f t="shared" si="192"/>
        <v>26475041.359999999</v>
      </c>
      <c r="MD167" s="582">
        <f t="shared" si="192"/>
        <v>21102750.43</v>
      </c>
      <c r="ME167" s="582">
        <f t="shared" si="192"/>
        <v>20714177.039999995</v>
      </c>
      <c r="MF167" s="582">
        <f t="shared" si="192"/>
        <v>66755825.830000013</v>
      </c>
      <c r="MG167" s="582">
        <f t="shared" si="192"/>
        <v>12191809.809999999</v>
      </c>
      <c r="MH167" s="582">
        <f t="shared" si="192"/>
        <v>429126162.56</v>
      </c>
      <c r="MI167" s="582">
        <f t="shared" si="192"/>
        <v>21818581.48</v>
      </c>
      <c r="MJ167" s="582">
        <f t="shared" si="192"/>
        <v>11524500.65</v>
      </c>
      <c r="MK167" s="582">
        <f t="shared" si="192"/>
        <v>13354458.469999999</v>
      </c>
      <c r="ML167" s="582">
        <f t="shared" si="192"/>
        <v>13637550.779999999</v>
      </c>
      <c r="MM167" s="582">
        <f t="shared" si="192"/>
        <v>24055205.520000007</v>
      </c>
      <c r="MN167" s="582">
        <f t="shared" si="192"/>
        <v>27610034.719999999</v>
      </c>
      <c r="MO167" s="582">
        <f t="shared" si="192"/>
        <v>7942947.5599999996</v>
      </c>
      <c r="MP167" s="582">
        <f t="shared" si="192"/>
        <v>41032192.849999994</v>
      </c>
      <c r="MQ167" s="582">
        <f t="shared" si="192"/>
        <v>16978157.32</v>
      </c>
      <c r="MR167" s="582">
        <f t="shared" si="192"/>
        <v>17874547.390000001</v>
      </c>
      <c r="MS167" s="582">
        <f t="shared" si="192"/>
        <v>17261118.560000002</v>
      </c>
      <c r="MT167" s="582">
        <f t="shared" si="192"/>
        <v>397255120.81000006</v>
      </c>
      <c r="MU167" s="582">
        <f t="shared" si="192"/>
        <v>24307380.25</v>
      </c>
      <c r="MV167" s="582">
        <f t="shared" si="192"/>
        <v>38603762.18</v>
      </c>
      <c r="MW167" s="582">
        <f t="shared" si="192"/>
        <v>34775360.109999999</v>
      </c>
      <c r="MX167" s="582">
        <f t="shared" si="192"/>
        <v>62880154.010000005</v>
      </c>
      <c r="MY167" s="582">
        <f t="shared" si="192"/>
        <v>18993015.449999999</v>
      </c>
      <c r="MZ167" s="582">
        <f t="shared" si="192"/>
        <v>56832102.82</v>
      </c>
      <c r="NA167" s="582">
        <f t="shared" si="192"/>
        <v>51753231.460000001</v>
      </c>
      <c r="NB167" s="582">
        <f t="shared" si="192"/>
        <v>37859675.289999999</v>
      </c>
      <c r="NC167" s="582">
        <f t="shared" si="192"/>
        <v>12152745.219999999</v>
      </c>
      <c r="ND167" s="582">
        <f t="shared" si="192"/>
        <v>7313096.2999999998</v>
      </c>
      <c r="NE167" s="582">
        <f t="shared" si="192"/>
        <v>774492280.05999994</v>
      </c>
      <c r="NF167" s="582">
        <f t="shared" si="192"/>
        <v>67343511.819999993</v>
      </c>
      <c r="NG167" s="582">
        <f t="shared" si="192"/>
        <v>11137510.65</v>
      </c>
      <c r="NH167" s="582">
        <f t="shared" si="192"/>
        <v>135707973.85999998</v>
      </c>
      <c r="NI167" s="582">
        <f t="shared" si="192"/>
        <v>27148464.59</v>
      </c>
      <c r="NJ167" s="582">
        <f t="shared" si="192"/>
        <v>40353084.609999999</v>
      </c>
      <c r="NK167" s="582">
        <f t="shared" si="192"/>
        <v>156893412.09999999</v>
      </c>
      <c r="NL167" s="582">
        <f t="shared" si="192"/>
        <v>123687777.09</v>
      </c>
      <c r="NM167" s="582">
        <f t="shared" si="192"/>
        <v>3721037.2800000003</v>
      </c>
      <c r="NN167" s="582">
        <f t="shared" si="192"/>
        <v>37180728.189999998</v>
      </c>
      <c r="NO167" s="582">
        <f t="shared" si="192"/>
        <v>14007348.010000002</v>
      </c>
      <c r="NP167" s="582">
        <f t="shared" si="192"/>
        <v>14724151.380000001</v>
      </c>
      <c r="NQ167" s="582">
        <f t="shared" si="192"/>
        <v>129121455.51000005</v>
      </c>
      <c r="NR167" s="582">
        <f t="shared" si="192"/>
        <v>6290723.0099999998</v>
      </c>
      <c r="NS167" s="582">
        <f t="shared" si="192"/>
        <v>10195126.720000001</v>
      </c>
      <c r="NT167" s="582">
        <f t="shared" si="192"/>
        <v>8340483.8899999997</v>
      </c>
      <c r="NU167" s="582">
        <f t="shared" si="192"/>
        <v>8382312.3200000003</v>
      </c>
      <c r="NV167" s="582">
        <f t="shared" si="192"/>
        <v>2421926.6899999995</v>
      </c>
      <c r="NW167" s="582">
        <f t="shared" si="192"/>
        <v>3116898.2399999998</v>
      </c>
      <c r="NX167" s="582">
        <f t="shared" si="192"/>
        <v>431552716.76999986</v>
      </c>
      <c r="NY167" s="582">
        <f t="shared" ref="NY167:QJ167" si="193">SUM(NY163:NY166)</f>
        <v>115188858.91</v>
      </c>
      <c r="NZ167" s="582">
        <f t="shared" si="193"/>
        <v>15721504.080000002</v>
      </c>
      <c r="OA167" s="582">
        <f t="shared" si="193"/>
        <v>15757908.300000001</v>
      </c>
      <c r="OB167" s="582">
        <f t="shared" si="193"/>
        <v>13857290.110000001</v>
      </c>
      <c r="OC167" s="582">
        <f t="shared" si="193"/>
        <v>11777957.720000001</v>
      </c>
      <c r="OD167" s="582">
        <f t="shared" si="193"/>
        <v>12007397.139999999</v>
      </c>
      <c r="OE167" s="582">
        <f t="shared" si="193"/>
        <v>419152878.21000004</v>
      </c>
      <c r="OF167" s="582">
        <f t="shared" si="193"/>
        <v>105115662.63000001</v>
      </c>
      <c r="OG167" s="582">
        <f t="shared" si="193"/>
        <v>26329211.179999996</v>
      </c>
      <c r="OH167" s="582">
        <f t="shared" si="193"/>
        <v>115939568.61</v>
      </c>
      <c r="OI167" s="582">
        <f t="shared" si="193"/>
        <v>23915854.879999999</v>
      </c>
      <c r="OJ167" s="582">
        <f t="shared" si="193"/>
        <v>26578759.98</v>
      </c>
      <c r="OK167" s="582">
        <f t="shared" si="193"/>
        <v>53868215.580000006</v>
      </c>
      <c r="OL167" s="582">
        <f t="shared" si="193"/>
        <v>26411589.430000007</v>
      </c>
      <c r="OM167" s="582">
        <f t="shared" si="193"/>
        <v>28752260.059999999</v>
      </c>
      <c r="ON167" s="582">
        <f t="shared" si="193"/>
        <v>347233972.96000004</v>
      </c>
      <c r="OO167" s="582">
        <f t="shared" si="193"/>
        <v>66497299.75</v>
      </c>
      <c r="OP167" s="582">
        <f t="shared" si="193"/>
        <v>214631777.99000004</v>
      </c>
      <c r="OQ167" s="582">
        <f t="shared" si="193"/>
        <v>33401856.609999999</v>
      </c>
      <c r="OR167" s="582">
        <f t="shared" si="193"/>
        <v>39811913.080000006</v>
      </c>
      <c r="OS167" s="582">
        <f t="shared" si="193"/>
        <v>23510284.419999998</v>
      </c>
      <c r="OT167" s="582">
        <f t="shared" si="193"/>
        <v>107654621.97000001</v>
      </c>
      <c r="OU167" s="582">
        <f t="shared" si="193"/>
        <v>13386460.629999999</v>
      </c>
      <c r="OV167" s="582">
        <f t="shared" si="193"/>
        <v>16046388.639999999</v>
      </c>
      <c r="OW167" s="582">
        <f t="shared" si="193"/>
        <v>15007140.250000002</v>
      </c>
      <c r="OX167" s="582">
        <f t="shared" si="193"/>
        <v>17345064.690000001</v>
      </c>
      <c r="OY167" s="582">
        <f t="shared" si="193"/>
        <v>65341783.019999996</v>
      </c>
      <c r="OZ167" s="582">
        <f t="shared" si="193"/>
        <v>10099558.699999999</v>
      </c>
      <c r="PA167" s="582">
        <f t="shared" si="193"/>
        <v>8298908.5100000007</v>
      </c>
      <c r="PB167" s="582">
        <f t="shared" si="193"/>
        <v>24276727.699999999</v>
      </c>
      <c r="PC167" s="582">
        <f t="shared" si="193"/>
        <v>251836010.77000001</v>
      </c>
      <c r="PD167" s="582">
        <f t="shared" si="193"/>
        <v>10748875.659999998</v>
      </c>
      <c r="PE167" s="582">
        <f t="shared" si="193"/>
        <v>52348991.969999999</v>
      </c>
      <c r="PF167" s="582">
        <f t="shared" si="193"/>
        <v>6545076.6100000003</v>
      </c>
      <c r="PG167" s="582">
        <f t="shared" si="193"/>
        <v>12780270.82</v>
      </c>
      <c r="PH167" s="582">
        <f t="shared" si="193"/>
        <v>24492019.489999998</v>
      </c>
      <c r="PI167" s="582">
        <f t="shared" si="193"/>
        <v>15751363.630000001</v>
      </c>
      <c r="PJ167" s="582">
        <f t="shared" si="193"/>
        <v>11948707.529999999</v>
      </c>
      <c r="PK167" s="582">
        <f t="shared" si="193"/>
        <v>23326732.34</v>
      </c>
      <c r="PL167" s="582">
        <f t="shared" si="193"/>
        <v>20614660.170000006</v>
      </c>
      <c r="PM167" s="582">
        <f t="shared" si="193"/>
        <v>14478639.429999998</v>
      </c>
      <c r="PN167" s="582">
        <f t="shared" si="193"/>
        <v>32450508.009999998</v>
      </c>
      <c r="PO167" s="582">
        <f t="shared" si="193"/>
        <v>11063072.859999999</v>
      </c>
      <c r="PP167" s="582">
        <f t="shared" si="193"/>
        <v>50447977.840000004</v>
      </c>
      <c r="PQ167" s="582">
        <f t="shared" si="193"/>
        <v>14266599.370000003</v>
      </c>
      <c r="PR167" s="582">
        <f t="shared" si="193"/>
        <v>6510136.3299999991</v>
      </c>
      <c r="PS167" s="582">
        <f t="shared" si="193"/>
        <v>10699247.509999998</v>
      </c>
      <c r="PT167" s="582">
        <f t="shared" si="193"/>
        <v>8634313.1799999997</v>
      </c>
      <c r="PU167" s="582">
        <f t="shared" si="193"/>
        <v>713074371.56000006</v>
      </c>
      <c r="PV167" s="582">
        <f t="shared" si="193"/>
        <v>40121507.419999994</v>
      </c>
      <c r="PW167" s="582">
        <f t="shared" si="193"/>
        <v>15744038.910000004</v>
      </c>
      <c r="PX167" s="582">
        <f t="shared" si="193"/>
        <v>16970847.489999998</v>
      </c>
      <c r="PY167" s="582">
        <f t="shared" si="193"/>
        <v>246570892.13000005</v>
      </c>
      <c r="PZ167" s="582">
        <f t="shared" si="193"/>
        <v>38129188.219999999</v>
      </c>
      <c r="QA167" s="582">
        <f t="shared" si="193"/>
        <v>69930968.250000015</v>
      </c>
      <c r="QB167" s="582">
        <f t="shared" si="193"/>
        <v>16812143.530000001</v>
      </c>
      <c r="QC167" s="582">
        <f t="shared" si="193"/>
        <v>48568428.25</v>
      </c>
      <c r="QD167" s="582">
        <f t="shared" si="193"/>
        <v>8023646.6500000004</v>
      </c>
      <c r="QE167" s="582">
        <f t="shared" si="193"/>
        <v>40563724.239999995</v>
      </c>
      <c r="QF167" s="582">
        <f t="shared" si="193"/>
        <v>19124967.839999996</v>
      </c>
      <c r="QG167" s="582">
        <f t="shared" si="193"/>
        <v>15536049.189999999</v>
      </c>
      <c r="QH167" s="582">
        <f t="shared" si="193"/>
        <v>15008414.449999999</v>
      </c>
      <c r="QI167" s="582">
        <f t="shared" si="193"/>
        <v>52325877.140000008</v>
      </c>
      <c r="QJ167" s="582">
        <f t="shared" si="193"/>
        <v>23429657.589999996</v>
      </c>
      <c r="QK167" s="582">
        <f t="shared" ref="QK167:SV167" si="194">SUM(QK163:QK166)</f>
        <v>29405364.789999999</v>
      </c>
      <c r="QL167" s="582">
        <f t="shared" si="194"/>
        <v>21386551.359999999</v>
      </c>
      <c r="QM167" s="582">
        <f t="shared" si="194"/>
        <v>18917173.840000004</v>
      </c>
      <c r="QN167" s="582">
        <f t="shared" si="194"/>
        <v>48279321.230000019</v>
      </c>
      <c r="QO167" s="582">
        <f t="shared" si="194"/>
        <v>54728407.940000013</v>
      </c>
      <c r="QP167" s="582">
        <f t="shared" si="194"/>
        <v>14079665.670000002</v>
      </c>
      <c r="QQ167" s="582">
        <f t="shared" si="194"/>
        <v>4886093.7700000005</v>
      </c>
      <c r="QR167" s="582">
        <f t="shared" si="194"/>
        <v>10499605.579999998</v>
      </c>
      <c r="QS167" s="582">
        <f t="shared" si="194"/>
        <v>4730848.75</v>
      </c>
      <c r="QT167" s="582">
        <f t="shared" si="194"/>
        <v>7068819.04</v>
      </c>
      <c r="QU167" s="582">
        <f t="shared" si="194"/>
        <v>335099587.70999998</v>
      </c>
      <c r="QV167" s="582">
        <f t="shared" si="194"/>
        <v>9039309.6799999978</v>
      </c>
      <c r="QW167" s="582">
        <f t="shared" si="194"/>
        <v>42635024.719999999</v>
      </c>
      <c r="QX167" s="582">
        <f t="shared" si="194"/>
        <v>10860295.600000001</v>
      </c>
      <c r="QY167" s="582">
        <f t="shared" si="194"/>
        <v>18622089.220000003</v>
      </c>
      <c r="QZ167" s="582">
        <f t="shared" si="194"/>
        <v>54565099.539999992</v>
      </c>
      <c r="RA167" s="582">
        <f t="shared" si="194"/>
        <v>22460622.009999998</v>
      </c>
      <c r="RB167" s="582">
        <f t="shared" si="194"/>
        <v>39759497.090000004</v>
      </c>
      <c r="RC167" s="582">
        <f t="shared" si="194"/>
        <v>17758857.850000001</v>
      </c>
      <c r="RD167" s="582">
        <f t="shared" si="194"/>
        <v>23908059.789999999</v>
      </c>
      <c r="RE167" s="582">
        <f t="shared" si="194"/>
        <v>12330379.249999998</v>
      </c>
      <c r="RF167" s="582">
        <f t="shared" si="194"/>
        <v>3438150.5</v>
      </c>
      <c r="RG167" s="582">
        <f t="shared" si="194"/>
        <v>9469794.0099999998</v>
      </c>
      <c r="RH167" s="582">
        <f t="shared" si="194"/>
        <v>436149321.00000012</v>
      </c>
      <c r="RI167" s="582">
        <f t="shared" si="194"/>
        <v>82552549.039999992</v>
      </c>
      <c r="RJ167" s="582">
        <f t="shared" si="194"/>
        <v>21162867.43</v>
      </c>
      <c r="RK167" s="582">
        <f t="shared" si="194"/>
        <v>29003081.719999999</v>
      </c>
      <c r="RL167" s="582">
        <f t="shared" si="194"/>
        <v>36794065.75999999</v>
      </c>
      <c r="RM167" s="582">
        <f t="shared" si="194"/>
        <v>61137571.340000011</v>
      </c>
      <c r="RN167" s="582">
        <f t="shared" si="194"/>
        <v>107165966.68000001</v>
      </c>
      <c r="RO167" s="582">
        <f t="shared" si="194"/>
        <v>22114658.199999999</v>
      </c>
      <c r="RP167" s="582">
        <f t="shared" si="194"/>
        <v>21347051.760000002</v>
      </c>
      <c r="RQ167" s="582">
        <f t="shared" si="194"/>
        <v>65651392.580000006</v>
      </c>
      <c r="RR167" s="582">
        <f t="shared" si="194"/>
        <v>82249313.379999995</v>
      </c>
      <c r="RS167" s="582">
        <f t="shared" si="194"/>
        <v>21746076.020000003</v>
      </c>
      <c r="RT167" s="582">
        <f t="shared" si="194"/>
        <v>22940398.769999996</v>
      </c>
      <c r="RU167" s="582">
        <f t="shared" si="194"/>
        <v>41850744.870000005</v>
      </c>
      <c r="RV167" s="582">
        <f t="shared" si="194"/>
        <v>16753814.1</v>
      </c>
      <c r="RW167" s="582">
        <f t="shared" si="194"/>
        <v>12668115.460000001</v>
      </c>
      <c r="RX167" s="582">
        <f t="shared" si="194"/>
        <v>18278411.590000004</v>
      </c>
      <c r="RY167" s="582">
        <f t="shared" si="194"/>
        <v>20018625.000000004</v>
      </c>
      <c r="RZ167" s="582">
        <f t="shared" si="194"/>
        <v>11832496.629999999</v>
      </c>
      <c r="SA167" s="582">
        <f t="shared" si="194"/>
        <v>18228786.93</v>
      </c>
      <c r="SB167" s="582">
        <f t="shared" si="194"/>
        <v>194948204.47999999</v>
      </c>
      <c r="SC167" s="582">
        <f t="shared" si="194"/>
        <v>10070505.350000001</v>
      </c>
      <c r="SD167" s="582">
        <f t="shared" si="194"/>
        <v>14015868.420000002</v>
      </c>
      <c r="SE167" s="582">
        <f t="shared" si="194"/>
        <v>11861460.539999999</v>
      </c>
      <c r="SF167" s="582">
        <f t="shared" si="194"/>
        <v>8440648.6600000001</v>
      </c>
      <c r="SG167" s="582">
        <f t="shared" si="194"/>
        <v>20868877.440000001</v>
      </c>
      <c r="SH167" s="582">
        <f t="shared" si="194"/>
        <v>13175270.520000001</v>
      </c>
      <c r="SI167" s="582">
        <f t="shared" si="194"/>
        <v>28846512.129999999</v>
      </c>
      <c r="SJ167" s="582">
        <f t="shared" si="194"/>
        <v>18994035.610000007</v>
      </c>
      <c r="SK167" s="582">
        <f t="shared" si="194"/>
        <v>10525424.549999999</v>
      </c>
      <c r="SL167" s="582">
        <f t="shared" si="194"/>
        <v>79426124.87000002</v>
      </c>
      <c r="SM167" s="582">
        <f t="shared" si="194"/>
        <v>8002628.0800000001</v>
      </c>
      <c r="SN167" s="582">
        <f t="shared" si="194"/>
        <v>95775357.940000013</v>
      </c>
      <c r="SO167" s="582">
        <f t="shared" si="194"/>
        <v>10104054</v>
      </c>
      <c r="SP167" s="582">
        <f t="shared" si="194"/>
        <v>16735438.91</v>
      </c>
      <c r="SQ167" s="582">
        <f t="shared" si="194"/>
        <v>40134015.850000001</v>
      </c>
      <c r="SR167" s="582">
        <f t="shared" si="194"/>
        <v>7934773.54</v>
      </c>
      <c r="SS167" s="582">
        <f t="shared" si="194"/>
        <v>11844370.26</v>
      </c>
      <c r="ST167" s="582">
        <f t="shared" si="194"/>
        <v>13081038.68</v>
      </c>
      <c r="SU167" s="582">
        <f t="shared" si="194"/>
        <v>6783696.4900000002</v>
      </c>
      <c r="SV167" s="582">
        <f t="shared" si="194"/>
        <v>284932884.48999995</v>
      </c>
      <c r="SW167" s="582">
        <f t="shared" ref="SW167:VH167" si="195">SUM(SW163:SW166)</f>
        <v>5606607.2199999997</v>
      </c>
      <c r="SX167" s="582">
        <f t="shared" si="195"/>
        <v>21880389.739999998</v>
      </c>
      <c r="SY167" s="582">
        <f t="shared" si="195"/>
        <v>19086288.419999998</v>
      </c>
      <c r="SZ167" s="582">
        <f t="shared" si="195"/>
        <v>3465444.4299999997</v>
      </c>
      <c r="TA167" s="582">
        <f t="shared" si="195"/>
        <v>5214084.2100000018</v>
      </c>
      <c r="TB167" s="582">
        <f t="shared" si="195"/>
        <v>12065012.630000001</v>
      </c>
      <c r="TC167" s="582">
        <f t="shared" si="195"/>
        <v>79005433.779999986</v>
      </c>
      <c r="TD167" s="582">
        <f t="shared" si="195"/>
        <v>11447393.52</v>
      </c>
      <c r="TE167" s="582">
        <f t="shared" si="195"/>
        <v>13059316.050000003</v>
      </c>
      <c r="TF167" s="582">
        <f t="shared" si="195"/>
        <v>18402732.260000002</v>
      </c>
      <c r="TG167" s="582">
        <f t="shared" si="195"/>
        <v>45404445.739999995</v>
      </c>
      <c r="TH167" s="582">
        <f t="shared" si="195"/>
        <v>10574656.999999998</v>
      </c>
      <c r="TI167" s="582">
        <f t="shared" si="195"/>
        <v>7748524.0899999999</v>
      </c>
      <c r="TJ167" s="582">
        <f t="shared" si="195"/>
        <v>394986523.25000006</v>
      </c>
      <c r="TK167" s="582">
        <f t="shared" si="195"/>
        <v>7212135.7900000019</v>
      </c>
      <c r="TL167" s="582">
        <f t="shared" si="195"/>
        <v>13590828.810000001</v>
      </c>
      <c r="TM167" s="582">
        <f t="shared" si="195"/>
        <v>31084665.390000004</v>
      </c>
      <c r="TN167" s="582">
        <f t="shared" si="195"/>
        <v>23505950.619999994</v>
      </c>
      <c r="TO167" s="582">
        <f t="shared" si="195"/>
        <v>11423103.540000001</v>
      </c>
      <c r="TP167" s="582">
        <f t="shared" si="195"/>
        <v>5959890.8700000001</v>
      </c>
      <c r="TQ167" s="582">
        <f t="shared" si="195"/>
        <v>71185894.399999976</v>
      </c>
      <c r="TR167" s="582">
        <f t="shared" si="195"/>
        <v>11782591.77</v>
      </c>
      <c r="TS167" s="582">
        <f t="shared" si="195"/>
        <v>22382705.980000004</v>
      </c>
      <c r="TT167" s="582">
        <f t="shared" si="195"/>
        <v>31247453.91</v>
      </c>
      <c r="TU167" s="582">
        <f t="shared" si="195"/>
        <v>5400990.96</v>
      </c>
      <c r="TV167" s="582">
        <f t="shared" si="195"/>
        <v>10301364.470000001</v>
      </c>
      <c r="TW167" s="582">
        <f t="shared" si="195"/>
        <v>7188255.209999999</v>
      </c>
      <c r="TX167" s="582">
        <f t="shared" si="195"/>
        <v>15332524.549999999</v>
      </c>
      <c r="TY167" s="582">
        <f t="shared" si="195"/>
        <v>3755039.29</v>
      </c>
      <c r="TZ167" s="582">
        <f t="shared" si="195"/>
        <v>77180108.019999996</v>
      </c>
      <c r="UA167" s="582">
        <f t="shared" si="195"/>
        <v>7506106.8700000001</v>
      </c>
      <c r="UB167" s="582">
        <f t="shared" si="195"/>
        <v>112747861.16000001</v>
      </c>
      <c r="UC167" s="582">
        <f t="shared" si="195"/>
        <v>48259302.25</v>
      </c>
      <c r="UD167" s="582">
        <f t="shared" si="195"/>
        <v>19384699.209999997</v>
      </c>
      <c r="UE167" s="582">
        <f t="shared" si="195"/>
        <v>18452630.400000002</v>
      </c>
      <c r="UF167" s="582">
        <f t="shared" si="195"/>
        <v>238647876.99999997</v>
      </c>
      <c r="UG167" s="582">
        <f t="shared" si="195"/>
        <v>9741186.339999998</v>
      </c>
      <c r="UH167" s="582">
        <f t="shared" si="195"/>
        <v>13320727.140000002</v>
      </c>
      <c r="UI167" s="582">
        <f t="shared" si="195"/>
        <v>25031853.469999999</v>
      </c>
      <c r="UJ167" s="582">
        <f t="shared" si="195"/>
        <v>10118804.760000002</v>
      </c>
      <c r="UK167" s="582">
        <f t="shared" si="195"/>
        <v>116713300.78999998</v>
      </c>
      <c r="UL167" s="582">
        <f t="shared" si="195"/>
        <v>35341663.239999995</v>
      </c>
      <c r="UM167" s="582">
        <f t="shared" si="195"/>
        <v>15224849.470000001</v>
      </c>
      <c r="UN167" s="582">
        <f t="shared" si="195"/>
        <v>48211087.030000001</v>
      </c>
      <c r="UO167" s="582">
        <f t="shared" si="195"/>
        <v>19218820.529999994</v>
      </c>
      <c r="UP167" s="582">
        <f t="shared" si="195"/>
        <v>26585248.970000006</v>
      </c>
      <c r="UQ167" s="582">
        <f t="shared" si="195"/>
        <v>529694533.43999988</v>
      </c>
      <c r="UR167" s="582">
        <f t="shared" si="195"/>
        <v>29508576.329999994</v>
      </c>
      <c r="US167" s="582">
        <f t="shared" si="195"/>
        <v>22839925.049999997</v>
      </c>
      <c r="UT167" s="582">
        <f t="shared" si="195"/>
        <v>103221364.16999997</v>
      </c>
      <c r="UU167" s="582">
        <f t="shared" si="195"/>
        <v>8256302.7000000002</v>
      </c>
      <c r="UV167" s="582">
        <f t="shared" si="195"/>
        <v>22979000.279999997</v>
      </c>
      <c r="UW167" s="582">
        <f t="shared" si="195"/>
        <v>84836970.059999973</v>
      </c>
      <c r="UX167" s="582">
        <f t="shared" si="195"/>
        <v>11765751.720000001</v>
      </c>
      <c r="UY167" s="582">
        <f t="shared" si="195"/>
        <v>18182004.620000001</v>
      </c>
      <c r="UZ167" s="582">
        <f t="shared" si="195"/>
        <v>18657862.759999998</v>
      </c>
      <c r="VA167" s="582">
        <f t="shared" si="195"/>
        <v>28025289.609999999</v>
      </c>
      <c r="VB167" s="582">
        <f t="shared" si="195"/>
        <v>57462688.980000019</v>
      </c>
      <c r="VC167" s="582">
        <f t="shared" si="195"/>
        <v>26676541.82</v>
      </c>
      <c r="VD167" s="582">
        <f t="shared" si="195"/>
        <v>40686888.820000008</v>
      </c>
      <c r="VE167" s="582">
        <f t="shared" si="195"/>
        <v>17254982.07</v>
      </c>
      <c r="VF167" s="582">
        <f t="shared" si="195"/>
        <v>16106039.970000003</v>
      </c>
      <c r="VG167" s="582">
        <f t="shared" si="195"/>
        <v>16389088.479999999</v>
      </c>
      <c r="VH167" s="582">
        <f t="shared" si="195"/>
        <v>15968713.849999998</v>
      </c>
      <c r="VI167" s="582">
        <f t="shared" ref="VI167:XT167" si="196">SUM(VI163:VI166)</f>
        <v>65582251.840000004</v>
      </c>
      <c r="VJ167" s="582">
        <f t="shared" si="196"/>
        <v>14586972.1</v>
      </c>
      <c r="VK167" s="582">
        <f t="shared" si="196"/>
        <v>8316574.7399999993</v>
      </c>
      <c r="VL167" s="582">
        <f t="shared" si="196"/>
        <v>5402360.3100000005</v>
      </c>
      <c r="VM167" s="582">
        <f t="shared" si="196"/>
        <v>449184215.07999998</v>
      </c>
      <c r="VN167" s="582">
        <f t="shared" si="196"/>
        <v>21892891.850000001</v>
      </c>
      <c r="VO167" s="582">
        <f t="shared" si="196"/>
        <v>29053078.450000003</v>
      </c>
      <c r="VP167" s="582">
        <f t="shared" si="196"/>
        <v>39121589.350000001</v>
      </c>
      <c r="VQ167" s="582">
        <f t="shared" si="196"/>
        <v>39743129.310000002</v>
      </c>
      <c r="VR167" s="582">
        <f t="shared" si="196"/>
        <v>31582922.780000001</v>
      </c>
      <c r="VS167" s="582">
        <f t="shared" si="196"/>
        <v>19125176.940000001</v>
      </c>
      <c r="VT167" s="582">
        <f t="shared" si="196"/>
        <v>8904829.7200000007</v>
      </c>
      <c r="VU167" s="582">
        <f t="shared" si="196"/>
        <v>24272785.680000003</v>
      </c>
      <c r="VV167" s="582">
        <f t="shared" si="196"/>
        <v>88284436.950000003</v>
      </c>
      <c r="VW167" s="582">
        <f t="shared" si="196"/>
        <v>13891783.77</v>
      </c>
      <c r="VX167" s="582">
        <f t="shared" si="196"/>
        <v>43991308.020000003</v>
      </c>
      <c r="VY167" s="582">
        <f t="shared" si="196"/>
        <v>40270809.130000003</v>
      </c>
      <c r="VZ167" s="582">
        <f t="shared" si="196"/>
        <v>4930648.3199999994</v>
      </c>
      <c r="WA167" s="582">
        <f t="shared" si="196"/>
        <v>12891282.02</v>
      </c>
      <c r="WB167" s="582">
        <f t="shared" si="196"/>
        <v>832677796.69000018</v>
      </c>
      <c r="WC167" s="582">
        <f t="shared" si="196"/>
        <v>26717398.290000007</v>
      </c>
      <c r="WD167" s="582">
        <f t="shared" si="196"/>
        <v>12541202.9</v>
      </c>
      <c r="WE167" s="582">
        <f t="shared" si="196"/>
        <v>13039062.319999998</v>
      </c>
      <c r="WF167" s="582">
        <f t="shared" si="196"/>
        <v>6828910.5199999996</v>
      </c>
      <c r="WG167" s="582">
        <f t="shared" si="196"/>
        <v>19271795.300000001</v>
      </c>
      <c r="WH167" s="582">
        <f t="shared" si="196"/>
        <v>49223726.399999991</v>
      </c>
      <c r="WI167" s="582">
        <f t="shared" si="196"/>
        <v>32583683.460000005</v>
      </c>
      <c r="WJ167" s="582">
        <f t="shared" si="196"/>
        <v>12457339.74</v>
      </c>
      <c r="WK167" s="582">
        <f t="shared" si="196"/>
        <v>31233707.850000001</v>
      </c>
      <c r="WL167" s="582">
        <f t="shared" si="196"/>
        <v>8598836.9400000013</v>
      </c>
      <c r="WM167" s="582">
        <f t="shared" si="196"/>
        <v>65417592.659999996</v>
      </c>
      <c r="WN167" s="582">
        <f t="shared" si="196"/>
        <v>13847119.399999999</v>
      </c>
      <c r="WO167" s="582">
        <f t="shared" si="196"/>
        <v>66067546.439999998</v>
      </c>
      <c r="WP167" s="582">
        <f t="shared" si="196"/>
        <v>39069851.980000004</v>
      </c>
      <c r="WQ167" s="582">
        <f t="shared" si="196"/>
        <v>13152575</v>
      </c>
      <c r="WR167" s="582">
        <f t="shared" si="196"/>
        <v>15871910.5</v>
      </c>
      <c r="WS167" s="582">
        <f t="shared" si="196"/>
        <v>31033667.199999996</v>
      </c>
      <c r="WT167" s="582">
        <f t="shared" si="196"/>
        <v>9430863.7300000004</v>
      </c>
      <c r="WU167" s="582">
        <f t="shared" si="196"/>
        <v>39290937.970000006</v>
      </c>
      <c r="WV167" s="582">
        <f t="shared" si="196"/>
        <v>101468467.39</v>
      </c>
      <c r="WW167" s="582">
        <f t="shared" si="196"/>
        <v>33043094.390000004</v>
      </c>
      <c r="WX167" s="582">
        <f t="shared" si="196"/>
        <v>18421097.989999998</v>
      </c>
      <c r="WY167" s="582">
        <f t="shared" si="196"/>
        <v>11497482.059999997</v>
      </c>
      <c r="WZ167" s="582">
        <f t="shared" si="196"/>
        <v>17815170.239999998</v>
      </c>
      <c r="XA167" s="582">
        <f t="shared" si="196"/>
        <v>10363977.840000002</v>
      </c>
      <c r="XB167" s="582">
        <f t="shared" si="196"/>
        <v>9875634.0700000003</v>
      </c>
      <c r="XC167" s="582">
        <f t="shared" si="196"/>
        <v>16162320.930000002</v>
      </c>
      <c r="XD167" s="582">
        <f t="shared" si="196"/>
        <v>95522154.969999984</v>
      </c>
      <c r="XE167" s="582">
        <f t="shared" si="196"/>
        <v>16243724.709000001</v>
      </c>
      <c r="XF167" s="582">
        <f t="shared" si="196"/>
        <v>3164463.6999999997</v>
      </c>
      <c r="XG167" s="582">
        <f t="shared" si="196"/>
        <v>4263668.2700000005</v>
      </c>
      <c r="XH167" s="582">
        <f t="shared" si="196"/>
        <v>10655984.409999998</v>
      </c>
      <c r="XI167" s="582">
        <f t="shared" si="196"/>
        <v>249490439.81999993</v>
      </c>
      <c r="XJ167" s="582">
        <f t="shared" si="196"/>
        <v>21826988.91</v>
      </c>
      <c r="XK167" s="582">
        <f t="shared" si="196"/>
        <v>33215425.479999993</v>
      </c>
      <c r="XL167" s="582">
        <f t="shared" si="196"/>
        <v>162852034.31</v>
      </c>
      <c r="XM167" s="582">
        <f t="shared" si="196"/>
        <v>24928379.890000001</v>
      </c>
      <c r="XN167" s="582">
        <f t="shared" si="196"/>
        <v>19154584.870000001</v>
      </c>
      <c r="XO167" s="582">
        <f t="shared" si="196"/>
        <v>48625318.469999999</v>
      </c>
      <c r="XP167" s="582">
        <f t="shared" si="196"/>
        <v>23552185.940000001</v>
      </c>
      <c r="XQ167" s="582">
        <f t="shared" si="196"/>
        <v>9969574.1500000004</v>
      </c>
      <c r="XR167" s="582">
        <f t="shared" si="196"/>
        <v>30122769.020000003</v>
      </c>
      <c r="XS167" s="582">
        <f t="shared" si="196"/>
        <v>29751656.269999996</v>
      </c>
      <c r="XT167" s="582">
        <f t="shared" si="196"/>
        <v>8881253.5800000001</v>
      </c>
      <c r="XU167" s="582">
        <f t="shared" ref="XU167:AAF167" si="197">SUM(XU163:XU166)</f>
        <v>16210214.040000001</v>
      </c>
      <c r="XV167" s="582">
        <f t="shared" si="197"/>
        <v>7109333.2000000011</v>
      </c>
      <c r="XW167" s="582">
        <f t="shared" si="197"/>
        <v>11568670.330000002</v>
      </c>
      <c r="XX167" s="582">
        <f t="shared" si="197"/>
        <v>10460084.550000001</v>
      </c>
      <c r="XY167" s="582">
        <f t="shared" si="197"/>
        <v>6553163.9199999999</v>
      </c>
      <c r="XZ167" s="582">
        <f t="shared" si="197"/>
        <v>14051464.050000001</v>
      </c>
      <c r="YA167" s="582">
        <f t="shared" si="197"/>
        <v>9694363.7899999991</v>
      </c>
      <c r="YB167" s="582">
        <f t="shared" si="197"/>
        <v>6677923.790000001</v>
      </c>
      <c r="YC167" s="582">
        <f t="shared" si="197"/>
        <v>7864301.4300000006</v>
      </c>
      <c r="YD167" s="582">
        <f t="shared" si="197"/>
        <v>10080784.899999999</v>
      </c>
      <c r="YE167" s="582">
        <f t="shared" si="197"/>
        <v>6954532.2199999997</v>
      </c>
      <c r="YF167" s="582">
        <f t="shared" si="197"/>
        <v>303739354.62</v>
      </c>
      <c r="YG167" s="582">
        <f t="shared" si="197"/>
        <v>26160246.650000002</v>
      </c>
      <c r="YH167" s="582">
        <f t="shared" si="197"/>
        <v>53156190.919999994</v>
      </c>
      <c r="YI167" s="582">
        <f t="shared" si="197"/>
        <v>32641053.77</v>
      </c>
      <c r="YJ167" s="582">
        <f t="shared" si="197"/>
        <v>127385577.66999999</v>
      </c>
      <c r="YK167" s="582">
        <f t="shared" si="197"/>
        <v>16010681.68</v>
      </c>
      <c r="YL167" s="582">
        <f t="shared" si="197"/>
        <v>56768168.259999998</v>
      </c>
      <c r="YM167" s="582">
        <f t="shared" si="197"/>
        <v>4192689.5599999996</v>
      </c>
      <c r="YN167" s="582">
        <f t="shared" si="197"/>
        <v>53984348.590000004</v>
      </c>
      <c r="YO167" s="582">
        <f t="shared" si="197"/>
        <v>74609100.459999993</v>
      </c>
      <c r="YP167" s="582">
        <f t="shared" si="197"/>
        <v>20876369.359999999</v>
      </c>
      <c r="YQ167" s="582">
        <f t="shared" si="197"/>
        <v>28014992.829999998</v>
      </c>
      <c r="YR167" s="582">
        <f t="shared" si="197"/>
        <v>24921928.829999998</v>
      </c>
      <c r="YS167" s="582">
        <f t="shared" si="197"/>
        <v>11473156.74</v>
      </c>
      <c r="YT167" s="582">
        <f t="shared" si="197"/>
        <v>8309611.5800000001</v>
      </c>
      <c r="YU167" s="582">
        <f t="shared" si="197"/>
        <v>18994651.209999997</v>
      </c>
      <c r="YV167" s="582">
        <f t="shared" si="197"/>
        <v>8202440.7700000005</v>
      </c>
      <c r="YW167" s="582">
        <f t="shared" si="197"/>
        <v>175576796.81999999</v>
      </c>
      <c r="YX167" s="582">
        <f t="shared" si="197"/>
        <v>15020043.079999998</v>
      </c>
      <c r="YY167" s="582">
        <f t="shared" si="197"/>
        <v>10579868.129999999</v>
      </c>
      <c r="YZ167" s="582">
        <f t="shared" si="197"/>
        <v>12371155.4</v>
      </c>
      <c r="ZA167" s="582">
        <f t="shared" si="197"/>
        <v>17291102.759999998</v>
      </c>
      <c r="ZB167" s="582">
        <f t="shared" si="197"/>
        <v>9581720.5700000003</v>
      </c>
      <c r="ZC167" s="582">
        <f t="shared" si="197"/>
        <v>8084620.0700000012</v>
      </c>
      <c r="ZD167" s="582">
        <f t="shared" si="197"/>
        <v>89065448.539999992</v>
      </c>
      <c r="ZE167" s="582">
        <f t="shared" si="197"/>
        <v>11805723.960000001</v>
      </c>
      <c r="ZF167" s="582">
        <f t="shared" si="197"/>
        <v>14551150.6</v>
      </c>
      <c r="ZG167" s="582">
        <f t="shared" si="197"/>
        <v>10404717.759999998</v>
      </c>
      <c r="ZH167" s="582">
        <f t="shared" si="197"/>
        <v>6067284.7999999998</v>
      </c>
      <c r="ZI167" s="582">
        <f t="shared" si="197"/>
        <v>12549432.690000001</v>
      </c>
      <c r="ZJ167" s="582">
        <f t="shared" si="197"/>
        <v>14733900.899999999</v>
      </c>
      <c r="ZK167" s="582">
        <f t="shared" si="197"/>
        <v>6523334.5999999996</v>
      </c>
      <c r="ZL167" s="582">
        <f t="shared" si="197"/>
        <v>71243753.249999985</v>
      </c>
      <c r="ZM167" s="582">
        <f t="shared" si="197"/>
        <v>353420369.12</v>
      </c>
      <c r="ZN167" s="582">
        <f t="shared" si="197"/>
        <v>12851478.749999998</v>
      </c>
      <c r="ZO167" s="582">
        <f t="shared" si="197"/>
        <v>57529860.726999998</v>
      </c>
      <c r="ZP167" s="582">
        <f t="shared" si="197"/>
        <v>115787980.77</v>
      </c>
      <c r="ZQ167" s="582">
        <f t="shared" si="197"/>
        <v>25840766.32</v>
      </c>
      <c r="ZR167" s="582">
        <f t="shared" si="197"/>
        <v>8244887.4070000006</v>
      </c>
      <c r="ZS167" s="582">
        <f t="shared" si="197"/>
        <v>23399857.449999999</v>
      </c>
      <c r="ZT167" s="582">
        <f t="shared" si="197"/>
        <v>52802945.270000003</v>
      </c>
      <c r="ZU167" s="582">
        <f t="shared" si="197"/>
        <v>35028882.32</v>
      </c>
      <c r="ZV167" s="582">
        <f t="shared" si="197"/>
        <v>54266233.150000006</v>
      </c>
      <c r="ZW167" s="582">
        <f t="shared" si="197"/>
        <v>5419610.3300000001</v>
      </c>
      <c r="ZX167" s="582">
        <f t="shared" si="197"/>
        <v>11079539.199999999</v>
      </c>
      <c r="ZY167" s="582">
        <f t="shared" si="197"/>
        <v>21031373.599999998</v>
      </c>
      <c r="ZZ167" s="582">
        <f t="shared" si="197"/>
        <v>27943288.390000004</v>
      </c>
      <c r="AAA167" s="582">
        <f t="shared" si="197"/>
        <v>7848991.5399999991</v>
      </c>
      <c r="AAB167" s="582">
        <f t="shared" si="197"/>
        <v>12675337.350000001</v>
      </c>
      <c r="AAC167" s="582">
        <f t="shared" si="197"/>
        <v>19567513.739999998</v>
      </c>
      <c r="AAD167" s="582">
        <f t="shared" si="197"/>
        <v>6345142.4799999995</v>
      </c>
      <c r="AAE167" s="582">
        <f t="shared" si="197"/>
        <v>18835925.600000001</v>
      </c>
      <c r="AAF167" s="582">
        <f t="shared" si="197"/>
        <v>10964850.68</v>
      </c>
      <c r="AAG167" s="582">
        <f t="shared" ref="AAG167:ACR167" si="198">SUM(AAG163:AAG166)</f>
        <v>6755977.5800000001</v>
      </c>
      <c r="AAH167" s="582">
        <f t="shared" si="198"/>
        <v>9468190.5700000003</v>
      </c>
      <c r="AAI167" s="582">
        <f t="shared" si="198"/>
        <v>108879256.97999999</v>
      </c>
      <c r="AAJ167" s="582">
        <f t="shared" si="198"/>
        <v>13075759.530000001</v>
      </c>
      <c r="AAK167" s="582">
        <f t="shared" si="198"/>
        <v>22538929.880000003</v>
      </c>
      <c r="AAL167" s="582">
        <f t="shared" si="198"/>
        <v>12466404.370000001</v>
      </c>
      <c r="AAM167" s="582">
        <f t="shared" si="198"/>
        <v>4731075.7500000009</v>
      </c>
      <c r="AAN167" s="582">
        <f t="shared" si="198"/>
        <v>28642568.360000007</v>
      </c>
      <c r="AAO167" s="582">
        <f t="shared" si="198"/>
        <v>8726645.5399999991</v>
      </c>
      <c r="AAP167" s="582">
        <f t="shared" si="198"/>
        <v>936735048.77999985</v>
      </c>
      <c r="AAQ167" s="582">
        <f t="shared" si="198"/>
        <v>26093924.899999999</v>
      </c>
      <c r="AAR167" s="582">
        <f t="shared" si="198"/>
        <v>14138034.98</v>
      </c>
      <c r="AAS167" s="582">
        <f t="shared" si="198"/>
        <v>39073943.25</v>
      </c>
      <c r="AAT167" s="582">
        <f t="shared" si="198"/>
        <v>39809662.019999996</v>
      </c>
      <c r="AAU167" s="582">
        <f t="shared" si="198"/>
        <v>11604048.870000001</v>
      </c>
      <c r="AAV167" s="582">
        <f t="shared" si="198"/>
        <v>26950988.050000004</v>
      </c>
      <c r="AAW167" s="582">
        <f t="shared" si="198"/>
        <v>16250305.660000004</v>
      </c>
      <c r="AAX167" s="582">
        <f t="shared" si="198"/>
        <v>106699290.61999999</v>
      </c>
      <c r="AAY167" s="582">
        <f t="shared" si="198"/>
        <v>15594284.009999998</v>
      </c>
      <c r="AAZ167" s="582">
        <f t="shared" si="198"/>
        <v>29135553.219999999</v>
      </c>
      <c r="ABA167" s="582">
        <f t="shared" si="198"/>
        <v>135137670.29000002</v>
      </c>
      <c r="ABB167" s="582">
        <f t="shared" si="198"/>
        <v>33186431.490000002</v>
      </c>
      <c r="ABC167" s="582">
        <f t="shared" si="198"/>
        <v>6914089.4800000004</v>
      </c>
      <c r="ABD167" s="582">
        <f t="shared" si="198"/>
        <v>17446758.690000001</v>
      </c>
      <c r="ABE167" s="582">
        <f t="shared" si="198"/>
        <v>10554300.819999998</v>
      </c>
      <c r="ABF167" s="582">
        <f t="shared" si="198"/>
        <v>7082020.7699999996</v>
      </c>
      <c r="ABG167" s="582">
        <f t="shared" si="198"/>
        <v>10156180.290000001</v>
      </c>
      <c r="ABH167" s="582">
        <f t="shared" si="198"/>
        <v>12614598.130000003</v>
      </c>
      <c r="ABI167" s="582">
        <f t="shared" si="198"/>
        <v>123144885.94999999</v>
      </c>
      <c r="ABJ167" s="582">
        <f t="shared" si="198"/>
        <v>121059093.06</v>
      </c>
      <c r="ABK167" s="582">
        <f t="shared" si="198"/>
        <v>21860186.27</v>
      </c>
      <c r="ABL167" s="582">
        <f t="shared" si="198"/>
        <v>10209008.140000002</v>
      </c>
      <c r="ABM167" s="582">
        <f t="shared" si="198"/>
        <v>21128839.049999997</v>
      </c>
      <c r="ABN167" s="582">
        <f t="shared" si="198"/>
        <v>5192964.26</v>
      </c>
      <c r="ABO167" s="582">
        <f t="shared" si="198"/>
        <v>6694970.2999999998</v>
      </c>
      <c r="ABP167" s="582">
        <f t="shared" si="198"/>
        <v>181155084</v>
      </c>
      <c r="ABQ167" s="582">
        <f t="shared" si="198"/>
        <v>20384382.98</v>
      </c>
      <c r="ABR167" s="582">
        <f t="shared" si="198"/>
        <v>19580072.09</v>
      </c>
      <c r="ABS167" s="582">
        <f t="shared" si="198"/>
        <v>25049787.790000003</v>
      </c>
      <c r="ABT167" s="582">
        <f t="shared" si="198"/>
        <v>18165863.399999999</v>
      </c>
      <c r="ABU167" s="582">
        <f t="shared" si="198"/>
        <v>17979005.630000003</v>
      </c>
      <c r="ABV167" s="582">
        <f t="shared" si="198"/>
        <v>11272517.260000002</v>
      </c>
      <c r="ABW167" s="582">
        <f t="shared" si="198"/>
        <v>23715350.719999999</v>
      </c>
      <c r="ABX167" s="582">
        <f t="shared" si="198"/>
        <v>1630323.97</v>
      </c>
      <c r="ABY167" s="582">
        <f t="shared" si="198"/>
        <v>305229202.10000008</v>
      </c>
      <c r="ABZ167" s="582">
        <f t="shared" si="198"/>
        <v>17738587.07</v>
      </c>
      <c r="ACA167" s="582">
        <f t="shared" si="198"/>
        <v>45071489.410000004</v>
      </c>
      <c r="ACB167" s="582">
        <f t="shared" si="198"/>
        <v>8393392.3500000015</v>
      </c>
      <c r="ACC167" s="582">
        <f t="shared" si="198"/>
        <v>15025284.120000001</v>
      </c>
      <c r="ACD167" s="582">
        <f t="shared" si="198"/>
        <v>106058799.8</v>
      </c>
      <c r="ACE167" s="582">
        <f t="shared" si="198"/>
        <v>8817751.3000000007</v>
      </c>
      <c r="ACF167" s="582">
        <f t="shared" si="198"/>
        <v>6706538.3199999994</v>
      </c>
      <c r="ACG167" s="582">
        <f t="shared" si="198"/>
        <v>11082693.83</v>
      </c>
      <c r="ACH167" s="582">
        <f t="shared" si="198"/>
        <v>17759536.02</v>
      </c>
      <c r="ACI167" s="582">
        <f t="shared" si="198"/>
        <v>17955001.719999999</v>
      </c>
      <c r="ACJ167" s="582">
        <f t="shared" si="198"/>
        <v>567736234.52999997</v>
      </c>
      <c r="ACK167" s="582">
        <f t="shared" si="198"/>
        <v>3929800.31</v>
      </c>
      <c r="ACL167" s="582">
        <f t="shared" si="198"/>
        <v>23743493.650000002</v>
      </c>
      <c r="ACM167" s="582">
        <f t="shared" si="198"/>
        <v>18500855.119999997</v>
      </c>
      <c r="ACN167" s="582">
        <f t="shared" si="198"/>
        <v>7542011.1399999997</v>
      </c>
      <c r="ACO167" s="582">
        <f t="shared" si="198"/>
        <v>38466656.939999998</v>
      </c>
      <c r="ACP167" s="582">
        <f t="shared" si="198"/>
        <v>17579292.920000002</v>
      </c>
      <c r="ACQ167" s="582">
        <f t="shared" si="198"/>
        <v>120826794.94999999</v>
      </c>
      <c r="ACR167" s="582">
        <f t="shared" si="198"/>
        <v>137099207.88999999</v>
      </c>
      <c r="ACS167" s="582">
        <f t="shared" ref="ACS167:AFD167" si="199">SUM(ACS163:ACS166)</f>
        <v>28270028.010000002</v>
      </c>
      <c r="ACT167" s="582">
        <f t="shared" si="199"/>
        <v>57401648.729999997</v>
      </c>
      <c r="ACU167" s="582">
        <f t="shared" si="199"/>
        <v>44040880.980000012</v>
      </c>
      <c r="ACV167" s="582">
        <f t="shared" si="199"/>
        <v>36135663.020000003</v>
      </c>
      <c r="ACW167" s="582">
        <f t="shared" si="199"/>
        <v>95033065.719999999</v>
      </c>
      <c r="ACX167" s="582">
        <f t="shared" si="199"/>
        <v>22506092.640000001</v>
      </c>
      <c r="ACY167" s="582">
        <f t="shared" si="199"/>
        <v>9789309.2799999993</v>
      </c>
      <c r="ACZ167" s="582">
        <f t="shared" si="199"/>
        <v>22060675.030000005</v>
      </c>
      <c r="ADA167" s="582">
        <f t="shared" si="199"/>
        <v>16163803.159999998</v>
      </c>
      <c r="ADB167" s="582">
        <f t="shared" si="199"/>
        <v>17876030.389999997</v>
      </c>
      <c r="ADC167" s="582">
        <f t="shared" si="199"/>
        <v>9645745.0699999984</v>
      </c>
      <c r="ADD167" s="582">
        <f t="shared" si="199"/>
        <v>16881626.84</v>
      </c>
      <c r="ADE167" s="582">
        <f t="shared" si="199"/>
        <v>13122628.999999998</v>
      </c>
      <c r="ADF167" s="582">
        <f t="shared" si="199"/>
        <v>11772470.529999999</v>
      </c>
      <c r="ADG167" s="582">
        <f t="shared" si="199"/>
        <v>90359824.749999985</v>
      </c>
      <c r="ADH167" s="582">
        <f t="shared" si="199"/>
        <v>51686969.079999998</v>
      </c>
      <c r="ADI167" s="582">
        <f t="shared" si="199"/>
        <v>3107900.7300000004</v>
      </c>
      <c r="ADJ167" s="582">
        <f t="shared" si="199"/>
        <v>12627756.02</v>
      </c>
      <c r="ADK167" s="582">
        <f t="shared" si="199"/>
        <v>19821092.309999999</v>
      </c>
      <c r="ADL167" s="582">
        <f t="shared" si="199"/>
        <v>5118142.96</v>
      </c>
      <c r="ADM167" s="582">
        <f t="shared" si="199"/>
        <v>20373584</v>
      </c>
      <c r="ADN167" s="582">
        <f t="shared" si="199"/>
        <v>18953719.289999999</v>
      </c>
      <c r="ADO167" s="582">
        <f t="shared" si="199"/>
        <v>28817776.919999998</v>
      </c>
      <c r="ADP167" s="582">
        <f t="shared" si="199"/>
        <v>456173373.47999996</v>
      </c>
      <c r="ADQ167" s="582">
        <f t="shared" si="199"/>
        <v>58614547.229999997</v>
      </c>
      <c r="ADR167" s="582">
        <f t="shared" si="199"/>
        <v>27188240.329999998</v>
      </c>
      <c r="ADS167" s="582">
        <f t="shared" si="199"/>
        <v>8765122.5399999991</v>
      </c>
      <c r="ADT167" s="582">
        <f t="shared" si="199"/>
        <v>165262378.03</v>
      </c>
      <c r="ADU167" s="582">
        <f t="shared" si="199"/>
        <v>8178514.1099999994</v>
      </c>
      <c r="ADV167" s="582">
        <f t="shared" si="199"/>
        <v>12627474.32</v>
      </c>
      <c r="ADW167" s="582">
        <f t="shared" si="199"/>
        <v>7185473.7400000002</v>
      </c>
      <c r="ADX167" s="582">
        <f t="shared" si="199"/>
        <v>9058861.3300000001</v>
      </c>
      <c r="ADY167" s="582">
        <f t="shared" si="199"/>
        <v>10738938.290000001</v>
      </c>
      <c r="ADZ167" s="582">
        <f t="shared" si="199"/>
        <v>503479299.83000004</v>
      </c>
      <c r="AEA167" s="582">
        <f t="shared" si="199"/>
        <v>194763081.81999999</v>
      </c>
      <c r="AEB167" s="582">
        <f t="shared" si="199"/>
        <v>101434840.83</v>
      </c>
      <c r="AEC167" s="582">
        <f t="shared" si="199"/>
        <v>36879362.660000004</v>
      </c>
      <c r="AED167" s="582">
        <f t="shared" si="199"/>
        <v>18776502.439999998</v>
      </c>
      <c r="AEE167" s="582">
        <f t="shared" si="199"/>
        <v>58122466.25</v>
      </c>
      <c r="AEF167" s="582">
        <f t="shared" si="199"/>
        <v>46786957.879999988</v>
      </c>
      <c r="AEG167" s="582">
        <f t="shared" si="199"/>
        <v>36016144.500000007</v>
      </c>
      <c r="AEH167" s="582">
        <f t="shared" si="199"/>
        <v>16099806.670000002</v>
      </c>
      <c r="AEI167" s="582">
        <f t="shared" si="199"/>
        <v>14430844.85</v>
      </c>
      <c r="AEJ167" s="582">
        <f t="shared" si="199"/>
        <v>37998168.789999999</v>
      </c>
      <c r="AEK167" s="582">
        <f t="shared" si="199"/>
        <v>37077164.82</v>
      </c>
      <c r="AEL167" s="582">
        <f t="shared" si="199"/>
        <v>17060893.500000004</v>
      </c>
      <c r="AEM167" s="582">
        <f t="shared" si="199"/>
        <v>22777812.809999999</v>
      </c>
      <c r="AEN167" s="582">
        <f t="shared" si="199"/>
        <v>41563219.830000006</v>
      </c>
      <c r="AEO167" s="582">
        <f t="shared" si="199"/>
        <v>58921182.690000005</v>
      </c>
      <c r="AEP167" s="582">
        <f t="shared" si="199"/>
        <v>8823191.9400000013</v>
      </c>
      <c r="AEQ167" s="582">
        <f t="shared" si="199"/>
        <v>108318446.77000001</v>
      </c>
      <c r="AER167" s="582">
        <f t="shared" si="199"/>
        <v>4062996.5799999996</v>
      </c>
      <c r="AES167" s="582">
        <f t="shared" si="199"/>
        <v>73928953.299999982</v>
      </c>
      <c r="AET167" s="582">
        <f t="shared" si="199"/>
        <v>206699446.1500001</v>
      </c>
      <c r="AEU167" s="582">
        <f t="shared" si="199"/>
        <v>31571409.309999995</v>
      </c>
      <c r="AEV167" s="582">
        <f t="shared" si="199"/>
        <v>21967949.089999996</v>
      </c>
      <c r="AEW167" s="582">
        <f t="shared" si="199"/>
        <v>33332706.309999995</v>
      </c>
      <c r="AEX167" s="582">
        <f t="shared" si="199"/>
        <v>14686751.710000003</v>
      </c>
      <c r="AEY167" s="582">
        <f t="shared" si="199"/>
        <v>63402070.800000004</v>
      </c>
      <c r="AEZ167" s="582">
        <f t="shared" si="199"/>
        <v>21826214.359999999</v>
      </c>
      <c r="AFA167" s="582">
        <f t="shared" si="199"/>
        <v>25761180.469999999</v>
      </c>
      <c r="AFB167" s="582">
        <f t="shared" si="199"/>
        <v>19924344.09</v>
      </c>
      <c r="AFC167" s="582">
        <f t="shared" si="199"/>
        <v>13057125.809999999</v>
      </c>
      <c r="AFD167" s="582">
        <f t="shared" si="199"/>
        <v>123351478.71000001</v>
      </c>
      <c r="AFE167" s="582">
        <f t="shared" ref="AFE167:AHP167" si="200">SUM(AFE163:AFE166)</f>
        <v>31309745.280000001</v>
      </c>
      <c r="AFF167" s="582">
        <f t="shared" si="200"/>
        <v>26088064.400000002</v>
      </c>
      <c r="AFG167" s="582">
        <f t="shared" si="200"/>
        <v>19553376.860000003</v>
      </c>
      <c r="AFH167" s="582">
        <f t="shared" si="200"/>
        <v>34390493.119999997</v>
      </c>
      <c r="AFI167" s="582">
        <f t="shared" si="200"/>
        <v>26902904.509999998</v>
      </c>
      <c r="AFJ167" s="582">
        <f t="shared" si="200"/>
        <v>22276501.760000002</v>
      </c>
      <c r="AFK167" s="582">
        <f t="shared" si="200"/>
        <v>18916873.169999998</v>
      </c>
      <c r="AFL167" s="582">
        <f t="shared" si="200"/>
        <v>18998449.77</v>
      </c>
      <c r="AFM167" s="582">
        <f t="shared" si="200"/>
        <v>14169363.84</v>
      </c>
      <c r="AFN167" s="582">
        <f t="shared" si="200"/>
        <v>13526375.670000002</v>
      </c>
      <c r="AFO167" s="582">
        <f t="shared" si="200"/>
        <v>12785633.559999999</v>
      </c>
      <c r="AFP167" s="582">
        <f t="shared" si="200"/>
        <v>24590087.329999998</v>
      </c>
      <c r="AFQ167" s="582">
        <f t="shared" si="200"/>
        <v>196284804.18000001</v>
      </c>
      <c r="AFR167" s="582">
        <f t="shared" si="200"/>
        <v>45248050.569999993</v>
      </c>
      <c r="AFS167" s="582">
        <f t="shared" si="200"/>
        <v>27561251.189999998</v>
      </c>
      <c r="AFT167" s="582">
        <f t="shared" si="200"/>
        <v>15931071.999999998</v>
      </c>
      <c r="AFU167" s="582">
        <f t="shared" si="200"/>
        <v>18185791.18</v>
      </c>
      <c r="AFV167" s="582">
        <f t="shared" si="200"/>
        <v>20848824.400000002</v>
      </c>
      <c r="AFW167" s="582">
        <f t="shared" si="200"/>
        <v>13501558.239999996</v>
      </c>
      <c r="AFX167" s="582">
        <f t="shared" si="200"/>
        <v>32134244.209999997</v>
      </c>
      <c r="AFY167" s="582">
        <f t="shared" si="200"/>
        <v>25545970.120000001</v>
      </c>
      <c r="AFZ167" s="582">
        <f t="shared" si="200"/>
        <v>13467938.560000001</v>
      </c>
      <c r="AGA167" s="582">
        <f t="shared" si="200"/>
        <v>39477830.800000012</v>
      </c>
      <c r="AGB167" s="582">
        <f t="shared" si="200"/>
        <v>13811625.49</v>
      </c>
      <c r="AGC167" s="582">
        <f t="shared" si="200"/>
        <v>125808380.44999997</v>
      </c>
      <c r="AGD167" s="582">
        <f t="shared" si="200"/>
        <v>9219769.5199999977</v>
      </c>
      <c r="AGE167" s="582">
        <f t="shared" si="200"/>
        <v>14713690.820000002</v>
      </c>
      <c r="AGF167" s="582">
        <f t="shared" si="200"/>
        <v>12612209.9</v>
      </c>
      <c r="AGG167" s="582">
        <f t="shared" si="200"/>
        <v>34573148.390000001</v>
      </c>
      <c r="AGH167" s="582">
        <f t="shared" si="200"/>
        <v>13182953.68</v>
      </c>
      <c r="AGI167" s="582">
        <f t="shared" si="200"/>
        <v>4999620.4300000006</v>
      </c>
      <c r="AGJ167" s="582">
        <f t="shared" si="200"/>
        <v>13404025.350000001</v>
      </c>
      <c r="AGK167" s="582">
        <f t="shared" si="200"/>
        <v>15837025.719999999</v>
      </c>
      <c r="AGL167" s="582">
        <f t="shared" si="200"/>
        <v>13527446.519999998</v>
      </c>
      <c r="AGM167" s="582">
        <f t="shared" si="200"/>
        <v>12319263.159999998</v>
      </c>
      <c r="AGN167" s="582">
        <f t="shared" si="200"/>
        <v>320147602.85000008</v>
      </c>
      <c r="AGO167" s="582">
        <f t="shared" si="200"/>
        <v>22438025.999999996</v>
      </c>
      <c r="AGP167" s="582">
        <f t="shared" si="200"/>
        <v>22114869.93</v>
      </c>
      <c r="AGQ167" s="582">
        <f t="shared" si="200"/>
        <v>7993750.3300000001</v>
      </c>
      <c r="AGR167" s="582">
        <f t="shared" si="200"/>
        <v>6165944.8399999999</v>
      </c>
      <c r="AGS167" s="582">
        <f t="shared" si="200"/>
        <v>13965059.51</v>
      </c>
      <c r="AGT167" s="582">
        <f t="shared" si="200"/>
        <v>10545964.649999999</v>
      </c>
      <c r="AGU167" s="582">
        <f t="shared" si="200"/>
        <v>10867219.42</v>
      </c>
      <c r="AGV167" s="582">
        <f t="shared" si="200"/>
        <v>447006126.06999987</v>
      </c>
      <c r="AGW167" s="582">
        <f t="shared" si="200"/>
        <v>220200677.24000004</v>
      </c>
      <c r="AGX167" s="582">
        <f t="shared" si="200"/>
        <v>20569628.48</v>
      </c>
      <c r="AGY167" s="582">
        <f t="shared" si="200"/>
        <v>22903532.149999999</v>
      </c>
      <c r="AGZ167" s="582">
        <f t="shared" si="200"/>
        <v>34799971.219999999</v>
      </c>
      <c r="AHA167" s="582">
        <f t="shared" si="200"/>
        <v>15915043.880000001</v>
      </c>
      <c r="AHB167" s="582">
        <f t="shared" si="200"/>
        <v>15549052.719999999</v>
      </c>
      <c r="AHC167" s="582">
        <f t="shared" si="200"/>
        <v>11410018.560000001</v>
      </c>
      <c r="AHD167" s="582">
        <f t="shared" si="200"/>
        <v>3825764.4499999997</v>
      </c>
      <c r="AHE167" s="582">
        <f t="shared" si="200"/>
        <v>40760479.890000001</v>
      </c>
      <c r="AHF167" s="582">
        <f t="shared" si="200"/>
        <v>21222408.32</v>
      </c>
      <c r="AHG167" s="582">
        <f t="shared" si="200"/>
        <v>7416571.1100000003</v>
      </c>
      <c r="AHH167" s="582">
        <f t="shared" si="200"/>
        <v>15231029.889999997</v>
      </c>
      <c r="AHI167" s="582">
        <f t="shared" si="200"/>
        <v>15838323.59</v>
      </c>
      <c r="AHJ167" s="582">
        <f t="shared" si="200"/>
        <v>6934868.1200000001</v>
      </c>
      <c r="AHK167" s="582">
        <f t="shared" si="200"/>
        <v>10977394.549999999</v>
      </c>
      <c r="AHL167" s="582">
        <f t="shared" si="200"/>
        <v>15741188.029999999</v>
      </c>
      <c r="AHM167" s="582">
        <f t="shared" si="200"/>
        <v>105793099.74000001</v>
      </c>
      <c r="AHN167" s="582">
        <f t="shared" si="200"/>
        <v>14928721.489999998</v>
      </c>
      <c r="AHO167" s="582">
        <f t="shared" si="200"/>
        <v>19240476.339999996</v>
      </c>
      <c r="AHP167" s="582">
        <f t="shared" si="200"/>
        <v>8170175.290000001</v>
      </c>
      <c r="AHQ167" s="582">
        <f t="shared" ref="AHQ167:AHT167" si="201">SUM(AHQ163:AHQ166)</f>
        <v>24859990.969999995</v>
      </c>
      <c r="AHR167" s="582">
        <f t="shared" si="201"/>
        <v>7888366.8499999996</v>
      </c>
      <c r="AHS167" s="582">
        <f t="shared" si="201"/>
        <v>19248737.030000005</v>
      </c>
      <c r="AHT167" s="582">
        <f t="shared" si="201"/>
        <v>45377666227.923279</v>
      </c>
      <c r="AHV167" s="606" t="s">
        <v>6248</v>
      </c>
      <c r="AHW167" s="606" t="s">
        <v>6416</v>
      </c>
      <c r="AHX167" s="606" t="s">
        <v>6013</v>
      </c>
    </row>
    <row r="168" spans="1:908" x14ac:dyDescent="0.7">
      <c r="C168" s="582" t="s">
        <v>6467</v>
      </c>
      <c r="D168" s="582">
        <f>D158-D167</f>
        <v>0</v>
      </c>
      <c r="E168" s="582">
        <f t="shared" ref="E168:BP168" si="202">E158-E167</f>
        <v>0</v>
      </c>
      <c r="F168" s="582">
        <f t="shared" si="202"/>
        <v>0</v>
      </c>
      <c r="G168" s="582">
        <f t="shared" si="202"/>
        <v>0</v>
      </c>
      <c r="H168" s="582">
        <f t="shared" si="202"/>
        <v>0</v>
      </c>
      <c r="I168" s="582">
        <f t="shared" si="202"/>
        <v>0</v>
      </c>
      <c r="J168" s="582">
        <f t="shared" si="202"/>
        <v>0</v>
      </c>
      <c r="K168" s="582">
        <f t="shared" si="202"/>
        <v>0</v>
      </c>
      <c r="L168" s="582">
        <f t="shared" si="202"/>
        <v>0</v>
      </c>
      <c r="M168" s="582">
        <f t="shared" si="202"/>
        <v>0</v>
      </c>
      <c r="N168" s="582">
        <f t="shared" si="202"/>
        <v>0</v>
      </c>
      <c r="O168" s="582">
        <f t="shared" si="202"/>
        <v>0</v>
      </c>
      <c r="P168" s="582">
        <f t="shared" si="202"/>
        <v>0</v>
      </c>
      <c r="Q168" s="582">
        <f t="shared" si="202"/>
        <v>0</v>
      </c>
      <c r="R168" s="582">
        <f t="shared" si="202"/>
        <v>0</v>
      </c>
      <c r="S168" s="582">
        <f t="shared" si="202"/>
        <v>0</v>
      </c>
      <c r="T168" s="582">
        <f t="shared" si="202"/>
        <v>0</v>
      </c>
      <c r="U168" s="582">
        <f t="shared" si="202"/>
        <v>0</v>
      </c>
      <c r="V168" s="582">
        <f t="shared" si="202"/>
        <v>0</v>
      </c>
      <c r="W168" s="582">
        <f t="shared" si="202"/>
        <v>0</v>
      </c>
      <c r="X168" s="582">
        <f t="shared" si="202"/>
        <v>0</v>
      </c>
      <c r="Y168" s="582">
        <f t="shared" si="202"/>
        <v>0</v>
      </c>
      <c r="Z168" s="582">
        <f t="shared" si="202"/>
        <v>0</v>
      </c>
      <c r="AA168" s="582">
        <f t="shared" si="202"/>
        <v>0</v>
      </c>
      <c r="AB168" s="582">
        <f t="shared" si="202"/>
        <v>0</v>
      </c>
      <c r="AC168" s="582">
        <f t="shared" si="202"/>
        <v>0</v>
      </c>
      <c r="AD168" s="582">
        <f t="shared" si="202"/>
        <v>0</v>
      </c>
      <c r="AE168" s="582">
        <f t="shared" si="202"/>
        <v>0</v>
      </c>
      <c r="AF168" s="582">
        <f t="shared" si="202"/>
        <v>0</v>
      </c>
      <c r="AG168" s="582">
        <f t="shared" si="202"/>
        <v>0</v>
      </c>
      <c r="AH168" s="582">
        <f t="shared" si="202"/>
        <v>0</v>
      </c>
      <c r="AI168" s="582">
        <f t="shared" si="202"/>
        <v>0</v>
      </c>
      <c r="AJ168" s="582">
        <f t="shared" si="202"/>
        <v>0</v>
      </c>
      <c r="AK168" s="582">
        <f t="shared" si="202"/>
        <v>0</v>
      </c>
      <c r="AL168" s="582">
        <f t="shared" si="202"/>
        <v>0</v>
      </c>
      <c r="AM168" s="582">
        <f t="shared" si="202"/>
        <v>0</v>
      </c>
      <c r="AN168" s="582">
        <f t="shared" si="202"/>
        <v>0</v>
      </c>
      <c r="AO168" s="582">
        <f t="shared" si="202"/>
        <v>0</v>
      </c>
      <c r="AP168" s="582">
        <f t="shared" si="202"/>
        <v>0</v>
      </c>
      <c r="AQ168" s="582">
        <f t="shared" si="202"/>
        <v>0</v>
      </c>
      <c r="AR168" s="582">
        <f t="shared" si="202"/>
        <v>0</v>
      </c>
      <c r="AS168" s="582">
        <f t="shared" si="202"/>
        <v>0</v>
      </c>
      <c r="AT168" s="582">
        <f t="shared" si="202"/>
        <v>0</v>
      </c>
      <c r="AU168" s="582">
        <f t="shared" si="202"/>
        <v>0</v>
      </c>
      <c r="AV168" s="582">
        <f t="shared" si="202"/>
        <v>0</v>
      </c>
      <c r="AW168" s="582">
        <f t="shared" si="202"/>
        <v>0</v>
      </c>
      <c r="AX168" s="582">
        <f t="shared" si="202"/>
        <v>0</v>
      </c>
      <c r="AY168" s="582">
        <f t="shared" si="202"/>
        <v>0</v>
      </c>
      <c r="AZ168" s="582">
        <f t="shared" si="202"/>
        <v>0</v>
      </c>
      <c r="BA168" s="582">
        <f t="shared" si="202"/>
        <v>0</v>
      </c>
      <c r="BB168" s="582">
        <f t="shared" si="202"/>
        <v>0</v>
      </c>
      <c r="BC168" s="582">
        <f t="shared" si="202"/>
        <v>0</v>
      </c>
      <c r="BD168" s="582">
        <f t="shared" si="202"/>
        <v>0</v>
      </c>
      <c r="BE168" s="582">
        <f t="shared" si="202"/>
        <v>0</v>
      </c>
      <c r="BF168" s="582">
        <f t="shared" si="202"/>
        <v>0</v>
      </c>
      <c r="BG168" s="582">
        <f t="shared" si="202"/>
        <v>0</v>
      </c>
      <c r="BH168" s="582">
        <f t="shared" si="202"/>
        <v>0</v>
      </c>
      <c r="BI168" s="582">
        <f t="shared" si="202"/>
        <v>0</v>
      </c>
      <c r="BJ168" s="582">
        <f t="shared" si="202"/>
        <v>0</v>
      </c>
      <c r="BK168" s="582">
        <f t="shared" si="202"/>
        <v>0</v>
      </c>
      <c r="BL168" s="582">
        <f t="shared" si="202"/>
        <v>0</v>
      </c>
      <c r="BM168" s="582">
        <f t="shared" si="202"/>
        <v>0</v>
      </c>
      <c r="BN168" s="582">
        <f t="shared" si="202"/>
        <v>0</v>
      </c>
      <c r="BO168" s="582">
        <f t="shared" si="202"/>
        <v>0</v>
      </c>
      <c r="BP168" s="582">
        <f t="shared" si="202"/>
        <v>0</v>
      </c>
      <c r="BQ168" s="582">
        <f t="shared" ref="BQ168:EB168" si="203">BQ158-BQ167</f>
        <v>0</v>
      </c>
      <c r="BR168" s="582">
        <f t="shared" si="203"/>
        <v>0</v>
      </c>
      <c r="BS168" s="582">
        <f t="shared" si="203"/>
        <v>0</v>
      </c>
      <c r="BT168" s="582">
        <f t="shared" si="203"/>
        <v>0</v>
      </c>
      <c r="BU168" s="582">
        <f t="shared" si="203"/>
        <v>0</v>
      </c>
      <c r="BV168" s="582">
        <f t="shared" si="203"/>
        <v>0</v>
      </c>
      <c r="BW168" s="582">
        <f t="shared" si="203"/>
        <v>0</v>
      </c>
      <c r="BX168" s="582">
        <f t="shared" si="203"/>
        <v>0</v>
      </c>
      <c r="BY168" s="582">
        <f t="shared" si="203"/>
        <v>0</v>
      </c>
      <c r="BZ168" s="582">
        <f t="shared" si="203"/>
        <v>0</v>
      </c>
      <c r="CA168" s="582">
        <f t="shared" si="203"/>
        <v>0</v>
      </c>
      <c r="CB168" s="582">
        <f t="shared" si="203"/>
        <v>0</v>
      </c>
      <c r="CC168" s="582">
        <f t="shared" si="203"/>
        <v>0</v>
      </c>
      <c r="CD168" s="582">
        <f t="shared" si="203"/>
        <v>0</v>
      </c>
      <c r="CE168" s="582">
        <f t="shared" si="203"/>
        <v>0</v>
      </c>
      <c r="CF168" s="582">
        <f t="shared" si="203"/>
        <v>0</v>
      </c>
      <c r="CG168" s="582">
        <f t="shared" si="203"/>
        <v>0</v>
      </c>
      <c r="CH168" s="582">
        <f t="shared" si="203"/>
        <v>0</v>
      </c>
      <c r="CI168" s="582">
        <f t="shared" si="203"/>
        <v>0</v>
      </c>
      <c r="CJ168" s="582">
        <f t="shared" si="203"/>
        <v>0</v>
      </c>
      <c r="CK168" s="582">
        <f t="shared" si="203"/>
        <v>0</v>
      </c>
      <c r="CL168" s="582">
        <f t="shared" si="203"/>
        <v>0</v>
      </c>
      <c r="CM168" s="582">
        <f t="shared" si="203"/>
        <v>0</v>
      </c>
      <c r="CN168" s="582">
        <f t="shared" si="203"/>
        <v>0</v>
      </c>
      <c r="CO168" s="582">
        <f t="shared" si="203"/>
        <v>0</v>
      </c>
      <c r="CP168" s="582">
        <f t="shared" si="203"/>
        <v>0</v>
      </c>
      <c r="CQ168" s="582">
        <f t="shared" si="203"/>
        <v>0</v>
      </c>
      <c r="CR168" s="582">
        <f t="shared" si="203"/>
        <v>0</v>
      </c>
      <c r="CS168" s="582">
        <f t="shared" si="203"/>
        <v>0</v>
      </c>
      <c r="CT168" s="582">
        <f t="shared" si="203"/>
        <v>0</v>
      </c>
      <c r="CU168" s="582">
        <f t="shared" si="203"/>
        <v>0</v>
      </c>
      <c r="CV168" s="582">
        <f t="shared" si="203"/>
        <v>0</v>
      </c>
      <c r="CW168" s="582">
        <f t="shared" si="203"/>
        <v>0</v>
      </c>
      <c r="CX168" s="582">
        <f t="shared" si="203"/>
        <v>0</v>
      </c>
      <c r="CY168" s="582">
        <f t="shared" si="203"/>
        <v>0</v>
      </c>
      <c r="CZ168" s="582">
        <f t="shared" si="203"/>
        <v>0</v>
      </c>
      <c r="DA168" s="582">
        <f t="shared" si="203"/>
        <v>0</v>
      </c>
      <c r="DB168" s="582">
        <f t="shared" si="203"/>
        <v>0</v>
      </c>
      <c r="DC168" s="582">
        <f t="shared" si="203"/>
        <v>0</v>
      </c>
      <c r="DD168" s="582">
        <f t="shared" si="203"/>
        <v>0</v>
      </c>
      <c r="DE168" s="582">
        <f t="shared" si="203"/>
        <v>0</v>
      </c>
      <c r="DF168" s="582">
        <f t="shared" si="203"/>
        <v>0</v>
      </c>
      <c r="DG168" s="582">
        <f t="shared" si="203"/>
        <v>0</v>
      </c>
      <c r="DH168" s="582">
        <f t="shared" si="203"/>
        <v>0</v>
      </c>
      <c r="DI168" s="582">
        <f t="shared" si="203"/>
        <v>0</v>
      </c>
      <c r="DJ168" s="582">
        <f t="shared" si="203"/>
        <v>0</v>
      </c>
      <c r="DK168" s="582">
        <f t="shared" si="203"/>
        <v>0</v>
      </c>
      <c r="DL168" s="582">
        <f t="shared" si="203"/>
        <v>0</v>
      </c>
      <c r="DM168" s="582">
        <f t="shared" si="203"/>
        <v>0</v>
      </c>
      <c r="DN168" s="582">
        <f t="shared" si="203"/>
        <v>0</v>
      </c>
      <c r="DO168" s="582">
        <f t="shared" si="203"/>
        <v>0</v>
      </c>
      <c r="DP168" s="582">
        <f t="shared" si="203"/>
        <v>0</v>
      </c>
      <c r="DQ168" s="582">
        <f t="shared" si="203"/>
        <v>0</v>
      </c>
      <c r="DR168" s="582">
        <f t="shared" si="203"/>
        <v>0</v>
      </c>
      <c r="DS168" s="582">
        <f t="shared" si="203"/>
        <v>0</v>
      </c>
      <c r="DT168" s="582">
        <f t="shared" si="203"/>
        <v>0</v>
      </c>
      <c r="DU168" s="582">
        <f t="shared" si="203"/>
        <v>0</v>
      </c>
      <c r="DV168" s="582">
        <f t="shared" si="203"/>
        <v>0</v>
      </c>
      <c r="DW168" s="582">
        <f t="shared" si="203"/>
        <v>0</v>
      </c>
      <c r="DX168" s="582">
        <f t="shared" si="203"/>
        <v>0</v>
      </c>
      <c r="DY168" s="582">
        <f t="shared" si="203"/>
        <v>0</v>
      </c>
      <c r="DZ168" s="582">
        <f t="shared" si="203"/>
        <v>0</v>
      </c>
      <c r="EA168" s="582">
        <f t="shared" si="203"/>
        <v>0</v>
      </c>
      <c r="EB168" s="582">
        <f t="shared" si="203"/>
        <v>0</v>
      </c>
      <c r="EC168" s="582">
        <f t="shared" ref="EC168:GN168" si="204">EC158-EC167</f>
        <v>0</v>
      </c>
      <c r="ED168" s="582">
        <f t="shared" si="204"/>
        <v>0</v>
      </c>
      <c r="EE168" s="582">
        <f t="shared" si="204"/>
        <v>0</v>
      </c>
      <c r="EF168" s="582">
        <f t="shared" si="204"/>
        <v>0</v>
      </c>
      <c r="EG168" s="582">
        <f t="shared" si="204"/>
        <v>0</v>
      </c>
      <c r="EH168" s="582">
        <f t="shared" si="204"/>
        <v>0</v>
      </c>
      <c r="EI168" s="582">
        <f t="shared" si="204"/>
        <v>0</v>
      </c>
      <c r="EJ168" s="582">
        <f t="shared" si="204"/>
        <v>0</v>
      </c>
      <c r="EK168" s="582">
        <f t="shared" si="204"/>
        <v>0</v>
      </c>
      <c r="EL168" s="582">
        <f t="shared" si="204"/>
        <v>0</v>
      </c>
      <c r="EM168" s="582">
        <f t="shared" si="204"/>
        <v>0</v>
      </c>
      <c r="EN168" s="582">
        <f t="shared" si="204"/>
        <v>0</v>
      </c>
      <c r="EO168" s="582">
        <f t="shared" si="204"/>
        <v>0</v>
      </c>
      <c r="EP168" s="582">
        <f t="shared" si="204"/>
        <v>0</v>
      </c>
      <c r="EQ168" s="582">
        <f t="shared" si="204"/>
        <v>0</v>
      </c>
      <c r="ER168" s="582">
        <f t="shared" si="204"/>
        <v>0</v>
      </c>
      <c r="ES168" s="582">
        <f t="shared" si="204"/>
        <v>0</v>
      </c>
      <c r="ET168" s="582">
        <f t="shared" si="204"/>
        <v>0</v>
      </c>
      <c r="EU168" s="582">
        <f t="shared" si="204"/>
        <v>0</v>
      </c>
      <c r="EV168" s="582">
        <f t="shared" si="204"/>
        <v>0</v>
      </c>
      <c r="EW168" s="582">
        <f t="shared" si="204"/>
        <v>0</v>
      </c>
      <c r="EX168" s="582">
        <f t="shared" si="204"/>
        <v>0</v>
      </c>
      <c r="EY168" s="582">
        <f t="shared" si="204"/>
        <v>0</v>
      </c>
      <c r="EZ168" s="582">
        <f t="shared" si="204"/>
        <v>0</v>
      </c>
      <c r="FA168" s="582">
        <f t="shared" si="204"/>
        <v>0</v>
      </c>
      <c r="FB168" s="582">
        <f t="shared" si="204"/>
        <v>0</v>
      </c>
      <c r="FC168" s="582">
        <f t="shared" si="204"/>
        <v>0</v>
      </c>
      <c r="FD168" s="582">
        <f t="shared" si="204"/>
        <v>0</v>
      </c>
      <c r="FE168" s="582">
        <f t="shared" si="204"/>
        <v>0</v>
      </c>
      <c r="FF168" s="582">
        <f t="shared" si="204"/>
        <v>0</v>
      </c>
      <c r="FG168" s="582">
        <f t="shared" si="204"/>
        <v>0</v>
      </c>
      <c r="FH168" s="582">
        <f t="shared" si="204"/>
        <v>0</v>
      </c>
      <c r="FI168" s="582">
        <f t="shared" si="204"/>
        <v>0</v>
      </c>
      <c r="FJ168" s="582">
        <f t="shared" si="204"/>
        <v>0</v>
      </c>
      <c r="FK168" s="582">
        <f t="shared" si="204"/>
        <v>0</v>
      </c>
      <c r="FL168" s="582">
        <f t="shared" si="204"/>
        <v>0</v>
      </c>
      <c r="FM168" s="582">
        <f t="shared" si="204"/>
        <v>0</v>
      </c>
      <c r="FN168" s="582">
        <f t="shared" si="204"/>
        <v>0</v>
      </c>
      <c r="FO168" s="582">
        <f t="shared" si="204"/>
        <v>0</v>
      </c>
      <c r="FP168" s="582">
        <f t="shared" si="204"/>
        <v>0</v>
      </c>
      <c r="FQ168" s="582">
        <f t="shared" si="204"/>
        <v>0</v>
      </c>
      <c r="FR168" s="582">
        <f t="shared" si="204"/>
        <v>0</v>
      </c>
      <c r="FS168" s="582">
        <f t="shared" si="204"/>
        <v>0</v>
      </c>
      <c r="FT168" s="582">
        <f t="shared" si="204"/>
        <v>0</v>
      </c>
      <c r="FU168" s="582">
        <f t="shared" si="204"/>
        <v>0</v>
      </c>
      <c r="FV168" s="582">
        <f t="shared" si="204"/>
        <v>0</v>
      </c>
      <c r="FW168" s="582">
        <f t="shared" si="204"/>
        <v>0</v>
      </c>
      <c r="FX168" s="582">
        <f t="shared" si="204"/>
        <v>0</v>
      </c>
      <c r="FY168" s="582">
        <f t="shared" si="204"/>
        <v>0</v>
      </c>
      <c r="FZ168" s="582">
        <f t="shared" si="204"/>
        <v>0</v>
      </c>
      <c r="GA168" s="582">
        <f t="shared" si="204"/>
        <v>0</v>
      </c>
      <c r="GB168" s="582">
        <f t="shared" si="204"/>
        <v>0</v>
      </c>
      <c r="GC168" s="582">
        <f t="shared" si="204"/>
        <v>0</v>
      </c>
      <c r="GD168" s="582">
        <f t="shared" si="204"/>
        <v>0</v>
      </c>
      <c r="GE168" s="582">
        <f t="shared" si="204"/>
        <v>0</v>
      </c>
      <c r="GF168" s="582">
        <f t="shared" si="204"/>
        <v>0</v>
      </c>
      <c r="GG168" s="582">
        <f t="shared" si="204"/>
        <v>0</v>
      </c>
      <c r="GH168" s="582">
        <f t="shared" si="204"/>
        <v>0</v>
      </c>
      <c r="GI168" s="582">
        <f t="shared" si="204"/>
        <v>0</v>
      </c>
      <c r="GJ168" s="582">
        <f t="shared" si="204"/>
        <v>0</v>
      </c>
      <c r="GK168" s="582">
        <f t="shared" si="204"/>
        <v>0</v>
      </c>
      <c r="GL168" s="582">
        <f t="shared" si="204"/>
        <v>0</v>
      </c>
      <c r="GM168" s="582">
        <f t="shared" si="204"/>
        <v>0</v>
      </c>
      <c r="GN168" s="582">
        <f t="shared" si="204"/>
        <v>0</v>
      </c>
      <c r="GO168" s="582">
        <f t="shared" ref="GO168:IZ168" si="205">GO158-GO167</f>
        <v>0</v>
      </c>
      <c r="GP168" s="582">
        <f t="shared" si="205"/>
        <v>0</v>
      </c>
      <c r="GQ168" s="582">
        <f t="shared" si="205"/>
        <v>0</v>
      </c>
      <c r="GR168" s="582">
        <f t="shared" si="205"/>
        <v>0</v>
      </c>
      <c r="GS168" s="582">
        <f t="shared" si="205"/>
        <v>0</v>
      </c>
      <c r="GT168" s="582">
        <f t="shared" si="205"/>
        <v>0</v>
      </c>
      <c r="GU168" s="582">
        <f t="shared" si="205"/>
        <v>0</v>
      </c>
      <c r="GV168" s="582">
        <f t="shared" si="205"/>
        <v>0</v>
      </c>
      <c r="GW168" s="582">
        <f t="shared" si="205"/>
        <v>0</v>
      </c>
      <c r="GX168" s="582">
        <f t="shared" si="205"/>
        <v>0</v>
      </c>
      <c r="GY168" s="582">
        <f t="shared" si="205"/>
        <v>0</v>
      </c>
      <c r="GZ168" s="582">
        <f t="shared" si="205"/>
        <v>0</v>
      </c>
      <c r="HA168" s="582">
        <f t="shared" si="205"/>
        <v>0</v>
      </c>
      <c r="HB168" s="582">
        <f t="shared" si="205"/>
        <v>0</v>
      </c>
      <c r="HC168" s="582">
        <f t="shared" si="205"/>
        <v>0</v>
      </c>
      <c r="HD168" s="582">
        <f t="shared" si="205"/>
        <v>0</v>
      </c>
      <c r="HE168" s="582">
        <f t="shared" si="205"/>
        <v>0</v>
      </c>
      <c r="HF168" s="582">
        <f t="shared" si="205"/>
        <v>0</v>
      </c>
      <c r="HG168" s="582">
        <f t="shared" si="205"/>
        <v>0</v>
      </c>
      <c r="HH168" s="582">
        <f t="shared" si="205"/>
        <v>0</v>
      </c>
      <c r="HI168" s="582">
        <f t="shared" si="205"/>
        <v>0</v>
      </c>
      <c r="HJ168" s="582">
        <f t="shared" si="205"/>
        <v>0</v>
      </c>
      <c r="HK168" s="582">
        <f t="shared" si="205"/>
        <v>0</v>
      </c>
      <c r="HL168" s="582">
        <f t="shared" si="205"/>
        <v>0</v>
      </c>
      <c r="HM168" s="582">
        <f t="shared" si="205"/>
        <v>0</v>
      </c>
      <c r="HN168" s="582">
        <f t="shared" si="205"/>
        <v>0</v>
      </c>
      <c r="HO168" s="582">
        <f t="shared" si="205"/>
        <v>0</v>
      </c>
      <c r="HP168" s="582">
        <f t="shared" si="205"/>
        <v>0</v>
      </c>
      <c r="HQ168" s="582">
        <f t="shared" si="205"/>
        <v>0</v>
      </c>
      <c r="HR168" s="582">
        <f t="shared" si="205"/>
        <v>0</v>
      </c>
      <c r="HS168" s="582">
        <f t="shared" si="205"/>
        <v>0</v>
      </c>
      <c r="HT168" s="582">
        <f t="shared" si="205"/>
        <v>0</v>
      </c>
      <c r="HU168" s="582">
        <f t="shared" si="205"/>
        <v>0</v>
      </c>
      <c r="HV168" s="582">
        <f t="shared" si="205"/>
        <v>0</v>
      </c>
      <c r="HW168" s="582">
        <f t="shared" si="205"/>
        <v>0</v>
      </c>
      <c r="HX168" s="582">
        <f t="shared" si="205"/>
        <v>0</v>
      </c>
      <c r="HY168" s="582">
        <f t="shared" si="205"/>
        <v>0</v>
      </c>
      <c r="HZ168" s="582">
        <f t="shared" si="205"/>
        <v>0</v>
      </c>
      <c r="IA168" s="582">
        <f t="shared" si="205"/>
        <v>0</v>
      </c>
      <c r="IB168" s="582">
        <f t="shared" si="205"/>
        <v>0</v>
      </c>
      <c r="IC168" s="582">
        <f t="shared" si="205"/>
        <v>0</v>
      </c>
      <c r="ID168" s="582">
        <f t="shared" si="205"/>
        <v>0</v>
      </c>
      <c r="IE168" s="582">
        <f t="shared" si="205"/>
        <v>0</v>
      </c>
      <c r="IF168" s="582">
        <f t="shared" si="205"/>
        <v>0</v>
      </c>
      <c r="IG168" s="582">
        <f t="shared" si="205"/>
        <v>0</v>
      </c>
      <c r="IH168" s="582">
        <f t="shared" si="205"/>
        <v>0</v>
      </c>
      <c r="II168" s="582">
        <f t="shared" si="205"/>
        <v>0</v>
      </c>
      <c r="IJ168" s="582">
        <f t="shared" si="205"/>
        <v>0</v>
      </c>
      <c r="IK168" s="582">
        <f t="shared" si="205"/>
        <v>0</v>
      </c>
      <c r="IL168" s="582">
        <f t="shared" si="205"/>
        <v>0</v>
      </c>
      <c r="IM168" s="582">
        <f t="shared" si="205"/>
        <v>0</v>
      </c>
      <c r="IN168" s="582">
        <f t="shared" si="205"/>
        <v>0</v>
      </c>
      <c r="IO168" s="582">
        <f t="shared" si="205"/>
        <v>0</v>
      </c>
      <c r="IP168" s="582">
        <f t="shared" si="205"/>
        <v>0</v>
      </c>
      <c r="IQ168" s="582">
        <f t="shared" si="205"/>
        <v>0</v>
      </c>
      <c r="IR168" s="582">
        <f t="shared" si="205"/>
        <v>0</v>
      </c>
      <c r="IS168" s="582">
        <f t="shared" si="205"/>
        <v>0</v>
      </c>
      <c r="IT168" s="582">
        <f t="shared" si="205"/>
        <v>0</v>
      </c>
      <c r="IU168" s="582">
        <f t="shared" si="205"/>
        <v>0</v>
      </c>
      <c r="IV168" s="582">
        <f t="shared" si="205"/>
        <v>0</v>
      </c>
      <c r="IW168" s="582">
        <f t="shared" si="205"/>
        <v>0</v>
      </c>
      <c r="IX168" s="582">
        <f t="shared" si="205"/>
        <v>0</v>
      </c>
      <c r="IY168" s="582">
        <f t="shared" si="205"/>
        <v>0</v>
      </c>
      <c r="IZ168" s="582">
        <f t="shared" si="205"/>
        <v>0</v>
      </c>
      <c r="JA168" s="582">
        <f t="shared" ref="JA168:LL168" si="206">JA158-JA167</f>
        <v>0</v>
      </c>
      <c r="JB168" s="582">
        <f t="shared" si="206"/>
        <v>0</v>
      </c>
      <c r="JC168" s="582">
        <f t="shared" si="206"/>
        <v>0</v>
      </c>
      <c r="JD168" s="582">
        <f t="shared" si="206"/>
        <v>0</v>
      </c>
      <c r="JE168" s="582">
        <f t="shared" si="206"/>
        <v>0</v>
      </c>
      <c r="JF168" s="582">
        <f t="shared" si="206"/>
        <v>0</v>
      </c>
      <c r="JG168" s="582">
        <f t="shared" si="206"/>
        <v>0</v>
      </c>
      <c r="JH168" s="582">
        <f t="shared" si="206"/>
        <v>0</v>
      </c>
      <c r="JI168" s="582">
        <f t="shared" si="206"/>
        <v>0</v>
      </c>
      <c r="JJ168" s="582">
        <f t="shared" si="206"/>
        <v>0</v>
      </c>
      <c r="JK168" s="582">
        <f t="shared" si="206"/>
        <v>0</v>
      </c>
      <c r="JL168" s="582">
        <f t="shared" si="206"/>
        <v>0</v>
      </c>
      <c r="JM168" s="582">
        <f t="shared" si="206"/>
        <v>0</v>
      </c>
      <c r="JN168" s="582">
        <f t="shared" si="206"/>
        <v>0</v>
      </c>
      <c r="JO168" s="582">
        <f t="shared" si="206"/>
        <v>0</v>
      </c>
      <c r="JP168" s="582">
        <f t="shared" si="206"/>
        <v>0</v>
      </c>
      <c r="JQ168" s="582">
        <f t="shared" si="206"/>
        <v>0</v>
      </c>
      <c r="JR168" s="582">
        <f t="shared" si="206"/>
        <v>0</v>
      </c>
      <c r="JS168" s="582">
        <f t="shared" si="206"/>
        <v>0</v>
      </c>
      <c r="JT168" s="582">
        <f t="shared" si="206"/>
        <v>0</v>
      </c>
      <c r="JU168" s="582">
        <f t="shared" si="206"/>
        <v>0</v>
      </c>
      <c r="JV168" s="582">
        <f t="shared" si="206"/>
        <v>0</v>
      </c>
      <c r="JW168" s="582">
        <f t="shared" si="206"/>
        <v>0</v>
      </c>
      <c r="JX168" s="582">
        <f t="shared" si="206"/>
        <v>0</v>
      </c>
      <c r="JY168" s="582">
        <f t="shared" si="206"/>
        <v>0</v>
      </c>
      <c r="JZ168" s="582">
        <f t="shared" si="206"/>
        <v>0</v>
      </c>
      <c r="KA168" s="582">
        <f t="shared" si="206"/>
        <v>0</v>
      </c>
      <c r="KB168" s="582">
        <f t="shared" si="206"/>
        <v>0</v>
      </c>
      <c r="KC168" s="582">
        <f t="shared" si="206"/>
        <v>0</v>
      </c>
      <c r="KD168" s="582">
        <f t="shared" si="206"/>
        <v>0</v>
      </c>
      <c r="KE168" s="582">
        <f t="shared" si="206"/>
        <v>0</v>
      </c>
      <c r="KF168" s="582">
        <f t="shared" si="206"/>
        <v>0</v>
      </c>
      <c r="KG168" s="582">
        <f t="shared" si="206"/>
        <v>0</v>
      </c>
      <c r="KH168" s="582">
        <f t="shared" si="206"/>
        <v>0</v>
      </c>
      <c r="KI168" s="582">
        <f t="shared" si="206"/>
        <v>0</v>
      </c>
      <c r="KJ168" s="582">
        <f t="shared" si="206"/>
        <v>0</v>
      </c>
      <c r="KK168" s="582">
        <f t="shared" si="206"/>
        <v>0</v>
      </c>
      <c r="KL168" s="582">
        <f t="shared" si="206"/>
        <v>0</v>
      </c>
      <c r="KM168" s="582">
        <f t="shared" si="206"/>
        <v>0</v>
      </c>
      <c r="KN168" s="582">
        <f t="shared" si="206"/>
        <v>0</v>
      </c>
      <c r="KO168" s="582">
        <f t="shared" si="206"/>
        <v>0</v>
      </c>
      <c r="KP168" s="582">
        <f t="shared" si="206"/>
        <v>0</v>
      </c>
      <c r="KQ168" s="582">
        <f t="shared" si="206"/>
        <v>0</v>
      </c>
      <c r="KR168" s="582">
        <f t="shared" si="206"/>
        <v>0</v>
      </c>
      <c r="KS168" s="582">
        <f t="shared" si="206"/>
        <v>0</v>
      </c>
      <c r="KT168" s="582">
        <f t="shared" si="206"/>
        <v>0</v>
      </c>
      <c r="KU168" s="582">
        <f t="shared" si="206"/>
        <v>0</v>
      </c>
      <c r="KV168" s="582">
        <f t="shared" si="206"/>
        <v>0</v>
      </c>
      <c r="KW168" s="582">
        <f t="shared" si="206"/>
        <v>0</v>
      </c>
      <c r="KX168" s="582">
        <f t="shared" si="206"/>
        <v>0</v>
      </c>
      <c r="KY168" s="582">
        <f t="shared" si="206"/>
        <v>0</v>
      </c>
      <c r="KZ168" s="582">
        <f t="shared" si="206"/>
        <v>0</v>
      </c>
      <c r="LA168" s="582">
        <f t="shared" si="206"/>
        <v>0</v>
      </c>
      <c r="LB168" s="582">
        <f t="shared" si="206"/>
        <v>0</v>
      </c>
      <c r="LC168" s="582">
        <f t="shared" si="206"/>
        <v>0</v>
      </c>
      <c r="LD168" s="582">
        <f t="shared" si="206"/>
        <v>0</v>
      </c>
      <c r="LE168" s="582">
        <f t="shared" si="206"/>
        <v>0</v>
      </c>
      <c r="LF168" s="582">
        <f t="shared" si="206"/>
        <v>0</v>
      </c>
      <c r="LG168" s="582">
        <f t="shared" si="206"/>
        <v>0</v>
      </c>
      <c r="LH168" s="582">
        <f t="shared" si="206"/>
        <v>0</v>
      </c>
      <c r="LI168" s="582">
        <f t="shared" si="206"/>
        <v>0</v>
      </c>
      <c r="LJ168" s="582">
        <f t="shared" si="206"/>
        <v>0</v>
      </c>
      <c r="LK168" s="582">
        <f t="shared" si="206"/>
        <v>0</v>
      </c>
      <c r="LL168" s="582">
        <f t="shared" si="206"/>
        <v>0</v>
      </c>
      <c r="LM168" s="582">
        <f t="shared" ref="LM168:NX168" si="207">LM158-LM167</f>
        <v>0</v>
      </c>
      <c r="LN168" s="582">
        <f t="shared" si="207"/>
        <v>0</v>
      </c>
      <c r="LO168" s="582">
        <f t="shared" si="207"/>
        <v>0</v>
      </c>
      <c r="LP168" s="582">
        <f t="shared" si="207"/>
        <v>0</v>
      </c>
      <c r="LQ168" s="582">
        <f t="shared" si="207"/>
        <v>0</v>
      </c>
      <c r="LR168" s="582">
        <f t="shared" si="207"/>
        <v>0</v>
      </c>
      <c r="LS168" s="582">
        <f t="shared" si="207"/>
        <v>0</v>
      </c>
      <c r="LT168" s="582">
        <f t="shared" si="207"/>
        <v>0</v>
      </c>
      <c r="LU168" s="582">
        <f t="shared" si="207"/>
        <v>0</v>
      </c>
      <c r="LV168" s="582">
        <f t="shared" si="207"/>
        <v>0</v>
      </c>
      <c r="LW168" s="582">
        <f t="shared" si="207"/>
        <v>0</v>
      </c>
      <c r="LX168" s="582">
        <f t="shared" si="207"/>
        <v>0</v>
      </c>
      <c r="LY168" s="582">
        <f t="shared" si="207"/>
        <v>0</v>
      </c>
      <c r="LZ168" s="582">
        <f t="shared" si="207"/>
        <v>0</v>
      </c>
      <c r="MA168" s="582">
        <f t="shared" si="207"/>
        <v>0</v>
      </c>
      <c r="MB168" s="582">
        <f t="shared" si="207"/>
        <v>0</v>
      </c>
      <c r="MC168" s="582">
        <f t="shared" si="207"/>
        <v>0</v>
      </c>
      <c r="MD168" s="582">
        <f t="shared" si="207"/>
        <v>0</v>
      </c>
      <c r="ME168" s="582">
        <f t="shared" si="207"/>
        <v>0</v>
      </c>
      <c r="MF168" s="582">
        <f t="shared" si="207"/>
        <v>0</v>
      </c>
      <c r="MG168" s="582">
        <f t="shared" si="207"/>
        <v>0</v>
      </c>
      <c r="MH168" s="582">
        <f t="shared" si="207"/>
        <v>0</v>
      </c>
      <c r="MI168" s="582">
        <f t="shared" si="207"/>
        <v>0</v>
      </c>
      <c r="MJ168" s="582">
        <f t="shared" si="207"/>
        <v>0</v>
      </c>
      <c r="MK168" s="582">
        <f t="shared" si="207"/>
        <v>0</v>
      </c>
      <c r="ML168" s="582">
        <f t="shared" si="207"/>
        <v>0</v>
      </c>
      <c r="MM168" s="582">
        <f t="shared" si="207"/>
        <v>0</v>
      </c>
      <c r="MN168" s="582">
        <f t="shared" si="207"/>
        <v>0</v>
      </c>
      <c r="MO168" s="582">
        <f t="shared" si="207"/>
        <v>0</v>
      </c>
      <c r="MP168" s="582">
        <f t="shared" si="207"/>
        <v>0</v>
      </c>
      <c r="MQ168" s="582">
        <f t="shared" si="207"/>
        <v>0</v>
      </c>
      <c r="MR168" s="582">
        <f t="shared" si="207"/>
        <v>0</v>
      </c>
      <c r="MS168" s="582">
        <f t="shared" si="207"/>
        <v>0</v>
      </c>
      <c r="MT168" s="582">
        <f t="shared" si="207"/>
        <v>0</v>
      </c>
      <c r="MU168" s="582">
        <f t="shared" si="207"/>
        <v>0</v>
      </c>
      <c r="MV168" s="582">
        <f t="shared" si="207"/>
        <v>0</v>
      </c>
      <c r="MW168" s="582">
        <f t="shared" si="207"/>
        <v>0</v>
      </c>
      <c r="MX168" s="582">
        <f t="shared" si="207"/>
        <v>0</v>
      </c>
      <c r="MY168" s="582">
        <f t="shared" si="207"/>
        <v>0</v>
      </c>
      <c r="MZ168" s="582">
        <f t="shared" si="207"/>
        <v>0</v>
      </c>
      <c r="NA168" s="582">
        <f t="shared" si="207"/>
        <v>0</v>
      </c>
      <c r="NB168" s="582">
        <f t="shared" si="207"/>
        <v>0</v>
      </c>
      <c r="NC168" s="582">
        <f t="shared" si="207"/>
        <v>0</v>
      </c>
      <c r="ND168" s="582">
        <f t="shared" si="207"/>
        <v>0</v>
      </c>
      <c r="NE168" s="582">
        <f t="shared" si="207"/>
        <v>0</v>
      </c>
      <c r="NF168" s="582">
        <f t="shared" si="207"/>
        <v>0</v>
      </c>
      <c r="NG168" s="582">
        <f t="shared" si="207"/>
        <v>0</v>
      </c>
      <c r="NH168" s="582">
        <f t="shared" si="207"/>
        <v>0</v>
      </c>
      <c r="NI168" s="582">
        <f t="shared" si="207"/>
        <v>0</v>
      </c>
      <c r="NJ168" s="582">
        <f t="shared" si="207"/>
        <v>0</v>
      </c>
      <c r="NK168" s="582">
        <f t="shared" si="207"/>
        <v>0</v>
      </c>
      <c r="NL168" s="582">
        <f t="shared" si="207"/>
        <v>0</v>
      </c>
      <c r="NM168" s="582">
        <f t="shared" si="207"/>
        <v>0</v>
      </c>
      <c r="NN168" s="582">
        <f t="shared" si="207"/>
        <v>0</v>
      </c>
      <c r="NO168" s="582">
        <f t="shared" si="207"/>
        <v>0</v>
      </c>
      <c r="NP168" s="582">
        <f t="shared" si="207"/>
        <v>0</v>
      </c>
      <c r="NQ168" s="582">
        <f t="shared" si="207"/>
        <v>0</v>
      </c>
      <c r="NR168" s="582">
        <f t="shared" si="207"/>
        <v>0</v>
      </c>
      <c r="NS168" s="582">
        <f t="shared" si="207"/>
        <v>0</v>
      </c>
      <c r="NT168" s="582">
        <f t="shared" si="207"/>
        <v>0</v>
      </c>
      <c r="NU168" s="582">
        <f t="shared" si="207"/>
        <v>0</v>
      </c>
      <c r="NV168" s="582">
        <f t="shared" si="207"/>
        <v>0</v>
      </c>
      <c r="NW168" s="582">
        <f t="shared" si="207"/>
        <v>0</v>
      </c>
      <c r="NX168" s="582">
        <f t="shared" si="207"/>
        <v>0</v>
      </c>
      <c r="NY168" s="582">
        <f t="shared" ref="NY168:QJ168" si="208">NY158-NY167</f>
        <v>0</v>
      </c>
      <c r="NZ168" s="582">
        <f t="shared" si="208"/>
        <v>0</v>
      </c>
      <c r="OA168" s="582">
        <f t="shared" si="208"/>
        <v>0</v>
      </c>
      <c r="OB168" s="582">
        <f t="shared" si="208"/>
        <v>0</v>
      </c>
      <c r="OC168" s="582">
        <f t="shared" si="208"/>
        <v>0</v>
      </c>
      <c r="OD168" s="582">
        <f t="shared" si="208"/>
        <v>0</v>
      </c>
      <c r="OE168" s="582">
        <f t="shared" si="208"/>
        <v>0</v>
      </c>
      <c r="OF168" s="582">
        <f t="shared" si="208"/>
        <v>0</v>
      </c>
      <c r="OG168" s="582">
        <f t="shared" si="208"/>
        <v>0</v>
      </c>
      <c r="OH168" s="582">
        <f t="shared" si="208"/>
        <v>0</v>
      </c>
      <c r="OI168" s="582">
        <f t="shared" si="208"/>
        <v>0</v>
      </c>
      <c r="OJ168" s="582">
        <f t="shared" si="208"/>
        <v>0</v>
      </c>
      <c r="OK168" s="582">
        <f t="shared" si="208"/>
        <v>0</v>
      </c>
      <c r="OL168" s="582">
        <f t="shared" si="208"/>
        <v>0</v>
      </c>
      <c r="OM168" s="582">
        <f t="shared" si="208"/>
        <v>0</v>
      </c>
      <c r="ON168" s="582">
        <f t="shared" si="208"/>
        <v>0</v>
      </c>
      <c r="OO168" s="582">
        <f t="shared" si="208"/>
        <v>0</v>
      </c>
      <c r="OP168" s="582">
        <f t="shared" si="208"/>
        <v>0</v>
      </c>
      <c r="OQ168" s="582">
        <f t="shared" si="208"/>
        <v>0</v>
      </c>
      <c r="OR168" s="582">
        <f t="shared" si="208"/>
        <v>0</v>
      </c>
      <c r="OS168" s="582">
        <f t="shared" si="208"/>
        <v>0</v>
      </c>
      <c r="OT168" s="582">
        <f t="shared" si="208"/>
        <v>0</v>
      </c>
      <c r="OU168" s="582">
        <f t="shared" si="208"/>
        <v>0</v>
      </c>
      <c r="OV168" s="582">
        <f t="shared" si="208"/>
        <v>0</v>
      </c>
      <c r="OW168" s="582">
        <f t="shared" si="208"/>
        <v>0</v>
      </c>
      <c r="OX168" s="582">
        <f t="shared" si="208"/>
        <v>0</v>
      </c>
      <c r="OY168" s="582">
        <f t="shared" si="208"/>
        <v>0</v>
      </c>
      <c r="OZ168" s="582">
        <f t="shared" si="208"/>
        <v>0</v>
      </c>
      <c r="PA168" s="582">
        <f t="shared" si="208"/>
        <v>0</v>
      </c>
      <c r="PB168" s="582">
        <f t="shared" si="208"/>
        <v>0</v>
      </c>
      <c r="PC168" s="582">
        <f t="shared" si="208"/>
        <v>0</v>
      </c>
      <c r="PD168" s="582">
        <f t="shared" si="208"/>
        <v>0</v>
      </c>
      <c r="PE168" s="582">
        <f t="shared" si="208"/>
        <v>0</v>
      </c>
      <c r="PF168" s="582">
        <f t="shared" si="208"/>
        <v>0</v>
      </c>
      <c r="PG168" s="582">
        <f t="shared" si="208"/>
        <v>0</v>
      </c>
      <c r="PH168" s="582">
        <f t="shared" si="208"/>
        <v>0</v>
      </c>
      <c r="PI168" s="582">
        <f t="shared" si="208"/>
        <v>0</v>
      </c>
      <c r="PJ168" s="582">
        <f t="shared" si="208"/>
        <v>0</v>
      </c>
      <c r="PK168" s="582">
        <f t="shared" si="208"/>
        <v>0</v>
      </c>
      <c r="PL168" s="582">
        <f t="shared" si="208"/>
        <v>0</v>
      </c>
      <c r="PM168" s="582">
        <f t="shared" si="208"/>
        <v>0</v>
      </c>
      <c r="PN168" s="582">
        <f t="shared" si="208"/>
        <v>0</v>
      </c>
      <c r="PO168" s="582">
        <f t="shared" si="208"/>
        <v>0</v>
      </c>
      <c r="PP168" s="582">
        <f t="shared" si="208"/>
        <v>0</v>
      </c>
      <c r="PQ168" s="582">
        <f t="shared" si="208"/>
        <v>0</v>
      </c>
      <c r="PR168" s="582">
        <f t="shared" si="208"/>
        <v>0</v>
      </c>
      <c r="PS168" s="582">
        <f t="shared" si="208"/>
        <v>0</v>
      </c>
      <c r="PT168" s="582">
        <f t="shared" si="208"/>
        <v>0</v>
      </c>
      <c r="PU168" s="582">
        <f t="shared" si="208"/>
        <v>0</v>
      </c>
      <c r="PV168" s="582">
        <f t="shared" si="208"/>
        <v>0</v>
      </c>
      <c r="PW168" s="582">
        <f t="shared" si="208"/>
        <v>0</v>
      </c>
      <c r="PX168" s="582">
        <f t="shared" si="208"/>
        <v>0</v>
      </c>
      <c r="PY168" s="582">
        <f t="shared" si="208"/>
        <v>0</v>
      </c>
      <c r="PZ168" s="582">
        <f t="shared" si="208"/>
        <v>0</v>
      </c>
      <c r="QA168" s="582">
        <f t="shared" si="208"/>
        <v>0</v>
      </c>
      <c r="QB168" s="582">
        <f t="shared" si="208"/>
        <v>0</v>
      </c>
      <c r="QC168" s="582">
        <f t="shared" si="208"/>
        <v>0</v>
      </c>
      <c r="QD168" s="582">
        <f t="shared" si="208"/>
        <v>0</v>
      </c>
      <c r="QE168" s="582">
        <f t="shared" si="208"/>
        <v>0</v>
      </c>
      <c r="QF168" s="582">
        <f t="shared" si="208"/>
        <v>0</v>
      </c>
      <c r="QG168" s="582">
        <f t="shared" si="208"/>
        <v>0</v>
      </c>
      <c r="QH168" s="582">
        <f t="shared" si="208"/>
        <v>0</v>
      </c>
      <c r="QI168" s="582">
        <f t="shared" si="208"/>
        <v>0</v>
      </c>
      <c r="QJ168" s="582">
        <f t="shared" si="208"/>
        <v>0</v>
      </c>
      <c r="QK168" s="582">
        <f t="shared" ref="QK168:SV168" si="209">QK158-QK167</f>
        <v>0</v>
      </c>
      <c r="QL168" s="582">
        <f t="shared" si="209"/>
        <v>0</v>
      </c>
      <c r="QM168" s="582">
        <f t="shared" si="209"/>
        <v>0</v>
      </c>
      <c r="QN168" s="582">
        <f t="shared" si="209"/>
        <v>0</v>
      </c>
      <c r="QO168" s="582">
        <f t="shared" si="209"/>
        <v>0</v>
      </c>
      <c r="QP168" s="582">
        <f t="shared" si="209"/>
        <v>0</v>
      </c>
      <c r="QQ168" s="582">
        <f t="shared" si="209"/>
        <v>0</v>
      </c>
      <c r="QR168" s="582">
        <f t="shared" si="209"/>
        <v>0</v>
      </c>
      <c r="QS168" s="582">
        <f t="shared" si="209"/>
        <v>0</v>
      </c>
      <c r="QT168" s="582">
        <f t="shared" si="209"/>
        <v>0</v>
      </c>
      <c r="QU168" s="582">
        <f t="shared" si="209"/>
        <v>0</v>
      </c>
      <c r="QV168" s="582">
        <f t="shared" si="209"/>
        <v>0</v>
      </c>
      <c r="QW168" s="582">
        <f t="shared" si="209"/>
        <v>0</v>
      </c>
      <c r="QX168" s="582">
        <f t="shared" si="209"/>
        <v>0</v>
      </c>
      <c r="QY168" s="582">
        <f t="shared" si="209"/>
        <v>0</v>
      </c>
      <c r="QZ168" s="582">
        <f t="shared" si="209"/>
        <v>0</v>
      </c>
      <c r="RA168" s="582">
        <f t="shared" si="209"/>
        <v>0</v>
      </c>
      <c r="RB168" s="582">
        <f t="shared" si="209"/>
        <v>0</v>
      </c>
      <c r="RC168" s="582">
        <f t="shared" si="209"/>
        <v>0</v>
      </c>
      <c r="RD168" s="582">
        <f t="shared" si="209"/>
        <v>0</v>
      </c>
      <c r="RE168" s="582">
        <f t="shared" si="209"/>
        <v>0</v>
      </c>
      <c r="RF168" s="582">
        <f t="shared" si="209"/>
        <v>0</v>
      </c>
      <c r="RG168" s="582">
        <f t="shared" si="209"/>
        <v>0</v>
      </c>
      <c r="RH168" s="582">
        <f t="shared" si="209"/>
        <v>0</v>
      </c>
      <c r="RI168" s="582">
        <f t="shared" si="209"/>
        <v>0</v>
      </c>
      <c r="RJ168" s="582">
        <f t="shared" si="209"/>
        <v>0</v>
      </c>
      <c r="RK168" s="582">
        <f t="shared" si="209"/>
        <v>0</v>
      </c>
      <c r="RL168" s="582">
        <f t="shared" si="209"/>
        <v>0</v>
      </c>
      <c r="RM168" s="582">
        <f t="shared" si="209"/>
        <v>0</v>
      </c>
      <c r="RN168" s="582">
        <f t="shared" si="209"/>
        <v>0</v>
      </c>
      <c r="RO168" s="582">
        <f t="shared" si="209"/>
        <v>0</v>
      </c>
      <c r="RP168" s="582">
        <f t="shared" si="209"/>
        <v>0</v>
      </c>
      <c r="RQ168" s="582">
        <f t="shared" si="209"/>
        <v>0</v>
      </c>
      <c r="RR168" s="582">
        <f t="shared" si="209"/>
        <v>0</v>
      </c>
      <c r="RS168" s="582">
        <f t="shared" si="209"/>
        <v>0</v>
      </c>
      <c r="RT168" s="582">
        <f t="shared" si="209"/>
        <v>0</v>
      </c>
      <c r="RU168" s="582">
        <f t="shared" si="209"/>
        <v>0</v>
      </c>
      <c r="RV168" s="582">
        <f t="shared" si="209"/>
        <v>0</v>
      </c>
      <c r="RW168" s="582">
        <f t="shared" si="209"/>
        <v>0</v>
      </c>
      <c r="RX168" s="582">
        <f t="shared" si="209"/>
        <v>0</v>
      </c>
      <c r="RY168" s="582">
        <f t="shared" si="209"/>
        <v>0</v>
      </c>
      <c r="RZ168" s="582">
        <f t="shared" si="209"/>
        <v>0</v>
      </c>
      <c r="SA168" s="582">
        <f t="shared" si="209"/>
        <v>0</v>
      </c>
      <c r="SB168" s="582">
        <f t="shared" si="209"/>
        <v>0</v>
      </c>
      <c r="SC168" s="582">
        <f t="shared" si="209"/>
        <v>0</v>
      </c>
      <c r="SD168" s="582">
        <f t="shared" si="209"/>
        <v>0</v>
      </c>
      <c r="SE168" s="582">
        <f t="shared" si="209"/>
        <v>0</v>
      </c>
      <c r="SF168" s="582">
        <f t="shared" si="209"/>
        <v>0</v>
      </c>
      <c r="SG168" s="582">
        <f t="shared" si="209"/>
        <v>0</v>
      </c>
      <c r="SH168" s="582">
        <f t="shared" si="209"/>
        <v>0</v>
      </c>
      <c r="SI168" s="582">
        <f t="shared" si="209"/>
        <v>0</v>
      </c>
      <c r="SJ168" s="582">
        <f t="shared" si="209"/>
        <v>0</v>
      </c>
      <c r="SK168" s="582">
        <f t="shared" si="209"/>
        <v>0</v>
      </c>
      <c r="SL168" s="582">
        <f t="shared" si="209"/>
        <v>0</v>
      </c>
      <c r="SM168" s="582">
        <f t="shared" si="209"/>
        <v>0</v>
      </c>
      <c r="SN168" s="582">
        <f t="shared" si="209"/>
        <v>0</v>
      </c>
      <c r="SO168" s="582">
        <f t="shared" si="209"/>
        <v>0</v>
      </c>
      <c r="SP168" s="582">
        <f t="shared" si="209"/>
        <v>0</v>
      </c>
      <c r="SQ168" s="582">
        <f t="shared" si="209"/>
        <v>0</v>
      </c>
      <c r="SR168" s="582">
        <f t="shared" si="209"/>
        <v>0</v>
      </c>
      <c r="SS168" s="582">
        <f t="shared" si="209"/>
        <v>0</v>
      </c>
      <c r="ST168" s="582">
        <f t="shared" si="209"/>
        <v>0</v>
      </c>
      <c r="SU168" s="582">
        <f t="shared" si="209"/>
        <v>0</v>
      </c>
      <c r="SV168" s="582">
        <f t="shared" si="209"/>
        <v>0</v>
      </c>
      <c r="SW168" s="582">
        <f t="shared" ref="SW168:VH168" si="210">SW158-SW167</f>
        <v>0</v>
      </c>
      <c r="SX168" s="582">
        <f t="shared" si="210"/>
        <v>0</v>
      </c>
      <c r="SY168" s="582">
        <f t="shared" si="210"/>
        <v>0</v>
      </c>
      <c r="SZ168" s="582">
        <f t="shared" si="210"/>
        <v>0</v>
      </c>
      <c r="TA168" s="582">
        <f t="shared" si="210"/>
        <v>0</v>
      </c>
      <c r="TB168" s="582">
        <f t="shared" si="210"/>
        <v>0</v>
      </c>
      <c r="TC168" s="582">
        <f t="shared" si="210"/>
        <v>0</v>
      </c>
      <c r="TD168" s="582">
        <f t="shared" si="210"/>
        <v>0</v>
      </c>
      <c r="TE168" s="582">
        <f t="shared" si="210"/>
        <v>0</v>
      </c>
      <c r="TF168" s="582">
        <f t="shared" si="210"/>
        <v>0</v>
      </c>
      <c r="TG168" s="582">
        <f t="shared" si="210"/>
        <v>0</v>
      </c>
      <c r="TH168" s="582">
        <f t="shared" si="210"/>
        <v>0</v>
      </c>
      <c r="TI168" s="582">
        <f t="shared" si="210"/>
        <v>0</v>
      </c>
      <c r="TJ168" s="582">
        <f t="shared" si="210"/>
        <v>0</v>
      </c>
      <c r="TK168" s="582">
        <f t="shared" si="210"/>
        <v>0</v>
      </c>
      <c r="TL168" s="582">
        <f t="shared" si="210"/>
        <v>0</v>
      </c>
      <c r="TM168" s="582">
        <f t="shared" si="210"/>
        <v>0</v>
      </c>
      <c r="TN168" s="582">
        <f t="shared" si="210"/>
        <v>0</v>
      </c>
      <c r="TO168" s="582">
        <f t="shared" si="210"/>
        <v>0</v>
      </c>
      <c r="TP168" s="582">
        <f t="shared" si="210"/>
        <v>0</v>
      </c>
      <c r="TQ168" s="582">
        <f t="shared" si="210"/>
        <v>0</v>
      </c>
      <c r="TR168" s="582">
        <f t="shared" si="210"/>
        <v>0</v>
      </c>
      <c r="TS168" s="582">
        <f t="shared" si="210"/>
        <v>0</v>
      </c>
      <c r="TT168" s="582">
        <f t="shared" si="210"/>
        <v>0</v>
      </c>
      <c r="TU168" s="582">
        <f t="shared" si="210"/>
        <v>0</v>
      </c>
      <c r="TV168" s="582">
        <f t="shared" si="210"/>
        <v>0</v>
      </c>
      <c r="TW168" s="582">
        <f t="shared" si="210"/>
        <v>0</v>
      </c>
      <c r="TX168" s="582">
        <f t="shared" si="210"/>
        <v>0</v>
      </c>
      <c r="TY168" s="582">
        <f t="shared" si="210"/>
        <v>0</v>
      </c>
      <c r="TZ168" s="582">
        <f t="shared" si="210"/>
        <v>0</v>
      </c>
      <c r="UA168" s="582">
        <f t="shared" si="210"/>
        <v>0</v>
      </c>
      <c r="UB168" s="582">
        <f t="shared" si="210"/>
        <v>0</v>
      </c>
      <c r="UC168" s="582">
        <f t="shared" si="210"/>
        <v>0</v>
      </c>
      <c r="UD168" s="582">
        <f t="shared" si="210"/>
        <v>0</v>
      </c>
      <c r="UE168" s="582">
        <f t="shared" si="210"/>
        <v>0</v>
      </c>
      <c r="UF168" s="582">
        <f t="shared" si="210"/>
        <v>0</v>
      </c>
      <c r="UG168" s="582">
        <f t="shared" si="210"/>
        <v>0</v>
      </c>
      <c r="UH168" s="582">
        <f t="shared" si="210"/>
        <v>0</v>
      </c>
      <c r="UI168" s="582">
        <f t="shared" si="210"/>
        <v>0</v>
      </c>
      <c r="UJ168" s="582">
        <f t="shared" si="210"/>
        <v>0</v>
      </c>
      <c r="UK168" s="582">
        <f t="shared" si="210"/>
        <v>0</v>
      </c>
      <c r="UL168" s="582">
        <f t="shared" si="210"/>
        <v>0</v>
      </c>
      <c r="UM168" s="582">
        <f t="shared" si="210"/>
        <v>0</v>
      </c>
      <c r="UN168" s="582">
        <f t="shared" si="210"/>
        <v>0</v>
      </c>
      <c r="UO168" s="582">
        <f t="shared" si="210"/>
        <v>0</v>
      </c>
      <c r="UP168" s="582">
        <f t="shared" si="210"/>
        <v>0</v>
      </c>
      <c r="UQ168" s="582">
        <f t="shared" si="210"/>
        <v>0</v>
      </c>
      <c r="UR168" s="582">
        <f t="shared" si="210"/>
        <v>0</v>
      </c>
      <c r="US168" s="582">
        <f t="shared" si="210"/>
        <v>0</v>
      </c>
      <c r="UT168" s="582">
        <f t="shared" si="210"/>
        <v>0</v>
      </c>
      <c r="UU168" s="582">
        <f t="shared" si="210"/>
        <v>0</v>
      </c>
      <c r="UV168" s="582">
        <f t="shared" si="210"/>
        <v>0</v>
      </c>
      <c r="UW168" s="582">
        <f t="shared" si="210"/>
        <v>0</v>
      </c>
      <c r="UX168" s="582">
        <f t="shared" si="210"/>
        <v>0</v>
      </c>
      <c r="UY168" s="582">
        <f t="shared" si="210"/>
        <v>0</v>
      </c>
      <c r="UZ168" s="582">
        <f t="shared" si="210"/>
        <v>0</v>
      </c>
      <c r="VA168" s="582">
        <f t="shared" si="210"/>
        <v>0</v>
      </c>
      <c r="VB168" s="582">
        <f t="shared" si="210"/>
        <v>0</v>
      </c>
      <c r="VC168" s="582">
        <f t="shared" si="210"/>
        <v>0</v>
      </c>
      <c r="VD168" s="582">
        <f t="shared" si="210"/>
        <v>0</v>
      </c>
      <c r="VE168" s="582">
        <f t="shared" si="210"/>
        <v>0</v>
      </c>
      <c r="VF168" s="582">
        <f t="shared" si="210"/>
        <v>0</v>
      </c>
      <c r="VG168" s="582">
        <f t="shared" si="210"/>
        <v>0</v>
      </c>
      <c r="VH168" s="582">
        <f t="shared" si="210"/>
        <v>0</v>
      </c>
      <c r="VI168" s="582">
        <f t="shared" ref="VI168:XT168" si="211">VI158-VI167</f>
        <v>0</v>
      </c>
      <c r="VJ168" s="582">
        <f t="shared" si="211"/>
        <v>0</v>
      </c>
      <c r="VK168" s="582">
        <f t="shared" si="211"/>
        <v>0</v>
      </c>
      <c r="VL168" s="582">
        <f t="shared" si="211"/>
        <v>0</v>
      </c>
      <c r="VM168" s="582">
        <f t="shared" si="211"/>
        <v>0</v>
      </c>
      <c r="VN168" s="582">
        <f t="shared" si="211"/>
        <v>0</v>
      </c>
      <c r="VO168" s="582">
        <f t="shared" si="211"/>
        <v>0</v>
      </c>
      <c r="VP168" s="582">
        <f t="shared" si="211"/>
        <v>0</v>
      </c>
      <c r="VQ168" s="582">
        <f t="shared" si="211"/>
        <v>0</v>
      </c>
      <c r="VR168" s="582">
        <f t="shared" si="211"/>
        <v>0</v>
      </c>
      <c r="VS168" s="582">
        <f t="shared" si="211"/>
        <v>0</v>
      </c>
      <c r="VT168" s="582">
        <f t="shared" si="211"/>
        <v>0</v>
      </c>
      <c r="VU168" s="582">
        <f t="shared" si="211"/>
        <v>0</v>
      </c>
      <c r="VV168" s="582">
        <f t="shared" si="211"/>
        <v>0</v>
      </c>
      <c r="VW168" s="582">
        <f t="shared" si="211"/>
        <v>0</v>
      </c>
      <c r="VX168" s="582">
        <f t="shared" si="211"/>
        <v>0</v>
      </c>
      <c r="VY168" s="582">
        <f t="shared" si="211"/>
        <v>0</v>
      </c>
      <c r="VZ168" s="582">
        <f t="shared" si="211"/>
        <v>0</v>
      </c>
      <c r="WA168" s="582">
        <f t="shared" si="211"/>
        <v>0</v>
      </c>
      <c r="WB168" s="582">
        <f t="shared" si="211"/>
        <v>0</v>
      </c>
      <c r="WC168" s="582">
        <f t="shared" si="211"/>
        <v>0</v>
      </c>
      <c r="WD168" s="582">
        <f t="shared" si="211"/>
        <v>0</v>
      </c>
      <c r="WE168" s="582">
        <f t="shared" si="211"/>
        <v>0</v>
      </c>
      <c r="WF168" s="582">
        <f t="shared" si="211"/>
        <v>0</v>
      </c>
      <c r="WG168" s="582">
        <f t="shared" si="211"/>
        <v>0</v>
      </c>
      <c r="WH168" s="582">
        <f t="shared" si="211"/>
        <v>0</v>
      </c>
      <c r="WI168" s="582">
        <f t="shared" si="211"/>
        <v>0</v>
      </c>
      <c r="WJ168" s="582">
        <f t="shared" si="211"/>
        <v>0</v>
      </c>
      <c r="WK168" s="582">
        <f t="shared" si="211"/>
        <v>0</v>
      </c>
      <c r="WL168" s="582">
        <f t="shared" si="211"/>
        <v>0</v>
      </c>
      <c r="WM168" s="582">
        <f t="shared" si="211"/>
        <v>0</v>
      </c>
      <c r="WN168" s="582">
        <f t="shared" si="211"/>
        <v>0</v>
      </c>
      <c r="WO168" s="582">
        <f t="shared" si="211"/>
        <v>0</v>
      </c>
      <c r="WP168" s="582">
        <f t="shared" si="211"/>
        <v>0</v>
      </c>
      <c r="WQ168" s="582">
        <f t="shared" si="211"/>
        <v>0</v>
      </c>
      <c r="WR168" s="582">
        <f t="shared" si="211"/>
        <v>0</v>
      </c>
      <c r="WS168" s="582">
        <f t="shared" si="211"/>
        <v>0</v>
      </c>
      <c r="WT168" s="582">
        <f t="shared" si="211"/>
        <v>0</v>
      </c>
      <c r="WU168" s="582">
        <f t="shared" si="211"/>
        <v>0</v>
      </c>
      <c r="WV168" s="582">
        <f t="shared" si="211"/>
        <v>0</v>
      </c>
      <c r="WW168" s="582">
        <f t="shared" si="211"/>
        <v>0</v>
      </c>
      <c r="WX168" s="582">
        <f t="shared" si="211"/>
        <v>0</v>
      </c>
      <c r="WY168" s="582">
        <f t="shared" si="211"/>
        <v>0</v>
      </c>
      <c r="WZ168" s="582">
        <f t="shared" si="211"/>
        <v>0</v>
      </c>
      <c r="XA168" s="582">
        <f t="shared" si="211"/>
        <v>0</v>
      </c>
      <c r="XB168" s="582">
        <f t="shared" si="211"/>
        <v>0</v>
      </c>
      <c r="XC168" s="582">
        <f t="shared" si="211"/>
        <v>0</v>
      </c>
      <c r="XD168" s="582">
        <f t="shared" si="211"/>
        <v>0</v>
      </c>
      <c r="XE168" s="582">
        <f t="shared" si="211"/>
        <v>0</v>
      </c>
      <c r="XF168" s="582">
        <f t="shared" si="211"/>
        <v>0</v>
      </c>
      <c r="XG168" s="582">
        <f t="shared" si="211"/>
        <v>0</v>
      </c>
      <c r="XH168" s="582">
        <f t="shared" si="211"/>
        <v>0</v>
      </c>
      <c r="XI168" s="582">
        <f t="shared" si="211"/>
        <v>0</v>
      </c>
      <c r="XJ168" s="582">
        <f t="shared" si="211"/>
        <v>0</v>
      </c>
      <c r="XK168" s="582">
        <f t="shared" si="211"/>
        <v>0</v>
      </c>
      <c r="XL168" s="582">
        <f t="shared" si="211"/>
        <v>0</v>
      </c>
      <c r="XM168" s="582">
        <f t="shared" si="211"/>
        <v>0</v>
      </c>
      <c r="XN168" s="582">
        <f t="shared" si="211"/>
        <v>0</v>
      </c>
      <c r="XO168" s="582">
        <f t="shared" si="211"/>
        <v>0</v>
      </c>
      <c r="XP168" s="582">
        <f t="shared" si="211"/>
        <v>0</v>
      </c>
      <c r="XQ168" s="582">
        <f t="shared" si="211"/>
        <v>0</v>
      </c>
      <c r="XR168" s="582">
        <f t="shared" si="211"/>
        <v>0</v>
      </c>
      <c r="XS168" s="582">
        <f t="shared" si="211"/>
        <v>0</v>
      </c>
      <c r="XT168" s="582">
        <f t="shared" si="211"/>
        <v>0</v>
      </c>
      <c r="XU168" s="582">
        <f t="shared" ref="XU168:AAF168" si="212">XU158-XU167</f>
        <v>0</v>
      </c>
      <c r="XV168" s="582">
        <f t="shared" si="212"/>
        <v>0</v>
      </c>
      <c r="XW168" s="582">
        <f t="shared" si="212"/>
        <v>0</v>
      </c>
      <c r="XX168" s="582">
        <f t="shared" si="212"/>
        <v>0</v>
      </c>
      <c r="XY168" s="582">
        <f t="shared" si="212"/>
        <v>0</v>
      </c>
      <c r="XZ168" s="582">
        <f t="shared" si="212"/>
        <v>0</v>
      </c>
      <c r="YA168" s="582">
        <f t="shared" si="212"/>
        <v>0</v>
      </c>
      <c r="YB168" s="582">
        <f t="shared" si="212"/>
        <v>0</v>
      </c>
      <c r="YC168" s="582">
        <f t="shared" si="212"/>
        <v>0</v>
      </c>
      <c r="YD168" s="582">
        <f t="shared" si="212"/>
        <v>0</v>
      </c>
      <c r="YE168" s="582">
        <f t="shared" si="212"/>
        <v>0</v>
      </c>
      <c r="YF168" s="582">
        <f t="shared" si="212"/>
        <v>0</v>
      </c>
      <c r="YG168" s="582">
        <f t="shared" si="212"/>
        <v>0</v>
      </c>
      <c r="YH168" s="582">
        <f t="shared" si="212"/>
        <v>0</v>
      </c>
      <c r="YI168" s="582">
        <f t="shared" si="212"/>
        <v>0</v>
      </c>
      <c r="YJ168" s="582">
        <f t="shared" si="212"/>
        <v>0</v>
      </c>
      <c r="YK168" s="582">
        <f t="shared" si="212"/>
        <v>0</v>
      </c>
      <c r="YL168" s="582">
        <f t="shared" si="212"/>
        <v>0</v>
      </c>
      <c r="YM168" s="582">
        <f t="shared" si="212"/>
        <v>0</v>
      </c>
      <c r="YN168" s="582">
        <f t="shared" si="212"/>
        <v>0</v>
      </c>
      <c r="YO168" s="582">
        <f t="shared" si="212"/>
        <v>0</v>
      </c>
      <c r="YP168" s="582">
        <f t="shared" si="212"/>
        <v>0</v>
      </c>
      <c r="YQ168" s="582">
        <f t="shared" si="212"/>
        <v>0</v>
      </c>
      <c r="YR168" s="582">
        <f t="shared" si="212"/>
        <v>0</v>
      </c>
      <c r="YS168" s="582">
        <f t="shared" si="212"/>
        <v>0</v>
      </c>
      <c r="YT168" s="582">
        <f t="shared" si="212"/>
        <v>0</v>
      </c>
      <c r="YU168" s="582">
        <f t="shared" si="212"/>
        <v>0</v>
      </c>
      <c r="YV168" s="582">
        <f t="shared" si="212"/>
        <v>0</v>
      </c>
      <c r="YW168" s="582">
        <f t="shared" si="212"/>
        <v>0</v>
      </c>
      <c r="YX168" s="582">
        <f t="shared" si="212"/>
        <v>0</v>
      </c>
      <c r="YY168" s="582">
        <f t="shared" si="212"/>
        <v>0</v>
      </c>
      <c r="YZ168" s="582">
        <f t="shared" si="212"/>
        <v>0</v>
      </c>
      <c r="ZA168" s="582">
        <f t="shared" si="212"/>
        <v>0</v>
      </c>
      <c r="ZB168" s="582">
        <f t="shared" si="212"/>
        <v>0</v>
      </c>
      <c r="ZC168" s="582">
        <f t="shared" si="212"/>
        <v>0</v>
      </c>
      <c r="ZD168" s="582">
        <f t="shared" si="212"/>
        <v>0</v>
      </c>
      <c r="ZE168" s="582">
        <f t="shared" si="212"/>
        <v>0</v>
      </c>
      <c r="ZF168" s="582">
        <f t="shared" si="212"/>
        <v>0</v>
      </c>
      <c r="ZG168" s="582">
        <f t="shared" si="212"/>
        <v>0</v>
      </c>
      <c r="ZH168" s="582">
        <f t="shared" si="212"/>
        <v>0</v>
      </c>
      <c r="ZI168" s="582">
        <f t="shared" si="212"/>
        <v>0</v>
      </c>
      <c r="ZJ168" s="582">
        <f t="shared" si="212"/>
        <v>0</v>
      </c>
      <c r="ZK168" s="582">
        <f t="shared" si="212"/>
        <v>0</v>
      </c>
      <c r="ZL168" s="582">
        <f t="shared" si="212"/>
        <v>0</v>
      </c>
      <c r="ZM168" s="582">
        <f t="shared" si="212"/>
        <v>0</v>
      </c>
      <c r="ZN168" s="582">
        <f t="shared" si="212"/>
        <v>0</v>
      </c>
      <c r="ZO168" s="582">
        <f t="shared" si="212"/>
        <v>0</v>
      </c>
      <c r="ZP168" s="582">
        <f t="shared" si="212"/>
        <v>0</v>
      </c>
      <c r="ZQ168" s="582">
        <f t="shared" si="212"/>
        <v>0</v>
      </c>
      <c r="ZR168" s="582">
        <f t="shared" si="212"/>
        <v>0</v>
      </c>
      <c r="ZS168" s="582">
        <f t="shared" si="212"/>
        <v>0</v>
      </c>
      <c r="ZT168" s="582">
        <f t="shared" si="212"/>
        <v>0</v>
      </c>
      <c r="ZU168" s="582">
        <f t="shared" si="212"/>
        <v>0</v>
      </c>
      <c r="ZV168" s="582">
        <f t="shared" si="212"/>
        <v>0</v>
      </c>
      <c r="ZW168" s="582">
        <f t="shared" si="212"/>
        <v>0</v>
      </c>
      <c r="ZX168" s="582">
        <f t="shared" si="212"/>
        <v>0</v>
      </c>
      <c r="ZY168" s="582">
        <f t="shared" si="212"/>
        <v>0</v>
      </c>
      <c r="ZZ168" s="582">
        <f t="shared" si="212"/>
        <v>0</v>
      </c>
      <c r="AAA168" s="582">
        <f t="shared" si="212"/>
        <v>0</v>
      </c>
      <c r="AAB168" s="582">
        <f t="shared" si="212"/>
        <v>0</v>
      </c>
      <c r="AAC168" s="582">
        <f t="shared" si="212"/>
        <v>0</v>
      </c>
      <c r="AAD168" s="582">
        <f t="shared" si="212"/>
        <v>0</v>
      </c>
      <c r="AAE168" s="582">
        <f t="shared" si="212"/>
        <v>0</v>
      </c>
      <c r="AAF168" s="582">
        <f t="shared" si="212"/>
        <v>0</v>
      </c>
      <c r="AAG168" s="582">
        <f t="shared" ref="AAG168:ACR168" si="213">AAG158-AAG167</f>
        <v>0</v>
      </c>
      <c r="AAH168" s="582">
        <f t="shared" si="213"/>
        <v>0</v>
      </c>
      <c r="AAI168" s="582">
        <f t="shared" si="213"/>
        <v>0</v>
      </c>
      <c r="AAJ168" s="582">
        <f t="shared" si="213"/>
        <v>0</v>
      </c>
      <c r="AAK168" s="582">
        <f t="shared" si="213"/>
        <v>0</v>
      </c>
      <c r="AAL168" s="582">
        <f t="shared" si="213"/>
        <v>0</v>
      </c>
      <c r="AAM168" s="582">
        <f t="shared" si="213"/>
        <v>0</v>
      </c>
      <c r="AAN168" s="582">
        <f t="shared" si="213"/>
        <v>0</v>
      </c>
      <c r="AAO168" s="582">
        <f t="shared" si="213"/>
        <v>0</v>
      </c>
      <c r="AAP168" s="582">
        <f t="shared" si="213"/>
        <v>0</v>
      </c>
      <c r="AAQ168" s="582">
        <f t="shared" si="213"/>
        <v>0</v>
      </c>
      <c r="AAR168" s="582">
        <f t="shared" si="213"/>
        <v>0</v>
      </c>
      <c r="AAS168" s="582">
        <f t="shared" si="213"/>
        <v>0</v>
      </c>
      <c r="AAT168" s="582">
        <f t="shared" si="213"/>
        <v>0</v>
      </c>
      <c r="AAU168" s="582">
        <f t="shared" si="213"/>
        <v>0</v>
      </c>
      <c r="AAV168" s="582">
        <f t="shared" si="213"/>
        <v>0</v>
      </c>
      <c r="AAW168" s="582">
        <f t="shared" si="213"/>
        <v>0</v>
      </c>
      <c r="AAX168" s="582">
        <f t="shared" si="213"/>
        <v>0</v>
      </c>
      <c r="AAY168" s="582">
        <f t="shared" si="213"/>
        <v>0</v>
      </c>
      <c r="AAZ168" s="582">
        <f t="shared" si="213"/>
        <v>0</v>
      </c>
      <c r="ABA168" s="582">
        <f t="shared" si="213"/>
        <v>0</v>
      </c>
      <c r="ABB168" s="582">
        <f t="shared" si="213"/>
        <v>0</v>
      </c>
      <c r="ABC168" s="582">
        <f t="shared" si="213"/>
        <v>0</v>
      </c>
      <c r="ABD168" s="582">
        <f t="shared" si="213"/>
        <v>0</v>
      </c>
      <c r="ABE168" s="582">
        <f t="shared" si="213"/>
        <v>0</v>
      </c>
      <c r="ABF168" s="582">
        <f t="shared" si="213"/>
        <v>0</v>
      </c>
      <c r="ABG168" s="582">
        <f t="shared" si="213"/>
        <v>0</v>
      </c>
      <c r="ABH168" s="582">
        <f t="shared" si="213"/>
        <v>0</v>
      </c>
      <c r="ABI168" s="582">
        <f t="shared" si="213"/>
        <v>0</v>
      </c>
      <c r="ABJ168" s="582">
        <f t="shared" si="213"/>
        <v>0</v>
      </c>
      <c r="ABK168" s="582">
        <f t="shared" si="213"/>
        <v>0</v>
      </c>
      <c r="ABL168" s="582">
        <f t="shared" si="213"/>
        <v>0</v>
      </c>
      <c r="ABM168" s="582">
        <f t="shared" si="213"/>
        <v>0</v>
      </c>
      <c r="ABN168" s="582">
        <f t="shared" si="213"/>
        <v>0</v>
      </c>
      <c r="ABO168" s="582">
        <f t="shared" si="213"/>
        <v>0</v>
      </c>
      <c r="ABP168" s="582">
        <f t="shared" si="213"/>
        <v>0</v>
      </c>
      <c r="ABQ168" s="582">
        <f t="shared" si="213"/>
        <v>0</v>
      </c>
      <c r="ABR168" s="582">
        <f t="shared" si="213"/>
        <v>0</v>
      </c>
      <c r="ABS168" s="582">
        <f t="shared" si="213"/>
        <v>0</v>
      </c>
      <c r="ABT168" s="582">
        <f t="shared" si="213"/>
        <v>0</v>
      </c>
      <c r="ABU168" s="582">
        <f t="shared" si="213"/>
        <v>0</v>
      </c>
      <c r="ABV168" s="582">
        <f t="shared" si="213"/>
        <v>0</v>
      </c>
      <c r="ABW168" s="582">
        <f t="shared" si="213"/>
        <v>0</v>
      </c>
      <c r="ABX168" s="582">
        <f t="shared" si="213"/>
        <v>0</v>
      </c>
      <c r="ABY168" s="582">
        <f t="shared" si="213"/>
        <v>0</v>
      </c>
      <c r="ABZ168" s="582">
        <f t="shared" si="213"/>
        <v>0</v>
      </c>
      <c r="ACA168" s="582">
        <f t="shared" si="213"/>
        <v>0</v>
      </c>
      <c r="ACB168" s="582">
        <f t="shared" si="213"/>
        <v>0</v>
      </c>
      <c r="ACC168" s="582">
        <f t="shared" si="213"/>
        <v>0</v>
      </c>
      <c r="ACD168" s="582">
        <f t="shared" si="213"/>
        <v>0</v>
      </c>
      <c r="ACE168" s="582">
        <f t="shared" si="213"/>
        <v>0</v>
      </c>
      <c r="ACF168" s="582">
        <f t="shared" si="213"/>
        <v>0</v>
      </c>
      <c r="ACG168" s="582">
        <f t="shared" si="213"/>
        <v>0</v>
      </c>
      <c r="ACH168" s="582">
        <f t="shared" si="213"/>
        <v>0</v>
      </c>
      <c r="ACI168" s="582">
        <f t="shared" si="213"/>
        <v>0</v>
      </c>
      <c r="ACJ168" s="582">
        <f t="shared" si="213"/>
        <v>0</v>
      </c>
      <c r="ACK168" s="582">
        <f t="shared" si="213"/>
        <v>0</v>
      </c>
      <c r="ACL168" s="582">
        <f t="shared" si="213"/>
        <v>0</v>
      </c>
      <c r="ACM168" s="582">
        <f t="shared" si="213"/>
        <v>0</v>
      </c>
      <c r="ACN168" s="582">
        <f t="shared" si="213"/>
        <v>0</v>
      </c>
      <c r="ACO168" s="582">
        <f t="shared" si="213"/>
        <v>0</v>
      </c>
      <c r="ACP168" s="582">
        <f t="shared" si="213"/>
        <v>0</v>
      </c>
      <c r="ACQ168" s="582">
        <f t="shared" si="213"/>
        <v>0</v>
      </c>
      <c r="ACR168" s="582">
        <f t="shared" si="213"/>
        <v>0</v>
      </c>
      <c r="ACS168" s="582">
        <f t="shared" ref="ACS168:AFD168" si="214">ACS158-ACS167</f>
        <v>0</v>
      </c>
      <c r="ACT168" s="582">
        <f t="shared" si="214"/>
        <v>0</v>
      </c>
      <c r="ACU168" s="582">
        <f t="shared" si="214"/>
        <v>0</v>
      </c>
      <c r="ACV168" s="582">
        <f t="shared" si="214"/>
        <v>0</v>
      </c>
      <c r="ACW168" s="582">
        <f t="shared" si="214"/>
        <v>0</v>
      </c>
      <c r="ACX168" s="582">
        <f t="shared" si="214"/>
        <v>0</v>
      </c>
      <c r="ACY168" s="582">
        <f t="shared" si="214"/>
        <v>0</v>
      </c>
      <c r="ACZ168" s="582">
        <f t="shared" si="214"/>
        <v>0</v>
      </c>
      <c r="ADA168" s="582">
        <f t="shared" si="214"/>
        <v>0</v>
      </c>
      <c r="ADB168" s="582">
        <f t="shared" si="214"/>
        <v>0</v>
      </c>
      <c r="ADC168" s="582">
        <f t="shared" si="214"/>
        <v>0</v>
      </c>
      <c r="ADD168" s="582">
        <f t="shared" si="214"/>
        <v>0</v>
      </c>
      <c r="ADE168" s="582">
        <f t="shared" si="214"/>
        <v>0</v>
      </c>
      <c r="ADF168" s="582">
        <f t="shared" si="214"/>
        <v>0</v>
      </c>
      <c r="ADG168" s="582">
        <f t="shared" si="214"/>
        <v>0</v>
      </c>
      <c r="ADH168" s="582">
        <f t="shared" si="214"/>
        <v>0</v>
      </c>
      <c r="ADI168" s="582">
        <f t="shared" si="214"/>
        <v>0</v>
      </c>
      <c r="ADJ168" s="582">
        <f t="shared" si="214"/>
        <v>0</v>
      </c>
      <c r="ADK168" s="582">
        <f t="shared" si="214"/>
        <v>0</v>
      </c>
      <c r="ADL168" s="582">
        <f t="shared" si="214"/>
        <v>0</v>
      </c>
      <c r="ADM168" s="582">
        <f t="shared" si="214"/>
        <v>0</v>
      </c>
      <c r="ADN168" s="582">
        <f t="shared" si="214"/>
        <v>0</v>
      </c>
      <c r="ADO168" s="582">
        <f t="shared" si="214"/>
        <v>0</v>
      </c>
      <c r="ADP168" s="582">
        <f t="shared" si="214"/>
        <v>0</v>
      </c>
      <c r="ADQ168" s="582">
        <f t="shared" si="214"/>
        <v>0</v>
      </c>
      <c r="ADR168" s="582">
        <f t="shared" si="214"/>
        <v>0</v>
      </c>
      <c r="ADS168" s="582">
        <f t="shared" si="214"/>
        <v>0</v>
      </c>
      <c r="ADT168" s="582">
        <f t="shared" si="214"/>
        <v>0</v>
      </c>
      <c r="ADU168" s="582">
        <f t="shared" si="214"/>
        <v>0</v>
      </c>
      <c r="ADV168" s="582">
        <f t="shared" si="214"/>
        <v>0</v>
      </c>
      <c r="ADW168" s="582">
        <f t="shared" si="214"/>
        <v>0</v>
      </c>
      <c r="ADX168" s="582">
        <f t="shared" si="214"/>
        <v>0</v>
      </c>
      <c r="ADY168" s="582">
        <f t="shared" si="214"/>
        <v>0</v>
      </c>
      <c r="ADZ168" s="582">
        <f t="shared" si="214"/>
        <v>0</v>
      </c>
      <c r="AEA168" s="582">
        <f t="shared" si="214"/>
        <v>0</v>
      </c>
      <c r="AEB168" s="582">
        <f t="shared" si="214"/>
        <v>0</v>
      </c>
      <c r="AEC168" s="582">
        <f t="shared" si="214"/>
        <v>0</v>
      </c>
      <c r="AED168" s="582">
        <f t="shared" si="214"/>
        <v>0</v>
      </c>
      <c r="AEE168" s="582">
        <f t="shared" si="214"/>
        <v>0</v>
      </c>
      <c r="AEF168" s="582">
        <f t="shared" si="214"/>
        <v>0</v>
      </c>
      <c r="AEG168" s="582">
        <f t="shared" si="214"/>
        <v>0</v>
      </c>
      <c r="AEH168" s="582">
        <f t="shared" si="214"/>
        <v>0</v>
      </c>
      <c r="AEI168" s="582">
        <f t="shared" si="214"/>
        <v>0</v>
      </c>
      <c r="AEJ168" s="582">
        <f t="shared" si="214"/>
        <v>0</v>
      </c>
      <c r="AEK168" s="582">
        <f t="shared" si="214"/>
        <v>0</v>
      </c>
      <c r="AEL168" s="582">
        <f t="shared" si="214"/>
        <v>0</v>
      </c>
      <c r="AEM168" s="582">
        <f t="shared" si="214"/>
        <v>0</v>
      </c>
      <c r="AEN168" s="582">
        <f t="shared" si="214"/>
        <v>0</v>
      </c>
      <c r="AEO168" s="582">
        <f t="shared" si="214"/>
        <v>0</v>
      </c>
      <c r="AEP168" s="582">
        <f t="shared" si="214"/>
        <v>0</v>
      </c>
      <c r="AEQ168" s="582">
        <f t="shared" si="214"/>
        <v>0</v>
      </c>
      <c r="AER168" s="582">
        <f t="shared" si="214"/>
        <v>0</v>
      </c>
      <c r="AES168" s="582">
        <f t="shared" si="214"/>
        <v>0</v>
      </c>
      <c r="AET168" s="582">
        <f t="shared" si="214"/>
        <v>0</v>
      </c>
      <c r="AEU168" s="582">
        <f t="shared" si="214"/>
        <v>0</v>
      </c>
      <c r="AEV168" s="582">
        <f t="shared" si="214"/>
        <v>0</v>
      </c>
      <c r="AEW168" s="582">
        <f t="shared" si="214"/>
        <v>0</v>
      </c>
      <c r="AEX168" s="582">
        <f t="shared" si="214"/>
        <v>0</v>
      </c>
      <c r="AEY168" s="582">
        <f t="shared" si="214"/>
        <v>0</v>
      </c>
      <c r="AEZ168" s="582">
        <f t="shared" si="214"/>
        <v>0</v>
      </c>
      <c r="AFA168" s="582">
        <f t="shared" si="214"/>
        <v>0</v>
      </c>
      <c r="AFB168" s="582">
        <f t="shared" si="214"/>
        <v>0</v>
      </c>
      <c r="AFC168" s="582">
        <f t="shared" si="214"/>
        <v>0</v>
      </c>
      <c r="AFD168" s="582">
        <f t="shared" si="214"/>
        <v>0</v>
      </c>
      <c r="AFE168" s="582">
        <f t="shared" ref="AFE168:AHP168" si="215">AFE158-AFE167</f>
        <v>0</v>
      </c>
      <c r="AFF168" s="582">
        <f t="shared" si="215"/>
        <v>0</v>
      </c>
      <c r="AFG168" s="582">
        <f t="shared" si="215"/>
        <v>0</v>
      </c>
      <c r="AFH168" s="582">
        <f t="shared" si="215"/>
        <v>0</v>
      </c>
      <c r="AFI168" s="582">
        <f t="shared" si="215"/>
        <v>0</v>
      </c>
      <c r="AFJ168" s="582">
        <f t="shared" si="215"/>
        <v>0</v>
      </c>
      <c r="AFK168" s="582">
        <f t="shared" si="215"/>
        <v>0</v>
      </c>
      <c r="AFL168" s="582">
        <f t="shared" si="215"/>
        <v>0</v>
      </c>
      <c r="AFM168" s="582">
        <f t="shared" si="215"/>
        <v>0</v>
      </c>
      <c r="AFN168" s="582">
        <f t="shared" si="215"/>
        <v>0</v>
      </c>
      <c r="AFO168" s="582">
        <f t="shared" si="215"/>
        <v>0</v>
      </c>
      <c r="AFP168" s="582">
        <f t="shared" si="215"/>
        <v>0</v>
      </c>
      <c r="AFQ168" s="582">
        <f t="shared" si="215"/>
        <v>0</v>
      </c>
      <c r="AFR168" s="582">
        <f t="shared" si="215"/>
        <v>0</v>
      </c>
      <c r="AFS168" s="582">
        <f t="shared" si="215"/>
        <v>0</v>
      </c>
      <c r="AFT168" s="582">
        <f t="shared" si="215"/>
        <v>0</v>
      </c>
      <c r="AFU168" s="582">
        <f t="shared" si="215"/>
        <v>0</v>
      </c>
      <c r="AFV168" s="582">
        <f t="shared" si="215"/>
        <v>0</v>
      </c>
      <c r="AFW168" s="582">
        <f t="shared" si="215"/>
        <v>0</v>
      </c>
      <c r="AFX168" s="582">
        <f t="shared" si="215"/>
        <v>0</v>
      </c>
      <c r="AFY168" s="582">
        <f t="shared" si="215"/>
        <v>0</v>
      </c>
      <c r="AFZ168" s="582">
        <f t="shared" si="215"/>
        <v>0</v>
      </c>
      <c r="AGA168" s="582">
        <f t="shared" si="215"/>
        <v>0</v>
      </c>
      <c r="AGB168" s="582">
        <f t="shared" si="215"/>
        <v>0</v>
      </c>
      <c r="AGC168" s="582">
        <f t="shared" si="215"/>
        <v>0</v>
      </c>
      <c r="AGD168" s="582">
        <f t="shared" si="215"/>
        <v>0</v>
      </c>
      <c r="AGE168" s="582">
        <f t="shared" si="215"/>
        <v>0</v>
      </c>
      <c r="AGF168" s="582">
        <f t="shared" si="215"/>
        <v>0</v>
      </c>
      <c r="AGG168" s="582">
        <f t="shared" si="215"/>
        <v>0</v>
      </c>
      <c r="AGH168" s="582">
        <f t="shared" si="215"/>
        <v>0</v>
      </c>
      <c r="AGI168" s="582">
        <f t="shared" si="215"/>
        <v>0</v>
      </c>
      <c r="AGJ168" s="582">
        <f t="shared" si="215"/>
        <v>0</v>
      </c>
      <c r="AGK168" s="582">
        <f t="shared" si="215"/>
        <v>0</v>
      </c>
      <c r="AGL168" s="582">
        <f t="shared" si="215"/>
        <v>0</v>
      </c>
      <c r="AGM168" s="582">
        <f t="shared" si="215"/>
        <v>0</v>
      </c>
      <c r="AGN168" s="582">
        <f t="shared" si="215"/>
        <v>0</v>
      </c>
      <c r="AGO168" s="582">
        <f t="shared" si="215"/>
        <v>0</v>
      </c>
      <c r="AGP168" s="582">
        <f t="shared" si="215"/>
        <v>0</v>
      </c>
      <c r="AGQ168" s="582">
        <f t="shared" si="215"/>
        <v>0</v>
      </c>
      <c r="AGR168" s="582">
        <f t="shared" si="215"/>
        <v>0</v>
      </c>
      <c r="AGS168" s="582">
        <f t="shared" si="215"/>
        <v>0</v>
      </c>
      <c r="AGT168" s="582">
        <f t="shared" si="215"/>
        <v>0</v>
      </c>
      <c r="AGU168" s="582">
        <f t="shared" si="215"/>
        <v>0</v>
      </c>
      <c r="AGV168" s="582">
        <f t="shared" si="215"/>
        <v>0</v>
      </c>
      <c r="AGW168" s="582">
        <f t="shared" si="215"/>
        <v>0</v>
      </c>
      <c r="AGX168" s="582">
        <f t="shared" si="215"/>
        <v>0</v>
      </c>
      <c r="AGY168" s="582">
        <f t="shared" si="215"/>
        <v>0</v>
      </c>
      <c r="AGZ168" s="582">
        <f t="shared" si="215"/>
        <v>0</v>
      </c>
      <c r="AHA168" s="582">
        <f t="shared" si="215"/>
        <v>0</v>
      </c>
      <c r="AHB168" s="582">
        <f t="shared" si="215"/>
        <v>0</v>
      </c>
      <c r="AHC168" s="582">
        <f t="shared" si="215"/>
        <v>0</v>
      </c>
      <c r="AHD168" s="582">
        <f t="shared" si="215"/>
        <v>0</v>
      </c>
      <c r="AHE168" s="582">
        <f t="shared" si="215"/>
        <v>0</v>
      </c>
      <c r="AHF168" s="582">
        <f t="shared" si="215"/>
        <v>0</v>
      </c>
      <c r="AHG168" s="582">
        <f t="shared" si="215"/>
        <v>0</v>
      </c>
      <c r="AHH168" s="582">
        <f t="shared" si="215"/>
        <v>0</v>
      </c>
      <c r="AHI168" s="582">
        <f t="shared" si="215"/>
        <v>0</v>
      </c>
      <c r="AHJ168" s="582">
        <f t="shared" si="215"/>
        <v>0</v>
      </c>
      <c r="AHK168" s="582">
        <f t="shared" si="215"/>
        <v>0</v>
      </c>
      <c r="AHL168" s="582">
        <f t="shared" si="215"/>
        <v>0</v>
      </c>
      <c r="AHM168" s="582">
        <f t="shared" si="215"/>
        <v>0</v>
      </c>
      <c r="AHN168" s="582">
        <f t="shared" si="215"/>
        <v>0</v>
      </c>
      <c r="AHO168" s="582">
        <f t="shared" si="215"/>
        <v>0</v>
      </c>
      <c r="AHP168" s="582">
        <f t="shared" si="215"/>
        <v>0</v>
      </c>
      <c r="AHQ168" s="582">
        <f t="shared" ref="AHQ168:AHS168" si="216">AHQ158-AHQ167</f>
        <v>0</v>
      </c>
      <c r="AHR168" s="582">
        <f t="shared" si="216"/>
        <v>0</v>
      </c>
      <c r="AHS168" s="582">
        <f t="shared" si="216"/>
        <v>0</v>
      </c>
      <c r="AHT168" s="582">
        <f>SUM(D168:AHS168)</f>
        <v>0</v>
      </c>
      <c r="AHV168" s="606" t="s">
        <v>6248</v>
      </c>
      <c r="AHW168" s="606" t="s">
        <v>6417</v>
      </c>
      <c r="AHX168" s="606" t="s">
        <v>6418</v>
      </c>
    </row>
    <row r="169" spans="1:908" x14ac:dyDescent="0.7">
      <c r="AHV169" s="606" t="s">
        <v>6248</v>
      </c>
      <c r="AHW169" s="606" t="s">
        <v>6419</v>
      </c>
      <c r="AHX169" s="606" t="s">
        <v>6128</v>
      </c>
    </row>
    <row r="170" spans="1:908" x14ac:dyDescent="0.7">
      <c r="AHV170" s="606" t="s">
        <v>6248</v>
      </c>
      <c r="AHW170" s="606" t="s">
        <v>6420</v>
      </c>
      <c r="AHX170" s="606" t="s">
        <v>6130</v>
      </c>
    </row>
    <row r="171" spans="1:908" x14ac:dyDescent="0.7">
      <c r="AHV171" s="606" t="s">
        <v>6248</v>
      </c>
      <c r="AHW171" s="606" t="s">
        <v>6421</v>
      </c>
      <c r="AHX171" s="606" t="s">
        <v>6132</v>
      </c>
    </row>
    <row r="172" spans="1:908" x14ac:dyDescent="0.7">
      <c r="AHV172" s="606" t="s">
        <v>6248</v>
      </c>
      <c r="AHW172" s="606" t="s">
        <v>6422</v>
      </c>
      <c r="AHX172" s="606" t="s">
        <v>6134</v>
      </c>
    </row>
    <row r="173" spans="1:908" x14ac:dyDescent="0.7">
      <c r="AHV173" s="606" t="s">
        <v>6248</v>
      </c>
      <c r="AHW173" s="606" t="s">
        <v>6423</v>
      </c>
      <c r="AHX173" s="606" t="s">
        <v>6136</v>
      </c>
    </row>
    <row r="174" spans="1:908" x14ac:dyDescent="0.7">
      <c r="AHV174" s="606" t="s">
        <v>6248</v>
      </c>
      <c r="AHW174" s="606" t="s">
        <v>6424</v>
      </c>
      <c r="AHX174" s="606" t="s">
        <v>6138</v>
      </c>
    </row>
    <row r="175" spans="1:908" x14ac:dyDescent="0.7">
      <c r="AHV175" s="606" t="s">
        <v>6248</v>
      </c>
      <c r="AHW175" s="606" t="s">
        <v>6425</v>
      </c>
      <c r="AHX175" s="606" t="s">
        <v>6140</v>
      </c>
    </row>
    <row r="176" spans="1:908" x14ac:dyDescent="0.7">
      <c r="AHV176" s="606" t="s">
        <v>6248</v>
      </c>
      <c r="AHW176" s="606" t="s">
        <v>6426</v>
      </c>
      <c r="AHX176" s="606" t="s">
        <v>6142</v>
      </c>
    </row>
    <row r="177" spans="906:908" x14ac:dyDescent="0.7">
      <c r="AHV177" s="606" t="s">
        <v>6248</v>
      </c>
      <c r="AHW177" s="606" t="s">
        <v>6427</v>
      </c>
      <c r="AHX177" s="606" t="s">
        <v>6144</v>
      </c>
    </row>
    <row r="178" spans="906:908" x14ac:dyDescent="0.7">
      <c r="AHV178" s="606" t="s">
        <v>6248</v>
      </c>
      <c r="AHW178" s="606" t="s">
        <v>6428</v>
      </c>
      <c r="AHX178" s="606" t="s">
        <v>6146</v>
      </c>
    </row>
    <row r="179" spans="906:908" x14ac:dyDescent="0.7">
      <c r="AHV179" s="606" t="s">
        <v>6248</v>
      </c>
      <c r="AHW179" s="606" t="s">
        <v>6429</v>
      </c>
      <c r="AHX179" s="606" t="s">
        <v>6148</v>
      </c>
    </row>
    <row r="180" spans="906:908" x14ac:dyDescent="0.7">
      <c r="AHV180" s="606" t="s">
        <v>6248</v>
      </c>
      <c r="AHW180" s="606" t="s">
        <v>6430</v>
      </c>
      <c r="AHX180" s="606" t="s">
        <v>6013</v>
      </c>
    </row>
    <row r="181" spans="906:908" x14ac:dyDescent="0.7">
      <c r="AHV181" s="606" t="s">
        <v>6248</v>
      </c>
      <c r="AHW181" s="606" t="s">
        <v>6431</v>
      </c>
      <c r="AHX181" s="606" t="s">
        <v>6432</v>
      </c>
    </row>
    <row r="182" spans="906:908" x14ac:dyDescent="0.7">
      <c r="AHV182" s="606" t="s">
        <v>6248</v>
      </c>
      <c r="AHW182" s="606" t="s">
        <v>6433</v>
      </c>
      <c r="AHX182" s="606" t="s">
        <v>6434</v>
      </c>
    </row>
    <row r="183" spans="906:908" x14ac:dyDescent="0.7">
      <c r="AHV183" s="606" t="s">
        <v>6248</v>
      </c>
      <c r="AHW183" s="606" t="s">
        <v>6435</v>
      </c>
      <c r="AHX183" s="606" t="s">
        <v>6436</v>
      </c>
    </row>
    <row r="184" spans="906:908" x14ac:dyDescent="0.7">
      <c r="AHV184" s="606" t="s">
        <v>6248</v>
      </c>
      <c r="AHW184" s="606" t="s">
        <v>6437</v>
      </c>
      <c r="AHX184" s="606" t="s">
        <v>6438</v>
      </c>
    </row>
    <row r="185" spans="906:908" x14ac:dyDescent="0.7">
      <c r="AHV185" s="606" t="s">
        <v>6248</v>
      </c>
      <c r="AHW185" s="606" t="s">
        <v>6439</v>
      </c>
      <c r="AHX185" s="606" t="s">
        <v>6440</v>
      </c>
    </row>
    <row r="186" spans="906:908" x14ac:dyDescent="0.7">
      <c r="AHV186" s="606" t="s">
        <v>6248</v>
      </c>
      <c r="AHW186" s="606" t="s">
        <v>6441</v>
      </c>
      <c r="AHX186" s="606" t="s">
        <v>6442</v>
      </c>
    </row>
    <row r="187" spans="906:908" x14ac:dyDescent="0.7">
      <c r="AHV187" s="606" t="s">
        <v>6248</v>
      </c>
      <c r="AHW187" s="606" t="s">
        <v>6443</v>
      </c>
      <c r="AHX187" s="606" t="s">
        <v>6444</v>
      </c>
    </row>
  </sheetData>
  <autoFilter ref="A61:AHX158" xr:uid="{918EE6E0-A912-429B-9970-8ED68FB551AA}"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9BC9-E8E3-4480-8AC8-2F8547D81144}">
  <sheetPr>
    <tabColor rgb="FF66FF66"/>
  </sheetPr>
  <dimension ref="A1:AIC191"/>
  <sheetViews>
    <sheetView zoomScale="80" zoomScaleNormal="80" workbookViewId="0">
      <pane xSplit="4" ySplit="5" topLeftCell="E33" activePane="bottomRight" state="frozen"/>
      <selection pane="topRight" activeCell="E1" sqref="E1"/>
      <selection pane="bottomLeft" activeCell="A6" sqref="A6"/>
      <selection pane="bottomRight" activeCell="E46" sqref="E46"/>
    </sheetView>
  </sheetViews>
  <sheetFormatPr defaultColWidth="8.8984375" defaultRowHeight="21" x14ac:dyDescent="0.6"/>
  <cols>
    <col min="1" max="1" width="7.19921875" style="260" customWidth="1"/>
    <col min="2" max="2" width="8.8984375" style="260"/>
    <col min="3" max="3" width="33.796875" style="260" customWidth="1"/>
    <col min="4" max="906" width="17.296875" style="260" customWidth="1"/>
    <col min="907" max="907" width="20" style="260" bestFit="1" customWidth="1"/>
    <col min="908" max="908" width="9.69921875" style="260" bestFit="1" customWidth="1"/>
    <col min="909" max="913" width="8.8984375" style="645"/>
    <col min="914" max="16384" width="8.8984375" style="260"/>
  </cols>
  <sheetData>
    <row r="1" spans="1:907" x14ac:dyDescent="0.6">
      <c r="A1" s="599"/>
      <c r="B1" s="599"/>
      <c r="C1" s="599"/>
      <c r="D1" s="599">
        <v>1</v>
      </c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  <c r="Y1" s="599"/>
      <c r="Z1" s="599"/>
      <c r="AA1" s="599"/>
      <c r="AB1" s="599"/>
      <c r="AC1" s="599"/>
      <c r="AD1" s="599"/>
      <c r="AE1" s="599"/>
      <c r="AF1" s="599"/>
      <c r="AG1" s="599"/>
      <c r="AH1" s="599"/>
      <c r="AI1" s="599"/>
      <c r="AJ1" s="599"/>
      <c r="AK1" s="599"/>
      <c r="AL1" s="599"/>
      <c r="AM1" s="599"/>
      <c r="AN1" s="599"/>
      <c r="AO1" s="599"/>
      <c r="AP1" s="599"/>
      <c r="AQ1" s="599"/>
      <c r="AR1" s="599"/>
      <c r="AS1" s="599"/>
      <c r="AT1" s="599"/>
      <c r="AU1" s="599"/>
      <c r="AV1" s="599"/>
      <c r="AW1" s="599"/>
      <c r="AX1" s="599"/>
      <c r="AY1" s="599"/>
      <c r="AZ1" s="599"/>
      <c r="BA1" s="599"/>
      <c r="BB1" s="599"/>
      <c r="BC1" s="599"/>
      <c r="BD1" s="599"/>
      <c r="BE1" s="599"/>
      <c r="BF1" s="599"/>
      <c r="BG1" s="599"/>
      <c r="BH1" s="599"/>
      <c r="BI1" s="599"/>
      <c r="BJ1" s="599"/>
      <c r="BK1" s="599"/>
      <c r="BL1" s="599"/>
      <c r="BM1" s="599"/>
      <c r="BN1" s="599"/>
      <c r="BO1" s="599"/>
      <c r="BP1" s="599"/>
      <c r="BQ1" s="599"/>
      <c r="BR1" s="599"/>
      <c r="BS1" s="599"/>
      <c r="BT1" s="599"/>
      <c r="BU1" s="599"/>
      <c r="BV1" s="599"/>
      <c r="BW1" s="599"/>
      <c r="BX1" s="599"/>
      <c r="BY1" s="599"/>
      <c r="BZ1" s="599"/>
      <c r="CA1" s="599"/>
      <c r="CB1" s="599"/>
      <c r="CC1" s="599"/>
      <c r="CD1" s="599"/>
      <c r="CE1" s="599"/>
      <c r="CF1" s="599"/>
      <c r="CG1" s="599"/>
      <c r="CH1" s="599"/>
      <c r="CI1" s="599"/>
      <c r="CJ1" s="599"/>
      <c r="CK1" s="599"/>
      <c r="CL1" s="599"/>
      <c r="CM1" s="599"/>
      <c r="CN1" s="599"/>
      <c r="CO1" s="599"/>
      <c r="CP1" s="599"/>
      <c r="CQ1" s="599"/>
      <c r="CR1" s="599"/>
      <c r="CS1" s="599"/>
      <c r="CT1" s="599"/>
      <c r="CU1" s="599"/>
      <c r="CV1" s="599"/>
      <c r="CW1" s="599"/>
      <c r="CX1" s="599"/>
      <c r="CY1" s="599"/>
      <c r="CZ1" s="599"/>
      <c r="DA1" s="599"/>
      <c r="DB1" s="599"/>
      <c r="DC1" s="599">
        <v>2</v>
      </c>
      <c r="DD1" s="599"/>
      <c r="DE1" s="599"/>
      <c r="DF1" s="599"/>
      <c r="DG1" s="599"/>
      <c r="DH1" s="599"/>
      <c r="DI1" s="599"/>
      <c r="DJ1" s="599"/>
      <c r="DK1" s="599"/>
      <c r="DL1" s="599"/>
      <c r="DM1" s="599"/>
      <c r="DN1" s="599"/>
      <c r="DO1" s="599"/>
      <c r="DP1" s="599"/>
      <c r="DQ1" s="599"/>
      <c r="DR1" s="599"/>
      <c r="DS1" s="599"/>
      <c r="DT1" s="599"/>
      <c r="DU1" s="599"/>
      <c r="DV1" s="599"/>
      <c r="DW1" s="599"/>
      <c r="DX1" s="599"/>
      <c r="DY1" s="599"/>
      <c r="DZ1" s="599"/>
      <c r="EA1" s="599"/>
      <c r="EB1" s="599"/>
      <c r="EC1" s="599"/>
      <c r="ED1" s="599"/>
      <c r="EE1" s="599"/>
      <c r="EF1" s="599"/>
      <c r="EG1" s="599"/>
      <c r="EH1" s="599"/>
      <c r="EI1" s="599"/>
      <c r="EJ1" s="599"/>
      <c r="EK1" s="599"/>
      <c r="EL1" s="599"/>
      <c r="EM1" s="599"/>
      <c r="EN1" s="599"/>
      <c r="EO1" s="599"/>
      <c r="EP1" s="599"/>
      <c r="EQ1" s="599"/>
      <c r="ER1" s="599"/>
      <c r="ES1" s="599"/>
      <c r="ET1" s="599"/>
      <c r="EU1" s="599"/>
      <c r="EV1" s="599"/>
      <c r="EW1" s="599"/>
      <c r="EX1" s="599">
        <v>3</v>
      </c>
      <c r="EY1" s="599"/>
      <c r="EZ1" s="599"/>
      <c r="FA1" s="599"/>
      <c r="FB1" s="599"/>
      <c r="FC1" s="599"/>
      <c r="FD1" s="599"/>
      <c r="FE1" s="599"/>
      <c r="FF1" s="599"/>
      <c r="FG1" s="599"/>
      <c r="FH1" s="599"/>
      <c r="FI1" s="599"/>
      <c r="FJ1" s="599"/>
      <c r="FK1" s="599"/>
      <c r="FL1" s="599"/>
      <c r="FM1" s="599"/>
      <c r="FN1" s="599"/>
      <c r="FO1" s="599"/>
      <c r="FP1" s="599"/>
      <c r="FQ1" s="599"/>
      <c r="FR1" s="599"/>
      <c r="FS1" s="599"/>
      <c r="FT1" s="599"/>
      <c r="FU1" s="599"/>
      <c r="FV1" s="599"/>
      <c r="FW1" s="599"/>
      <c r="FX1" s="599"/>
      <c r="FY1" s="599"/>
      <c r="FZ1" s="599"/>
      <c r="GA1" s="599"/>
      <c r="GB1" s="599"/>
      <c r="GC1" s="599"/>
      <c r="GD1" s="599"/>
      <c r="GE1" s="599"/>
      <c r="GF1" s="599"/>
      <c r="GG1" s="599"/>
      <c r="GH1" s="599"/>
      <c r="GI1" s="599"/>
      <c r="GJ1" s="599"/>
      <c r="GK1" s="599"/>
      <c r="GL1" s="599"/>
      <c r="GM1" s="599"/>
      <c r="GN1" s="599"/>
      <c r="GO1" s="599"/>
      <c r="GP1" s="599"/>
      <c r="GQ1" s="599"/>
      <c r="GR1" s="599"/>
      <c r="GS1" s="599"/>
      <c r="GT1" s="599"/>
      <c r="GU1" s="599"/>
      <c r="GV1" s="599"/>
      <c r="GW1" s="599"/>
      <c r="GX1" s="599"/>
      <c r="GY1" s="599"/>
      <c r="GZ1" s="599">
        <v>4</v>
      </c>
      <c r="HA1" s="599"/>
      <c r="HB1" s="599"/>
      <c r="HC1" s="599"/>
      <c r="HD1" s="599"/>
      <c r="HE1" s="599"/>
      <c r="HF1" s="599"/>
      <c r="HG1" s="599"/>
      <c r="HH1" s="599"/>
      <c r="HI1" s="599"/>
      <c r="HJ1" s="599"/>
      <c r="HK1" s="599"/>
      <c r="HL1" s="599"/>
      <c r="HM1" s="599"/>
      <c r="HN1" s="599"/>
      <c r="HO1" s="599"/>
      <c r="HP1" s="599"/>
      <c r="HQ1" s="599"/>
      <c r="HR1" s="599"/>
      <c r="HS1" s="599"/>
      <c r="HT1" s="599"/>
      <c r="HU1" s="599"/>
      <c r="HV1" s="599"/>
      <c r="HW1" s="599"/>
      <c r="HX1" s="599"/>
      <c r="HY1" s="599"/>
      <c r="HZ1" s="599"/>
      <c r="IA1" s="599"/>
      <c r="IB1" s="599"/>
      <c r="IC1" s="599"/>
      <c r="ID1" s="599"/>
      <c r="IE1" s="599"/>
      <c r="IF1" s="599"/>
      <c r="IG1" s="599"/>
      <c r="IH1" s="599"/>
      <c r="II1" s="599"/>
      <c r="IJ1" s="599"/>
      <c r="IK1" s="599"/>
      <c r="IL1" s="599"/>
      <c r="IM1" s="599"/>
      <c r="IN1" s="599"/>
      <c r="IO1" s="599"/>
      <c r="IP1" s="599"/>
      <c r="IQ1" s="599"/>
      <c r="IR1" s="599"/>
      <c r="IS1" s="599"/>
      <c r="IT1" s="599"/>
      <c r="IU1" s="599"/>
      <c r="IV1" s="599"/>
      <c r="IW1" s="599"/>
      <c r="IX1" s="599"/>
      <c r="IY1" s="599"/>
      <c r="IZ1" s="599"/>
      <c r="JA1" s="599"/>
      <c r="JB1" s="599"/>
      <c r="JC1" s="599"/>
      <c r="JD1" s="599"/>
      <c r="JE1" s="599"/>
      <c r="JF1" s="599"/>
      <c r="JG1" s="599"/>
      <c r="JH1" s="599"/>
      <c r="JI1" s="599"/>
      <c r="JJ1" s="599"/>
      <c r="JK1" s="599"/>
      <c r="JL1" s="599"/>
      <c r="JM1" s="599"/>
      <c r="JN1" s="599"/>
      <c r="JO1" s="599"/>
      <c r="JP1" s="599"/>
      <c r="JQ1" s="599"/>
      <c r="JR1" s="599"/>
      <c r="JS1" s="599"/>
      <c r="JT1" s="599">
        <v>5</v>
      </c>
      <c r="JU1" s="599"/>
      <c r="JV1" s="599"/>
      <c r="JW1" s="599"/>
      <c r="JX1" s="599"/>
      <c r="JY1" s="599"/>
      <c r="JZ1" s="599"/>
      <c r="KA1" s="599"/>
      <c r="KB1" s="599"/>
      <c r="KC1" s="599"/>
      <c r="KD1" s="599"/>
      <c r="KE1" s="599"/>
      <c r="KF1" s="599"/>
      <c r="KG1" s="599"/>
      <c r="KH1" s="599"/>
      <c r="KI1" s="599"/>
      <c r="KJ1" s="599"/>
      <c r="KK1" s="599"/>
      <c r="KL1" s="599"/>
      <c r="KM1" s="599"/>
      <c r="KN1" s="599"/>
      <c r="KO1" s="599"/>
      <c r="KP1" s="599"/>
      <c r="KQ1" s="599"/>
      <c r="KR1" s="599"/>
      <c r="KS1" s="599"/>
      <c r="KT1" s="599"/>
      <c r="KU1" s="599"/>
      <c r="KV1" s="599"/>
      <c r="KW1" s="599"/>
      <c r="KX1" s="599"/>
      <c r="KY1" s="599"/>
      <c r="KZ1" s="599"/>
      <c r="LA1" s="599"/>
      <c r="LB1" s="599"/>
      <c r="LC1" s="599"/>
      <c r="LD1" s="599"/>
      <c r="LE1" s="599"/>
      <c r="LF1" s="599"/>
      <c r="LG1" s="599"/>
      <c r="LH1" s="599"/>
      <c r="LI1" s="599"/>
      <c r="LJ1" s="599"/>
      <c r="LK1" s="599"/>
      <c r="LL1" s="599"/>
      <c r="LM1" s="599"/>
      <c r="LN1" s="599"/>
      <c r="LO1" s="599"/>
      <c r="LP1" s="599"/>
      <c r="LQ1" s="599"/>
      <c r="LR1" s="599"/>
      <c r="LS1" s="599"/>
      <c r="LT1" s="599"/>
      <c r="LU1" s="599"/>
      <c r="LV1" s="599"/>
      <c r="LW1" s="599"/>
      <c r="LX1" s="599"/>
      <c r="LY1" s="599"/>
      <c r="LZ1" s="599"/>
      <c r="MA1" s="599"/>
      <c r="MB1" s="599"/>
      <c r="MC1" s="599"/>
      <c r="MD1" s="599"/>
      <c r="ME1" s="599"/>
      <c r="MF1" s="599"/>
      <c r="MG1" s="599"/>
      <c r="MH1" s="599"/>
      <c r="MI1" s="599">
        <v>6</v>
      </c>
      <c r="MJ1" s="599"/>
      <c r="MK1" s="599"/>
      <c r="ML1" s="599"/>
      <c r="MM1" s="599"/>
      <c r="MN1" s="599"/>
      <c r="MO1" s="599"/>
      <c r="MP1" s="599"/>
      <c r="MQ1" s="599"/>
      <c r="MR1" s="599"/>
      <c r="MS1" s="599"/>
      <c r="MT1" s="599"/>
      <c r="MU1" s="599"/>
      <c r="MV1" s="599"/>
      <c r="MW1" s="599"/>
      <c r="MX1" s="599"/>
      <c r="MY1" s="599"/>
      <c r="MZ1" s="599"/>
      <c r="NA1" s="599"/>
      <c r="NB1" s="599"/>
      <c r="NC1" s="599"/>
      <c r="ND1" s="599"/>
      <c r="NE1" s="599"/>
      <c r="NF1" s="599"/>
      <c r="NG1" s="599"/>
      <c r="NH1" s="599"/>
      <c r="NI1" s="599"/>
      <c r="NJ1" s="599"/>
      <c r="NK1" s="599"/>
      <c r="NL1" s="599"/>
      <c r="NM1" s="599"/>
      <c r="NN1" s="599"/>
      <c r="NO1" s="599"/>
      <c r="NP1" s="599"/>
      <c r="NQ1" s="599"/>
      <c r="NR1" s="599"/>
      <c r="NS1" s="599"/>
      <c r="NT1" s="599"/>
      <c r="NU1" s="599"/>
      <c r="NV1" s="599"/>
      <c r="NW1" s="599"/>
      <c r="NX1" s="599"/>
      <c r="NY1" s="599"/>
      <c r="NZ1" s="599"/>
      <c r="OA1" s="599"/>
      <c r="OB1" s="599"/>
      <c r="OC1" s="599"/>
      <c r="OD1" s="599"/>
      <c r="OE1" s="599"/>
      <c r="OF1" s="599"/>
      <c r="OG1" s="599"/>
      <c r="OH1" s="599"/>
      <c r="OI1" s="599"/>
      <c r="OJ1" s="599"/>
      <c r="OK1" s="599"/>
      <c r="OL1" s="599"/>
      <c r="OM1" s="599"/>
      <c r="ON1" s="599"/>
      <c r="OO1" s="599"/>
      <c r="OP1" s="599"/>
      <c r="OQ1" s="599"/>
      <c r="OR1" s="599"/>
      <c r="OS1" s="599"/>
      <c r="OT1" s="599"/>
      <c r="OU1" s="599"/>
      <c r="OV1" s="599"/>
      <c r="OW1" s="599"/>
      <c r="OX1" s="599"/>
      <c r="OY1" s="599"/>
      <c r="OZ1" s="599"/>
      <c r="PA1" s="599"/>
      <c r="PB1" s="599"/>
      <c r="PC1" s="599"/>
      <c r="PD1" s="599">
        <v>7</v>
      </c>
      <c r="PE1" s="599"/>
      <c r="PF1" s="599"/>
      <c r="PG1" s="599"/>
      <c r="PH1" s="599"/>
      <c r="PI1" s="599"/>
      <c r="PJ1" s="599"/>
      <c r="PK1" s="599"/>
      <c r="PL1" s="599"/>
      <c r="PM1" s="599"/>
      <c r="PN1" s="599"/>
      <c r="PO1" s="599"/>
      <c r="PP1" s="599"/>
      <c r="PQ1" s="599"/>
      <c r="PR1" s="599"/>
      <c r="PS1" s="599"/>
      <c r="PT1" s="599"/>
      <c r="PU1" s="599"/>
      <c r="PV1" s="599"/>
      <c r="PW1" s="599"/>
      <c r="PX1" s="599"/>
      <c r="PY1" s="599"/>
      <c r="PZ1" s="599"/>
      <c r="QA1" s="599"/>
      <c r="QB1" s="599"/>
      <c r="QC1" s="599"/>
      <c r="QD1" s="599"/>
      <c r="QE1" s="599"/>
      <c r="QF1" s="599"/>
      <c r="QG1" s="599"/>
      <c r="QH1" s="599"/>
      <c r="QI1" s="599"/>
      <c r="QJ1" s="599"/>
      <c r="QK1" s="599"/>
      <c r="QL1" s="599"/>
      <c r="QM1" s="599"/>
      <c r="QN1" s="599"/>
      <c r="QO1" s="599"/>
      <c r="QP1" s="599"/>
      <c r="QQ1" s="599"/>
      <c r="QR1" s="599"/>
      <c r="QS1" s="599"/>
      <c r="QT1" s="599"/>
      <c r="QU1" s="599"/>
      <c r="QV1" s="599"/>
      <c r="QW1" s="599"/>
      <c r="QX1" s="599"/>
      <c r="QY1" s="599"/>
      <c r="QZ1" s="599"/>
      <c r="RA1" s="599"/>
      <c r="RB1" s="599"/>
      <c r="RC1" s="599"/>
      <c r="RD1" s="599"/>
      <c r="RE1" s="599"/>
      <c r="RF1" s="599"/>
      <c r="RG1" s="599"/>
      <c r="RH1" s="599"/>
      <c r="RI1" s="599"/>
      <c r="RJ1" s="599"/>
      <c r="RK1" s="599"/>
      <c r="RL1" s="599"/>
      <c r="RM1" s="599"/>
      <c r="RN1" s="599"/>
      <c r="RO1" s="599"/>
      <c r="RP1" s="599"/>
      <c r="RQ1" s="599"/>
      <c r="RR1" s="599"/>
      <c r="RS1" s="599"/>
      <c r="RT1" s="599"/>
      <c r="RU1" s="599"/>
      <c r="RV1" s="599"/>
      <c r="RW1" s="599"/>
      <c r="RX1" s="599"/>
      <c r="RY1" s="599"/>
      <c r="RZ1" s="599"/>
      <c r="SA1" s="599"/>
      <c r="SB1" s="599"/>
      <c r="SC1" s="599">
        <v>8</v>
      </c>
      <c r="SD1" s="599"/>
      <c r="SE1" s="599"/>
      <c r="SF1" s="599"/>
      <c r="SG1" s="599"/>
      <c r="SH1" s="599"/>
      <c r="SI1" s="599"/>
      <c r="SJ1" s="599"/>
      <c r="SK1" s="599"/>
      <c r="SL1" s="599"/>
      <c r="SM1" s="599"/>
      <c r="SN1" s="599"/>
      <c r="SO1" s="599"/>
      <c r="SP1" s="599"/>
      <c r="SQ1" s="599"/>
      <c r="SR1" s="599"/>
      <c r="SS1" s="599"/>
      <c r="ST1" s="599"/>
      <c r="SU1" s="599"/>
      <c r="SV1" s="599"/>
      <c r="SW1" s="599"/>
      <c r="SX1" s="599"/>
      <c r="SY1" s="599"/>
      <c r="SZ1" s="599"/>
      <c r="TA1" s="599"/>
      <c r="TB1" s="599"/>
      <c r="TC1" s="599"/>
      <c r="TD1" s="599"/>
      <c r="TE1" s="599"/>
      <c r="TF1" s="599"/>
      <c r="TG1" s="599"/>
      <c r="TH1" s="599"/>
      <c r="TI1" s="599"/>
      <c r="TJ1" s="599"/>
      <c r="TK1" s="599"/>
      <c r="TL1" s="599"/>
      <c r="TM1" s="599"/>
      <c r="TN1" s="599"/>
      <c r="TO1" s="599"/>
      <c r="TP1" s="599"/>
      <c r="TQ1" s="599"/>
      <c r="TR1" s="599"/>
      <c r="TS1" s="599"/>
      <c r="TT1" s="599"/>
      <c r="TU1" s="599"/>
      <c r="TV1" s="599"/>
      <c r="TW1" s="599"/>
      <c r="TX1" s="599"/>
      <c r="TY1" s="599"/>
      <c r="TZ1" s="599"/>
      <c r="UA1" s="599"/>
      <c r="UB1" s="599"/>
      <c r="UC1" s="599"/>
      <c r="UD1" s="599"/>
      <c r="UE1" s="599"/>
      <c r="UF1" s="599"/>
      <c r="UG1" s="599"/>
      <c r="UH1" s="599"/>
      <c r="UI1" s="599"/>
      <c r="UJ1" s="599"/>
      <c r="UK1" s="599"/>
      <c r="UL1" s="599"/>
      <c r="UM1" s="599"/>
      <c r="UN1" s="599"/>
      <c r="UO1" s="599"/>
      <c r="UP1" s="599"/>
      <c r="UQ1" s="599"/>
      <c r="UR1" s="599"/>
      <c r="US1" s="599"/>
      <c r="UT1" s="599"/>
      <c r="UU1" s="599"/>
      <c r="UV1" s="599"/>
      <c r="UW1" s="599"/>
      <c r="UX1" s="599"/>
      <c r="UY1" s="599"/>
      <c r="UZ1" s="599"/>
      <c r="VA1" s="599"/>
      <c r="VB1" s="599"/>
      <c r="VC1" s="599"/>
      <c r="VD1" s="599"/>
      <c r="VE1" s="599"/>
      <c r="VF1" s="599"/>
      <c r="VG1" s="599"/>
      <c r="VH1" s="599"/>
      <c r="VI1" s="599"/>
      <c r="VJ1" s="599"/>
      <c r="VK1" s="599"/>
      <c r="VL1" s="599"/>
      <c r="VM1" s="599">
        <v>9</v>
      </c>
      <c r="VN1" s="599"/>
      <c r="VO1" s="599"/>
      <c r="VP1" s="599"/>
      <c r="VQ1" s="599"/>
      <c r="VR1" s="599"/>
      <c r="VS1" s="599"/>
      <c r="VT1" s="599"/>
      <c r="VU1" s="599"/>
      <c r="VV1" s="599"/>
      <c r="VW1" s="599"/>
      <c r="VX1" s="599"/>
      <c r="VY1" s="599"/>
      <c r="VZ1" s="599"/>
      <c r="WA1" s="599"/>
      <c r="WB1" s="599"/>
      <c r="WC1" s="599"/>
      <c r="WD1" s="599"/>
      <c r="WE1" s="599"/>
      <c r="WF1" s="599"/>
      <c r="WG1" s="599"/>
      <c r="WH1" s="599"/>
      <c r="WI1" s="599"/>
      <c r="WJ1" s="599"/>
      <c r="WK1" s="599"/>
      <c r="WL1" s="599"/>
      <c r="WM1" s="599"/>
      <c r="WN1" s="599"/>
      <c r="WO1" s="599"/>
      <c r="WP1" s="599"/>
      <c r="WQ1" s="599"/>
      <c r="WR1" s="599"/>
      <c r="WS1" s="599"/>
      <c r="WT1" s="599"/>
      <c r="WU1" s="599"/>
      <c r="WV1" s="599"/>
      <c r="WW1" s="599"/>
      <c r="WX1" s="599"/>
      <c r="WY1" s="599"/>
      <c r="WZ1" s="599"/>
      <c r="XA1" s="599"/>
      <c r="XB1" s="599"/>
      <c r="XC1" s="599"/>
      <c r="XD1" s="599"/>
      <c r="XE1" s="599"/>
      <c r="XF1" s="599"/>
      <c r="XG1" s="599"/>
      <c r="XH1" s="599"/>
      <c r="XI1" s="599"/>
      <c r="XJ1" s="599"/>
      <c r="XK1" s="599"/>
      <c r="XL1" s="599"/>
      <c r="XM1" s="599"/>
      <c r="XN1" s="599"/>
      <c r="XO1" s="599"/>
      <c r="XP1" s="599"/>
      <c r="XQ1" s="599"/>
      <c r="XR1" s="599"/>
      <c r="XS1" s="599"/>
      <c r="XT1" s="599"/>
      <c r="XU1" s="599"/>
      <c r="XV1" s="599"/>
      <c r="XW1" s="599"/>
      <c r="XX1" s="599"/>
      <c r="XY1" s="599"/>
      <c r="XZ1" s="599"/>
      <c r="YA1" s="599"/>
      <c r="YB1" s="599"/>
      <c r="YC1" s="599"/>
      <c r="YD1" s="599"/>
      <c r="YE1" s="599"/>
      <c r="YF1" s="599"/>
      <c r="YG1" s="599"/>
      <c r="YH1" s="599"/>
      <c r="YI1" s="599"/>
      <c r="YJ1" s="599"/>
      <c r="YK1" s="599"/>
      <c r="YL1" s="599"/>
      <c r="YM1" s="599"/>
      <c r="YN1" s="599"/>
      <c r="YO1" s="599"/>
      <c r="YP1" s="599"/>
      <c r="YQ1" s="599"/>
      <c r="YR1" s="599"/>
      <c r="YS1" s="599"/>
      <c r="YT1" s="599"/>
      <c r="YU1" s="599"/>
      <c r="YV1" s="599"/>
      <c r="YW1" s="599"/>
      <c r="YX1" s="599">
        <v>10</v>
      </c>
      <c r="YY1" s="599"/>
      <c r="YZ1" s="599"/>
      <c r="ZA1" s="599"/>
      <c r="ZB1" s="599"/>
      <c r="ZC1" s="599"/>
      <c r="ZD1" s="599"/>
      <c r="ZE1" s="599"/>
      <c r="ZF1" s="599"/>
      <c r="ZG1" s="599"/>
      <c r="ZH1" s="599"/>
      <c r="ZI1" s="599"/>
      <c r="ZJ1" s="599"/>
      <c r="ZK1" s="599"/>
      <c r="ZL1" s="599"/>
      <c r="ZM1" s="599"/>
      <c r="ZN1" s="599"/>
      <c r="ZO1" s="599"/>
      <c r="ZP1" s="599"/>
      <c r="ZQ1" s="599"/>
      <c r="ZR1" s="599"/>
      <c r="ZS1" s="599"/>
      <c r="ZT1" s="599"/>
      <c r="ZU1" s="599"/>
      <c r="ZV1" s="599"/>
      <c r="ZW1" s="599"/>
      <c r="ZX1" s="599"/>
      <c r="ZY1" s="599"/>
      <c r="ZZ1" s="599"/>
      <c r="AAA1" s="599"/>
      <c r="AAB1" s="599"/>
      <c r="AAC1" s="599"/>
      <c r="AAD1" s="599"/>
      <c r="AAE1" s="599"/>
      <c r="AAF1" s="599"/>
      <c r="AAG1" s="599"/>
      <c r="AAH1" s="599"/>
      <c r="AAI1" s="599"/>
      <c r="AAJ1" s="599"/>
      <c r="AAK1" s="599"/>
      <c r="AAL1" s="599"/>
      <c r="AAM1" s="599"/>
      <c r="AAN1" s="599"/>
      <c r="AAO1" s="599"/>
      <c r="AAP1" s="599"/>
      <c r="AAQ1" s="599"/>
      <c r="AAR1" s="599"/>
      <c r="AAS1" s="599"/>
      <c r="AAT1" s="599"/>
      <c r="AAU1" s="599"/>
      <c r="AAV1" s="599"/>
      <c r="AAW1" s="599"/>
      <c r="AAX1" s="599"/>
      <c r="AAY1" s="599"/>
      <c r="AAZ1" s="599"/>
      <c r="ABA1" s="599"/>
      <c r="ABB1" s="599"/>
      <c r="ABC1" s="599"/>
      <c r="ABD1" s="599"/>
      <c r="ABE1" s="599"/>
      <c r="ABF1" s="599"/>
      <c r="ABG1" s="599"/>
      <c r="ABH1" s="599"/>
      <c r="ABI1" s="599"/>
      <c r="ABJ1" s="599"/>
      <c r="ABK1" s="599"/>
      <c r="ABL1" s="599"/>
      <c r="ABM1" s="599"/>
      <c r="ABN1" s="599"/>
      <c r="ABO1" s="599"/>
      <c r="ABP1" s="599"/>
      <c r="ABQ1" s="599">
        <v>11</v>
      </c>
      <c r="ABR1" s="599"/>
      <c r="ABS1" s="599"/>
      <c r="ABT1" s="599"/>
      <c r="ABU1" s="599"/>
      <c r="ABV1" s="599"/>
      <c r="ABW1" s="599"/>
      <c r="ABX1" s="599"/>
      <c r="ABY1" s="599"/>
      <c r="ABZ1" s="599"/>
      <c r="ACA1" s="599"/>
      <c r="ACB1" s="599"/>
      <c r="ACC1" s="599"/>
      <c r="ACD1" s="599"/>
      <c r="ACE1" s="599"/>
      <c r="ACF1" s="599"/>
      <c r="ACG1" s="599"/>
      <c r="ACH1" s="599"/>
      <c r="ACI1" s="599"/>
      <c r="ACJ1" s="599"/>
      <c r="ACK1" s="599"/>
      <c r="ACL1" s="599"/>
      <c r="ACM1" s="599"/>
      <c r="ACN1" s="599"/>
      <c r="ACO1" s="599"/>
      <c r="ACP1" s="599"/>
      <c r="ACQ1" s="599"/>
      <c r="ACR1" s="599"/>
      <c r="ACS1" s="599"/>
      <c r="ACT1" s="599"/>
      <c r="ACU1" s="599"/>
      <c r="ACV1" s="599"/>
      <c r="ACW1" s="599"/>
      <c r="ACX1" s="599"/>
      <c r="ACY1" s="599"/>
      <c r="ACZ1" s="599"/>
      <c r="ADA1" s="599"/>
      <c r="ADB1" s="599"/>
      <c r="ADC1" s="599"/>
      <c r="ADD1" s="599"/>
      <c r="ADE1" s="599"/>
      <c r="ADF1" s="599"/>
      <c r="ADG1" s="599"/>
      <c r="ADH1" s="599"/>
      <c r="ADI1" s="599"/>
      <c r="ADJ1" s="599"/>
      <c r="ADK1" s="599"/>
      <c r="ADL1" s="599"/>
      <c r="ADM1" s="599"/>
      <c r="ADN1" s="599"/>
      <c r="ADO1" s="599"/>
      <c r="ADP1" s="599"/>
      <c r="ADQ1" s="599"/>
      <c r="ADR1" s="599"/>
      <c r="ADS1" s="599"/>
      <c r="ADT1" s="599"/>
      <c r="ADU1" s="599"/>
      <c r="ADV1" s="599"/>
      <c r="ADW1" s="599"/>
      <c r="ADX1" s="599"/>
      <c r="ADY1" s="599"/>
      <c r="ADZ1" s="599"/>
      <c r="AEA1" s="599"/>
      <c r="AEB1" s="599"/>
      <c r="AEC1" s="599"/>
      <c r="AED1" s="599"/>
      <c r="AEE1" s="599"/>
      <c r="AEF1" s="599"/>
      <c r="AEG1" s="599"/>
      <c r="AEH1" s="599"/>
      <c r="AEI1" s="599"/>
      <c r="AEJ1" s="599"/>
      <c r="AEK1" s="599"/>
      <c r="AEL1" s="599"/>
      <c r="AEM1" s="599"/>
      <c r="AEN1" s="599"/>
      <c r="AEO1" s="599"/>
      <c r="AEP1" s="599"/>
      <c r="AEQ1" s="599"/>
      <c r="AER1" s="599"/>
      <c r="AES1" s="599"/>
      <c r="AET1" s="599"/>
      <c r="AEU1" s="599">
        <v>12</v>
      </c>
      <c r="AEV1" s="599"/>
      <c r="AEW1" s="599"/>
      <c r="AEX1" s="599"/>
      <c r="AEY1" s="599"/>
      <c r="AEZ1" s="599"/>
      <c r="AFA1" s="599"/>
      <c r="AFB1" s="599"/>
      <c r="AFC1" s="599"/>
      <c r="AFD1" s="599"/>
      <c r="AFE1" s="599"/>
      <c r="AFF1" s="599"/>
      <c r="AFG1" s="599"/>
      <c r="AFH1" s="599"/>
      <c r="AFI1" s="599"/>
      <c r="AFJ1" s="599"/>
      <c r="AFK1" s="599"/>
      <c r="AFL1" s="599"/>
      <c r="AFM1" s="599"/>
      <c r="AFN1" s="599"/>
      <c r="AFO1" s="599"/>
      <c r="AFP1" s="599"/>
      <c r="AFQ1" s="599"/>
      <c r="AFR1" s="599"/>
      <c r="AFS1" s="599"/>
      <c r="AFT1" s="599"/>
      <c r="AFU1" s="599"/>
      <c r="AFV1" s="599"/>
      <c r="AFW1" s="599"/>
      <c r="AFX1" s="599"/>
      <c r="AFY1" s="599"/>
      <c r="AFZ1" s="599"/>
      <c r="AGA1" s="599"/>
      <c r="AGB1" s="599"/>
      <c r="AGC1" s="599"/>
      <c r="AGD1" s="599"/>
      <c r="AGE1" s="599"/>
      <c r="AGF1" s="599"/>
      <c r="AGG1" s="599"/>
      <c r="AGH1" s="599"/>
      <c r="AGI1" s="599"/>
      <c r="AGJ1" s="599"/>
      <c r="AGK1" s="599"/>
      <c r="AGL1" s="599"/>
      <c r="AGM1" s="599"/>
      <c r="AGN1" s="599"/>
      <c r="AGO1" s="599"/>
      <c r="AGP1" s="599"/>
      <c r="AGQ1" s="599"/>
      <c r="AGR1" s="599"/>
      <c r="AGS1" s="599"/>
      <c r="AGT1" s="599"/>
      <c r="AGU1" s="599"/>
      <c r="AGV1" s="599"/>
      <c r="AGW1" s="599"/>
      <c r="AGX1" s="599"/>
      <c r="AGY1" s="599"/>
      <c r="AGZ1" s="599"/>
      <c r="AHA1" s="599"/>
      <c r="AHB1" s="599"/>
      <c r="AHC1" s="599"/>
      <c r="AHD1" s="599"/>
      <c r="AHE1" s="599"/>
      <c r="AHF1" s="599"/>
      <c r="AHG1" s="599"/>
      <c r="AHH1" s="599"/>
      <c r="AHI1" s="599"/>
      <c r="AHJ1" s="599"/>
      <c r="AHK1" s="599"/>
      <c r="AHL1" s="599"/>
      <c r="AHM1" s="599"/>
      <c r="AHN1" s="599"/>
      <c r="AHO1" s="599"/>
      <c r="AHP1" s="599"/>
      <c r="AHQ1" s="599"/>
      <c r="AHR1" s="599"/>
      <c r="AHS1" s="599"/>
      <c r="AHT1" s="599"/>
      <c r="AHU1" s="599"/>
      <c r="AHV1" s="599"/>
      <c r="AHW1" s="599" t="s">
        <v>2095</v>
      </c>
    </row>
    <row r="2" spans="1:907" x14ac:dyDescent="0.6">
      <c r="A2" s="599"/>
      <c r="B2" s="599"/>
      <c r="C2" s="599"/>
      <c r="D2" s="599" t="s">
        <v>1184</v>
      </c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 t="s">
        <v>1185</v>
      </c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599"/>
      <c r="AI2" s="599"/>
      <c r="AJ2" s="599"/>
      <c r="AK2" s="599"/>
      <c r="AL2" s="599"/>
      <c r="AM2" s="599"/>
      <c r="AN2" s="599"/>
      <c r="AO2" s="599"/>
      <c r="AP2" s="599"/>
      <c r="AQ2" s="599"/>
      <c r="AR2" s="599"/>
      <c r="AS2" s="599"/>
      <c r="AT2" s="599"/>
      <c r="AU2" s="599" t="s">
        <v>1186</v>
      </c>
      <c r="AV2" s="599"/>
      <c r="AW2" s="599"/>
      <c r="AX2" s="599"/>
      <c r="AY2" s="599"/>
      <c r="AZ2" s="599"/>
      <c r="BA2" s="599"/>
      <c r="BB2" s="599"/>
      <c r="BC2" s="599"/>
      <c r="BD2" s="599"/>
      <c r="BE2" s="599"/>
      <c r="BF2" s="599"/>
      <c r="BG2" s="599"/>
      <c r="BH2" s="599"/>
      <c r="BI2" s="599"/>
      <c r="BJ2" s="599" t="s">
        <v>1187</v>
      </c>
      <c r="BK2" s="599"/>
      <c r="BL2" s="599"/>
      <c r="BM2" s="599"/>
      <c r="BN2" s="599"/>
      <c r="BO2" s="599"/>
      <c r="BP2" s="599"/>
      <c r="BQ2" s="599"/>
      <c r="BR2" s="599"/>
      <c r="BS2" s="599" t="s">
        <v>1188</v>
      </c>
      <c r="BT2" s="599"/>
      <c r="BU2" s="599"/>
      <c r="BV2" s="599"/>
      <c r="BW2" s="599"/>
      <c r="BX2" s="599"/>
      <c r="BY2" s="599"/>
      <c r="BZ2" s="599"/>
      <c r="CA2" s="599" t="s">
        <v>1189</v>
      </c>
      <c r="CB2" s="599"/>
      <c r="CC2" s="599"/>
      <c r="CD2" s="599"/>
      <c r="CE2" s="599"/>
      <c r="CF2" s="599"/>
      <c r="CG2" s="599"/>
      <c r="CH2" s="599" t="s">
        <v>1190</v>
      </c>
      <c r="CI2" s="599"/>
      <c r="CJ2" s="599"/>
      <c r="CK2" s="599"/>
      <c r="CL2" s="599"/>
      <c r="CM2" s="599"/>
      <c r="CN2" s="599"/>
      <c r="CO2" s="599"/>
      <c r="CP2" s="599"/>
      <c r="CQ2" s="599"/>
      <c r="CR2" s="599"/>
      <c r="CS2" s="599"/>
      <c r="CT2" s="599"/>
      <c r="CU2" s="599" t="s">
        <v>1191</v>
      </c>
      <c r="CV2" s="599"/>
      <c r="CW2" s="599"/>
      <c r="CX2" s="599"/>
      <c r="CY2" s="599"/>
      <c r="CZ2" s="599"/>
      <c r="DA2" s="599"/>
      <c r="DB2" s="599"/>
      <c r="DC2" s="599" t="s">
        <v>1192</v>
      </c>
      <c r="DD2" s="599"/>
      <c r="DE2" s="599"/>
      <c r="DF2" s="599"/>
      <c r="DG2" s="599"/>
      <c r="DH2" s="599"/>
      <c r="DI2" s="599"/>
      <c r="DJ2" s="599"/>
      <c r="DK2" s="599"/>
      <c r="DL2" s="599" t="s">
        <v>1193</v>
      </c>
      <c r="DM2" s="599"/>
      <c r="DN2" s="599"/>
      <c r="DO2" s="599"/>
      <c r="DP2" s="599"/>
      <c r="DQ2" s="599"/>
      <c r="DR2" s="599"/>
      <c r="DS2" s="599"/>
      <c r="DT2" s="599"/>
      <c r="DU2" s="599" t="s">
        <v>1194</v>
      </c>
      <c r="DV2" s="599"/>
      <c r="DW2" s="599"/>
      <c r="DX2" s="599"/>
      <c r="DY2" s="599"/>
      <c r="DZ2" s="599"/>
      <c r="EA2" s="599"/>
      <c r="EB2" s="599"/>
      <c r="EC2" s="599"/>
      <c r="ED2" s="599"/>
      <c r="EE2" s="599"/>
      <c r="EF2" s="599" t="s">
        <v>1195</v>
      </c>
      <c r="EG2" s="599"/>
      <c r="EH2" s="599"/>
      <c r="EI2" s="599"/>
      <c r="EJ2" s="599"/>
      <c r="EK2" s="599"/>
      <c r="EL2" s="599"/>
      <c r="EM2" s="599"/>
      <c r="EN2" s="599"/>
      <c r="EO2" s="599" t="s">
        <v>1196</v>
      </c>
      <c r="EP2" s="599"/>
      <c r="EQ2" s="599"/>
      <c r="ER2" s="599"/>
      <c r="ES2" s="599"/>
      <c r="ET2" s="599"/>
      <c r="EU2" s="599"/>
      <c r="EV2" s="599"/>
      <c r="EW2" s="599"/>
      <c r="EX2" s="599" t="s">
        <v>1197</v>
      </c>
      <c r="EY2" s="599"/>
      <c r="EZ2" s="599"/>
      <c r="FA2" s="599"/>
      <c r="FB2" s="599"/>
      <c r="FC2" s="599"/>
      <c r="FD2" s="599"/>
      <c r="FE2" s="599"/>
      <c r="FF2" s="599"/>
      <c r="FG2" s="599"/>
      <c r="FH2" s="599"/>
      <c r="FI2" s="599"/>
      <c r="FJ2" s="599" t="s">
        <v>1198</v>
      </c>
      <c r="FK2" s="599"/>
      <c r="FL2" s="599"/>
      <c r="FM2" s="599"/>
      <c r="FN2" s="599"/>
      <c r="FO2" s="599"/>
      <c r="FP2" s="599"/>
      <c r="FQ2" s="599"/>
      <c r="FR2" s="599" t="s">
        <v>1199</v>
      </c>
      <c r="FS2" s="599"/>
      <c r="FT2" s="599"/>
      <c r="FU2" s="599"/>
      <c r="FV2" s="599"/>
      <c r="FW2" s="599"/>
      <c r="FX2" s="599"/>
      <c r="FY2" s="599"/>
      <c r="FZ2" s="599"/>
      <c r="GA2" s="599"/>
      <c r="GB2" s="599"/>
      <c r="GC2" s="599"/>
      <c r="GD2" s="599"/>
      <c r="GE2" s="599"/>
      <c r="GF2" s="599" t="s">
        <v>1200</v>
      </c>
      <c r="GG2" s="599"/>
      <c r="GH2" s="599"/>
      <c r="GI2" s="599"/>
      <c r="GJ2" s="599"/>
      <c r="GK2" s="599"/>
      <c r="GL2" s="599"/>
      <c r="GM2" s="599"/>
      <c r="GN2" s="599"/>
      <c r="GO2" s="599"/>
      <c r="GP2" s="599"/>
      <c r="GQ2" s="599"/>
      <c r="GR2" s="599" t="s">
        <v>1201</v>
      </c>
      <c r="GS2" s="599"/>
      <c r="GT2" s="599"/>
      <c r="GU2" s="599"/>
      <c r="GV2" s="599"/>
      <c r="GW2" s="599"/>
      <c r="GX2" s="599"/>
      <c r="GY2" s="599"/>
      <c r="GZ2" s="599" t="s">
        <v>1202</v>
      </c>
      <c r="HA2" s="599"/>
      <c r="HB2" s="599"/>
      <c r="HC2" s="599"/>
      <c r="HD2" s="599" t="s">
        <v>1203</v>
      </c>
      <c r="HE2" s="599"/>
      <c r="HF2" s="599"/>
      <c r="HG2" s="599"/>
      <c r="HH2" s="599"/>
      <c r="HI2" s="599"/>
      <c r="HJ2" s="599"/>
      <c r="HK2" s="599"/>
      <c r="HL2" s="599" t="s">
        <v>1204</v>
      </c>
      <c r="HM2" s="599"/>
      <c r="HN2" s="599"/>
      <c r="HO2" s="599"/>
      <c r="HP2" s="599"/>
      <c r="HQ2" s="599"/>
      <c r="HR2" s="599"/>
      <c r="HS2" s="599"/>
      <c r="HT2" s="599" t="s">
        <v>1205</v>
      </c>
      <c r="HU2" s="599"/>
      <c r="HV2" s="599"/>
      <c r="HW2" s="599"/>
      <c r="HX2" s="599"/>
      <c r="HY2" s="599"/>
      <c r="HZ2" s="599"/>
      <c r="IA2" s="599"/>
      <c r="IB2" s="599"/>
      <c r="IC2" s="599"/>
      <c r="ID2" s="599"/>
      <c r="IE2" s="599"/>
      <c r="IF2" s="599"/>
      <c r="IG2" s="599"/>
      <c r="IH2" s="599"/>
      <c r="II2" s="599"/>
      <c r="IJ2" s="599" t="s">
        <v>1206</v>
      </c>
      <c r="IK2" s="599"/>
      <c r="IL2" s="599"/>
      <c r="IM2" s="599"/>
      <c r="IN2" s="599"/>
      <c r="IO2" s="599"/>
      <c r="IP2" s="599"/>
      <c r="IQ2" s="599"/>
      <c r="IR2" s="599"/>
      <c r="IS2" s="599"/>
      <c r="IT2" s="599"/>
      <c r="IU2" s="599" t="s">
        <v>1207</v>
      </c>
      <c r="IV2" s="599"/>
      <c r="IW2" s="599"/>
      <c r="IX2" s="599"/>
      <c r="IY2" s="599"/>
      <c r="IZ2" s="599"/>
      <c r="JA2" s="599"/>
      <c r="JB2" s="599"/>
      <c r="JC2" s="599"/>
      <c r="JD2" s="599"/>
      <c r="JE2" s="599"/>
      <c r="JF2" s="599"/>
      <c r="JG2" s="599" t="s">
        <v>1208</v>
      </c>
      <c r="JH2" s="599"/>
      <c r="JI2" s="599"/>
      <c r="JJ2" s="599"/>
      <c r="JK2" s="599"/>
      <c r="JL2" s="599"/>
      <c r="JM2" s="599" t="s">
        <v>1209</v>
      </c>
      <c r="JN2" s="599"/>
      <c r="JO2" s="599"/>
      <c r="JP2" s="599"/>
      <c r="JQ2" s="599"/>
      <c r="JR2" s="599"/>
      <c r="JS2" s="599"/>
      <c r="JT2" s="599" t="s">
        <v>1210</v>
      </c>
      <c r="JU2" s="599"/>
      <c r="JV2" s="599"/>
      <c r="JW2" s="599"/>
      <c r="JX2" s="599"/>
      <c r="JY2" s="599"/>
      <c r="JZ2" s="599"/>
      <c r="KA2" s="599"/>
      <c r="KB2" s="599"/>
      <c r="KC2" s="599"/>
      <c r="KD2" s="599"/>
      <c r="KE2" s="599"/>
      <c r="KF2" s="599"/>
      <c r="KG2" s="599"/>
      <c r="KH2" s="599"/>
      <c r="KI2" s="599"/>
      <c r="KJ2" s="599" t="s">
        <v>1211</v>
      </c>
      <c r="KK2" s="599"/>
      <c r="KL2" s="599"/>
      <c r="KM2" s="599"/>
      <c r="KN2" s="599"/>
      <c r="KO2" s="599"/>
      <c r="KP2" s="599"/>
      <c r="KQ2" s="599"/>
      <c r="KR2" s="599"/>
      <c r="KS2" s="599" t="s">
        <v>1212</v>
      </c>
      <c r="KT2" s="599"/>
      <c r="KU2" s="599"/>
      <c r="KV2" s="599"/>
      <c r="KW2" s="599"/>
      <c r="KX2" s="599"/>
      <c r="KY2" s="599"/>
      <c r="KZ2" s="599"/>
      <c r="LA2" s="599" t="s">
        <v>1213</v>
      </c>
      <c r="LB2" s="599"/>
      <c r="LC2" s="599"/>
      <c r="LD2" s="599"/>
      <c r="LE2" s="599"/>
      <c r="LF2" s="599"/>
      <c r="LG2" s="599"/>
      <c r="LH2" s="599"/>
      <c r="LI2" s="599" t="s">
        <v>1214</v>
      </c>
      <c r="LJ2" s="599"/>
      <c r="LK2" s="599"/>
      <c r="LL2" s="599"/>
      <c r="LM2" s="599"/>
      <c r="LN2" s="599"/>
      <c r="LO2" s="599"/>
      <c r="LP2" s="599"/>
      <c r="LQ2" s="599"/>
      <c r="LR2" s="599"/>
      <c r="LS2" s="599"/>
      <c r="LT2" s="599" t="s">
        <v>1215</v>
      </c>
      <c r="LU2" s="599"/>
      <c r="LV2" s="599"/>
      <c r="LW2" s="599" t="s">
        <v>1216</v>
      </c>
      <c r="LX2" s="599"/>
      <c r="LY2" s="599" t="s">
        <v>1217</v>
      </c>
      <c r="LZ2" s="599"/>
      <c r="MA2" s="599"/>
      <c r="MB2" s="599"/>
      <c r="MC2" s="599"/>
      <c r="MD2" s="599"/>
      <c r="ME2" s="599"/>
      <c r="MF2" s="599"/>
      <c r="MG2" s="599"/>
      <c r="MH2" s="599"/>
      <c r="MI2" s="599" t="s">
        <v>1218</v>
      </c>
      <c r="MJ2" s="599"/>
      <c r="MK2" s="599"/>
      <c r="ML2" s="599"/>
      <c r="MM2" s="599"/>
      <c r="MN2" s="599"/>
      <c r="MO2" s="599"/>
      <c r="MP2" s="599"/>
      <c r="MQ2" s="599"/>
      <c r="MR2" s="599"/>
      <c r="MS2" s="599"/>
      <c r="MT2" s="599"/>
      <c r="MU2" s="599" t="s">
        <v>1219</v>
      </c>
      <c r="MV2" s="599"/>
      <c r="MW2" s="599"/>
      <c r="MX2" s="599"/>
      <c r="MY2" s="599"/>
      <c r="MZ2" s="599"/>
      <c r="NA2" s="599"/>
      <c r="NB2" s="599"/>
      <c r="NC2" s="599"/>
      <c r="ND2" s="599"/>
      <c r="NE2" s="599"/>
      <c r="NF2" s="599" t="s">
        <v>1220</v>
      </c>
      <c r="NG2" s="599"/>
      <c r="NH2" s="599"/>
      <c r="NI2" s="599"/>
      <c r="NJ2" s="599"/>
      <c r="NK2" s="599"/>
      <c r="NL2" s="599"/>
      <c r="NM2" s="599"/>
      <c r="NN2" s="599"/>
      <c r="NO2" s="599"/>
      <c r="NP2" s="599"/>
      <c r="NQ2" s="599"/>
      <c r="NR2" s="599" t="s">
        <v>1221</v>
      </c>
      <c r="NS2" s="599"/>
      <c r="NT2" s="599"/>
      <c r="NU2" s="599"/>
      <c r="NV2" s="599"/>
      <c r="NW2" s="599"/>
      <c r="NX2" s="599"/>
      <c r="NY2" s="599" t="s">
        <v>1222</v>
      </c>
      <c r="NZ2" s="599"/>
      <c r="OA2" s="599"/>
      <c r="OB2" s="599"/>
      <c r="OC2" s="599"/>
      <c r="OD2" s="599"/>
      <c r="OE2" s="599"/>
      <c r="OF2" s="599" t="s">
        <v>1223</v>
      </c>
      <c r="OG2" s="599"/>
      <c r="OH2" s="599"/>
      <c r="OI2" s="599"/>
      <c r="OJ2" s="599"/>
      <c r="OK2" s="599"/>
      <c r="OL2" s="599"/>
      <c r="OM2" s="599"/>
      <c r="ON2" s="599"/>
      <c r="OO2" s="599" t="s">
        <v>1224</v>
      </c>
      <c r="OP2" s="599"/>
      <c r="OQ2" s="599"/>
      <c r="OR2" s="599"/>
      <c r="OS2" s="599"/>
      <c r="OT2" s="599"/>
      <c r="OU2" s="599" t="s">
        <v>1225</v>
      </c>
      <c r="OV2" s="599"/>
      <c r="OW2" s="599"/>
      <c r="OX2" s="599"/>
      <c r="OY2" s="599"/>
      <c r="OZ2" s="599"/>
      <c r="PA2" s="599"/>
      <c r="PB2" s="599"/>
      <c r="PC2" s="599"/>
      <c r="PD2" s="599" t="s">
        <v>1226</v>
      </c>
      <c r="PE2" s="599"/>
      <c r="PF2" s="599"/>
      <c r="PG2" s="599"/>
      <c r="PH2" s="599"/>
      <c r="PI2" s="599"/>
      <c r="PJ2" s="599"/>
      <c r="PK2" s="599"/>
      <c r="PL2" s="599"/>
      <c r="PM2" s="599"/>
      <c r="PN2" s="599"/>
      <c r="PO2" s="599"/>
      <c r="PP2" s="599"/>
      <c r="PQ2" s="599"/>
      <c r="PR2" s="599"/>
      <c r="PS2" s="599"/>
      <c r="PT2" s="599"/>
      <c r="PU2" s="599"/>
      <c r="PV2" s="599" t="s">
        <v>1227</v>
      </c>
      <c r="PW2" s="599"/>
      <c r="PX2" s="599"/>
      <c r="PY2" s="599"/>
      <c r="PZ2" s="599"/>
      <c r="QA2" s="599"/>
      <c r="QB2" s="599"/>
      <c r="QC2" s="599"/>
      <c r="QD2" s="599"/>
      <c r="QE2" s="599"/>
      <c r="QF2" s="599"/>
      <c r="QG2" s="599"/>
      <c r="QH2" s="599"/>
      <c r="QI2" s="599"/>
      <c r="QJ2" s="599"/>
      <c r="QK2" s="599"/>
      <c r="QL2" s="599"/>
      <c r="QM2" s="599"/>
      <c r="QN2" s="599"/>
      <c r="QO2" s="599"/>
      <c r="QP2" s="599"/>
      <c r="QQ2" s="599"/>
      <c r="QR2" s="599"/>
      <c r="QS2" s="599"/>
      <c r="QT2" s="599"/>
      <c r="QU2" s="599"/>
      <c r="QV2" s="599" t="s">
        <v>1228</v>
      </c>
      <c r="QW2" s="599"/>
      <c r="QX2" s="599"/>
      <c r="QY2" s="599"/>
      <c r="QZ2" s="599"/>
      <c r="RA2" s="599"/>
      <c r="RB2" s="599"/>
      <c r="RC2" s="599"/>
      <c r="RD2" s="599"/>
      <c r="RE2" s="599"/>
      <c r="RF2" s="599"/>
      <c r="RG2" s="599"/>
      <c r="RH2" s="599"/>
      <c r="RI2" s="599" t="s">
        <v>1229</v>
      </c>
      <c r="RJ2" s="599"/>
      <c r="RK2" s="599"/>
      <c r="RL2" s="599"/>
      <c r="RM2" s="599"/>
      <c r="RN2" s="599"/>
      <c r="RO2" s="599"/>
      <c r="RP2" s="599"/>
      <c r="RQ2" s="599"/>
      <c r="RR2" s="599"/>
      <c r="RS2" s="599"/>
      <c r="RT2" s="599"/>
      <c r="RU2" s="599"/>
      <c r="RV2" s="599"/>
      <c r="RW2" s="599"/>
      <c r="RX2" s="599"/>
      <c r="RY2" s="599"/>
      <c r="RZ2" s="599"/>
      <c r="SA2" s="599"/>
      <c r="SB2" s="599"/>
      <c r="SC2" s="599" t="s">
        <v>1230</v>
      </c>
      <c r="SD2" s="599"/>
      <c r="SE2" s="599"/>
      <c r="SF2" s="599"/>
      <c r="SG2" s="599"/>
      <c r="SH2" s="599"/>
      <c r="SI2" s="599"/>
      <c r="SJ2" s="599"/>
      <c r="SK2" s="599"/>
      <c r="SL2" s="599"/>
      <c r="SM2" s="599"/>
      <c r="SN2" s="599"/>
      <c r="SO2" s="599" t="s">
        <v>1231</v>
      </c>
      <c r="SP2" s="599"/>
      <c r="SQ2" s="599"/>
      <c r="SR2" s="599"/>
      <c r="SS2" s="599"/>
      <c r="ST2" s="599"/>
      <c r="SU2" s="599"/>
      <c r="SV2" s="599"/>
      <c r="SW2" s="599" t="s">
        <v>1232</v>
      </c>
      <c r="SX2" s="599"/>
      <c r="SY2" s="599"/>
      <c r="SZ2" s="599"/>
      <c r="TA2" s="599"/>
      <c r="TB2" s="599"/>
      <c r="TC2" s="599"/>
      <c r="TD2" s="599"/>
      <c r="TE2" s="599"/>
      <c r="TF2" s="599"/>
      <c r="TG2" s="599"/>
      <c r="TH2" s="599"/>
      <c r="TI2" s="599"/>
      <c r="TJ2" s="599"/>
      <c r="TK2" s="599" t="s">
        <v>1233</v>
      </c>
      <c r="TL2" s="599"/>
      <c r="TM2" s="599"/>
      <c r="TN2" s="599"/>
      <c r="TO2" s="599"/>
      <c r="TP2" s="599"/>
      <c r="TQ2" s="599"/>
      <c r="TR2" s="599"/>
      <c r="TS2" s="599"/>
      <c r="TT2" s="599"/>
      <c r="TU2" s="599"/>
      <c r="TV2" s="599"/>
      <c r="TW2" s="599"/>
      <c r="TX2" s="599"/>
      <c r="TY2" s="599"/>
      <c r="TZ2" s="599"/>
      <c r="UA2" s="599"/>
      <c r="UB2" s="599"/>
      <c r="UC2" s="599" t="s">
        <v>1234</v>
      </c>
      <c r="UD2" s="599"/>
      <c r="UE2" s="599"/>
      <c r="UF2" s="599"/>
      <c r="UG2" s="599"/>
      <c r="UH2" s="599"/>
      <c r="UI2" s="599"/>
      <c r="UJ2" s="599"/>
      <c r="UK2" s="599"/>
      <c r="UL2" s="599" t="s">
        <v>1235</v>
      </c>
      <c r="UM2" s="599"/>
      <c r="UN2" s="599"/>
      <c r="UO2" s="599"/>
      <c r="UP2" s="599"/>
      <c r="UQ2" s="599"/>
      <c r="UR2" s="599" t="s">
        <v>1236</v>
      </c>
      <c r="US2" s="599"/>
      <c r="UT2" s="599"/>
      <c r="UU2" s="599"/>
      <c r="UV2" s="599"/>
      <c r="UW2" s="599"/>
      <c r="UX2" s="599"/>
      <c r="UY2" s="599"/>
      <c r="UZ2" s="599"/>
      <c r="VA2" s="599"/>
      <c r="VB2" s="599"/>
      <c r="VC2" s="599"/>
      <c r="VD2" s="599"/>
      <c r="VE2" s="599"/>
      <c r="VF2" s="599"/>
      <c r="VG2" s="599"/>
      <c r="VH2" s="599"/>
      <c r="VI2" s="599"/>
      <c r="VJ2" s="599"/>
      <c r="VK2" s="599"/>
      <c r="VL2" s="599"/>
      <c r="VM2" s="599" t="s">
        <v>1237</v>
      </c>
      <c r="VN2" s="599"/>
      <c r="VO2" s="599"/>
      <c r="VP2" s="599"/>
      <c r="VQ2" s="599"/>
      <c r="VR2" s="599"/>
      <c r="VS2" s="599"/>
      <c r="VT2" s="599"/>
      <c r="VU2" s="599"/>
      <c r="VV2" s="599"/>
      <c r="VW2" s="599"/>
      <c r="VX2" s="599"/>
      <c r="VY2" s="599"/>
      <c r="VZ2" s="599"/>
      <c r="WA2" s="599"/>
      <c r="WB2" s="599"/>
      <c r="WC2" s="599" t="s">
        <v>1238</v>
      </c>
      <c r="WD2" s="599"/>
      <c r="WE2" s="599"/>
      <c r="WF2" s="599"/>
      <c r="WG2" s="599"/>
      <c r="WH2" s="599"/>
      <c r="WI2" s="599"/>
      <c r="WJ2" s="599"/>
      <c r="WK2" s="599"/>
      <c r="WL2" s="599"/>
      <c r="WM2" s="599"/>
      <c r="WN2" s="599"/>
      <c r="WO2" s="599"/>
      <c r="WP2" s="599"/>
      <c r="WQ2" s="599"/>
      <c r="WR2" s="599"/>
      <c r="WS2" s="599"/>
      <c r="WT2" s="599"/>
      <c r="WU2" s="599"/>
      <c r="WV2" s="599"/>
      <c r="WW2" s="599"/>
      <c r="WX2" s="599"/>
      <c r="WY2" s="599"/>
      <c r="WZ2" s="599"/>
      <c r="XA2" s="599"/>
      <c r="XB2" s="599"/>
      <c r="XC2" s="599"/>
      <c r="XD2" s="599"/>
      <c r="XE2" s="599"/>
      <c r="XF2" s="599"/>
      <c r="XG2" s="599"/>
      <c r="XH2" s="599"/>
      <c r="XI2" s="599"/>
      <c r="XJ2" s="599" t="s">
        <v>1239</v>
      </c>
      <c r="XK2" s="599"/>
      <c r="XL2" s="599"/>
      <c r="XM2" s="599"/>
      <c r="XN2" s="599"/>
      <c r="XO2" s="599"/>
      <c r="XP2" s="599"/>
      <c r="XQ2" s="599"/>
      <c r="XR2" s="599"/>
      <c r="XS2" s="599"/>
      <c r="XT2" s="599"/>
      <c r="XU2" s="599"/>
      <c r="XV2" s="599"/>
      <c r="XW2" s="599"/>
      <c r="XX2" s="599"/>
      <c r="XY2" s="599"/>
      <c r="XZ2" s="599"/>
      <c r="YA2" s="599"/>
      <c r="YB2" s="599"/>
      <c r="YC2" s="599"/>
      <c r="YD2" s="599"/>
      <c r="YE2" s="599"/>
      <c r="YF2" s="599"/>
      <c r="YG2" s="599" t="s">
        <v>1240</v>
      </c>
      <c r="YH2" s="599"/>
      <c r="YI2" s="599"/>
      <c r="YJ2" s="599"/>
      <c r="YK2" s="599"/>
      <c r="YL2" s="599"/>
      <c r="YM2" s="599"/>
      <c r="YN2" s="599"/>
      <c r="YO2" s="599"/>
      <c r="YP2" s="599"/>
      <c r="YQ2" s="599"/>
      <c r="YR2" s="599"/>
      <c r="YS2" s="599"/>
      <c r="YT2" s="599"/>
      <c r="YU2" s="599"/>
      <c r="YV2" s="599"/>
      <c r="YW2" s="599"/>
      <c r="YX2" s="599" t="s">
        <v>1241</v>
      </c>
      <c r="YY2" s="599"/>
      <c r="YZ2" s="599"/>
      <c r="ZA2" s="599"/>
      <c r="ZB2" s="599"/>
      <c r="ZC2" s="599"/>
      <c r="ZD2" s="599"/>
      <c r="ZE2" s="599" t="s">
        <v>1242</v>
      </c>
      <c r="ZF2" s="599"/>
      <c r="ZG2" s="599"/>
      <c r="ZH2" s="599"/>
      <c r="ZI2" s="599"/>
      <c r="ZJ2" s="599"/>
      <c r="ZK2" s="599"/>
      <c r="ZL2" s="599"/>
      <c r="ZM2" s="599"/>
      <c r="ZN2" s="599" t="s">
        <v>1243</v>
      </c>
      <c r="ZO2" s="599"/>
      <c r="ZP2" s="599"/>
      <c r="ZQ2" s="599"/>
      <c r="ZR2" s="599"/>
      <c r="ZS2" s="599"/>
      <c r="ZT2" s="599"/>
      <c r="ZU2" s="599"/>
      <c r="ZV2" s="599"/>
      <c r="ZW2" s="599"/>
      <c r="ZX2" s="599"/>
      <c r="ZY2" s="599"/>
      <c r="ZZ2" s="599"/>
      <c r="AAA2" s="599"/>
      <c r="AAB2" s="599"/>
      <c r="AAC2" s="599"/>
      <c r="AAD2" s="599"/>
      <c r="AAE2" s="599"/>
      <c r="AAF2" s="599"/>
      <c r="AAG2" s="599"/>
      <c r="AAH2" s="599"/>
      <c r="AAI2" s="599"/>
      <c r="AAJ2" s="599" t="s">
        <v>1244</v>
      </c>
      <c r="AAK2" s="599"/>
      <c r="AAL2" s="599"/>
      <c r="AAM2" s="599"/>
      <c r="AAN2" s="599"/>
      <c r="AAO2" s="599"/>
      <c r="AAP2" s="599"/>
      <c r="AAQ2" s="599" t="s">
        <v>1245</v>
      </c>
      <c r="AAR2" s="599"/>
      <c r="AAS2" s="599"/>
      <c r="AAT2" s="599"/>
      <c r="AAU2" s="599"/>
      <c r="AAV2" s="599"/>
      <c r="AAW2" s="599"/>
      <c r="AAX2" s="599"/>
      <c r="AAY2" s="599"/>
      <c r="AAZ2" s="599"/>
      <c r="ABA2" s="599"/>
      <c r="ABB2" s="599"/>
      <c r="ABC2" s="599"/>
      <c r="ABD2" s="599"/>
      <c r="ABE2" s="599"/>
      <c r="ABF2" s="599"/>
      <c r="ABG2" s="599"/>
      <c r="ABH2" s="599"/>
      <c r="ABI2" s="599"/>
      <c r="ABJ2" s="599"/>
      <c r="ABK2" s="599"/>
      <c r="ABL2" s="599"/>
      <c r="ABM2" s="599"/>
      <c r="ABN2" s="599"/>
      <c r="ABO2" s="599"/>
      <c r="ABP2" s="599"/>
      <c r="ABQ2" s="599" t="s">
        <v>1246</v>
      </c>
      <c r="ABR2" s="599"/>
      <c r="ABS2" s="599"/>
      <c r="ABT2" s="599"/>
      <c r="ABU2" s="599"/>
      <c r="ABV2" s="599"/>
      <c r="ABW2" s="599"/>
      <c r="ABX2" s="599"/>
      <c r="ABY2" s="599"/>
      <c r="ABZ2" s="599" t="s">
        <v>1247</v>
      </c>
      <c r="ACA2" s="599"/>
      <c r="ACB2" s="599"/>
      <c r="ACC2" s="599"/>
      <c r="ACD2" s="599"/>
      <c r="ACE2" s="599"/>
      <c r="ACF2" s="599"/>
      <c r="ACG2" s="599"/>
      <c r="ACH2" s="599"/>
      <c r="ACI2" s="599"/>
      <c r="ACJ2" s="599"/>
      <c r="ACK2" s="599" t="s">
        <v>1248</v>
      </c>
      <c r="ACL2" s="599"/>
      <c r="ACM2" s="599"/>
      <c r="ACN2" s="599"/>
      <c r="ACO2" s="599"/>
      <c r="ACP2" s="599"/>
      <c r="ACQ2" s="599"/>
      <c r="ACR2" s="599"/>
      <c r="ACS2" s="599"/>
      <c r="ACT2" s="599"/>
      <c r="ACU2" s="599"/>
      <c r="ACV2" s="599"/>
      <c r="ACW2" s="599"/>
      <c r="ACX2" s="599"/>
      <c r="ACY2" s="599"/>
      <c r="ACZ2" s="599"/>
      <c r="ADA2" s="599"/>
      <c r="ADB2" s="599"/>
      <c r="ADC2" s="599"/>
      <c r="ADD2" s="599"/>
      <c r="ADE2" s="599"/>
      <c r="ADF2" s="599"/>
      <c r="ADG2" s="599"/>
      <c r="ADH2" s="599" t="s">
        <v>1249</v>
      </c>
      <c r="ADI2" s="599"/>
      <c r="ADJ2" s="599"/>
      <c r="ADK2" s="599"/>
      <c r="ADL2" s="599"/>
      <c r="ADM2" s="599"/>
      <c r="ADN2" s="599"/>
      <c r="ADO2" s="599"/>
      <c r="ADP2" s="599"/>
      <c r="ADQ2" s="599" t="s">
        <v>1250</v>
      </c>
      <c r="ADR2" s="599"/>
      <c r="ADS2" s="599"/>
      <c r="ADT2" s="599"/>
      <c r="ADU2" s="599" t="s">
        <v>1251</v>
      </c>
      <c r="ADV2" s="599"/>
      <c r="ADW2" s="599"/>
      <c r="ADX2" s="599"/>
      <c r="ADY2" s="599"/>
      <c r="ADZ2" s="599" t="s">
        <v>1252</v>
      </c>
      <c r="AEA2" s="599"/>
      <c r="AEB2" s="599"/>
      <c r="AEC2" s="599"/>
      <c r="AED2" s="599"/>
      <c r="AEE2" s="599"/>
      <c r="AEF2" s="599"/>
      <c r="AEG2" s="599"/>
      <c r="AEH2" s="599"/>
      <c r="AEI2" s="599"/>
      <c r="AEJ2" s="599"/>
      <c r="AEK2" s="599"/>
      <c r="AEL2" s="599"/>
      <c r="AEM2" s="599"/>
      <c r="AEN2" s="599"/>
      <c r="AEO2" s="599"/>
      <c r="AEP2" s="599"/>
      <c r="AEQ2" s="599"/>
      <c r="AER2" s="599"/>
      <c r="AES2" s="599"/>
      <c r="AET2" s="599"/>
      <c r="AEU2" s="599" t="s">
        <v>1253</v>
      </c>
      <c r="AEV2" s="599"/>
      <c r="AEW2" s="599"/>
      <c r="AEX2" s="599"/>
      <c r="AEY2" s="599"/>
      <c r="AEZ2" s="599"/>
      <c r="AFA2" s="599"/>
      <c r="AFB2" s="599"/>
      <c r="AFC2" s="599"/>
      <c r="AFD2" s="599"/>
      <c r="AFE2" s="599" t="s">
        <v>1254</v>
      </c>
      <c r="AFF2" s="599"/>
      <c r="AFG2" s="599"/>
      <c r="AFH2" s="599"/>
      <c r="AFI2" s="599"/>
      <c r="AFJ2" s="599"/>
      <c r="AFK2" s="599"/>
      <c r="AFL2" s="599"/>
      <c r="AFM2" s="599"/>
      <c r="AFN2" s="599"/>
      <c r="AFO2" s="599"/>
      <c r="AFP2" s="599"/>
      <c r="AFQ2" s="599"/>
      <c r="AFR2" s="599" t="s">
        <v>1255</v>
      </c>
      <c r="AFS2" s="599"/>
      <c r="AFT2" s="599"/>
      <c r="AFU2" s="599"/>
      <c r="AFV2" s="599"/>
      <c r="AFW2" s="599"/>
      <c r="AFX2" s="599"/>
      <c r="AFY2" s="599"/>
      <c r="AFZ2" s="599"/>
      <c r="AGA2" s="599"/>
      <c r="AGB2" s="599"/>
      <c r="AGC2" s="599"/>
      <c r="AGD2" s="599" t="s">
        <v>1256</v>
      </c>
      <c r="AGE2" s="599"/>
      <c r="AGF2" s="599"/>
      <c r="AGG2" s="599"/>
      <c r="AGH2" s="599"/>
      <c r="AGI2" s="599"/>
      <c r="AGJ2" s="599"/>
      <c r="AGK2" s="599"/>
      <c r="AGL2" s="599"/>
      <c r="AGM2" s="599"/>
      <c r="AGN2" s="599"/>
      <c r="AGO2" s="599" t="s">
        <v>1257</v>
      </c>
      <c r="AGP2" s="599"/>
      <c r="AGQ2" s="599"/>
      <c r="AGR2" s="599"/>
      <c r="AGS2" s="599"/>
      <c r="AGT2" s="599"/>
      <c r="AGU2" s="599"/>
      <c r="AGV2" s="599"/>
      <c r="AGW2" s="599" t="s">
        <v>1258</v>
      </c>
      <c r="AGX2" s="599"/>
      <c r="AGY2" s="599"/>
      <c r="AGZ2" s="599"/>
      <c r="AHA2" s="599"/>
      <c r="AHB2" s="599"/>
      <c r="AHC2" s="599"/>
      <c r="AHD2" s="599"/>
      <c r="AHE2" s="599"/>
      <c r="AHF2" s="599"/>
      <c r="AHG2" s="599"/>
      <c r="AHH2" s="599"/>
      <c r="AHI2" s="599"/>
      <c r="AHJ2" s="599"/>
      <c r="AHK2" s="599"/>
      <c r="AHL2" s="599"/>
      <c r="AHM2" s="599"/>
      <c r="AHN2" s="599" t="s">
        <v>1259</v>
      </c>
      <c r="AHO2" s="599"/>
      <c r="AHP2" s="599"/>
      <c r="AHQ2" s="599"/>
      <c r="AHR2" s="599"/>
      <c r="AHS2" s="599"/>
      <c r="AHT2" s="599"/>
      <c r="AHU2" s="612" t="s">
        <v>1238</v>
      </c>
      <c r="AHV2" s="612" t="s">
        <v>1199</v>
      </c>
      <c r="AHW2" s="599"/>
    </row>
    <row r="3" spans="1:907" x14ac:dyDescent="0.6">
      <c r="A3" s="599"/>
      <c r="B3" s="599"/>
      <c r="C3" s="599"/>
      <c r="D3" s="599" t="s">
        <v>2594</v>
      </c>
      <c r="E3" s="599" t="s">
        <v>2598</v>
      </c>
      <c r="F3" s="599" t="s">
        <v>2602</v>
      </c>
      <c r="G3" s="599" t="s">
        <v>2606</v>
      </c>
      <c r="H3" s="599" t="s">
        <v>2610</v>
      </c>
      <c r="I3" s="599" t="s">
        <v>2614</v>
      </c>
      <c r="J3" s="599" t="s">
        <v>2618</v>
      </c>
      <c r="K3" s="599" t="s">
        <v>2622</v>
      </c>
      <c r="L3" s="599" t="s">
        <v>2626</v>
      </c>
      <c r="M3" s="599" t="s">
        <v>2630</v>
      </c>
      <c r="N3" s="599" t="s">
        <v>2634</v>
      </c>
      <c r="O3" s="599" t="s">
        <v>2638</v>
      </c>
      <c r="P3" s="599" t="s">
        <v>2642</v>
      </c>
      <c r="Q3" s="599" t="s">
        <v>2646</v>
      </c>
      <c r="R3" s="599" t="s">
        <v>2650</v>
      </c>
      <c r="S3" s="599" t="s">
        <v>2654</v>
      </c>
      <c r="T3" s="599" t="s">
        <v>2658</v>
      </c>
      <c r="U3" s="599" t="s">
        <v>2662</v>
      </c>
      <c r="V3" s="599" t="s">
        <v>6473</v>
      </c>
      <c r="W3" s="599" t="s">
        <v>2278</v>
      </c>
      <c r="X3" s="599" t="s">
        <v>2286</v>
      </c>
      <c r="Y3" s="599" t="s">
        <v>2294</v>
      </c>
      <c r="Z3" s="599" t="s">
        <v>2301</v>
      </c>
      <c r="AA3" s="599" t="s">
        <v>2306</v>
      </c>
      <c r="AB3" s="599" t="s">
        <v>2310</v>
      </c>
      <c r="AC3" s="599" t="s">
        <v>2314</v>
      </c>
      <c r="AD3" s="599" t="s">
        <v>2318</v>
      </c>
      <c r="AE3" s="599" t="s">
        <v>2322</v>
      </c>
      <c r="AF3" s="599" t="s">
        <v>2326</v>
      </c>
      <c r="AG3" s="599" t="s">
        <v>2330</v>
      </c>
      <c r="AH3" s="599" t="s">
        <v>2335</v>
      </c>
      <c r="AI3" s="599" t="s">
        <v>2339</v>
      </c>
      <c r="AJ3" s="599" t="s">
        <v>2343</v>
      </c>
      <c r="AK3" s="599" t="s">
        <v>2347</v>
      </c>
      <c r="AL3" s="599" t="s">
        <v>2351</v>
      </c>
      <c r="AM3" s="599" t="s">
        <v>2355</v>
      </c>
      <c r="AN3" s="599" t="s">
        <v>2359</v>
      </c>
      <c r="AO3" s="599" t="s">
        <v>2363</v>
      </c>
      <c r="AP3" s="599" t="s">
        <v>2367</v>
      </c>
      <c r="AQ3" s="599" t="s">
        <v>2371</v>
      </c>
      <c r="AR3" s="599" t="s">
        <v>2375</v>
      </c>
      <c r="AS3" s="599" t="s">
        <v>2379</v>
      </c>
      <c r="AT3" s="599" t="s">
        <v>2383</v>
      </c>
      <c r="AU3" s="599" t="s">
        <v>2501</v>
      </c>
      <c r="AV3" s="599" t="s">
        <v>2504</v>
      </c>
      <c r="AW3" s="599" t="s">
        <v>2508</v>
      </c>
      <c r="AX3" s="599" t="s">
        <v>2512</v>
      </c>
      <c r="AY3" s="599" t="s">
        <v>2516</v>
      </c>
      <c r="AZ3" s="599" t="s">
        <v>2520</v>
      </c>
      <c r="BA3" s="599" t="s">
        <v>2524</v>
      </c>
      <c r="BB3" s="599" t="s">
        <v>2528</v>
      </c>
      <c r="BC3" s="599" t="s">
        <v>2532</v>
      </c>
      <c r="BD3" s="599" t="s">
        <v>2536</v>
      </c>
      <c r="BE3" s="599" t="s">
        <v>2540</v>
      </c>
      <c r="BF3" s="599" t="s">
        <v>2544</v>
      </c>
      <c r="BG3" s="599" t="s">
        <v>2548</v>
      </c>
      <c r="BH3" s="599" t="s">
        <v>2552</v>
      </c>
      <c r="BI3" s="599" t="s">
        <v>2556</v>
      </c>
      <c r="BJ3" s="599" t="s">
        <v>2559</v>
      </c>
      <c r="BK3" s="599" t="s">
        <v>2562</v>
      </c>
      <c r="BL3" s="599" t="s">
        <v>2566</v>
      </c>
      <c r="BM3" s="599" t="s">
        <v>2570</v>
      </c>
      <c r="BN3" s="599" t="s">
        <v>2574</v>
      </c>
      <c r="BO3" s="599" t="s">
        <v>2578</v>
      </c>
      <c r="BP3" s="599" t="s">
        <v>2582</v>
      </c>
      <c r="BQ3" s="599" t="s">
        <v>2586</v>
      </c>
      <c r="BR3" s="599" t="s">
        <v>2590</v>
      </c>
      <c r="BS3" s="599" t="s">
        <v>2470</v>
      </c>
      <c r="BT3" s="599" t="s">
        <v>2473</v>
      </c>
      <c r="BU3" s="599" t="s">
        <v>2477</v>
      </c>
      <c r="BV3" s="599" t="s">
        <v>2481</v>
      </c>
      <c r="BW3" s="599" t="s">
        <v>2485</v>
      </c>
      <c r="BX3" s="599" t="s">
        <v>2489</v>
      </c>
      <c r="BY3" s="599" t="s">
        <v>2493</v>
      </c>
      <c r="BZ3" s="599" t="s">
        <v>2497</v>
      </c>
      <c r="CA3" s="599" t="s">
        <v>2666</v>
      </c>
      <c r="CB3" s="599" t="s">
        <v>2670</v>
      </c>
      <c r="CC3" s="599" t="s">
        <v>2674</v>
      </c>
      <c r="CD3" s="599" t="s">
        <v>2678</v>
      </c>
      <c r="CE3" s="599" t="s">
        <v>2682</v>
      </c>
      <c r="CF3" s="599" t="s">
        <v>2686</v>
      </c>
      <c r="CG3" s="599" t="s">
        <v>2690</v>
      </c>
      <c r="CH3" s="599" t="s">
        <v>2419</v>
      </c>
      <c r="CI3" s="599" t="s">
        <v>2422</v>
      </c>
      <c r="CJ3" s="599" t="s">
        <v>2426</v>
      </c>
      <c r="CK3" s="599" t="s">
        <v>2430</v>
      </c>
      <c r="CL3" s="599" t="s">
        <v>2434</v>
      </c>
      <c r="CM3" s="599" t="s">
        <v>2438</v>
      </c>
      <c r="CN3" s="599" t="s">
        <v>2442</v>
      </c>
      <c r="CO3" s="599" t="s">
        <v>2446</v>
      </c>
      <c r="CP3" s="599" t="s">
        <v>2450</v>
      </c>
      <c r="CQ3" s="599" t="s">
        <v>2454</v>
      </c>
      <c r="CR3" s="599" t="s">
        <v>2458</v>
      </c>
      <c r="CS3" s="599" t="s">
        <v>2462</v>
      </c>
      <c r="CT3" s="599" t="s">
        <v>2466</v>
      </c>
      <c r="CU3" s="599" t="s">
        <v>2388</v>
      </c>
      <c r="CV3" s="599" t="s">
        <v>2391</v>
      </c>
      <c r="CW3" s="599" t="s">
        <v>2395</v>
      </c>
      <c r="CX3" s="599" t="s">
        <v>2399</v>
      </c>
      <c r="CY3" s="599" t="s">
        <v>2403</v>
      </c>
      <c r="CZ3" s="599" t="s">
        <v>2407</v>
      </c>
      <c r="DA3" s="599" t="s">
        <v>2411</v>
      </c>
      <c r="DB3" s="599" t="s">
        <v>2415</v>
      </c>
      <c r="DC3" s="599" t="s">
        <v>2729</v>
      </c>
      <c r="DD3" s="599" t="s">
        <v>2733</v>
      </c>
      <c r="DE3" s="599" t="s">
        <v>2737</v>
      </c>
      <c r="DF3" s="599" t="s">
        <v>2741</v>
      </c>
      <c r="DG3" s="599" t="s">
        <v>2745</v>
      </c>
      <c r="DH3" s="599" t="s">
        <v>2749</v>
      </c>
      <c r="DI3" s="599" t="s">
        <v>2753</v>
      </c>
      <c r="DJ3" s="599" t="s">
        <v>2757</v>
      </c>
      <c r="DK3" s="599" t="s">
        <v>2761</v>
      </c>
      <c r="DL3" s="599" t="s">
        <v>2800</v>
      </c>
      <c r="DM3" s="599" t="s">
        <v>2804</v>
      </c>
      <c r="DN3" s="599" t="s">
        <v>2808</v>
      </c>
      <c r="DO3" s="599" t="s">
        <v>2812</v>
      </c>
      <c r="DP3" s="599" t="s">
        <v>2816</v>
      </c>
      <c r="DQ3" s="599" t="s">
        <v>2820</v>
      </c>
      <c r="DR3" s="599" t="s">
        <v>2824</v>
      </c>
      <c r="DS3" s="599" t="s">
        <v>2828</v>
      </c>
      <c r="DT3" s="599" t="s">
        <v>2832</v>
      </c>
      <c r="DU3" s="599" t="s">
        <v>2836</v>
      </c>
      <c r="DV3" s="599" t="s">
        <v>2839</v>
      </c>
      <c r="DW3" s="599" t="s">
        <v>2843</v>
      </c>
      <c r="DX3" s="599" t="s">
        <v>2847</v>
      </c>
      <c r="DY3" s="599" t="s">
        <v>2851</v>
      </c>
      <c r="DZ3" s="599" t="s">
        <v>2855</v>
      </c>
      <c r="EA3" s="599" t="s">
        <v>2859</v>
      </c>
      <c r="EB3" s="599" t="s">
        <v>2863</v>
      </c>
      <c r="EC3" s="599" t="s">
        <v>2867</v>
      </c>
      <c r="ED3" s="599" t="s">
        <v>2871</v>
      </c>
      <c r="EE3" s="599" t="s">
        <v>2875</v>
      </c>
      <c r="EF3" s="599" t="s">
        <v>2765</v>
      </c>
      <c r="EG3" s="599" t="s">
        <v>2768</v>
      </c>
      <c r="EH3" s="599" t="s">
        <v>2772</v>
      </c>
      <c r="EI3" s="599" t="s">
        <v>2776</v>
      </c>
      <c r="EJ3" s="599" t="s">
        <v>2780</v>
      </c>
      <c r="EK3" s="599" t="s">
        <v>2784</v>
      </c>
      <c r="EL3" s="599" t="s">
        <v>2788</v>
      </c>
      <c r="EM3" s="599" t="s">
        <v>2792</v>
      </c>
      <c r="EN3" s="599" t="s">
        <v>2796</v>
      </c>
      <c r="EO3" s="599" t="s">
        <v>2694</v>
      </c>
      <c r="EP3" s="599" t="s">
        <v>2697</v>
      </c>
      <c r="EQ3" s="599" t="s">
        <v>2701</v>
      </c>
      <c r="ER3" s="599" t="s">
        <v>2705</v>
      </c>
      <c r="ES3" s="599" t="s">
        <v>2709</v>
      </c>
      <c r="ET3" s="599" t="s">
        <v>2713</v>
      </c>
      <c r="EU3" s="599" t="s">
        <v>2717</v>
      </c>
      <c r="EV3" s="599" t="s">
        <v>2721</v>
      </c>
      <c r="EW3" s="599" t="s">
        <v>2725</v>
      </c>
      <c r="EX3" s="599" t="s">
        <v>2996</v>
      </c>
      <c r="EY3" s="599" t="s">
        <v>2999</v>
      </c>
      <c r="EZ3" s="599" t="s">
        <v>3003</v>
      </c>
      <c r="FA3" s="599" t="s">
        <v>3007</v>
      </c>
      <c r="FB3" s="599" t="s">
        <v>3011</v>
      </c>
      <c r="FC3" s="599" t="s">
        <v>3015</v>
      </c>
      <c r="FD3" s="599" t="s">
        <v>3019</v>
      </c>
      <c r="FE3" s="599" t="s">
        <v>3023</v>
      </c>
      <c r="FF3" s="599" t="s">
        <v>3027</v>
      </c>
      <c r="FG3" s="599" t="s">
        <v>3031</v>
      </c>
      <c r="FH3" s="599" t="s">
        <v>3035</v>
      </c>
      <c r="FI3" s="599" t="s">
        <v>3039</v>
      </c>
      <c r="FJ3" s="599" t="s">
        <v>2879</v>
      </c>
      <c r="FK3" s="599" t="s">
        <v>2883</v>
      </c>
      <c r="FL3" s="599" t="s">
        <v>2887</v>
      </c>
      <c r="FM3" s="599" t="s">
        <v>2891</v>
      </c>
      <c r="FN3" s="599" t="s">
        <v>2895</v>
      </c>
      <c r="FO3" s="599" t="s">
        <v>2899</v>
      </c>
      <c r="FP3" s="599" t="s">
        <v>2903</v>
      </c>
      <c r="FQ3" s="599" t="s">
        <v>2906</v>
      </c>
      <c r="FR3" s="599" t="s">
        <v>2909</v>
      </c>
      <c r="FS3" s="599" t="s">
        <v>2913</v>
      </c>
      <c r="FT3" s="599" t="s">
        <v>2917</v>
      </c>
      <c r="FU3" s="599" t="s">
        <v>2921</v>
      </c>
      <c r="FV3" s="599" t="s">
        <v>2925</v>
      </c>
      <c r="FW3" s="599" t="s">
        <v>2929</v>
      </c>
      <c r="FX3" s="599" t="s">
        <v>2933</v>
      </c>
      <c r="FY3" s="599" t="s">
        <v>2937</v>
      </c>
      <c r="FZ3" s="599" t="s">
        <v>2941</v>
      </c>
      <c r="GA3" s="599" t="s">
        <v>2945</v>
      </c>
      <c r="GB3" s="599" t="s">
        <v>2949</v>
      </c>
      <c r="GC3" s="599" t="s">
        <v>2953</v>
      </c>
      <c r="GD3" s="599" t="s">
        <v>2957</v>
      </c>
      <c r="GE3" s="599" t="s">
        <v>2961</v>
      </c>
      <c r="GF3" s="599" t="s">
        <v>3042</v>
      </c>
      <c r="GG3" s="599" t="s">
        <v>3045</v>
      </c>
      <c r="GH3" s="599" t="s">
        <v>3049</v>
      </c>
      <c r="GI3" s="599" t="s">
        <v>3053</v>
      </c>
      <c r="GJ3" s="599" t="s">
        <v>3057</v>
      </c>
      <c r="GK3" s="599" t="s">
        <v>3061</v>
      </c>
      <c r="GL3" s="599" t="s">
        <v>3065</v>
      </c>
      <c r="GM3" s="599" t="s">
        <v>3069</v>
      </c>
      <c r="GN3" s="599" t="s">
        <v>3073</v>
      </c>
      <c r="GO3" s="599" t="s">
        <v>3077</v>
      </c>
      <c r="GP3" s="599" t="s">
        <v>3081</v>
      </c>
      <c r="GQ3" s="599" t="s">
        <v>3085</v>
      </c>
      <c r="GR3" s="599" t="s">
        <v>2965</v>
      </c>
      <c r="GS3" s="599" t="s">
        <v>2968</v>
      </c>
      <c r="GT3" s="599" t="s">
        <v>2972</v>
      </c>
      <c r="GU3" s="599" t="s">
        <v>2976</v>
      </c>
      <c r="GV3" s="599" t="s">
        <v>2980</v>
      </c>
      <c r="GW3" s="599" t="s">
        <v>2984</v>
      </c>
      <c r="GX3" s="599" t="s">
        <v>2988</v>
      </c>
      <c r="GY3" s="599" t="s">
        <v>2992</v>
      </c>
      <c r="GZ3" s="599" t="s">
        <v>3352</v>
      </c>
      <c r="HA3" s="599" t="s">
        <v>3355</v>
      </c>
      <c r="HB3" s="599" t="s">
        <v>3359</v>
      </c>
      <c r="HC3" s="599" t="s">
        <v>3363</v>
      </c>
      <c r="HD3" s="599" t="s">
        <v>3089</v>
      </c>
      <c r="HE3" s="599" t="s">
        <v>3093</v>
      </c>
      <c r="HF3" s="599" t="s">
        <v>3097</v>
      </c>
      <c r="HG3" s="599" t="s">
        <v>3101</v>
      </c>
      <c r="HH3" s="599" t="s">
        <v>3105</v>
      </c>
      <c r="HI3" s="599" t="s">
        <v>3109</v>
      </c>
      <c r="HJ3" s="599" t="s">
        <v>3113</v>
      </c>
      <c r="HK3" s="599" t="s">
        <v>6340</v>
      </c>
      <c r="HL3" s="599" t="s">
        <v>3117</v>
      </c>
      <c r="HM3" s="599" t="s">
        <v>3120</v>
      </c>
      <c r="HN3" s="599" t="s">
        <v>3124</v>
      </c>
      <c r="HO3" s="599" t="s">
        <v>3128</v>
      </c>
      <c r="HP3" s="599" t="s">
        <v>3132</v>
      </c>
      <c r="HQ3" s="599" t="s">
        <v>3136</v>
      </c>
      <c r="HR3" s="599" t="s">
        <v>3140</v>
      </c>
      <c r="HS3" s="599" t="s">
        <v>3144</v>
      </c>
      <c r="HT3" s="599" t="s">
        <v>3148</v>
      </c>
      <c r="HU3" s="599" t="s">
        <v>3151</v>
      </c>
      <c r="HV3" s="599" t="s">
        <v>3155</v>
      </c>
      <c r="HW3" s="599" t="s">
        <v>3159</v>
      </c>
      <c r="HX3" s="599" t="s">
        <v>3163</v>
      </c>
      <c r="HY3" s="599" t="s">
        <v>3167</v>
      </c>
      <c r="HZ3" s="599" t="s">
        <v>3171</v>
      </c>
      <c r="IA3" s="599" t="s">
        <v>3175</v>
      </c>
      <c r="IB3" s="599" t="s">
        <v>3179</v>
      </c>
      <c r="IC3" s="599" t="s">
        <v>3183</v>
      </c>
      <c r="ID3" s="599" t="s">
        <v>3187</v>
      </c>
      <c r="IE3" s="599" t="s">
        <v>3191</v>
      </c>
      <c r="IF3" s="599" t="s">
        <v>3195</v>
      </c>
      <c r="IG3" s="599" t="s">
        <v>3199</v>
      </c>
      <c r="IH3" s="599" t="s">
        <v>3203</v>
      </c>
      <c r="II3" s="599" t="s">
        <v>3207</v>
      </c>
      <c r="IJ3" s="599" t="s">
        <v>3238</v>
      </c>
      <c r="IK3" s="599" t="s">
        <v>3242</v>
      </c>
      <c r="IL3" s="599" t="s">
        <v>3246</v>
      </c>
      <c r="IM3" s="599" t="s">
        <v>3250</v>
      </c>
      <c r="IN3" s="599" t="s">
        <v>3254</v>
      </c>
      <c r="IO3" s="599" t="s">
        <v>3258</v>
      </c>
      <c r="IP3" s="599" t="s">
        <v>3262</v>
      </c>
      <c r="IQ3" s="599" t="s">
        <v>3266</v>
      </c>
      <c r="IR3" s="599" t="s">
        <v>3270</v>
      </c>
      <c r="IS3" s="599" t="s">
        <v>3274</v>
      </c>
      <c r="IT3" s="599" t="s">
        <v>3278</v>
      </c>
      <c r="IU3" s="599" t="s">
        <v>3305</v>
      </c>
      <c r="IV3" s="599" t="s">
        <v>3308</v>
      </c>
      <c r="IW3" s="599" t="s">
        <v>3312</v>
      </c>
      <c r="IX3" s="599" t="s">
        <v>3316</v>
      </c>
      <c r="IY3" s="599" t="s">
        <v>3320</v>
      </c>
      <c r="IZ3" s="599" t="s">
        <v>3324</v>
      </c>
      <c r="JA3" s="599" t="s">
        <v>3328</v>
      </c>
      <c r="JB3" s="599" t="s">
        <v>3332</v>
      </c>
      <c r="JC3" s="599" t="s">
        <v>3336</v>
      </c>
      <c r="JD3" s="599" t="s">
        <v>3340</v>
      </c>
      <c r="JE3" s="599" t="s">
        <v>3344</v>
      </c>
      <c r="JF3" s="599" t="s">
        <v>3348</v>
      </c>
      <c r="JG3" s="599" t="s">
        <v>3282</v>
      </c>
      <c r="JH3" s="599" t="s">
        <v>3285</v>
      </c>
      <c r="JI3" s="599" t="s">
        <v>3289</v>
      </c>
      <c r="JJ3" s="599" t="s">
        <v>3293</v>
      </c>
      <c r="JK3" s="599" t="s">
        <v>3297</v>
      </c>
      <c r="JL3" s="599" t="s">
        <v>3301</v>
      </c>
      <c r="JM3" s="599" t="s">
        <v>3211</v>
      </c>
      <c r="JN3" s="599" t="s">
        <v>3214</v>
      </c>
      <c r="JO3" s="599" t="s">
        <v>3218</v>
      </c>
      <c r="JP3" s="599" t="s">
        <v>3222</v>
      </c>
      <c r="JQ3" s="599" t="s">
        <v>3226</v>
      </c>
      <c r="JR3" s="599" t="s">
        <v>3230</v>
      </c>
      <c r="JS3" s="599" t="s">
        <v>3234</v>
      </c>
      <c r="JT3" s="599" t="s">
        <v>3410</v>
      </c>
      <c r="JU3" s="599" t="s">
        <v>3414</v>
      </c>
      <c r="JV3" s="599" t="s">
        <v>3418</v>
      </c>
      <c r="JW3" s="599" t="s">
        <v>3422</v>
      </c>
      <c r="JX3" s="599" t="s">
        <v>3426</v>
      </c>
      <c r="JY3" s="599" t="s">
        <v>3430</v>
      </c>
      <c r="JZ3" s="599" t="s">
        <v>3434</v>
      </c>
      <c r="KA3" s="599" t="s">
        <v>3438</v>
      </c>
      <c r="KB3" s="599" t="s">
        <v>3442</v>
      </c>
      <c r="KC3" s="599" t="s">
        <v>3446</v>
      </c>
      <c r="KD3" s="599" t="s">
        <v>3450</v>
      </c>
      <c r="KE3" s="599" t="s">
        <v>3454</v>
      </c>
      <c r="KF3" s="599" t="s">
        <v>3458</v>
      </c>
      <c r="KG3" s="599" t="s">
        <v>3462</v>
      </c>
      <c r="KH3" s="599" t="s">
        <v>3466</v>
      </c>
      <c r="KI3" s="599" t="s">
        <v>5903</v>
      </c>
      <c r="KJ3" s="599" t="s">
        <v>3510</v>
      </c>
      <c r="KK3" s="599" t="s">
        <v>3513</v>
      </c>
      <c r="KL3" s="599" t="s">
        <v>3517</v>
      </c>
      <c r="KM3" s="599" t="s">
        <v>3521</v>
      </c>
      <c r="KN3" s="599" t="s">
        <v>3525</v>
      </c>
      <c r="KO3" s="599" t="s">
        <v>3529</v>
      </c>
      <c r="KP3" s="599" t="s">
        <v>3533</v>
      </c>
      <c r="KQ3" s="599" t="s">
        <v>3537</v>
      </c>
      <c r="KR3" s="599" t="s">
        <v>3541</v>
      </c>
      <c r="KS3" s="599" t="s">
        <v>3596</v>
      </c>
      <c r="KT3" s="599" t="s">
        <v>3599</v>
      </c>
      <c r="KU3" s="599" t="s">
        <v>3603</v>
      </c>
      <c r="KV3" s="599" t="s">
        <v>3607</v>
      </c>
      <c r="KW3" s="599" t="s">
        <v>3611</v>
      </c>
      <c r="KX3" s="599" t="s">
        <v>3615</v>
      </c>
      <c r="KY3" s="599" t="s">
        <v>3619</v>
      </c>
      <c r="KZ3" s="599" t="s">
        <v>3623</v>
      </c>
      <c r="LA3" s="599" t="s">
        <v>3564</v>
      </c>
      <c r="LB3" s="599" t="s">
        <v>3568</v>
      </c>
      <c r="LC3" s="599" t="s">
        <v>3572</v>
      </c>
      <c r="LD3" s="599" t="s">
        <v>3576</v>
      </c>
      <c r="LE3" s="599" t="s">
        <v>3580</v>
      </c>
      <c r="LF3" s="599" t="s">
        <v>3584</v>
      </c>
      <c r="LG3" s="599" t="s">
        <v>3588</v>
      </c>
      <c r="LH3" s="599" t="s">
        <v>3592</v>
      </c>
      <c r="LI3" s="599" t="s">
        <v>3367</v>
      </c>
      <c r="LJ3" s="599" t="s">
        <v>3370</v>
      </c>
      <c r="LK3" s="599" t="s">
        <v>3374</v>
      </c>
      <c r="LL3" s="599" t="s">
        <v>3378</v>
      </c>
      <c r="LM3" s="599" t="s">
        <v>3382</v>
      </c>
      <c r="LN3" s="599" t="s">
        <v>3386</v>
      </c>
      <c r="LO3" s="599" t="s">
        <v>3390</v>
      </c>
      <c r="LP3" s="599" t="s">
        <v>3394</v>
      </c>
      <c r="LQ3" s="599" t="s">
        <v>3398</v>
      </c>
      <c r="LR3" s="599" t="s">
        <v>3402</v>
      </c>
      <c r="LS3" s="599" t="s">
        <v>3406</v>
      </c>
      <c r="LT3" s="599" t="s">
        <v>3552</v>
      </c>
      <c r="LU3" s="599" t="s">
        <v>3556</v>
      </c>
      <c r="LV3" s="599" t="s">
        <v>3560</v>
      </c>
      <c r="LW3" s="599" t="s">
        <v>3545</v>
      </c>
      <c r="LX3" s="599" t="s">
        <v>3548</v>
      </c>
      <c r="LY3" s="599" t="s">
        <v>3470</v>
      </c>
      <c r="LZ3" s="599" t="s">
        <v>3474</v>
      </c>
      <c r="MA3" s="599" t="s">
        <v>3478</v>
      </c>
      <c r="MB3" s="599" t="s">
        <v>3482</v>
      </c>
      <c r="MC3" s="599" t="s">
        <v>3486</v>
      </c>
      <c r="MD3" s="599" t="s">
        <v>3490</v>
      </c>
      <c r="ME3" s="599" t="s">
        <v>3494</v>
      </c>
      <c r="MF3" s="599" t="s">
        <v>3498</v>
      </c>
      <c r="MG3" s="599" t="s">
        <v>3502</v>
      </c>
      <c r="MH3" s="599" t="s">
        <v>3506</v>
      </c>
      <c r="MI3" s="599" t="s">
        <v>3730</v>
      </c>
      <c r="MJ3" s="599" t="s">
        <v>3734</v>
      </c>
      <c r="MK3" s="599" t="s">
        <v>3738</v>
      </c>
      <c r="ML3" s="599" t="s">
        <v>3742</v>
      </c>
      <c r="MM3" s="599" t="s">
        <v>3746</v>
      </c>
      <c r="MN3" s="599" t="s">
        <v>3750</v>
      </c>
      <c r="MO3" s="599" t="s">
        <v>3754</v>
      </c>
      <c r="MP3" s="599" t="s">
        <v>3758</v>
      </c>
      <c r="MQ3" s="599" t="s">
        <v>3762</v>
      </c>
      <c r="MR3" s="599" t="s">
        <v>3766</v>
      </c>
      <c r="MS3" s="599" t="s">
        <v>3770</v>
      </c>
      <c r="MT3" s="599" t="s">
        <v>3774</v>
      </c>
      <c r="MU3" s="599" t="s">
        <v>3805</v>
      </c>
      <c r="MV3" s="599" t="s">
        <v>3809</v>
      </c>
      <c r="MW3" s="599" t="s">
        <v>3813</v>
      </c>
      <c r="MX3" s="599" t="s">
        <v>3817</v>
      </c>
      <c r="MY3" s="599" t="s">
        <v>3821</v>
      </c>
      <c r="MZ3" s="599" t="s">
        <v>3825</v>
      </c>
      <c r="NA3" s="599" t="s">
        <v>3829</v>
      </c>
      <c r="NB3" s="599" t="s">
        <v>3833</v>
      </c>
      <c r="NC3" s="599" t="s">
        <v>3837</v>
      </c>
      <c r="ND3" s="599" t="s">
        <v>3841</v>
      </c>
      <c r="NE3" s="599" t="s">
        <v>3845</v>
      </c>
      <c r="NF3" s="599" t="s">
        <v>3649</v>
      </c>
      <c r="NG3" s="599" t="s">
        <v>3652</v>
      </c>
      <c r="NH3" s="599" t="s">
        <v>3656</v>
      </c>
      <c r="NI3" s="599" t="s">
        <v>3660</v>
      </c>
      <c r="NJ3" s="599" t="s">
        <v>3664</v>
      </c>
      <c r="NK3" s="599" t="s">
        <v>3668</v>
      </c>
      <c r="NL3" s="599" t="s">
        <v>3672</v>
      </c>
      <c r="NM3" s="599" t="s">
        <v>3676</v>
      </c>
      <c r="NN3" s="599" t="s">
        <v>3680</v>
      </c>
      <c r="NO3" s="599" t="s">
        <v>3684</v>
      </c>
      <c r="NP3" s="599" t="s">
        <v>3688</v>
      </c>
      <c r="NQ3" s="599" t="s">
        <v>3692</v>
      </c>
      <c r="NR3" s="599" t="s">
        <v>3778</v>
      </c>
      <c r="NS3" s="599" t="s">
        <v>3781</v>
      </c>
      <c r="NT3" s="599" t="s">
        <v>3785</v>
      </c>
      <c r="NU3" s="599" t="s">
        <v>3789</v>
      </c>
      <c r="NV3" s="599" t="s">
        <v>3793</v>
      </c>
      <c r="NW3" s="599" t="s">
        <v>3797</v>
      </c>
      <c r="NX3" s="599" t="s">
        <v>3801</v>
      </c>
      <c r="NY3" s="599" t="s">
        <v>3849</v>
      </c>
      <c r="NZ3" s="599" t="s">
        <v>3853</v>
      </c>
      <c r="OA3" s="599" t="s">
        <v>3857</v>
      </c>
      <c r="OB3" s="599" t="s">
        <v>3861</v>
      </c>
      <c r="OC3" s="599" t="s">
        <v>3865</v>
      </c>
      <c r="OD3" s="599" t="s">
        <v>3869</v>
      </c>
      <c r="OE3" s="599" t="s">
        <v>3873</v>
      </c>
      <c r="OF3" s="599" t="s">
        <v>3695</v>
      </c>
      <c r="OG3" s="599" t="s">
        <v>3698</v>
      </c>
      <c r="OH3" s="599" t="s">
        <v>3702</v>
      </c>
      <c r="OI3" s="599" t="s">
        <v>3706</v>
      </c>
      <c r="OJ3" s="599" t="s">
        <v>3710</v>
      </c>
      <c r="OK3" s="599" t="s">
        <v>3714</v>
      </c>
      <c r="OL3" s="599" t="s">
        <v>3718</v>
      </c>
      <c r="OM3" s="599" t="s">
        <v>3722</v>
      </c>
      <c r="ON3" s="599" t="s">
        <v>3726</v>
      </c>
      <c r="OO3" s="599" t="s">
        <v>3627</v>
      </c>
      <c r="OP3" s="599" t="s">
        <v>3630</v>
      </c>
      <c r="OQ3" s="599" t="s">
        <v>3634</v>
      </c>
      <c r="OR3" s="599" t="s">
        <v>3638</v>
      </c>
      <c r="OS3" s="599" t="s">
        <v>3642</v>
      </c>
      <c r="OT3" s="599" t="s">
        <v>3646</v>
      </c>
      <c r="OU3" s="599" t="s">
        <v>3877</v>
      </c>
      <c r="OV3" s="599" t="s">
        <v>3881</v>
      </c>
      <c r="OW3" s="599" t="s">
        <v>3885</v>
      </c>
      <c r="OX3" s="599" t="s">
        <v>3889</v>
      </c>
      <c r="OY3" s="599" t="s">
        <v>3893</v>
      </c>
      <c r="OZ3" s="599" t="s">
        <v>3897</v>
      </c>
      <c r="PA3" s="599" t="s">
        <v>3901</v>
      </c>
      <c r="PB3" s="599" t="s">
        <v>3905</v>
      </c>
      <c r="PC3" s="599" t="s">
        <v>3909</v>
      </c>
      <c r="PD3" s="599" t="s">
        <v>4144</v>
      </c>
      <c r="PE3" s="599" t="s">
        <v>4147</v>
      </c>
      <c r="PF3" s="599" t="s">
        <v>4151</v>
      </c>
      <c r="PG3" s="599" t="s">
        <v>4154</v>
      </c>
      <c r="PH3" s="599" t="s">
        <v>4158</v>
      </c>
      <c r="PI3" s="599" t="s">
        <v>4162</v>
      </c>
      <c r="PJ3" s="599" t="s">
        <v>4166</v>
      </c>
      <c r="PK3" s="599" t="s">
        <v>4170</v>
      </c>
      <c r="PL3" s="599" t="s">
        <v>4174</v>
      </c>
      <c r="PM3" s="599" t="s">
        <v>4178</v>
      </c>
      <c r="PN3" s="599" t="s">
        <v>4182</v>
      </c>
      <c r="PO3" s="599" t="s">
        <v>4186</v>
      </c>
      <c r="PP3" s="599" t="s">
        <v>4190</v>
      </c>
      <c r="PQ3" s="599" t="s">
        <v>4194</v>
      </c>
      <c r="PR3" s="599" t="s">
        <v>4198</v>
      </c>
      <c r="PS3" s="599" t="s">
        <v>4202</v>
      </c>
      <c r="PT3" s="599" t="s">
        <v>4206</v>
      </c>
      <c r="PU3" s="599" t="s">
        <v>4210</v>
      </c>
      <c r="PV3" s="599" t="s">
        <v>3913</v>
      </c>
      <c r="PW3" s="599" t="s">
        <v>3916</v>
      </c>
      <c r="PX3" s="599" t="s">
        <v>3920</v>
      </c>
      <c r="PY3" s="599" t="s">
        <v>3924</v>
      </c>
      <c r="PZ3" s="599" t="s">
        <v>3928</v>
      </c>
      <c r="QA3" s="599" t="s">
        <v>3932</v>
      </c>
      <c r="QB3" s="599" t="s">
        <v>3936</v>
      </c>
      <c r="QC3" s="599" t="s">
        <v>3940</v>
      </c>
      <c r="QD3" s="599" t="s">
        <v>3944</v>
      </c>
      <c r="QE3" s="599" t="s">
        <v>3948</v>
      </c>
      <c r="QF3" s="599" t="s">
        <v>3952</v>
      </c>
      <c r="QG3" s="599" t="s">
        <v>3956</v>
      </c>
      <c r="QH3" s="599" t="s">
        <v>3960</v>
      </c>
      <c r="QI3" s="599" t="s">
        <v>3964</v>
      </c>
      <c r="QJ3" s="599" t="s">
        <v>3968</v>
      </c>
      <c r="QK3" s="599" t="s">
        <v>3972</v>
      </c>
      <c r="QL3" s="599" t="s">
        <v>3976</v>
      </c>
      <c r="QM3" s="599" t="s">
        <v>3980</v>
      </c>
      <c r="QN3" s="599" t="s">
        <v>3984</v>
      </c>
      <c r="QO3" s="599" t="s">
        <v>3988</v>
      </c>
      <c r="QP3" s="599" t="s">
        <v>3992</v>
      </c>
      <c r="QQ3" s="599" t="s">
        <v>3996</v>
      </c>
      <c r="QR3" s="599" t="s">
        <v>4000</v>
      </c>
      <c r="QS3" s="599" t="s">
        <v>4004</v>
      </c>
      <c r="QT3" s="599" t="s">
        <v>4008</v>
      </c>
      <c r="QU3" s="599" t="s">
        <v>4012</v>
      </c>
      <c r="QV3" s="599" t="s">
        <v>4016</v>
      </c>
      <c r="QW3" s="599" t="s">
        <v>4019</v>
      </c>
      <c r="QX3" s="599" t="s">
        <v>4023</v>
      </c>
      <c r="QY3" s="599" t="s">
        <v>4027</v>
      </c>
      <c r="QZ3" s="599" t="s">
        <v>4031</v>
      </c>
      <c r="RA3" s="599" t="s">
        <v>4035</v>
      </c>
      <c r="RB3" s="599" t="s">
        <v>4039</v>
      </c>
      <c r="RC3" s="599" t="s">
        <v>4043</v>
      </c>
      <c r="RD3" s="599" t="s">
        <v>4047</v>
      </c>
      <c r="RE3" s="599" t="s">
        <v>4051</v>
      </c>
      <c r="RF3" s="599" t="s">
        <v>4055</v>
      </c>
      <c r="RG3" s="599" t="s">
        <v>4059</v>
      </c>
      <c r="RH3" s="599" t="s">
        <v>4063</v>
      </c>
      <c r="RI3" s="599" t="s">
        <v>4067</v>
      </c>
      <c r="RJ3" s="599" t="s">
        <v>4070</v>
      </c>
      <c r="RK3" s="599" t="s">
        <v>4074</v>
      </c>
      <c r="RL3" s="599" t="s">
        <v>4078</v>
      </c>
      <c r="RM3" s="599" t="s">
        <v>4082</v>
      </c>
      <c r="RN3" s="599" t="s">
        <v>4086</v>
      </c>
      <c r="RO3" s="599" t="s">
        <v>4090</v>
      </c>
      <c r="RP3" s="599" t="s">
        <v>4094</v>
      </c>
      <c r="RQ3" s="599" t="s">
        <v>4098</v>
      </c>
      <c r="RR3" s="599" t="s">
        <v>4102</v>
      </c>
      <c r="RS3" s="599" t="s">
        <v>4106</v>
      </c>
      <c r="RT3" s="599" t="s">
        <v>4110</v>
      </c>
      <c r="RU3" s="599" t="s">
        <v>4114</v>
      </c>
      <c r="RV3" s="599" t="s">
        <v>4118</v>
      </c>
      <c r="RW3" s="599" t="s">
        <v>4122</v>
      </c>
      <c r="RX3" s="599" t="s">
        <v>4126</v>
      </c>
      <c r="RY3" s="599" t="s">
        <v>4130</v>
      </c>
      <c r="RZ3" s="599" t="s">
        <v>4134</v>
      </c>
      <c r="SA3" s="599" t="s">
        <v>4137</v>
      </c>
      <c r="SB3" s="599" t="s">
        <v>4141</v>
      </c>
      <c r="SC3" s="599" t="s">
        <v>4510</v>
      </c>
      <c r="SD3" s="599" t="s">
        <v>4513</v>
      </c>
      <c r="SE3" s="599" t="s">
        <v>4517</v>
      </c>
      <c r="SF3" s="599" t="s">
        <v>4521</v>
      </c>
      <c r="SG3" s="599" t="s">
        <v>4525</v>
      </c>
      <c r="SH3" s="599" t="s">
        <v>4529</v>
      </c>
      <c r="SI3" s="599" t="s">
        <v>4533</v>
      </c>
      <c r="SJ3" s="599" t="s">
        <v>4537</v>
      </c>
      <c r="SK3" s="599" t="s">
        <v>4541</v>
      </c>
      <c r="SL3" s="599" t="s">
        <v>4545</v>
      </c>
      <c r="SM3" s="599" t="s">
        <v>4549</v>
      </c>
      <c r="SN3" s="599" t="s">
        <v>4553</v>
      </c>
      <c r="SO3" s="599" t="s">
        <v>4214</v>
      </c>
      <c r="SP3" s="599" t="s">
        <v>4217</v>
      </c>
      <c r="SQ3" s="599" t="s">
        <v>4221</v>
      </c>
      <c r="SR3" s="599" t="s">
        <v>4225</v>
      </c>
      <c r="SS3" s="599" t="s">
        <v>4229</v>
      </c>
      <c r="ST3" s="599" t="s">
        <v>4233</v>
      </c>
      <c r="SU3" s="599" t="s">
        <v>4237</v>
      </c>
      <c r="SV3" s="599" t="s">
        <v>4241</v>
      </c>
      <c r="SW3" s="599" t="s">
        <v>4349</v>
      </c>
      <c r="SX3" s="599" t="s">
        <v>4352</v>
      </c>
      <c r="SY3" s="599" t="s">
        <v>4356</v>
      </c>
      <c r="SZ3" s="599" t="s">
        <v>4360</v>
      </c>
      <c r="TA3" s="599" t="s">
        <v>4364</v>
      </c>
      <c r="TB3" s="599" t="s">
        <v>4368</v>
      </c>
      <c r="TC3" s="599" t="s">
        <v>4372</v>
      </c>
      <c r="TD3" s="599" t="s">
        <v>4376</v>
      </c>
      <c r="TE3" s="599" t="s">
        <v>4380</v>
      </c>
      <c r="TF3" s="599" t="s">
        <v>4384</v>
      </c>
      <c r="TG3" s="599" t="s">
        <v>4388</v>
      </c>
      <c r="TH3" s="599" t="s">
        <v>4392</v>
      </c>
      <c r="TI3" s="599" t="s">
        <v>4396</v>
      </c>
      <c r="TJ3" s="599" t="s">
        <v>4400</v>
      </c>
      <c r="TK3" s="599" t="s">
        <v>4439</v>
      </c>
      <c r="TL3" s="599" t="s">
        <v>4442</v>
      </c>
      <c r="TM3" s="599" t="s">
        <v>4446</v>
      </c>
      <c r="TN3" s="599" t="s">
        <v>4450</v>
      </c>
      <c r="TO3" s="599" t="s">
        <v>4454</v>
      </c>
      <c r="TP3" s="599" t="s">
        <v>4458</v>
      </c>
      <c r="TQ3" s="599" t="s">
        <v>4462</v>
      </c>
      <c r="TR3" s="599" t="s">
        <v>4466</v>
      </c>
      <c r="TS3" s="599" t="s">
        <v>4470</v>
      </c>
      <c r="TT3" s="599" t="s">
        <v>4474</v>
      </c>
      <c r="TU3" s="599" t="s">
        <v>4478</v>
      </c>
      <c r="TV3" s="599" t="s">
        <v>4482</v>
      </c>
      <c r="TW3" s="599" t="s">
        <v>4486</v>
      </c>
      <c r="TX3" s="599" t="s">
        <v>4490</v>
      </c>
      <c r="TY3" s="599" t="s">
        <v>4494</v>
      </c>
      <c r="TZ3" s="599" t="s">
        <v>4498</v>
      </c>
      <c r="UA3" s="599" t="s">
        <v>4502</v>
      </c>
      <c r="UB3" s="599" t="s">
        <v>4506</v>
      </c>
      <c r="UC3" s="599" t="s">
        <v>4404</v>
      </c>
      <c r="UD3" s="599" t="s">
        <v>4407</v>
      </c>
      <c r="UE3" s="599" t="s">
        <v>4411</v>
      </c>
      <c r="UF3" s="599" t="s">
        <v>4415</v>
      </c>
      <c r="UG3" s="599" t="s">
        <v>4419</v>
      </c>
      <c r="UH3" s="599" t="s">
        <v>4423</v>
      </c>
      <c r="UI3" s="599" t="s">
        <v>4427</v>
      </c>
      <c r="UJ3" s="599" t="s">
        <v>4431</v>
      </c>
      <c r="UK3" s="599" t="s">
        <v>4435</v>
      </c>
      <c r="UL3" s="599" t="s">
        <v>4245</v>
      </c>
      <c r="UM3" s="599" t="s">
        <v>4248</v>
      </c>
      <c r="UN3" s="599" t="s">
        <v>4252</v>
      </c>
      <c r="UO3" s="599" t="s">
        <v>4256</v>
      </c>
      <c r="UP3" s="599" t="s">
        <v>4260</v>
      </c>
      <c r="UQ3" s="599" t="s">
        <v>4264</v>
      </c>
      <c r="UR3" s="599" t="s">
        <v>4268</v>
      </c>
      <c r="US3" s="599" t="s">
        <v>4271</v>
      </c>
      <c r="UT3" s="599" t="s">
        <v>4275</v>
      </c>
      <c r="UU3" s="599" t="s">
        <v>4279</v>
      </c>
      <c r="UV3" s="599" t="s">
        <v>4283</v>
      </c>
      <c r="UW3" s="599" t="s">
        <v>4287</v>
      </c>
      <c r="UX3" s="599" t="s">
        <v>4291</v>
      </c>
      <c r="UY3" s="599" t="s">
        <v>4295</v>
      </c>
      <c r="UZ3" s="599" t="s">
        <v>4299</v>
      </c>
      <c r="VA3" s="599" t="s">
        <v>4303</v>
      </c>
      <c r="VB3" s="599" t="s">
        <v>4307</v>
      </c>
      <c r="VC3" s="599" t="s">
        <v>4311</v>
      </c>
      <c r="VD3" s="599" t="s">
        <v>4315</v>
      </c>
      <c r="VE3" s="599" t="s">
        <v>4319</v>
      </c>
      <c r="VF3" s="599" t="s">
        <v>4323</v>
      </c>
      <c r="VG3" s="599" t="s">
        <v>4327</v>
      </c>
      <c r="VH3" s="599" t="s">
        <v>4331</v>
      </c>
      <c r="VI3" s="599" t="s">
        <v>4335</v>
      </c>
      <c r="VJ3" s="599" t="s">
        <v>4339</v>
      </c>
      <c r="VK3" s="599" t="s">
        <v>4343</v>
      </c>
      <c r="VL3" s="599" t="s">
        <v>4346</v>
      </c>
      <c r="VM3" s="599" t="s">
        <v>4838</v>
      </c>
      <c r="VN3" s="599" t="s">
        <v>4841</v>
      </c>
      <c r="VO3" s="599" t="s">
        <v>4844</v>
      </c>
      <c r="VP3" s="599" t="s">
        <v>4848</v>
      </c>
      <c r="VQ3" s="599" t="s">
        <v>4852</v>
      </c>
      <c r="VR3" s="599" t="s">
        <v>4856</v>
      </c>
      <c r="VS3" s="599" t="s">
        <v>4860</v>
      </c>
      <c r="VT3" s="599" t="s">
        <v>4864</v>
      </c>
      <c r="VU3" s="599" t="s">
        <v>4868</v>
      </c>
      <c r="VV3" s="599" t="s">
        <v>4872</v>
      </c>
      <c r="VW3" s="599" t="s">
        <v>4876</v>
      </c>
      <c r="VX3" s="599" t="s">
        <v>4880</v>
      </c>
      <c r="VY3" s="599" t="s">
        <v>4884</v>
      </c>
      <c r="VZ3" s="599" t="s">
        <v>4888</v>
      </c>
      <c r="WA3" s="599" t="s">
        <v>4892</v>
      </c>
      <c r="WB3" s="599" t="s">
        <v>4896</v>
      </c>
      <c r="WC3" s="599" t="s">
        <v>4557</v>
      </c>
      <c r="WD3" s="599" t="s">
        <v>4561</v>
      </c>
      <c r="WE3" s="599" t="s">
        <v>4565</v>
      </c>
      <c r="WF3" s="599" t="s">
        <v>4569</v>
      </c>
      <c r="WG3" s="599" t="s">
        <v>4573</v>
      </c>
      <c r="WH3" s="599" t="s">
        <v>4577</v>
      </c>
      <c r="WI3" s="599" t="s">
        <v>4581</v>
      </c>
      <c r="WJ3" s="599" t="s">
        <v>4585</v>
      </c>
      <c r="WK3" s="599" t="s">
        <v>4589</v>
      </c>
      <c r="WL3" s="599" t="s">
        <v>4593</v>
      </c>
      <c r="WM3" s="599" t="s">
        <v>4597</v>
      </c>
      <c r="WN3" s="599" t="s">
        <v>4601</v>
      </c>
      <c r="WO3" s="599" t="s">
        <v>4605</v>
      </c>
      <c r="WP3" s="599" t="s">
        <v>4609</v>
      </c>
      <c r="WQ3" s="599" t="s">
        <v>4613</v>
      </c>
      <c r="WR3" s="599" t="s">
        <v>4617</v>
      </c>
      <c r="WS3" s="599" t="s">
        <v>4621</v>
      </c>
      <c r="WT3" s="599" t="s">
        <v>4625</v>
      </c>
      <c r="WU3" s="599" t="s">
        <v>4629</v>
      </c>
      <c r="WV3" s="599" t="s">
        <v>4633</v>
      </c>
      <c r="WW3" s="599" t="s">
        <v>4637</v>
      </c>
      <c r="WX3" s="599" t="s">
        <v>4641</v>
      </c>
      <c r="WY3" s="599" t="s">
        <v>4645</v>
      </c>
      <c r="WZ3" s="599" t="s">
        <v>4649</v>
      </c>
      <c r="XA3" s="599" t="s">
        <v>4653</v>
      </c>
      <c r="XB3" s="599" t="s">
        <v>4657</v>
      </c>
      <c r="XC3" s="599" t="s">
        <v>4661</v>
      </c>
      <c r="XD3" s="599" t="s">
        <v>4665</v>
      </c>
      <c r="XE3" s="599" t="s">
        <v>4669</v>
      </c>
      <c r="XF3" s="599" t="s">
        <v>4673</v>
      </c>
      <c r="XG3" s="599" t="s">
        <v>4676</v>
      </c>
      <c r="XH3" s="599" t="s">
        <v>4679</v>
      </c>
      <c r="XI3" s="599" t="s">
        <v>4682</v>
      </c>
      <c r="XJ3" s="599" t="s">
        <v>4685</v>
      </c>
      <c r="XK3" s="599" t="s">
        <v>4688</v>
      </c>
      <c r="XL3" s="599" t="s">
        <v>4692</v>
      </c>
      <c r="XM3" s="599" t="s">
        <v>4696</v>
      </c>
      <c r="XN3" s="599" t="s">
        <v>4700</v>
      </c>
      <c r="XO3" s="599" t="s">
        <v>4704</v>
      </c>
      <c r="XP3" s="599" t="s">
        <v>4708</v>
      </c>
      <c r="XQ3" s="599" t="s">
        <v>4712</v>
      </c>
      <c r="XR3" s="599" t="s">
        <v>4716</v>
      </c>
      <c r="XS3" s="599" t="s">
        <v>4720</v>
      </c>
      <c r="XT3" s="599" t="s">
        <v>4724</v>
      </c>
      <c r="XU3" s="599" t="s">
        <v>4728</v>
      </c>
      <c r="XV3" s="599" t="s">
        <v>4732</v>
      </c>
      <c r="XW3" s="599" t="s">
        <v>4736</v>
      </c>
      <c r="XX3" s="599" t="s">
        <v>4740</v>
      </c>
      <c r="XY3" s="599" t="s">
        <v>4744</v>
      </c>
      <c r="XZ3" s="599" t="s">
        <v>4748</v>
      </c>
      <c r="YA3" s="599" t="s">
        <v>4752</v>
      </c>
      <c r="YB3" s="599" t="s">
        <v>4756</v>
      </c>
      <c r="YC3" s="599" t="s">
        <v>4760</v>
      </c>
      <c r="YD3" s="599" t="s">
        <v>4764</v>
      </c>
      <c r="YE3" s="599" t="s">
        <v>4767</v>
      </c>
      <c r="YF3" s="599" t="s">
        <v>4771</v>
      </c>
      <c r="YG3" s="599" t="s">
        <v>4774</v>
      </c>
      <c r="YH3" s="599" t="s">
        <v>4777</v>
      </c>
      <c r="YI3" s="599" t="s">
        <v>4781</v>
      </c>
      <c r="YJ3" s="599" t="s">
        <v>4785</v>
      </c>
      <c r="YK3" s="599" t="s">
        <v>4789</v>
      </c>
      <c r="YL3" s="599" t="s">
        <v>4793</v>
      </c>
      <c r="YM3" s="599" t="s">
        <v>4797</v>
      </c>
      <c r="YN3" s="599" t="s">
        <v>4801</v>
      </c>
      <c r="YO3" s="599" t="s">
        <v>4805</v>
      </c>
      <c r="YP3" s="599" t="s">
        <v>4809</v>
      </c>
      <c r="YQ3" s="599" t="s">
        <v>4813</v>
      </c>
      <c r="YR3" s="599" t="s">
        <v>4817</v>
      </c>
      <c r="YS3" s="599" t="s">
        <v>4821</v>
      </c>
      <c r="YT3" s="599" t="s">
        <v>4825</v>
      </c>
      <c r="YU3" s="599" t="s">
        <v>4829</v>
      </c>
      <c r="YV3" s="599" t="s">
        <v>4832</v>
      </c>
      <c r="YW3" s="599" t="s">
        <v>4835</v>
      </c>
      <c r="YX3" s="599" t="s">
        <v>5149</v>
      </c>
      <c r="YY3" s="599" t="s">
        <v>5152</v>
      </c>
      <c r="YZ3" s="599" t="s">
        <v>5156</v>
      </c>
      <c r="ZA3" s="599" t="s">
        <v>5160</v>
      </c>
      <c r="ZB3" s="599" t="s">
        <v>5164</v>
      </c>
      <c r="ZC3" s="599" t="s">
        <v>5168</v>
      </c>
      <c r="ZD3" s="599" t="s">
        <v>5172</v>
      </c>
      <c r="ZE3" s="599" t="s">
        <v>5087</v>
      </c>
      <c r="ZF3" s="599" t="s">
        <v>5090</v>
      </c>
      <c r="ZG3" s="599" t="s">
        <v>5094</v>
      </c>
      <c r="ZH3" s="599" t="s">
        <v>5098</v>
      </c>
      <c r="ZI3" s="599" t="s">
        <v>5102</v>
      </c>
      <c r="ZJ3" s="599" t="s">
        <v>5106</v>
      </c>
      <c r="ZK3" s="599" t="s">
        <v>5110</v>
      </c>
      <c r="ZL3" s="599" t="s">
        <v>5114</v>
      </c>
      <c r="ZM3" s="599" t="s">
        <v>5118</v>
      </c>
      <c r="ZN3" s="599" t="s">
        <v>4900</v>
      </c>
      <c r="ZO3" s="599" t="s">
        <v>4903</v>
      </c>
      <c r="ZP3" s="599" t="s">
        <v>4907</v>
      </c>
      <c r="ZQ3" s="599" t="s">
        <v>4911</v>
      </c>
      <c r="ZR3" s="599" t="s">
        <v>4915</v>
      </c>
      <c r="ZS3" s="599" t="s">
        <v>4919</v>
      </c>
      <c r="ZT3" s="599" t="s">
        <v>4923</v>
      </c>
      <c r="ZU3" s="599" t="s">
        <v>4927</v>
      </c>
      <c r="ZV3" s="599" t="s">
        <v>4931</v>
      </c>
      <c r="ZW3" s="599" t="s">
        <v>4935</v>
      </c>
      <c r="ZX3" s="599" t="s">
        <v>4939</v>
      </c>
      <c r="ZY3" s="599" t="s">
        <v>4943</v>
      </c>
      <c r="ZZ3" s="599" t="s">
        <v>4947</v>
      </c>
      <c r="AAA3" s="599" t="s">
        <v>4951</v>
      </c>
      <c r="AAB3" s="599" t="s">
        <v>4955</v>
      </c>
      <c r="AAC3" s="599" t="s">
        <v>4959</v>
      </c>
      <c r="AAD3" s="599" t="s">
        <v>4963</v>
      </c>
      <c r="AAE3" s="599" t="s">
        <v>4967</v>
      </c>
      <c r="AAF3" s="599" t="s">
        <v>4971</v>
      </c>
      <c r="AAG3" s="599" t="s">
        <v>4975</v>
      </c>
      <c r="AAH3" s="599" t="s">
        <v>4979</v>
      </c>
      <c r="AAI3" s="599" t="s">
        <v>4982</v>
      </c>
      <c r="AAJ3" s="599" t="s">
        <v>5122</v>
      </c>
      <c r="AAK3" s="599" t="s">
        <v>5125</v>
      </c>
      <c r="AAL3" s="599" t="s">
        <v>5129</v>
      </c>
      <c r="AAM3" s="599" t="s">
        <v>5133</v>
      </c>
      <c r="AAN3" s="599" t="s">
        <v>5137</v>
      </c>
      <c r="AAO3" s="599" t="s">
        <v>5141</v>
      </c>
      <c r="AAP3" s="599" t="s">
        <v>5145</v>
      </c>
      <c r="AAQ3" s="599" t="s">
        <v>4986</v>
      </c>
      <c r="AAR3" s="599" t="s">
        <v>4990</v>
      </c>
      <c r="AAS3" s="599" t="s">
        <v>4994</v>
      </c>
      <c r="AAT3" s="599" t="s">
        <v>4998</v>
      </c>
      <c r="AAU3" s="599" t="s">
        <v>5002</v>
      </c>
      <c r="AAV3" s="599" t="s">
        <v>5006</v>
      </c>
      <c r="AAW3" s="599" t="s">
        <v>5010</v>
      </c>
      <c r="AAX3" s="599" t="s">
        <v>5014</v>
      </c>
      <c r="AAY3" s="599" t="s">
        <v>5018</v>
      </c>
      <c r="AAZ3" s="599" t="s">
        <v>5022</v>
      </c>
      <c r="ABA3" s="599" t="s">
        <v>5026</v>
      </c>
      <c r="ABB3" s="599" t="s">
        <v>5030</v>
      </c>
      <c r="ABC3" s="599" t="s">
        <v>5034</v>
      </c>
      <c r="ABD3" s="599" t="s">
        <v>5038</v>
      </c>
      <c r="ABE3" s="599" t="s">
        <v>5042</v>
      </c>
      <c r="ABF3" s="599" t="s">
        <v>5046</v>
      </c>
      <c r="ABG3" s="599" t="s">
        <v>5050</v>
      </c>
      <c r="ABH3" s="599" t="s">
        <v>5054</v>
      </c>
      <c r="ABI3" s="599" t="s">
        <v>5058</v>
      </c>
      <c r="ABJ3" s="599" t="s">
        <v>5062</v>
      </c>
      <c r="ABK3" s="599" t="s">
        <v>5066</v>
      </c>
      <c r="ABL3" s="599" t="s">
        <v>5070</v>
      </c>
      <c r="ABM3" s="599" t="s">
        <v>5074</v>
      </c>
      <c r="ABN3" s="599" t="s">
        <v>5078</v>
      </c>
      <c r="ABO3" s="599" t="s">
        <v>5081</v>
      </c>
      <c r="ABP3" s="599" t="s">
        <v>5084</v>
      </c>
      <c r="ABQ3" s="599" t="s">
        <v>5266</v>
      </c>
      <c r="ABR3" s="599" t="s">
        <v>5269</v>
      </c>
      <c r="ABS3" s="599" t="s">
        <v>5273</v>
      </c>
      <c r="ABT3" s="599" t="s">
        <v>5277</v>
      </c>
      <c r="ABU3" s="599" t="s">
        <v>5281</v>
      </c>
      <c r="ABV3" s="599" t="s">
        <v>5285</v>
      </c>
      <c r="ABW3" s="599" t="s">
        <v>5289</v>
      </c>
      <c r="ABX3" s="599" t="s">
        <v>5293</v>
      </c>
      <c r="ABY3" s="599" t="s">
        <v>5297</v>
      </c>
      <c r="ABZ3" s="599" t="s">
        <v>5444</v>
      </c>
      <c r="ACA3" s="599" t="s">
        <v>5448</v>
      </c>
      <c r="ACB3" s="599" t="s">
        <v>5452</v>
      </c>
      <c r="ACC3" s="599" t="s">
        <v>5456</v>
      </c>
      <c r="ACD3" s="599" t="s">
        <v>5460</v>
      </c>
      <c r="ACE3" s="599" t="s">
        <v>5464</v>
      </c>
      <c r="ACF3" s="599" t="s">
        <v>5468</v>
      </c>
      <c r="ACG3" s="599" t="s">
        <v>5472</v>
      </c>
      <c r="ACH3" s="599" t="s">
        <v>5476</v>
      </c>
      <c r="ACI3" s="599" t="s">
        <v>5480</v>
      </c>
      <c r="ACJ3" s="599" t="s">
        <v>5484</v>
      </c>
      <c r="ACK3" s="599" t="s">
        <v>5176</v>
      </c>
      <c r="ACL3" s="599" t="s">
        <v>5180</v>
      </c>
      <c r="ACM3" s="599" t="s">
        <v>5184</v>
      </c>
      <c r="ACN3" s="599" t="s">
        <v>5188</v>
      </c>
      <c r="ACO3" s="599" t="s">
        <v>5192</v>
      </c>
      <c r="ACP3" s="599" t="s">
        <v>5196</v>
      </c>
      <c r="ACQ3" s="599" t="s">
        <v>5200</v>
      </c>
      <c r="ACR3" s="599" t="s">
        <v>5204</v>
      </c>
      <c r="ACS3" s="599" t="s">
        <v>5208</v>
      </c>
      <c r="ACT3" s="599" t="s">
        <v>5212</v>
      </c>
      <c r="ACU3" s="599" t="s">
        <v>5216</v>
      </c>
      <c r="ACV3" s="599" t="s">
        <v>5220</v>
      </c>
      <c r="ACW3" s="599" t="s">
        <v>5224</v>
      </c>
      <c r="ACX3" s="599" t="s">
        <v>5228</v>
      </c>
      <c r="ACY3" s="599" t="s">
        <v>5232</v>
      </c>
      <c r="ACZ3" s="599" t="s">
        <v>5236</v>
      </c>
      <c r="ADA3" s="599" t="s">
        <v>5240</v>
      </c>
      <c r="ADB3" s="599" t="s">
        <v>5244</v>
      </c>
      <c r="ADC3" s="599" t="s">
        <v>5248</v>
      </c>
      <c r="ADD3" s="599" t="s">
        <v>5252</v>
      </c>
      <c r="ADE3" s="599" t="s">
        <v>5254</v>
      </c>
      <c r="ADF3" s="599" t="s">
        <v>5258</v>
      </c>
      <c r="ADG3" s="599" t="s">
        <v>5262</v>
      </c>
      <c r="ADH3" s="599" t="s">
        <v>5301</v>
      </c>
      <c r="ADI3" s="599" t="s">
        <v>5304</v>
      </c>
      <c r="ADJ3" s="599" t="s">
        <v>5308</v>
      </c>
      <c r="ADK3" s="599" t="s">
        <v>5312</v>
      </c>
      <c r="ADL3" s="599" t="s">
        <v>5316</v>
      </c>
      <c r="ADM3" s="599" t="s">
        <v>5320</v>
      </c>
      <c r="ADN3" s="599" t="s">
        <v>5322</v>
      </c>
      <c r="ADO3" s="599" t="s">
        <v>5326</v>
      </c>
      <c r="ADP3" s="599" t="s">
        <v>5330</v>
      </c>
      <c r="ADQ3" s="599" t="s">
        <v>5334</v>
      </c>
      <c r="ADR3" s="599" t="s">
        <v>5338</v>
      </c>
      <c r="ADS3" s="599" t="s">
        <v>5342</v>
      </c>
      <c r="ADT3" s="599" t="s">
        <v>5898</v>
      </c>
      <c r="ADU3" s="599" t="s">
        <v>5425</v>
      </c>
      <c r="ADV3" s="599" t="s">
        <v>5428</v>
      </c>
      <c r="ADW3" s="599" t="s">
        <v>5432</v>
      </c>
      <c r="ADX3" s="599" t="s">
        <v>5436</v>
      </c>
      <c r="ADY3" s="599" t="s">
        <v>5440</v>
      </c>
      <c r="ADZ3" s="599" t="s">
        <v>5909</v>
      </c>
      <c r="AEA3" s="599" t="s">
        <v>5346</v>
      </c>
      <c r="AEB3" s="599" t="s">
        <v>5349</v>
      </c>
      <c r="AEC3" s="599" t="s">
        <v>5353</v>
      </c>
      <c r="AED3" s="599" t="s">
        <v>5357</v>
      </c>
      <c r="AEE3" s="599" t="s">
        <v>5361</v>
      </c>
      <c r="AEF3" s="599" t="s">
        <v>5365</v>
      </c>
      <c r="AEG3" s="599" t="s">
        <v>5369</v>
      </c>
      <c r="AEH3" s="599" t="s">
        <v>5373</v>
      </c>
      <c r="AEI3" s="599" t="s">
        <v>5377</v>
      </c>
      <c r="AEJ3" s="599" t="s">
        <v>5381</v>
      </c>
      <c r="AEK3" s="599" t="s">
        <v>5385</v>
      </c>
      <c r="AEL3" s="599" t="s">
        <v>5389</v>
      </c>
      <c r="AEM3" s="599" t="s">
        <v>5393</v>
      </c>
      <c r="AEN3" s="599" t="s">
        <v>5397</v>
      </c>
      <c r="AEO3" s="599" t="s">
        <v>5401</v>
      </c>
      <c r="AEP3" s="599" t="s">
        <v>5405</v>
      </c>
      <c r="AEQ3" s="599" t="s">
        <v>5409</v>
      </c>
      <c r="AER3" s="599" t="s">
        <v>5413</v>
      </c>
      <c r="AES3" s="599" t="s">
        <v>5417</v>
      </c>
      <c r="AET3" s="599" t="s">
        <v>5421</v>
      </c>
      <c r="AEU3" s="599" t="s">
        <v>5582</v>
      </c>
      <c r="AEV3" s="599" t="s">
        <v>5585</v>
      </c>
      <c r="AEW3" s="599" t="s">
        <v>5589</v>
      </c>
      <c r="AEX3" s="599" t="s">
        <v>5593</v>
      </c>
      <c r="AEY3" s="599" t="s">
        <v>5597</v>
      </c>
      <c r="AEZ3" s="599" t="s">
        <v>5601</v>
      </c>
      <c r="AFA3" s="599" t="s">
        <v>5605</v>
      </c>
      <c r="AFB3" s="599" t="s">
        <v>5609</v>
      </c>
      <c r="AFC3" s="599" t="s">
        <v>5613</v>
      </c>
      <c r="AFD3" s="599" t="s">
        <v>5617</v>
      </c>
      <c r="AFE3" s="599" t="s">
        <v>5742</v>
      </c>
      <c r="AFF3" s="599" t="s">
        <v>5746</v>
      </c>
      <c r="AFG3" s="599" t="s">
        <v>5750</v>
      </c>
      <c r="AFH3" s="599" t="s">
        <v>5754</v>
      </c>
      <c r="AFI3" s="599" t="s">
        <v>5758</v>
      </c>
      <c r="AFJ3" s="599" t="s">
        <v>5762</v>
      </c>
      <c r="AFK3" s="599" t="s">
        <v>5766</v>
      </c>
      <c r="AFL3" s="599" t="s">
        <v>5770</v>
      </c>
      <c r="AFM3" s="599" t="s">
        <v>5774</v>
      </c>
      <c r="AFN3" s="599" t="s">
        <v>5778</v>
      </c>
      <c r="AFO3" s="599" t="s">
        <v>5782</v>
      </c>
      <c r="AFP3" s="599" t="s">
        <v>5786</v>
      </c>
      <c r="AFQ3" s="599" t="s">
        <v>5790</v>
      </c>
      <c r="AFR3" s="599" t="s">
        <v>5664</v>
      </c>
      <c r="AFS3" s="599" t="s">
        <v>5667</v>
      </c>
      <c r="AFT3" s="599" t="s">
        <v>5671</v>
      </c>
      <c r="AFU3" s="599" t="s">
        <v>5675</v>
      </c>
      <c r="AFV3" s="599" t="s">
        <v>5679</v>
      </c>
      <c r="AFW3" s="599" t="s">
        <v>5683</v>
      </c>
      <c r="AFX3" s="599" t="s">
        <v>5687</v>
      </c>
      <c r="AFY3" s="599" t="s">
        <v>5691</v>
      </c>
      <c r="AFZ3" s="599" t="s">
        <v>5695</v>
      </c>
      <c r="AGA3" s="599" t="s">
        <v>5699</v>
      </c>
      <c r="AGB3" s="599" t="s">
        <v>5703</v>
      </c>
      <c r="AGC3" s="599" t="s">
        <v>5707</v>
      </c>
      <c r="AGD3" s="599" t="s">
        <v>5621</v>
      </c>
      <c r="AGE3" s="599" t="s">
        <v>5624</v>
      </c>
      <c r="AGF3" s="599" t="s">
        <v>5628</v>
      </c>
      <c r="AGG3" s="599" t="s">
        <v>5632</v>
      </c>
      <c r="AGH3" s="599" t="s">
        <v>5636</v>
      </c>
      <c r="AGI3" s="599" t="s">
        <v>5640</v>
      </c>
      <c r="AGJ3" s="599" t="s">
        <v>5644</v>
      </c>
      <c r="AGK3" s="599" t="s">
        <v>5648</v>
      </c>
      <c r="AGL3" s="599" t="s">
        <v>5652</v>
      </c>
      <c r="AGM3" s="599" t="s">
        <v>5656</v>
      </c>
      <c r="AGN3" s="599" t="s">
        <v>5660</v>
      </c>
      <c r="AGO3" s="599" t="s">
        <v>5711</v>
      </c>
      <c r="AGP3" s="599" t="s">
        <v>5714</v>
      </c>
      <c r="AGQ3" s="599" t="s">
        <v>5718</v>
      </c>
      <c r="AGR3" s="599" t="s">
        <v>5722</v>
      </c>
      <c r="AGS3" s="599" t="s">
        <v>5726</v>
      </c>
      <c r="AGT3" s="599" t="s">
        <v>5730</v>
      </c>
      <c r="AGU3" s="599" t="s">
        <v>5734</v>
      </c>
      <c r="AGV3" s="599" t="s">
        <v>5738</v>
      </c>
      <c r="AGW3" s="599" t="s">
        <v>5488</v>
      </c>
      <c r="AGX3" s="599" t="s">
        <v>5492</v>
      </c>
      <c r="AGY3" s="599" t="s">
        <v>5495</v>
      </c>
      <c r="AGZ3" s="599" t="s">
        <v>5499</v>
      </c>
      <c r="AHA3" s="599" t="s">
        <v>5503</v>
      </c>
      <c r="AHB3" s="599" t="s">
        <v>5507</v>
      </c>
      <c r="AHC3" s="599" t="s">
        <v>5511</v>
      </c>
      <c r="AHD3" s="599" t="s">
        <v>5515</v>
      </c>
      <c r="AHE3" s="599" t="s">
        <v>5519</v>
      </c>
      <c r="AHF3" s="599" t="s">
        <v>5523</v>
      </c>
      <c r="AHG3" s="599" t="s">
        <v>5527</v>
      </c>
      <c r="AHH3" s="599" t="s">
        <v>5531</v>
      </c>
      <c r="AHI3" s="599" t="s">
        <v>5535</v>
      </c>
      <c r="AHJ3" s="599" t="s">
        <v>5539</v>
      </c>
      <c r="AHK3" s="599" t="s">
        <v>5543</v>
      </c>
      <c r="AHL3" s="599" t="s">
        <v>5547</v>
      </c>
      <c r="AHM3" s="599" t="s">
        <v>5551</v>
      </c>
      <c r="AHN3" s="599" t="s">
        <v>5555</v>
      </c>
      <c r="AHO3" s="599" t="s">
        <v>5558</v>
      </c>
      <c r="AHP3" s="599" t="s">
        <v>5562</v>
      </c>
      <c r="AHQ3" s="599" t="s">
        <v>5566</v>
      </c>
      <c r="AHR3" s="599" t="s">
        <v>5570</v>
      </c>
      <c r="AHS3" s="599" t="s">
        <v>5574</v>
      </c>
      <c r="AHT3" s="599" t="s">
        <v>5578</v>
      </c>
      <c r="AHU3" s="612" t="s">
        <v>6500</v>
      </c>
      <c r="AHV3" s="612" t="s">
        <v>6502</v>
      </c>
      <c r="AHW3" s="599"/>
    </row>
    <row r="4" spans="1:907" x14ac:dyDescent="0.6">
      <c r="A4" s="600" t="s">
        <v>6490</v>
      </c>
      <c r="B4" s="600" t="s">
        <v>1260</v>
      </c>
      <c r="C4" s="600" t="s">
        <v>1261</v>
      </c>
      <c r="D4" s="600" t="s">
        <v>1262</v>
      </c>
      <c r="E4" s="600" t="s">
        <v>1263</v>
      </c>
      <c r="F4" s="600" t="s">
        <v>1264</v>
      </c>
      <c r="G4" s="600" t="s">
        <v>1265</v>
      </c>
      <c r="H4" s="600" t="s">
        <v>1266</v>
      </c>
      <c r="I4" s="600" t="s">
        <v>1267</v>
      </c>
      <c r="J4" s="600" t="s">
        <v>1268</v>
      </c>
      <c r="K4" s="600" t="s">
        <v>1269</v>
      </c>
      <c r="L4" s="600" t="s">
        <v>1270</v>
      </c>
      <c r="M4" s="600" t="s">
        <v>1271</v>
      </c>
      <c r="N4" s="600" t="s">
        <v>1272</v>
      </c>
      <c r="O4" s="600" t="s">
        <v>1273</v>
      </c>
      <c r="P4" s="600" t="s">
        <v>1274</v>
      </c>
      <c r="Q4" s="600" t="s">
        <v>1275</v>
      </c>
      <c r="R4" s="600" t="s">
        <v>1276</v>
      </c>
      <c r="S4" s="600" t="s">
        <v>1277</v>
      </c>
      <c r="T4" s="600" t="s">
        <v>1278</v>
      </c>
      <c r="U4" s="600" t="s">
        <v>1279</v>
      </c>
      <c r="V4" s="600" t="s">
        <v>6475</v>
      </c>
      <c r="W4" s="600" t="s">
        <v>1280</v>
      </c>
      <c r="X4" s="600" t="s">
        <v>2096</v>
      </c>
      <c r="Y4" s="600" t="s">
        <v>2097</v>
      </c>
      <c r="Z4" s="600" t="s">
        <v>1281</v>
      </c>
      <c r="AA4" s="600" t="s">
        <v>1282</v>
      </c>
      <c r="AB4" s="600" t="s">
        <v>1283</v>
      </c>
      <c r="AC4" s="600" t="s">
        <v>1284</v>
      </c>
      <c r="AD4" s="600" t="s">
        <v>2098</v>
      </c>
      <c r="AE4" s="600" t="s">
        <v>1285</v>
      </c>
      <c r="AF4" s="600" t="s">
        <v>1286</v>
      </c>
      <c r="AG4" s="600" t="s">
        <v>1287</v>
      </c>
      <c r="AH4" s="600" t="s">
        <v>1288</v>
      </c>
      <c r="AI4" s="600" t="s">
        <v>1289</v>
      </c>
      <c r="AJ4" s="600" t="s">
        <v>1290</v>
      </c>
      <c r="AK4" s="600" t="s">
        <v>1291</v>
      </c>
      <c r="AL4" s="600" t="s">
        <v>1292</v>
      </c>
      <c r="AM4" s="600" t="s">
        <v>1293</v>
      </c>
      <c r="AN4" s="600" t="s">
        <v>1294</v>
      </c>
      <c r="AO4" s="600" t="s">
        <v>1295</v>
      </c>
      <c r="AP4" s="600" t="s">
        <v>1296</v>
      </c>
      <c r="AQ4" s="600" t="s">
        <v>1297</v>
      </c>
      <c r="AR4" s="600" t="s">
        <v>1298</v>
      </c>
      <c r="AS4" s="600" t="s">
        <v>1299</v>
      </c>
      <c r="AT4" s="600" t="s">
        <v>1300</v>
      </c>
      <c r="AU4" s="600" t="s">
        <v>1301</v>
      </c>
      <c r="AV4" s="600" t="s">
        <v>1302</v>
      </c>
      <c r="AW4" s="600" t="s">
        <v>1303</v>
      </c>
      <c r="AX4" s="600" t="s">
        <v>1304</v>
      </c>
      <c r="AY4" s="600" t="s">
        <v>1305</v>
      </c>
      <c r="AZ4" s="600" t="s">
        <v>1306</v>
      </c>
      <c r="BA4" s="600" t="s">
        <v>1307</v>
      </c>
      <c r="BB4" s="600" t="s">
        <v>1308</v>
      </c>
      <c r="BC4" s="600" t="s">
        <v>1309</v>
      </c>
      <c r="BD4" s="600" t="s">
        <v>1310</v>
      </c>
      <c r="BE4" s="600" t="s">
        <v>1311</v>
      </c>
      <c r="BF4" s="600" t="s">
        <v>1312</v>
      </c>
      <c r="BG4" s="600" t="s">
        <v>1313</v>
      </c>
      <c r="BH4" s="600" t="s">
        <v>1314</v>
      </c>
      <c r="BI4" s="600" t="s">
        <v>2099</v>
      </c>
      <c r="BJ4" s="600" t="s">
        <v>1316</v>
      </c>
      <c r="BK4" s="600" t="s">
        <v>1317</v>
      </c>
      <c r="BL4" s="600" t="s">
        <v>1318</v>
      </c>
      <c r="BM4" s="600" t="s">
        <v>1319</v>
      </c>
      <c r="BN4" s="600" t="s">
        <v>1320</v>
      </c>
      <c r="BO4" s="600" t="s">
        <v>1321</v>
      </c>
      <c r="BP4" s="600" t="s">
        <v>1322</v>
      </c>
      <c r="BQ4" s="600" t="s">
        <v>2100</v>
      </c>
      <c r="BR4" s="600" t="s">
        <v>2101</v>
      </c>
      <c r="BS4" s="600" t="s">
        <v>1323</v>
      </c>
      <c r="BT4" s="600" t="s">
        <v>1324</v>
      </c>
      <c r="BU4" s="600" t="s">
        <v>1325</v>
      </c>
      <c r="BV4" s="600" t="s">
        <v>1326</v>
      </c>
      <c r="BW4" s="600" t="s">
        <v>1327</v>
      </c>
      <c r="BX4" s="600" t="s">
        <v>1328</v>
      </c>
      <c r="BY4" s="600" t="s">
        <v>1329</v>
      </c>
      <c r="BZ4" s="600" t="s">
        <v>1330</v>
      </c>
      <c r="CA4" s="600" t="s">
        <v>1331</v>
      </c>
      <c r="CB4" s="600" t="s">
        <v>1332</v>
      </c>
      <c r="CC4" s="600" t="s">
        <v>1333</v>
      </c>
      <c r="CD4" s="600" t="s">
        <v>1334</v>
      </c>
      <c r="CE4" s="600" t="s">
        <v>1335</v>
      </c>
      <c r="CF4" s="600" t="s">
        <v>1336</v>
      </c>
      <c r="CG4" s="600" t="s">
        <v>1337</v>
      </c>
      <c r="CH4" s="600" t="s">
        <v>1338</v>
      </c>
      <c r="CI4" s="600" t="s">
        <v>1339</v>
      </c>
      <c r="CJ4" s="600" t="s">
        <v>1340</v>
      </c>
      <c r="CK4" s="600" t="s">
        <v>1341</v>
      </c>
      <c r="CL4" s="600" t="s">
        <v>1342</v>
      </c>
      <c r="CM4" s="600" t="s">
        <v>1343</v>
      </c>
      <c r="CN4" s="600" t="s">
        <v>1344</v>
      </c>
      <c r="CO4" s="600" t="s">
        <v>1345</v>
      </c>
      <c r="CP4" s="600" t="s">
        <v>1346</v>
      </c>
      <c r="CQ4" s="600" t="s">
        <v>1347</v>
      </c>
      <c r="CR4" s="600" t="s">
        <v>1348</v>
      </c>
      <c r="CS4" s="600" t="s">
        <v>1349</v>
      </c>
      <c r="CT4" s="600" t="s">
        <v>1350</v>
      </c>
      <c r="CU4" s="600" t="s">
        <v>1351</v>
      </c>
      <c r="CV4" s="600" t="s">
        <v>1352</v>
      </c>
      <c r="CW4" s="600" t="s">
        <v>1353</v>
      </c>
      <c r="CX4" s="600" t="s">
        <v>1354</v>
      </c>
      <c r="CY4" s="600" t="s">
        <v>1355</v>
      </c>
      <c r="CZ4" s="600" t="s">
        <v>1356</v>
      </c>
      <c r="DA4" s="600" t="s">
        <v>1357</v>
      </c>
      <c r="DB4" s="600" t="s">
        <v>1358</v>
      </c>
      <c r="DC4" s="600" t="s">
        <v>1359</v>
      </c>
      <c r="DD4" s="600" t="s">
        <v>1360</v>
      </c>
      <c r="DE4" s="600" t="s">
        <v>1361</v>
      </c>
      <c r="DF4" s="600" t="s">
        <v>1362</v>
      </c>
      <c r="DG4" s="600" t="s">
        <v>1363</v>
      </c>
      <c r="DH4" s="600" t="s">
        <v>1364</v>
      </c>
      <c r="DI4" s="600" t="s">
        <v>1365</v>
      </c>
      <c r="DJ4" s="600" t="s">
        <v>1366</v>
      </c>
      <c r="DK4" s="600" t="s">
        <v>1367</v>
      </c>
      <c r="DL4" s="600" t="s">
        <v>1368</v>
      </c>
      <c r="DM4" s="600" t="s">
        <v>1369</v>
      </c>
      <c r="DN4" s="600" t="s">
        <v>1370</v>
      </c>
      <c r="DO4" s="600" t="s">
        <v>1371</v>
      </c>
      <c r="DP4" s="600" t="s">
        <v>1372</v>
      </c>
      <c r="DQ4" s="600" t="s">
        <v>1373</v>
      </c>
      <c r="DR4" s="600" t="s">
        <v>1374</v>
      </c>
      <c r="DS4" s="600" t="s">
        <v>1375</v>
      </c>
      <c r="DT4" s="600" t="s">
        <v>1376</v>
      </c>
      <c r="DU4" s="600" t="s">
        <v>1377</v>
      </c>
      <c r="DV4" s="600" t="s">
        <v>1378</v>
      </c>
      <c r="DW4" s="600" t="s">
        <v>1379</v>
      </c>
      <c r="DX4" s="600" t="s">
        <v>1380</v>
      </c>
      <c r="DY4" s="600" t="s">
        <v>1381</v>
      </c>
      <c r="DZ4" s="600" t="s">
        <v>1382</v>
      </c>
      <c r="EA4" s="600" t="s">
        <v>1383</v>
      </c>
      <c r="EB4" s="600" t="s">
        <v>1384</v>
      </c>
      <c r="EC4" s="600" t="s">
        <v>1385</v>
      </c>
      <c r="ED4" s="600" t="s">
        <v>1386</v>
      </c>
      <c r="EE4" s="600" t="s">
        <v>1387</v>
      </c>
      <c r="EF4" s="600" t="s">
        <v>1388</v>
      </c>
      <c r="EG4" s="600" t="s">
        <v>1389</v>
      </c>
      <c r="EH4" s="600" t="s">
        <v>1390</v>
      </c>
      <c r="EI4" s="600" t="s">
        <v>1391</v>
      </c>
      <c r="EJ4" s="600" t="s">
        <v>1392</v>
      </c>
      <c r="EK4" s="600" t="s">
        <v>1393</v>
      </c>
      <c r="EL4" s="600" t="s">
        <v>1394</v>
      </c>
      <c r="EM4" s="600" t="s">
        <v>1395</v>
      </c>
      <c r="EN4" s="600" t="s">
        <v>1396</v>
      </c>
      <c r="EO4" s="600" t="s">
        <v>1397</v>
      </c>
      <c r="EP4" s="600" t="s">
        <v>1398</v>
      </c>
      <c r="EQ4" s="600" t="s">
        <v>1399</v>
      </c>
      <c r="ER4" s="600" t="s">
        <v>1400</v>
      </c>
      <c r="ES4" s="600" t="s">
        <v>1401</v>
      </c>
      <c r="ET4" s="600" t="s">
        <v>1402</v>
      </c>
      <c r="EU4" s="600" t="s">
        <v>1403</v>
      </c>
      <c r="EV4" s="600" t="s">
        <v>1404</v>
      </c>
      <c r="EW4" s="600" t="s">
        <v>1405</v>
      </c>
      <c r="EX4" s="600" t="s">
        <v>1406</v>
      </c>
      <c r="EY4" s="600" t="s">
        <v>1407</v>
      </c>
      <c r="EZ4" s="600" t="s">
        <v>1408</v>
      </c>
      <c r="FA4" s="600" t="s">
        <v>1409</v>
      </c>
      <c r="FB4" s="600" t="s">
        <v>1410</v>
      </c>
      <c r="FC4" s="600" t="s">
        <v>1411</v>
      </c>
      <c r="FD4" s="600" t="s">
        <v>1412</v>
      </c>
      <c r="FE4" s="600" t="s">
        <v>1413</v>
      </c>
      <c r="FF4" s="600" t="s">
        <v>1414</v>
      </c>
      <c r="FG4" s="600" t="s">
        <v>1415</v>
      </c>
      <c r="FH4" s="600" t="s">
        <v>1416</v>
      </c>
      <c r="FI4" s="600" t="s">
        <v>2102</v>
      </c>
      <c r="FJ4" s="600" t="s">
        <v>1418</v>
      </c>
      <c r="FK4" s="600" t="s">
        <v>1419</v>
      </c>
      <c r="FL4" s="600" t="s">
        <v>1420</v>
      </c>
      <c r="FM4" s="600" t="s">
        <v>1421</v>
      </c>
      <c r="FN4" s="600" t="s">
        <v>1422</v>
      </c>
      <c r="FO4" s="600" t="s">
        <v>1423</v>
      </c>
      <c r="FP4" s="600" t="s">
        <v>2103</v>
      </c>
      <c r="FQ4" s="600" t="s">
        <v>2104</v>
      </c>
      <c r="FR4" s="600" t="s">
        <v>1426</v>
      </c>
      <c r="FS4" s="600" t="s">
        <v>1427</v>
      </c>
      <c r="FT4" s="600" t="s">
        <v>1428</v>
      </c>
      <c r="FU4" s="600" t="s">
        <v>1429</v>
      </c>
      <c r="FV4" s="600" t="s">
        <v>1430</v>
      </c>
      <c r="FW4" s="600" t="s">
        <v>1431</v>
      </c>
      <c r="FX4" s="600" t="s">
        <v>1432</v>
      </c>
      <c r="FY4" s="600" t="s">
        <v>1433</v>
      </c>
      <c r="FZ4" s="600" t="s">
        <v>1434</v>
      </c>
      <c r="GA4" s="600" t="s">
        <v>1435</v>
      </c>
      <c r="GB4" s="600" t="s">
        <v>1436</v>
      </c>
      <c r="GC4" s="600" t="s">
        <v>1437</v>
      </c>
      <c r="GD4" s="600" t="s">
        <v>1438</v>
      </c>
      <c r="GE4" s="600" t="s">
        <v>2105</v>
      </c>
      <c r="GF4" s="600" t="s">
        <v>1439</v>
      </c>
      <c r="GG4" s="600" t="s">
        <v>1440</v>
      </c>
      <c r="GH4" s="600" t="s">
        <v>1441</v>
      </c>
      <c r="GI4" s="600" t="s">
        <v>1442</v>
      </c>
      <c r="GJ4" s="600" t="s">
        <v>1443</v>
      </c>
      <c r="GK4" s="600" t="s">
        <v>1444</v>
      </c>
      <c r="GL4" s="600" t="s">
        <v>1445</v>
      </c>
      <c r="GM4" s="600" t="s">
        <v>1446</v>
      </c>
      <c r="GN4" s="600" t="s">
        <v>1447</v>
      </c>
      <c r="GO4" s="600" t="s">
        <v>1448</v>
      </c>
      <c r="GP4" s="600" t="s">
        <v>1449</v>
      </c>
      <c r="GQ4" s="600" t="s">
        <v>1450</v>
      </c>
      <c r="GR4" s="600" t="s">
        <v>1451</v>
      </c>
      <c r="GS4" s="600" t="s">
        <v>1452</v>
      </c>
      <c r="GT4" s="600" t="s">
        <v>1453</v>
      </c>
      <c r="GU4" s="600" t="s">
        <v>1454</v>
      </c>
      <c r="GV4" s="600" t="s">
        <v>1455</v>
      </c>
      <c r="GW4" s="600" t="s">
        <v>1456</v>
      </c>
      <c r="GX4" s="600" t="s">
        <v>1457</v>
      </c>
      <c r="GY4" s="600" t="s">
        <v>1458</v>
      </c>
      <c r="GZ4" s="600" t="s">
        <v>1459</v>
      </c>
      <c r="HA4" s="600" t="s">
        <v>1460</v>
      </c>
      <c r="HB4" s="600" t="s">
        <v>1461</v>
      </c>
      <c r="HC4" s="600" t="s">
        <v>1462</v>
      </c>
      <c r="HD4" s="600" t="s">
        <v>6289</v>
      </c>
      <c r="HE4" s="600" t="s">
        <v>1463</v>
      </c>
      <c r="HF4" s="600" t="s">
        <v>1464</v>
      </c>
      <c r="HG4" s="600" t="s">
        <v>1465</v>
      </c>
      <c r="HH4" s="600" t="s">
        <v>1466</v>
      </c>
      <c r="HI4" s="600" t="s">
        <v>1467</v>
      </c>
      <c r="HJ4" s="600" t="s">
        <v>2106</v>
      </c>
      <c r="HK4" s="600" t="s">
        <v>6297</v>
      </c>
      <c r="HL4" s="600" t="s">
        <v>1468</v>
      </c>
      <c r="HM4" s="600" t="s">
        <v>1469</v>
      </c>
      <c r="HN4" s="600" t="s">
        <v>1470</v>
      </c>
      <c r="HO4" s="600" t="s">
        <v>1471</v>
      </c>
      <c r="HP4" s="600" t="s">
        <v>1472</v>
      </c>
      <c r="HQ4" s="600" t="s">
        <v>1473</v>
      </c>
      <c r="HR4" s="600" t="s">
        <v>1474</v>
      </c>
      <c r="HS4" s="600" t="s">
        <v>1475</v>
      </c>
      <c r="HT4" s="600" t="s">
        <v>1476</v>
      </c>
      <c r="HU4" s="600" t="s">
        <v>1477</v>
      </c>
      <c r="HV4" s="600" t="s">
        <v>1478</v>
      </c>
      <c r="HW4" s="600" t="s">
        <v>1479</v>
      </c>
      <c r="HX4" s="600" t="s">
        <v>1480</v>
      </c>
      <c r="HY4" s="600" t="s">
        <v>1481</v>
      </c>
      <c r="HZ4" s="600" t="s">
        <v>1482</v>
      </c>
      <c r="IA4" s="600" t="s">
        <v>1483</v>
      </c>
      <c r="IB4" s="600" t="s">
        <v>1484</v>
      </c>
      <c r="IC4" s="600" t="s">
        <v>1485</v>
      </c>
      <c r="ID4" s="600" t="s">
        <v>1486</v>
      </c>
      <c r="IE4" s="600" t="s">
        <v>1487</v>
      </c>
      <c r="IF4" s="600" t="s">
        <v>1488</v>
      </c>
      <c r="IG4" s="600" t="s">
        <v>1489</v>
      </c>
      <c r="IH4" s="600" t="s">
        <v>1490</v>
      </c>
      <c r="II4" s="600" t="s">
        <v>1491</v>
      </c>
      <c r="IJ4" s="600" t="s">
        <v>1492</v>
      </c>
      <c r="IK4" s="600" t="s">
        <v>1493</v>
      </c>
      <c r="IL4" s="600" t="s">
        <v>1494</v>
      </c>
      <c r="IM4" s="600" t="s">
        <v>1495</v>
      </c>
      <c r="IN4" s="600" t="s">
        <v>1496</v>
      </c>
      <c r="IO4" s="600" t="s">
        <v>1497</v>
      </c>
      <c r="IP4" s="600" t="s">
        <v>1498</v>
      </c>
      <c r="IQ4" s="600" t="s">
        <v>1499</v>
      </c>
      <c r="IR4" s="600" t="s">
        <v>1500</v>
      </c>
      <c r="IS4" s="600" t="s">
        <v>1501</v>
      </c>
      <c r="IT4" s="600" t="s">
        <v>1502</v>
      </c>
      <c r="IU4" s="600" t="s">
        <v>1503</v>
      </c>
      <c r="IV4" s="600" t="s">
        <v>1504</v>
      </c>
      <c r="IW4" s="600" t="s">
        <v>1505</v>
      </c>
      <c r="IX4" s="600" t="s">
        <v>1506</v>
      </c>
      <c r="IY4" s="600" t="s">
        <v>1507</v>
      </c>
      <c r="IZ4" s="600" t="s">
        <v>1508</v>
      </c>
      <c r="JA4" s="600" t="s">
        <v>1509</v>
      </c>
      <c r="JB4" s="600" t="s">
        <v>1510</v>
      </c>
      <c r="JC4" s="600" t="s">
        <v>1511</v>
      </c>
      <c r="JD4" s="600" t="s">
        <v>1512</v>
      </c>
      <c r="JE4" s="600" t="s">
        <v>1513</v>
      </c>
      <c r="JF4" s="600" t="s">
        <v>1514</v>
      </c>
      <c r="JG4" s="600" t="s">
        <v>1515</v>
      </c>
      <c r="JH4" s="600" t="s">
        <v>1516</v>
      </c>
      <c r="JI4" s="600" t="s">
        <v>1517</v>
      </c>
      <c r="JJ4" s="600" t="s">
        <v>1518</v>
      </c>
      <c r="JK4" s="600" t="s">
        <v>1519</v>
      </c>
      <c r="JL4" s="600" t="s">
        <v>1520</v>
      </c>
      <c r="JM4" s="600" t="s">
        <v>1521</v>
      </c>
      <c r="JN4" s="600" t="s">
        <v>1522</v>
      </c>
      <c r="JO4" s="600" t="s">
        <v>1523</v>
      </c>
      <c r="JP4" s="600" t="s">
        <v>1524</v>
      </c>
      <c r="JQ4" s="600" t="s">
        <v>1525</v>
      </c>
      <c r="JR4" s="600" t="s">
        <v>1526</v>
      </c>
      <c r="JS4" s="600" t="s">
        <v>1527</v>
      </c>
      <c r="JT4" s="600" t="s">
        <v>1528</v>
      </c>
      <c r="JU4" s="600" t="s">
        <v>1529</v>
      </c>
      <c r="JV4" s="600" t="s">
        <v>1530</v>
      </c>
      <c r="JW4" s="600" t="s">
        <v>1531</v>
      </c>
      <c r="JX4" s="600" t="s">
        <v>1532</v>
      </c>
      <c r="JY4" s="600" t="s">
        <v>1533</v>
      </c>
      <c r="JZ4" s="600" t="s">
        <v>1534</v>
      </c>
      <c r="KA4" s="600" t="s">
        <v>1535</v>
      </c>
      <c r="KB4" s="600" t="s">
        <v>1536</v>
      </c>
      <c r="KC4" s="600" t="s">
        <v>1537</v>
      </c>
      <c r="KD4" s="600" t="s">
        <v>1538</v>
      </c>
      <c r="KE4" s="600" t="s">
        <v>1539</v>
      </c>
      <c r="KF4" s="600" t="s">
        <v>1540</v>
      </c>
      <c r="KG4" s="600" t="s">
        <v>1541</v>
      </c>
      <c r="KH4" s="600" t="s">
        <v>1542</v>
      </c>
      <c r="KI4" s="600" t="s">
        <v>5905</v>
      </c>
      <c r="KJ4" s="600" t="s">
        <v>1543</v>
      </c>
      <c r="KK4" s="600" t="s">
        <v>1544</v>
      </c>
      <c r="KL4" s="600" t="s">
        <v>1545</v>
      </c>
      <c r="KM4" s="600" t="s">
        <v>1546</v>
      </c>
      <c r="KN4" s="600" t="s">
        <v>1547</v>
      </c>
      <c r="KO4" s="600" t="s">
        <v>1548</v>
      </c>
      <c r="KP4" s="600" t="s">
        <v>1549</v>
      </c>
      <c r="KQ4" s="600" t="s">
        <v>1550</v>
      </c>
      <c r="KR4" s="600" t="s">
        <v>1551</v>
      </c>
      <c r="KS4" s="600" t="s">
        <v>1552</v>
      </c>
      <c r="KT4" s="600" t="s">
        <v>1553</v>
      </c>
      <c r="KU4" s="600" t="s">
        <v>1554</v>
      </c>
      <c r="KV4" s="600" t="s">
        <v>6479</v>
      </c>
      <c r="KW4" s="600" t="s">
        <v>1556</v>
      </c>
      <c r="KX4" s="600" t="s">
        <v>1557</v>
      </c>
      <c r="KY4" s="600" t="s">
        <v>1558</v>
      </c>
      <c r="KZ4" s="600" t="s">
        <v>1559</v>
      </c>
      <c r="LA4" s="600" t="s">
        <v>1560</v>
      </c>
      <c r="LB4" s="600" t="s">
        <v>1561</v>
      </c>
      <c r="LC4" s="600" t="s">
        <v>1562</v>
      </c>
      <c r="LD4" s="600" t="s">
        <v>1563</v>
      </c>
      <c r="LE4" s="600" t="s">
        <v>1564</v>
      </c>
      <c r="LF4" s="600" t="s">
        <v>1565</v>
      </c>
      <c r="LG4" s="600" t="s">
        <v>1566</v>
      </c>
      <c r="LH4" s="600" t="s">
        <v>1567</v>
      </c>
      <c r="LI4" s="600" t="s">
        <v>1568</v>
      </c>
      <c r="LJ4" s="600" t="s">
        <v>1569</v>
      </c>
      <c r="LK4" s="600" t="s">
        <v>1570</v>
      </c>
      <c r="LL4" s="600" t="s">
        <v>1571</v>
      </c>
      <c r="LM4" s="600" t="s">
        <v>1572</v>
      </c>
      <c r="LN4" s="600" t="s">
        <v>1573</v>
      </c>
      <c r="LO4" s="600" t="s">
        <v>1574</v>
      </c>
      <c r="LP4" s="600" t="s">
        <v>1575</v>
      </c>
      <c r="LQ4" s="600" t="s">
        <v>1576</v>
      </c>
      <c r="LR4" s="600" t="s">
        <v>1577</v>
      </c>
      <c r="LS4" s="600" t="s">
        <v>2107</v>
      </c>
      <c r="LT4" s="600" t="s">
        <v>1578</v>
      </c>
      <c r="LU4" s="600" t="s">
        <v>1579</v>
      </c>
      <c r="LV4" s="600" t="s">
        <v>1580</v>
      </c>
      <c r="LW4" s="600" t="s">
        <v>6290</v>
      </c>
      <c r="LX4" s="600" t="s">
        <v>1581</v>
      </c>
      <c r="LY4" s="600" t="s">
        <v>1582</v>
      </c>
      <c r="LZ4" s="600" t="s">
        <v>1583</v>
      </c>
      <c r="MA4" s="600" t="s">
        <v>1584</v>
      </c>
      <c r="MB4" s="600" t="s">
        <v>1585</v>
      </c>
      <c r="MC4" s="600" t="s">
        <v>1586</v>
      </c>
      <c r="MD4" s="600" t="s">
        <v>1587</v>
      </c>
      <c r="ME4" s="600" t="s">
        <v>1588</v>
      </c>
      <c r="MF4" s="600" t="s">
        <v>1589</v>
      </c>
      <c r="MG4" s="600" t="s">
        <v>1590</v>
      </c>
      <c r="MH4" s="600" t="s">
        <v>1591</v>
      </c>
      <c r="MI4" s="600" t="s">
        <v>1592</v>
      </c>
      <c r="MJ4" s="600" t="s">
        <v>1593</v>
      </c>
      <c r="MK4" s="600" t="s">
        <v>1594</v>
      </c>
      <c r="ML4" s="600" t="s">
        <v>1595</v>
      </c>
      <c r="MM4" s="600" t="s">
        <v>1596</v>
      </c>
      <c r="MN4" s="600" t="s">
        <v>1597</v>
      </c>
      <c r="MO4" s="600" t="s">
        <v>1598</v>
      </c>
      <c r="MP4" s="600" t="s">
        <v>1599</v>
      </c>
      <c r="MQ4" s="600" t="s">
        <v>1600</v>
      </c>
      <c r="MR4" s="600" t="s">
        <v>1601</v>
      </c>
      <c r="MS4" s="600" t="s">
        <v>1602</v>
      </c>
      <c r="MT4" s="600" t="s">
        <v>1603</v>
      </c>
      <c r="MU4" s="600" t="s">
        <v>6291</v>
      </c>
      <c r="MV4" s="600" t="s">
        <v>1604</v>
      </c>
      <c r="MW4" s="600" t="s">
        <v>1605</v>
      </c>
      <c r="MX4" s="600" t="s">
        <v>1606</v>
      </c>
      <c r="MY4" s="600" t="s">
        <v>1607</v>
      </c>
      <c r="MZ4" s="600" t="s">
        <v>1608</v>
      </c>
      <c r="NA4" s="600" t="s">
        <v>1609</v>
      </c>
      <c r="NB4" s="600" t="s">
        <v>1610</v>
      </c>
      <c r="NC4" s="600" t="s">
        <v>1611</v>
      </c>
      <c r="ND4" s="600" t="s">
        <v>1612</v>
      </c>
      <c r="NE4" s="600" t="s">
        <v>2108</v>
      </c>
      <c r="NF4" s="600" t="s">
        <v>1613</v>
      </c>
      <c r="NG4" s="600" t="s">
        <v>1614</v>
      </c>
      <c r="NH4" s="600" t="s">
        <v>1615</v>
      </c>
      <c r="NI4" s="600" t="s">
        <v>2109</v>
      </c>
      <c r="NJ4" s="600" t="s">
        <v>1616</v>
      </c>
      <c r="NK4" s="600" t="s">
        <v>1617</v>
      </c>
      <c r="NL4" s="600" t="s">
        <v>1618</v>
      </c>
      <c r="NM4" s="600" t="s">
        <v>1619</v>
      </c>
      <c r="NN4" s="600" t="s">
        <v>1620</v>
      </c>
      <c r="NO4" s="600" t="s">
        <v>1621</v>
      </c>
      <c r="NP4" s="600" t="s">
        <v>1622</v>
      </c>
      <c r="NQ4" s="600" t="s">
        <v>2110</v>
      </c>
      <c r="NR4" s="600" t="s">
        <v>1624</v>
      </c>
      <c r="NS4" s="600" t="s">
        <v>1625</v>
      </c>
      <c r="NT4" s="600" t="s">
        <v>1626</v>
      </c>
      <c r="NU4" s="600" t="s">
        <v>1627</v>
      </c>
      <c r="NV4" s="600" t="s">
        <v>1628</v>
      </c>
      <c r="NW4" s="600" t="s">
        <v>1629</v>
      </c>
      <c r="NX4" s="600" t="s">
        <v>1630</v>
      </c>
      <c r="NY4" s="600" t="s">
        <v>1631</v>
      </c>
      <c r="NZ4" s="600" t="s">
        <v>2111</v>
      </c>
      <c r="OA4" s="600" t="s">
        <v>1632</v>
      </c>
      <c r="OB4" s="600" t="s">
        <v>1633</v>
      </c>
      <c r="OC4" s="600" t="s">
        <v>1634</v>
      </c>
      <c r="OD4" s="600" t="s">
        <v>1635</v>
      </c>
      <c r="OE4" s="600" t="s">
        <v>1636</v>
      </c>
      <c r="OF4" s="600" t="s">
        <v>1637</v>
      </c>
      <c r="OG4" s="600" t="s">
        <v>6292</v>
      </c>
      <c r="OH4" s="600" t="s">
        <v>1638</v>
      </c>
      <c r="OI4" s="600" t="s">
        <v>2112</v>
      </c>
      <c r="OJ4" s="600" t="s">
        <v>1639</v>
      </c>
      <c r="OK4" s="600" t="s">
        <v>1640</v>
      </c>
      <c r="OL4" s="600" t="s">
        <v>1643</v>
      </c>
      <c r="OM4" s="600" t="s">
        <v>1641</v>
      </c>
      <c r="ON4" s="600" t="s">
        <v>1642</v>
      </c>
      <c r="OO4" s="600" t="s">
        <v>6293</v>
      </c>
      <c r="OP4" s="600" t="s">
        <v>1644</v>
      </c>
      <c r="OQ4" s="600" t="s">
        <v>2113</v>
      </c>
      <c r="OR4" s="600" t="s">
        <v>1645</v>
      </c>
      <c r="OS4" s="600" t="s">
        <v>1646</v>
      </c>
      <c r="OT4" s="600" t="s">
        <v>2114</v>
      </c>
      <c r="OU4" s="600" t="s">
        <v>1648</v>
      </c>
      <c r="OV4" s="600" t="s">
        <v>1649</v>
      </c>
      <c r="OW4" s="600" t="s">
        <v>1650</v>
      </c>
      <c r="OX4" s="600" t="s">
        <v>1651</v>
      </c>
      <c r="OY4" s="600" t="s">
        <v>1652</v>
      </c>
      <c r="OZ4" s="600" t="s">
        <v>2115</v>
      </c>
      <c r="PA4" s="600" t="s">
        <v>1653</v>
      </c>
      <c r="PB4" s="600" t="s">
        <v>2116</v>
      </c>
      <c r="PC4" s="600" t="s">
        <v>2117</v>
      </c>
      <c r="PD4" s="600" t="s">
        <v>1654</v>
      </c>
      <c r="PE4" s="600" t="s">
        <v>1655</v>
      </c>
      <c r="PF4" s="600" t="s">
        <v>2118</v>
      </c>
      <c r="PG4" s="600" t="s">
        <v>1657</v>
      </c>
      <c r="PH4" s="600" t="s">
        <v>1658</v>
      </c>
      <c r="PI4" s="600" t="s">
        <v>1659</v>
      </c>
      <c r="PJ4" s="600" t="s">
        <v>1660</v>
      </c>
      <c r="PK4" s="600" t="s">
        <v>1661</v>
      </c>
      <c r="PL4" s="600" t="s">
        <v>1662</v>
      </c>
      <c r="PM4" s="600" t="s">
        <v>1663</v>
      </c>
      <c r="PN4" s="600" t="s">
        <v>1664</v>
      </c>
      <c r="PO4" s="600" t="s">
        <v>1665</v>
      </c>
      <c r="PP4" s="600" t="s">
        <v>1666</v>
      </c>
      <c r="PQ4" s="600" t="s">
        <v>1667</v>
      </c>
      <c r="PR4" s="600" t="s">
        <v>2119</v>
      </c>
      <c r="PS4" s="600" t="s">
        <v>2120</v>
      </c>
      <c r="PT4" s="600" t="s">
        <v>2121</v>
      </c>
      <c r="PU4" s="600" t="s">
        <v>2122</v>
      </c>
      <c r="PV4" s="600" t="s">
        <v>1668</v>
      </c>
      <c r="PW4" s="600" t="s">
        <v>1669</v>
      </c>
      <c r="PX4" s="600" t="s">
        <v>1670</v>
      </c>
      <c r="PY4" s="600" t="s">
        <v>1671</v>
      </c>
      <c r="PZ4" s="600" t="s">
        <v>2123</v>
      </c>
      <c r="QA4" s="600" t="s">
        <v>1672</v>
      </c>
      <c r="QB4" s="600" t="s">
        <v>1673</v>
      </c>
      <c r="QC4" s="600" t="s">
        <v>1674</v>
      </c>
      <c r="QD4" s="600" t="s">
        <v>1675</v>
      </c>
      <c r="QE4" s="600" t="s">
        <v>1676</v>
      </c>
      <c r="QF4" s="600" t="s">
        <v>1677</v>
      </c>
      <c r="QG4" s="600" t="s">
        <v>1678</v>
      </c>
      <c r="QH4" s="600" t="s">
        <v>1679</v>
      </c>
      <c r="QI4" s="600" t="s">
        <v>1680</v>
      </c>
      <c r="QJ4" s="600" t="s">
        <v>1681</v>
      </c>
      <c r="QK4" s="600" t="s">
        <v>1682</v>
      </c>
      <c r="QL4" s="600" t="s">
        <v>1683</v>
      </c>
      <c r="QM4" s="600" t="s">
        <v>1684</v>
      </c>
      <c r="QN4" s="600" t="s">
        <v>1685</v>
      </c>
      <c r="QO4" s="600" t="s">
        <v>1686</v>
      </c>
      <c r="QP4" s="600" t="s">
        <v>1687</v>
      </c>
      <c r="QQ4" s="600" t="s">
        <v>1688</v>
      </c>
      <c r="QR4" s="600" t="s">
        <v>2124</v>
      </c>
      <c r="QS4" s="600" t="s">
        <v>2125</v>
      </c>
      <c r="QT4" s="600" t="s">
        <v>2126</v>
      </c>
      <c r="QU4" s="600" t="s">
        <v>2127</v>
      </c>
      <c r="QV4" s="600" t="s">
        <v>1689</v>
      </c>
      <c r="QW4" s="600" t="s">
        <v>1690</v>
      </c>
      <c r="QX4" s="600" t="s">
        <v>1691</v>
      </c>
      <c r="QY4" s="600" t="s">
        <v>1692</v>
      </c>
      <c r="QZ4" s="600" t="s">
        <v>1693</v>
      </c>
      <c r="RA4" s="600" t="s">
        <v>1694</v>
      </c>
      <c r="RB4" s="600" t="s">
        <v>1695</v>
      </c>
      <c r="RC4" s="600" t="s">
        <v>1696</v>
      </c>
      <c r="RD4" s="600" t="s">
        <v>1697</v>
      </c>
      <c r="RE4" s="600" t="s">
        <v>1698</v>
      </c>
      <c r="RF4" s="600" t="s">
        <v>1699</v>
      </c>
      <c r="RG4" s="600" t="s">
        <v>2128</v>
      </c>
      <c r="RH4" s="600" t="s">
        <v>2129</v>
      </c>
      <c r="RI4" s="600" t="s">
        <v>6294</v>
      </c>
      <c r="RJ4" s="600" t="s">
        <v>1700</v>
      </c>
      <c r="RK4" s="600" t="s">
        <v>1701</v>
      </c>
      <c r="RL4" s="600" t="s">
        <v>1702</v>
      </c>
      <c r="RM4" s="600" t="s">
        <v>1703</v>
      </c>
      <c r="RN4" s="600" t="s">
        <v>1704</v>
      </c>
      <c r="RO4" s="600" t="s">
        <v>1705</v>
      </c>
      <c r="RP4" s="600" t="s">
        <v>1706</v>
      </c>
      <c r="RQ4" s="600" t="s">
        <v>1707</v>
      </c>
      <c r="RR4" s="600" t="s">
        <v>1708</v>
      </c>
      <c r="RS4" s="600" t="s">
        <v>1709</v>
      </c>
      <c r="RT4" s="600" t="s">
        <v>1710</v>
      </c>
      <c r="RU4" s="600" t="s">
        <v>1711</v>
      </c>
      <c r="RV4" s="600" t="s">
        <v>1712</v>
      </c>
      <c r="RW4" s="600" t="s">
        <v>1713</v>
      </c>
      <c r="RX4" s="600" t="s">
        <v>1714</v>
      </c>
      <c r="RY4" s="600" t="s">
        <v>1715</v>
      </c>
      <c r="RZ4" s="600" t="s">
        <v>2130</v>
      </c>
      <c r="SA4" s="600" t="s">
        <v>2131</v>
      </c>
      <c r="SB4" s="600" t="s">
        <v>2132</v>
      </c>
      <c r="SC4" s="600" t="s">
        <v>1718</v>
      </c>
      <c r="SD4" s="600" t="s">
        <v>1719</v>
      </c>
      <c r="SE4" s="600" t="s">
        <v>1720</v>
      </c>
      <c r="SF4" s="600" t="s">
        <v>1721</v>
      </c>
      <c r="SG4" s="600" t="s">
        <v>1722</v>
      </c>
      <c r="SH4" s="600" t="s">
        <v>1723</v>
      </c>
      <c r="SI4" s="600" t="s">
        <v>1724</v>
      </c>
      <c r="SJ4" s="600" t="s">
        <v>1725</v>
      </c>
      <c r="SK4" s="600" t="s">
        <v>1726</v>
      </c>
      <c r="SL4" s="600" t="s">
        <v>1727</v>
      </c>
      <c r="SM4" s="600" t="s">
        <v>1728</v>
      </c>
      <c r="SN4" s="600" t="s">
        <v>2133</v>
      </c>
      <c r="SO4" s="600" t="s">
        <v>1729</v>
      </c>
      <c r="SP4" s="600" t="s">
        <v>1730</v>
      </c>
      <c r="SQ4" s="600" t="s">
        <v>1731</v>
      </c>
      <c r="SR4" s="600" t="s">
        <v>1732</v>
      </c>
      <c r="SS4" s="600" t="s">
        <v>1733</v>
      </c>
      <c r="ST4" s="600" t="s">
        <v>1734</v>
      </c>
      <c r="SU4" s="600" t="s">
        <v>1735</v>
      </c>
      <c r="SV4" s="600" t="s">
        <v>1736</v>
      </c>
      <c r="SW4" s="600" t="s">
        <v>1737</v>
      </c>
      <c r="SX4" s="600" t="s">
        <v>1738</v>
      </c>
      <c r="SY4" s="600" t="s">
        <v>1739</v>
      </c>
      <c r="SZ4" s="600" t="s">
        <v>1740</v>
      </c>
      <c r="TA4" s="600" t="s">
        <v>1741</v>
      </c>
      <c r="TB4" s="600" t="s">
        <v>1742</v>
      </c>
      <c r="TC4" s="600" t="s">
        <v>1743</v>
      </c>
      <c r="TD4" s="600" t="s">
        <v>1744</v>
      </c>
      <c r="TE4" s="600" t="s">
        <v>1745</v>
      </c>
      <c r="TF4" s="600" t="s">
        <v>1746</v>
      </c>
      <c r="TG4" s="600" t="s">
        <v>1747</v>
      </c>
      <c r="TH4" s="600" t="s">
        <v>1748</v>
      </c>
      <c r="TI4" s="600" t="s">
        <v>1749</v>
      </c>
      <c r="TJ4" s="600" t="s">
        <v>2134</v>
      </c>
      <c r="TK4" s="600" t="s">
        <v>1750</v>
      </c>
      <c r="TL4" s="600" t="s">
        <v>1751</v>
      </c>
      <c r="TM4" s="600" t="s">
        <v>1752</v>
      </c>
      <c r="TN4" s="600" t="s">
        <v>1753</v>
      </c>
      <c r="TO4" s="600" t="s">
        <v>1754</v>
      </c>
      <c r="TP4" s="600" t="s">
        <v>1755</v>
      </c>
      <c r="TQ4" s="600" t="s">
        <v>1756</v>
      </c>
      <c r="TR4" s="600" t="s">
        <v>1757</v>
      </c>
      <c r="TS4" s="600" t="s">
        <v>1758</v>
      </c>
      <c r="TT4" s="600" t="s">
        <v>1759</v>
      </c>
      <c r="TU4" s="600" t="s">
        <v>1760</v>
      </c>
      <c r="TV4" s="600" t="s">
        <v>1761</v>
      </c>
      <c r="TW4" s="600" t="s">
        <v>1762</v>
      </c>
      <c r="TX4" s="600" t="s">
        <v>1763</v>
      </c>
      <c r="TY4" s="600" t="s">
        <v>1764</v>
      </c>
      <c r="TZ4" s="600" t="s">
        <v>1765</v>
      </c>
      <c r="UA4" s="600" t="s">
        <v>2135</v>
      </c>
      <c r="UB4" s="600" t="s">
        <v>1766</v>
      </c>
      <c r="UC4" s="600" t="s">
        <v>1767</v>
      </c>
      <c r="UD4" s="600" t="s">
        <v>1768</v>
      </c>
      <c r="UE4" s="600" t="s">
        <v>1769</v>
      </c>
      <c r="UF4" s="600" t="s">
        <v>1770</v>
      </c>
      <c r="UG4" s="600" t="s">
        <v>1771</v>
      </c>
      <c r="UH4" s="600" t="s">
        <v>1772</v>
      </c>
      <c r="UI4" s="600" t="s">
        <v>2136</v>
      </c>
      <c r="UJ4" s="600" t="s">
        <v>2137</v>
      </c>
      <c r="UK4" s="600" t="s">
        <v>2138</v>
      </c>
      <c r="UL4" s="600" t="s">
        <v>1773</v>
      </c>
      <c r="UM4" s="600" t="s">
        <v>1774</v>
      </c>
      <c r="UN4" s="600" t="s">
        <v>1775</v>
      </c>
      <c r="UO4" s="600" t="s">
        <v>1776</v>
      </c>
      <c r="UP4" s="600" t="s">
        <v>1777</v>
      </c>
      <c r="UQ4" s="600" t="s">
        <v>1778</v>
      </c>
      <c r="UR4" s="600" t="s">
        <v>1779</v>
      </c>
      <c r="US4" s="600" t="s">
        <v>1780</v>
      </c>
      <c r="UT4" s="600" t="s">
        <v>1781</v>
      </c>
      <c r="UU4" s="600" t="s">
        <v>2139</v>
      </c>
      <c r="UV4" s="600" t="s">
        <v>1782</v>
      </c>
      <c r="UW4" s="600" t="s">
        <v>1783</v>
      </c>
      <c r="UX4" s="600" t="s">
        <v>1784</v>
      </c>
      <c r="UY4" s="600" t="s">
        <v>1785</v>
      </c>
      <c r="UZ4" s="600" t="s">
        <v>1786</v>
      </c>
      <c r="VA4" s="600" t="s">
        <v>1787</v>
      </c>
      <c r="VB4" s="600" t="s">
        <v>1788</v>
      </c>
      <c r="VC4" s="600" t="s">
        <v>1789</v>
      </c>
      <c r="VD4" s="600" t="s">
        <v>1790</v>
      </c>
      <c r="VE4" s="600" t="s">
        <v>1791</v>
      </c>
      <c r="VF4" s="600" t="s">
        <v>1792</v>
      </c>
      <c r="VG4" s="600" t="s">
        <v>1793</v>
      </c>
      <c r="VH4" s="600" t="s">
        <v>1794</v>
      </c>
      <c r="VI4" s="600" t="s">
        <v>1795</v>
      </c>
      <c r="VJ4" s="600" t="s">
        <v>1796</v>
      </c>
      <c r="VK4" s="600" t="s">
        <v>2140</v>
      </c>
      <c r="VL4" s="600" t="s">
        <v>2141</v>
      </c>
      <c r="VM4" s="600" t="s">
        <v>2142</v>
      </c>
      <c r="VN4" s="600" t="s">
        <v>6480</v>
      </c>
      <c r="VO4" s="600" t="s">
        <v>1801</v>
      </c>
      <c r="VP4" s="600" t="s">
        <v>1802</v>
      </c>
      <c r="VQ4" s="600" t="s">
        <v>1803</v>
      </c>
      <c r="VR4" s="600" t="s">
        <v>1804</v>
      </c>
      <c r="VS4" s="600" t="s">
        <v>1805</v>
      </c>
      <c r="VT4" s="600" t="s">
        <v>1806</v>
      </c>
      <c r="VU4" s="600" t="s">
        <v>1807</v>
      </c>
      <c r="VV4" s="600" t="s">
        <v>1808</v>
      </c>
      <c r="VW4" s="600" t="s">
        <v>2143</v>
      </c>
      <c r="VX4" s="600" t="s">
        <v>1809</v>
      </c>
      <c r="VY4" s="600" t="s">
        <v>1810</v>
      </c>
      <c r="VZ4" s="600" t="s">
        <v>1811</v>
      </c>
      <c r="WA4" s="600" t="s">
        <v>1812</v>
      </c>
      <c r="WB4" s="600" t="s">
        <v>1813</v>
      </c>
      <c r="WC4" s="600" t="s">
        <v>1814</v>
      </c>
      <c r="WD4" s="600" t="s">
        <v>1815</v>
      </c>
      <c r="WE4" s="600" t="s">
        <v>1816</v>
      </c>
      <c r="WF4" s="600" t="s">
        <v>1817</v>
      </c>
      <c r="WG4" s="600" t="s">
        <v>1818</v>
      </c>
      <c r="WH4" s="600" t="s">
        <v>1819</v>
      </c>
      <c r="WI4" s="600" t="s">
        <v>1820</v>
      </c>
      <c r="WJ4" s="600" t="s">
        <v>1821</v>
      </c>
      <c r="WK4" s="600" t="s">
        <v>1822</v>
      </c>
      <c r="WL4" s="600" t="s">
        <v>1823</v>
      </c>
      <c r="WM4" s="600" t="s">
        <v>1824</v>
      </c>
      <c r="WN4" s="600" t="s">
        <v>1825</v>
      </c>
      <c r="WO4" s="600" t="s">
        <v>1826</v>
      </c>
      <c r="WP4" s="600" t="s">
        <v>1827</v>
      </c>
      <c r="WQ4" s="600" t="s">
        <v>1828</v>
      </c>
      <c r="WR4" s="600" t="s">
        <v>1829</v>
      </c>
      <c r="WS4" s="600" t="s">
        <v>1830</v>
      </c>
      <c r="WT4" s="600" t="s">
        <v>1831</v>
      </c>
      <c r="WU4" s="600" t="s">
        <v>1832</v>
      </c>
      <c r="WV4" s="600" t="s">
        <v>1833</v>
      </c>
      <c r="WW4" s="600" t="s">
        <v>2144</v>
      </c>
      <c r="WX4" s="600" t="s">
        <v>2145</v>
      </c>
      <c r="WY4" s="600" t="s">
        <v>1834</v>
      </c>
      <c r="WZ4" s="600" t="s">
        <v>1835</v>
      </c>
      <c r="XA4" s="600" t="s">
        <v>1836</v>
      </c>
      <c r="XB4" s="600" t="s">
        <v>2146</v>
      </c>
      <c r="XC4" s="600" t="s">
        <v>1837</v>
      </c>
      <c r="XD4" s="600" t="s">
        <v>1838</v>
      </c>
      <c r="XE4" s="600" t="s">
        <v>1839</v>
      </c>
      <c r="XF4" s="600" t="s">
        <v>1840</v>
      </c>
      <c r="XG4" s="600" t="s">
        <v>2147</v>
      </c>
      <c r="XH4" s="600" t="s">
        <v>2148</v>
      </c>
      <c r="XI4" s="600" t="s">
        <v>2149</v>
      </c>
      <c r="XJ4" s="600" t="s">
        <v>1844</v>
      </c>
      <c r="XK4" s="600" t="s">
        <v>1845</v>
      </c>
      <c r="XL4" s="600" t="s">
        <v>1846</v>
      </c>
      <c r="XM4" s="600" t="s">
        <v>2150</v>
      </c>
      <c r="XN4" s="600" t="s">
        <v>1847</v>
      </c>
      <c r="XO4" s="600" t="s">
        <v>1848</v>
      </c>
      <c r="XP4" s="600" t="s">
        <v>1849</v>
      </c>
      <c r="XQ4" s="600" t="s">
        <v>1850</v>
      </c>
      <c r="XR4" s="600" t="s">
        <v>1851</v>
      </c>
      <c r="XS4" s="600" t="s">
        <v>1852</v>
      </c>
      <c r="XT4" s="600" t="s">
        <v>1853</v>
      </c>
      <c r="XU4" s="600" t="s">
        <v>1854</v>
      </c>
      <c r="XV4" s="600" t="s">
        <v>1855</v>
      </c>
      <c r="XW4" s="600" t="s">
        <v>1856</v>
      </c>
      <c r="XX4" s="600" t="s">
        <v>1857</v>
      </c>
      <c r="XY4" s="600" t="s">
        <v>1858</v>
      </c>
      <c r="XZ4" s="600" t="s">
        <v>1859</v>
      </c>
      <c r="YA4" s="600" t="s">
        <v>1860</v>
      </c>
      <c r="YB4" s="600" t="s">
        <v>1861</v>
      </c>
      <c r="YC4" s="600" t="s">
        <v>1862</v>
      </c>
      <c r="YD4" s="600" t="s">
        <v>1863</v>
      </c>
      <c r="YE4" s="600" t="s">
        <v>2151</v>
      </c>
      <c r="YF4" s="600" t="s">
        <v>2152</v>
      </c>
      <c r="YG4" s="600" t="s">
        <v>1865</v>
      </c>
      <c r="YH4" s="600" t="s">
        <v>1866</v>
      </c>
      <c r="YI4" s="600" t="s">
        <v>1867</v>
      </c>
      <c r="YJ4" s="600" t="s">
        <v>1868</v>
      </c>
      <c r="YK4" s="600" t="s">
        <v>2153</v>
      </c>
      <c r="YL4" s="600" t="s">
        <v>1869</v>
      </c>
      <c r="YM4" s="600" t="s">
        <v>1870</v>
      </c>
      <c r="YN4" s="600" t="s">
        <v>1871</v>
      </c>
      <c r="YO4" s="600" t="s">
        <v>1872</v>
      </c>
      <c r="YP4" s="600" t="s">
        <v>1873</v>
      </c>
      <c r="YQ4" s="600" t="s">
        <v>1874</v>
      </c>
      <c r="YR4" s="600" t="s">
        <v>1875</v>
      </c>
      <c r="YS4" s="600" t="s">
        <v>1876</v>
      </c>
      <c r="YT4" s="600" t="s">
        <v>1877</v>
      </c>
      <c r="YU4" s="600" t="s">
        <v>2154</v>
      </c>
      <c r="YV4" s="600" t="s">
        <v>2155</v>
      </c>
      <c r="YW4" s="600" t="s">
        <v>2156</v>
      </c>
      <c r="YX4" s="600" t="s">
        <v>1881</v>
      </c>
      <c r="YY4" s="600" t="s">
        <v>1882</v>
      </c>
      <c r="YZ4" s="600" t="s">
        <v>1883</v>
      </c>
      <c r="ZA4" s="600" t="s">
        <v>1884</v>
      </c>
      <c r="ZB4" s="600" t="s">
        <v>1885</v>
      </c>
      <c r="ZC4" s="600" t="s">
        <v>1886</v>
      </c>
      <c r="ZD4" s="600" t="s">
        <v>1887</v>
      </c>
      <c r="ZE4" s="600" t="s">
        <v>1888</v>
      </c>
      <c r="ZF4" s="600" t="s">
        <v>1889</v>
      </c>
      <c r="ZG4" s="600" t="s">
        <v>1890</v>
      </c>
      <c r="ZH4" s="600" t="s">
        <v>1891</v>
      </c>
      <c r="ZI4" s="600" t="s">
        <v>1892</v>
      </c>
      <c r="ZJ4" s="600" t="s">
        <v>1893</v>
      </c>
      <c r="ZK4" s="600" t="s">
        <v>1894</v>
      </c>
      <c r="ZL4" s="600" t="s">
        <v>1895</v>
      </c>
      <c r="ZM4" s="600" t="s">
        <v>1896</v>
      </c>
      <c r="ZN4" s="600" t="s">
        <v>6295</v>
      </c>
      <c r="ZO4" s="600" t="s">
        <v>1897</v>
      </c>
      <c r="ZP4" s="600" t="s">
        <v>1898</v>
      </c>
      <c r="ZQ4" s="600" t="s">
        <v>1899</v>
      </c>
      <c r="ZR4" s="600" t="s">
        <v>1900</v>
      </c>
      <c r="ZS4" s="600" t="s">
        <v>1901</v>
      </c>
      <c r="ZT4" s="600" t="s">
        <v>1902</v>
      </c>
      <c r="ZU4" s="600" t="s">
        <v>1903</v>
      </c>
      <c r="ZV4" s="600" t="s">
        <v>1904</v>
      </c>
      <c r="ZW4" s="600" t="s">
        <v>1905</v>
      </c>
      <c r="ZX4" s="600" t="s">
        <v>1906</v>
      </c>
      <c r="ZY4" s="600" t="s">
        <v>1907</v>
      </c>
      <c r="ZZ4" s="600" t="s">
        <v>1908</v>
      </c>
      <c r="AAA4" s="600" t="s">
        <v>1909</v>
      </c>
      <c r="AAB4" s="600" t="s">
        <v>1910</v>
      </c>
      <c r="AAC4" s="600" t="s">
        <v>1911</v>
      </c>
      <c r="AAD4" s="600" t="s">
        <v>1912</v>
      </c>
      <c r="AAE4" s="600" t="s">
        <v>1913</v>
      </c>
      <c r="AAF4" s="600" t="s">
        <v>1914</v>
      </c>
      <c r="AAG4" s="600" t="s">
        <v>2157</v>
      </c>
      <c r="AAH4" s="600" t="s">
        <v>2158</v>
      </c>
      <c r="AAI4" s="600" t="s">
        <v>2159</v>
      </c>
      <c r="AAJ4" s="600" t="s">
        <v>1916</v>
      </c>
      <c r="AAK4" s="600" t="s">
        <v>1917</v>
      </c>
      <c r="AAL4" s="600" t="s">
        <v>1918</v>
      </c>
      <c r="AAM4" s="600" t="s">
        <v>1919</v>
      </c>
      <c r="AAN4" s="600" t="s">
        <v>1920</v>
      </c>
      <c r="AAO4" s="600" t="s">
        <v>1921</v>
      </c>
      <c r="AAP4" s="600" t="s">
        <v>1922</v>
      </c>
      <c r="AAQ4" s="600" t="s">
        <v>1923</v>
      </c>
      <c r="AAR4" s="600" t="s">
        <v>1924</v>
      </c>
      <c r="AAS4" s="600" t="s">
        <v>1925</v>
      </c>
      <c r="AAT4" s="600" t="s">
        <v>1926</v>
      </c>
      <c r="AAU4" s="600" t="s">
        <v>1927</v>
      </c>
      <c r="AAV4" s="600" t="s">
        <v>1928</v>
      </c>
      <c r="AAW4" s="600" t="s">
        <v>1929</v>
      </c>
      <c r="AAX4" s="600" t="s">
        <v>1930</v>
      </c>
      <c r="AAY4" s="600" t="s">
        <v>1931</v>
      </c>
      <c r="AAZ4" s="600" t="s">
        <v>1932</v>
      </c>
      <c r="ABA4" s="600" t="s">
        <v>1933</v>
      </c>
      <c r="ABB4" s="600" t="s">
        <v>2160</v>
      </c>
      <c r="ABC4" s="600" t="s">
        <v>1934</v>
      </c>
      <c r="ABD4" s="600" t="s">
        <v>1935</v>
      </c>
      <c r="ABE4" s="600" t="s">
        <v>1936</v>
      </c>
      <c r="ABF4" s="600" t="s">
        <v>1937</v>
      </c>
      <c r="ABG4" s="600" t="s">
        <v>1938</v>
      </c>
      <c r="ABH4" s="600" t="s">
        <v>1939</v>
      </c>
      <c r="ABI4" s="600" t="s">
        <v>1940</v>
      </c>
      <c r="ABJ4" s="600" t="s">
        <v>2161</v>
      </c>
      <c r="ABK4" s="600" t="s">
        <v>2162</v>
      </c>
      <c r="ABL4" s="600" t="s">
        <v>1941</v>
      </c>
      <c r="ABM4" s="600" t="s">
        <v>2163</v>
      </c>
      <c r="ABN4" s="600" t="s">
        <v>2164</v>
      </c>
      <c r="ABO4" s="600" t="s">
        <v>2165</v>
      </c>
      <c r="ABP4" s="600" t="s">
        <v>2166</v>
      </c>
      <c r="ABQ4" s="600" t="s">
        <v>1945</v>
      </c>
      <c r="ABR4" s="600" t="s">
        <v>1946</v>
      </c>
      <c r="ABS4" s="600" t="s">
        <v>1947</v>
      </c>
      <c r="ABT4" s="600" t="s">
        <v>1948</v>
      </c>
      <c r="ABU4" s="600" t="s">
        <v>1949</v>
      </c>
      <c r="ABV4" s="600" t="s">
        <v>1950</v>
      </c>
      <c r="ABW4" s="600" t="s">
        <v>1951</v>
      </c>
      <c r="ABX4" s="600" t="s">
        <v>1952</v>
      </c>
      <c r="ABY4" s="600" t="s">
        <v>2167</v>
      </c>
      <c r="ABZ4" s="600" t="s">
        <v>1953</v>
      </c>
      <c r="ACA4" s="600" t="s">
        <v>1954</v>
      </c>
      <c r="ACB4" s="600" t="s">
        <v>1955</v>
      </c>
      <c r="ACC4" s="600" t="s">
        <v>1956</v>
      </c>
      <c r="ACD4" s="600" t="s">
        <v>1957</v>
      </c>
      <c r="ACE4" s="600" t="s">
        <v>1958</v>
      </c>
      <c r="ACF4" s="600" t="s">
        <v>1959</v>
      </c>
      <c r="ACG4" s="600" t="s">
        <v>1960</v>
      </c>
      <c r="ACH4" s="600" t="s">
        <v>1961</v>
      </c>
      <c r="ACI4" s="600" t="s">
        <v>1962</v>
      </c>
      <c r="ACJ4" s="600" t="s">
        <v>1963</v>
      </c>
      <c r="ACK4" s="600" t="s">
        <v>1964</v>
      </c>
      <c r="ACL4" s="600" t="s">
        <v>1965</v>
      </c>
      <c r="ACM4" s="600" t="s">
        <v>1966</v>
      </c>
      <c r="ACN4" s="600" t="s">
        <v>1967</v>
      </c>
      <c r="ACO4" s="600" t="s">
        <v>1968</v>
      </c>
      <c r="ACP4" s="600" t="s">
        <v>1969</v>
      </c>
      <c r="ACQ4" s="600" t="s">
        <v>1970</v>
      </c>
      <c r="ACR4" s="600" t="s">
        <v>1971</v>
      </c>
      <c r="ACS4" s="600" t="s">
        <v>2168</v>
      </c>
      <c r="ACT4" s="600" t="s">
        <v>1972</v>
      </c>
      <c r="ACU4" s="600" t="s">
        <v>1973</v>
      </c>
      <c r="ACV4" s="600" t="s">
        <v>1974</v>
      </c>
      <c r="ACW4" s="600" t="s">
        <v>1975</v>
      </c>
      <c r="ACX4" s="600" t="s">
        <v>2169</v>
      </c>
      <c r="ACY4" s="600" t="s">
        <v>1976</v>
      </c>
      <c r="ACZ4" s="600" t="s">
        <v>1977</v>
      </c>
      <c r="ADA4" s="600" t="s">
        <v>1978</v>
      </c>
      <c r="ADB4" s="600" t="s">
        <v>1979</v>
      </c>
      <c r="ADC4" s="600" t="s">
        <v>1980</v>
      </c>
      <c r="ADD4" s="600" t="s">
        <v>1840</v>
      </c>
      <c r="ADE4" s="600" t="s">
        <v>2170</v>
      </c>
      <c r="ADF4" s="600" t="s">
        <v>2171</v>
      </c>
      <c r="ADG4" s="600" t="s">
        <v>2172</v>
      </c>
      <c r="ADH4" s="600" t="s">
        <v>1981</v>
      </c>
      <c r="ADI4" s="600" t="s">
        <v>1982</v>
      </c>
      <c r="ADJ4" s="600" t="s">
        <v>1983</v>
      </c>
      <c r="ADK4" s="600" t="s">
        <v>1984</v>
      </c>
      <c r="ADL4" s="600" t="s">
        <v>1985</v>
      </c>
      <c r="ADM4" s="600" t="s">
        <v>1480</v>
      </c>
      <c r="ADN4" s="600" t="s">
        <v>1986</v>
      </c>
      <c r="ADO4" s="600" t="s">
        <v>1987</v>
      </c>
      <c r="ADP4" s="600" t="s">
        <v>1988</v>
      </c>
      <c r="ADQ4" s="600" t="s">
        <v>1989</v>
      </c>
      <c r="ADR4" s="600" t="s">
        <v>1990</v>
      </c>
      <c r="ADS4" s="600" t="s">
        <v>1991</v>
      </c>
      <c r="ADT4" s="600" t="s">
        <v>5900</v>
      </c>
      <c r="ADU4" s="600" t="s">
        <v>1992</v>
      </c>
      <c r="ADV4" s="600" t="s">
        <v>1993</v>
      </c>
      <c r="ADW4" s="600" t="s">
        <v>1994</v>
      </c>
      <c r="ADX4" s="600" t="s">
        <v>1995</v>
      </c>
      <c r="ADY4" s="600" t="s">
        <v>1996</v>
      </c>
      <c r="ADZ4" s="600" t="s">
        <v>5910</v>
      </c>
      <c r="AEA4" s="600" t="s">
        <v>1997</v>
      </c>
      <c r="AEB4" s="600" t="s">
        <v>1998</v>
      </c>
      <c r="AEC4" s="600" t="s">
        <v>1999</v>
      </c>
      <c r="AED4" s="600" t="s">
        <v>2000</v>
      </c>
      <c r="AEE4" s="600" t="s">
        <v>2016</v>
      </c>
      <c r="AEF4" s="600" t="s">
        <v>2001</v>
      </c>
      <c r="AEG4" s="600" t="s">
        <v>2002</v>
      </c>
      <c r="AEH4" s="600" t="s">
        <v>2003</v>
      </c>
      <c r="AEI4" s="600" t="s">
        <v>2004</v>
      </c>
      <c r="AEJ4" s="600" t="s">
        <v>2005</v>
      </c>
      <c r="AEK4" s="600" t="s">
        <v>2006</v>
      </c>
      <c r="AEL4" s="600" t="s">
        <v>2007</v>
      </c>
      <c r="AEM4" s="600" t="s">
        <v>2008</v>
      </c>
      <c r="AEN4" s="600" t="s">
        <v>2009</v>
      </c>
      <c r="AEO4" s="600" t="s">
        <v>2010</v>
      </c>
      <c r="AEP4" s="600" t="s">
        <v>2011</v>
      </c>
      <c r="AEQ4" s="600" t="s">
        <v>2012</v>
      </c>
      <c r="AER4" s="600" t="s">
        <v>2013</v>
      </c>
      <c r="AES4" s="600" t="s">
        <v>2014</v>
      </c>
      <c r="AET4" s="600" t="s">
        <v>2015</v>
      </c>
      <c r="AEU4" s="600" t="s">
        <v>2017</v>
      </c>
      <c r="AEV4" s="600" t="s">
        <v>2018</v>
      </c>
      <c r="AEW4" s="600" t="s">
        <v>2019</v>
      </c>
      <c r="AEX4" s="600" t="s">
        <v>2020</v>
      </c>
      <c r="AEY4" s="600" t="s">
        <v>2021</v>
      </c>
      <c r="AEZ4" s="600" t="s">
        <v>2022</v>
      </c>
      <c r="AFA4" s="600" t="s">
        <v>2023</v>
      </c>
      <c r="AFB4" s="600" t="s">
        <v>2024</v>
      </c>
      <c r="AFC4" s="600" t="s">
        <v>2025</v>
      </c>
      <c r="AFD4" s="600" t="s">
        <v>2026</v>
      </c>
      <c r="AFE4" s="600" t="s">
        <v>2027</v>
      </c>
      <c r="AFF4" s="600" t="s">
        <v>2028</v>
      </c>
      <c r="AFG4" s="600" t="s">
        <v>2029</v>
      </c>
      <c r="AFH4" s="600" t="s">
        <v>2030</v>
      </c>
      <c r="AFI4" s="600" t="s">
        <v>2031</v>
      </c>
      <c r="AFJ4" s="600" t="s">
        <v>2032</v>
      </c>
      <c r="AFK4" s="600" t="s">
        <v>2033</v>
      </c>
      <c r="AFL4" s="600" t="s">
        <v>2034</v>
      </c>
      <c r="AFM4" s="600" t="s">
        <v>2035</v>
      </c>
      <c r="AFN4" s="600" t="s">
        <v>2036</v>
      </c>
      <c r="AFO4" s="600" t="s">
        <v>2037</v>
      </c>
      <c r="AFP4" s="600" t="s">
        <v>2038</v>
      </c>
      <c r="AFQ4" s="600" t="s">
        <v>2039</v>
      </c>
      <c r="AFR4" s="600" t="s">
        <v>2040</v>
      </c>
      <c r="AFS4" s="600" t="s">
        <v>2041</v>
      </c>
      <c r="AFT4" s="600" t="s">
        <v>2042</v>
      </c>
      <c r="AFU4" s="600" t="s">
        <v>2043</v>
      </c>
      <c r="AFV4" s="600" t="s">
        <v>2044</v>
      </c>
      <c r="AFW4" s="600" t="s">
        <v>2045</v>
      </c>
      <c r="AFX4" s="600" t="s">
        <v>2046</v>
      </c>
      <c r="AFY4" s="600" t="s">
        <v>2047</v>
      </c>
      <c r="AFZ4" s="600" t="s">
        <v>2048</v>
      </c>
      <c r="AGA4" s="600" t="s">
        <v>2049</v>
      </c>
      <c r="AGB4" s="600" t="s">
        <v>2050</v>
      </c>
      <c r="AGC4" s="600" t="s">
        <v>2051</v>
      </c>
      <c r="AGD4" s="600" t="s">
        <v>2052</v>
      </c>
      <c r="AGE4" s="600" t="s">
        <v>2053</v>
      </c>
      <c r="AGF4" s="600" t="s">
        <v>2054</v>
      </c>
      <c r="AGG4" s="600" t="s">
        <v>2055</v>
      </c>
      <c r="AGH4" s="600" t="s">
        <v>2056</v>
      </c>
      <c r="AGI4" s="600" t="s">
        <v>2057</v>
      </c>
      <c r="AGJ4" s="600" t="s">
        <v>2058</v>
      </c>
      <c r="AGK4" s="600" t="s">
        <v>2059</v>
      </c>
      <c r="AGL4" s="600" t="s">
        <v>2060</v>
      </c>
      <c r="AGM4" s="600" t="s">
        <v>2061</v>
      </c>
      <c r="AGN4" s="600" t="s">
        <v>2062</v>
      </c>
      <c r="AGO4" s="600" t="s">
        <v>2063</v>
      </c>
      <c r="AGP4" s="600" t="s">
        <v>2064</v>
      </c>
      <c r="AGQ4" s="600" t="s">
        <v>2065</v>
      </c>
      <c r="AGR4" s="600" t="s">
        <v>2066</v>
      </c>
      <c r="AGS4" s="600" t="s">
        <v>2067</v>
      </c>
      <c r="AGT4" s="600" t="s">
        <v>2068</v>
      </c>
      <c r="AGU4" s="600" t="s">
        <v>2069</v>
      </c>
      <c r="AGV4" s="600" t="s">
        <v>2070</v>
      </c>
      <c r="AGW4" s="600" t="s">
        <v>2071</v>
      </c>
      <c r="AGX4" s="600" t="s">
        <v>2072</v>
      </c>
      <c r="AGY4" s="600" t="s">
        <v>2073</v>
      </c>
      <c r="AGZ4" s="600" t="s">
        <v>2074</v>
      </c>
      <c r="AHA4" s="600" t="s">
        <v>2075</v>
      </c>
      <c r="AHB4" s="600" t="s">
        <v>2076</v>
      </c>
      <c r="AHC4" s="600" t="s">
        <v>2077</v>
      </c>
      <c r="AHD4" s="600" t="s">
        <v>2078</v>
      </c>
      <c r="AHE4" s="600" t="s">
        <v>2079</v>
      </c>
      <c r="AHF4" s="600" t="s">
        <v>2080</v>
      </c>
      <c r="AHG4" s="600" t="s">
        <v>2081</v>
      </c>
      <c r="AHH4" s="600" t="s">
        <v>2082</v>
      </c>
      <c r="AHI4" s="600" t="s">
        <v>2083</v>
      </c>
      <c r="AHJ4" s="600" t="s">
        <v>2084</v>
      </c>
      <c r="AHK4" s="600" t="s">
        <v>2085</v>
      </c>
      <c r="AHL4" s="600" t="s">
        <v>2086</v>
      </c>
      <c r="AHM4" s="600" t="s">
        <v>2087</v>
      </c>
      <c r="AHN4" s="600" t="s">
        <v>2088</v>
      </c>
      <c r="AHO4" s="600" t="s">
        <v>2089</v>
      </c>
      <c r="AHP4" s="600" t="s">
        <v>2090</v>
      </c>
      <c r="AHQ4" s="600" t="s">
        <v>2091</v>
      </c>
      <c r="AHR4" s="600" t="s">
        <v>2092</v>
      </c>
      <c r="AHS4" s="600" t="s">
        <v>2093</v>
      </c>
      <c r="AHT4" s="600" t="s">
        <v>2094</v>
      </c>
      <c r="AHU4" s="613" t="s">
        <v>6501</v>
      </c>
      <c r="AHV4" s="613" t="s">
        <v>6503</v>
      </c>
      <c r="AHW4" s="600"/>
    </row>
    <row r="5" spans="1:907" x14ac:dyDescent="0.6">
      <c r="A5" s="601">
        <v>4</v>
      </c>
      <c r="B5" s="261" t="s">
        <v>0</v>
      </c>
      <c r="C5" s="260" t="s">
        <v>1</v>
      </c>
      <c r="D5" s="603">
        <v>875353525.04000008</v>
      </c>
      <c r="E5" s="603">
        <v>111547334.98999999</v>
      </c>
      <c r="F5" s="603">
        <v>190883134.25000003</v>
      </c>
      <c r="G5" s="603">
        <v>33240046.679999985</v>
      </c>
      <c r="H5" s="603">
        <v>151250562.96000004</v>
      </c>
      <c r="I5" s="603">
        <v>50972396.510000005</v>
      </c>
      <c r="J5" s="603">
        <v>101910267.96999997</v>
      </c>
      <c r="K5" s="603">
        <v>98136172.160000011</v>
      </c>
      <c r="L5" s="603">
        <v>82957444.650000006</v>
      </c>
      <c r="M5" s="603">
        <v>49320088.519999988</v>
      </c>
      <c r="N5" s="603">
        <v>44700255.840000004</v>
      </c>
      <c r="O5" s="603">
        <v>41936140.659999996</v>
      </c>
      <c r="P5" s="603">
        <v>53785617.420000032</v>
      </c>
      <c r="Q5" s="603">
        <v>36627372.839999989</v>
      </c>
      <c r="R5" s="603">
        <v>35431458.49000001</v>
      </c>
      <c r="S5" s="603">
        <v>99408659.790000021</v>
      </c>
      <c r="T5" s="603">
        <v>117365597.74000001</v>
      </c>
      <c r="U5" s="603">
        <v>19211702.120000001</v>
      </c>
      <c r="V5" s="603">
        <v>13204679.99</v>
      </c>
      <c r="W5" s="603">
        <v>487817698.71999949</v>
      </c>
      <c r="X5" s="603">
        <v>186625441.38999996</v>
      </c>
      <c r="Y5" s="603">
        <v>60824522.789999992</v>
      </c>
      <c r="Z5" s="603">
        <v>88636569.699999988</v>
      </c>
      <c r="AA5" s="603">
        <v>49548263.690000013</v>
      </c>
      <c r="AB5" s="603">
        <v>96772952.000000045</v>
      </c>
      <c r="AC5" s="603">
        <v>22054507</v>
      </c>
      <c r="AD5" s="603">
        <v>190647509.96999994</v>
      </c>
      <c r="AE5" s="603">
        <v>79038399.920000002</v>
      </c>
      <c r="AF5" s="603">
        <v>51895742.420000024</v>
      </c>
      <c r="AG5" s="603">
        <v>129682821.6600001</v>
      </c>
      <c r="AH5" s="603">
        <v>51808071.139999986</v>
      </c>
      <c r="AI5" s="603">
        <v>220937004.00999993</v>
      </c>
      <c r="AJ5" s="603">
        <v>61868456.960000001</v>
      </c>
      <c r="AK5" s="603">
        <v>60926598.300000019</v>
      </c>
      <c r="AL5" s="603">
        <v>33724997.730000019</v>
      </c>
      <c r="AM5" s="603">
        <v>68148193.88000001</v>
      </c>
      <c r="AN5" s="603">
        <v>63171440.700000003</v>
      </c>
      <c r="AO5" s="603">
        <v>27850496.189999994</v>
      </c>
      <c r="AP5" s="603">
        <v>33731264.230000004</v>
      </c>
      <c r="AQ5" s="603">
        <v>38785875.080000013</v>
      </c>
      <c r="AR5" s="603">
        <v>29549124.189999998</v>
      </c>
      <c r="AS5" s="603">
        <v>21291833.439999986</v>
      </c>
      <c r="AT5" s="603">
        <v>24097017.43</v>
      </c>
      <c r="AU5" s="603">
        <v>266011618.91000006</v>
      </c>
      <c r="AV5" s="603">
        <v>25593753.639999997</v>
      </c>
      <c r="AW5" s="603">
        <v>19609031.620000005</v>
      </c>
      <c r="AX5" s="603">
        <v>38739263.939999998</v>
      </c>
      <c r="AY5" s="603">
        <v>53207687.699999981</v>
      </c>
      <c r="AZ5" s="603">
        <v>46711985.089999996</v>
      </c>
      <c r="BA5" s="603">
        <v>29774628.73</v>
      </c>
      <c r="BB5" s="603">
        <v>25577693.630000006</v>
      </c>
      <c r="BC5" s="603">
        <v>17736572.919999998</v>
      </c>
      <c r="BD5" s="603">
        <v>22548229.719999995</v>
      </c>
      <c r="BE5" s="603">
        <v>21072393.609999996</v>
      </c>
      <c r="BF5" s="603">
        <v>23632350.140000001</v>
      </c>
      <c r="BG5" s="603">
        <v>85308628.090000018</v>
      </c>
      <c r="BH5" s="603">
        <v>17310926.070000008</v>
      </c>
      <c r="BI5" s="603">
        <v>15080469.890000001</v>
      </c>
      <c r="BJ5" s="603">
        <v>238098258.56</v>
      </c>
      <c r="BK5" s="603">
        <v>155913115.19000006</v>
      </c>
      <c r="BL5" s="603">
        <v>50640193.980000012</v>
      </c>
      <c r="BM5" s="603">
        <v>21139553.179999996</v>
      </c>
      <c r="BN5" s="603">
        <v>57534573.399999969</v>
      </c>
      <c r="BO5" s="603">
        <v>61039247.920000002</v>
      </c>
      <c r="BP5" s="603">
        <v>26160941.729999997</v>
      </c>
      <c r="BQ5" s="603">
        <v>23588584.32</v>
      </c>
      <c r="BR5" s="603">
        <v>15029998.620000003</v>
      </c>
      <c r="BS5" s="603">
        <v>348033382.8500002</v>
      </c>
      <c r="BT5" s="603">
        <v>45448732.819999993</v>
      </c>
      <c r="BU5" s="603">
        <v>56896195.019999966</v>
      </c>
      <c r="BV5" s="603">
        <v>77812130.579999983</v>
      </c>
      <c r="BW5" s="603">
        <v>57225076.469999984</v>
      </c>
      <c r="BX5" s="603">
        <v>52412632.349999994</v>
      </c>
      <c r="BY5" s="603">
        <v>22934410.590000004</v>
      </c>
      <c r="BZ5" s="603">
        <v>40361197.129999973</v>
      </c>
      <c r="CA5" s="603">
        <v>75349712.75000003</v>
      </c>
      <c r="CB5" s="603">
        <v>31402823.679999992</v>
      </c>
      <c r="CC5" s="603">
        <v>52351435.839999989</v>
      </c>
      <c r="CD5" s="603">
        <v>90818483.550000012</v>
      </c>
      <c r="CE5" s="603">
        <v>47706395.250000015</v>
      </c>
      <c r="CF5" s="603">
        <v>37681558.579999983</v>
      </c>
      <c r="CG5" s="603">
        <v>31739059.580000013</v>
      </c>
      <c r="CH5" s="603">
        <v>703779595.13</v>
      </c>
      <c r="CI5" s="603">
        <v>32968908.420000017</v>
      </c>
      <c r="CJ5" s="603">
        <v>122530233.88999996</v>
      </c>
      <c r="CK5" s="603">
        <v>38592157.860000014</v>
      </c>
      <c r="CL5" s="603">
        <v>48850972.289999999</v>
      </c>
      <c r="CM5" s="603">
        <v>32037078.400000006</v>
      </c>
      <c r="CN5" s="603">
        <v>41212257</v>
      </c>
      <c r="CO5" s="603">
        <v>81258667.349999964</v>
      </c>
      <c r="CP5" s="603">
        <v>20759566.57</v>
      </c>
      <c r="CQ5" s="603">
        <v>56268881.019999996</v>
      </c>
      <c r="CR5" s="603">
        <v>37073352.029999986</v>
      </c>
      <c r="CS5" s="603">
        <v>31694990.830000006</v>
      </c>
      <c r="CT5" s="603">
        <v>33130661.089999992</v>
      </c>
      <c r="CU5" s="603">
        <v>323286124.25999993</v>
      </c>
      <c r="CV5" s="603">
        <v>38351383.170000002</v>
      </c>
      <c r="CW5" s="603">
        <v>35566767.810000002</v>
      </c>
      <c r="CX5" s="603">
        <v>84225912.810000002</v>
      </c>
      <c r="CY5" s="603">
        <v>34076093.740000002</v>
      </c>
      <c r="CZ5" s="603">
        <v>66961801.049999982</v>
      </c>
      <c r="DA5" s="603">
        <v>18281776.629999995</v>
      </c>
      <c r="DB5" s="603">
        <v>22252286.719999999</v>
      </c>
      <c r="DC5" s="603">
        <v>170346326.10999998</v>
      </c>
      <c r="DD5" s="603">
        <v>106886401.60999988</v>
      </c>
      <c r="DE5" s="603">
        <v>34642806.700000018</v>
      </c>
      <c r="DF5" s="603">
        <v>27718328.039999992</v>
      </c>
      <c r="DG5" s="603">
        <v>72880332.080000013</v>
      </c>
      <c r="DH5" s="603">
        <v>63715694.610000007</v>
      </c>
      <c r="DI5" s="603">
        <v>67280181.960000008</v>
      </c>
      <c r="DJ5" s="603">
        <v>75002145.110000029</v>
      </c>
      <c r="DK5" s="603">
        <v>41144744.859999992</v>
      </c>
      <c r="DL5" s="603">
        <v>799490299.48000014</v>
      </c>
      <c r="DM5" s="603">
        <v>64277982.560000025</v>
      </c>
      <c r="DN5" s="603">
        <v>82389413.389999986</v>
      </c>
      <c r="DO5" s="603">
        <v>57093996.120000027</v>
      </c>
      <c r="DP5" s="603">
        <v>79905606.609999985</v>
      </c>
      <c r="DQ5" s="603">
        <v>40789970.370000027</v>
      </c>
      <c r="DR5" s="603">
        <v>150770077.93000001</v>
      </c>
      <c r="DS5" s="603">
        <v>70890386.029999986</v>
      </c>
      <c r="DT5" s="603">
        <v>123777306.58000003</v>
      </c>
      <c r="DU5" s="603">
        <v>335363351.97999996</v>
      </c>
      <c r="DV5" s="603">
        <v>68454936.150000021</v>
      </c>
      <c r="DW5" s="603">
        <v>171821592.62000006</v>
      </c>
      <c r="DX5" s="603">
        <v>214840482.62999997</v>
      </c>
      <c r="DY5" s="603">
        <v>62998858.030000009</v>
      </c>
      <c r="DZ5" s="603">
        <v>120588762.48</v>
      </c>
      <c r="EA5" s="603">
        <v>70055611.559999987</v>
      </c>
      <c r="EB5" s="603">
        <v>28456542.300000004</v>
      </c>
      <c r="EC5" s="603">
        <v>44181595.510000005</v>
      </c>
      <c r="ED5" s="603">
        <v>51159861.87999998</v>
      </c>
      <c r="EE5" s="603">
        <v>68383424.710000023</v>
      </c>
      <c r="EF5" s="603">
        <v>164707485.04000002</v>
      </c>
      <c r="EG5" s="603">
        <v>159077069.58000004</v>
      </c>
      <c r="EH5" s="603">
        <v>50286696.239999995</v>
      </c>
      <c r="EI5" s="603">
        <v>52466139.050000019</v>
      </c>
      <c r="EJ5" s="603">
        <v>54832848.380000018</v>
      </c>
      <c r="EK5" s="603">
        <v>72847243.310000002</v>
      </c>
      <c r="EL5" s="603">
        <v>88006297.260000005</v>
      </c>
      <c r="EM5" s="603">
        <v>26779538.330000006</v>
      </c>
      <c r="EN5" s="603">
        <v>50722809.420000002</v>
      </c>
      <c r="EO5" s="603">
        <v>469755910.74000013</v>
      </c>
      <c r="EP5" s="603">
        <v>31907680.32</v>
      </c>
      <c r="EQ5" s="603">
        <v>45984286.130000003</v>
      </c>
      <c r="ER5" s="603">
        <v>48567314.909999967</v>
      </c>
      <c r="ES5" s="603">
        <v>32275249.34999999</v>
      </c>
      <c r="ET5" s="603">
        <v>27199512.529999994</v>
      </c>
      <c r="EU5" s="603">
        <v>89886269.969999984</v>
      </c>
      <c r="EV5" s="603">
        <v>58728147.169999994</v>
      </c>
      <c r="EW5" s="603">
        <v>52683492.610000007</v>
      </c>
      <c r="EX5" s="603">
        <v>409980307.57000017</v>
      </c>
      <c r="EY5" s="603">
        <v>27010465.609999999</v>
      </c>
      <c r="EZ5" s="603">
        <v>42230588.830000006</v>
      </c>
      <c r="FA5" s="603">
        <v>73193964.23999998</v>
      </c>
      <c r="FB5" s="603">
        <v>90154601.910000026</v>
      </c>
      <c r="FC5" s="603">
        <v>85219215.319999993</v>
      </c>
      <c r="FD5" s="603">
        <v>59778666.480000004</v>
      </c>
      <c r="FE5" s="603">
        <v>43124806.169999994</v>
      </c>
      <c r="FF5" s="603">
        <v>34545847.299999997</v>
      </c>
      <c r="FG5" s="603">
        <v>42301056.949999996</v>
      </c>
      <c r="FH5" s="603">
        <v>34580935.809999987</v>
      </c>
      <c r="FI5" s="603">
        <v>37031572.689999998</v>
      </c>
      <c r="FJ5" s="603">
        <v>163009517.78000006</v>
      </c>
      <c r="FK5" s="603">
        <v>25734344.330000006</v>
      </c>
      <c r="FL5" s="603">
        <v>27037757.140000001</v>
      </c>
      <c r="FM5" s="603">
        <v>23876902.879999988</v>
      </c>
      <c r="FN5" s="603">
        <v>51414020.630000003</v>
      </c>
      <c r="FO5" s="603">
        <v>55882897.759999998</v>
      </c>
      <c r="FP5" s="603">
        <v>20859786.889999997</v>
      </c>
      <c r="FQ5" s="603">
        <v>12359933.489999998</v>
      </c>
      <c r="FR5" s="603">
        <v>871134977.95999932</v>
      </c>
      <c r="FS5" s="603">
        <v>34639389.849999987</v>
      </c>
      <c r="FT5" s="603">
        <v>69232853.800000012</v>
      </c>
      <c r="FU5" s="603">
        <v>52942188.230000004</v>
      </c>
      <c r="FV5" s="603">
        <v>81628170.380000025</v>
      </c>
      <c r="FW5" s="603">
        <v>34525847.019999988</v>
      </c>
      <c r="FX5" s="603">
        <v>102432334.47</v>
      </c>
      <c r="FY5" s="603">
        <v>67915944.549999997</v>
      </c>
      <c r="FZ5" s="603">
        <v>78373732.25999999</v>
      </c>
      <c r="GA5" s="603">
        <v>57186003.190000013</v>
      </c>
      <c r="GB5" s="603">
        <v>98855812.280000001</v>
      </c>
      <c r="GC5" s="603">
        <v>42144961.850000009</v>
      </c>
      <c r="GD5" s="603">
        <v>58089460.579999998</v>
      </c>
      <c r="GE5" s="603">
        <v>46869355.589999989</v>
      </c>
      <c r="GF5" s="603">
        <v>272838237.00000012</v>
      </c>
      <c r="GG5" s="603">
        <v>33085747.070000008</v>
      </c>
      <c r="GH5" s="603">
        <v>39774607.149999991</v>
      </c>
      <c r="GI5" s="603">
        <v>103090175.47000007</v>
      </c>
      <c r="GJ5" s="603">
        <v>41773664.240000024</v>
      </c>
      <c r="GK5" s="603">
        <v>35858364.820000008</v>
      </c>
      <c r="GL5" s="603">
        <v>35436653.679999992</v>
      </c>
      <c r="GM5" s="603">
        <v>86948001.61999999</v>
      </c>
      <c r="GN5" s="603">
        <v>31528497.210000005</v>
      </c>
      <c r="GO5" s="603">
        <v>31569794.039999999</v>
      </c>
      <c r="GP5" s="603">
        <v>24396106.930000003</v>
      </c>
      <c r="GQ5" s="603">
        <v>23652438.970000003</v>
      </c>
      <c r="GR5" s="603">
        <v>175863677.32999995</v>
      </c>
      <c r="GS5" s="603">
        <v>26686827.609999999</v>
      </c>
      <c r="GT5" s="603">
        <v>27426170.199999984</v>
      </c>
      <c r="GU5" s="603">
        <v>49287754.82000003</v>
      </c>
      <c r="GV5" s="603">
        <v>11929861.949999999</v>
      </c>
      <c r="GW5" s="603">
        <v>59329467.949999996</v>
      </c>
      <c r="GX5" s="603">
        <v>52627595.079999998</v>
      </c>
      <c r="GY5" s="603">
        <v>22280185.449999999</v>
      </c>
      <c r="GZ5" s="603">
        <v>64756809.080000058</v>
      </c>
      <c r="HA5" s="603">
        <v>9552017.2600000054</v>
      </c>
      <c r="HB5" s="603">
        <v>33488848.149999991</v>
      </c>
      <c r="HC5" s="603">
        <v>38825389.889999993</v>
      </c>
      <c r="HD5" s="603">
        <v>578643148.71000016</v>
      </c>
      <c r="HE5" s="603">
        <v>43232342.959999993</v>
      </c>
      <c r="HF5" s="603">
        <v>81630407.160000011</v>
      </c>
      <c r="HG5" s="603">
        <v>83350220.699999973</v>
      </c>
      <c r="HH5" s="603">
        <v>56048297.870000005</v>
      </c>
      <c r="HI5" s="603">
        <v>72016799.590000048</v>
      </c>
      <c r="HJ5" s="603">
        <v>16698964.330000002</v>
      </c>
      <c r="HK5" s="603">
        <v>8783600.4499999993</v>
      </c>
      <c r="HL5" s="603">
        <v>354910941.80999988</v>
      </c>
      <c r="HM5" s="603">
        <v>86333391.820000023</v>
      </c>
      <c r="HN5" s="603">
        <v>121101349.34999996</v>
      </c>
      <c r="HO5" s="603">
        <v>50719246.030000001</v>
      </c>
      <c r="HP5" s="603">
        <v>33910639.149999999</v>
      </c>
      <c r="HQ5" s="603">
        <v>41063584.369999997</v>
      </c>
      <c r="HR5" s="603">
        <v>51075115.749999993</v>
      </c>
      <c r="HS5" s="603">
        <v>24900417.420000002</v>
      </c>
      <c r="HT5" s="603">
        <v>380770794.25000018</v>
      </c>
      <c r="HU5" s="603">
        <v>113159212.11999997</v>
      </c>
      <c r="HV5" s="603">
        <v>31088893.869999997</v>
      </c>
      <c r="HW5" s="603">
        <v>26738388.580000002</v>
      </c>
      <c r="HX5" s="603">
        <v>19216989.609999999</v>
      </c>
      <c r="HY5" s="603">
        <v>14318506.330000002</v>
      </c>
      <c r="HZ5" s="603">
        <v>108120940.18999998</v>
      </c>
      <c r="IA5" s="603">
        <v>27038580.889999986</v>
      </c>
      <c r="IB5" s="603">
        <v>27546009.09</v>
      </c>
      <c r="IC5" s="603">
        <v>30159934.660000004</v>
      </c>
      <c r="ID5" s="603">
        <v>32319435.879999988</v>
      </c>
      <c r="IE5" s="603">
        <v>59662877.369999982</v>
      </c>
      <c r="IF5" s="603">
        <v>12998233.770000001</v>
      </c>
      <c r="IG5" s="603">
        <v>32767908.139999982</v>
      </c>
      <c r="IH5" s="603">
        <v>11327746.879999997</v>
      </c>
      <c r="II5" s="603">
        <v>12126907.300000004</v>
      </c>
      <c r="IJ5" s="603">
        <v>303472842.0399999</v>
      </c>
      <c r="IK5" s="603">
        <v>76863932.689999938</v>
      </c>
      <c r="IL5" s="603">
        <v>56797194.270000011</v>
      </c>
      <c r="IM5" s="603">
        <v>112706117.59000003</v>
      </c>
      <c r="IN5" s="603">
        <v>132631223.64000002</v>
      </c>
      <c r="IO5" s="603">
        <v>34423070.719999984</v>
      </c>
      <c r="IP5" s="603">
        <v>30300291.820000008</v>
      </c>
      <c r="IQ5" s="603">
        <v>19864674.040000003</v>
      </c>
      <c r="IR5" s="603">
        <v>30462669.74000001</v>
      </c>
      <c r="IS5" s="603">
        <v>25896937.120000005</v>
      </c>
      <c r="IT5" s="603">
        <v>38915837.959999993</v>
      </c>
      <c r="IU5" s="603">
        <v>431355900.03000009</v>
      </c>
      <c r="IV5" s="603">
        <v>59840490.489999905</v>
      </c>
      <c r="IW5" s="603">
        <v>43609659.679999992</v>
      </c>
      <c r="IX5" s="603">
        <v>30332141.150000025</v>
      </c>
      <c r="IY5" s="603">
        <v>37259694.959999993</v>
      </c>
      <c r="IZ5" s="603">
        <v>13245998.419999998</v>
      </c>
      <c r="JA5" s="603">
        <v>24367145.839999996</v>
      </c>
      <c r="JB5" s="603">
        <v>14434948.449999997</v>
      </c>
      <c r="JC5" s="603">
        <v>18183237.409999996</v>
      </c>
      <c r="JD5" s="603">
        <v>25449535.739999995</v>
      </c>
      <c r="JE5" s="603">
        <v>50938380.93999999</v>
      </c>
      <c r="JF5" s="603">
        <v>15575141.280000001</v>
      </c>
      <c r="JG5" s="603">
        <v>63271364.989999972</v>
      </c>
      <c r="JH5" s="603">
        <v>52259800.459999979</v>
      </c>
      <c r="JI5" s="603">
        <v>31196441.600000009</v>
      </c>
      <c r="JJ5" s="603">
        <v>26139244.349999998</v>
      </c>
      <c r="JK5" s="603">
        <v>16647864.710000001</v>
      </c>
      <c r="JL5" s="603">
        <v>12111929.18</v>
      </c>
      <c r="JM5" s="603">
        <v>113514019.81999992</v>
      </c>
      <c r="JN5" s="603">
        <v>14781999.890000008</v>
      </c>
      <c r="JO5" s="603">
        <v>14511576.120000005</v>
      </c>
      <c r="JP5" s="603">
        <v>35256590.339999989</v>
      </c>
      <c r="JQ5" s="603">
        <v>22291727.610000003</v>
      </c>
      <c r="JR5" s="603">
        <v>31181310.050000019</v>
      </c>
      <c r="JS5" s="603">
        <v>13729203.419999987</v>
      </c>
      <c r="JT5" s="603">
        <v>521199359.19</v>
      </c>
      <c r="JU5" s="603">
        <v>214245858.54999998</v>
      </c>
      <c r="JV5" s="603">
        <v>22742562.450000003</v>
      </c>
      <c r="JW5" s="603">
        <v>14354658.089999998</v>
      </c>
      <c r="JX5" s="603">
        <v>62346021.600000024</v>
      </c>
      <c r="JY5" s="603">
        <v>17389329.660000004</v>
      </c>
      <c r="JZ5" s="603">
        <v>102293773.71000001</v>
      </c>
      <c r="KA5" s="603">
        <v>59618024.150000006</v>
      </c>
      <c r="KB5" s="603">
        <v>25044771.210000001</v>
      </c>
      <c r="KC5" s="603">
        <v>26634114.680000007</v>
      </c>
      <c r="KD5" s="603">
        <v>53385270.770000003</v>
      </c>
      <c r="KE5" s="603">
        <v>50567485.120000005</v>
      </c>
      <c r="KF5" s="603">
        <v>16133249.820000002</v>
      </c>
      <c r="KG5" s="603">
        <v>13062863.859999999</v>
      </c>
      <c r="KH5" s="603">
        <v>27738337.900000006</v>
      </c>
      <c r="KI5" s="603">
        <v>33485752.100000013</v>
      </c>
      <c r="KJ5" s="603">
        <v>678536623.75</v>
      </c>
      <c r="KK5" s="603">
        <v>147514208.92000002</v>
      </c>
      <c r="KL5" s="603">
        <v>37266564.289999992</v>
      </c>
      <c r="KM5" s="603">
        <v>43123231.690000005</v>
      </c>
      <c r="KN5" s="603">
        <v>47159183.300000019</v>
      </c>
      <c r="KO5" s="603">
        <v>54071243.729999989</v>
      </c>
      <c r="KP5" s="603">
        <v>180606497.05999994</v>
      </c>
      <c r="KQ5" s="603">
        <v>28621445.00999999</v>
      </c>
      <c r="KR5" s="603">
        <v>16053195.150000002</v>
      </c>
      <c r="KS5" s="603">
        <v>137387400.95999998</v>
      </c>
      <c r="KT5" s="603">
        <v>31754007.999999996</v>
      </c>
      <c r="KU5" s="603">
        <v>43879616.370000005</v>
      </c>
      <c r="KV5" s="603">
        <v>119579677.05000004</v>
      </c>
      <c r="KW5" s="603">
        <v>40984075.350000001</v>
      </c>
      <c r="KX5" s="603">
        <v>55560693.160000011</v>
      </c>
      <c r="KY5" s="603">
        <v>265926925.36999997</v>
      </c>
      <c r="KZ5" s="603">
        <v>65605747.07</v>
      </c>
      <c r="LA5" s="603">
        <v>201280986.40999994</v>
      </c>
      <c r="LB5" s="603">
        <v>14778029.349999998</v>
      </c>
      <c r="LC5" s="603">
        <v>14208817.000000007</v>
      </c>
      <c r="LD5" s="603">
        <v>81559132.189999998</v>
      </c>
      <c r="LE5" s="603">
        <v>68279387.549999982</v>
      </c>
      <c r="LF5" s="603">
        <v>30344130.81000001</v>
      </c>
      <c r="LG5" s="603">
        <v>54077239.919999994</v>
      </c>
      <c r="LH5" s="603">
        <v>32339460.479999997</v>
      </c>
      <c r="LI5" s="603">
        <v>577403116.03000009</v>
      </c>
      <c r="LJ5" s="603">
        <v>72297995.529999986</v>
      </c>
      <c r="LK5" s="603">
        <v>183831881.75000015</v>
      </c>
      <c r="LL5" s="603">
        <v>86476738.429999948</v>
      </c>
      <c r="LM5" s="603">
        <v>20035383.390000001</v>
      </c>
      <c r="LN5" s="603">
        <v>21678016.729999989</v>
      </c>
      <c r="LO5" s="603">
        <v>9581088.2199999988</v>
      </c>
      <c r="LP5" s="603">
        <v>32758021.319999974</v>
      </c>
      <c r="LQ5" s="603">
        <v>28758590.449999992</v>
      </c>
      <c r="LR5" s="603">
        <v>53440246.110000029</v>
      </c>
      <c r="LS5" s="603">
        <v>25692149.559999991</v>
      </c>
      <c r="LT5" s="603">
        <v>113024515.79999986</v>
      </c>
      <c r="LU5" s="603">
        <v>37188131.070000015</v>
      </c>
      <c r="LV5" s="603">
        <v>16538049.800000001</v>
      </c>
      <c r="LW5" s="603">
        <v>436541106.28999996</v>
      </c>
      <c r="LX5" s="603">
        <v>194907656.76999998</v>
      </c>
      <c r="LY5" s="603">
        <v>615764883.87999976</v>
      </c>
      <c r="LZ5" s="603">
        <v>142029811.74000004</v>
      </c>
      <c r="MA5" s="603">
        <v>80022660.019999981</v>
      </c>
      <c r="MB5" s="603">
        <v>87109591.450000063</v>
      </c>
      <c r="MC5" s="603">
        <v>49673626.81000004</v>
      </c>
      <c r="MD5" s="603">
        <v>48930227.039999984</v>
      </c>
      <c r="ME5" s="603">
        <v>46938104.460000016</v>
      </c>
      <c r="MF5" s="603">
        <v>52969233.200000018</v>
      </c>
      <c r="MG5" s="603">
        <v>103168752.51999997</v>
      </c>
      <c r="MH5" s="603">
        <v>47103610.649999991</v>
      </c>
      <c r="MI5" s="603">
        <v>678487091.26999998</v>
      </c>
      <c r="MJ5" s="603">
        <v>56836613.670000009</v>
      </c>
      <c r="MK5" s="603">
        <v>28470667.129999988</v>
      </c>
      <c r="ML5" s="603">
        <v>27838434.460000001</v>
      </c>
      <c r="MM5" s="603">
        <v>28380178.899999987</v>
      </c>
      <c r="MN5" s="603">
        <v>45237669.600000009</v>
      </c>
      <c r="MO5" s="603">
        <v>25417931.74000001</v>
      </c>
      <c r="MP5" s="603">
        <v>29269820.719999995</v>
      </c>
      <c r="MQ5" s="603">
        <v>63985319.679999977</v>
      </c>
      <c r="MR5" s="603">
        <v>42787113.029999994</v>
      </c>
      <c r="MS5" s="603">
        <v>32785232.239999995</v>
      </c>
      <c r="MT5" s="603">
        <v>27414820.210000012</v>
      </c>
      <c r="MU5" s="603">
        <v>277167640.39999998</v>
      </c>
      <c r="MV5" s="603">
        <v>37277552.600000001</v>
      </c>
      <c r="MW5" s="603">
        <v>38574933.109999985</v>
      </c>
      <c r="MX5" s="603">
        <v>70001292.13000001</v>
      </c>
      <c r="MY5" s="603">
        <v>73695600.669999987</v>
      </c>
      <c r="MZ5" s="603">
        <v>38621082.919999994</v>
      </c>
      <c r="NA5" s="603">
        <v>98662148.000000015</v>
      </c>
      <c r="NB5" s="603">
        <v>72456509.13000001</v>
      </c>
      <c r="NC5" s="603">
        <v>63637550.870000005</v>
      </c>
      <c r="ND5" s="603">
        <v>16733323.830000004</v>
      </c>
      <c r="NE5" s="603">
        <v>14631191.420000004</v>
      </c>
      <c r="NF5" s="603">
        <v>794402721.48000002</v>
      </c>
      <c r="NG5" s="603">
        <v>122970537.66999996</v>
      </c>
      <c r="NH5" s="603">
        <v>15218218.160000004</v>
      </c>
      <c r="NI5" s="603">
        <v>370668810.65000004</v>
      </c>
      <c r="NJ5" s="603">
        <v>21658610.509999994</v>
      </c>
      <c r="NK5" s="603">
        <v>65029326.149999999</v>
      </c>
      <c r="NL5" s="603">
        <v>179527391.95999989</v>
      </c>
      <c r="NM5" s="603">
        <v>140559754.72</v>
      </c>
      <c r="NN5" s="603">
        <v>14925212.309999995</v>
      </c>
      <c r="NO5" s="603">
        <v>73127890.960000023</v>
      </c>
      <c r="NP5" s="603">
        <v>58628470.000000015</v>
      </c>
      <c r="NQ5" s="603">
        <v>40837467.439999998</v>
      </c>
      <c r="NR5" s="603">
        <v>182287056.07999998</v>
      </c>
      <c r="NS5" s="603">
        <v>18634255.809999995</v>
      </c>
      <c r="NT5" s="603">
        <v>37801373.099999987</v>
      </c>
      <c r="NU5" s="603">
        <v>34064254.839999996</v>
      </c>
      <c r="NV5" s="603">
        <v>17584548.879999995</v>
      </c>
      <c r="NW5" s="603">
        <v>11934039.429999998</v>
      </c>
      <c r="NX5" s="603">
        <v>17320155.949999999</v>
      </c>
      <c r="NY5" s="603">
        <v>272674965.10000026</v>
      </c>
      <c r="NZ5" s="603">
        <v>150311183.03000003</v>
      </c>
      <c r="OA5" s="603">
        <v>49087623.130000003</v>
      </c>
      <c r="OB5" s="603">
        <v>30777458.719999999</v>
      </c>
      <c r="OC5" s="603">
        <v>29618117.830000017</v>
      </c>
      <c r="OD5" s="603">
        <v>45030472.82</v>
      </c>
      <c r="OE5" s="603">
        <v>22475760.249999996</v>
      </c>
      <c r="OF5" s="603">
        <v>324898836.67999983</v>
      </c>
      <c r="OG5" s="603">
        <v>84367066.639999911</v>
      </c>
      <c r="OH5" s="603">
        <v>55729719.339999996</v>
      </c>
      <c r="OI5" s="603">
        <v>236675189.50999999</v>
      </c>
      <c r="OJ5" s="603">
        <v>54732083.170000017</v>
      </c>
      <c r="OK5" s="603">
        <v>57274197.75</v>
      </c>
      <c r="OL5" s="603">
        <v>83566220.379999995</v>
      </c>
      <c r="OM5" s="603">
        <v>32176977.080000006</v>
      </c>
      <c r="ON5" s="603">
        <v>41283813.510000005</v>
      </c>
      <c r="OO5" s="603">
        <v>684587716.83999979</v>
      </c>
      <c r="OP5" s="603">
        <v>149624555.24000001</v>
      </c>
      <c r="OQ5" s="603">
        <v>231062076.21000001</v>
      </c>
      <c r="OR5" s="603">
        <v>92449606.409999982</v>
      </c>
      <c r="OS5" s="603">
        <v>57415134.159999967</v>
      </c>
      <c r="OT5" s="603">
        <v>40361864.620000012</v>
      </c>
      <c r="OU5" s="603">
        <v>312216705.88000017</v>
      </c>
      <c r="OV5" s="603">
        <v>29102515.350000001</v>
      </c>
      <c r="OW5" s="603">
        <v>45089772.00999999</v>
      </c>
      <c r="OX5" s="603">
        <v>66855412.640000001</v>
      </c>
      <c r="OY5" s="603">
        <v>69950920.999999985</v>
      </c>
      <c r="OZ5" s="603">
        <v>136121762.03999999</v>
      </c>
      <c r="PA5" s="603">
        <v>41093779</v>
      </c>
      <c r="PB5" s="603">
        <v>29890119.719999995</v>
      </c>
      <c r="PC5" s="603">
        <v>34953586.07</v>
      </c>
      <c r="PD5" s="603">
        <v>351503834.37000006</v>
      </c>
      <c r="PE5" s="603">
        <v>37296121.510000005</v>
      </c>
      <c r="PF5" s="603">
        <v>63256343.540000021</v>
      </c>
      <c r="PG5" s="603">
        <v>15208868.730000004</v>
      </c>
      <c r="PH5" s="603">
        <v>58365314.660000011</v>
      </c>
      <c r="PI5" s="603">
        <v>93853319.660000011</v>
      </c>
      <c r="PJ5" s="603">
        <v>46302834.110000007</v>
      </c>
      <c r="PK5" s="603">
        <v>37881705.789999999</v>
      </c>
      <c r="PL5" s="603">
        <v>52734893.760000005</v>
      </c>
      <c r="PM5" s="603">
        <v>58944998.290000007</v>
      </c>
      <c r="PN5" s="603">
        <v>70223035.98999998</v>
      </c>
      <c r="PO5" s="603">
        <v>90463494.150000006</v>
      </c>
      <c r="PP5" s="603">
        <v>26314932.999999993</v>
      </c>
      <c r="PQ5" s="603">
        <v>129237817.14999999</v>
      </c>
      <c r="PR5" s="603">
        <v>34071197.880000025</v>
      </c>
      <c r="PS5" s="603">
        <v>25926677.230000012</v>
      </c>
      <c r="PT5" s="603">
        <v>22005077.32</v>
      </c>
      <c r="PU5" s="603">
        <v>27111105.580000006</v>
      </c>
      <c r="PV5" s="603">
        <v>1192210987.1900001</v>
      </c>
      <c r="PW5" s="603">
        <v>32830242.789999995</v>
      </c>
      <c r="PX5" s="603">
        <v>25163638.319999997</v>
      </c>
      <c r="PY5" s="603">
        <v>68439859.289999992</v>
      </c>
      <c r="PZ5" s="603">
        <v>286075549.04999995</v>
      </c>
      <c r="QA5" s="603">
        <v>60562609.790000007</v>
      </c>
      <c r="QB5" s="603">
        <v>66330920.800000034</v>
      </c>
      <c r="QC5" s="603">
        <v>41546342.149999991</v>
      </c>
      <c r="QD5" s="603">
        <v>95414033.439999998</v>
      </c>
      <c r="QE5" s="603">
        <v>23251150.860000007</v>
      </c>
      <c r="QF5" s="603">
        <v>104643081.52</v>
      </c>
      <c r="QG5" s="603">
        <v>34679902.879999995</v>
      </c>
      <c r="QH5" s="603">
        <v>42691193.819999985</v>
      </c>
      <c r="QI5" s="603">
        <v>60072552.059999987</v>
      </c>
      <c r="QJ5" s="603">
        <v>62893022.409999996</v>
      </c>
      <c r="QK5" s="603">
        <v>70495070.870000035</v>
      </c>
      <c r="QL5" s="603">
        <v>36528066.069999993</v>
      </c>
      <c r="QM5" s="603">
        <v>39035603.449999996</v>
      </c>
      <c r="QN5" s="603">
        <v>31853533.969999995</v>
      </c>
      <c r="QO5" s="603">
        <v>122701278.83000004</v>
      </c>
      <c r="QP5" s="603">
        <v>116666655.78</v>
      </c>
      <c r="QQ5" s="603">
        <v>24294823.350000005</v>
      </c>
      <c r="QR5" s="603">
        <v>18652648.73</v>
      </c>
      <c r="QS5" s="603">
        <v>19981638.379999999</v>
      </c>
      <c r="QT5" s="603">
        <v>24436451.919999994</v>
      </c>
      <c r="QU5" s="603">
        <v>20692480.080000006</v>
      </c>
      <c r="QV5" s="603">
        <v>500970119.05000013</v>
      </c>
      <c r="QW5" s="603">
        <v>28603217.259999998</v>
      </c>
      <c r="QX5" s="603">
        <v>81940246.089999974</v>
      </c>
      <c r="QY5" s="603">
        <v>46710500.949999988</v>
      </c>
      <c r="QZ5" s="603">
        <v>70805967.830000013</v>
      </c>
      <c r="RA5" s="603">
        <v>134105525.83000004</v>
      </c>
      <c r="RB5" s="603">
        <v>42338021.639999986</v>
      </c>
      <c r="RC5" s="603">
        <v>76504979.240000039</v>
      </c>
      <c r="RD5" s="603">
        <v>86299626.790000007</v>
      </c>
      <c r="RE5" s="603">
        <v>20933660.70999999</v>
      </c>
      <c r="RF5" s="603">
        <v>39606987.580000006</v>
      </c>
      <c r="RG5" s="603">
        <v>35548778.270000003</v>
      </c>
      <c r="RH5" s="603">
        <v>27649190.719999999</v>
      </c>
      <c r="RI5" s="603">
        <v>830083149.94999981</v>
      </c>
      <c r="RJ5" s="603">
        <v>99750111.729999989</v>
      </c>
      <c r="RK5" s="603">
        <v>49058532.099999987</v>
      </c>
      <c r="RL5" s="603">
        <v>62435654.419999972</v>
      </c>
      <c r="RM5" s="603">
        <v>63206561.350000016</v>
      </c>
      <c r="RN5" s="603">
        <v>60669730.540000007</v>
      </c>
      <c r="RO5" s="603">
        <v>116108439.78999993</v>
      </c>
      <c r="RP5" s="603">
        <v>55023599.920000024</v>
      </c>
      <c r="RQ5" s="603">
        <v>69072739.500000015</v>
      </c>
      <c r="RR5" s="603">
        <v>110722609.27999997</v>
      </c>
      <c r="RS5" s="603">
        <v>133783627.03</v>
      </c>
      <c r="RT5" s="603">
        <v>22284418.309999999</v>
      </c>
      <c r="RU5" s="603">
        <v>34257135.269999988</v>
      </c>
      <c r="RV5" s="603">
        <v>65518785.89000003</v>
      </c>
      <c r="RW5" s="603">
        <v>31765536.359999992</v>
      </c>
      <c r="RX5" s="603">
        <v>32141383.829999998</v>
      </c>
      <c r="RY5" s="603">
        <v>35565209.329999998</v>
      </c>
      <c r="RZ5" s="603">
        <v>28358465.73</v>
      </c>
      <c r="SA5" s="603">
        <v>26309929.019999996</v>
      </c>
      <c r="SB5" s="603">
        <v>30843248.929999996</v>
      </c>
      <c r="SC5" s="603">
        <v>263286103.12999994</v>
      </c>
      <c r="SD5" s="603">
        <v>43746459.909999996</v>
      </c>
      <c r="SE5" s="603">
        <v>40870425.910000011</v>
      </c>
      <c r="SF5" s="603">
        <v>30603459.449999988</v>
      </c>
      <c r="SG5" s="603">
        <v>25665362.359999992</v>
      </c>
      <c r="SH5" s="603">
        <v>35515970.449999996</v>
      </c>
      <c r="SI5" s="603">
        <v>49692474.579999983</v>
      </c>
      <c r="SJ5" s="603">
        <v>89508272.180000037</v>
      </c>
      <c r="SK5" s="603">
        <v>41854502.620000027</v>
      </c>
      <c r="SL5" s="603">
        <v>58387736.240000002</v>
      </c>
      <c r="SM5" s="603">
        <v>82370464.009999961</v>
      </c>
      <c r="SN5" s="603">
        <v>15617524.139999995</v>
      </c>
      <c r="SO5" s="603">
        <v>253980902.04999998</v>
      </c>
      <c r="SP5" s="603">
        <v>55184765.780000016</v>
      </c>
      <c r="SQ5" s="603">
        <v>99209383.680000007</v>
      </c>
      <c r="SR5" s="603">
        <v>73875239.830000013</v>
      </c>
      <c r="SS5" s="603">
        <v>40243496.480000004</v>
      </c>
      <c r="ST5" s="603">
        <v>47904240.68</v>
      </c>
      <c r="SU5" s="603">
        <v>37200990</v>
      </c>
      <c r="SV5" s="603">
        <v>20229997.57</v>
      </c>
      <c r="SW5" s="603">
        <v>352259262.98000008</v>
      </c>
      <c r="SX5" s="603">
        <v>45282503.18</v>
      </c>
      <c r="SY5" s="603">
        <v>61811279.300000004</v>
      </c>
      <c r="SZ5" s="603">
        <v>59977786.260000005</v>
      </c>
      <c r="TA5" s="603">
        <v>23917126.140000001</v>
      </c>
      <c r="TB5" s="603">
        <v>31650632.22000001</v>
      </c>
      <c r="TC5" s="603">
        <v>21278972.520000007</v>
      </c>
      <c r="TD5" s="603">
        <v>110900095.57000002</v>
      </c>
      <c r="TE5" s="603">
        <v>36690406.590000004</v>
      </c>
      <c r="TF5" s="603">
        <v>41196148.189999998</v>
      </c>
      <c r="TG5" s="603">
        <v>57110597.690000013</v>
      </c>
      <c r="TH5" s="603">
        <v>65901766.769999996</v>
      </c>
      <c r="TI5" s="603">
        <v>44386034.670000002</v>
      </c>
      <c r="TJ5" s="603">
        <v>31723285.489999995</v>
      </c>
      <c r="TK5" s="603">
        <v>924948435.38000011</v>
      </c>
      <c r="TL5" s="603">
        <v>46030800.860000014</v>
      </c>
      <c r="TM5" s="603">
        <v>26868184.580000013</v>
      </c>
      <c r="TN5" s="603">
        <v>67569230.810000032</v>
      </c>
      <c r="TO5" s="603">
        <v>47889102.179999992</v>
      </c>
      <c r="TP5" s="603">
        <v>34299048.639999986</v>
      </c>
      <c r="TQ5" s="603">
        <v>16646085.09</v>
      </c>
      <c r="TR5" s="603">
        <v>214609091.77999997</v>
      </c>
      <c r="TS5" s="603">
        <v>39618499.270000003</v>
      </c>
      <c r="TT5" s="603">
        <v>73386607.13000001</v>
      </c>
      <c r="TU5" s="603">
        <v>57974854.859999992</v>
      </c>
      <c r="TV5" s="603">
        <v>41826506.069999993</v>
      </c>
      <c r="TW5" s="603">
        <v>20083030.319999997</v>
      </c>
      <c r="TX5" s="603">
        <v>27083509.119999997</v>
      </c>
      <c r="TY5" s="603">
        <v>36127427.069999993</v>
      </c>
      <c r="TZ5" s="603">
        <v>35121098.949999996</v>
      </c>
      <c r="UA5" s="603">
        <v>194728554.37999994</v>
      </c>
      <c r="UB5" s="603">
        <v>35713427.789999992</v>
      </c>
      <c r="UC5" s="603">
        <v>314601088.56000012</v>
      </c>
      <c r="UD5" s="603">
        <v>102210216.22000001</v>
      </c>
      <c r="UE5" s="603">
        <v>32094092.030000001</v>
      </c>
      <c r="UF5" s="603">
        <v>50517342.390000001</v>
      </c>
      <c r="UG5" s="603">
        <v>224234248.25</v>
      </c>
      <c r="UH5" s="603">
        <v>31593966.999999996</v>
      </c>
      <c r="UI5" s="603">
        <v>20050137.590000004</v>
      </c>
      <c r="UJ5" s="603">
        <v>44343586.230000004</v>
      </c>
      <c r="UK5" s="603">
        <v>34243503.160000004</v>
      </c>
      <c r="UL5" s="603">
        <v>246155845.06000009</v>
      </c>
      <c r="UM5" s="603">
        <v>77702533.000000015</v>
      </c>
      <c r="UN5" s="603">
        <v>50164691.049999982</v>
      </c>
      <c r="UO5" s="603">
        <v>104697101.70999998</v>
      </c>
      <c r="UP5" s="603">
        <v>71595366.200000033</v>
      </c>
      <c r="UQ5" s="603">
        <v>44618863.699999996</v>
      </c>
      <c r="UR5" s="603">
        <v>1317281282.1400003</v>
      </c>
      <c r="US5" s="603">
        <v>71083903.410000011</v>
      </c>
      <c r="UT5" s="603">
        <v>62773442.839999989</v>
      </c>
      <c r="UU5" s="603">
        <v>240194802.03999999</v>
      </c>
      <c r="UV5" s="603">
        <v>11450829.139999999</v>
      </c>
      <c r="UW5" s="603">
        <v>45582824.269999996</v>
      </c>
      <c r="UX5" s="603">
        <v>147289693.77000004</v>
      </c>
      <c r="UY5" s="603">
        <v>36340065.959999993</v>
      </c>
      <c r="UZ5" s="603">
        <v>45426690.739999995</v>
      </c>
      <c r="VA5" s="603">
        <v>56314849.360000007</v>
      </c>
      <c r="VB5" s="603">
        <v>64557395.120000012</v>
      </c>
      <c r="VC5" s="603">
        <v>133247925.30000003</v>
      </c>
      <c r="VD5" s="603">
        <v>70302803.309999987</v>
      </c>
      <c r="VE5" s="603">
        <v>134405430.92000008</v>
      </c>
      <c r="VF5" s="603">
        <v>36614700.200000003</v>
      </c>
      <c r="VG5" s="603">
        <v>28614257.739999995</v>
      </c>
      <c r="VH5" s="603">
        <v>35581692.280000016</v>
      </c>
      <c r="VI5" s="603">
        <v>29809199.059999991</v>
      </c>
      <c r="VJ5" s="603">
        <v>160256254.48999998</v>
      </c>
      <c r="VK5" s="603">
        <v>35315490.040000007</v>
      </c>
      <c r="VL5" s="603">
        <v>28235099.450000007</v>
      </c>
      <c r="VM5" s="603">
        <v>16878182.700000007</v>
      </c>
      <c r="VN5" s="603">
        <v>612302936.99000001</v>
      </c>
      <c r="VO5" s="603">
        <v>43739771.299999982</v>
      </c>
      <c r="VP5" s="603">
        <v>35907017.230000019</v>
      </c>
      <c r="VQ5" s="603">
        <v>120202798.51000001</v>
      </c>
      <c r="VR5" s="603">
        <v>114891287.55</v>
      </c>
      <c r="VS5" s="603">
        <v>84815268.140000015</v>
      </c>
      <c r="VT5" s="603">
        <v>65281460.640000001</v>
      </c>
      <c r="VU5" s="603">
        <v>48927583.609999985</v>
      </c>
      <c r="VV5" s="603">
        <v>71762986.940000013</v>
      </c>
      <c r="VW5" s="603">
        <v>225914994.16999996</v>
      </c>
      <c r="VX5" s="603">
        <v>52597527.650000006</v>
      </c>
      <c r="VY5" s="603">
        <v>114275371.35000001</v>
      </c>
      <c r="VZ5" s="603">
        <v>76082454.060000002</v>
      </c>
      <c r="WA5" s="603">
        <v>42424525.570000008</v>
      </c>
      <c r="WB5" s="603">
        <v>24337449.129999999</v>
      </c>
      <c r="WC5" s="603">
        <v>1509015574.3599997</v>
      </c>
      <c r="WD5" s="603">
        <v>98296358.320000067</v>
      </c>
      <c r="WE5" s="603">
        <v>63819647.219999999</v>
      </c>
      <c r="WF5" s="603">
        <v>47660357.819999993</v>
      </c>
      <c r="WG5" s="603">
        <v>37253555.25</v>
      </c>
      <c r="WH5" s="603">
        <v>64812451.810000017</v>
      </c>
      <c r="WI5" s="603">
        <v>64295773.980000012</v>
      </c>
      <c r="WJ5" s="603">
        <v>109430812.46000002</v>
      </c>
      <c r="WK5" s="603">
        <v>55265912.990000017</v>
      </c>
      <c r="WL5" s="603">
        <v>79228906.26000002</v>
      </c>
      <c r="WM5" s="603">
        <v>37451632.920000002</v>
      </c>
      <c r="WN5" s="603">
        <v>164643792.24999997</v>
      </c>
      <c r="WO5" s="603">
        <v>51921339.639999986</v>
      </c>
      <c r="WP5" s="603">
        <v>67051069.799999982</v>
      </c>
      <c r="WQ5" s="603">
        <v>210256791.00999999</v>
      </c>
      <c r="WR5" s="603">
        <v>67580421.430000007</v>
      </c>
      <c r="WS5" s="603">
        <v>82586978.900000021</v>
      </c>
      <c r="WT5" s="603">
        <v>65542554.629999988</v>
      </c>
      <c r="WU5" s="603">
        <v>27585906.970000006</v>
      </c>
      <c r="WV5" s="603">
        <v>132878763.66999997</v>
      </c>
      <c r="WW5" s="603">
        <v>249781537.25</v>
      </c>
      <c r="WX5" s="603">
        <v>47266551.840000018</v>
      </c>
      <c r="WY5" s="603">
        <v>39829400.280000001</v>
      </c>
      <c r="WZ5" s="603">
        <v>31959044.390000001</v>
      </c>
      <c r="XA5" s="603">
        <v>48918966.360000007</v>
      </c>
      <c r="XB5" s="603">
        <v>37138643.080000006</v>
      </c>
      <c r="XC5" s="603">
        <v>32556771.350000001</v>
      </c>
      <c r="XD5" s="603">
        <v>39875033.759999998</v>
      </c>
      <c r="XE5" s="603">
        <v>231299785.4900001</v>
      </c>
      <c r="XF5" s="603">
        <v>34384395.369999997</v>
      </c>
      <c r="XG5" s="603">
        <v>31405253.089999996</v>
      </c>
      <c r="XH5" s="603">
        <v>24083041.520000003</v>
      </c>
      <c r="XI5" s="603">
        <v>29815278.949999996</v>
      </c>
      <c r="XJ5" s="603">
        <v>975069230.69000006</v>
      </c>
      <c r="XK5" s="603">
        <v>111312157.77000003</v>
      </c>
      <c r="XL5" s="603">
        <v>146472230.92000005</v>
      </c>
      <c r="XM5" s="603">
        <v>262884933.69000009</v>
      </c>
      <c r="XN5" s="603">
        <v>96712365.890000045</v>
      </c>
      <c r="XO5" s="603">
        <v>97626144.829999983</v>
      </c>
      <c r="XP5" s="603">
        <v>176407374.5</v>
      </c>
      <c r="XQ5" s="603">
        <v>109839251.18000001</v>
      </c>
      <c r="XR5" s="603">
        <v>66661578.879999995</v>
      </c>
      <c r="XS5" s="603">
        <v>168523774.37</v>
      </c>
      <c r="XT5" s="603">
        <v>177373302.22999993</v>
      </c>
      <c r="XU5" s="603">
        <v>50322256.68999999</v>
      </c>
      <c r="XV5" s="603">
        <v>33797387.640000008</v>
      </c>
      <c r="XW5" s="603">
        <v>78618597.609999955</v>
      </c>
      <c r="XX5" s="603">
        <v>65617639.089999989</v>
      </c>
      <c r="XY5" s="603">
        <v>58368861.889999993</v>
      </c>
      <c r="XZ5" s="603">
        <v>34234971.729999997</v>
      </c>
      <c r="YA5" s="603">
        <v>54227733.019999988</v>
      </c>
      <c r="YB5" s="603">
        <v>35556369.829999991</v>
      </c>
      <c r="YC5" s="603">
        <v>40717210.109999992</v>
      </c>
      <c r="YD5" s="603">
        <v>43620821.939999998</v>
      </c>
      <c r="YE5" s="603">
        <v>57303582.219999999</v>
      </c>
      <c r="YF5" s="603">
        <v>68211616.680000007</v>
      </c>
      <c r="YG5" s="603">
        <v>855326236.77000022</v>
      </c>
      <c r="YH5" s="603">
        <v>61161484.150000006</v>
      </c>
      <c r="YI5" s="603">
        <v>137394365.38999993</v>
      </c>
      <c r="YJ5" s="603">
        <v>47682470.889999986</v>
      </c>
      <c r="YK5" s="603">
        <v>274160172.0800001</v>
      </c>
      <c r="YL5" s="603">
        <v>63262943.020000003</v>
      </c>
      <c r="YM5" s="603">
        <v>126899455.14999998</v>
      </c>
      <c r="YN5" s="603">
        <v>42596493.76000002</v>
      </c>
      <c r="YO5" s="603">
        <v>159085653.64999998</v>
      </c>
      <c r="YP5" s="603">
        <v>167211324.61999997</v>
      </c>
      <c r="YQ5" s="603">
        <v>86783567.880000025</v>
      </c>
      <c r="YR5" s="603">
        <v>56935668.99000001</v>
      </c>
      <c r="YS5" s="603">
        <v>41980106.850000001</v>
      </c>
      <c r="YT5" s="603">
        <v>47611440.489999987</v>
      </c>
      <c r="YU5" s="603">
        <v>42022383.470000006</v>
      </c>
      <c r="YV5" s="603">
        <v>51544648.070000008</v>
      </c>
      <c r="YW5" s="603">
        <v>43594294.440000005</v>
      </c>
      <c r="YX5" s="603">
        <v>231252275.39000013</v>
      </c>
      <c r="YY5" s="603">
        <v>46657610.120000012</v>
      </c>
      <c r="YZ5" s="603">
        <v>49949573.74000001</v>
      </c>
      <c r="ZA5" s="603">
        <v>41258364.510000013</v>
      </c>
      <c r="ZB5" s="603">
        <v>49050235.370000012</v>
      </c>
      <c r="ZC5" s="603">
        <v>20146742.719999999</v>
      </c>
      <c r="ZD5" s="603">
        <v>20784987.820000008</v>
      </c>
      <c r="ZE5" s="603">
        <v>325280349.69999987</v>
      </c>
      <c r="ZF5" s="603">
        <v>24277002.259999994</v>
      </c>
      <c r="ZG5" s="603">
        <v>39659972.120000005</v>
      </c>
      <c r="ZH5" s="603">
        <v>27522475.830000006</v>
      </c>
      <c r="ZI5" s="603">
        <v>27378123.219999991</v>
      </c>
      <c r="ZJ5" s="603">
        <v>28222898.585000001</v>
      </c>
      <c r="ZK5" s="603">
        <v>19764022.040000003</v>
      </c>
      <c r="ZL5" s="603">
        <v>22983923.700000007</v>
      </c>
      <c r="ZM5" s="603">
        <v>98625739.383000001</v>
      </c>
      <c r="ZN5" s="603">
        <v>721854939.60000014</v>
      </c>
      <c r="ZO5" s="603">
        <v>24648266.039999999</v>
      </c>
      <c r="ZP5" s="603">
        <v>66952192.030000038</v>
      </c>
      <c r="ZQ5" s="603">
        <v>218949420.24999997</v>
      </c>
      <c r="ZR5" s="603">
        <v>119782423.39000006</v>
      </c>
      <c r="ZS5" s="603">
        <v>30356621.560000017</v>
      </c>
      <c r="ZT5" s="603">
        <v>44302880.200000003</v>
      </c>
      <c r="ZU5" s="603">
        <v>79028030.820000008</v>
      </c>
      <c r="ZV5" s="603">
        <v>81350177.710000038</v>
      </c>
      <c r="ZW5" s="603">
        <v>81254854.930000037</v>
      </c>
      <c r="ZX5" s="603">
        <v>22366289.569999997</v>
      </c>
      <c r="ZY5" s="603">
        <v>25608340.800000004</v>
      </c>
      <c r="ZZ5" s="603">
        <v>42916620.64000003</v>
      </c>
      <c r="AAA5" s="603">
        <v>52103641.210000008</v>
      </c>
      <c r="AAB5" s="603">
        <v>30513388.919999994</v>
      </c>
      <c r="AAC5" s="603">
        <v>45438167.180000015</v>
      </c>
      <c r="AAD5" s="603">
        <v>47499147.109999999</v>
      </c>
      <c r="AAE5" s="603">
        <v>28203365.730000008</v>
      </c>
      <c r="AAF5" s="603">
        <v>40606034.710000016</v>
      </c>
      <c r="AAG5" s="603">
        <v>31128014.119999997</v>
      </c>
      <c r="AAH5" s="603">
        <v>28093767.620000005</v>
      </c>
      <c r="AAI5" s="603">
        <v>19165107.549999997</v>
      </c>
      <c r="AAJ5" s="603">
        <v>253070800.98000002</v>
      </c>
      <c r="AAK5" s="603">
        <v>43240230.049999997</v>
      </c>
      <c r="AAL5" s="603">
        <v>40949958.860000007</v>
      </c>
      <c r="AAM5" s="603">
        <v>26674252.039999999</v>
      </c>
      <c r="AAN5" s="603">
        <v>34179229.50999999</v>
      </c>
      <c r="AAO5" s="603">
        <v>59050895.909999967</v>
      </c>
      <c r="AAP5" s="603">
        <v>33742721.340000004</v>
      </c>
      <c r="AAQ5" s="603">
        <v>1178173392.7099998</v>
      </c>
      <c r="AAR5" s="603">
        <v>57070212.620000005</v>
      </c>
      <c r="AAS5" s="603">
        <v>37177916.079999998</v>
      </c>
      <c r="AAT5" s="603">
        <v>110264123.25</v>
      </c>
      <c r="AAU5" s="603">
        <v>78849473.73999998</v>
      </c>
      <c r="AAV5" s="603">
        <v>56296880.509999998</v>
      </c>
      <c r="AAW5" s="603">
        <v>89082515.840000004</v>
      </c>
      <c r="AAX5" s="603">
        <v>89397953.960000008</v>
      </c>
      <c r="AAY5" s="603">
        <v>156529149.46000007</v>
      </c>
      <c r="AAZ5" s="603">
        <v>46277198.549999997</v>
      </c>
      <c r="ABA5" s="603">
        <v>73874460.99999997</v>
      </c>
      <c r="ABB5" s="603">
        <v>207623056.53000006</v>
      </c>
      <c r="ABC5" s="603">
        <v>113545685.27999997</v>
      </c>
      <c r="ABD5" s="603">
        <v>25085257.559999984</v>
      </c>
      <c r="ABE5" s="603">
        <v>49969915.420000002</v>
      </c>
      <c r="ABF5" s="603">
        <v>51007191.950000003</v>
      </c>
      <c r="ABG5" s="603">
        <v>27214712.760000005</v>
      </c>
      <c r="ABH5" s="603">
        <v>37266642.539999999</v>
      </c>
      <c r="ABI5" s="603">
        <v>30339688.599999998</v>
      </c>
      <c r="ABJ5" s="603">
        <v>369424556.1699999</v>
      </c>
      <c r="ABK5" s="603">
        <v>241390055.68000001</v>
      </c>
      <c r="ABL5" s="603">
        <v>42386832.869999997</v>
      </c>
      <c r="ABM5" s="603">
        <v>24528618.479999989</v>
      </c>
      <c r="ABN5" s="603">
        <v>27021941.220000006</v>
      </c>
      <c r="ABO5" s="603">
        <v>39156452.209999993</v>
      </c>
      <c r="ABP5" s="603">
        <v>25478444.060000006</v>
      </c>
      <c r="ABQ5" s="603">
        <v>303749705.83999979</v>
      </c>
      <c r="ABR5" s="603">
        <v>49532506.489999995</v>
      </c>
      <c r="ABS5" s="603">
        <v>39890373.389999993</v>
      </c>
      <c r="ABT5" s="603">
        <v>77100274.660000011</v>
      </c>
      <c r="ABU5" s="603">
        <v>53072796.800000004</v>
      </c>
      <c r="ABV5" s="603">
        <v>40279447.880000003</v>
      </c>
      <c r="ABW5" s="603">
        <v>38834531.630000003</v>
      </c>
      <c r="ABX5" s="603">
        <v>58787493.780000016</v>
      </c>
      <c r="ABY5" s="603">
        <v>15415844.790000001</v>
      </c>
      <c r="ABZ5" s="603">
        <v>324888379.10000014</v>
      </c>
      <c r="ACA5" s="603">
        <v>17394640.219999995</v>
      </c>
      <c r="ACB5" s="603">
        <v>58844463.850000016</v>
      </c>
      <c r="ACC5" s="603">
        <v>21329899.02</v>
      </c>
      <c r="ACD5" s="603">
        <v>20332705.75999999</v>
      </c>
      <c r="ACE5" s="603">
        <v>77354245.689999998</v>
      </c>
      <c r="ACF5" s="603">
        <v>15607558.030000009</v>
      </c>
      <c r="ACG5" s="603">
        <v>28089434.930000003</v>
      </c>
      <c r="ACH5" s="603">
        <v>32133438.809999999</v>
      </c>
      <c r="ACI5" s="603">
        <v>59305316.340000004</v>
      </c>
      <c r="ACJ5" s="603">
        <v>23402964.989999998</v>
      </c>
      <c r="ACK5" s="603">
        <v>960119929.0600003</v>
      </c>
      <c r="ACL5" s="603">
        <v>24615924.969999988</v>
      </c>
      <c r="ACM5" s="603">
        <v>27705224.54999999</v>
      </c>
      <c r="ACN5" s="603">
        <v>56092055.439999998</v>
      </c>
      <c r="ACO5" s="603">
        <v>37795199.900000013</v>
      </c>
      <c r="ACP5" s="603">
        <v>29141596.119999997</v>
      </c>
      <c r="ACQ5" s="603">
        <v>51503319.599999987</v>
      </c>
      <c r="ACR5" s="603">
        <v>201795083.86999997</v>
      </c>
      <c r="ACS5" s="603">
        <v>217544810.77999997</v>
      </c>
      <c r="ACT5" s="603">
        <v>25519458.540000014</v>
      </c>
      <c r="ACU5" s="603">
        <v>61102013.229999989</v>
      </c>
      <c r="ACV5" s="603">
        <v>69915559.949999988</v>
      </c>
      <c r="ACW5" s="603">
        <v>92946682.109999985</v>
      </c>
      <c r="ACX5" s="603">
        <v>181306790.28999996</v>
      </c>
      <c r="ACY5" s="603">
        <v>24322280.129999995</v>
      </c>
      <c r="ACZ5" s="603">
        <v>42407401.739999995</v>
      </c>
      <c r="ADA5" s="603">
        <v>49329943.479999989</v>
      </c>
      <c r="ADB5" s="603">
        <v>24271045.459999997</v>
      </c>
      <c r="ADC5" s="603">
        <v>24438338.589999992</v>
      </c>
      <c r="ADD5" s="603">
        <v>28206608.460000005</v>
      </c>
      <c r="ADE5" s="603">
        <v>20836543.320000008</v>
      </c>
      <c r="ADF5" s="603">
        <v>42568072.150000006</v>
      </c>
      <c r="ADG5" s="603">
        <v>57208448.930000007</v>
      </c>
      <c r="ADH5" s="603">
        <v>120003029.27000004</v>
      </c>
      <c r="ADI5" s="603">
        <v>63860350.35999997</v>
      </c>
      <c r="ADJ5" s="603">
        <v>16827855.990000002</v>
      </c>
      <c r="ADK5" s="603">
        <v>14793859.260000002</v>
      </c>
      <c r="ADL5" s="603">
        <v>46333191.090000026</v>
      </c>
      <c r="ADM5" s="603">
        <v>9450599.8200000003</v>
      </c>
      <c r="ADN5" s="603">
        <v>16864376.559999995</v>
      </c>
      <c r="ADO5" s="603">
        <v>23164538.650000002</v>
      </c>
      <c r="ADP5" s="603">
        <v>29329294.000000004</v>
      </c>
      <c r="ADQ5" s="603">
        <v>466213051.05000007</v>
      </c>
      <c r="ADR5" s="603">
        <v>35431709.219999999</v>
      </c>
      <c r="ADS5" s="603">
        <v>63405772.829999983</v>
      </c>
      <c r="ADT5" s="603">
        <v>48405010.040000007</v>
      </c>
      <c r="ADU5" s="603">
        <v>133592615.43000001</v>
      </c>
      <c r="ADV5" s="603">
        <v>11504179.199999996</v>
      </c>
      <c r="ADW5" s="603">
        <v>19673086.390000001</v>
      </c>
      <c r="ADX5" s="603">
        <v>26585707.939999994</v>
      </c>
      <c r="ADY5" s="603">
        <v>18372182.239999998</v>
      </c>
      <c r="ADZ5" s="603">
        <v>12308005.470000003</v>
      </c>
      <c r="AEA5" s="603">
        <v>544613470.13999999</v>
      </c>
      <c r="AEB5" s="603">
        <v>82471141.369999975</v>
      </c>
      <c r="AEC5" s="603">
        <v>104090170.08000001</v>
      </c>
      <c r="AED5" s="603">
        <v>26620320.619999994</v>
      </c>
      <c r="AEE5" s="603">
        <v>25152044.989999998</v>
      </c>
      <c r="AEF5" s="603">
        <v>50004078.587000005</v>
      </c>
      <c r="AEG5" s="603">
        <v>44000563.460000008</v>
      </c>
      <c r="AEH5" s="603">
        <v>51242383.889999993</v>
      </c>
      <c r="AEI5" s="603">
        <v>29623741.009999987</v>
      </c>
      <c r="AEJ5" s="603">
        <v>41296087.640000001</v>
      </c>
      <c r="AEK5" s="603">
        <v>32758139.089999996</v>
      </c>
      <c r="AEL5" s="603">
        <v>90865707.580000043</v>
      </c>
      <c r="AEM5" s="603">
        <v>20724445.59999999</v>
      </c>
      <c r="AEN5" s="603">
        <v>41861170.75</v>
      </c>
      <c r="AEO5" s="603">
        <v>55755073.409999989</v>
      </c>
      <c r="AEP5" s="603">
        <v>58006835.820000008</v>
      </c>
      <c r="AEQ5" s="603">
        <v>34245467.009999998</v>
      </c>
      <c r="AER5" s="603">
        <v>66487622.050000012</v>
      </c>
      <c r="AES5" s="603">
        <v>22131795.910000004</v>
      </c>
      <c r="AET5" s="603">
        <v>70191972.460000008</v>
      </c>
      <c r="AEU5" s="603">
        <v>379519373.48999995</v>
      </c>
      <c r="AEV5" s="603">
        <v>77401236.360000014</v>
      </c>
      <c r="AEW5" s="603">
        <v>58543220.290000014</v>
      </c>
      <c r="AEX5" s="603">
        <v>59956985.129999988</v>
      </c>
      <c r="AEY5" s="603">
        <v>46568281.620000012</v>
      </c>
      <c r="AEZ5" s="603">
        <v>93822697.989999995</v>
      </c>
      <c r="AFA5" s="603">
        <v>45846266.269999988</v>
      </c>
      <c r="AFB5" s="603">
        <v>44628638.079999991</v>
      </c>
      <c r="AFC5" s="603">
        <v>42410096.100000001</v>
      </c>
      <c r="AFD5" s="603">
        <v>25467222.890000008</v>
      </c>
      <c r="AFE5" s="603">
        <v>291392418.51000011</v>
      </c>
      <c r="AFF5" s="603">
        <v>131283105.16000004</v>
      </c>
      <c r="AFG5" s="603">
        <v>79498944.410000011</v>
      </c>
      <c r="AFH5" s="603">
        <v>56223503.520000003</v>
      </c>
      <c r="AFI5" s="603">
        <v>101292923.51000002</v>
      </c>
      <c r="AFJ5" s="603">
        <v>74073354.350000009</v>
      </c>
      <c r="AFK5" s="603">
        <v>50941679.949999996</v>
      </c>
      <c r="AFL5" s="603">
        <v>56741676.500000007</v>
      </c>
      <c r="AFM5" s="603">
        <v>32488122.940000005</v>
      </c>
      <c r="AFN5" s="603">
        <v>49723666.93999999</v>
      </c>
      <c r="AFO5" s="603">
        <v>44746137.290000036</v>
      </c>
      <c r="AFP5" s="603">
        <v>43383190.579999998</v>
      </c>
      <c r="AFQ5" s="603">
        <v>48524017.949999988</v>
      </c>
      <c r="AFR5" s="603">
        <v>263849342.65999991</v>
      </c>
      <c r="AFS5" s="603">
        <v>62239190.829999998</v>
      </c>
      <c r="AFT5" s="603">
        <v>57317187.080000021</v>
      </c>
      <c r="AFU5" s="603">
        <v>31956612.520000011</v>
      </c>
      <c r="AFV5" s="603">
        <v>48982576.899999976</v>
      </c>
      <c r="AFW5" s="603">
        <v>46870622.110000007</v>
      </c>
      <c r="AFX5" s="603">
        <v>31609254.739999995</v>
      </c>
      <c r="AFY5" s="603">
        <v>71477649.899999991</v>
      </c>
      <c r="AFZ5" s="603">
        <v>73802775.060000032</v>
      </c>
      <c r="AGA5" s="603">
        <v>32592510.329999994</v>
      </c>
      <c r="AGB5" s="603">
        <v>82641432.52000007</v>
      </c>
      <c r="AGC5" s="603">
        <v>37947883.399999999</v>
      </c>
      <c r="AGD5" s="603">
        <v>366267173.21999991</v>
      </c>
      <c r="AGE5" s="603">
        <v>46436682.639999993</v>
      </c>
      <c r="AGF5" s="603">
        <v>40156792.87999998</v>
      </c>
      <c r="AGG5" s="603">
        <v>36224652.490000002</v>
      </c>
      <c r="AGH5" s="603">
        <v>75307206.400000006</v>
      </c>
      <c r="AGI5" s="603">
        <v>45411822.900000021</v>
      </c>
      <c r="AGJ5" s="603">
        <v>17299362.790000007</v>
      </c>
      <c r="AGK5" s="603">
        <v>39644549.109999985</v>
      </c>
      <c r="AGL5" s="603">
        <v>29950620.010000009</v>
      </c>
      <c r="AGM5" s="603">
        <v>31857822.889999993</v>
      </c>
      <c r="AGN5" s="603">
        <v>31997731.250000004</v>
      </c>
      <c r="AGO5" s="603">
        <v>425726735.69999981</v>
      </c>
      <c r="AGP5" s="603">
        <v>63575692.380000018</v>
      </c>
      <c r="AGQ5" s="603">
        <v>63223442.390000008</v>
      </c>
      <c r="AGR5" s="603">
        <v>25964074.170000002</v>
      </c>
      <c r="AGS5" s="603">
        <v>104097147.39000002</v>
      </c>
      <c r="AGT5" s="603">
        <v>64138355.850000016</v>
      </c>
      <c r="AGU5" s="603">
        <v>38276979.920000009</v>
      </c>
      <c r="AGV5" s="603">
        <v>52113598.919999987</v>
      </c>
      <c r="AGW5" s="603">
        <v>850327353.15999997</v>
      </c>
      <c r="AGX5" s="603">
        <v>271101895.13000011</v>
      </c>
      <c r="AGY5" s="603">
        <v>27759760.569999993</v>
      </c>
      <c r="AGZ5" s="603">
        <v>71052736.840000004</v>
      </c>
      <c r="AHA5" s="603">
        <v>112649596.46000004</v>
      </c>
      <c r="AHB5" s="603">
        <v>61952179.439999998</v>
      </c>
      <c r="AHC5" s="603">
        <v>62235506.859999992</v>
      </c>
      <c r="AHD5" s="603">
        <v>57560649.949999988</v>
      </c>
      <c r="AHE5" s="603">
        <v>21316165.230000004</v>
      </c>
      <c r="AHF5" s="603">
        <v>34230241.179999992</v>
      </c>
      <c r="AHG5" s="603">
        <v>52087303.889999993</v>
      </c>
      <c r="AHH5" s="603">
        <v>10875002.02999999</v>
      </c>
      <c r="AHI5" s="603">
        <v>27265467.330000006</v>
      </c>
      <c r="AHJ5" s="603">
        <v>42628017.710000001</v>
      </c>
      <c r="AHK5" s="603">
        <v>20343990.270000003</v>
      </c>
      <c r="AHL5" s="603">
        <v>18867720.650000006</v>
      </c>
      <c r="AHM5" s="603">
        <v>24825216.589999996</v>
      </c>
      <c r="AHN5" s="603">
        <v>171091617.13999996</v>
      </c>
      <c r="AHO5" s="603">
        <v>28165631.84999999</v>
      </c>
      <c r="AHP5" s="603">
        <v>28029897.719999995</v>
      </c>
      <c r="AHQ5" s="603">
        <v>34364669.350000016</v>
      </c>
      <c r="AHR5" s="603">
        <v>67025442.929999992</v>
      </c>
      <c r="AHS5" s="603">
        <v>25355949.110000011</v>
      </c>
      <c r="AHT5" s="603">
        <v>28266492.370000008</v>
      </c>
      <c r="AHU5" s="603">
        <v>0</v>
      </c>
      <c r="AHV5" s="603">
        <v>0</v>
      </c>
      <c r="AHW5" s="603">
        <f>SUM(D5:AHV5)</f>
        <v>83681836064.955032</v>
      </c>
    </row>
    <row r="6" spans="1:907" x14ac:dyDescent="0.6">
      <c r="A6" s="601">
        <v>5</v>
      </c>
      <c r="B6" s="261" t="s">
        <v>2</v>
      </c>
      <c r="C6" s="260" t="s">
        <v>3</v>
      </c>
      <c r="D6" s="603">
        <v>1914600</v>
      </c>
      <c r="E6" s="603">
        <v>125200</v>
      </c>
      <c r="F6" s="603">
        <v>345700</v>
      </c>
      <c r="G6" s="603">
        <v>51550</v>
      </c>
      <c r="H6" s="603">
        <v>124250</v>
      </c>
      <c r="I6" s="603">
        <v>49100</v>
      </c>
      <c r="J6" s="603">
        <v>292300</v>
      </c>
      <c r="K6" s="603">
        <v>340700</v>
      </c>
      <c r="L6" s="603">
        <v>566800</v>
      </c>
      <c r="M6" s="603">
        <v>227950</v>
      </c>
      <c r="N6" s="603">
        <v>37850</v>
      </c>
      <c r="O6" s="603">
        <v>0</v>
      </c>
      <c r="P6" s="603">
        <v>179400</v>
      </c>
      <c r="Q6" s="603">
        <v>97850</v>
      </c>
      <c r="R6" s="603">
        <v>40450</v>
      </c>
      <c r="S6" s="603">
        <v>124650</v>
      </c>
      <c r="T6" s="603">
        <v>131700</v>
      </c>
      <c r="U6" s="603">
        <v>42550</v>
      </c>
      <c r="V6" s="603">
        <v>0</v>
      </c>
      <c r="W6" s="603">
        <v>5289443</v>
      </c>
      <c r="X6" s="603">
        <v>134250</v>
      </c>
      <c r="Y6" s="603">
        <v>27250</v>
      </c>
      <c r="Z6" s="603">
        <v>22000</v>
      </c>
      <c r="AA6" s="603">
        <v>386600</v>
      </c>
      <c r="AB6" s="603">
        <v>7950</v>
      </c>
      <c r="AC6" s="603">
        <v>107450</v>
      </c>
      <c r="AD6" s="603">
        <v>126650</v>
      </c>
      <c r="AE6" s="603">
        <v>39500</v>
      </c>
      <c r="AF6" s="603">
        <v>61450</v>
      </c>
      <c r="AG6" s="603">
        <v>192800</v>
      </c>
      <c r="AH6" s="603">
        <v>69700</v>
      </c>
      <c r="AI6" s="603">
        <v>106350</v>
      </c>
      <c r="AJ6" s="603">
        <v>72800</v>
      </c>
      <c r="AK6" s="603">
        <v>108650</v>
      </c>
      <c r="AL6" s="603">
        <v>78000</v>
      </c>
      <c r="AM6" s="603">
        <v>54600</v>
      </c>
      <c r="AN6" s="603">
        <v>100100</v>
      </c>
      <c r="AO6" s="603">
        <v>43700</v>
      </c>
      <c r="AP6" s="603">
        <v>16650</v>
      </c>
      <c r="AQ6" s="603">
        <v>23300</v>
      </c>
      <c r="AR6" s="603">
        <v>14200</v>
      </c>
      <c r="AS6" s="603">
        <v>30250</v>
      </c>
      <c r="AT6" s="603">
        <v>16650</v>
      </c>
      <c r="AU6" s="603">
        <v>2177200</v>
      </c>
      <c r="AV6" s="603">
        <v>21650</v>
      </c>
      <c r="AW6" s="603">
        <v>8100</v>
      </c>
      <c r="AX6" s="603">
        <v>21600</v>
      </c>
      <c r="AY6" s="603">
        <v>212700</v>
      </c>
      <c r="AZ6" s="603">
        <v>178000</v>
      </c>
      <c r="BA6" s="603">
        <v>178200</v>
      </c>
      <c r="BB6" s="603">
        <v>83850</v>
      </c>
      <c r="BC6" s="603">
        <v>18400</v>
      </c>
      <c r="BD6" s="603">
        <v>104150</v>
      </c>
      <c r="BE6" s="603">
        <v>94150</v>
      </c>
      <c r="BF6" s="603">
        <v>90800</v>
      </c>
      <c r="BG6" s="603">
        <v>72200</v>
      </c>
      <c r="BH6" s="603">
        <v>36850</v>
      </c>
      <c r="BI6" s="603">
        <v>14500</v>
      </c>
      <c r="BJ6" s="603">
        <v>751970</v>
      </c>
      <c r="BK6" s="603">
        <v>8250</v>
      </c>
      <c r="BL6" s="603">
        <v>40100</v>
      </c>
      <c r="BM6" s="603">
        <v>221000</v>
      </c>
      <c r="BN6" s="603">
        <v>5150</v>
      </c>
      <c r="BO6" s="603">
        <v>27450</v>
      </c>
      <c r="BP6" s="603">
        <v>79900</v>
      </c>
      <c r="BQ6" s="603">
        <v>105800</v>
      </c>
      <c r="BR6" s="603">
        <v>28900</v>
      </c>
      <c r="BS6" s="603">
        <v>159050</v>
      </c>
      <c r="BT6" s="603">
        <v>76050</v>
      </c>
      <c r="BU6" s="603">
        <v>64150</v>
      </c>
      <c r="BV6" s="603">
        <v>371950</v>
      </c>
      <c r="BW6" s="603">
        <v>107900</v>
      </c>
      <c r="BX6" s="603">
        <v>73150</v>
      </c>
      <c r="BY6" s="603">
        <v>250900</v>
      </c>
      <c r="BZ6" s="603">
        <v>43950</v>
      </c>
      <c r="CA6" s="603">
        <v>0</v>
      </c>
      <c r="CB6" s="603">
        <v>219500</v>
      </c>
      <c r="CC6" s="603">
        <v>291500</v>
      </c>
      <c r="CD6" s="603">
        <v>181150</v>
      </c>
      <c r="CE6" s="603">
        <v>82050</v>
      </c>
      <c r="CF6" s="603">
        <v>82650</v>
      </c>
      <c r="CG6" s="603">
        <v>86900</v>
      </c>
      <c r="CH6" s="603">
        <v>800000</v>
      </c>
      <c r="CI6" s="603">
        <v>169150</v>
      </c>
      <c r="CJ6" s="603">
        <v>52600</v>
      </c>
      <c r="CK6" s="603">
        <v>148400</v>
      </c>
      <c r="CL6" s="603">
        <v>22650</v>
      </c>
      <c r="CM6" s="603">
        <v>504750</v>
      </c>
      <c r="CN6" s="603">
        <v>26500</v>
      </c>
      <c r="CO6" s="603">
        <v>146950</v>
      </c>
      <c r="CP6" s="603">
        <v>93010</v>
      </c>
      <c r="CQ6" s="603">
        <v>108200</v>
      </c>
      <c r="CR6" s="603">
        <v>232100</v>
      </c>
      <c r="CS6" s="603">
        <v>224800</v>
      </c>
      <c r="CT6" s="603">
        <v>75300</v>
      </c>
      <c r="CU6" s="603">
        <v>1138450</v>
      </c>
      <c r="CV6" s="603">
        <v>29150</v>
      </c>
      <c r="CW6" s="603">
        <v>11700</v>
      </c>
      <c r="CX6" s="603">
        <v>106900</v>
      </c>
      <c r="CY6" s="603">
        <v>12750</v>
      </c>
      <c r="CZ6" s="603">
        <v>72589</v>
      </c>
      <c r="DA6" s="603">
        <v>121450</v>
      </c>
      <c r="DB6" s="603">
        <v>51400</v>
      </c>
      <c r="DC6" s="603">
        <v>180800</v>
      </c>
      <c r="DD6" s="603">
        <v>553850</v>
      </c>
      <c r="DE6" s="603">
        <v>267450</v>
      </c>
      <c r="DF6" s="603">
        <v>89390</v>
      </c>
      <c r="DG6" s="603">
        <v>201800</v>
      </c>
      <c r="DH6" s="603">
        <v>94500</v>
      </c>
      <c r="DI6" s="603">
        <v>416050</v>
      </c>
      <c r="DJ6" s="603">
        <v>113500</v>
      </c>
      <c r="DK6" s="603">
        <v>97700</v>
      </c>
      <c r="DL6" s="603">
        <v>215100</v>
      </c>
      <c r="DM6" s="603">
        <v>93650</v>
      </c>
      <c r="DN6" s="603">
        <v>41750</v>
      </c>
      <c r="DO6" s="603">
        <v>54900</v>
      </c>
      <c r="DP6" s="603">
        <v>201900</v>
      </c>
      <c r="DQ6" s="603">
        <v>79500</v>
      </c>
      <c r="DR6" s="603">
        <v>122800</v>
      </c>
      <c r="DS6" s="603">
        <v>131850</v>
      </c>
      <c r="DT6" s="603">
        <v>117300</v>
      </c>
      <c r="DU6" s="603">
        <v>231480</v>
      </c>
      <c r="DV6" s="603">
        <v>200800</v>
      </c>
      <c r="DW6" s="603">
        <v>802300</v>
      </c>
      <c r="DX6" s="603">
        <v>620374</v>
      </c>
      <c r="DY6" s="603">
        <v>226100</v>
      </c>
      <c r="DZ6" s="603">
        <v>44400</v>
      </c>
      <c r="EA6" s="603">
        <v>58450</v>
      </c>
      <c r="EB6" s="603">
        <v>33300</v>
      </c>
      <c r="EC6" s="603">
        <v>100650</v>
      </c>
      <c r="ED6" s="603">
        <v>245650</v>
      </c>
      <c r="EE6" s="603">
        <v>118600</v>
      </c>
      <c r="EF6" s="603">
        <v>352350</v>
      </c>
      <c r="EG6" s="603">
        <v>82700</v>
      </c>
      <c r="EH6" s="603">
        <v>24650</v>
      </c>
      <c r="EI6" s="603">
        <v>68450</v>
      </c>
      <c r="EJ6" s="603">
        <v>8350</v>
      </c>
      <c r="EK6" s="603">
        <v>20350</v>
      </c>
      <c r="EL6" s="603">
        <v>23800</v>
      </c>
      <c r="EM6" s="603">
        <v>0</v>
      </c>
      <c r="EN6" s="603">
        <v>65100</v>
      </c>
      <c r="EO6" s="603">
        <v>452250</v>
      </c>
      <c r="EP6" s="603">
        <v>11900</v>
      </c>
      <c r="EQ6" s="603">
        <v>175500</v>
      </c>
      <c r="ER6" s="603">
        <v>387700</v>
      </c>
      <c r="ES6" s="603">
        <v>226600</v>
      </c>
      <c r="ET6" s="603">
        <v>84350</v>
      </c>
      <c r="EU6" s="603">
        <v>60200</v>
      </c>
      <c r="EV6" s="603">
        <v>38400</v>
      </c>
      <c r="EW6" s="603">
        <v>59600</v>
      </c>
      <c r="EX6" s="603">
        <v>361600</v>
      </c>
      <c r="EY6" s="603">
        <v>22100</v>
      </c>
      <c r="EZ6" s="603">
        <v>52850</v>
      </c>
      <c r="FA6" s="603">
        <v>34700</v>
      </c>
      <c r="FB6" s="603">
        <v>29350</v>
      </c>
      <c r="FC6" s="603">
        <v>75000</v>
      </c>
      <c r="FD6" s="603">
        <v>156350</v>
      </c>
      <c r="FE6" s="603">
        <v>83200</v>
      </c>
      <c r="FF6" s="603">
        <v>53700</v>
      </c>
      <c r="FG6" s="603">
        <v>23800</v>
      </c>
      <c r="FH6" s="603">
        <v>123950</v>
      </c>
      <c r="FI6" s="603">
        <v>23800</v>
      </c>
      <c r="FJ6" s="603">
        <v>351200</v>
      </c>
      <c r="FK6" s="603">
        <v>260660</v>
      </c>
      <c r="FL6" s="603">
        <v>266600</v>
      </c>
      <c r="FM6" s="603">
        <v>300300</v>
      </c>
      <c r="FN6" s="603">
        <v>230550</v>
      </c>
      <c r="FO6" s="603">
        <v>205550</v>
      </c>
      <c r="FP6" s="603">
        <v>102550</v>
      </c>
      <c r="FQ6" s="603">
        <v>13700</v>
      </c>
      <c r="FR6" s="603">
        <v>1580250</v>
      </c>
      <c r="FS6" s="603">
        <v>211950</v>
      </c>
      <c r="FT6" s="603">
        <v>202800</v>
      </c>
      <c r="FU6" s="603">
        <v>216350</v>
      </c>
      <c r="FV6" s="603">
        <v>125900</v>
      </c>
      <c r="FW6" s="603">
        <v>135500</v>
      </c>
      <c r="FX6" s="603">
        <v>1370200</v>
      </c>
      <c r="FY6" s="603">
        <v>56200</v>
      </c>
      <c r="FZ6" s="603">
        <v>59600</v>
      </c>
      <c r="GA6" s="603">
        <v>144450</v>
      </c>
      <c r="GB6" s="603">
        <v>247050</v>
      </c>
      <c r="GC6" s="603">
        <v>389850</v>
      </c>
      <c r="GD6" s="603">
        <v>117500</v>
      </c>
      <c r="GE6" s="603">
        <v>76300</v>
      </c>
      <c r="GF6" s="603">
        <v>656900</v>
      </c>
      <c r="GG6" s="603">
        <v>69250</v>
      </c>
      <c r="GH6" s="603">
        <v>63850</v>
      </c>
      <c r="GI6" s="603">
        <v>117500</v>
      </c>
      <c r="GJ6" s="603">
        <v>111500</v>
      </c>
      <c r="GK6" s="603">
        <v>60000</v>
      </c>
      <c r="GL6" s="603">
        <v>48650</v>
      </c>
      <c r="GM6" s="603">
        <v>11900</v>
      </c>
      <c r="GN6" s="603">
        <v>130100</v>
      </c>
      <c r="GO6" s="603">
        <v>200500</v>
      </c>
      <c r="GP6" s="603">
        <v>78250</v>
      </c>
      <c r="GQ6" s="603">
        <v>49750</v>
      </c>
      <c r="GR6" s="603">
        <v>375120</v>
      </c>
      <c r="GS6" s="603">
        <v>245550</v>
      </c>
      <c r="GT6" s="603">
        <v>286900</v>
      </c>
      <c r="GU6" s="603">
        <v>41400</v>
      </c>
      <c r="GV6" s="603">
        <v>26800</v>
      </c>
      <c r="GW6" s="603">
        <v>38400</v>
      </c>
      <c r="GX6" s="603">
        <v>136650</v>
      </c>
      <c r="GY6" s="603">
        <v>22350</v>
      </c>
      <c r="GZ6" s="603">
        <v>612700</v>
      </c>
      <c r="HA6" s="603">
        <v>16400</v>
      </c>
      <c r="HB6" s="603">
        <v>110600</v>
      </c>
      <c r="HC6" s="603">
        <v>36750</v>
      </c>
      <c r="HD6" s="603">
        <v>965567</v>
      </c>
      <c r="HE6" s="603">
        <v>223700</v>
      </c>
      <c r="HF6" s="603">
        <v>331300</v>
      </c>
      <c r="HG6" s="603">
        <v>0</v>
      </c>
      <c r="HH6" s="603">
        <v>158350</v>
      </c>
      <c r="HI6" s="603">
        <v>46950</v>
      </c>
      <c r="HJ6" s="603">
        <v>107300</v>
      </c>
      <c r="HK6" s="603">
        <v>0</v>
      </c>
      <c r="HL6" s="603">
        <v>1110270</v>
      </c>
      <c r="HM6" s="603">
        <v>60339</v>
      </c>
      <c r="HN6" s="603">
        <v>179900</v>
      </c>
      <c r="HO6" s="603">
        <v>30750</v>
      </c>
      <c r="HP6" s="603">
        <v>77500</v>
      </c>
      <c r="HQ6" s="603">
        <v>168000</v>
      </c>
      <c r="HR6" s="603">
        <v>70500</v>
      </c>
      <c r="HS6" s="603">
        <v>38750</v>
      </c>
      <c r="HT6" s="603">
        <v>1619040</v>
      </c>
      <c r="HU6" s="603">
        <v>148250</v>
      </c>
      <c r="HV6" s="603">
        <v>0</v>
      </c>
      <c r="HW6" s="603">
        <v>72700</v>
      </c>
      <c r="HX6" s="603">
        <v>53900</v>
      </c>
      <c r="HY6" s="603">
        <v>35200</v>
      </c>
      <c r="HZ6" s="603">
        <v>134250</v>
      </c>
      <c r="IA6" s="603">
        <v>108000</v>
      </c>
      <c r="IB6" s="603">
        <v>130850</v>
      </c>
      <c r="IC6" s="603">
        <v>98550</v>
      </c>
      <c r="ID6" s="603">
        <v>20700</v>
      </c>
      <c r="IE6" s="603">
        <v>280629</v>
      </c>
      <c r="IF6" s="603">
        <v>11839</v>
      </c>
      <c r="IG6" s="603">
        <v>148200</v>
      </c>
      <c r="IH6" s="603">
        <v>24350</v>
      </c>
      <c r="II6" s="603">
        <v>36800</v>
      </c>
      <c r="IJ6" s="603">
        <v>217590</v>
      </c>
      <c r="IK6" s="603">
        <v>6850</v>
      </c>
      <c r="IL6" s="603">
        <v>24200</v>
      </c>
      <c r="IM6" s="603">
        <v>23850</v>
      </c>
      <c r="IN6" s="603">
        <v>45750</v>
      </c>
      <c r="IO6" s="603">
        <v>119850</v>
      </c>
      <c r="IP6" s="603">
        <v>26600</v>
      </c>
      <c r="IQ6" s="603">
        <v>10500</v>
      </c>
      <c r="IR6" s="603">
        <v>19850</v>
      </c>
      <c r="IS6" s="603">
        <v>13100</v>
      </c>
      <c r="IT6" s="603">
        <v>30650</v>
      </c>
      <c r="IU6" s="603">
        <v>970700</v>
      </c>
      <c r="IV6" s="603">
        <v>376750</v>
      </c>
      <c r="IW6" s="603">
        <v>237200</v>
      </c>
      <c r="IX6" s="603">
        <v>216600</v>
      </c>
      <c r="IY6" s="603">
        <v>135100</v>
      </c>
      <c r="IZ6" s="603">
        <v>21550</v>
      </c>
      <c r="JA6" s="603">
        <v>146900</v>
      </c>
      <c r="JB6" s="603">
        <v>67200</v>
      </c>
      <c r="JC6" s="603">
        <v>79610</v>
      </c>
      <c r="JD6" s="603">
        <v>92450</v>
      </c>
      <c r="JE6" s="603">
        <v>170850</v>
      </c>
      <c r="JF6" s="603">
        <v>84500</v>
      </c>
      <c r="JG6" s="603">
        <v>285740</v>
      </c>
      <c r="JH6" s="603">
        <v>270250</v>
      </c>
      <c r="JI6" s="603">
        <v>127850</v>
      </c>
      <c r="JJ6" s="603">
        <v>44300</v>
      </c>
      <c r="JK6" s="603">
        <v>69450</v>
      </c>
      <c r="JL6" s="603">
        <v>119050</v>
      </c>
      <c r="JM6" s="603">
        <v>456400</v>
      </c>
      <c r="JN6" s="603">
        <v>83850</v>
      </c>
      <c r="JO6" s="603">
        <v>68200</v>
      </c>
      <c r="JP6" s="603">
        <v>257950</v>
      </c>
      <c r="JQ6" s="603">
        <v>76950</v>
      </c>
      <c r="JR6" s="603">
        <v>197350</v>
      </c>
      <c r="JS6" s="603">
        <v>105900</v>
      </c>
      <c r="JT6" s="603">
        <v>566128</v>
      </c>
      <c r="JU6" s="603">
        <v>462350</v>
      </c>
      <c r="JV6" s="603">
        <v>112800</v>
      </c>
      <c r="JW6" s="603">
        <v>20000</v>
      </c>
      <c r="JX6" s="603">
        <v>18950</v>
      </c>
      <c r="JY6" s="603">
        <v>155150</v>
      </c>
      <c r="JZ6" s="603">
        <v>294950</v>
      </c>
      <c r="KA6" s="603">
        <v>89150</v>
      </c>
      <c r="KB6" s="603">
        <v>7217</v>
      </c>
      <c r="KC6" s="603">
        <v>57739</v>
      </c>
      <c r="KD6" s="603">
        <v>109400</v>
      </c>
      <c r="KE6" s="603">
        <v>16050</v>
      </c>
      <c r="KF6" s="603">
        <v>0</v>
      </c>
      <c r="KG6" s="603">
        <v>21500</v>
      </c>
      <c r="KH6" s="603">
        <v>121600</v>
      </c>
      <c r="KI6" s="603">
        <v>0</v>
      </c>
      <c r="KJ6" s="603">
        <v>2084450</v>
      </c>
      <c r="KK6" s="603">
        <v>415950</v>
      </c>
      <c r="KL6" s="603">
        <v>217500</v>
      </c>
      <c r="KM6" s="603">
        <v>134100</v>
      </c>
      <c r="KN6" s="603">
        <v>25100</v>
      </c>
      <c r="KO6" s="603">
        <v>113250</v>
      </c>
      <c r="KP6" s="603">
        <v>435500</v>
      </c>
      <c r="KQ6" s="603">
        <v>148050</v>
      </c>
      <c r="KR6" s="603">
        <v>43900</v>
      </c>
      <c r="KS6" s="603">
        <v>687800</v>
      </c>
      <c r="KT6" s="603">
        <v>121400</v>
      </c>
      <c r="KU6" s="603">
        <v>95150</v>
      </c>
      <c r="KV6" s="603">
        <v>374950</v>
      </c>
      <c r="KW6" s="603">
        <v>124700</v>
      </c>
      <c r="KX6" s="603">
        <v>330050</v>
      </c>
      <c r="KY6" s="603">
        <v>1060100</v>
      </c>
      <c r="KZ6" s="603">
        <v>252500</v>
      </c>
      <c r="LA6" s="603">
        <v>206800</v>
      </c>
      <c r="LB6" s="603">
        <v>293150</v>
      </c>
      <c r="LC6" s="603">
        <v>222600</v>
      </c>
      <c r="LD6" s="603">
        <v>236600</v>
      </c>
      <c r="LE6" s="603">
        <v>275142.46000000002</v>
      </c>
      <c r="LF6" s="603">
        <v>335550</v>
      </c>
      <c r="LG6" s="603">
        <v>351000</v>
      </c>
      <c r="LH6" s="603">
        <v>42900</v>
      </c>
      <c r="LI6" s="603">
        <v>2219000</v>
      </c>
      <c r="LJ6" s="603">
        <v>212400</v>
      </c>
      <c r="LK6" s="603">
        <v>1528200</v>
      </c>
      <c r="LL6" s="603">
        <v>917500</v>
      </c>
      <c r="LM6" s="603">
        <v>455300</v>
      </c>
      <c r="LN6" s="603">
        <v>72450</v>
      </c>
      <c r="LO6" s="603">
        <v>15600</v>
      </c>
      <c r="LP6" s="603">
        <v>183850</v>
      </c>
      <c r="LQ6" s="603">
        <v>391550</v>
      </c>
      <c r="LR6" s="603">
        <v>255750</v>
      </c>
      <c r="LS6" s="603">
        <v>51650</v>
      </c>
      <c r="LT6" s="603">
        <v>675100</v>
      </c>
      <c r="LU6" s="603">
        <v>79000</v>
      </c>
      <c r="LV6" s="603">
        <v>31500</v>
      </c>
      <c r="LW6" s="603">
        <v>1572450</v>
      </c>
      <c r="LX6" s="603">
        <v>491000</v>
      </c>
      <c r="LY6" s="603">
        <v>333200</v>
      </c>
      <c r="LZ6" s="603">
        <v>236950</v>
      </c>
      <c r="MA6" s="603">
        <v>122500</v>
      </c>
      <c r="MB6" s="603">
        <v>0</v>
      </c>
      <c r="MC6" s="603">
        <v>316600</v>
      </c>
      <c r="MD6" s="603">
        <v>50000</v>
      </c>
      <c r="ME6" s="603">
        <v>128300</v>
      </c>
      <c r="MF6" s="603">
        <v>177800</v>
      </c>
      <c r="MG6" s="603">
        <v>63150</v>
      </c>
      <c r="MH6" s="603">
        <v>17600</v>
      </c>
      <c r="MI6" s="603">
        <v>1190200</v>
      </c>
      <c r="MJ6" s="603">
        <v>112550</v>
      </c>
      <c r="MK6" s="603">
        <v>50200</v>
      </c>
      <c r="ML6" s="603">
        <v>52950</v>
      </c>
      <c r="MM6" s="603">
        <v>32750</v>
      </c>
      <c r="MN6" s="603">
        <v>56300</v>
      </c>
      <c r="MO6" s="603">
        <v>101200</v>
      </c>
      <c r="MP6" s="603">
        <v>26500</v>
      </c>
      <c r="MQ6" s="603">
        <v>151000</v>
      </c>
      <c r="MR6" s="603">
        <v>90600</v>
      </c>
      <c r="MS6" s="603">
        <v>66350</v>
      </c>
      <c r="MT6" s="603">
        <v>19600</v>
      </c>
      <c r="MU6" s="603">
        <v>732350</v>
      </c>
      <c r="MV6" s="603">
        <v>120850</v>
      </c>
      <c r="MW6" s="603">
        <v>186250</v>
      </c>
      <c r="MX6" s="603">
        <v>125050</v>
      </c>
      <c r="MY6" s="603">
        <v>552250</v>
      </c>
      <c r="MZ6" s="603">
        <v>226300</v>
      </c>
      <c r="NA6" s="603">
        <v>155300</v>
      </c>
      <c r="NB6" s="603">
        <v>317600</v>
      </c>
      <c r="NC6" s="603">
        <v>0</v>
      </c>
      <c r="ND6" s="603">
        <v>33900</v>
      </c>
      <c r="NE6" s="603">
        <v>67450</v>
      </c>
      <c r="NF6" s="603">
        <v>319500</v>
      </c>
      <c r="NG6" s="603">
        <v>212900</v>
      </c>
      <c r="NH6" s="603">
        <v>7450</v>
      </c>
      <c r="NI6" s="603">
        <v>427100</v>
      </c>
      <c r="NJ6" s="603">
        <v>65600</v>
      </c>
      <c r="NK6" s="603">
        <v>173200</v>
      </c>
      <c r="NL6" s="603">
        <v>323500</v>
      </c>
      <c r="NM6" s="603">
        <v>160950</v>
      </c>
      <c r="NN6" s="603">
        <v>14750</v>
      </c>
      <c r="NO6" s="603">
        <v>50200</v>
      </c>
      <c r="NP6" s="603">
        <v>35250</v>
      </c>
      <c r="NQ6" s="603">
        <v>34950</v>
      </c>
      <c r="NR6" s="603">
        <v>184500</v>
      </c>
      <c r="NS6" s="603">
        <v>15800</v>
      </c>
      <c r="NT6" s="603">
        <v>87750</v>
      </c>
      <c r="NU6" s="603">
        <v>42400</v>
      </c>
      <c r="NV6" s="603">
        <v>17450</v>
      </c>
      <c r="NW6" s="603">
        <v>513150</v>
      </c>
      <c r="NX6" s="603">
        <v>8450</v>
      </c>
      <c r="NY6" s="603">
        <v>2388550</v>
      </c>
      <c r="NZ6" s="603">
        <v>1181550</v>
      </c>
      <c r="OA6" s="603">
        <v>204500</v>
      </c>
      <c r="OB6" s="603">
        <v>154700</v>
      </c>
      <c r="OC6" s="603">
        <v>82050</v>
      </c>
      <c r="OD6" s="603">
        <v>488950</v>
      </c>
      <c r="OE6" s="603">
        <v>17200</v>
      </c>
      <c r="OF6" s="603">
        <v>869200</v>
      </c>
      <c r="OG6" s="603">
        <v>216316.79999999999</v>
      </c>
      <c r="OH6" s="603">
        <v>141950</v>
      </c>
      <c r="OI6" s="603">
        <v>401000</v>
      </c>
      <c r="OJ6" s="603">
        <v>50800</v>
      </c>
      <c r="OK6" s="603">
        <v>87550</v>
      </c>
      <c r="OL6" s="603">
        <v>144500</v>
      </c>
      <c r="OM6" s="603">
        <v>34900</v>
      </c>
      <c r="ON6" s="603">
        <v>106600</v>
      </c>
      <c r="OO6" s="603">
        <v>513950</v>
      </c>
      <c r="OP6" s="603">
        <v>128100</v>
      </c>
      <c r="OQ6" s="603">
        <v>684900</v>
      </c>
      <c r="OR6" s="603">
        <v>128000</v>
      </c>
      <c r="OS6" s="603">
        <v>166700</v>
      </c>
      <c r="OT6" s="603">
        <v>54250</v>
      </c>
      <c r="OU6" s="603">
        <v>481300</v>
      </c>
      <c r="OV6" s="603">
        <v>69850</v>
      </c>
      <c r="OW6" s="603">
        <v>224950</v>
      </c>
      <c r="OX6" s="603">
        <v>186750</v>
      </c>
      <c r="OY6" s="603">
        <v>215050</v>
      </c>
      <c r="OZ6" s="603">
        <v>346050</v>
      </c>
      <c r="PA6" s="603">
        <v>159000</v>
      </c>
      <c r="PB6" s="603">
        <v>186050</v>
      </c>
      <c r="PC6" s="603">
        <v>49550</v>
      </c>
      <c r="PD6" s="603">
        <v>689100</v>
      </c>
      <c r="PE6" s="603">
        <v>16800</v>
      </c>
      <c r="PF6" s="603">
        <v>213450</v>
      </c>
      <c r="PG6" s="603">
        <v>47400</v>
      </c>
      <c r="PH6" s="603">
        <v>173000</v>
      </c>
      <c r="PI6" s="603">
        <v>173355</v>
      </c>
      <c r="PJ6" s="603">
        <v>75850</v>
      </c>
      <c r="PK6" s="603">
        <v>191000</v>
      </c>
      <c r="PL6" s="603">
        <v>8300</v>
      </c>
      <c r="PM6" s="603">
        <v>58750</v>
      </c>
      <c r="PN6" s="603">
        <v>49100</v>
      </c>
      <c r="PO6" s="603">
        <v>72600</v>
      </c>
      <c r="PP6" s="603">
        <v>17050</v>
      </c>
      <c r="PQ6" s="603">
        <v>284930.25</v>
      </c>
      <c r="PR6" s="603">
        <v>169850</v>
      </c>
      <c r="PS6" s="603">
        <v>9600</v>
      </c>
      <c r="PT6" s="603">
        <v>8500</v>
      </c>
      <c r="PU6" s="603">
        <v>39250</v>
      </c>
      <c r="PV6" s="603">
        <v>1483326.15</v>
      </c>
      <c r="PW6" s="603">
        <v>152950</v>
      </c>
      <c r="PX6" s="603">
        <v>206050</v>
      </c>
      <c r="PY6" s="603">
        <v>230650</v>
      </c>
      <c r="PZ6" s="603">
        <v>715300</v>
      </c>
      <c r="QA6" s="603">
        <v>32000</v>
      </c>
      <c r="QB6" s="603">
        <v>347016.48</v>
      </c>
      <c r="QC6" s="603">
        <v>291800</v>
      </c>
      <c r="QD6" s="603">
        <v>464250</v>
      </c>
      <c r="QE6" s="603">
        <v>105250</v>
      </c>
      <c r="QF6" s="603">
        <v>672400</v>
      </c>
      <c r="QG6" s="603">
        <v>12550</v>
      </c>
      <c r="QH6" s="603">
        <v>56400</v>
      </c>
      <c r="QI6" s="603">
        <v>302550</v>
      </c>
      <c r="QJ6" s="603">
        <v>61545</v>
      </c>
      <c r="QK6" s="603">
        <v>95650</v>
      </c>
      <c r="QL6" s="603">
        <v>45200</v>
      </c>
      <c r="QM6" s="603">
        <v>20750</v>
      </c>
      <c r="QN6" s="603">
        <v>3750</v>
      </c>
      <c r="QO6" s="603">
        <v>337100</v>
      </c>
      <c r="QP6" s="603">
        <v>193200</v>
      </c>
      <c r="QQ6" s="603">
        <v>126200</v>
      </c>
      <c r="QR6" s="603">
        <v>8550</v>
      </c>
      <c r="QS6" s="603">
        <v>35200</v>
      </c>
      <c r="QT6" s="603">
        <v>17450</v>
      </c>
      <c r="QU6" s="603">
        <v>3350</v>
      </c>
      <c r="QV6" s="603">
        <v>1576350</v>
      </c>
      <c r="QW6" s="603">
        <v>294600</v>
      </c>
      <c r="QX6" s="603">
        <v>337750</v>
      </c>
      <c r="QY6" s="603">
        <v>209720</v>
      </c>
      <c r="QZ6" s="603">
        <v>300850</v>
      </c>
      <c r="RA6" s="603">
        <v>728250</v>
      </c>
      <c r="RB6" s="603">
        <v>371505</v>
      </c>
      <c r="RC6" s="603">
        <v>600170</v>
      </c>
      <c r="RD6" s="603">
        <v>559050</v>
      </c>
      <c r="RE6" s="603">
        <v>141450</v>
      </c>
      <c r="RF6" s="603">
        <v>117150</v>
      </c>
      <c r="RG6" s="603">
        <v>34100</v>
      </c>
      <c r="RH6" s="603">
        <v>92850</v>
      </c>
      <c r="RI6" s="603">
        <v>253900</v>
      </c>
      <c r="RJ6" s="603">
        <v>382950</v>
      </c>
      <c r="RK6" s="603">
        <v>83300</v>
      </c>
      <c r="RL6" s="603">
        <v>117150</v>
      </c>
      <c r="RM6" s="603">
        <v>31450</v>
      </c>
      <c r="RN6" s="603">
        <v>91675</v>
      </c>
      <c r="RO6" s="603">
        <v>139800</v>
      </c>
      <c r="RP6" s="603">
        <v>52950</v>
      </c>
      <c r="RQ6" s="603">
        <v>203400</v>
      </c>
      <c r="RR6" s="603">
        <v>369220</v>
      </c>
      <c r="RS6" s="603">
        <v>211900</v>
      </c>
      <c r="RT6" s="603">
        <v>249050</v>
      </c>
      <c r="RU6" s="603">
        <v>121691</v>
      </c>
      <c r="RV6" s="603">
        <v>89200</v>
      </c>
      <c r="RW6" s="603">
        <v>53600</v>
      </c>
      <c r="RX6" s="603">
        <v>104800</v>
      </c>
      <c r="RY6" s="603">
        <v>76750</v>
      </c>
      <c r="RZ6" s="603">
        <v>69500</v>
      </c>
      <c r="SA6" s="603">
        <v>580250</v>
      </c>
      <c r="SB6" s="603">
        <v>178500</v>
      </c>
      <c r="SC6" s="603">
        <v>0</v>
      </c>
      <c r="SD6" s="603">
        <v>15200</v>
      </c>
      <c r="SE6" s="603">
        <v>32650</v>
      </c>
      <c r="SF6" s="603">
        <v>19800</v>
      </c>
      <c r="SG6" s="603">
        <v>15100</v>
      </c>
      <c r="SH6" s="603">
        <v>28700</v>
      </c>
      <c r="SI6" s="603">
        <v>86000</v>
      </c>
      <c r="SJ6" s="603">
        <v>45600</v>
      </c>
      <c r="SK6" s="603">
        <v>92350</v>
      </c>
      <c r="SL6" s="603">
        <v>26700</v>
      </c>
      <c r="SM6" s="603">
        <v>576600</v>
      </c>
      <c r="SN6" s="603">
        <v>22050</v>
      </c>
      <c r="SO6" s="603">
        <v>72450</v>
      </c>
      <c r="SP6" s="603">
        <v>88550</v>
      </c>
      <c r="SQ6" s="603">
        <v>50350</v>
      </c>
      <c r="SR6" s="603">
        <v>0</v>
      </c>
      <c r="SS6" s="603">
        <v>15100</v>
      </c>
      <c r="ST6" s="603">
        <v>21400</v>
      </c>
      <c r="SU6" s="603">
        <v>22450</v>
      </c>
      <c r="SV6" s="603">
        <v>20550</v>
      </c>
      <c r="SW6" s="603">
        <v>252650</v>
      </c>
      <c r="SX6" s="603">
        <v>55550</v>
      </c>
      <c r="SY6" s="603">
        <v>66400</v>
      </c>
      <c r="SZ6" s="603">
        <v>92850</v>
      </c>
      <c r="TA6" s="603">
        <v>22050</v>
      </c>
      <c r="TB6" s="603">
        <v>26050</v>
      </c>
      <c r="TC6" s="603">
        <v>232350</v>
      </c>
      <c r="TD6" s="603">
        <v>104700</v>
      </c>
      <c r="TE6" s="603">
        <v>101900</v>
      </c>
      <c r="TF6" s="603">
        <v>46950</v>
      </c>
      <c r="TG6" s="603">
        <v>64950</v>
      </c>
      <c r="TH6" s="603">
        <v>99100</v>
      </c>
      <c r="TI6" s="603">
        <v>17300</v>
      </c>
      <c r="TJ6" s="603">
        <v>83950</v>
      </c>
      <c r="TK6" s="603">
        <v>857250</v>
      </c>
      <c r="TL6" s="603">
        <v>21950</v>
      </c>
      <c r="TM6" s="603">
        <v>53450</v>
      </c>
      <c r="TN6" s="603">
        <v>109900</v>
      </c>
      <c r="TO6" s="603">
        <v>124150</v>
      </c>
      <c r="TP6" s="603">
        <v>259350</v>
      </c>
      <c r="TQ6" s="603">
        <v>44750</v>
      </c>
      <c r="TR6" s="603">
        <v>310350</v>
      </c>
      <c r="TS6" s="603">
        <v>42300</v>
      </c>
      <c r="TT6" s="603">
        <v>136450</v>
      </c>
      <c r="TU6" s="603">
        <v>78000</v>
      </c>
      <c r="TV6" s="603">
        <v>126550</v>
      </c>
      <c r="TW6" s="603">
        <v>15500</v>
      </c>
      <c r="TX6" s="603">
        <v>4050</v>
      </c>
      <c r="TY6" s="603">
        <v>29150</v>
      </c>
      <c r="TZ6" s="603">
        <v>24750</v>
      </c>
      <c r="UA6" s="603">
        <v>494390</v>
      </c>
      <c r="UB6" s="603">
        <v>48000</v>
      </c>
      <c r="UC6" s="603">
        <v>144350</v>
      </c>
      <c r="UD6" s="603">
        <v>96800</v>
      </c>
      <c r="UE6" s="603">
        <v>27700</v>
      </c>
      <c r="UF6" s="603">
        <v>0</v>
      </c>
      <c r="UG6" s="603">
        <v>23200</v>
      </c>
      <c r="UH6" s="603">
        <v>59500</v>
      </c>
      <c r="UI6" s="603">
        <v>4200</v>
      </c>
      <c r="UJ6" s="603">
        <v>103400</v>
      </c>
      <c r="UK6" s="603">
        <v>20300</v>
      </c>
      <c r="UL6" s="603">
        <v>169200</v>
      </c>
      <c r="UM6" s="603">
        <v>36200</v>
      </c>
      <c r="UN6" s="603">
        <v>48750</v>
      </c>
      <c r="UO6" s="603">
        <v>47700</v>
      </c>
      <c r="UP6" s="603">
        <v>58800</v>
      </c>
      <c r="UQ6" s="603">
        <v>36050</v>
      </c>
      <c r="UR6" s="603">
        <v>538250</v>
      </c>
      <c r="US6" s="603">
        <v>168650</v>
      </c>
      <c r="UT6" s="603">
        <v>80900</v>
      </c>
      <c r="UU6" s="603">
        <v>147000</v>
      </c>
      <c r="UV6" s="603">
        <v>0</v>
      </c>
      <c r="UW6" s="603">
        <v>43900</v>
      </c>
      <c r="UX6" s="603">
        <v>60950</v>
      </c>
      <c r="UY6" s="603">
        <v>52150</v>
      </c>
      <c r="UZ6" s="603">
        <v>33950</v>
      </c>
      <c r="VA6" s="603">
        <v>25700</v>
      </c>
      <c r="VB6" s="603">
        <v>25300</v>
      </c>
      <c r="VC6" s="603">
        <v>93650</v>
      </c>
      <c r="VD6" s="603">
        <v>27400</v>
      </c>
      <c r="VE6" s="603">
        <v>43450</v>
      </c>
      <c r="VF6" s="603">
        <v>81500</v>
      </c>
      <c r="VG6" s="603">
        <v>39600</v>
      </c>
      <c r="VH6" s="603">
        <v>23400</v>
      </c>
      <c r="VI6" s="603">
        <v>40700</v>
      </c>
      <c r="VJ6" s="603">
        <v>77600</v>
      </c>
      <c r="VK6" s="603">
        <v>11450</v>
      </c>
      <c r="VL6" s="603">
        <v>19500</v>
      </c>
      <c r="VM6" s="603">
        <v>34850</v>
      </c>
      <c r="VN6" s="603">
        <v>2910351</v>
      </c>
      <c r="VO6" s="603">
        <v>209750</v>
      </c>
      <c r="VP6" s="603">
        <v>417350</v>
      </c>
      <c r="VQ6" s="603">
        <v>116600</v>
      </c>
      <c r="VR6" s="603">
        <v>97200</v>
      </c>
      <c r="VS6" s="603">
        <v>194500</v>
      </c>
      <c r="VT6" s="603">
        <v>104950</v>
      </c>
      <c r="VU6" s="603">
        <v>26450</v>
      </c>
      <c r="VV6" s="603">
        <v>317150</v>
      </c>
      <c r="VW6" s="603">
        <v>421730</v>
      </c>
      <c r="VX6" s="603">
        <v>209500</v>
      </c>
      <c r="VY6" s="603">
        <v>270400</v>
      </c>
      <c r="VZ6" s="603">
        <v>77000</v>
      </c>
      <c r="WA6" s="603">
        <v>26700</v>
      </c>
      <c r="WB6" s="603">
        <v>65950</v>
      </c>
      <c r="WC6" s="603">
        <v>2683100</v>
      </c>
      <c r="WD6" s="603">
        <v>289450</v>
      </c>
      <c r="WE6" s="603">
        <v>116650</v>
      </c>
      <c r="WF6" s="603">
        <v>118850</v>
      </c>
      <c r="WG6" s="603">
        <v>315600</v>
      </c>
      <c r="WH6" s="603">
        <v>273850</v>
      </c>
      <c r="WI6" s="603">
        <v>20550</v>
      </c>
      <c r="WJ6" s="603">
        <v>94800</v>
      </c>
      <c r="WK6" s="603">
        <v>214100</v>
      </c>
      <c r="WL6" s="603">
        <v>36500</v>
      </c>
      <c r="WM6" s="603">
        <v>298200</v>
      </c>
      <c r="WN6" s="603">
        <v>232500</v>
      </c>
      <c r="WO6" s="603">
        <v>169050</v>
      </c>
      <c r="WP6" s="603">
        <v>236620</v>
      </c>
      <c r="WQ6" s="603">
        <v>33150</v>
      </c>
      <c r="WR6" s="603">
        <v>240370</v>
      </c>
      <c r="WS6" s="603">
        <v>30750</v>
      </c>
      <c r="WT6" s="603">
        <v>145650</v>
      </c>
      <c r="WU6" s="603">
        <v>400250</v>
      </c>
      <c r="WV6" s="603">
        <v>60350</v>
      </c>
      <c r="WW6" s="603">
        <v>316300</v>
      </c>
      <c r="WX6" s="603">
        <v>288131.21000000002</v>
      </c>
      <c r="WY6" s="603">
        <v>114950</v>
      </c>
      <c r="WZ6" s="603">
        <v>131250</v>
      </c>
      <c r="XA6" s="603">
        <v>130000</v>
      </c>
      <c r="XB6" s="603">
        <v>0</v>
      </c>
      <c r="XC6" s="603">
        <v>25550</v>
      </c>
      <c r="XD6" s="603">
        <v>176300</v>
      </c>
      <c r="XE6" s="603">
        <v>71150</v>
      </c>
      <c r="XF6" s="603">
        <v>150950</v>
      </c>
      <c r="XG6" s="603">
        <v>182100</v>
      </c>
      <c r="XH6" s="603">
        <v>78850</v>
      </c>
      <c r="XI6" s="603">
        <v>65700</v>
      </c>
      <c r="XJ6" s="603">
        <v>2200570</v>
      </c>
      <c r="XK6" s="603">
        <v>27750</v>
      </c>
      <c r="XL6" s="603">
        <v>75800</v>
      </c>
      <c r="XM6" s="603">
        <v>840650</v>
      </c>
      <c r="XN6" s="603">
        <v>14150</v>
      </c>
      <c r="XO6" s="603">
        <v>13250</v>
      </c>
      <c r="XP6" s="603">
        <v>35600</v>
      </c>
      <c r="XQ6" s="603">
        <v>37700</v>
      </c>
      <c r="XR6" s="603">
        <v>14900</v>
      </c>
      <c r="XS6" s="603">
        <v>200800</v>
      </c>
      <c r="XT6" s="603">
        <v>64350</v>
      </c>
      <c r="XU6" s="603">
        <v>51300</v>
      </c>
      <c r="XV6" s="603">
        <v>76350</v>
      </c>
      <c r="XW6" s="603">
        <v>336750</v>
      </c>
      <c r="XX6" s="603">
        <v>20450</v>
      </c>
      <c r="XY6" s="603">
        <v>23650</v>
      </c>
      <c r="XZ6" s="603">
        <v>108400</v>
      </c>
      <c r="YA6" s="603">
        <v>27950</v>
      </c>
      <c r="YB6" s="603">
        <v>11850</v>
      </c>
      <c r="YC6" s="603">
        <v>53200</v>
      </c>
      <c r="YD6" s="603">
        <v>9800</v>
      </c>
      <c r="YE6" s="603">
        <v>45950</v>
      </c>
      <c r="YF6" s="603">
        <v>16850</v>
      </c>
      <c r="YG6" s="603">
        <v>794720</v>
      </c>
      <c r="YH6" s="603">
        <v>33250</v>
      </c>
      <c r="YI6" s="603">
        <v>319950</v>
      </c>
      <c r="YJ6" s="603">
        <v>264100</v>
      </c>
      <c r="YK6" s="603">
        <v>1042200</v>
      </c>
      <c r="YL6" s="603">
        <v>8100</v>
      </c>
      <c r="YM6" s="603">
        <v>217850</v>
      </c>
      <c r="YN6" s="603">
        <v>146450</v>
      </c>
      <c r="YO6" s="603">
        <v>1289470</v>
      </c>
      <c r="YP6" s="603">
        <v>566450</v>
      </c>
      <c r="YQ6" s="603">
        <v>79750</v>
      </c>
      <c r="YR6" s="603">
        <v>72300</v>
      </c>
      <c r="YS6" s="603">
        <v>19100</v>
      </c>
      <c r="YT6" s="603">
        <v>77000</v>
      </c>
      <c r="YU6" s="603">
        <v>0</v>
      </c>
      <c r="YV6" s="603">
        <v>24650</v>
      </c>
      <c r="YW6" s="603">
        <v>54700</v>
      </c>
      <c r="YX6" s="603">
        <v>512300</v>
      </c>
      <c r="YY6" s="603">
        <v>29550</v>
      </c>
      <c r="YZ6" s="603">
        <v>102400</v>
      </c>
      <c r="ZA6" s="603">
        <v>8350</v>
      </c>
      <c r="ZB6" s="603">
        <v>57200</v>
      </c>
      <c r="ZC6" s="603">
        <v>44550</v>
      </c>
      <c r="ZD6" s="603">
        <v>5400</v>
      </c>
      <c r="ZE6" s="603">
        <v>592050</v>
      </c>
      <c r="ZF6" s="603">
        <v>110950</v>
      </c>
      <c r="ZG6" s="603">
        <v>98550</v>
      </c>
      <c r="ZH6" s="603">
        <v>230500</v>
      </c>
      <c r="ZI6" s="603">
        <v>18800</v>
      </c>
      <c r="ZJ6" s="603">
        <v>61300</v>
      </c>
      <c r="ZK6" s="603">
        <v>33700</v>
      </c>
      <c r="ZL6" s="603">
        <v>135250</v>
      </c>
      <c r="ZM6" s="603">
        <v>183050</v>
      </c>
      <c r="ZN6" s="603">
        <v>1856300</v>
      </c>
      <c r="ZO6" s="603">
        <v>211700</v>
      </c>
      <c r="ZP6" s="603">
        <v>501200</v>
      </c>
      <c r="ZQ6" s="603">
        <v>650000</v>
      </c>
      <c r="ZR6" s="603">
        <v>369705</v>
      </c>
      <c r="ZS6" s="603">
        <v>355100</v>
      </c>
      <c r="ZT6" s="603">
        <v>459050</v>
      </c>
      <c r="ZU6" s="603">
        <v>439950</v>
      </c>
      <c r="ZV6" s="603">
        <v>311800</v>
      </c>
      <c r="ZW6" s="603">
        <v>145100</v>
      </c>
      <c r="ZX6" s="603">
        <v>151500</v>
      </c>
      <c r="ZY6" s="603">
        <v>165300</v>
      </c>
      <c r="ZZ6" s="603">
        <v>162550</v>
      </c>
      <c r="AAA6" s="603">
        <v>414100</v>
      </c>
      <c r="AAB6" s="603">
        <v>324900</v>
      </c>
      <c r="AAC6" s="603">
        <v>107300</v>
      </c>
      <c r="AAD6" s="603">
        <v>222600</v>
      </c>
      <c r="AAE6" s="603">
        <v>87300</v>
      </c>
      <c r="AAF6" s="603">
        <v>245900</v>
      </c>
      <c r="AAG6" s="603">
        <v>229350</v>
      </c>
      <c r="AAH6" s="603">
        <v>230600</v>
      </c>
      <c r="AAI6" s="603">
        <v>34400</v>
      </c>
      <c r="AAJ6" s="603">
        <v>178350</v>
      </c>
      <c r="AAK6" s="603">
        <v>46050</v>
      </c>
      <c r="AAL6" s="603">
        <v>131119</v>
      </c>
      <c r="AAM6" s="603">
        <v>29300</v>
      </c>
      <c r="AAN6" s="603">
        <v>37250</v>
      </c>
      <c r="AAO6" s="603">
        <v>243750</v>
      </c>
      <c r="AAP6" s="603">
        <v>67300</v>
      </c>
      <c r="AAQ6" s="603">
        <v>229450</v>
      </c>
      <c r="AAR6" s="603">
        <v>52700</v>
      </c>
      <c r="AAS6" s="603">
        <v>229150</v>
      </c>
      <c r="AAT6" s="603">
        <v>146800</v>
      </c>
      <c r="AAU6" s="603">
        <v>499150</v>
      </c>
      <c r="AAV6" s="603">
        <v>57800</v>
      </c>
      <c r="AAW6" s="603">
        <v>20500</v>
      </c>
      <c r="AAX6" s="603">
        <v>83750</v>
      </c>
      <c r="AAY6" s="603">
        <v>92150</v>
      </c>
      <c r="AAZ6" s="603">
        <v>304150</v>
      </c>
      <c r="ABA6" s="603">
        <v>72800</v>
      </c>
      <c r="ABB6" s="603">
        <v>76800</v>
      </c>
      <c r="ABC6" s="603">
        <v>230000</v>
      </c>
      <c r="ABD6" s="603">
        <v>210800</v>
      </c>
      <c r="ABE6" s="603">
        <v>69550</v>
      </c>
      <c r="ABF6" s="603">
        <v>11900</v>
      </c>
      <c r="ABG6" s="603">
        <v>165150</v>
      </c>
      <c r="ABH6" s="603">
        <v>24750</v>
      </c>
      <c r="ABI6" s="603">
        <v>57000</v>
      </c>
      <c r="ABJ6" s="603">
        <v>402300</v>
      </c>
      <c r="ABK6" s="603">
        <v>304500</v>
      </c>
      <c r="ABL6" s="603">
        <v>62400</v>
      </c>
      <c r="ABM6" s="603">
        <v>304000</v>
      </c>
      <c r="ABN6" s="603">
        <v>8300</v>
      </c>
      <c r="ABO6" s="603">
        <v>46550</v>
      </c>
      <c r="ABP6" s="603">
        <v>28050</v>
      </c>
      <c r="ABQ6" s="603">
        <v>107950</v>
      </c>
      <c r="ABR6" s="603">
        <v>10650</v>
      </c>
      <c r="ABS6" s="603">
        <v>0</v>
      </c>
      <c r="ABT6" s="603">
        <v>22250</v>
      </c>
      <c r="ABU6" s="603">
        <v>60500</v>
      </c>
      <c r="ABV6" s="603">
        <v>30400</v>
      </c>
      <c r="ABW6" s="603">
        <v>9950</v>
      </c>
      <c r="ABX6" s="603">
        <v>36600</v>
      </c>
      <c r="ABY6" s="603">
        <v>1585070</v>
      </c>
      <c r="ABZ6" s="603">
        <v>99400</v>
      </c>
      <c r="ACA6" s="603">
        <v>43500</v>
      </c>
      <c r="ACB6" s="603">
        <v>86450</v>
      </c>
      <c r="ACC6" s="603">
        <v>33300</v>
      </c>
      <c r="ACD6" s="603">
        <v>22600</v>
      </c>
      <c r="ACE6" s="603">
        <v>15900</v>
      </c>
      <c r="ACF6" s="603">
        <v>11100</v>
      </c>
      <c r="ACG6" s="603">
        <v>73900</v>
      </c>
      <c r="ACH6" s="603">
        <v>72200</v>
      </c>
      <c r="ACI6" s="603">
        <v>174850</v>
      </c>
      <c r="ACJ6" s="603">
        <v>26550</v>
      </c>
      <c r="ACK6" s="603">
        <v>388350</v>
      </c>
      <c r="ACL6" s="603">
        <v>37900</v>
      </c>
      <c r="ACM6" s="603">
        <v>39950</v>
      </c>
      <c r="ACN6" s="603">
        <v>166550</v>
      </c>
      <c r="ACO6" s="603">
        <v>0</v>
      </c>
      <c r="ACP6" s="603">
        <v>95300</v>
      </c>
      <c r="ACQ6" s="603">
        <v>128100</v>
      </c>
      <c r="ACR6" s="603">
        <v>767550</v>
      </c>
      <c r="ACS6" s="603">
        <v>153150</v>
      </c>
      <c r="ACT6" s="603">
        <v>9800</v>
      </c>
      <c r="ACU6" s="603">
        <v>45100</v>
      </c>
      <c r="ACV6" s="603">
        <v>149050</v>
      </c>
      <c r="ACW6" s="603">
        <v>100300</v>
      </c>
      <c r="ACX6" s="603">
        <v>40100</v>
      </c>
      <c r="ACY6" s="603">
        <v>60600</v>
      </c>
      <c r="ACZ6" s="603">
        <v>71200</v>
      </c>
      <c r="ADA6" s="603">
        <v>61300</v>
      </c>
      <c r="ADB6" s="603">
        <v>146200</v>
      </c>
      <c r="ADC6" s="603">
        <v>69700</v>
      </c>
      <c r="ADD6" s="603">
        <v>0</v>
      </c>
      <c r="ADE6" s="603">
        <v>20600</v>
      </c>
      <c r="ADF6" s="603">
        <v>42039</v>
      </c>
      <c r="ADG6" s="603">
        <v>23350</v>
      </c>
      <c r="ADH6" s="603">
        <v>529550</v>
      </c>
      <c r="ADI6" s="603">
        <v>201350</v>
      </c>
      <c r="ADJ6" s="603">
        <v>3329750</v>
      </c>
      <c r="ADK6" s="603">
        <v>19112</v>
      </c>
      <c r="ADL6" s="603">
        <v>17550</v>
      </c>
      <c r="ADM6" s="603">
        <v>41200</v>
      </c>
      <c r="ADN6" s="603">
        <v>94582</v>
      </c>
      <c r="ADO6" s="603">
        <v>35950</v>
      </c>
      <c r="ADP6" s="603">
        <v>0</v>
      </c>
      <c r="ADQ6" s="603">
        <v>1081750</v>
      </c>
      <c r="ADR6" s="603">
        <v>85850</v>
      </c>
      <c r="ADS6" s="603">
        <v>0</v>
      </c>
      <c r="ADT6" s="603">
        <v>300000</v>
      </c>
      <c r="ADU6" s="603">
        <v>800675</v>
      </c>
      <c r="ADV6" s="603">
        <v>36850</v>
      </c>
      <c r="ADW6" s="603">
        <v>108350</v>
      </c>
      <c r="ADX6" s="603">
        <v>108500</v>
      </c>
      <c r="ADY6" s="603">
        <v>61650</v>
      </c>
      <c r="ADZ6" s="603">
        <v>3327732</v>
      </c>
      <c r="AEA6" s="603">
        <v>0</v>
      </c>
      <c r="AEB6" s="603">
        <v>229200</v>
      </c>
      <c r="AEC6" s="603">
        <v>430950</v>
      </c>
      <c r="AED6" s="603">
        <v>199200</v>
      </c>
      <c r="AEE6" s="603">
        <v>1116896</v>
      </c>
      <c r="AEF6" s="603">
        <v>57300</v>
      </c>
      <c r="AEG6" s="603">
        <v>83550</v>
      </c>
      <c r="AEH6" s="603">
        <v>198600</v>
      </c>
      <c r="AEI6" s="603">
        <v>77000</v>
      </c>
      <c r="AEJ6" s="603">
        <v>152050</v>
      </c>
      <c r="AEK6" s="603">
        <v>51500</v>
      </c>
      <c r="AEL6" s="603">
        <v>391450</v>
      </c>
      <c r="AEM6" s="603">
        <v>121650</v>
      </c>
      <c r="AEN6" s="603">
        <v>66050</v>
      </c>
      <c r="AEO6" s="603">
        <v>104850</v>
      </c>
      <c r="AEP6" s="603">
        <v>295000</v>
      </c>
      <c r="AEQ6" s="603">
        <v>37350</v>
      </c>
      <c r="AER6" s="603">
        <v>38400</v>
      </c>
      <c r="AES6" s="603">
        <v>28850</v>
      </c>
      <c r="AET6" s="603">
        <v>79600</v>
      </c>
      <c r="AEU6" s="603">
        <v>1290200</v>
      </c>
      <c r="AEV6" s="603">
        <v>94350</v>
      </c>
      <c r="AEW6" s="603">
        <v>135502.57999999999</v>
      </c>
      <c r="AEX6" s="603">
        <v>357460</v>
      </c>
      <c r="AEY6" s="603">
        <v>82350</v>
      </c>
      <c r="AEZ6" s="603">
        <v>442042.55</v>
      </c>
      <c r="AFA6" s="603">
        <v>144800</v>
      </c>
      <c r="AFB6" s="603">
        <v>110800</v>
      </c>
      <c r="AFC6" s="603">
        <v>46400</v>
      </c>
      <c r="AFD6" s="603">
        <v>48850</v>
      </c>
      <c r="AFE6" s="603">
        <v>378800</v>
      </c>
      <c r="AFF6" s="603">
        <v>44700</v>
      </c>
      <c r="AFG6" s="603">
        <v>60550</v>
      </c>
      <c r="AFH6" s="603">
        <v>0</v>
      </c>
      <c r="AFI6" s="603">
        <v>188000</v>
      </c>
      <c r="AFJ6" s="603">
        <v>65650</v>
      </c>
      <c r="AFK6" s="603">
        <v>27650</v>
      </c>
      <c r="AFL6" s="603">
        <v>31500</v>
      </c>
      <c r="AFM6" s="603">
        <v>12100</v>
      </c>
      <c r="AFN6" s="603">
        <v>0</v>
      </c>
      <c r="AFO6" s="603">
        <v>27900</v>
      </c>
      <c r="AFP6" s="603">
        <v>33300</v>
      </c>
      <c r="AFQ6" s="603">
        <v>21300</v>
      </c>
      <c r="AFR6" s="603">
        <v>134100</v>
      </c>
      <c r="AFS6" s="603">
        <v>9050</v>
      </c>
      <c r="AFT6" s="603">
        <v>11650</v>
      </c>
      <c r="AFU6" s="603">
        <v>39350</v>
      </c>
      <c r="AFV6" s="603">
        <v>12750</v>
      </c>
      <c r="AFW6" s="603">
        <v>13150</v>
      </c>
      <c r="AFX6" s="603">
        <v>1500</v>
      </c>
      <c r="AFY6" s="603">
        <v>1850</v>
      </c>
      <c r="AFZ6" s="603">
        <v>5500</v>
      </c>
      <c r="AGA6" s="603">
        <v>4100</v>
      </c>
      <c r="AGB6" s="603">
        <v>1100</v>
      </c>
      <c r="AGC6" s="603">
        <v>13200</v>
      </c>
      <c r="AGD6" s="603">
        <v>386065.88</v>
      </c>
      <c r="AGE6" s="603">
        <v>15300</v>
      </c>
      <c r="AGF6" s="603">
        <v>121650</v>
      </c>
      <c r="AGG6" s="603">
        <v>162950</v>
      </c>
      <c r="AGH6" s="603">
        <v>145750</v>
      </c>
      <c r="AGI6" s="603">
        <v>340100</v>
      </c>
      <c r="AGJ6" s="603">
        <v>5000</v>
      </c>
      <c r="AGK6" s="603">
        <v>288450</v>
      </c>
      <c r="AGL6" s="603">
        <v>189300</v>
      </c>
      <c r="AGM6" s="603">
        <v>257650</v>
      </c>
      <c r="AGN6" s="603">
        <v>57300</v>
      </c>
      <c r="AGO6" s="603">
        <v>925400</v>
      </c>
      <c r="AGP6" s="603">
        <v>93650</v>
      </c>
      <c r="AGQ6" s="603">
        <v>4800</v>
      </c>
      <c r="AGR6" s="603">
        <v>10550</v>
      </c>
      <c r="AGS6" s="603">
        <v>304750</v>
      </c>
      <c r="AGT6" s="603">
        <v>56600</v>
      </c>
      <c r="AGU6" s="603">
        <v>27050</v>
      </c>
      <c r="AGV6" s="603">
        <v>76050</v>
      </c>
      <c r="AGW6" s="603">
        <v>91900</v>
      </c>
      <c r="AGX6" s="603">
        <v>15600</v>
      </c>
      <c r="AGY6" s="603">
        <v>45300</v>
      </c>
      <c r="AGZ6" s="603">
        <v>55200</v>
      </c>
      <c r="AHA6" s="603">
        <v>56300</v>
      </c>
      <c r="AHB6" s="603">
        <v>52600</v>
      </c>
      <c r="AHC6" s="603">
        <v>121550</v>
      </c>
      <c r="AHD6" s="603">
        <v>55400</v>
      </c>
      <c r="AHE6" s="603">
        <v>36630</v>
      </c>
      <c r="AHF6" s="603">
        <v>5700</v>
      </c>
      <c r="AHG6" s="603">
        <v>42400</v>
      </c>
      <c r="AHH6" s="603">
        <v>15000</v>
      </c>
      <c r="AHI6" s="603">
        <v>0</v>
      </c>
      <c r="AHJ6" s="603">
        <v>23450</v>
      </c>
      <c r="AHK6" s="603">
        <v>20850</v>
      </c>
      <c r="AHL6" s="603">
        <v>44050</v>
      </c>
      <c r="AHM6" s="603">
        <v>5200</v>
      </c>
      <c r="AHN6" s="603">
        <v>605250</v>
      </c>
      <c r="AHO6" s="603">
        <v>23550</v>
      </c>
      <c r="AHP6" s="603">
        <v>22900</v>
      </c>
      <c r="AHQ6" s="603">
        <v>37350</v>
      </c>
      <c r="AHR6" s="603">
        <v>86450</v>
      </c>
      <c r="AHS6" s="603">
        <v>20100</v>
      </c>
      <c r="AHT6" s="603">
        <v>0</v>
      </c>
      <c r="AHU6" s="603">
        <v>0</v>
      </c>
      <c r="AHV6" s="603">
        <v>0</v>
      </c>
      <c r="AHW6" s="603">
        <f t="shared" ref="AHW6:AHW16" si="0">SUM(D6:AHV6)</f>
        <v>182053240.36000004</v>
      </c>
    </row>
    <row r="7" spans="1:907" x14ac:dyDescent="0.6">
      <c r="A7" s="601">
        <v>6</v>
      </c>
      <c r="B7" s="261" t="s">
        <v>4</v>
      </c>
      <c r="C7" s="260" t="s">
        <v>5</v>
      </c>
      <c r="D7" s="603">
        <v>8978203.3399999999</v>
      </c>
      <c r="E7" s="603">
        <v>84533</v>
      </c>
      <c r="F7" s="603">
        <v>333367</v>
      </c>
      <c r="G7" s="603">
        <v>54617.75</v>
      </c>
      <c r="H7" s="603">
        <v>610701.66</v>
      </c>
      <c r="I7" s="603">
        <v>14463.5</v>
      </c>
      <c r="J7" s="603">
        <v>539280</v>
      </c>
      <c r="K7" s="603">
        <v>209423.5</v>
      </c>
      <c r="L7" s="603">
        <v>40965</v>
      </c>
      <c r="M7" s="603">
        <v>225137</v>
      </c>
      <c r="N7" s="603">
        <v>0</v>
      </c>
      <c r="O7" s="603">
        <v>9132</v>
      </c>
      <c r="P7" s="603">
        <v>0</v>
      </c>
      <c r="Q7" s="603">
        <v>0</v>
      </c>
      <c r="R7" s="603">
        <v>44760.5</v>
      </c>
      <c r="S7" s="603">
        <v>383213</v>
      </c>
      <c r="T7" s="603">
        <v>78158.240000000005</v>
      </c>
      <c r="U7" s="603">
        <v>8033</v>
      </c>
      <c r="V7" s="603">
        <v>636</v>
      </c>
      <c r="W7" s="603">
        <v>49864850.5</v>
      </c>
      <c r="X7" s="603">
        <v>179049</v>
      </c>
      <c r="Y7" s="603">
        <v>1533.75</v>
      </c>
      <c r="Z7" s="603">
        <v>4990</v>
      </c>
      <c r="AA7" s="603">
        <v>63853</v>
      </c>
      <c r="AB7" s="603">
        <v>-6234</v>
      </c>
      <c r="AC7" s="603">
        <v>37530.089999999997</v>
      </c>
      <c r="AD7" s="603">
        <v>1918295</v>
      </c>
      <c r="AE7" s="603">
        <v>20569</v>
      </c>
      <c r="AF7" s="603">
        <v>219</v>
      </c>
      <c r="AG7" s="603">
        <v>508656.37</v>
      </c>
      <c r="AH7" s="603">
        <v>31781</v>
      </c>
      <c r="AI7" s="603">
        <v>1247243</v>
      </c>
      <c r="AJ7" s="603">
        <v>183508</v>
      </c>
      <c r="AK7" s="603">
        <v>115401.60000000001</v>
      </c>
      <c r="AL7" s="603">
        <v>78738.5</v>
      </c>
      <c r="AM7" s="603">
        <v>9902</v>
      </c>
      <c r="AN7" s="603">
        <v>506881.9</v>
      </c>
      <c r="AO7" s="603">
        <v>13207.43</v>
      </c>
      <c r="AP7" s="603">
        <v>101910</v>
      </c>
      <c r="AQ7" s="603">
        <v>27860.75</v>
      </c>
      <c r="AR7" s="603">
        <v>4748</v>
      </c>
      <c r="AS7" s="603">
        <v>0</v>
      </c>
      <c r="AT7" s="603">
        <v>7764.04</v>
      </c>
      <c r="AU7" s="603">
        <v>7161816.2400000002</v>
      </c>
      <c r="AV7" s="603">
        <v>16162</v>
      </c>
      <c r="AW7" s="603">
        <v>68986</v>
      </c>
      <c r="AX7" s="603">
        <v>54538</v>
      </c>
      <c r="AY7" s="603">
        <v>94274</v>
      </c>
      <c r="AZ7" s="603">
        <v>78456</v>
      </c>
      <c r="BA7" s="603">
        <v>0</v>
      </c>
      <c r="BB7" s="603">
        <v>3984</v>
      </c>
      <c r="BC7" s="603">
        <v>0</v>
      </c>
      <c r="BD7" s="603">
        <v>11496</v>
      </c>
      <c r="BE7" s="603">
        <v>0</v>
      </c>
      <c r="BF7" s="603">
        <v>18733</v>
      </c>
      <c r="BG7" s="603">
        <v>232076.75</v>
      </c>
      <c r="BH7" s="603">
        <v>1775</v>
      </c>
      <c r="BI7" s="603">
        <v>33951</v>
      </c>
      <c r="BJ7" s="603">
        <v>3525069.9299999997</v>
      </c>
      <c r="BK7" s="603">
        <v>1157764.76</v>
      </c>
      <c r="BL7" s="603">
        <v>47722</v>
      </c>
      <c r="BM7" s="603">
        <v>4715.3600000000006</v>
      </c>
      <c r="BN7" s="603">
        <v>1250</v>
      </c>
      <c r="BO7" s="603">
        <v>9696</v>
      </c>
      <c r="BP7" s="603">
        <v>15003</v>
      </c>
      <c r="BQ7" s="603">
        <v>0</v>
      </c>
      <c r="BR7" s="603">
        <v>0</v>
      </c>
      <c r="BS7" s="603">
        <v>7117112</v>
      </c>
      <c r="BT7" s="603">
        <v>17320</v>
      </c>
      <c r="BU7" s="603">
        <v>11505.25</v>
      </c>
      <c r="BV7" s="603">
        <v>191762.1</v>
      </c>
      <c r="BW7" s="603">
        <v>56811</v>
      </c>
      <c r="BX7" s="603">
        <v>24904</v>
      </c>
      <c r="BY7" s="603">
        <v>29267.75</v>
      </c>
      <c r="BZ7" s="603">
        <v>332945.77</v>
      </c>
      <c r="CA7" s="603">
        <v>1004736.02</v>
      </c>
      <c r="CB7" s="603">
        <v>616281.4</v>
      </c>
      <c r="CC7" s="603">
        <v>46924.25</v>
      </c>
      <c r="CD7" s="603">
        <v>7355729.7699999996</v>
      </c>
      <c r="CE7" s="603">
        <v>0</v>
      </c>
      <c r="CF7" s="603">
        <v>246260</v>
      </c>
      <c r="CG7" s="603">
        <v>46133</v>
      </c>
      <c r="CH7" s="603">
        <v>30148433.940000001</v>
      </c>
      <c r="CI7" s="603">
        <v>470053</v>
      </c>
      <c r="CJ7" s="603">
        <v>1081416</v>
      </c>
      <c r="CK7" s="603">
        <v>36569.75</v>
      </c>
      <c r="CL7" s="603">
        <v>15043.5</v>
      </c>
      <c r="CM7" s="603">
        <v>40156</v>
      </c>
      <c r="CN7" s="603">
        <v>0</v>
      </c>
      <c r="CO7" s="603">
        <v>320565</v>
      </c>
      <c r="CP7" s="603">
        <v>0</v>
      </c>
      <c r="CQ7" s="603">
        <v>98232</v>
      </c>
      <c r="CR7" s="603">
        <v>23918</v>
      </c>
      <c r="CS7" s="603">
        <v>108878.5</v>
      </c>
      <c r="CT7" s="603">
        <v>4855.5</v>
      </c>
      <c r="CU7" s="603">
        <v>8834465.5199999996</v>
      </c>
      <c r="CV7" s="603">
        <v>67438.75</v>
      </c>
      <c r="CW7" s="603">
        <v>39822.5</v>
      </c>
      <c r="CX7" s="603">
        <v>27881.3</v>
      </c>
      <c r="CY7" s="603">
        <v>17195</v>
      </c>
      <c r="CZ7" s="603">
        <v>31724.5</v>
      </c>
      <c r="DA7" s="603">
        <v>30064.400000000001</v>
      </c>
      <c r="DB7" s="603">
        <v>46261</v>
      </c>
      <c r="DC7" s="603">
        <v>4141623.5399999996</v>
      </c>
      <c r="DD7" s="603">
        <v>1600017.47</v>
      </c>
      <c r="DE7" s="603">
        <v>181503.5</v>
      </c>
      <c r="DF7" s="603">
        <v>271828</v>
      </c>
      <c r="DG7" s="603">
        <v>4519347.59</v>
      </c>
      <c r="DH7" s="603">
        <v>0</v>
      </c>
      <c r="DI7" s="603">
        <v>10276.26</v>
      </c>
      <c r="DJ7" s="603">
        <v>36334</v>
      </c>
      <c r="DK7" s="603">
        <v>20572</v>
      </c>
      <c r="DL7" s="603">
        <v>10173157.75</v>
      </c>
      <c r="DM7" s="603">
        <v>118497.5</v>
      </c>
      <c r="DN7" s="603">
        <v>39149.699999999997</v>
      </c>
      <c r="DO7" s="603">
        <v>221563.75</v>
      </c>
      <c r="DP7" s="603">
        <v>104352</v>
      </c>
      <c r="DQ7" s="603">
        <v>31405.5</v>
      </c>
      <c r="DR7" s="603">
        <v>1822147.16</v>
      </c>
      <c r="DS7" s="603">
        <v>19404</v>
      </c>
      <c r="DT7" s="603">
        <v>12778.25</v>
      </c>
      <c r="DU7" s="603">
        <v>3113165.25</v>
      </c>
      <c r="DV7" s="603">
        <v>38066.25</v>
      </c>
      <c r="DW7" s="603">
        <v>492338.13</v>
      </c>
      <c r="DX7" s="603">
        <v>51200</v>
      </c>
      <c r="DY7" s="603">
        <v>10095.700000000001</v>
      </c>
      <c r="DZ7" s="603">
        <v>167135</v>
      </c>
      <c r="EA7" s="603">
        <v>39652</v>
      </c>
      <c r="EB7" s="603">
        <v>0</v>
      </c>
      <c r="EC7" s="603">
        <v>0</v>
      </c>
      <c r="ED7" s="603">
        <v>0</v>
      </c>
      <c r="EE7" s="603">
        <v>229893.65</v>
      </c>
      <c r="EF7" s="603">
        <v>1868767.08</v>
      </c>
      <c r="EG7" s="603">
        <v>1751316.92</v>
      </c>
      <c r="EH7" s="603">
        <v>124557.5</v>
      </c>
      <c r="EI7" s="603">
        <v>68194.25</v>
      </c>
      <c r="EJ7" s="603">
        <v>23201.41</v>
      </c>
      <c r="EK7" s="603">
        <v>71568.75</v>
      </c>
      <c r="EL7" s="603">
        <v>266749</v>
      </c>
      <c r="EM7" s="603">
        <v>67911.75</v>
      </c>
      <c r="EN7" s="603">
        <v>12815.66</v>
      </c>
      <c r="EO7" s="603">
        <v>11408588.960000001</v>
      </c>
      <c r="EP7" s="603">
        <v>24426</v>
      </c>
      <c r="EQ7" s="603">
        <v>282957.5</v>
      </c>
      <c r="ER7" s="603">
        <v>52577.5</v>
      </c>
      <c r="ES7" s="603">
        <v>1273.82</v>
      </c>
      <c r="ET7" s="603">
        <v>0</v>
      </c>
      <c r="EU7" s="603">
        <v>53118.75</v>
      </c>
      <c r="EV7" s="603">
        <v>97801.74</v>
      </c>
      <c r="EW7" s="603">
        <v>0</v>
      </c>
      <c r="EX7" s="603">
        <v>1738592</v>
      </c>
      <c r="EY7" s="603">
        <v>0</v>
      </c>
      <c r="EZ7" s="603">
        <v>12754</v>
      </c>
      <c r="FA7" s="603">
        <v>0</v>
      </c>
      <c r="FB7" s="603">
        <v>106211</v>
      </c>
      <c r="FC7" s="603">
        <v>109133</v>
      </c>
      <c r="FD7" s="603">
        <v>49258</v>
      </c>
      <c r="FE7" s="603">
        <v>10186</v>
      </c>
      <c r="FF7" s="603">
        <v>19679</v>
      </c>
      <c r="FG7" s="603">
        <v>0</v>
      </c>
      <c r="FH7" s="603">
        <v>5482.91</v>
      </c>
      <c r="FI7" s="603">
        <v>66419.72</v>
      </c>
      <c r="FJ7" s="603">
        <v>2403050.06</v>
      </c>
      <c r="FK7" s="603">
        <v>73331</v>
      </c>
      <c r="FL7" s="603">
        <v>18295.75</v>
      </c>
      <c r="FM7" s="603">
        <v>289449.25</v>
      </c>
      <c r="FN7" s="603">
        <v>16382.5</v>
      </c>
      <c r="FO7" s="603">
        <v>37117</v>
      </c>
      <c r="FP7" s="603">
        <v>6615.25</v>
      </c>
      <c r="FQ7" s="603">
        <v>0</v>
      </c>
      <c r="FR7" s="603">
        <v>5537223</v>
      </c>
      <c r="FS7" s="603">
        <v>1801.5</v>
      </c>
      <c r="FT7" s="603">
        <v>138895</v>
      </c>
      <c r="FU7" s="603">
        <v>118849.75</v>
      </c>
      <c r="FV7" s="603">
        <v>89474.5</v>
      </c>
      <c r="FW7" s="603">
        <v>8808.75</v>
      </c>
      <c r="FX7" s="603">
        <v>157936.95000000001</v>
      </c>
      <c r="FY7" s="603">
        <v>49538.5</v>
      </c>
      <c r="FZ7" s="603">
        <v>108280.66</v>
      </c>
      <c r="GA7" s="603">
        <v>80144</v>
      </c>
      <c r="GB7" s="603">
        <v>30155.33</v>
      </c>
      <c r="GC7" s="603">
        <v>128267</v>
      </c>
      <c r="GD7" s="603">
        <v>0</v>
      </c>
      <c r="GE7" s="603">
        <v>0</v>
      </c>
      <c r="GF7" s="603">
        <v>3827611.62</v>
      </c>
      <c r="GG7" s="603">
        <v>56668</v>
      </c>
      <c r="GH7" s="603">
        <v>32387.75</v>
      </c>
      <c r="GI7" s="603">
        <v>468809</v>
      </c>
      <c r="GJ7" s="603">
        <v>93783</v>
      </c>
      <c r="GK7" s="603">
        <v>49206</v>
      </c>
      <c r="GL7" s="603">
        <v>11000</v>
      </c>
      <c r="GM7" s="603">
        <v>604544</v>
      </c>
      <c r="GN7" s="603">
        <v>3514.5</v>
      </c>
      <c r="GO7" s="603">
        <v>0</v>
      </c>
      <c r="GP7" s="603">
        <v>0</v>
      </c>
      <c r="GQ7" s="603">
        <v>0</v>
      </c>
      <c r="GR7" s="603">
        <v>1511610</v>
      </c>
      <c r="GS7" s="603">
        <v>773397.07000000007</v>
      </c>
      <c r="GT7" s="603">
        <v>30935.5</v>
      </c>
      <c r="GU7" s="603">
        <v>0</v>
      </c>
      <c r="GV7" s="603">
        <v>47260</v>
      </c>
      <c r="GW7" s="603">
        <v>63896.93</v>
      </c>
      <c r="GX7" s="603">
        <v>48693.75</v>
      </c>
      <c r="GY7" s="603">
        <v>19117</v>
      </c>
      <c r="GZ7" s="603">
        <v>7164781</v>
      </c>
      <c r="HA7" s="603">
        <v>984366.5</v>
      </c>
      <c r="HB7" s="603">
        <v>61704</v>
      </c>
      <c r="HC7" s="603">
        <v>147892</v>
      </c>
      <c r="HD7" s="603">
        <v>16880855.130000003</v>
      </c>
      <c r="HE7" s="603">
        <v>1213892.25</v>
      </c>
      <c r="HF7" s="603">
        <v>942037</v>
      </c>
      <c r="HG7" s="603">
        <v>117455.25</v>
      </c>
      <c r="HH7" s="603">
        <v>240394.5</v>
      </c>
      <c r="HI7" s="603">
        <v>1822086.25</v>
      </c>
      <c r="HJ7" s="603">
        <v>91793</v>
      </c>
      <c r="HK7" s="603">
        <v>0</v>
      </c>
      <c r="HL7" s="603">
        <v>2744038</v>
      </c>
      <c r="HM7" s="603">
        <v>34843.42</v>
      </c>
      <c r="HN7" s="603">
        <v>1242957.8999999999</v>
      </c>
      <c r="HO7" s="603">
        <v>198584</v>
      </c>
      <c r="HP7" s="603">
        <v>112501.01</v>
      </c>
      <c r="HQ7" s="603">
        <v>27072</v>
      </c>
      <c r="HR7" s="603">
        <v>111142</v>
      </c>
      <c r="HS7" s="603">
        <v>51536</v>
      </c>
      <c r="HT7" s="603">
        <v>6954299.3700000001</v>
      </c>
      <c r="HU7" s="603">
        <v>1998303.67</v>
      </c>
      <c r="HV7" s="603">
        <v>132295.5</v>
      </c>
      <c r="HW7" s="603">
        <v>51897</v>
      </c>
      <c r="HX7" s="603">
        <v>26865.5</v>
      </c>
      <c r="HY7" s="603">
        <v>3795</v>
      </c>
      <c r="HZ7" s="603">
        <v>454095.75</v>
      </c>
      <c r="IA7" s="603">
        <v>39128.5</v>
      </c>
      <c r="IB7" s="603">
        <v>81865.5</v>
      </c>
      <c r="IC7" s="603">
        <v>407526</v>
      </c>
      <c r="ID7" s="603">
        <v>181425</v>
      </c>
      <c r="IE7" s="603">
        <v>307361</v>
      </c>
      <c r="IF7" s="603">
        <v>0</v>
      </c>
      <c r="IG7" s="603">
        <v>219362.21</v>
      </c>
      <c r="IH7" s="603">
        <v>12363.7</v>
      </c>
      <c r="II7" s="603">
        <v>2562</v>
      </c>
      <c r="IJ7" s="603">
        <v>3800151.06</v>
      </c>
      <c r="IK7" s="603">
        <v>659802</v>
      </c>
      <c r="IL7" s="603">
        <v>147590.07</v>
      </c>
      <c r="IM7" s="603">
        <v>217880</v>
      </c>
      <c r="IN7" s="603">
        <v>2143582.71</v>
      </c>
      <c r="IO7" s="603">
        <v>86368.5</v>
      </c>
      <c r="IP7" s="603">
        <v>117190.5</v>
      </c>
      <c r="IQ7" s="603">
        <v>45322</v>
      </c>
      <c r="IR7" s="603">
        <v>0</v>
      </c>
      <c r="IS7" s="603">
        <v>266063</v>
      </c>
      <c r="IT7" s="603">
        <v>24242.25</v>
      </c>
      <c r="IU7" s="603">
        <v>20433922.75</v>
      </c>
      <c r="IV7" s="603">
        <v>1816969</v>
      </c>
      <c r="IW7" s="603">
        <v>264700</v>
      </c>
      <c r="IX7" s="603">
        <v>166223</v>
      </c>
      <c r="IY7" s="603">
        <v>100908</v>
      </c>
      <c r="IZ7" s="603">
        <v>140451.25</v>
      </c>
      <c r="JA7" s="603">
        <v>73400</v>
      </c>
      <c r="JB7" s="603">
        <v>67066</v>
      </c>
      <c r="JC7" s="603">
        <v>66127.75</v>
      </c>
      <c r="JD7" s="603">
        <v>55804</v>
      </c>
      <c r="JE7" s="603">
        <v>810502</v>
      </c>
      <c r="JF7" s="603">
        <v>23503</v>
      </c>
      <c r="JG7" s="603">
        <v>2723551.9800000004</v>
      </c>
      <c r="JH7" s="603">
        <v>254373</v>
      </c>
      <c r="JI7" s="603">
        <v>20978.5</v>
      </c>
      <c r="JJ7" s="603">
        <v>77762.240000000005</v>
      </c>
      <c r="JK7" s="603">
        <v>26660.25</v>
      </c>
      <c r="JL7" s="603">
        <v>189749.25</v>
      </c>
      <c r="JM7" s="603">
        <v>1842672.67</v>
      </c>
      <c r="JN7" s="603">
        <v>8106</v>
      </c>
      <c r="JO7" s="603">
        <v>92945</v>
      </c>
      <c r="JP7" s="603">
        <v>223942.42</v>
      </c>
      <c r="JQ7" s="603">
        <v>10927</v>
      </c>
      <c r="JR7" s="603">
        <v>587927.5</v>
      </c>
      <c r="JS7" s="603">
        <v>0</v>
      </c>
      <c r="JT7" s="603">
        <v>4834043.7</v>
      </c>
      <c r="JU7" s="603">
        <v>1568836.7</v>
      </c>
      <c r="JV7" s="603">
        <v>121310.51</v>
      </c>
      <c r="JW7" s="603">
        <v>8902.1</v>
      </c>
      <c r="JX7" s="603">
        <v>32012</v>
      </c>
      <c r="JY7" s="603">
        <v>23996</v>
      </c>
      <c r="JZ7" s="603">
        <v>956206.5</v>
      </c>
      <c r="KA7" s="603">
        <v>1135409.73</v>
      </c>
      <c r="KB7" s="603">
        <v>10762</v>
      </c>
      <c r="KC7" s="603">
        <v>26913</v>
      </c>
      <c r="KD7" s="603">
        <v>70648.350000000006</v>
      </c>
      <c r="KE7" s="603">
        <v>64631</v>
      </c>
      <c r="KF7" s="603">
        <v>11097.26</v>
      </c>
      <c r="KG7" s="603">
        <v>14285</v>
      </c>
      <c r="KH7" s="603">
        <v>5434.5</v>
      </c>
      <c r="KI7" s="603">
        <v>14704</v>
      </c>
      <c r="KJ7" s="603">
        <v>16792789.41</v>
      </c>
      <c r="KK7" s="603">
        <v>1276995</v>
      </c>
      <c r="KL7" s="603">
        <v>206993</v>
      </c>
      <c r="KM7" s="603">
        <v>202921</v>
      </c>
      <c r="KN7" s="603">
        <v>565672</v>
      </c>
      <c r="KO7" s="603">
        <v>22868</v>
      </c>
      <c r="KP7" s="603">
        <v>1508206.94</v>
      </c>
      <c r="KQ7" s="603">
        <v>4235868.1500000004</v>
      </c>
      <c r="KR7" s="603">
        <v>623671.15999999992</v>
      </c>
      <c r="KS7" s="603">
        <v>3465291.08</v>
      </c>
      <c r="KT7" s="603">
        <v>38254</v>
      </c>
      <c r="KU7" s="603">
        <v>80617.5</v>
      </c>
      <c r="KV7" s="603">
        <v>678038.25</v>
      </c>
      <c r="KW7" s="603">
        <v>44232</v>
      </c>
      <c r="KX7" s="603">
        <v>0</v>
      </c>
      <c r="KY7" s="603">
        <v>5629096.6200000001</v>
      </c>
      <c r="KZ7" s="603">
        <v>741668</v>
      </c>
      <c r="LA7" s="603">
        <v>5384728.7599999998</v>
      </c>
      <c r="LB7" s="603">
        <v>243070.5</v>
      </c>
      <c r="LC7" s="603">
        <v>26954.22</v>
      </c>
      <c r="LD7" s="603">
        <v>129548</v>
      </c>
      <c r="LE7" s="603">
        <v>780058.85</v>
      </c>
      <c r="LF7" s="603">
        <v>450050</v>
      </c>
      <c r="LG7" s="603">
        <v>152604.75</v>
      </c>
      <c r="LH7" s="603">
        <v>5281</v>
      </c>
      <c r="LI7" s="603">
        <v>10219415.25</v>
      </c>
      <c r="LJ7" s="603">
        <v>998269</v>
      </c>
      <c r="LK7" s="603">
        <v>4982133.4000000004</v>
      </c>
      <c r="LL7" s="603">
        <v>703832.5</v>
      </c>
      <c r="LM7" s="603">
        <v>423772.6</v>
      </c>
      <c r="LN7" s="603">
        <v>530937.5</v>
      </c>
      <c r="LO7" s="603">
        <v>68415.25</v>
      </c>
      <c r="LP7" s="603">
        <v>34313.25</v>
      </c>
      <c r="LQ7" s="603">
        <v>170860</v>
      </c>
      <c r="LR7" s="603">
        <v>265170</v>
      </c>
      <c r="LS7" s="603">
        <v>1484</v>
      </c>
      <c r="LT7" s="603">
        <v>2225431.29</v>
      </c>
      <c r="LU7" s="603">
        <v>657322.64</v>
      </c>
      <c r="LV7" s="603">
        <v>20815</v>
      </c>
      <c r="LW7" s="603">
        <v>14902234</v>
      </c>
      <c r="LX7" s="603">
        <v>5093960.95</v>
      </c>
      <c r="LY7" s="603">
        <v>8475537.6999999993</v>
      </c>
      <c r="LZ7" s="603">
        <v>708407</v>
      </c>
      <c r="MA7" s="603">
        <v>1577518.03</v>
      </c>
      <c r="MB7" s="603">
        <v>107005</v>
      </c>
      <c r="MC7" s="603">
        <v>44370</v>
      </c>
      <c r="MD7" s="603">
        <v>160094.5</v>
      </c>
      <c r="ME7" s="603">
        <v>95036</v>
      </c>
      <c r="MF7" s="603">
        <v>170898.18</v>
      </c>
      <c r="MG7" s="603">
        <v>282822.5</v>
      </c>
      <c r="MH7" s="603">
        <v>24868</v>
      </c>
      <c r="MI7" s="603">
        <v>31632323.809999999</v>
      </c>
      <c r="MJ7" s="603">
        <v>3894</v>
      </c>
      <c r="MK7" s="603">
        <v>99878</v>
      </c>
      <c r="ML7" s="603">
        <v>0</v>
      </c>
      <c r="MM7" s="603">
        <v>19717</v>
      </c>
      <c r="MN7" s="603">
        <v>190951</v>
      </c>
      <c r="MO7" s="603">
        <v>15877</v>
      </c>
      <c r="MP7" s="603">
        <v>44197</v>
      </c>
      <c r="MQ7" s="603">
        <v>46874</v>
      </c>
      <c r="MR7" s="603">
        <v>0</v>
      </c>
      <c r="MS7" s="603">
        <v>17613</v>
      </c>
      <c r="MT7" s="603">
        <v>142961.75</v>
      </c>
      <c r="MU7" s="603">
        <v>5439591.9199999999</v>
      </c>
      <c r="MV7" s="603">
        <v>46396</v>
      </c>
      <c r="MW7" s="603">
        <v>137518.25</v>
      </c>
      <c r="MX7" s="603">
        <v>80068</v>
      </c>
      <c r="MY7" s="603">
        <v>105226</v>
      </c>
      <c r="MZ7" s="603">
        <v>164120</v>
      </c>
      <c r="NA7" s="603">
        <v>1451290</v>
      </c>
      <c r="NB7" s="603">
        <v>278854</v>
      </c>
      <c r="NC7" s="603">
        <v>322134</v>
      </c>
      <c r="ND7" s="603">
        <v>80526.5</v>
      </c>
      <c r="NE7" s="603">
        <v>15063.5</v>
      </c>
      <c r="NF7" s="603">
        <v>39031208.170000002</v>
      </c>
      <c r="NG7" s="603">
        <v>1049517</v>
      </c>
      <c r="NH7" s="603">
        <v>79379</v>
      </c>
      <c r="NI7" s="603">
        <v>3196509.45</v>
      </c>
      <c r="NJ7" s="603">
        <v>25241</v>
      </c>
      <c r="NK7" s="603">
        <v>295897</v>
      </c>
      <c r="NL7" s="603">
        <v>4469441.5</v>
      </c>
      <c r="NM7" s="603">
        <v>425642</v>
      </c>
      <c r="NN7" s="603">
        <v>34431</v>
      </c>
      <c r="NO7" s="603">
        <v>46537.65</v>
      </c>
      <c r="NP7" s="603">
        <v>190799.5</v>
      </c>
      <c r="NQ7" s="603">
        <v>60179</v>
      </c>
      <c r="NR7" s="603">
        <v>3570857.29</v>
      </c>
      <c r="NS7" s="603">
        <v>181823.6</v>
      </c>
      <c r="NT7" s="603">
        <v>23772</v>
      </c>
      <c r="NU7" s="603">
        <v>5358</v>
      </c>
      <c r="NV7" s="603">
        <v>75611</v>
      </c>
      <c r="NW7" s="603">
        <v>10200</v>
      </c>
      <c r="NX7" s="603">
        <v>37002</v>
      </c>
      <c r="NY7" s="603">
        <v>8778898.9499999993</v>
      </c>
      <c r="NZ7" s="603">
        <v>629143.35</v>
      </c>
      <c r="OA7" s="603">
        <v>147140</v>
      </c>
      <c r="OB7" s="603">
        <v>33030</v>
      </c>
      <c r="OC7" s="603">
        <v>21384</v>
      </c>
      <c r="OD7" s="603">
        <v>203785</v>
      </c>
      <c r="OE7" s="603">
        <v>15601.25</v>
      </c>
      <c r="OF7" s="603">
        <v>10834820.34</v>
      </c>
      <c r="OG7" s="603">
        <v>4185099.92</v>
      </c>
      <c r="OH7" s="603">
        <v>1297828.7</v>
      </c>
      <c r="OI7" s="603">
        <v>2697901.4699999997</v>
      </c>
      <c r="OJ7" s="603">
        <v>44680.5</v>
      </c>
      <c r="OK7" s="603">
        <v>371997.5</v>
      </c>
      <c r="OL7" s="603">
        <v>862963.97</v>
      </c>
      <c r="OM7" s="603">
        <v>288588</v>
      </c>
      <c r="ON7" s="603">
        <v>304133</v>
      </c>
      <c r="OO7" s="603">
        <v>10240813.51</v>
      </c>
      <c r="OP7" s="603">
        <v>651394.83000000007</v>
      </c>
      <c r="OQ7" s="603">
        <v>4473794</v>
      </c>
      <c r="OR7" s="603">
        <v>904185.84</v>
      </c>
      <c r="OS7" s="603">
        <v>436613</v>
      </c>
      <c r="OT7" s="603">
        <v>7373</v>
      </c>
      <c r="OU7" s="603">
        <v>2168146.8199999998</v>
      </c>
      <c r="OV7" s="603">
        <v>104163</v>
      </c>
      <c r="OW7" s="603">
        <v>0</v>
      </c>
      <c r="OX7" s="603">
        <v>84080.1</v>
      </c>
      <c r="OY7" s="603">
        <v>117253.25</v>
      </c>
      <c r="OZ7" s="603">
        <v>4258413.92</v>
      </c>
      <c r="PA7" s="603">
        <v>28098.3</v>
      </c>
      <c r="PB7" s="603">
        <v>26957</v>
      </c>
      <c r="PC7" s="603">
        <v>0</v>
      </c>
      <c r="PD7" s="603">
        <v>2488122.39</v>
      </c>
      <c r="PE7" s="603">
        <v>90108</v>
      </c>
      <c r="PF7" s="603">
        <v>14104</v>
      </c>
      <c r="PG7" s="603">
        <v>17910</v>
      </c>
      <c r="PH7" s="603">
        <v>243752</v>
      </c>
      <c r="PI7" s="603">
        <v>94057.77</v>
      </c>
      <c r="PJ7" s="603">
        <v>105557</v>
      </c>
      <c r="PK7" s="603">
        <v>51415</v>
      </c>
      <c r="PL7" s="603">
        <v>111835.25</v>
      </c>
      <c r="PM7" s="603">
        <v>6875</v>
      </c>
      <c r="PN7" s="603">
        <v>40353</v>
      </c>
      <c r="PO7" s="603">
        <v>364466.75</v>
      </c>
      <c r="PP7" s="603">
        <v>0</v>
      </c>
      <c r="PQ7" s="603">
        <v>504954.5</v>
      </c>
      <c r="PR7" s="603">
        <v>10190.5</v>
      </c>
      <c r="PS7" s="603">
        <v>1305</v>
      </c>
      <c r="PT7" s="603">
        <v>43965</v>
      </c>
      <c r="PU7" s="603">
        <v>100</v>
      </c>
      <c r="PV7" s="603">
        <v>10267828.800000001</v>
      </c>
      <c r="PW7" s="603">
        <v>50009.5</v>
      </c>
      <c r="PX7" s="603">
        <v>37831.75</v>
      </c>
      <c r="PY7" s="603">
        <v>57188.75</v>
      </c>
      <c r="PZ7" s="603">
        <v>1972070.64</v>
      </c>
      <c r="QA7" s="603">
        <v>56846.98</v>
      </c>
      <c r="QB7" s="603">
        <v>110348.75</v>
      </c>
      <c r="QC7" s="603">
        <v>502272</v>
      </c>
      <c r="QD7" s="603">
        <v>487129.25</v>
      </c>
      <c r="QE7" s="603">
        <v>0</v>
      </c>
      <c r="QF7" s="603">
        <v>379344.5</v>
      </c>
      <c r="QG7" s="603">
        <v>42493</v>
      </c>
      <c r="QH7" s="603">
        <v>0</v>
      </c>
      <c r="QI7" s="603">
        <v>68083</v>
      </c>
      <c r="QJ7" s="603">
        <v>7161</v>
      </c>
      <c r="QK7" s="603">
        <v>214727.5</v>
      </c>
      <c r="QL7" s="603">
        <v>91519</v>
      </c>
      <c r="QM7" s="603">
        <v>15736</v>
      </c>
      <c r="QN7" s="603">
        <v>2400</v>
      </c>
      <c r="QO7" s="603">
        <v>95830</v>
      </c>
      <c r="QP7" s="603">
        <v>452853.49000000005</v>
      </c>
      <c r="QQ7" s="603">
        <v>0</v>
      </c>
      <c r="QR7" s="603">
        <v>32688.5</v>
      </c>
      <c r="QS7" s="603">
        <v>350</v>
      </c>
      <c r="QT7" s="603">
        <v>0</v>
      </c>
      <c r="QU7" s="603">
        <v>0</v>
      </c>
      <c r="QV7" s="603">
        <v>3284154.78</v>
      </c>
      <c r="QW7" s="603">
        <v>57025</v>
      </c>
      <c r="QX7" s="603">
        <v>379282.75</v>
      </c>
      <c r="QY7" s="603">
        <v>47797.5</v>
      </c>
      <c r="QZ7" s="603">
        <v>0</v>
      </c>
      <c r="RA7" s="603">
        <v>797912.75</v>
      </c>
      <c r="RB7" s="603">
        <v>66115</v>
      </c>
      <c r="RC7" s="603">
        <v>257399.12</v>
      </c>
      <c r="RD7" s="603">
        <v>112865.5</v>
      </c>
      <c r="RE7" s="603">
        <v>11592</v>
      </c>
      <c r="RF7" s="603">
        <v>9900</v>
      </c>
      <c r="RG7" s="603">
        <v>0</v>
      </c>
      <c r="RH7" s="603">
        <v>0</v>
      </c>
      <c r="RI7" s="603">
        <v>6904172.8199999994</v>
      </c>
      <c r="RJ7" s="603">
        <v>155525.5</v>
      </c>
      <c r="RK7" s="603">
        <v>0</v>
      </c>
      <c r="RL7" s="603">
        <v>42090.590000000004</v>
      </c>
      <c r="RM7" s="603">
        <v>57910</v>
      </c>
      <c r="RN7" s="603">
        <v>35724</v>
      </c>
      <c r="RO7" s="603">
        <v>196219</v>
      </c>
      <c r="RP7" s="603">
        <v>11450.5</v>
      </c>
      <c r="RQ7" s="603">
        <v>1107</v>
      </c>
      <c r="RR7" s="603">
        <v>222680.9</v>
      </c>
      <c r="RS7" s="603">
        <v>331854.86</v>
      </c>
      <c r="RT7" s="603">
        <v>44103.58</v>
      </c>
      <c r="RU7" s="603">
        <v>377788.89</v>
      </c>
      <c r="RV7" s="603">
        <v>16874</v>
      </c>
      <c r="RW7" s="603">
        <v>0</v>
      </c>
      <c r="RX7" s="603">
        <v>10526</v>
      </c>
      <c r="RY7" s="603">
        <v>45415</v>
      </c>
      <c r="RZ7" s="603">
        <v>0</v>
      </c>
      <c r="SA7" s="603">
        <v>0</v>
      </c>
      <c r="SB7" s="603">
        <v>0</v>
      </c>
      <c r="SC7" s="603">
        <v>1569516.54</v>
      </c>
      <c r="SD7" s="603">
        <v>0</v>
      </c>
      <c r="SE7" s="603">
        <v>0</v>
      </c>
      <c r="SF7" s="603">
        <v>37388</v>
      </c>
      <c r="SG7" s="603">
        <v>3490</v>
      </c>
      <c r="SH7" s="603">
        <v>24317</v>
      </c>
      <c r="SI7" s="603">
        <v>11967.25</v>
      </c>
      <c r="SJ7" s="603">
        <v>128974</v>
      </c>
      <c r="SK7" s="603">
        <v>8732</v>
      </c>
      <c r="SL7" s="603">
        <v>588</v>
      </c>
      <c r="SM7" s="603">
        <v>305289.5</v>
      </c>
      <c r="SN7" s="603">
        <v>0</v>
      </c>
      <c r="SO7" s="603">
        <v>1535698.7</v>
      </c>
      <c r="SP7" s="603">
        <v>3961.5</v>
      </c>
      <c r="SQ7" s="603">
        <v>15213</v>
      </c>
      <c r="SR7" s="603">
        <v>227954</v>
      </c>
      <c r="SS7" s="603">
        <v>44544</v>
      </c>
      <c r="ST7" s="603">
        <v>39140</v>
      </c>
      <c r="SU7" s="603">
        <v>0</v>
      </c>
      <c r="SV7" s="603">
        <v>12344</v>
      </c>
      <c r="SW7" s="603">
        <v>3586933.35</v>
      </c>
      <c r="SX7" s="603">
        <v>1949</v>
      </c>
      <c r="SY7" s="603">
        <v>17947.339999999997</v>
      </c>
      <c r="SZ7" s="603">
        <v>77526.25</v>
      </c>
      <c r="TA7" s="603">
        <v>16836.5</v>
      </c>
      <c r="TB7" s="603">
        <v>110198.5</v>
      </c>
      <c r="TC7" s="603">
        <v>23182</v>
      </c>
      <c r="TD7" s="603">
        <v>249080</v>
      </c>
      <c r="TE7" s="603">
        <v>13111</v>
      </c>
      <c r="TF7" s="603">
        <v>5213</v>
      </c>
      <c r="TG7" s="603">
        <v>2324</v>
      </c>
      <c r="TH7" s="603">
        <v>12456</v>
      </c>
      <c r="TI7" s="603">
        <v>6401</v>
      </c>
      <c r="TJ7" s="603">
        <v>18641</v>
      </c>
      <c r="TK7" s="603">
        <v>11519114.82</v>
      </c>
      <c r="TL7" s="603">
        <v>595</v>
      </c>
      <c r="TM7" s="603">
        <v>18420</v>
      </c>
      <c r="TN7" s="603">
        <v>118548</v>
      </c>
      <c r="TO7" s="603">
        <v>201789</v>
      </c>
      <c r="TP7" s="603">
        <v>9102</v>
      </c>
      <c r="TQ7" s="603">
        <v>0</v>
      </c>
      <c r="TR7" s="603">
        <v>561191.81000000006</v>
      </c>
      <c r="TS7" s="603">
        <v>24658.65</v>
      </c>
      <c r="TT7" s="603">
        <v>18246</v>
      </c>
      <c r="TU7" s="603">
        <v>7358</v>
      </c>
      <c r="TV7" s="603">
        <v>104392</v>
      </c>
      <c r="TW7" s="603">
        <v>3293</v>
      </c>
      <c r="TX7" s="603">
        <v>42211.75</v>
      </c>
      <c r="TY7" s="603">
        <v>0</v>
      </c>
      <c r="TZ7" s="603">
        <v>35050</v>
      </c>
      <c r="UA7" s="603">
        <v>750825.25</v>
      </c>
      <c r="UB7" s="603">
        <v>39037.9</v>
      </c>
      <c r="UC7" s="603">
        <v>4339423.55</v>
      </c>
      <c r="UD7" s="603">
        <v>112365.2</v>
      </c>
      <c r="UE7" s="603">
        <v>12041</v>
      </c>
      <c r="UF7" s="603">
        <v>19768.919999999998</v>
      </c>
      <c r="UG7" s="603">
        <v>4278517</v>
      </c>
      <c r="UH7" s="603">
        <v>20283.5</v>
      </c>
      <c r="UI7" s="603">
        <v>0</v>
      </c>
      <c r="UJ7" s="603">
        <v>0</v>
      </c>
      <c r="UK7" s="603">
        <v>15237</v>
      </c>
      <c r="UL7" s="603">
        <v>1606781</v>
      </c>
      <c r="UM7" s="603">
        <v>32296.25</v>
      </c>
      <c r="UN7" s="603">
        <v>21872</v>
      </c>
      <c r="UO7" s="603">
        <v>111049.5</v>
      </c>
      <c r="UP7" s="603">
        <v>16413</v>
      </c>
      <c r="UQ7" s="603">
        <v>0</v>
      </c>
      <c r="UR7" s="603">
        <v>9009232.4499999993</v>
      </c>
      <c r="US7" s="603">
        <v>28494</v>
      </c>
      <c r="UT7" s="603">
        <v>114508.5</v>
      </c>
      <c r="UU7" s="603">
        <v>774826</v>
      </c>
      <c r="UV7" s="603">
        <v>0</v>
      </c>
      <c r="UW7" s="603">
        <v>29378.5</v>
      </c>
      <c r="UX7" s="603">
        <v>116689.3</v>
      </c>
      <c r="UY7" s="603">
        <v>28200</v>
      </c>
      <c r="UZ7" s="603">
        <v>0</v>
      </c>
      <c r="VA7" s="603">
        <v>13372</v>
      </c>
      <c r="VB7" s="603">
        <v>67919</v>
      </c>
      <c r="VC7" s="603">
        <v>56759</v>
      </c>
      <c r="VD7" s="603">
        <v>86400</v>
      </c>
      <c r="VE7" s="603">
        <v>101705.68</v>
      </c>
      <c r="VF7" s="603">
        <v>15544</v>
      </c>
      <c r="VG7" s="603">
        <v>0</v>
      </c>
      <c r="VH7" s="603">
        <v>0</v>
      </c>
      <c r="VI7" s="603">
        <v>10294.01</v>
      </c>
      <c r="VJ7" s="603">
        <v>243505</v>
      </c>
      <c r="VK7" s="603">
        <v>0</v>
      </c>
      <c r="VL7" s="603">
        <v>0</v>
      </c>
      <c r="VM7" s="603">
        <v>24190</v>
      </c>
      <c r="VN7" s="603">
        <v>4415451.2299999995</v>
      </c>
      <c r="VO7" s="603">
        <v>97510</v>
      </c>
      <c r="VP7" s="603">
        <v>0</v>
      </c>
      <c r="VQ7" s="603">
        <v>2140</v>
      </c>
      <c r="VR7" s="603">
        <v>62315.03</v>
      </c>
      <c r="VS7" s="603">
        <v>678805.75</v>
      </c>
      <c r="VT7" s="603">
        <v>46291</v>
      </c>
      <c r="VU7" s="603">
        <v>8546</v>
      </c>
      <c r="VV7" s="603">
        <v>0</v>
      </c>
      <c r="VW7" s="603">
        <v>795858.5</v>
      </c>
      <c r="VX7" s="603">
        <v>39252</v>
      </c>
      <c r="VY7" s="603">
        <v>44235.4</v>
      </c>
      <c r="VZ7" s="603">
        <v>61235</v>
      </c>
      <c r="WA7" s="603">
        <v>0</v>
      </c>
      <c r="WB7" s="603">
        <v>49147.5</v>
      </c>
      <c r="WC7" s="603">
        <v>19105107.75</v>
      </c>
      <c r="WD7" s="603">
        <v>169007</v>
      </c>
      <c r="WE7" s="603">
        <v>41075</v>
      </c>
      <c r="WF7" s="603">
        <v>33291</v>
      </c>
      <c r="WG7" s="603">
        <v>186894</v>
      </c>
      <c r="WH7" s="603">
        <v>147215</v>
      </c>
      <c r="WI7" s="603">
        <v>232312.5</v>
      </c>
      <c r="WJ7" s="603">
        <v>62840</v>
      </c>
      <c r="WK7" s="603">
        <v>106629</v>
      </c>
      <c r="WL7" s="603">
        <v>78496</v>
      </c>
      <c r="WM7" s="603">
        <v>76985</v>
      </c>
      <c r="WN7" s="603">
        <v>761607.5</v>
      </c>
      <c r="WO7" s="603">
        <v>31770</v>
      </c>
      <c r="WP7" s="603">
        <v>366451.5</v>
      </c>
      <c r="WQ7" s="603">
        <v>361956.5</v>
      </c>
      <c r="WR7" s="603">
        <v>44809</v>
      </c>
      <c r="WS7" s="603">
        <v>33812.089999999997</v>
      </c>
      <c r="WT7" s="603">
        <v>100954</v>
      </c>
      <c r="WU7" s="603">
        <v>28714</v>
      </c>
      <c r="WV7" s="603">
        <v>274983</v>
      </c>
      <c r="WW7" s="603">
        <v>1230681.5</v>
      </c>
      <c r="WX7" s="603">
        <v>65491</v>
      </c>
      <c r="WY7" s="603">
        <v>0</v>
      </c>
      <c r="WZ7" s="603">
        <v>44754</v>
      </c>
      <c r="XA7" s="603">
        <v>140810.38</v>
      </c>
      <c r="XB7" s="603">
        <v>0</v>
      </c>
      <c r="XC7" s="603">
        <v>0</v>
      </c>
      <c r="XD7" s="603">
        <v>101013.5</v>
      </c>
      <c r="XE7" s="603">
        <v>1640055</v>
      </c>
      <c r="XF7" s="603">
        <v>30909</v>
      </c>
      <c r="XG7" s="603">
        <v>0</v>
      </c>
      <c r="XH7" s="603">
        <v>46018.5</v>
      </c>
      <c r="XI7" s="603">
        <v>8970</v>
      </c>
      <c r="XJ7" s="603">
        <v>6245364.7599999998</v>
      </c>
      <c r="XK7" s="603">
        <v>11697</v>
      </c>
      <c r="XL7" s="603">
        <v>13002</v>
      </c>
      <c r="XM7" s="603">
        <v>1361183.5</v>
      </c>
      <c r="XN7" s="603">
        <v>78921.5</v>
      </c>
      <c r="XO7" s="603">
        <v>3122</v>
      </c>
      <c r="XP7" s="603">
        <v>126313.1</v>
      </c>
      <c r="XQ7" s="603">
        <v>24356.25</v>
      </c>
      <c r="XR7" s="603">
        <v>25469</v>
      </c>
      <c r="XS7" s="603">
        <v>140701.39000000001</v>
      </c>
      <c r="XT7" s="603">
        <v>61730.34</v>
      </c>
      <c r="XU7" s="603">
        <v>0</v>
      </c>
      <c r="XV7" s="603">
        <v>43907.42</v>
      </c>
      <c r="XW7" s="603">
        <v>4182</v>
      </c>
      <c r="XX7" s="603">
        <v>0</v>
      </c>
      <c r="XY7" s="603">
        <v>67989.600000000006</v>
      </c>
      <c r="XZ7" s="603">
        <v>13164</v>
      </c>
      <c r="YA7" s="603">
        <v>0</v>
      </c>
      <c r="YB7" s="603">
        <v>1655.15</v>
      </c>
      <c r="YC7" s="603">
        <v>5628</v>
      </c>
      <c r="YD7" s="603">
        <v>0</v>
      </c>
      <c r="YE7" s="603">
        <v>0</v>
      </c>
      <c r="YF7" s="603">
        <v>7466</v>
      </c>
      <c r="YG7" s="603">
        <v>6250101.5800000001</v>
      </c>
      <c r="YH7" s="603">
        <v>48046</v>
      </c>
      <c r="YI7" s="603">
        <v>78640.2</v>
      </c>
      <c r="YJ7" s="603">
        <v>14401.5</v>
      </c>
      <c r="YK7" s="603">
        <v>357955</v>
      </c>
      <c r="YL7" s="603">
        <v>139195.75</v>
      </c>
      <c r="YM7" s="603">
        <v>110188</v>
      </c>
      <c r="YN7" s="603">
        <v>66129</v>
      </c>
      <c r="YO7" s="603">
        <v>321827.5</v>
      </c>
      <c r="YP7" s="603">
        <v>84589</v>
      </c>
      <c r="YQ7" s="603">
        <v>66369.5</v>
      </c>
      <c r="YR7" s="603">
        <v>17235</v>
      </c>
      <c r="YS7" s="603">
        <v>11437.75</v>
      </c>
      <c r="YT7" s="603">
        <v>16001.5</v>
      </c>
      <c r="YU7" s="603">
        <v>0</v>
      </c>
      <c r="YV7" s="603">
        <v>0</v>
      </c>
      <c r="YW7" s="603">
        <v>16200.55</v>
      </c>
      <c r="YX7" s="603">
        <v>2443566.8199999998</v>
      </c>
      <c r="YY7" s="603">
        <v>21341</v>
      </c>
      <c r="YZ7" s="603">
        <v>0</v>
      </c>
      <c r="ZA7" s="603">
        <v>0</v>
      </c>
      <c r="ZB7" s="603">
        <v>0</v>
      </c>
      <c r="ZC7" s="603">
        <v>24473</v>
      </c>
      <c r="ZD7" s="603">
        <v>99289.84</v>
      </c>
      <c r="ZE7" s="603">
        <v>1264564.71</v>
      </c>
      <c r="ZF7" s="603">
        <v>0</v>
      </c>
      <c r="ZG7" s="603">
        <v>138722</v>
      </c>
      <c r="ZH7" s="603">
        <v>18736.5</v>
      </c>
      <c r="ZI7" s="603">
        <v>14155.69</v>
      </c>
      <c r="ZJ7" s="603">
        <v>22460</v>
      </c>
      <c r="ZK7" s="603">
        <v>0</v>
      </c>
      <c r="ZL7" s="603">
        <v>0</v>
      </c>
      <c r="ZM7" s="603">
        <v>506166</v>
      </c>
      <c r="ZN7" s="603">
        <v>4330669.6099999994</v>
      </c>
      <c r="ZO7" s="603">
        <v>36221.5</v>
      </c>
      <c r="ZP7" s="603">
        <v>339078.05</v>
      </c>
      <c r="ZQ7" s="603">
        <v>493781.1</v>
      </c>
      <c r="ZR7" s="603">
        <v>69443</v>
      </c>
      <c r="ZS7" s="603">
        <v>68300.94</v>
      </c>
      <c r="ZT7" s="603">
        <v>52136.5</v>
      </c>
      <c r="ZU7" s="603">
        <v>137001</v>
      </c>
      <c r="ZV7" s="603">
        <v>93773</v>
      </c>
      <c r="ZW7" s="603">
        <v>387565.25</v>
      </c>
      <c r="ZX7" s="603">
        <v>135915.5</v>
      </c>
      <c r="ZY7" s="603">
        <v>26705.38</v>
      </c>
      <c r="ZZ7" s="603">
        <v>162586.25</v>
      </c>
      <c r="AAA7" s="603">
        <v>25042.5</v>
      </c>
      <c r="AAB7" s="603">
        <v>22865.5</v>
      </c>
      <c r="AAC7" s="603">
        <v>4087.5</v>
      </c>
      <c r="AAD7" s="603">
        <v>32804.25</v>
      </c>
      <c r="AAE7" s="603">
        <v>1</v>
      </c>
      <c r="AAF7" s="603">
        <v>0</v>
      </c>
      <c r="AAG7" s="603">
        <v>8615</v>
      </c>
      <c r="AAH7" s="603">
        <v>0</v>
      </c>
      <c r="AAI7" s="603">
        <v>-33156.160000000003</v>
      </c>
      <c r="AAJ7" s="603">
        <v>1620047.6</v>
      </c>
      <c r="AAK7" s="603">
        <v>9650</v>
      </c>
      <c r="AAL7" s="603">
        <v>43245.25</v>
      </c>
      <c r="AAM7" s="603">
        <v>10446</v>
      </c>
      <c r="AAN7" s="603">
        <v>0</v>
      </c>
      <c r="AAO7" s="603">
        <v>12187</v>
      </c>
      <c r="AAP7" s="603">
        <v>8965.73</v>
      </c>
      <c r="AAQ7" s="603">
        <v>16608600.27</v>
      </c>
      <c r="AAR7" s="603">
        <v>4136.75</v>
      </c>
      <c r="AAS7" s="603">
        <v>8682.5</v>
      </c>
      <c r="AAT7" s="603">
        <v>153895.5</v>
      </c>
      <c r="AAU7" s="603">
        <v>204828</v>
      </c>
      <c r="AAV7" s="603">
        <v>0</v>
      </c>
      <c r="AAW7" s="603">
        <v>3728.5</v>
      </c>
      <c r="AAX7" s="603">
        <v>153280.5</v>
      </c>
      <c r="AAY7" s="603">
        <v>433691.81</v>
      </c>
      <c r="AAZ7" s="603">
        <v>72385.240000000005</v>
      </c>
      <c r="ABA7" s="603">
        <v>125380.95</v>
      </c>
      <c r="ABB7" s="603">
        <v>1262525</v>
      </c>
      <c r="ABC7" s="603">
        <v>132116</v>
      </c>
      <c r="ABD7" s="603">
        <v>0</v>
      </c>
      <c r="ABE7" s="603">
        <v>0</v>
      </c>
      <c r="ABF7" s="603">
        <v>12121.2</v>
      </c>
      <c r="ABG7" s="603">
        <v>12227.75</v>
      </c>
      <c r="ABH7" s="603">
        <v>221663.05</v>
      </c>
      <c r="ABI7" s="603">
        <v>0</v>
      </c>
      <c r="ABJ7" s="603">
        <v>1606351</v>
      </c>
      <c r="ABK7" s="603">
        <v>1112970.5799999998</v>
      </c>
      <c r="ABL7" s="603">
        <v>196293.5</v>
      </c>
      <c r="ABM7" s="603">
        <v>8085</v>
      </c>
      <c r="ABN7" s="603">
        <v>0</v>
      </c>
      <c r="ABO7" s="603">
        <v>0</v>
      </c>
      <c r="ABP7" s="603">
        <v>0</v>
      </c>
      <c r="ABQ7" s="603">
        <v>7226912.7200000007</v>
      </c>
      <c r="ABR7" s="603">
        <v>51544</v>
      </c>
      <c r="ABS7" s="603">
        <v>221321.2</v>
      </c>
      <c r="ABT7" s="603">
        <v>2855</v>
      </c>
      <c r="ABU7" s="603">
        <v>114019</v>
      </c>
      <c r="ABV7" s="603">
        <v>13993</v>
      </c>
      <c r="ABW7" s="603">
        <v>16241</v>
      </c>
      <c r="ABX7" s="603">
        <v>316891.75</v>
      </c>
      <c r="ABY7" s="603">
        <v>0</v>
      </c>
      <c r="ABZ7" s="603">
        <v>15633728.01</v>
      </c>
      <c r="ACA7" s="603">
        <v>58052.85</v>
      </c>
      <c r="ACB7" s="603">
        <v>65994.25</v>
      </c>
      <c r="ACC7" s="603">
        <v>76331</v>
      </c>
      <c r="ACD7" s="603">
        <v>76415</v>
      </c>
      <c r="ACE7" s="603">
        <v>709006</v>
      </c>
      <c r="ACF7" s="603">
        <v>263705.02</v>
      </c>
      <c r="ACG7" s="603">
        <v>25290</v>
      </c>
      <c r="ACH7" s="603">
        <v>2275.75</v>
      </c>
      <c r="ACI7" s="603">
        <v>34959.5</v>
      </c>
      <c r="ACJ7" s="603">
        <v>0</v>
      </c>
      <c r="ACK7" s="603">
        <v>17965660.149999999</v>
      </c>
      <c r="ACL7" s="603">
        <v>22184</v>
      </c>
      <c r="ACM7" s="603">
        <v>61881</v>
      </c>
      <c r="ACN7" s="603">
        <v>246226.25</v>
      </c>
      <c r="ACO7" s="603">
        <v>0</v>
      </c>
      <c r="ACP7" s="603">
        <v>183368.25</v>
      </c>
      <c r="ACQ7" s="603">
        <v>87139</v>
      </c>
      <c r="ACR7" s="603">
        <v>1254214.02</v>
      </c>
      <c r="ACS7" s="603">
        <v>3454110.57</v>
      </c>
      <c r="ACT7" s="603">
        <v>17969.88</v>
      </c>
      <c r="ACU7" s="603">
        <v>40849</v>
      </c>
      <c r="ACV7" s="603">
        <v>343759</v>
      </c>
      <c r="ACW7" s="603">
        <v>399984</v>
      </c>
      <c r="ACX7" s="603">
        <v>1151684</v>
      </c>
      <c r="ACY7" s="603">
        <v>110234.5</v>
      </c>
      <c r="ACZ7" s="603">
        <v>93531</v>
      </c>
      <c r="ADA7" s="603">
        <v>30143</v>
      </c>
      <c r="ADB7" s="603">
        <v>0</v>
      </c>
      <c r="ADC7" s="603">
        <v>59702.25</v>
      </c>
      <c r="ADD7" s="603">
        <v>137763.6</v>
      </c>
      <c r="ADE7" s="603">
        <v>3535</v>
      </c>
      <c r="ADF7" s="603">
        <v>0</v>
      </c>
      <c r="ADG7" s="603">
        <v>111651</v>
      </c>
      <c r="ADH7" s="603">
        <v>1088424.5</v>
      </c>
      <c r="ADI7" s="603">
        <v>399478.28</v>
      </c>
      <c r="ADJ7" s="603">
        <v>0</v>
      </c>
      <c r="ADK7" s="603">
        <v>11460.76</v>
      </c>
      <c r="ADL7" s="603">
        <v>700</v>
      </c>
      <c r="ADM7" s="603">
        <v>1180</v>
      </c>
      <c r="ADN7" s="603">
        <v>134748.55000000002</v>
      </c>
      <c r="ADO7" s="603">
        <v>13474.75</v>
      </c>
      <c r="ADP7" s="603">
        <v>216757</v>
      </c>
      <c r="ADQ7" s="603">
        <v>98215056.479999989</v>
      </c>
      <c r="ADR7" s="603">
        <v>191471</v>
      </c>
      <c r="ADS7" s="603">
        <v>154968</v>
      </c>
      <c r="ADT7" s="603">
        <v>35584</v>
      </c>
      <c r="ADU7" s="603">
        <v>1321261.8</v>
      </c>
      <c r="ADV7" s="603">
        <v>53918</v>
      </c>
      <c r="ADW7" s="603">
        <v>22342</v>
      </c>
      <c r="ADX7" s="603">
        <v>0</v>
      </c>
      <c r="ADY7" s="603">
        <v>1712</v>
      </c>
      <c r="ADZ7" s="603">
        <v>50109</v>
      </c>
      <c r="AEA7" s="603">
        <v>13239858.040000001</v>
      </c>
      <c r="AEB7" s="603">
        <v>6881828.3500000006</v>
      </c>
      <c r="AEC7" s="603">
        <v>870225.15</v>
      </c>
      <c r="AED7" s="603">
        <v>209227.5</v>
      </c>
      <c r="AEE7" s="603">
        <v>3839314.5</v>
      </c>
      <c r="AEF7" s="603">
        <v>676643.15999999992</v>
      </c>
      <c r="AEG7" s="603">
        <v>256316.5</v>
      </c>
      <c r="AEH7" s="603">
        <v>189637.75</v>
      </c>
      <c r="AEI7" s="603">
        <v>245203.75</v>
      </c>
      <c r="AEJ7" s="603">
        <v>144677</v>
      </c>
      <c r="AEK7" s="603">
        <v>53713.5</v>
      </c>
      <c r="AEL7" s="603">
        <v>478679.25</v>
      </c>
      <c r="AEM7" s="603">
        <v>224380.04</v>
      </c>
      <c r="AEN7" s="603">
        <v>23478</v>
      </c>
      <c r="AEO7" s="603">
        <v>86049.75</v>
      </c>
      <c r="AEP7" s="603">
        <v>90505</v>
      </c>
      <c r="AEQ7" s="603">
        <v>0</v>
      </c>
      <c r="AER7" s="603">
        <v>293248.25</v>
      </c>
      <c r="AES7" s="603">
        <v>707627.15</v>
      </c>
      <c r="AET7" s="603">
        <v>94200</v>
      </c>
      <c r="AEU7" s="603">
        <v>13302391.459999999</v>
      </c>
      <c r="AEV7" s="603">
        <v>71241</v>
      </c>
      <c r="AEW7" s="603">
        <v>46178</v>
      </c>
      <c r="AEX7" s="603">
        <v>10656</v>
      </c>
      <c r="AEY7" s="603">
        <v>36477.5</v>
      </c>
      <c r="AEZ7" s="603">
        <v>171441.5</v>
      </c>
      <c r="AFA7" s="603">
        <v>0</v>
      </c>
      <c r="AFB7" s="603">
        <v>62399.39</v>
      </c>
      <c r="AFC7" s="603">
        <v>11341</v>
      </c>
      <c r="AFD7" s="603">
        <v>10666.11</v>
      </c>
      <c r="AFE7" s="603">
        <v>5127440.3600000003</v>
      </c>
      <c r="AFF7" s="603">
        <v>3885481.53</v>
      </c>
      <c r="AFG7" s="603">
        <v>372264</v>
      </c>
      <c r="AFH7" s="603">
        <v>147979</v>
      </c>
      <c r="AFI7" s="603">
        <v>329481.09000000003</v>
      </c>
      <c r="AFJ7" s="603">
        <v>257336.58</v>
      </c>
      <c r="AFK7" s="603">
        <v>20020</v>
      </c>
      <c r="AFL7" s="603">
        <v>134955.57</v>
      </c>
      <c r="AFM7" s="603">
        <v>121189.5</v>
      </c>
      <c r="AFN7" s="603">
        <v>45321.75</v>
      </c>
      <c r="AFO7" s="603">
        <v>69552</v>
      </c>
      <c r="AFP7" s="603">
        <v>86919</v>
      </c>
      <c r="AFQ7" s="603">
        <v>143930</v>
      </c>
      <c r="AFR7" s="603">
        <v>5026124</v>
      </c>
      <c r="AFS7" s="603">
        <v>508441.2</v>
      </c>
      <c r="AFT7" s="603">
        <v>105829.7</v>
      </c>
      <c r="AFU7" s="603">
        <v>85723.090000000011</v>
      </c>
      <c r="AFV7" s="603">
        <v>50173</v>
      </c>
      <c r="AFW7" s="603">
        <v>81695</v>
      </c>
      <c r="AFX7" s="603">
        <v>74691</v>
      </c>
      <c r="AFY7" s="603">
        <v>105803</v>
      </c>
      <c r="AFZ7" s="603">
        <v>164257.5</v>
      </c>
      <c r="AGA7" s="603">
        <v>13114.35</v>
      </c>
      <c r="AGB7" s="603">
        <v>570814.19999999995</v>
      </c>
      <c r="AGC7" s="603">
        <v>13187</v>
      </c>
      <c r="AGD7" s="603">
        <v>20352629.300000001</v>
      </c>
      <c r="AGE7" s="603">
        <v>106368.75</v>
      </c>
      <c r="AGF7" s="603">
        <v>56959.47</v>
      </c>
      <c r="AGG7" s="603">
        <v>5588.7</v>
      </c>
      <c r="AGH7" s="603">
        <v>187639</v>
      </c>
      <c r="AGI7" s="603">
        <v>6720.75</v>
      </c>
      <c r="AGJ7" s="603">
        <v>33521</v>
      </c>
      <c r="AGK7" s="603">
        <v>138009.5</v>
      </c>
      <c r="AGL7" s="603">
        <v>93399.75</v>
      </c>
      <c r="AGM7" s="603">
        <v>45456.5</v>
      </c>
      <c r="AGN7" s="603">
        <v>27011.75</v>
      </c>
      <c r="AGO7" s="603">
        <v>11281205.74</v>
      </c>
      <c r="AGP7" s="603">
        <v>500590</v>
      </c>
      <c r="AGQ7" s="603">
        <v>134649.1</v>
      </c>
      <c r="AGR7" s="603">
        <v>16804.5</v>
      </c>
      <c r="AGS7" s="603">
        <v>439981.55</v>
      </c>
      <c r="AGT7" s="603">
        <v>170126</v>
      </c>
      <c r="AGU7" s="603">
        <v>15064</v>
      </c>
      <c r="AGV7" s="603">
        <v>22644</v>
      </c>
      <c r="AGW7" s="603">
        <v>25846085.419999998</v>
      </c>
      <c r="AGX7" s="603">
        <v>6497133.9299999997</v>
      </c>
      <c r="AGY7" s="603">
        <v>0</v>
      </c>
      <c r="AGZ7" s="603">
        <v>169385</v>
      </c>
      <c r="AHA7" s="603">
        <v>841045</v>
      </c>
      <c r="AHB7" s="603">
        <v>138971.81</v>
      </c>
      <c r="AHC7" s="603">
        <v>28954</v>
      </c>
      <c r="AHD7" s="603">
        <v>41978</v>
      </c>
      <c r="AHE7" s="603">
        <v>9736</v>
      </c>
      <c r="AHF7" s="603">
        <v>36508.769999999997</v>
      </c>
      <c r="AHG7" s="603">
        <v>37862</v>
      </c>
      <c r="AHH7" s="603">
        <v>116207.93000000002</v>
      </c>
      <c r="AHI7" s="603">
        <v>46631</v>
      </c>
      <c r="AHJ7" s="603">
        <v>19720.5</v>
      </c>
      <c r="AHK7" s="603">
        <v>265259</v>
      </c>
      <c r="AHL7" s="603">
        <v>37058.5</v>
      </c>
      <c r="AHM7" s="603">
        <v>34558</v>
      </c>
      <c r="AHN7" s="603">
        <v>2661198.7000000002</v>
      </c>
      <c r="AHO7" s="603">
        <v>294271</v>
      </c>
      <c r="AHP7" s="603">
        <v>7429.5</v>
      </c>
      <c r="AHQ7" s="603">
        <v>122695</v>
      </c>
      <c r="AHR7" s="603">
        <v>203610.75</v>
      </c>
      <c r="AHS7" s="603">
        <v>7844.75</v>
      </c>
      <c r="AHT7" s="603">
        <v>8674</v>
      </c>
      <c r="AHU7" s="603">
        <v>0</v>
      </c>
      <c r="AHV7" s="603">
        <v>0</v>
      </c>
      <c r="AHW7" s="603">
        <f t="shared" si="0"/>
        <v>977183273.06000042</v>
      </c>
    </row>
    <row r="8" spans="1:907" x14ac:dyDescent="0.6">
      <c r="A8" s="601">
        <v>7</v>
      </c>
      <c r="B8" s="261" t="s">
        <v>845</v>
      </c>
      <c r="C8" s="260" t="s">
        <v>660</v>
      </c>
      <c r="D8" s="603">
        <v>73527804.210000008</v>
      </c>
      <c r="E8" s="603">
        <v>1670152.42</v>
      </c>
      <c r="F8" s="603">
        <v>5904097.9800000014</v>
      </c>
      <c r="G8" s="603">
        <v>1061630.8699999999</v>
      </c>
      <c r="H8" s="603">
        <v>4187826.41</v>
      </c>
      <c r="I8" s="603">
        <v>828493.53</v>
      </c>
      <c r="J8" s="603">
        <v>2390311.38</v>
      </c>
      <c r="K8" s="603">
        <v>1109376.8299999998</v>
      </c>
      <c r="L8" s="603">
        <v>1883460.0299999998</v>
      </c>
      <c r="M8" s="603">
        <v>1251243.5999999999</v>
      </c>
      <c r="N8" s="603">
        <v>727538.07</v>
      </c>
      <c r="O8" s="603">
        <v>1861476.0800000003</v>
      </c>
      <c r="P8" s="603">
        <v>354253.06</v>
      </c>
      <c r="Q8" s="603">
        <v>1931034.6199999999</v>
      </c>
      <c r="R8" s="603">
        <v>614177.86</v>
      </c>
      <c r="S8" s="603">
        <v>2780810.96</v>
      </c>
      <c r="T8" s="603">
        <v>5252553.3900000006</v>
      </c>
      <c r="U8" s="603">
        <v>750001</v>
      </c>
      <c r="V8" s="603">
        <v>64428.639999999999</v>
      </c>
      <c r="W8" s="603">
        <v>41230435.5</v>
      </c>
      <c r="X8" s="603">
        <v>7942152.3399999999</v>
      </c>
      <c r="Y8" s="603">
        <v>1466260.75</v>
      </c>
      <c r="Z8" s="603">
        <v>690077.02</v>
      </c>
      <c r="AA8" s="603">
        <v>1102747</v>
      </c>
      <c r="AB8" s="603">
        <v>820652.7699999999</v>
      </c>
      <c r="AC8" s="603">
        <v>342916.24</v>
      </c>
      <c r="AD8" s="603">
        <v>10020410.779999999</v>
      </c>
      <c r="AE8" s="603">
        <v>766887.28</v>
      </c>
      <c r="AF8" s="603">
        <v>838373.00999999989</v>
      </c>
      <c r="AG8" s="603">
        <v>10156032.5</v>
      </c>
      <c r="AH8" s="603">
        <v>601342.25</v>
      </c>
      <c r="AI8" s="603">
        <v>4100709.51</v>
      </c>
      <c r="AJ8" s="603">
        <v>1488138.83</v>
      </c>
      <c r="AK8" s="603">
        <v>509707.44999999995</v>
      </c>
      <c r="AL8" s="603">
        <v>532055.30000000005</v>
      </c>
      <c r="AM8" s="603">
        <v>280780.02000000008</v>
      </c>
      <c r="AN8" s="603">
        <v>805518.30999999994</v>
      </c>
      <c r="AO8" s="603">
        <v>255940.25</v>
      </c>
      <c r="AP8" s="603">
        <v>346192.08999999997</v>
      </c>
      <c r="AQ8" s="603">
        <v>510665.70000000007</v>
      </c>
      <c r="AR8" s="603">
        <v>763621.41</v>
      </c>
      <c r="AS8" s="603">
        <v>359811.09</v>
      </c>
      <c r="AT8" s="603">
        <v>142479.61000000002</v>
      </c>
      <c r="AU8" s="603">
        <v>45881186.159999996</v>
      </c>
      <c r="AV8" s="603">
        <v>684680.5</v>
      </c>
      <c r="AW8" s="603">
        <v>1351533.03</v>
      </c>
      <c r="AX8" s="603">
        <v>1470069.5</v>
      </c>
      <c r="AY8" s="603">
        <v>2287535.54</v>
      </c>
      <c r="AZ8" s="603">
        <v>2213602.7300000004</v>
      </c>
      <c r="BA8" s="603">
        <v>672417.87999999989</v>
      </c>
      <c r="BB8" s="603">
        <v>1102438.3700000001</v>
      </c>
      <c r="BC8" s="603">
        <v>611101.40999999992</v>
      </c>
      <c r="BD8" s="603">
        <v>758388.13</v>
      </c>
      <c r="BE8" s="603">
        <v>213007.5</v>
      </c>
      <c r="BF8" s="603">
        <v>964899.23</v>
      </c>
      <c r="BG8" s="603">
        <v>8718752.3699999992</v>
      </c>
      <c r="BH8" s="603">
        <v>67738.84</v>
      </c>
      <c r="BI8" s="603">
        <v>902092</v>
      </c>
      <c r="BJ8" s="603">
        <v>25741228.440000001</v>
      </c>
      <c r="BK8" s="603">
        <v>18426946.960000001</v>
      </c>
      <c r="BL8" s="603">
        <v>999713.91999999981</v>
      </c>
      <c r="BM8" s="603">
        <v>1414453.5099999998</v>
      </c>
      <c r="BN8" s="603">
        <v>1097503.6400000001</v>
      </c>
      <c r="BO8" s="603">
        <v>1232406.47</v>
      </c>
      <c r="BP8" s="603">
        <v>1212645.4200000002</v>
      </c>
      <c r="BQ8" s="603">
        <v>234161.02</v>
      </c>
      <c r="BR8" s="603">
        <v>343950.5</v>
      </c>
      <c r="BS8" s="603">
        <v>30780255.239999998</v>
      </c>
      <c r="BT8" s="603">
        <v>2983313.1100000003</v>
      </c>
      <c r="BU8" s="603">
        <v>799072.83</v>
      </c>
      <c r="BV8" s="603">
        <v>3179216.9999999995</v>
      </c>
      <c r="BW8" s="603">
        <v>1916446.07</v>
      </c>
      <c r="BX8" s="603">
        <v>771747.12</v>
      </c>
      <c r="BY8" s="603">
        <v>1186685.07</v>
      </c>
      <c r="BZ8" s="603">
        <v>827912.8</v>
      </c>
      <c r="CA8" s="603">
        <v>6754241.0299999993</v>
      </c>
      <c r="CB8" s="603">
        <v>1217019</v>
      </c>
      <c r="CC8" s="603">
        <v>862943.10999999987</v>
      </c>
      <c r="CD8" s="603">
        <v>1214221.4099999999</v>
      </c>
      <c r="CE8" s="603">
        <v>1128602.33</v>
      </c>
      <c r="CF8" s="603">
        <v>370897.58</v>
      </c>
      <c r="CG8" s="603">
        <v>243822.71000000002</v>
      </c>
      <c r="CH8" s="603">
        <v>70150496.560000002</v>
      </c>
      <c r="CI8" s="603">
        <v>533329.27</v>
      </c>
      <c r="CJ8" s="603">
        <v>4799037.78</v>
      </c>
      <c r="CK8" s="603">
        <v>676899.40999999992</v>
      </c>
      <c r="CL8" s="603">
        <v>985764.67999999993</v>
      </c>
      <c r="CM8" s="603">
        <v>1394955.5</v>
      </c>
      <c r="CN8" s="603">
        <v>893494.34</v>
      </c>
      <c r="CO8" s="603">
        <v>2485899.6800000002</v>
      </c>
      <c r="CP8" s="603">
        <v>396816.23000000004</v>
      </c>
      <c r="CQ8" s="603">
        <v>767728.61</v>
      </c>
      <c r="CR8" s="603">
        <v>676080.6399999999</v>
      </c>
      <c r="CS8" s="603">
        <v>1061542.28</v>
      </c>
      <c r="CT8" s="603">
        <v>673363.57000000007</v>
      </c>
      <c r="CU8" s="603">
        <v>24514528.769999992</v>
      </c>
      <c r="CV8" s="603">
        <v>374164.91000000003</v>
      </c>
      <c r="CW8" s="603">
        <v>1154863.1100000001</v>
      </c>
      <c r="CX8" s="603">
        <v>2314927.5799999996</v>
      </c>
      <c r="CY8" s="603">
        <v>767157.64999999991</v>
      </c>
      <c r="CZ8" s="603">
        <v>2104335.7600000002</v>
      </c>
      <c r="DA8" s="603">
        <v>561223.04999999993</v>
      </c>
      <c r="DB8" s="603">
        <v>794300.1</v>
      </c>
      <c r="DC8" s="603">
        <v>27872612.680000003</v>
      </c>
      <c r="DD8" s="603">
        <v>16807064.780000001</v>
      </c>
      <c r="DE8" s="603">
        <v>1293372.1500000001</v>
      </c>
      <c r="DF8" s="603">
        <v>915427.38</v>
      </c>
      <c r="DG8" s="603">
        <v>5671377.7399999993</v>
      </c>
      <c r="DH8" s="603">
        <v>867121.02</v>
      </c>
      <c r="DI8" s="603">
        <v>894561.55999999994</v>
      </c>
      <c r="DJ8" s="603">
        <v>847072.40999999992</v>
      </c>
      <c r="DK8" s="603">
        <v>542048.68999999994</v>
      </c>
      <c r="DL8" s="603">
        <v>63973881.810000002</v>
      </c>
      <c r="DM8" s="603">
        <v>2109007.2199999997</v>
      </c>
      <c r="DN8" s="603">
        <v>1367241.3</v>
      </c>
      <c r="DO8" s="603">
        <v>3085419.6199999996</v>
      </c>
      <c r="DP8" s="603">
        <v>2483813.41</v>
      </c>
      <c r="DQ8" s="603">
        <v>1277073.29</v>
      </c>
      <c r="DR8" s="603">
        <v>1344904.25</v>
      </c>
      <c r="DS8" s="603">
        <v>753914.17999999993</v>
      </c>
      <c r="DT8" s="603">
        <v>3518333.4000000004</v>
      </c>
      <c r="DU8" s="603">
        <v>19383575.389999997</v>
      </c>
      <c r="DV8" s="603">
        <v>824669.17</v>
      </c>
      <c r="DW8" s="603">
        <v>6704995.879999999</v>
      </c>
      <c r="DX8" s="603">
        <v>6026113.370000001</v>
      </c>
      <c r="DY8" s="603">
        <v>1778490.87</v>
      </c>
      <c r="DZ8" s="603">
        <v>2816464.31</v>
      </c>
      <c r="EA8" s="603">
        <v>948250.85000000009</v>
      </c>
      <c r="EB8" s="603">
        <v>361057.63999999996</v>
      </c>
      <c r="EC8" s="603">
        <v>896796.15999999992</v>
      </c>
      <c r="ED8" s="603">
        <v>387311.74</v>
      </c>
      <c r="EE8" s="603">
        <v>4285651.63</v>
      </c>
      <c r="EF8" s="603">
        <v>15961302.049999999</v>
      </c>
      <c r="EG8" s="603">
        <v>11662202.66</v>
      </c>
      <c r="EH8" s="603">
        <v>1100794.22</v>
      </c>
      <c r="EI8" s="603">
        <v>1650930.52</v>
      </c>
      <c r="EJ8" s="603">
        <v>1298595.1999999997</v>
      </c>
      <c r="EK8" s="603">
        <v>2028977.12</v>
      </c>
      <c r="EL8" s="603">
        <v>4118269.3100000005</v>
      </c>
      <c r="EM8" s="603">
        <v>987883.5</v>
      </c>
      <c r="EN8" s="603">
        <v>1297380.5999999999</v>
      </c>
      <c r="EO8" s="603">
        <v>48561521.369999997</v>
      </c>
      <c r="EP8" s="603">
        <v>1163792.04</v>
      </c>
      <c r="EQ8" s="603">
        <v>908736.76</v>
      </c>
      <c r="ER8" s="603">
        <v>1592214.6800000002</v>
      </c>
      <c r="ES8" s="603">
        <v>549300.92000000004</v>
      </c>
      <c r="ET8" s="603">
        <v>344866.36</v>
      </c>
      <c r="EU8" s="603">
        <v>1591239.74</v>
      </c>
      <c r="EV8" s="603">
        <v>2672730.9600000004</v>
      </c>
      <c r="EW8" s="603">
        <v>175101.98999999993</v>
      </c>
      <c r="EX8" s="603">
        <v>23422697.409999996</v>
      </c>
      <c r="EY8" s="603">
        <v>327942.75</v>
      </c>
      <c r="EZ8" s="603">
        <v>802437.29999999993</v>
      </c>
      <c r="FA8" s="603">
        <v>966659.92999999993</v>
      </c>
      <c r="FB8" s="603">
        <v>2630958.31</v>
      </c>
      <c r="FC8" s="603">
        <v>2807281.58</v>
      </c>
      <c r="FD8" s="603">
        <v>2028990.9100000001</v>
      </c>
      <c r="FE8" s="603">
        <v>2053552.35</v>
      </c>
      <c r="FF8" s="603">
        <v>649923.82000000007</v>
      </c>
      <c r="FG8" s="603">
        <v>499393.24</v>
      </c>
      <c r="FH8" s="603">
        <v>761995.42999999993</v>
      </c>
      <c r="FI8" s="603">
        <v>330183</v>
      </c>
      <c r="FJ8" s="603">
        <v>15187189.310000001</v>
      </c>
      <c r="FK8" s="603">
        <v>539369.79</v>
      </c>
      <c r="FL8" s="603">
        <v>960527.55</v>
      </c>
      <c r="FM8" s="603">
        <v>709945.44</v>
      </c>
      <c r="FN8" s="603">
        <v>2022008.09</v>
      </c>
      <c r="FO8" s="603">
        <v>910029.48999999987</v>
      </c>
      <c r="FP8" s="603">
        <v>231930.04</v>
      </c>
      <c r="FQ8" s="603">
        <v>127207</v>
      </c>
      <c r="FR8" s="603">
        <v>55201769</v>
      </c>
      <c r="FS8" s="603">
        <v>2136268.31</v>
      </c>
      <c r="FT8" s="603">
        <v>2334151.4700000002</v>
      </c>
      <c r="FU8" s="603">
        <v>1303723.6400000001</v>
      </c>
      <c r="FV8" s="603">
        <v>1808897.6700000002</v>
      </c>
      <c r="FW8" s="603">
        <v>976392.9</v>
      </c>
      <c r="FX8" s="603">
        <v>1367335.33</v>
      </c>
      <c r="FY8" s="603">
        <v>1157180.5900000001</v>
      </c>
      <c r="FZ8" s="603">
        <v>1338872.0999999999</v>
      </c>
      <c r="GA8" s="603">
        <v>1041412</v>
      </c>
      <c r="GB8" s="603">
        <v>2305449.1100000003</v>
      </c>
      <c r="GC8" s="603">
        <v>655853.57999999996</v>
      </c>
      <c r="GD8" s="603">
        <v>601355.59000000008</v>
      </c>
      <c r="GE8" s="603">
        <v>199506</v>
      </c>
      <c r="GF8" s="603">
        <v>24242590.799999997</v>
      </c>
      <c r="GG8" s="603">
        <v>733014.86</v>
      </c>
      <c r="GH8" s="603">
        <v>619120.74000000011</v>
      </c>
      <c r="GI8" s="603">
        <v>6100091.0999999996</v>
      </c>
      <c r="GJ8" s="603">
        <v>942574.84</v>
      </c>
      <c r="GK8" s="603">
        <v>1050106.43</v>
      </c>
      <c r="GL8" s="603">
        <v>717840.25</v>
      </c>
      <c r="GM8" s="603">
        <v>5040926.57</v>
      </c>
      <c r="GN8" s="603">
        <v>167214.75</v>
      </c>
      <c r="GO8" s="603">
        <v>700708.9</v>
      </c>
      <c r="GP8" s="603">
        <v>317399.5</v>
      </c>
      <c r="GQ8" s="603">
        <v>333547.3</v>
      </c>
      <c r="GR8" s="603">
        <v>15484259.73</v>
      </c>
      <c r="GS8" s="603">
        <v>3673045.03</v>
      </c>
      <c r="GT8" s="603">
        <v>668753.65999999992</v>
      </c>
      <c r="GU8" s="603">
        <v>3237623.5300000003</v>
      </c>
      <c r="GV8" s="603">
        <v>392225.4</v>
      </c>
      <c r="GW8" s="603">
        <v>1153737.01</v>
      </c>
      <c r="GX8" s="603">
        <v>1164953.9700000002</v>
      </c>
      <c r="GY8" s="603">
        <v>302715.73</v>
      </c>
      <c r="GZ8" s="603">
        <v>12866765.580000002</v>
      </c>
      <c r="HA8" s="603">
        <v>1199101.0899999999</v>
      </c>
      <c r="HB8" s="603">
        <v>1392483.2199999997</v>
      </c>
      <c r="HC8" s="603">
        <v>942041.50000000023</v>
      </c>
      <c r="HD8" s="603">
        <v>37011445.240000002</v>
      </c>
      <c r="HE8" s="603">
        <v>1201016.43</v>
      </c>
      <c r="HF8" s="603">
        <v>10097944.310000001</v>
      </c>
      <c r="HG8" s="603">
        <v>1513631.95</v>
      </c>
      <c r="HH8" s="603">
        <v>1841574.1099999996</v>
      </c>
      <c r="HI8" s="603">
        <v>2762217</v>
      </c>
      <c r="HJ8" s="603">
        <v>368321.06</v>
      </c>
      <c r="HK8" s="603">
        <v>4744146.95</v>
      </c>
      <c r="HL8" s="603">
        <v>9325269.0700000003</v>
      </c>
      <c r="HM8" s="603">
        <v>444747.31999999995</v>
      </c>
      <c r="HN8" s="603">
        <v>1026134.75</v>
      </c>
      <c r="HO8" s="603">
        <v>437091.74000000005</v>
      </c>
      <c r="HP8" s="603">
        <v>1054646.76</v>
      </c>
      <c r="HQ8" s="603">
        <v>804585.5</v>
      </c>
      <c r="HR8" s="603">
        <v>329111.3</v>
      </c>
      <c r="HS8" s="603">
        <v>775864.54</v>
      </c>
      <c r="HT8" s="603">
        <v>23252486.440000001</v>
      </c>
      <c r="HU8" s="603">
        <v>5965624.8900000006</v>
      </c>
      <c r="HV8" s="603">
        <v>1158130.92</v>
      </c>
      <c r="HW8" s="603">
        <v>513987.43</v>
      </c>
      <c r="HX8" s="603">
        <v>759708.06</v>
      </c>
      <c r="HY8" s="603">
        <v>336179.86000000004</v>
      </c>
      <c r="HZ8" s="603">
        <v>1819749.96</v>
      </c>
      <c r="IA8" s="603">
        <v>560976.46</v>
      </c>
      <c r="IB8" s="603">
        <v>607871</v>
      </c>
      <c r="IC8" s="603">
        <v>759200.37</v>
      </c>
      <c r="ID8" s="603">
        <v>796678.76</v>
      </c>
      <c r="IE8" s="603">
        <v>648211.76</v>
      </c>
      <c r="IF8" s="603">
        <v>271345.94</v>
      </c>
      <c r="IG8" s="603">
        <v>1205743.95</v>
      </c>
      <c r="IH8" s="603">
        <v>485673.86</v>
      </c>
      <c r="II8" s="603">
        <v>437237.65000000008</v>
      </c>
      <c r="IJ8" s="603">
        <v>20728004.520000003</v>
      </c>
      <c r="IK8" s="603">
        <v>4871786.25</v>
      </c>
      <c r="IL8" s="603">
        <v>702455.88</v>
      </c>
      <c r="IM8" s="603">
        <v>1341701.2</v>
      </c>
      <c r="IN8" s="603">
        <v>2392334.1899999995</v>
      </c>
      <c r="IO8" s="603">
        <v>894148.99000000011</v>
      </c>
      <c r="IP8" s="603">
        <v>468763.16000000003</v>
      </c>
      <c r="IQ8" s="603">
        <v>386617.60000000009</v>
      </c>
      <c r="IR8" s="603">
        <v>515130.69</v>
      </c>
      <c r="IS8" s="603">
        <v>212459.99</v>
      </c>
      <c r="IT8" s="603">
        <v>430684.06999999995</v>
      </c>
      <c r="IU8" s="603">
        <v>47207860.140000001</v>
      </c>
      <c r="IV8" s="603">
        <v>9836591.1500000004</v>
      </c>
      <c r="IW8" s="603">
        <v>1775804.69</v>
      </c>
      <c r="IX8" s="603">
        <v>1215812.32</v>
      </c>
      <c r="IY8" s="603">
        <v>440472.5</v>
      </c>
      <c r="IZ8" s="603">
        <v>482237.5</v>
      </c>
      <c r="JA8" s="603">
        <v>456882.94</v>
      </c>
      <c r="JB8" s="603">
        <v>280460.14</v>
      </c>
      <c r="JC8" s="603">
        <v>911273.24999999988</v>
      </c>
      <c r="JD8" s="603">
        <v>1234549.3799999999</v>
      </c>
      <c r="JE8" s="603">
        <v>522192.73</v>
      </c>
      <c r="JF8" s="603">
        <v>422933.2</v>
      </c>
      <c r="JG8" s="603">
        <v>15118710.779999999</v>
      </c>
      <c r="JH8" s="603">
        <v>4700523.74</v>
      </c>
      <c r="JI8" s="603">
        <v>657800.88</v>
      </c>
      <c r="JJ8" s="603">
        <v>375543</v>
      </c>
      <c r="JK8" s="603">
        <v>601242.25</v>
      </c>
      <c r="JL8" s="603">
        <v>429699.93</v>
      </c>
      <c r="JM8" s="603">
        <v>17728597.400000002</v>
      </c>
      <c r="JN8" s="603">
        <v>487806.49</v>
      </c>
      <c r="JO8" s="603">
        <v>1749695.3600000003</v>
      </c>
      <c r="JP8" s="603">
        <v>2288607.64</v>
      </c>
      <c r="JQ8" s="603">
        <v>1495129.34</v>
      </c>
      <c r="JR8" s="603">
        <v>2432002.4900000002</v>
      </c>
      <c r="JS8" s="603">
        <v>398756.25</v>
      </c>
      <c r="JT8" s="603">
        <v>27418744</v>
      </c>
      <c r="JU8" s="603">
        <v>10893339.620000001</v>
      </c>
      <c r="JV8" s="603">
        <v>1016381.58</v>
      </c>
      <c r="JW8" s="603">
        <v>258828.31</v>
      </c>
      <c r="JX8" s="603">
        <v>1211724.02</v>
      </c>
      <c r="JY8" s="603">
        <v>342416.32</v>
      </c>
      <c r="JZ8" s="603">
        <v>5600764.7200000007</v>
      </c>
      <c r="KA8" s="603">
        <v>846911.21000000008</v>
      </c>
      <c r="KB8" s="603">
        <v>584085.56999999995</v>
      </c>
      <c r="KC8" s="603">
        <v>2164873.8000000003</v>
      </c>
      <c r="KD8" s="603">
        <v>1947434.18</v>
      </c>
      <c r="KE8" s="603">
        <v>1595639.4</v>
      </c>
      <c r="KF8" s="603">
        <v>250988.28</v>
      </c>
      <c r="KG8" s="603">
        <v>93441.26</v>
      </c>
      <c r="KH8" s="603">
        <v>1773301.3399999999</v>
      </c>
      <c r="KI8" s="603">
        <v>1198325.29</v>
      </c>
      <c r="KJ8" s="603">
        <v>37309511.700000003</v>
      </c>
      <c r="KK8" s="603">
        <v>1299916.95</v>
      </c>
      <c r="KL8" s="603">
        <v>1024764.56</v>
      </c>
      <c r="KM8" s="603">
        <v>2494551.34</v>
      </c>
      <c r="KN8" s="603">
        <v>2915924.6800000006</v>
      </c>
      <c r="KO8" s="603">
        <v>1304845.24</v>
      </c>
      <c r="KP8" s="603">
        <v>2051146.7799999998</v>
      </c>
      <c r="KQ8" s="603">
        <v>281672.25</v>
      </c>
      <c r="KR8" s="603">
        <v>1281729.58</v>
      </c>
      <c r="KS8" s="603">
        <v>12476828.890000001</v>
      </c>
      <c r="KT8" s="603">
        <v>1157040.73</v>
      </c>
      <c r="KU8" s="603">
        <v>991931.30000000016</v>
      </c>
      <c r="KV8" s="603">
        <v>5224848.75</v>
      </c>
      <c r="KW8" s="603">
        <v>555973.88</v>
      </c>
      <c r="KX8" s="603">
        <v>2068233.73</v>
      </c>
      <c r="KY8" s="603">
        <v>24575649.57</v>
      </c>
      <c r="KZ8" s="603">
        <v>2604027.1699999995</v>
      </c>
      <c r="LA8" s="603">
        <v>23288196.320000004</v>
      </c>
      <c r="LB8" s="603">
        <v>775774.61</v>
      </c>
      <c r="LC8" s="603">
        <v>383040</v>
      </c>
      <c r="LD8" s="603">
        <v>4193681.95</v>
      </c>
      <c r="LE8" s="603">
        <v>4558410.13</v>
      </c>
      <c r="LF8" s="603">
        <v>2023015.65</v>
      </c>
      <c r="LG8" s="603">
        <v>654094.38</v>
      </c>
      <c r="LH8" s="603">
        <v>1056799.1600000001</v>
      </c>
      <c r="LI8" s="603">
        <v>70789042.460000008</v>
      </c>
      <c r="LJ8" s="603">
        <v>3634181.9499999997</v>
      </c>
      <c r="LK8" s="603">
        <v>11847828.729999999</v>
      </c>
      <c r="LL8" s="603">
        <v>9607914.8800000027</v>
      </c>
      <c r="LM8" s="603">
        <v>1692509</v>
      </c>
      <c r="LN8" s="603">
        <v>568029.5</v>
      </c>
      <c r="LO8" s="603">
        <v>773346.37</v>
      </c>
      <c r="LP8" s="603">
        <v>647394.63</v>
      </c>
      <c r="LQ8" s="603">
        <v>1138992.73</v>
      </c>
      <c r="LR8" s="603">
        <v>1467029.57</v>
      </c>
      <c r="LS8" s="603">
        <v>200008.65</v>
      </c>
      <c r="LT8" s="603">
        <v>9511231.7699999977</v>
      </c>
      <c r="LU8" s="603">
        <v>1753051.5699999998</v>
      </c>
      <c r="LV8" s="603">
        <v>629817.64</v>
      </c>
      <c r="LW8" s="603">
        <v>35058668.5</v>
      </c>
      <c r="LX8" s="603">
        <v>8821398.9400000013</v>
      </c>
      <c r="LY8" s="603">
        <v>64642464.980000004</v>
      </c>
      <c r="LZ8" s="603">
        <v>8690489.4900000002</v>
      </c>
      <c r="MA8" s="603">
        <v>9655217.3499999996</v>
      </c>
      <c r="MB8" s="603">
        <v>4499024.2300000004</v>
      </c>
      <c r="MC8" s="603">
        <v>4543189.8999999994</v>
      </c>
      <c r="MD8" s="603">
        <v>7045863.3600000003</v>
      </c>
      <c r="ME8" s="603">
        <v>5041181.42</v>
      </c>
      <c r="MF8" s="603">
        <v>11862770.140000001</v>
      </c>
      <c r="MG8" s="603">
        <v>4225115.66</v>
      </c>
      <c r="MH8" s="603">
        <v>991749.96</v>
      </c>
      <c r="MI8" s="603">
        <v>52778674.130000003</v>
      </c>
      <c r="MJ8" s="603">
        <v>2555486.25</v>
      </c>
      <c r="MK8" s="603">
        <v>1253755.5900000001</v>
      </c>
      <c r="ML8" s="603">
        <v>236357.9</v>
      </c>
      <c r="MM8" s="603">
        <v>624540.34</v>
      </c>
      <c r="MN8" s="603">
        <v>701002.8899999999</v>
      </c>
      <c r="MO8" s="603">
        <v>448106.56</v>
      </c>
      <c r="MP8" s="603">
        <v>1050125.1200000001</v>
      </c>
      <c r="MQ8" s="603">
        <v>908524.33</v>
      </c>
      <c r="MR8" s="603">
        <v>385064.25</v>
      </c>
      <c r="MS8" s="603">
        <v>811834.96</v>
      </c>
      <c r="MT8" s="603">
        <v>317358.13999999996</v>
      </c>
      <c r="MU8" s="603">
        <v>20113580.800000004</v>
      </c>
      <c r="MV8" s="603">
        <v>102372.78</v>
      </c>
      <c r="MW8" s="603">
        <v>1751997.2</v>
      </c>
      <c r="MX8" s="603">
        <v>1073463.77</v>
      </c>
      <c r="MY8" s="603">
        <v>1294813.3900000001</v>
      </c>
      <c r="MZ8" s="603">
        <v>973140.39</v>
      </c>
      <c r="NA8" s="603">
        <v>2333350.09</v>
      </c>
      <c r="NB8" s="603">
        <v>1070158.96</v>
      </c>
      <c r="NC8" s="603">
        <v>774426</v>
      </c>
      <c r="ND8" s="603">
        <v>216542.5</v>
      </c>
      <c r="NE8" s="603">
        <v>401146.85000000003</v>
      </c>
      <c r="NF8" s="603">
        <v>37375925.359999999</v>
      </c>
      <c r="NG8" s="603">
        <v>1761444.18</v>
      </c>
      <c r="NH8" s="603">
        <v>255247.56</v>
      </c>
      <c r="NI8" s="603">
        <v>4834830.2</v>
      </c>
      <c r="NJ8" s="603">
        <v>240866.74000000002</v>
      </c>
      <c r="NK8" s="603">
        <v>939740.25</v>
      </c>
      <c r="NL8" s="603">
        <v>6078635.2199999988</v>
      </c>
      <c r="NM8" s="603">
        <v>800148.04</v>
      </c>
      <c r="NN8" s="603">
        <v>256918</v>
      </c>
      <c r="NO8" s="603">
        <v>290580.18</v>
      </c>
      <c r="NP8" s="603">
        <v>498769.24</v>
      </c>
      <c r="NQ8" s="603">
        <v>529203.92999999993</v>
      </c>
      <c r="NR8" s="603">
        <v>5634274.8399999999</v>
      </c>
      <c r="NS8" s="603">
        <v>701481.54999999993</v>
      </c>
      <c r="NT8" s="603">
        <v>376721.51</v>
      </c>
      <c r="NU8" s="603">
        <v>344781</v>
      </c>
      <c r="NV8" s="603">
        <v>945972.49</v>
      </c>
      <c r="NW8" s="603">
        <v>31132</v>
      </c>
      <c r="NX8" s="603">
        <v>116644.56</v>
      </c>
      <c r="NY8" s="603">
        <v>21702071.18</v>
      </c>
      <c r="NZ8" s="603">
        <v>3397996.3499999996</v>
      </c>
      <c r="OA8" s="603">
        <v>554723.68999999994</v>
      </c>
      <c r="OB8" s="603">
        <v>522588.67</v>
      </c>
      <c r="OC8" s="603">
        <v>556539.19999999995</v>
      </c>
      <c r="OD8" s="603">
        <v>406884.73</v>
      </c>
      <c r="OE8" s="603">
        <v>397083.41000000003</v>
      </c>
      <c r="OF8" s="603">
        <v>23070147.440000001</v>
      </c>
      <c r="OG8" s="603">
        <v>1597593.9300000002</v>
      </c>
      <c r="OH8" s="603">
        <v>850058.25</v>
      </c>
      <c r="OI8" s="603">
        <v>5422151</v>
      </c>
      <c r="OJ8" s="603">
        <v>1231177.68</v>
      </c>
      <c r="OK8" s="603">
        <v>609779</v>
      </c>
      <c r="OL8" s="603">
        <v>647291.4</v>
      </c>
      <c r="OM8" s="603">
        <v>309774.27</v>
      </c>
      <c r="ON8" s="603">
        <v>252621</v>
      </c>
      <c r="OO8" s="603">
        <v>17614144.700000003</v>
      </c>
      <c r="OP8" s="603">
        <v>2402532.5</v>
      </c>
      <c r="OQ8" s="603">
        <v>8697386.1800000016</v>
      </c>
      <c r="OR8" s="603">
        <v>1111710.54</v>
      </c>
      <c r="OS8" s="603">
        <v>696540.42999999993</v>
      </c>
      <c r="OT8" s="603">
        <v>134631.26</v>
      </c>
      <c r="OU8" s="603">
        <v>13823013.639999999</v>
      </c>
      <c r="OV8" s="603">
        <v>189644.35</v>
      </c>
      <c r="OW8" s="603">
        <v>426955.76999999996</v>
      </c>
      <c r="OX8" s="603">
        <v>1369989.47</v>
      </c>
      <c r="OY8" s="603">
        <v>1383766.82</v>
      </c>
      <c r="OZ8" s="603">
        <v>5601920.6599999992</v>
      </c>
      <c r="PA8" s="603">
        <v>404255.89000000007</v>
      </c>
      <c r="PB8" s="603">
        <v>177885.75</v>
      </c>
      <c r="PC8" s="603">
        <v>309339.5</v>
      </c>
      <c r="PD8" s="603">
        <v>33252784.780000001</v>
      </c>
      <c r="PE8" s="603">
        <v>1119645.7799999998</v>
      </c>
      <c r="PF8" s="603">
        <v>8614147.3300000001</v>
      </c>
      <c r="PG8" s="603">
        <v>780178.04</v>
      </c>
      <c r="PH8" s="603">
        <v>3143999.25</v>
      </c>
      <c r="PI8" s="603">
        <v>7140411.9299999988</v>
      </c>
      <c r="PJ8" s="603">
        <v>1452617.36</v>
      </c>
      <c r="PK8" s="603">
        <v>934613.02</v>
      </c>
      <c r="PL8" s="603">
        <v>2305529.25</v>
      </c>
      <c r="PM8" s="603">
        <v>2111144.6100000003</v>
      </c>
      <c r="PN8" s="603">
        <v>4665330.9799999995</v>
      </c>
      <c r="PO8" s="603">
        <v>9816838.8900000006</v>
      </c>
      <c r="PP8" s="603">
        <v>970979.04000000015</v>
      </c>
      <c r="PQ8" s="603">
        <v>11597492.679999998</v>
      </c>
      <c r="PR8" s="603">
        <v>1439176.8100000003</v>
      </c>
      <c r="PS8" s="603">
        <v>817041.42999999993</v>
      </c>
      <c r="PT8" s="603">
        <v>997985.38</v>
      </c>
      <c r="PU8" s="603">
        <v>1161674.6400000001</v>
      </c>
      <c r="PV8" s="603">
        <v>42092750.120000005</v>
      </c>
      <c r="PW8" s="603">
        <v>843277.44</v>
      </c>
      <c r="PX8" s="603">
        <v>890807.5</v>
      </c>
      <c r="PY8" s="603">
        <v>1680303.2500000002</v>
      </c>
      <c r="PZ8" s="603">
        <v>19603982.27</v>
      </c>
      <c r="QA8" s="603">
        <v>830805.63999999978</v>
      </c>
      <c r="QB8" s="603">
        <v>3884288.02</v>
      </c>
      <c r="QC8" s="603">
        <v>458151.03</v>
      </c>
      <c r="QD8" s="603">
        <v>8483138.0499999989</v>
      </c>
      <c r="QE8" s="603">
        <v>711056.5</v>
      </c>
      <c r="QF8" s="603">
        <v>15575389.080000002</v>
      </c>
      <c r="QG8" s="603">
        <v>1994937.99</v>
      </c>
      <c r="QH8" s="603">
        <v>1656048.71</v>
      </c>
      <c r="QI8" s="603">
        <v>16049.079999999987</v>
      </c>
      <c r="QJ8" s="603">
        <v>2001221.5</v>
      </c>
      <c r="QK8" s="603">
        <v>3463073.99</v>
      </c>
      <c r="QL8" s="603">
        <v>347669.63</v>
      </c>
      <c r="QM8" s="603">
        <v>588356.64</v>
      </c>
      <c r="QN8" s="603">
        <v>778305.8</v>
      </c>
      <c r="QO8" s="603">
        <v>7027495.5199999996</v>
      </c>
      <c r="QP8" s="603">
        <v>8443257.5</v>
      </c>
      <c r="QQ8" s="603">
        <v>470551.89</v>
      </c>
      <c r="QR8" s="603">
        <v>180060</v>
      </c>
      <c r="QS8" s="603">
        <v>384594</v>
      </c>
      <c r="QT8" s="603">
        <v>1096157.25</v>
      </c>
      <c r="QU8" s="603">
        <v>172337.3</v>
      </c>
      <c r="QV8" s="603">
        <v>37420439.369999997</v>
      </c>
      <c r="QW8" s="603">
        <v>1478645.1499999997</v>
      </c>
      <c r="QX8" s="603">
        <v>4696893.45</v>
      </c>
      <c r="QY8" s="603">
        <v>1390954.1</v>
      </c>
      <c r="QZ8" s="603">
        <v>1942918.05</v>
      </c>
      <c r="RA8" s="603">
        <v>7852634.75</v>
      </c>
      <c r="RB8" s="603">
        <v>1725154.5</v>
      </c>
      <c r="RC8" s="603">
        <v>4303494.4999999991</v>
      </c>
      <c r="RD8" s="603">
        <v>5622230.830000001</v>
      </c>
      <c r="RE8" s="603">
        <v>1225134.1599999999</v>
      </c>
      <c r="RF8" s="603">
        <v>679587.54999999993</v>
      </c>
      <c r="RG8" s="603">
        <v>567586.31999999995</v>
      </c>
      <c r="RH8" s="603">
        <v>415073.11</v>
      </c>
      <c r="RI8" s="603">
        <v>74144972.849999994</v>
      </c>
      <c r="RJ8" s="603">
        <v>8694364.9900000002</v>
      </c>
      <c r="RK8" s="603">
        <v>4305092.95</v>
      </c>
      <c r="RL8" s="603">
        <v>2822757.15</v>
      </c>
      <c r="RM8" s="603">
        <v>1483445.72</v>
      </c>
      <c r="RN8" s="603">
        <v>2745551.08</v>
      </c>
      <c r="RO8" s="603">
        <v>6433889.9699999997</v>
      </c>
      <c r="RP8" s="603">
        <v>1354481.0000000002</v>
      </c>
      <c r="RQ8" s="603">
        <v>1323628.1700000002</v>
      </c>
      <c r="RR8" s="603">
        <v>6121038.8999999985</v>
      </c>
      <c r="RS8" s="603">
        <v>8218023.6600000001</v>
      </c>
      <c r="RT8" s="603">
        <v>1015305.1300000001</v>
      </c>
      <c r="RU8" s="603">
        <v>1105773.46</v>
      </c>
      <c r="RV8" s="603">
        <v>1703466.1700000002</v>
      </c>
      <c r="RW8" s="603">
        <v>486306.4</v>
      </c>
      <c r="RX8" s="603">
        <v>1123557.6499999999</v>
      </c>
      <c r="RY8" s="603">
        <v>1114390.6599999999</v>
      </c>
      <c r="RZ8" s="603">
        <v>616030.31999999995</v>
      </c>
      <c r="SA8" s="603">
        <v>437428.5</v>
      </c>
      <c r="SB8" s="603">
        <v>436316.37000000005</v>
      </c>
      <c r="SC8" s="603">
        <v>18676006.549999997</v>
      </c>
      <c r="SD8" s="603">
        <v>1693200.44</v>
      </c>
      <c r="SE8" s="603">
        <v>1021709.1100000001</v>
      </c>
      <c r="SF8" s="603">
        <v>775603.3</v>
      </c>
      <c r="SG8" s="603">
        <v>374238.75</v>
      </c>
      <c r="SH8" s="603">
        <v>1913348.93</v>
      </c>
      <c r="SI8" s="603">
        <v>1071982.4100000001</v>
      </c>
      <c r="SJ8" s="603">
        <v>4148528.9899999998</v>
      </c>
      <c r="SK8" s="603">
        <v>983296.75000000012</v>
      </c>
      <c r="SL8" s="603">
        <v>968681.5</v>
      </c>
      <c r="SM8" s="603">
        <v>3546011.4800000004</v>
      </c>
      <c r="SN8" s="603">
        <v>344030.55</v>
      </c>
      <c r="SO8" s="603">
        <v>13714037.52</v>
      </c>
      <c r="SP8" s="603">
        <v>1665122.22</v>
      </c>
      <c r="SQ8" s="603">
        <v>1267097.33</v>
      </c>
      <c r="SR8" s="603">
        <v>5151774.7199999997</v>
      </c>
      <c r="SS8" s="603">
        <v>866155.82</v>
      </c>
      <c r="ST8" s="603">
        <v>1165376.82</v>
      </c>
      <c r="SU8" s="603">
        <v>1044918.7700000001</v>
      </c>
      <c r="SV8" s="603">
        <v>563023.87</v>
      </c>
      <c r="SW8" s="603">
        <v>25786460.130000003</v>
      </c>
      <c r="SX8" s="603">
        <v>651698.43999999994</v>
      </c>
      <c r="SY8" s="603">
        <v>1472584.6099999999</v>
      </c>
      <c r="SZ8" s="603">
        <v>614995.8899999999</v>
      </c>
      <c r="TA8" s="603">
        <v>507788.42</v>
      </c>
      <c r="TB8" s="603">
        <v>1104948.98</v>
      </c>
      <c r="TC8" s="603">
        <v>1072143.3599999999</v>
      </c>
      <c r="TD8" s="603">
        <v>4401927.21</v>
      </c>
      <c r="TE8" s="603">
        <v>559799.73</v>
      </c>
      <c r="TF8" s="603">
        <v>860172.28</v>
      </c>
      <c r="TG8" s="603">
        <v>708747.19</v>
      </c>
      <c r="TH8" s="603">
        <v>2674083.3100000005</v>
      </c>
      <c r="TI8" s="603">
        <v>825277.71</v>
      </c>
      <c r="TJ8" s="603">
        <v>768703.08000000007</v>
      </c>
      <c r="TK8" s="603">
        <v>69001334.560000002</v>
      </c>
      <c r="TL8" s="603">
        <v>1450502.4100000001</v>
      </c>
      <c r="TM8" s="603">
        <v>2170528.67</v>
      </c>
      <c r="TN8" s="603">
        <v>3383413.8400000003</v>
      </c>
      <c r="TO8" s="603">
        <v>2907590.3400000003</v>
      </c>
      <c r="TP8" s="603">
        <v>1472491.6199999999</v>
      </c>
      <c r="TQ8" s="603">
        <v>722225.66</v>
      </c>
      <c r="TR8" s="603">
        <v>11623827.07</v>
      </c>
      <c r="TS8" s="603">
        <v>2511368.5100000002</v>
      </c>
      <c r="TT8" s="603">
        <v>3335424.5500000007</v>
      </c>
      <c r="TU8" s="603">
        <v>2371513.9199999995</v>
      </c>
      <c r="TV8" s="603">
        <v>1760682.24</v>
      </c>
      <c r="TW8" s="603">
        <v>399571.17</v>
      </c>
      <c r="TX8" s="603">
        <v>1135450.0599999998</v>
      </c>
      <c r="TY8" s="603">
        <v>1493322.6400000001</v>
      </c>
      <c r="TZ8" s="603">
        <v>910320.21000000008</v>
      </c>
      <c r="UA8" s="603">
        <v>10838971.209999999</v>
      </c>
      <c r="UB8" s="603">
        <v>1033239.51</v>
      </c>
      <c r="UC8" s="603">
        <v>24240807.720000003</v>
      </c>
      <c r="UD8" s="603">
        <v>2550410.4099999997</v>
      </c>
      <c r="UE8" s="603">
        <v>710105.02</v>
      </c>
      <c r="UF8" s="603">
        <v>1159702.81</v>
      </c>
      <c r="UG8" s="603">
        <v>15612775.859999999</v>
      </c>
      <c r="UH8" s="603">
        <v>299673.96000000002</v>
      </c>
      <c r="UI8" s="603">
        <v>331965.14999999997</v>
      </c>
      <c r="UJ8" s="603">
        <v>431353.37999999995</v>
      </c>
      <c r="UK8" s="603">
        <v>681490.58</v>
      </c>
      <c r="UL8" s="603">
        <v>16020346.369999999</v>
      </c>
      <c r="UM8" s="603">
        <v>1678056.19</v>
      </c>
      <c r="UN8" s="603">
        <v>1151341.1200000001</v>
      </c>
      <c r="UO8" s="603">
        <v>2083565.74</v>
      </c>
      <c r="UP8" s="603">
        <v>1076301.17</v>
      </c>
      <c r="UQ8" s="603">
        <v>1055309.26</v>
      </c>
      <c r="UR8" s="603">
        <v>76328591.819999993</v>
      </c>
      <c r="US8" s="603">
        <v>1328870.81</v>
      </c>
      <c r="UT8" s="603">
        <v>943278.3899999999</v>
      </c>
      <c r="UU8" s="603">
        <v>13214524.209999999</v>
      </c>
      <c r="UV8" s="603">
        <v>713546</v>
      </c>
      <c r="UW8" s="603">
        <v>641150.01</v>
      </c>
      <c r="UX8" s="603">
        <v>3101143.9600000004</v>
      </c>
      <c r="UY8" s="603">
        <v>879061.29999999993</v>
      </c>
      <c r="UZ8" s="603">
        <v>529707.23</v>
      </c>
      <c r="VA8" s="603">
        <v>1156268.42</v>
      </c>
      <c r="VB8" s="603">
        <v>1994223.32</v>
      </c>
      <c r="VC8" s="603">
        <v>3809582.65</v>
      </c>
      <c r="VD8" s="603">
        <v>910437.45000000007</v>
      </c>
      <c r="VE8" s="603">
        <v>1689354.39</v>
      </c>
      <c r="VF8" s="603">
        <v>687373.04</v>
      </c>
      <c r="VG8" s="603">
        <v>387085.82</v>
      </c>
      <c r="VH8" s="603">
        <v>338988.42</v>
      </c>
      <c r="VI8" s="603">
        <v>529113.22</v>
      </c>
      <c r="VJ8" s="603">
        <v>4527341.0200000005</v>
      </c>
      <c r="VK8" s="603">
        <v>589353.2300000001</v>
      </c>
      <c r="VL8" s="603">
        <v>213334.88</v>
      </c>
      <c r="VM8" s="603">
        <v>135814.96</v>
      </c>
      <c r="VN8" s="603">
        <v>35193771.929999992</v>
      </c>
      <c r="VO8" s="603">
        <v>1455473.5</v>
      </c>
      <c r="VP8" s="603">
        <v>1012596.74</v>
      </c>
      <c r="VQ8" s="603">
        <v>2439092.1100000003</v>
      </c>
      <c r="VR8" s="603">
        <v>3627307.32</v>
      </c>
      <c r="VS8" s="603">
        <v>2932434</v>
      </c>
      <c r="VT8" s="603">
        <v>899351.02</v>
      </c>
      <c r="VU8" s="603">
        <v>906820.69</v>
      </c>
      <c r="VV8" s="603">
        <v>437943.3</v>
      </c>
      <c r="VW8" s="603">
        <v>8167059.4999999991</v>
      </c>
      <c r="VX8" s="603">
        <v>861615.44000000006</v>
      </c>
      <c r="VY8" s="603">
        <v>3984527.6</v>
      </c>
      <c r="VZ8" s="603">
        <v>1385389.94</v>
      </c>
      <c r="WA8" s="603">
        <v>464430.45999999996</v>
      </c>
      <c r="WB8" s="603">
        <v>555402.05999999994</v>
      </c>
      <c r="WC8" s="603">
        <v>174027441.54999998</v>
      </c>
      <c r="WD8" s="603">
        <v>3048899.83</v>
      </c>
      <c r="WE8" s="603">
        <v>963423.5</v>
      </c>
      <c r="WF8" s="603">
        <v>719139.29999999993</v>
      </c>
      <c r="WG8" s="603">
        <v>715627.61</v>
      </c>
      <c r="WH8" s="603">
        <v>1065655.01</v>
      </c>
      <c r="WI8" s="603">
        <v>1954671.73</v>
      </c>
      <c r="WJ8" s="603">
        <v>2755923.13</v>
      </c>
      <c r="WK8" s="603">
        <v>1268968.0800000003</v>
      </c>
      <c r="WL8" s="603">
        <v>2452437.81</v>
      </c>
      <c r="WM8" s="603">
        <v>1117977.48</v>
      </c>
      <c r="WN8" s="603">
        <v>10539114.680000002</v>
      </c>
      <c r="WO8" s="603">
        <v>2195207.75</v>
      </c>
      <c r="WP8" s="603">
        <v>1995570.75</v>
      </c>
      <c r="WQ8" s="603">
        <v>6326484.6399999997</v>
      </c>
      <c r="WR8" s="603">
        <v>1321922.47</v>
      </c>
      <c r="WS8" s="603">
        <v>2796503.7700000005</v>
      </c>
      <c r="WT8" s="603">
        <v>2328456.6</v>
      </c>
      <c r="WU8" s="603">
        <v>850841.79999999993</v>
      </c>
      <c r="WV8" s="603">
        <v>2686788.57</v>
      </c>
      <c r="WW8" s="603">
        <v>6844128.2699999996</v>
      </c>
      <c r="WX8" s="603">
        <v>853614.29</v>
      </c>
      <c r="WY8" s="603">
        <v>566713.86</v>
      </c>
      <c r="WZ8" s="603">
        <v>399140.67</v>
      </c>
      <c r="XA8" s="603">
        <v>398346.94</v>
      </c>
      <c r="XB8" s="603">
        <v>1918221</v>
      </c>
      <c r="XC8" s="603">
        <v>724817.75</v>
      </c>
      <c r="XD8" s="603">
        <v>876743</v>
      </c>
      <c r="XE8" s="603">
        <v>8396461.3899999969</v>
      </c>
      <c r="XF8" s="603">
        <v>745282.3600000001</v>
      </c>
      <c r="XG8" s="603">
        <v>529104.40999999992</v>
      </c>
      <c r="XH8" s="603">
        <v>510610.31</v>
      </c>
      <c r="XI8" s="603">
        <v>505284.73</v>
      </c>
      <c r="XJ8" s="603">
        <v>68695985.760000005</v>
      </c>
      <c r="XK8" s="603">
        <v>793381.08</v>
      </c>
      <c r="XL8" s="603">
        <v>1229077.72</v>
      </c>
      <c r="XM8" s="603">
        <v>15932845.580000002</v>
      </c>
      <c r="XN8" s="603">
        <v>1575883.72</v>
      </c>
      <c r="XO8" s="603">
        <v>1343685.8699999999</v>
      </c>
      <c r="XP8" s="603">
        <v>2542336.8400000003</v>
      </c>
      <c r="XQ8" s="603">
        <v>1338222.79</v>
      </c>
      <c r="XR8" s="603">
        <v>2840959.18</v>
      </c>
      <c r="XS8" s="603">
        <v>6627488.2999999989</v>
      </c>
      <c r="XT8" s="603">
        <v>3883474.189999999</v>
      </c>
      <c r="XU8" s="603">
        <v>620544.13000000012</v>
      </c>
      <c r="XV8" s="603">
        <v>1404619.7300000002</v>
      </c>
      <c r="XW8" s="603">
        <v>973524.5</v>
      </c>
      <c r="XX8" s="603">
        <v>1245595.24</v>
      </c>
      <c r="XY8" s="603">
        <v>1127659.79</v>
      </c>
      <c r="XZ8" s="603">
        <v>612661.34000000008</v>
      </c>
      <c r="YA8" s="603">
        <v>557234.4</v>
      </c>
      <c r="YB8" s="603">
        <v>1202546.6800000002</v>
      </c>
      <c r="YC8" s="603">
        <v>621719.52</v>
      </c>
      <c r="YD8" s="603">
        <v>637950</v>
      </c>
      <c r="YE8" s="603">
        <v>1026142.44</v>
      </c>
      <c r="YF8" s="603">
        <v>1151670.2200000002</v>
      </c>
      <c r="YG8" s="603">
        <v>55318798.560000002</v>
      </c>
      <c r="YH8" s="603">
        <v>1403648.14</v>
      </c>
      <c r="YI8" s="603">
        <v>4930139.95</v>
      </c>
      <c r="YJ8" s="603">
        <v>1100147.8500000001</v>
      </c>
      <c r="YK8" s="603">
        <v>5666726.8799999999</v>
      </c>
      <c r="YL8" s="603">
        <v>743623.64999999991</v>
      </c>
      <c r="YM8" s="603">
        <v>2441272.35</v>
      </c>
      <c r="YN8" s="603">
        <v>596935.31999999995</v>
      </c>
      <c r="YO8" s="603">
        <v>4820526.0599999996</v>
      </c>
      <c r="YP8" s="603">
        <v>3115168.4299999997</v>
      </c>
      <c r="YQ8" s="603">
        <v>2362492.06</v>
      </c>
      <c r="YR8" s="603">
        <v>1342829.4600000002</v>
      </c>
      <c r="YS8" s="603">
        <v>662511.81999999995</v>
      </c>
      <c r="YT8" s="603">
        <v>371392.76</v>
      </c>
      <c r="YU8" s="603">
        <v>440213.13000000006</v>
      </c>
      <c r="YV8" s="603">
        <v>282124.37999999995</v>
      </c>
      <c r="YW8" s="603">
        <v>665825.4800000001</v>
      </c>
      <c r="YX8" s="603">
        <v>20257370.619999997</v>
      </c>
      <c r="YY8" s="603">
        <v>1700056.02</v>
      </c>
      <c r="YZ8" s="603">
        <v>1157174.17</v>
      </c>
      <c r="ZA8" s="603">
        <v>2534559.85</v>
      </c>
      <c r="ZB8" s="603">
        <v>2844071.52</v>
      </c>
      <c r="ZC8" s="603">
        <v>457368.82999999996</v>
      </c>
      <c r="ZD8" s="603">
        <v>1752118.31</v>
      </c>
      <c r="ZE8" s="603">
        <v>25129864.339999996</v>
      </c>
      <c r="ZF8" s="603">
        <v>1017644.04</v>
      </c>
      <c r="ZG8" s="603">
        <v>3330175.49</v>
      </c>
      <c r="ZH8" s="603">
        <v>1809283.7500000002</v>
      </c>
      <c r="ZI8" s="603">
        <v>744427.69</v>
      </c>
      <c r="ZJ8" s="603">
        <v>982871.37</v>
      </c>
      <c r="ZK8" s="603">
        <v>647692.29000000015</v>
      </c>
      <c r="ZL8" s="603">
        <v>531575.25999999989</v>
      </c>
      <c r="ZM8" s="603">
        <v>4495865.8299999982</v>
      </c>
      <c r="ZN8" s="603">
        <v>58843935.210000008</v>
      </c>
      <c r="ZO8" s="603">
        <v>1048285.5400000002</v>
      </c>
      <c r="ZP8" s="603">
        <v>4386921.9500000011</v>
      </c>
      <c r="ZQ8" s="603">
        <v>10480512</v>
      </c>
      <c r="ZR8" s="603">
        <v>5196379.5499999989</v>
      </c>
      <c r="ZS8" s="603">
        <v>704637.02</v>
      </c>
      <c r="ZT8" s="603">
        <v>962788.07000000007</v>
      </c>
      <c r="ZU8" s="603">
        <v>4168083.8699999996</v>
      </c>
      <c r="ZV8" s="603">
        <v>7013641.6400000006</v>
      </c>
      <c r="ZW8" s="603">
        <v>4760004.04</v>
      </c>
      <c r="ZX8" s="603">
        <v>695987.40999999992</v>
      </c>
      <c r="ZY8" s="603">
        <v>772951.95</v>
      </c>
      <c r="ZZ8" s="603">
        <v>975917.92</v>
      </c>
      <c r="AAA8" s="603">
        <v>3752257.9499999997</v>
      </c>
      <c r="AAB8" s="603">
        <v>614571.16</v>
      </c>
      <c r="AAC8" s="603">
        <v>798200.06</v>
      </c>
      <c r="AAD8" s="603">
        <v>532214.65</v>
      </c>
      <c r="AAE8" s="603">
        <v>716710.49</v>
      </c>
      <c r="AAF8" s="603">
        <v>1136678.4000000001</v>
      </c>
      <c r="AAG8" s="603">
        <v>671411.6100000001</v>
      </c>
      <c r="AAH8" s="603">
        <v>959692.55999999994</v>
      </c>
      <c r="AAI8" s="603">
        <v>626209.27</v>
      </c>
      <c r="AAJ8" s="603">
        <v>24062719.389999997</v>
      </c>
      <c r="AAK8" s="603">
        <v>698151.32</v>
      </c>
      <c r="AAL8" s="603">
        <v>1996025.8900000001</v>
      </c>
      <c r="AAM8" s="603">
        <v>3763025.29</v>
      </c>
      <c r="AAN8" s="603">
        <v>733984.45000000007</v>
      </c>
      <c r="AAO8" s="603">
        <v>6380570.0199999996</v>
      </c>
      <c r="AAP8" s="603">
        <v>764689.4</v>
      </c>
      <c r="AAQ8" s="603">
        <v>96096925.280000001</v>
      </c>
      <c r="AAR8" s="603">
        <v>837991.84000000008</v>
      </c>
      <c r="AAS8" s="603">
        <v>839545.78</v>
      </c>
      <c r="AAT8" s="603">
        <v>10203689.68</v>
      </c>
      <c r="AAU8" s="603">
        <v>2892588.48</v>
      </c>
      <c r="AAV8" s="603">
        <v>1194087.0900000001</v>
      </c>
      <c r="AAW8" s="603">
        <v>2358899.4300000002</v>
      </c>
      <c r="AAX8" s="603">
        <v>1460808.12</v>
      </c>
      <c r="AAY8" s="603">
        <v>8899203.9499999993</v>
      </c>
      <c r="AAZ8" s="603">
        <v>1113365.4200000002</v>
      </c>
      <c r="ABA8" s="603">
        <v>3550107.22</v>
      </c>
      <c r="ABB8" s="603">
        <v>10151392.5</v>
      </c>
      <c r="ABC8" s="603">
        <v>9190005.7600000016</v>
      </c>
      <c r="ABD8" s="603">
        <v>714753.22000000009</v>
      </c>
      <c r="ABE8" s="603">
        <v>904191.62</v>
      </c>
      <c r="ABF8" s="603">
        <v>1581520.17</v>
      </c>
      <c r="ABG8" s="603">
        <v>740995.46</v>
      </c>
      <c r="ABH8" s="603">
        <v>821303.85</v>
      </c>
      <c r="ABI8" s="603">
        <v>828910.67</v>
      </c>
      <c r="ABJ8" s="603">
        <v>13129066.85</v>
      </c>
      <c r="ABK8" s="603">
        <v>11912934.630000001</v>
      </c>
      <c r="ABL8" s="603">
        <v>1059467.04</v>
      </c>
      <c r="ABM8" s="603">
        <v>1103625.9099999997</v>
      </c>
      <c r="ABN8" s="603">
        <v>357844.07999999996</v>
      </c>
      <c r="ABO8" s="603">
        <v>858564.85000000009</v>
      </c>
      <c r="ABP8" s="603">
        <v>465804.03</v>
      </c>
      <c r="ABQ8" s="603">
        <v>20759853.149999999</v>
      </c>
      <c r="ABR8" s="603">
        <v>973635.99</v>
      </c>
      <c r="ABS8" s="603">
        <v>1620581.53</v>
      </c>
      <c r="ABT8" s="603">
        <v>1167327.28</v>
      </c>
      <c r="ABU8" s="603">
        <v>1095986.23</v>
      </c>
      <c r="ABV8" s="603">
        <v>1833862.92</v>
      </c>
      <c r="ABW8" s="603">
        <v>1148740.26</v>
      </c>
      <c r="ABX8" s="603">
        <v>918472.22</v>
      </c>
      <c r="ABY8" s="603">
        <v>4934</v>
      </c>
      <c r="ABZ8" s="603">
        <v>18161382.650000002</v>
      </c>
      <c r="ACA8" s="603">
        <v>244910.13999999998</v>
      </c>
      <c r="ACB8" s="603">
        <v>1207774.6199999999</v>
      </c>
      <c r="ACC8" s="603">
        <v>695066.98</v>
      </c>
      <c r="ACD8" s="603">
        <v>345638.49999999994</v>
      </c>
      <c r="ACE8" s="603">
        <v>4706673.8099999996</v>
      </c>
      <c r="ACF8" s="603">
        <v>330899.59999999998</v>
      </c>
      <c r="ACG8" s="603">
        <v>1022985.5499999999</v>
      </c>
      <c r="ACH8" s="603">
        <v>537869.02</v>
      </c>
      <c r="ACI8" s="603">
        <v>1209672.26</v>
      </c>
      <c r="ACJ8" s="603">
        <v>337960.38999999996</v>
      </c>
      <c r="ACK8" s="603">
        <v>50969917.629999995</v>
      </c>
      <c r="ACL8" s="603">
        <v>686625.63</v>
      </c>
      <c r="ACM8" s="603">
        <v>2249376.0599999996</v>
      </c>
      <c r="ACN8" s="603">
        <v>3123297.5</v>
      </c>
      <c r="ACO8" s="603">
        <v>696504.98</v>
      </c>
      <c r="ACP8" s="603">
        <v>2072838.98</v>
      </c>
      <c r="ACQ8" s="603">
        <v>1668698.6199999999</v>
      </c>
      <c r="ACR8" s="603">
        <v>9610000.7600000016</v>
      </c>
      <c r="ACS8" s="603">
        <v>14388837.639999999</v>
      </c>
      <c r="ACT8" s="603">
        <v>690538.59000000008</v>
      </c>
      <c r="ACU8" s="603">
        <v>850965.01</v>
      </c>
      <c r="ACV8" s="603">
        <v>2622357.7399999998</v>
      </c>
      <c r="ACW8" s="603">
        <v>1279107</v>
      </c>
      <c r="ACX8" s="603">
        <v>8434992.3300000001</v>
      </c>
      <c r="ACY8" s="603">
        <v>1348554.4900000002</v>
      </c>
      <c r="ACZ8" s="603">
        <v>1750387.3</v>
      </c>
      <c r="ADA8" s="603">
        <v>730396.46</v>
      </c>
      <c r="ADB8" s="603">
        <v>543934.15</v>
      </c>
      <c r="ADC8" s="603">
        <v>768014.29</v>
      </c>
      <c r="ADD8" s="603">
        <v>788398.79</v>
      </c>
      <c r="ADE8" s="603">
        <v>188331.85</v>
      </c>
      <c r="ADF8" s="603">
        <v>708300.25</v>
      </c>
      <c r="ADG8" s="603">
        <v>1261084.45</v>
      </c>
      <c r="ADH8" s="603">
        <v>11550990.080000002</v>
      </c>
      <c r="ADI8" s="603">
        <v>6345140.2399999993</v>
      </c>
      <c r="ADJ8" s="603">
        <v>219335.99999999997</v>
      </c>
      <c r="ADK8" s="603">
        <v>486890.45999999996</v>
      </c>
      <c r="ADL8" s="603">
        <v>587570.56999999995</v>
      </c>
      <c r="ADM8" s="603">
        <v>481320.43</v>
      </c>
      <c r="ADN8" s="603">
        <v>450873.38</v>
      </c>
      <c r="ADO8" s="603">
        <v>2066947.25</v>
      </c>
      <c r="ADP8" s="603">
        <v>808879.33</v>
      </c>
      <c r="ADQ8" s="603">
        <v>40953400.709999993</v>
      </c>
      <c r="ADR8" s="603">
        <v>984755.42</v>
      </c>
      <c r="ADS8" s="603">
        <v>1254952.48</v>
      </c>
      <c r="ADT8" s="603">
        <v>504373.2</v>
      </c>
      <c r="ADU8" s="603">
        <v>5052686.07</v>
      </c>
      <c r="ADV8" s="603">
        <v>164287</v>
      </c>
      <c r="ADW8" s="603">
        <v>389059.51</v>
      </c>
      <c r="ADX8" s="603">
        <v>480812</v>
      </c>
      <c r="ADY8" s="603">
        <v>274431.5</v>
      </c>
      <c r="ADZ8" s="603">
        <v>17021</v>
      </c>
      <c r="AEA8" s="603">
        <v>62238855.710000001</v>
      </c>
      <c r="AEB8" s="603">
        <v>1242165.92</v>
      </c>
      <c r="AEC8" s="603">
        <v>3300448.9699999997</v>
      </c>
      <c r="AED8" s="603">
        <v>1113979.1599999997</v>
      </c>
      <c r="AEE8" s="603">
        <v>666414.02</v>
      </c>
      <c r="AEF8" s="603">
        <v>2028415.7799999998</v>
      </c>
      <c r="AEG8" s="603">
        <v>735665.06</v>
      </c>
      <c r="AEH8" s="603">
        <v>1343367.5799999998</v>
      </c>
      <c r="AEI8" s="603">
        <v>1010374.2200000001</v>
      </c>
      <c r="AEJ8" s="603">
        <v>953048.13</v>
      </c>
      <c r="AEK8" s="603">
        <v>1042675.85</v>
      </c>
      <c r="AEL8" s="603">
        <v>3149060.63</v>
      </c>
      <c r="AEM8" s="603">
        <v>947633.56</v>
      </c>
      <c r="AEN8" s="603">
        <v>4114190.6700000004</v>
      </c>
      <c r="AEO8" s="603">
        <v>903435.87</v>
      </c>
      <c r="AEP8" s="603">
        <v>1395087.84</v>
      </c>
      <c r="AEQ8" s="603">
        <v>574919.36</v>
      </c>
      <c r="AER8" s="603">
        <v>3164655.6</v>
      </c>
      <c r="AES8" s="603">
        <v>339894.73</v>
      </c>
      <c r="AET8" s="603">
        <v>2783590.31</v>
      </c>
      <c r="AEU8" s="603">
        <v>41492928.579999991</v>
      </c>
      <c r="AEV8" s="603">
        <v>1757816.7599999998</v>
      </c>
      <c r="AEW8" s="603">
        <v>1974003.04</v>
      </c>
      <c r="AEX8" s="603">
        <v>1150773.6599999999</v>
      </c>
      <c r="AEY8" s="603">
        <v>816784.81</v>
      </c>
      <c r="AEZ8" s="603">
        <v>4550401.5000000019</v>
      </c>
      <c r="AFA8" s="603">
        <v>669212.18000000005</v>
      </c>
      <c r="AFB8" s="603">
        <v>1532277.77</v>
      </c>
      <c r="AFC8" s="603">
        <v>906820.83</v>
      </c>
      <c r="AFD8" s="603">
        <v>440312.33999999997</v>
      </c>
      <c r="AFE8" s="603">
        <v>19060681.899999995</v>
      </c>
      <c r="AFF8" s="603">
        <v>9517865.5399999991</v>
      </c>
      <c r="AFG8" s="603">
        <v>1676673.3900000001</v>
      </c>
      <c r="AFH8" s="603">
        <v>732109.15</v>
      </c>
      <c r="AFI8" s="603">
        <v>1047533.3599999999</v>
      </c>
      <c r="AFJ8" s="603">
        <v>825532.55</v>
      </c>
      <c r="AFK8" s="603">
        <v>453225.12</v>
      </c>
      <c r="AFL8" s="603">
        <v>747341.84</v>
      </c>
      <c r="AFM8" s="603">
        <v>543502.5</v>
      </c>
      <c r="AFN8" s="603">
        <v>630434.16</v>
      </c>
      <c r="AFO8" s="603">
        <v>416894.97</v>
      </c>
      <c r="AFP8" s="603">
        <v>479913.3</v>
      </c>
      <c r="AFQ8" s="603">
        <v>1044401.6599999999</v>
      </c>
      <c r="AFR8" s="603">
        <v>17226366.459999997</v>
      </c>
      <c r="AFS8" s="603">
        <v>2778819.15</v>
      </c>
      <c r="AFT8" s="603">
        <v>490774.87</v>
      </c>
      <c r="AFU8" s="603">
        <v>902484.75</v>
      </c>
      <c r="AFV8" s="603">
        <v>632679.03999999992</v>
      </c>
      <c r="AFW8" s="603">
        <v>565901.94999999995</v>
      </c>
      <c r="AFX8" s="603">
        <v>279468.39999999997</v>
      </c>
      <c r="AFY8" s="603">
        <v>951176.2</v>
      </c>
      <c r="AFZ8" s="603">
        <v>897550.88</v>
      </c>
      <c r="AGA8" s="603">
        <v>387722.38</v>
      </c>
      <c r="AGB8" s="603">
        <v>1267160.05</v>
      </c>
      <c r="AGC8" s="603">
        <v>331076.3</v>
      </c>
      <c r="AGD8" s="603">
        <v>52979711.100000001</v>
      </c>
      <c r="AGE8" s="603">
        <v>815343.87</v>
      </c>
      <c r="AGF8" s="603">
        <v>1776614.6700000002</v>
      </c>
      <c r="AGG8" s="603">
        <v>1370187.6</v>
      </c>
      <c r="AGH8" s="603">
        <v>6224280.3699999992</v>
      </c>
      <c r="AGI8" s="603">
        <v>2227621.7799999998</v>
      </c>
      <c r="AGJ8" s="603">
        <v>834480.6</v>
      </c>
      <c r="AGK8" s="603">
        <v>866900.76</v>
      </c>
      <c r="AGL8" s="603">
        <v>885341.43999999983</v>
      </c>
      <c r="AGM8" s="603">
        <v>1228245.9100000001</v>
      </c>
      <c r="AGN8" s="603">
        <v>1022226.3200000001</v>
      </c>
      <c r="AGO8" s="603">
        <v>35092739.829999998</v>
      </c>
      <c r="AGP8" s="603">
        <v>2922787.2100000004</v>
      </c>
      <c r="AGQ8" s="603">
        <v>4526399.29</v>
      </c>
      <c r="AGR8" s="603">
        <v>303909.95</v>
      </c>
      <c r="AGS8" s="603">
        <v>2088959.51</v>
      </c>
      <c r="AGT8" s="603">
        <v>1968540.23</v>
      </c>
      <c r="AGU8" s="603">
        <v>170318.95</v>
      </c>
      <c r="AGV8" s="603">
        <v>366795.69</v>
      </c>
      <c r="AGW8" s="603">
        <v>40644882.00999999</v>
      </c>
      <c r="AGX8" s="603">
        <v>29763806.830000002</v>
      </c>
      <c r="AGY8" s="603">
        <v>1111257.08</v>
      </c>
      <c r="AGZ8" s="603">
        <v>1615379.43</v>
      </c>
      <c r="AHA8" s="603">
        <v>3297686.73</v>
      </c>
      <c r="AHB8" s="603">
        <v>976386.14</v>
      </c>
      <c r="AHC8" s="603">
        <v>1065020.7200000002</v>
      </c>
      <c r="AHD8" s="603">
        <v>2586474.9499999997</v>
      </c>
      <c r="AHE8" s="603">
        <v>465472.87999999995</v>
      </c>
      <c r="AHF8" s="603">
        <v>935331.17999999993</v>
      </c>
      <c r="AHG8" s="603">
        <v>1233975.27</v>
      </c>
      <c r="AHH8" s="603">
        <v>477374.57</v>
      </c>
      <c r="AHI8" s="603">
        <v>1384784.49</v>
      </c>
      <c r="AHJ8" s="603">
        <v>489545.72000000003</v>
      </c>
      <c r="AHK8" s="603">
        <v>518352.87000000005</v>
      </c>
      <c r="AHL8" s="603">
        <v>969148.7699999999</v>
      </c>
      <c r="AHM8" s="603">
        <v>342706.46</v>
      </c>
      <c r="AHN8" s="603">
        <v>19186229.989999998</v>
      </c>
      <c r="AHO8" s="603">
        <v>1220571.1599999999</v>
      </c>
      <c r="AHP8" s="603">
        <v>909508.95</v>
      </c>
      <c r="AHQ8" s="603">
        <v>2562613.65</v>
      </c>
      <c r="AHR8" s="603">
        <v>2592576.7999999998</v>
      </c>
      <c r="AHS8" s="603">
        <v>1135130.0200000003</v>
      </c>
      <c r="AHT8" s="603">
        <v>635536.91</v>
      </c>
      <c r="AHU8" s="603">
        <v>0</v>
      </c>
      <c r="AHV8" s="603">
        <v>0</v>
      </c>
      <c r="AHW8" s="603">
        <f t="shared" si="0"/>
        <v>4394263617.0100021</v>
      </c>
    </row>
    <row r="9" spans="1:907" x14ac:dyDescent="0.6">
      <c r="A9" s="601">
        <v>8</v>
      </c>
      <c r="B9" s="261" t="s">
        <v>6</v>
      </c>
      <c r="C9" s="260" t="s">
        <v>7</v>
      </c>
      <c r="D9" s="603">
        <v>481019984.47999996</v>
      </c>
      <c r="E9" s="603">
        <v>10320672.869999999</v>
      </c>
      <c r="F9" s="603">
        <v>32167549.460000001</v>
      </c>
      <c r="G9" s="603">
        <v>4851077.5200000005</v>
      </c>
      <c r="H9" s="603">
        <v>26849943.409999996</v>
      </c>
      <c r="I9" s="603">
        <v>6078819.54</v>
      </c>
      <c r="J9" s="603">
        <v>13505056.85</v>
      </c>
      <c r="K9" s="603">
        <v>5681580.2599999998</v>
      </c>
      <c r="L9" s="603">
        <v>10202521.710000001</v>
      </c>
      <c r="M9" s="603">
        <v>8023192.5800000001</v>
      </c>
      <c r="N9" s="603">
        <v>3541547.3499999996</v>
      </c>
      <c r="O9" s="603">
        <v>9711584.8899999987</v>
      </c>
      <c r="P9" s="603">
        <v>1004474.4199999999</v>
      </c>
      <c r="Q9" s="603">
        <v>8209715.7300000004</v>
      </c>
      <c r="R9" s="603">
        <v>4253030.9600000009</v>
      </c>
      <c r="S9" s="603">
        <v>25357348.280000001</v>
      </c>
      <c r="T9" s="603">
        <v>20831653.879999999</v>
      </c>
      <c r="U9" s="603">
        <v>2116094.5</v>
      </c>
      <c r="V9" s="603">
        <v>527899.16</v>
      </c>
      <c r="W9" s="603">
        <v>402485563.13</v>
      </c>
      <c r="X9" s="603">
        <v>56312359.389999993</v>
      </c>
      <c r="Y9" s="603">
        <v>6752838.5200000005</v>
      </c>
      <c r="Z9" s="603">
        <v>5804813.8700000001</v>
      </c>
      <c r="AA9" s="603">
        <v>6333942.709999999</v>
      </c>
      <c r="AB9" s="603">
        <v>3720999.8699999996</v>
      </c>
      <c r="AC9" s="603">
        <v>2069265.3400000003</v>
      </c>
      <c r="AD9" s="603">
        <v>53130612.690000005</v>
      </c>
      <c r="AE9" s="603">
        <v>5000248.58</v>
      </c>
      <c r="AF9" s="603">
        <v>6930711.8300000001</v>
      </c>
      <c r="AG9" s="603">
        <v>54813131.049999997</v>
      </c>
      <c r="AH9" s="603">
        <v>5265322.6999999993</v>
      </c>
      <c r="AI9" s="603">
        <v>31920550.049999997</v>
      </c>
      <c r="AJ9" s="603">
        <v>10695931.060000001</v>
      </c>
      <c r="AK9" s="603">
        <v>3773288.1199999996</v>
      </c>
      <c r="AL9" s="603">
        <v>2336930.84</v>
      </c>
      <c r="AM9" s="603">
        <v>1926782.3199999998</v>
      </c>
      <c r="AN9" s="603">
        <v>6456768.7300000004</v>
      </c>
      <c r="AO9" s="603">
        <v>1440339.9699999997</v>
      </c>
      <c r="AP9" s="603">
        <v>3068925.2199999997</v>
      </c>
      <c r="AQ9" s="603">
        <v>2091482.1099999999</v>
      </c>
      <c r="AR9" s="603">
        <v>2780527.8000000003</v>
      </c>
      <c r="AS9" s="603">
        <v>1341450.82</v>
      </c>
      <c r="AT9" s="603">
        <v>1193342.73</v>
      </c>
      <c r="AU9" s="603">
        <v>282005349.69</v>
      </c>
      <c r="AV9" s="603">
        <v>2352679.85</v>
      </c>
      <c r="AW9" s="603">
        <v>2995161.93</v>
      </c>
      <c r="AX9" s="603">
        <v>6979921.9199999999</v>
      </c>
      <c r="AY9" s="603">
        <v>14828774.920000002</v>
      </c>
      <c r="AZ9" s="603">
        <v>12595366.699999999</v>
      </c>
      <c r="BA9" s="603">
        <v>5020633</v>
      </c>
      <c r="BB9" s="603">
        <v>7770577.5200000005</v>
      </c>
      <c r="BC9" s="603">
        <v>3039361.3299999996</v>
      </c>
      <c r="BD9" s="603">
        <v>2295027.94</v>
      </c>
      <c r="BE9" s="603">
        <v>1308335.25</v>
      </c>
      <c r="BF9" s="603">
        <v>2239795.9799999995</v>
      </c>
      <c r="BG9" s="603">
        <v>60417316.780000001</v>
      </c>
      <c r="BH9" s="603">
        <v>599399.96000000008</v>
      </c>
      <c r="BI9" s="603">
        <v>5072730</v>
      </c>
      <c r="BJ9" s="603">
        <v>170168057.463</v>
      </c>
      <c r="BK9" s="603">
        <v>102409817.34000002</v>
      </c>
      <c r="BL9" s="603">
        <v>6518132.4699999997</v>
      </c>
      <c r="BM9" s="603">
        <v>8072929.0899999999</v>
      </c>
      <c r="BN9" s="603">
        <v>9400904.5199999996</v>
      </c>
      <c r="BO9" s="603">
        <v>6537197.6499999994</v>
      </c>
      <c r="BP9" s="603">
        <v>6875760.29</v>
      </c>
      <c r="BQ9" s="603">
        <v>2514446.13</v>
      </c>
      <c r="BR9" s="603">
        <v>2173492.5</v>
      </c>
      <c r="BS9" s="603">
        <v>223847140.11000001</v>
      </c>
      <c r="BT9" s="603">
        <v>13261500.199999999</v>
      </c>
      <c r="BU9" s="603">
        <v>6238633.5099999998</v>
      </c>
      <c r="BV9" s="603">
        <v>22420673.599999998</v>
      </c>
      <c r="BW9" s="603">
        <v>12318946.1</v>
      </c>
      <c r="BX9" s="603">
        <v>4492163.7600000007</v>
      </c>
      <c r="BY9" s="603">
        <v>6942459.4500000011</v>
      </c>
      <c r="BZ9" s="603">
        <v>8523561.6100000013</v>
      </c>
      <c r="CA9" s="603">
        <v>50342205.109999999</v>
      </c>
      <c r="CB9" s="603">
        <v>7043948</v>
      </c>
      <c r="CC9" s="603">
        <v>10125011.050000001</v>
      </c>
      <c r="CD9" s="603">
        <v>25355238.07</v>
      </c>
      <c r="CE9" s="603">
        <v>5690798.04</v>
      </c>
      <c r="CF9" s="603">
        <v>3340032.47</v>
      </c>
      <c r="CG9" s="603">
        <v>2019143.9699999997</v>
      </c>
      <c r="CH9" s="603">
        <v>565164005.37000012</v>
      </c>
      <c r="CI9" s="603">
        <v>3368327.41</v>
      </c>
      <c r="CJ9" s="603">
        <v>33455191.149999999</v>
      </c>
      <c r="CK9" s="603">
        <v>4641206.76</v>
      </c>
      <c r="CL9" s="603">
        <v>5663131.1999999993</v>
      </c>
      <c r="CM9" s="603">
        <v>9671986.8000000007</v>
      </c>
      <c r="CN9" s="603">
        <v>4913464.99</v>
      </c>
      <c r="CO9" s="603">
        <v>19078367.900000002</v>
      </c>
      <c r="CP9" s="603">
        <v>2283024.59</v>
      </c>
      <c r="CQ9" s="603">
        <v>4443221.49</v>
      </c>
      <c r="CR9" s="603">
        <v>3066137.67</v>
      </c>
      <c r="CS9" s="603">
        <v>7283375.6600000001</v>
      </c>
      <c r="CT9" s="603">
        <v>2809670.17</v>
      </c>
      <c r="CU9" s="603">
        <v>173667706.25</v>
      </c>
      <c r="CV9" s="603">
        <v>2560943.02</v>
      </c>
      <c r="CW9" s="603">
        <v>5848444.29</v>
      </c>
      <c r="CX9" s="603">
        <v>12086732.149999999</v>
      </c>
      <c r="CY9" s="603">
        <v>2345599.0699999998</v>
      </c>
      <c r="CZ9" s="603">
        <v>16116676.65</v>
      </c>
      <c r="DA9" s="603">
        <v>3195253.8499999996</v>
      </c>
      <c r="DB9" s="603">
        <v>3141266.54</v>
      </c>
      <c r="DC9" s="603">
        <v>183707108.41999999</v>
      </c>
      <c r="DD9" s="603">
        <v>122616674.97000001</v>
      </c>
      <c r="DE9" s="603">
        <v>11207577.460000001</v>
      </c>
      <c r="DF9" s="603">
        <v>4797531.24</v>
      </c>
      <c r="DG9" s="603">
        <v>24497922.41</v>
      </c>
      <c r="DH9" s="603">
        <v>6897030.7799999993</v>
      </c>
      <c r="DI9" s="603">
        <v>5387433.3799999999</v>
      </c>
      <c r="DJ9" s="603">
        <v>7312730.5300000003</v>
      </c>
      <c r="DK9" s="603">
        <v>3054159.86</v>
      </c>
      <c r="DL9" s="603">
        <v>693745957.39999998</v>
      </c>
      <c r="DM9" s="603">
        <v>10196691.299999999</v>
      </c>
      <c r="DN9" s="603">
        <v>7796754.2199999988</v>
      </c>
      <c r="DO9" s="603">
        <v>25836550.93</v>
      </c>
      <c r="DP9" s="603">
        <v>10994309.199999999</v>
      </c>
      <c r="DQ9" s="603">
        <v>13830006.9</v>
      </c>
      <c r="DR9" s="603">
        <v>13591064.370000001</v>
      </c>
      <c r="DS9" s="603">
        <v>5210292.9800000004</v>
      </c>
      <c r="DT9" s="603">
        <v>26243381.629999999</v>
      </c>
      <c r="DU9" s="603">
        <v>154690954.60999998</v>
      </c>
      <c r="DV9" s="603">
        <v>5644161.25</v>
      </c>
      <c r="DW9" s="603">
        <v>50382255.699999996</v>
      </c>
      <c r="DX9" s="603">
        <v>38006130.160000004</v>
      </c>
      <c r="DY9" s="603">
        <v>5255015.57</v>
      </c>
      <c r="DZ9" s="603">
        <v>18748803.520000003</v>
      </c>
      <c r="EA9" s="603">
        <v>6524582.3099999996</v>
      </c>
      <c r="EB9" s="603">
        <v>1511013.07</v>
      </c>
      <c r="EC9" s="603">
        <v>4299221.37</v>
      </c>
      <c r="ED9" s="603">
        <v>4225481.6500000004</v>
      </c>
      <c r="EE9" s="603">
        <v>36743388.780000001</v>
      </c>
      <c r="EF9" s="603">
        <v>103098670.33000001</v>
      </c>
      <c r="EG9" s="603">
        <v>81663700.150000006</v>
      </c>
      <c r="EH9" s="603">
        <v>6288821.5499999998</v>
      </c>
      <c r="EI9" s="603">
        <v>7369754.0300000003</v>
      </c>
      <c r="EJ9" s="603">
        <v>7847089.4900000012</v>
      </c>
      <c r="EK9" s="603">
        <v>12172951.76</v>
      </c>
      <c r="EL9" s="603">
        <v>25068504.84</v>
      </c>
      <c r="EM9" s="603">
        <v>6512535.2700000005</v>
      </c>
      <c r="EN9" s="603">
        <v>8941032.6000000015</v>
      </c>
      <c r="EO9" s="603">
        <v>350353789.39000005</v>
      </c>
      <c r="EP9" s="603">
        <v>7497478.8799999999</v>
      </c>
      <c r="EQ9" s="603">
        <v>4997314.37</v>
      </c>
      <c r="ER9" s="603">
        <v>15417245.600000001</v>
      </c>
      <c r="ES9" s="603">
        <v>3862453.6700000004</v>
      </c>
      <c r="ET9" s="603">
        <v>4115081.8099999996</v>
      </c>
      <c r="EU9" s="603">
        <v>9546548.4600000009</v>
      </c>
      <c r="EV9" s="603">
        <v>18802387.469999999</v>
      </c>
      <c r="EW9" s="603">
        <v>4054831.15</v>
      </c>
      <c r="EX9" s="603">
        <v>125667854.64999999</v>
      </c>
      <c r="EY9" s="603">
        <v>2155853.9200000004</v>
      </c>
      <c r="EZ9" s="603">
        <v>4317663.4700000007</v>
      </c>
      <c r="FA9" s="603">
        <v>6770567.4900000002</v>
      </c>
      <c r="FB9" s="603">
        <v>10799407.930000002</v>
      </c>
      <c r="FC9" s="603">
        <v>18355671.940000001</v>
      </c>
      <c r="FD9" s="603">
        <v>11602455.51</v>
      </c>
      <c r="FE9" s="603">
        <v>8547881.7800000012</v>
      </c>
      <c r="FF9" s="603">
        <v>3771944.18</v>
      </c>
      <c r="FG9" s="603">
        <v>2531393.9000000004</v>
      </c>
      <c r="FH9" s="603">
        <v>3738161.4499999997</v>
      </c>
      <c r="FI9" s="603">
        <v>1589537.9</v>
      </c>
      <c r="FJ9" s="603">
        <v>118096429.39000002</v>
      </c>
      <c r="FK9" s="603">
        <v>5092569.66</v>
      </c>
      <c r="FL9" s="603">
        <v>5159385.63</v>
      </c>
      <c r="FM9" s="603">
        <v>7407348.6400000006</v>
      </c>
      <c r="FN9" s="603">
        <v>14582452.670000002</v>
      </c>
      <c r="FO9" s="603">
        <v>7292306.6399999997</v>
      </c>
      <c r="FP9" s="603">
        <v>2317635.09</v>
      </c>
      <c r="FQ9" s="603">
        <v>881867.24</v>
      </c>
      <c r="FR9" s="603">
        <v>373142905.66000003</v>
      </c>
      <c r="FS9" s="603">
        <v>15014157.300000001</v>
      </c>
      <c r="FT9" s="603">
        <v>11102948.559999999</v>
      </c>
      <c r="FU9" s="603">
        <v>6862253.1500000004</v>
      </c>
      <c r="FV9" s="603">
        <v>13994496.469999999</v>
      </c>
      <c r="FW9" s="603">
        <v>6189783.9300000006</v>
      </c>
      <c r="FX9" s="603">
        <v>16113508.75</v>
      </c>
      <c r="FY9" s="603">
        <v>10371695.109999999</v>
      </c>
      <c r="FZ9" s="603">
        <v>5998542.0200000005</v>
      </c>
      <c r="GA9" s="603">
        <v>9108807.9000000004</v>
      </c>
      <c r="GB9" s="603">
        <v>15552013.450000001</v>
      </c>
      <c r="GC9" s="603">
        <v>5126710.05</v>
      </c>
      <c r="GD9" s="603">
        <v>2844450.01</v>
      </c>
      <c r="GE9" s="603">
        <v>1582639</v>
      </c>
      <c r="GF9" s="603">
        <v>167125098.14999998</v>
      </c>
      <c r="GG9" s="603">
        <v>5846395.1400000006</v>
      </c>
      <c r="GH9" s="603">
        <v>3634880.48</v>
      </c>
      <c r="GI9" s="603">
        <v>36944325.479999997</v>
      </c>
      <c r="GJ9" s="603">
        <v>7953172.4299999997</v>
      </c>
      <c r="GK9" s="603">
        <v>10675100.49</v>
      </c>
      <c r="GL9" s="603">
        <v>7126374.21</v>
      </c>
      <c r="GM9" s="603">
        <v>28192402.399999999</v>
      </c>
      <c r="GN9" s="603">
        <v>2429894.33</v>
      </c>
      <c r="GO9" s="603">
        <v>2810216.6</v>
      </c>
      <c r="GP9" s="603">
        <v>1840406.8800000001</v>
      </c>
      <c r="GQ9" s="603">
        <v>1617062.69</v>
      </c>
      <c r="GR9" s="603">
        <v>118393005.63</v>
      </c>
      <c r="GS9" s="603">
        <v>26161713.77</v>
      </c>
      <c r="GT9" s="603">
        <v>4367975.9400000004</v>
      </c>
      <c r="GU9" s="603">
        <v>29649187.960000001</v>
      </c>
      <c r="GV9" s="603">
        <v>3518780.31</v>
      </c>
      <c r="GW9" s="603">
        <v>6254512.5099999998</v>
      </c>
      <c r="GX9" s="603">
        <v>6931929.9499999993</v>
      </c>
      <c r="GY9" s="603">
        <v>3009410.51</v>
      </c>
      <c r="GZ9" s="603">
        <v>117275705.27000001</v>
      </c>
      <c r="HA9" s="603">
        <v>10807256.219999999</v>
      </c>
      <c r="HB9" s="603">
        <v>7909630.0299999993</v>
      </c>
      <c r="HC9" s="603">
        <v>7430993.54</v>
      </c>
      <c r="HD9" s="603">
        <v>300976396.14000005</v>
      </c>
      <c r="HE9" s="603">
        <v>17224497.720000003</v>
      </c>
      <c r="HF9" s="603">
        <v>16130406.879999999</v>
      </c>
      <c r="HG9" s="603">
        <v>11714658.319999998</v>
      </c>
      <c r="HH9" s="603">
        <v>10652405.82</v>
      </c>
      <c r="HI9" s="603">
        <v>40093151</v>
      </c>
      <c r="HJ9" s="603">
        <v>2328411.6</v>
      </c>
      <c r="HK9" s="603">
        <v>36919248.25</v>
      </c>
      <c r="HL9" s="603">
        <v>80706375.180000007</v>
      </c>
      <c r="HM9" s="603">
        <v>4332447.72</v>
      </c>
      <c r="HN9" s="603">
        <v>14554180.280000001</v>
      </c>
      <c r="HO9" s="603">
        <v>3356803.93</v>
      </c>
      <c r="HP9" s="603">
        <v>6812233.3099999996</v>
      </c>
      <c r="HQ9" s="603">
        <v>3732848.5999999996</v>
      </c>
      <c r="HR9" s="603">
        <v>3141965.89</v>
      </c>
      <c r="HS9" s="603">
        <v>1587340.38</v>
      </c>
      <c r="HT9" s="603">
        <v>180969782.37</v>
      </c>
      <c r="HU9" s="603">
        <v>34112176.769999996</v>
      </c>
      <c r="HV9" s="603">
        <v>6311110.2800000003</v>
      </c>
      <c r="HW9" s="603">
        <v>4709186.59</v>
      </c>
      <c r="HX9" s="603">
        <v>4413458.7200000007</v>
      </c>
      <c r="HY9" s="603">
        <v>2633950.4500000002</v>
      </c>
      <c r="HZ9" s="603">
        <v>14107290.620000001</v>
      </c>
      <c r="IA9" s="603">
        <v>5907569.9100000001</v>
      </c>
      <c r="IB9" s="603">
        <v>4490807.1099999994</v>
      </c>
      <c r="IC9" s="603">
        <v>5726509.5300000003</v>
      </c>
      <c r="ID9" s="603">
        <v>4326137.6499999994</v>
      </c>
      <c r="IE9" s="603">
        <v>7856824.6600000001</v>
      </c>
      <c r="IF9" s="603">
        <v>1463814.05</v>
      </c>
      <c r="IG9" s="603">
        <v>6430955.6100000003</v>
      </c>
      <c r="IH9" s="603">
        <v>3872854.6199999996</v>
      </c>
      <c r="II9" s="603">
        <v>4108064.8899999992</v>
      </c>
      <c r="IJ9" s="603">
        <v>221348653.64999998</v>
      </c>
      <c r="IK9" s="603">
        <v>37881592.580000006</v>
      </c>
      <c r="IL9" s="603">
        <v>5576458.54</v>
      </c>
      <c r="IM9" s="603">
        <v>14594697.760000002</v>
      </c>
      <c r="IN9" s="603">
        <v>21602537.07</v>
      </c>
      <c r="IO9" s="603">
        <v>7780620.0999999987</v>
      </c>
      <c r="IP9" s="603">
        <v>3686402.92</v>
      </c>
      <c r="IQ9" s="603">
        <v>2453345.5300000003</v>
      </c>
      <c r="IR9" s="603">
        <v>2325384.31</v>
      </c>
      <c r="IS9" s="603">
        <v>3110660.86</v>
      </c>
      <c r="IT9" s="603">
        <v>3437377.88</v>
      </c>
      <c r="IU9" s="603">
        <v>314109094.77999997</v>
      </c>
      <c r="IV9" s="603">
        <v>64493903.159999996</v>
      </c>
      <c r="IW9" s="603">
        <v>11394675.27</v>
      </c>
      <c r="IX9" s="603">
        <v>4603341.53</v>
      </c>
      <c r="IY9" s="603">
        <v>3355995.51</v>
      </c>
      <c r="IZ9" s="603">
        <v>3178746.58</v>
      </c>
      <c r="JA9" s="603">
        <v>4016398.35</v>
      </c>
      <c r="JB9" s="603">
        <v>1841019.03</v>
      </c>
      <c r="JC9" s="603">
        <v>9518499.040000001</v>
      </c>
      <c r="JD9" s="603">
        <v>10063766.34</v>
      </c>
      <c r="JE9" s="603">
        <v>4834420.8600000003</v>
      </c>
      <c r="JF9" s="603">
        <v>3219097.1</v>
      </c>
      <c r="JG9" s="603">
        <v>127402526.23999999</v>
      </c>
      <c r="JH9" s="603">
        <v>46080740.07</v>
      </c>
      <c r="JI9" s="603">
        <v>4679842.6399999997</v>
      </c>
      <c r="JJ9" s="603">
        <v>3182749.82</v>
      </c>
      <c r="JK9" s="603">
        <v>5093680.42</v>
      </c>
      <c r="JL9" s="603">
        <v>5164742.87</v>
      </c>
      <c r="JM9" s="603">
        <v>101004925.47000001</v>
      </c>
      <c r="JN9" s="603">
        <v>6074331.2399999993</v>
      </c>
      <c r="JO9" s="603">
        <v>9272085.7200000007</v>
      </c>
      <c r="JP9" s="603">
        <v>19314050.57</v>
      </c>
      <c r="JQ9" s="603">
        <v>5298619.3199999994</v>
      </c>
      <c r="JR9" s="603">
        <v>16171188.530000001</v>
      </c>
      <c r="JS9" s="603">
        <v>3700098.28</v>
      </c>
      <c r="JT9" s="603">
        <v>258358387.22</v>
      </c>
      <c r="JU9" s="603">
        <v>64090704.370000005</v>
      </c>
      <c r="JV9" s="603">
        <v>11985892.49</v>
      </c>
      <c r="JW9" s="603">
        <v>3564703.1699999995</v>
      </c>
      <c r="JX9" s="603">
        <v>11335439.92</v>
      </c>
      <c r="JY9" s="603">
        <v>2502299.69</v>
      </c>
      <c r="JZ9" s="603">
        <v>36405396.380000003</v>
      </c>
      <c r="KA9" s="603">
        <v>10698367.93</v>
      </c>
      <c r="KB9" s="603">
        <v>4822085.5199999996</v>
      </c>
      <c r="KC9" s="603">
        <v>16820202.66</v>
      </c>
      <c r="KD9" s="603">
        <v>9834237.2299999986</v>
      </c>
      <c r="KE9" s="603">
        <v>11151280.420000002</v>
      </c>
      <c r="KF9" s="603">
        <v>1872609.9</v>
      </c>
      <c r="KG9" s="603">
        <v>808777.77999999991</v>
      </c>
      <c r="KH9" s="603">
        <v>7410218.9199999999</v>
      </c>
      <c r="KI9" s="603">
        <v>3183103.44</v>
      </c>
      <c r="KJ9" s="603">
        <v>319144987.10999995</v>
      </c>
      <c r="KK9" s="603">
        <v>13583754.15</v>
      </c>
      <c r="KL9" s="603">
        <v>8691587.2300000004</v>
      </c>
      <c r="KM9" s="603">
        <v>13492637.4</v>
      </c>
      <c r="KN9" s="603">
        <v>23002481.720000003</v>
      </c>
      <c r="KO9" s="603">
        <v>7963239.3399999999</v>
      </c>
      <c r="KP9" s="603">
        <v>23218077.07</v>
      </c>
      <c r="KQ9" s="603">
        <v>5655771.8499999996</v>
      </c>
      <c r="KR9" s="603">
        <v>7996800.2999999989</v>
      </c>
      <c r="KS9" s="603">
        <v>101143277.37</v>
      </c>
      <c r="KT9" s="603">
        <v>8079325.6699999999</v>
      </c>
      <c r="KU9" s="603">
        <v>10415170.609999999</v>
      </c>
      <c r="KV9" s="603">
        <v>32565650.34</v>
      </c>
      <c r="KW9" s="603">
        <v>4112139.78</v>
      </c>
      <c r="KX9" s="603">
        <v>13091622.460000001</v>
      </c>
      <c r="KY9" s="603">
        <v>209569514.02000001</v>
      </c>
      <c r="KZ9" s="603">
        <v>18944368.940000001</v>
      </c>
      <c r="LA9" s="603">
        <v>196885392.01999998</v>
      </c>
      <c r="LB9" s="603">
        <v>4352399.4499999993</v>
      </c>
      <c r="LC9" s="603">
        <v>4075648.48</v>
      </c>
      <c r="LD9" s="603">
        <v>18802664</v>
      </c>
      <c r="LE9" s="603">
        <v>23584675.600000001</v>
      </c>
      <c r="LF9" s="603">
        <v>24253650.91</v>
      </c>
      <c r="LG9" s="603">
        <v>3810506.2499999995</v>
      </c>
      <c r="LH9" s="603">
        <v>5588883.71</v>
      </c>
      <c r="LI9" s="603">
        <v>581538997.36999989</v>
      </c>
      <c r="LJ9" s="603">
        <v>38512575.900000006</v>
      </c>
      <c r="LK9" s="603">
        <v>80831768.829999998</v>
      </c>
      <c r="LL9" s="603">
        <v>72720474.170000002</v>
      </c>
      <c r="LM9" s="603">
        <v>12751563</v>
      </c>
      <c r="LN9" s="603">
        <v>5626835.29</v>
      </c>
      <c r="LO9" s="603">
        <v>3797437.82</v>
      </c>
      <c r="LP9" s="603">
        <v>6898696.79</v>
      </c>
      <c r="LQ9" s="603">
        <v>12008541.82</v>
      </c>
      <c r="LR9" s="603">
        <v>11977272.059999999</v>
      </c>
      <c r="LS9" s="603">
        <v>1640733.18</v>
      </c>
      <c r="LT9" s="603">
        <v>80219296.599999994</v>
      </c>
      <c r="LU9" s="603">
        <v>14935710.300000001</v>
      </c>
      <c r="LV9" s="603">
        <v>4910891.17</v>
      </c>
      <c r="LW9" s="603">
        <v>152370337.69</v>
      </c>
      <c r="LX9" s="603">
        <v>56631793.480000004</v>
      </c>
      <c r="LY9" s="603">
        <v>384710022.00999999</v>
      </c>
      <c r="LZ9" s="603">
        <v>42820429.560000002</v>
      </c>
      <c r="MA9" s="603">
        <v>45643975.5</v>
      </c>
      <c r="MB9" s="603">
        <v>25659851.500000004</v>
      </c>
      <c r="MC9" s="603">
        <v>26206868.66</v>
      </c>
      <c r="MD9" s="603">
        <v>34915060.280000001</v>
      </c>
      <c r="ME9" s="603">
        <v>32662357.240000002</v>
      </c>
      <c r="MF9" s="603">
        <v>61851175.969999999</v>
      </c>
      <c r="MG9" s="603">
        <v>30038657.490000002</v>
      </c>
      <c r="MH9" s="603">
        <v>5737855.6200000001</v>
      </c>
      <c r="MI9" s="603">
        <v>389854754.01999998</v>
      </c>
      <c r="MJ9" s="603">
        <v>8343205.5000000009</v>
      </c>
      <c r="MK9" s="603">
        <v>4690188.6900000004</v>
      </c>
      <c r="ML9" s="603">
        <v>2792919.98</v>
      </c>
      <c r="MM9" s="603">
        <v>2916221.9799999995</v>
      </c>
      <c r="MN9" s="603">
        <v>6355417.5300000003</v>
      </c>
      <c r="MO9" s="603">
        <v>5503521.8300000001</v>
      </c>
      <c r="MP9" s="603">
        <v>6701730.6899999995</v>
      </c>
      <c r="MQ9" s="603">
        <v>6925459</v>
      </c>
      <c r="MR9" s="603">
        <v>3190561.1</v>
      </c>
      <c r="MS9" s="603">
        <v>4769779.8</v>
      </c>
      <c r="MT9" s="603">
        <v>4021534.16</v>
      </c>
      <c r="MU9" s="603">
        <v>157615081.44</v>
      </c>
      <c r="MV9" s="603">
        <v>2690288.25</v>
      </c>
      <c r="MW9" s="603">
        <v>12458168.27</v>
      </c>
      <c r="MX9" s="603">
        <v>6376974.8399999999</v>
      </c>
      <c r="MY9" s="603">
        <v>4742435.49</v>
      </c>
      <c r="MZ9" s="603">
        <v>9470760.2400000002</v>
      </c>
      <c r="NA9" s="603">
        <v>27985664.130000003</v>
      </c>
      <c r="NB9" s="603">
        <v>10660419.640000001</v>
      </c>
      <c r="NC9" s="603">
        <v>5488726.1500000004</v>
      </c>
      <c r="ND9" s="603">
        <v>1492400.04</v>
      </c>
      <c r="NE9" s="603">
        <v>3695699.19</v>
      </c>
      <c r="NF9" s="603">
        <v>327520873.83000004</v>
      </c>
      <c r="NG9" s="603">
        <v>17950273.639999997</v>
      </c>
      <c r="NH9" s="603">
        <v>1366741.99</v>
      </c>
      <c r="NI9" s="603">
        <v>35423463.539999992</v>
      </c>
      <c r="NJ9" s="603">
        <v>2796009.78</v>
      </c>
      <c r="NK9" s="603">
        <v>6951019.3099999996</v>
      </c>
      <c r="NL9" s="603">
        <v>43672159.449999996</v>
      </c>
      <c r="NM9" s="603">
        <v>6156034.5700000003</v>
      </c>
      <c r="NN9" s="603">
        <v>1249307</v>
      </c>
      <c r="NO9" s="603">
        <v>3975556.1999999997</v>
      </c>
      <c r="NP9" s="603">
        <v>3135153.23</v>
      </c>
      <c r="NQ9" s="603">
        <v>5547158.7500000009</v>
      </c>
      <c r="NR9" s="603">
        <v>84888933.610000014</v>
      </c>
      <c r="NS9" s="603">
        <v>4589293.17</v>
      </c>
      <c r="NT9" s="603">
        <v>4327018.6900000004</v>
      </c>
      <c r="NU9" s="603">
        <v>4014611.99</v>
      </c>
      <c r="NV9" s="603">
        <v>9692965.1500000004</v>
      </c>
      <c r="NW9" s="603">
        <v>581073.65</v>
      </c>
      <c r="NX9" s="603">
        <v>1195725.53</v>
      </c>
      <c r="NY9" s="603">
        <v>229509073.09999999</v>
      </c>
      <c r="NZ9" s="603">
        <v>26248619.449999999</v>
      </c>
      <c r="OA9" s="603">
        <v>4491340.25</v>
      </c>
      <c r="OB9" s="603">
        <v>2113785.65</v>
      </c>
      <c r="OC9" s="603">
        <v>3364654.5</v>
      </c>
      <c r="OD9" s="603">
        <v>3376815.13</v>
      </c>
      <c r="OE9" s="603">
        <v>2387195.7400000002</v>
      </c>
      <c r="OF9" s="603">
        <v>198543015.50999999</v>
      </c>
      <c r="OG9" s="603">
        <v>10559938.85</v>
      </c>
      <c r="OH9" s="603">
        <v>3289255.49</v>
      </c>
      <c r="OI9" s="603">
        <v>32676536.580000002</v>
      </c>
      <c r="OJ9" s="603">
        <v>8949112.4200000018</v>
      </c>
      <c r="OK9" s="603">
        <v>4602978.8599999994</v>
      </c>
      <c r="OL9" s="603">
        <v>3998540.8499999996</v>
      </c>
      <c r="OM9" s="603">
        <v>2364515.2999999998</v>
      </c>
      <c r="ON9" s="603">
        <v>1275653</v>
      </c>
      <c r="OO9" s="603">
        <v>120159324.94</v>
      </c>
      <c r="OP9" s="603">
        <v>22012793.759999998</v>
      </c>
      <c r="OQ9" s="603">
        <v>36925554.07</v>
      </c>
      <c r="OR9" s="603">
        <v>6053990.8000000007</v>
      </c>
      <c r="OS9" s="603">
        <v>3904124.0700000003</v>
      </c>
      <c r="OT9" s="603">
        <v>816434.86</v>
      </c>
      <c r="OU9" s="603">
        <v>104459135.30000001</v>
      </c>
      <c r="OV9" s="603">
        <v>2642108.64</v>
      </c>
      <c r="OW9" s="603">
        <v>3443138.0700000003</v>
      </c>
      <c r="OX9" s="603">
        <v>6475554.9299999997</v>
      </c>
      <c r="OY9" s="603">
        <v>11951177.84</v>
      </c>
      <c r="OZ9" s="603">
        <v>47203964.640000008</v>
      </c>
      <c r="PA9" s="603">
        <v>2912803.82</v>
      </c>
      <c r="PB9" s="603">
        <v>1473712.3499999999</v>
      </c>
      <c r="PC9" s="603">
        <v>3185921.2600000002</v>
      </c>
      <c r="PD9" s="603">
        <v>157906585.33000001</v>
      </c>
      <c r="PE9" s="603">
        <v>4559404.6000000006</v>
      </c>
      <c r="PF9" s="603">
        <v>36031692.779999994</v>
      </c>
      <c r="PG9" s="603">
        <v>3998804.27</v>
      </c>
      <c r="PH9" s="603">
        <v>19020676.370000001</v>
      </c>
      <c r="PI9" s="603">
        <v>22083366.009999998</v>
      </c>
      <c r="PJ9" s="603">
        <v>4980911.4500000011</v>
      </c>
      <c r="PK9" s="603">
        <v>4311989.67</v>
      </c>
      <c r="PL9" s="603">
        <v>13000334.050000001</v>
      </c>
      <c r="PM9" s="603">
        <v>7069516.8599999994</v>
      </c>
      <c r="PN9" s="603">
        <v>19116505.77</v>
      </c>
      <c r="PO9" s="603">
        <v>30085086.710000001</v>
      </c>
      <c r="PP9" s="603">
        <v>5278644.43</v>
      </c>
      <c r="PQ9" s="603">
        <v>54596739.520000003</v>
      </c>
      <c r="PR9" s="603">
        <v>7204086.3400000008</v>
      </c>
      <c r="PS9" s="603">
        <v>2452998.2400000002</v>
      </c>
      <c r="PT9" s="603">
        <v>2289941.5</v>
      </c>
      <c r="PU9" s="603">
        <v>4042482.63</v>
      </c>
      <c r="PV9" s="603">
        <v>350830455.84999996</v>
      </c>
      <c r="PW9" s="603">
        <v>6258968.2000000002</v>
      </c>
      <c r="PX9" s="603">
        <v>5065955.96</v>
      </c>
      <c r="PY9" s="603">
        <v>11609318.550000001</v>
      </c>
      <c r="PZ9" s="603">
        <v>86652120.840000004</v>
      </c>
      <c r="QA9" s="603">
        <v>4301956.16</v>
      </c>
      <c r="QB9" s="603">
        <v>5141072.09</v>
      </c>
      <c r="QC9" s="603">
        <v>5043599.49</v>
      </c>
      <c r="QD9" s="603">
        <v>38366444.729999997</v>
      </c>
      <c r="QE9" s="603">
        <v>5155352.62</v>
      </c>
      <c r="QF9" s="603">
        <v>43096524.369999997</v>
      </c>
      <c r="QG9" s="603">
        <v>9236519.7000000011</v>
      </c>
      <c r="QH9" s="603">
        <v>12007975.91</v>
      </c>
      <c r="QI9" s="603">
        <v>9607444.2699999996</v>
      </c>
      <c r="QJ9" s="603">
        <v>8709538.0700000003</v>
      </c>
      <c r="QK9" s="603">
        <v>15577123.35</v>
      </c>
      <c r="QL9" s="603">
        <v>4961947.370000001</v>
      </c>
      <c r="QM9" s="603">
        <v>3052363.48</v>
      </c>
      <c r="QN9" s="603">
        <v>1965624.39</v>
      </c>
      <c r="QO9" s="603">
        <v>26807989.420000002</v>
      </c>
      <c r="QP9" s="603">
        <v>40865245.480000004</v>
      </c>
      <c r="QQ9" s="603">
        <v>2334167.94</v>
      </c>
      <c r="QR9" s="603">
        <v>1569531.75</v>
      </c>
      <c r="QS9" s="603">
        <v>3071755</v>
      </c>
      <c r="QT9" s="603">
        <v>5079050.75</v>
      </c>
      <c r="QU9" s="603">
        <v>998763.14</v>
      </c>
      <c r="QV9" s="603">
        <v>210683812.5</v>
      </c>
      <c r="QW9" s="603">
        <v>3601525.83</v>
      </c>
      <c r="QX9" s="603">
        <v>24313249.960000001</v>
      </c>
      <c r="QY9" s="603">
        <v>7538844.8500000006</v>
      </c>
      <c r="QZ9" s="603">
        <v>15031364.370000001</v>
      </c>
      <c r="RA9" s="603">
        <v>30574896.209999997</v>
      </c>
      <c r="RB9" s="603">
        <v>7049388.0099999998</v>
      </c>
      <c r="RC9" s="603">
        <v>26307304.41</v>
      </c>
      <c r="RD9" s="603">
        <v>33496047.290000003</v>
      </c>
      <c r="RE9" s="603">
        <v>4786202.83</v>
      </c>
      <c r="RF9" s="603">
        <v>3290464.71</v>
      </c>
      <c r="RG9" s="603">
        <v>2400598.35</v>
      </c>
      <c r="RH9" s="603">
        <v>2334950.11</v>
      </c>
      <c r="RI9" s="603">
        <v>442061457.39999998</v>
      </c>
      <c r="RJ9" s="603">
        <v>30220575.490000002</v>
      </c>
      <c r="RK9" s="603">
        <v>17413640.720000003</v>
      </c>
      <c r="RL9" s="603">
        <v>12119870.32</v>
      </c>
      <c r="RM9" s="603">
        <v>10196403.629999999</v>
      </c>
      <c r="RN9" s="603">
        <v>14910562.510000002</v>
      </c>
      <c r="RO9" s="603">
        <v>35294462.539999999</v>
      </c>
      <c r="RP9" s="603">
        <v>3893474.84</v>
      </c>
      <c r="RQ9" s="603">
        <v>12874852.529999999</v>
      </c>
      <c r="RR9" s="603">
        <v>29703032.390000001</v>
      </c>
      <c r="RS9" s="603">
        <v>46495082.460000001</v>
      </c>
      <c r="RT9" s="603">
        <v>5532507.6600000001</v>
      </c>
      <c r="RU9" s="603">
        <v>3383037.22</v>
      </c>
      <c r="RV9" s="603">
        <v>8033679.3099999987</v>
      </c>
      <c r="RW9" s="603">
        <v>4103906.21</v>
      </c>
      <c r="RX9" s="603">
        <v>8346278.0899999999</v>
      </c>
      <c r="RY9" s="603">
        <v>5794748.2300000004</v>
      </c>
      <c r="RZ9" s="603">
        <v>2881114.34</v>
      </c>
      <c r="SA9" s="603">
        <v>1577228.24</v>
      </c>
      <c r="SB9" s="603">
        <v>2396360.79</v>
      </c>
      <c r="SC9" s="603">
        <v>124198173.8</v>
      </c>
      <c r="SD9" s="603">
        <v>7804896.4200000009</v>
      </c>
      <c r="SE9" s="603">
        <v>5853914.5000000009</v>
      </c>
      <c r="SF9" s="603">
        <v>4478252.5600000005</v>
      </c>
      <c r="SG9" s="603">
        <v>1762236.5299999998</v>
      </c>
      <c r="SH9" s="603">
        <v>17099904.839999996</v>
      </c>
      <c r="SI9" s="603">
        <v>6249360.2000000002</v>
      </c>
      <c r="SJ9" s="603">
        <v>16628778.529999999</v>
      </c>
      <c r="SK9" s="603">
        <v>4577022.5399999991</v>
      </c>
      <c r="SL9" s="603">
        <v>4115515.27</v>
      </c>
      <c r="SM9" s="603">
        <v>24547953.510000002</v>
      </c>
      <c r="SN9" s="603">
        <v>2093405.3000000003</v>
      </c>
      <c r="SO9" s="603">
        <v>63652045.839999996</v>
      </c>
      <c r="SP9" s="603">
        <v>5243091.3999999994</v>
      </c>
      <c r="SQ9" s="603">
        <v>6499800.1200000001</v>
      </c>
      <c r="SR9" s="603">
        <v>27268662.190000001</v>
      </c>
      <c r="SS9" s="603">
        <v>5020660.9000000004</v>
      </c>
      <c r="ST9" s="603">
        <v>7552753.040000001</v>
      </c>
      <c r="SU9" s="603">
        <v>5263764.1499999994</v>
      </c>
      <c r="SV9" s="603">
        <v>3047878.54</v>
      </c>
      <c r="SW9" s="603">
        <v>144669170.93999997</v>
      </c>
      <c r="SX9" s="603">
        <v>3035924.34</v>
      </c>
      <c r="SY9" s="603">
        <v>8328249.8600000003</v>
      </c>
      <c r="SZ9" s="603">
        <v>3609844.65</v>
      </c>
      <c r="TA9" s="603">
        <v>2794997.0800000005</v>
      </c>
      <c r="TB9" s="603">
        <v>3256399.32</v>
      </c>
      <c r="TC9" s="603">
        <v>5120853.5599999996</v>
      </c>
      <c r="TD9" s="603">
        <v>18807696.460000001</v>
      </c>
      <c r="TE9" s="603">
        <v>3123189.98</v>
      </c>
      <c r="TF9" s="603">
        <v>2377774.0100000002</v>
      </c>
      <c r="TG9" s="603">
        <v>3867656.29</v>
      </c>
      <c r="TH9" s="603">
        <v>15314709.400000002</v>
      </c>
      <c r="TI9" s="603">
        <v>3613557.75</v>
      </c>
      <c r="TJ9" s="603">
        <v>2760149.1599999997</v>
      </c>
      <c r="TK9" s="603">
        <v>424924942.68000001</v>
      </c>
      <c r="TL9" s="603">
        <v>5901607.2999999998</v>
      </c>
      <c r="TM9" s="603">
        <v>6270905.75</v>
      </c>
      <c r="TN9" s="603">
        <v>15997039.549999999</v>
      </c>
      <c r="TO9" s="603">
        <v>16295045.620000001</v>
      </c>
      <c r="TP9" s="603">
        <v>8736346.2400000002</v>
      </c>
      <c r="TQ9" s="603">
        <v>3588043.33</v>
      </c>
      <c r="TR9" s="603">
        <v>63628306.120000005</v>
      </c>
      <c r="TS9" s="603">
        <v>6764169.4799999995</v>
      </c>
      <c r="TT9" s="603">
        <v>18679691.84</v>
      </c>
      <c r="TU9" s="603">
        <v>12282957.41</v>
      </c>
      <c r="TV9" s="603">
        <v>7590959.2600000007</v>
      </c>
      <c r="TW9" s="603">
        <v>2616225.39</v>
      </c>
      <c r="TX9" s="603">
        <v>7486247.7299999995</v>
      </c>
      <c r="TY9" s="603">
        <v>4940040.75</v>
      </c>
      <c r="TZ9" s="603">
        <v>3733589.38</v>
      </c>
      <c r="UA9" s="603">
        <v>64643476.740000002</v>
      </c>
      <c r="UB9" s="603">
        <v>5115570.47</v>
      </c>
      <c r="UC9" s="603">
        <v>186963326.81</v>
      </c>
      <c r="UD9" s="603">
        <v>17146197.570000004</v>
      </c>
      <c r="UE9" s="603">
        <v>4218973.7300000004</v>
      </c>
      <c r="UF9" s="603">
        <v>5427281.7700000005</v>
      </c>
      <c r="UG9" s="603">
        <v>77823129.590000004</v>
      </c>
      <c r="UH9" s="603">
        <v>2434029.48</v>
      </c>
      <c r="UI9" s="603">
        <v>1841652.39</v>
      </c>
      <c r="UJ9" s="603">
        <v>2080541.9300000002</v>
      </c>
      <c r="UK9" s="603">
        <v>3393192.84</v>
      </c>
      <c r="UL9" s="603">
        <v>86694690.329999998</v>
      </c>
      <c r="UM9" s="603">
        <v>8039441.1099999994</v>
      </c>
      <c r="UN9" s="603">
        <v>5819024.7000000002</v>
      </c>
      <c r="UO9" s="603">
        <v>10650939.5</v>
      </c>
      <c r="UP9" s="603">
        <v>4641787.43</v>
      </c>
      <c r="UQ9" s="603">
        <v>4007463.1100000003</v>
      </c>
      <c r="UR9" s="603">
        <v>572886616.00999999</v>
      </c>
      <c r="US9" s="603">
        <v>5620281.5199999996</v>
      </c>
      <c r="UT9" s="603">
        <v>5876370.7999999998</v>
      </c>
      <c r="UU9" s="603">
        <v>72736208.670000017</v>
      </c>
      <c r="UV9" s="603">
        <v>5127621.1800000006</v>
      </c>
      <c r="UW9" s="603">
        <v>4329173.5199999996</v>
      </c>
      <c r="UX9" s="603">
        <v>27595206.23</v>
      </c>
      <c r="UY9" s="603">
        <v>3345077.47</v>
      </c>
      <c r="UZ9" s="603">
        <v>3186013.63</v>
      </c>
      <c r="VA9" s="603">
        <v>7618604.4899999993</v>
      </c>
      <c r="VB9" s="603">
        <v>9078711.8800000008</v>
      </c>
      <c r="VC9" s="603">
        <v>19574762.199999999</v>
      </c>
      <c r="VD9" s="603">
        <v>3378551.38</v>
      </c>
      <c r="VE9" s="603">
        <v>17159713.43</v>
      </c>
      <c r="VF9" s="603">
        <v>4375535.72</v>
      </c>
      <c r="VG9" s="603">
        <v>2891264.56</v>
      </c>
      <c r="VH9" s="603">
        <v>1736563.68</v>
      </c>
      <c r="VI9" s="603">
        <v>2930523.03</v>
      </c>
      <c r="VJ9" s="603">
        <v>27508700.449999999</v>
      </c>
      <c r="VK9" s="603">
        <v>3224550.92</v>
      </c>
      <c r="VL9" s="603">
        <v>2397687.2499999995</v>
      </c>
      <c r="VM9" s="603">
        <v>1071708.6900000002</v>
      </c>
      <c r="VN9" s="603">
        <v>197615178.51999998</v>
      </c>
      <c r="VO9" s="603">
        <v>5390935.75</v>
      </c>
      <c r="VP9" s="603">
        <v>6781080.46</v>
      </c>
      <c r="VQ9" s="603">
        <v>17480067.259999998</v>
      </c>
      <c r="VR9" s="603">
        <v>20084168.699999999</v>
      </c>
      <c r="VS9" s="603">
        <v>18388199.34</v>
      </c>
      <c r="VT9" s="603">
        <v>6535590.8899999997</v>
      </c>
      <c r="VU9" s="603">
        <v>4722772.4099999992</v>
      </c>
      <c r="VV9" s="603">
        <v>5181943.4000000004</v>
      </c>
      <c r="VW9" s="603">
        <v>43530934.359999999</v>
      </c>
      <c r="VX9" s="603">
        <v>5922808.3899999997</v>
      </c>
      <c r="VY9" s="603">
        <v>20268963.25</v>
      </c>
      <c r="VZ9" s="603">
        <v>5115352.4300000006</v>
      </c>
      <c r="WA9" s="603">
        <v>3698661.4499999997</v>
      </c>
      <c r="WB9" s="603">
        <v>4103353.0100000002</v>
      </c>
      <c r="WC9" s="603">
        <v>929756910.84000003</v>
      </c>
      <c r="WD9" s="603">
        <v>16469878.040000001</v>
      </c>
      <c r="WE9" s="603">
        <v>5275501.42</v>
      </c>
      <c r="WF9" s="603">
        <v>4575577.6500000004</v>
      </c>
      <c r="WG9" s="603">
        <v>4253401.92</v>
      </c>
      <c r="WH9" s="603">
        <v>6264065.1600000001</v>
      </c>
      <c r="WI9" s="603">
        <v>13341721.66</v>
      </c>
      <c r="WJ9" s="603">
        <v>14070364.08</v>
      </c>
      <c r="WK9" s="603">
        <v>7069968.3500000006</v>
      </c>
      <c r="WL9" s="603">
        <v>9239631.7700000014</v>
      </c>
      <c r="WM9" s="603">
        <v>7365642.3699999992</v>
      </c>
      <c r="WN9" s="603">
        <v>38376866.309999995</v>
      </c>
      <c r="WO9" s="603">
        <v>9306548.6500000004</v>
      </c>
      <c r="WP9" s="603">
        <v>11598182.25</v>
      </c>
      <c r="WQ9" s="603">
        <v>38075617.93</v>
      </c>
      <c r="WR9" s="603">
        <v>7080250.0199999996</v>
      </c>
      <c r="WS9" s="603">
        <v>12350281.200000003</v>
      </c>
      <c r="WT9" s="603">
        <v>9912150.1199999992</v>
      </c>
      <c r="WU9" s="603">
        <v>5417487.2300000004</v>
      </c>
      <c r="WV9" s="603">
        <v>16089571.359999998</v>
      </c>
      <c r="WW9" s="603">
        <v>44145603.330000006</v>
      </c>
      <c r="WX9" s="603">
        <v>3920631.7399999998</v>
      </c>
      <c r="WY9" s="603">
        <v>3135757.81</v>
      </c>
      <c r="WZ9" s="603">
        <v>2938981.98</v>
      </c>
      <c r="XA9" s="603">
        <v>3657185.71</v>
      </c>
      <c r="XB9" s="603">
        <v>3087729</v>
      </c>
      <c r="XC9" s="603">
        <v>3841132.3700000006</v>
      </c>
      <c r="XD9" s="603">
        <v>3591140.91</v>
      </c>
      <c r="XE9" s="603">
        <v>44559841.479999997</v>
      </c>
      <c r="XF9" s="603">
        <v>3727327.99</v>
      </c>
      <c r="XG9" s="603">
        <v>2623778.3099999996</v>
      </c>
      <c r="XH9" s="603">
        <v>2536210.7299999995</v>
      </c>
      <c r="XI9" s="603">
        <v>1644688.37</v>
      </c>
      <c r="XJ9" s="603">
        <v>421793746.66000003</v>
      </c>
      <c r="XK9" s="603">
        <v>8190454.7400000002</v>
      </c>
      <c r="XL9" s="603">
        <v>7062262.6999999993</v>
      </c>
      <c r="XM9" s="603">
        <v>94340521</v>
      </c>
      <c r="XN9" s="603">
        <v>9981833.629999999</v>
      </c>
      <c r="XO9" s="603">
        <v>10449925.18</v>
      </c>
      <c r="XP9" s="603">
        <v>28900064.419999998</v>
      </c>
      <c r="XQ9" s="603">
        <v>9998387.4499999993</v>
      </c>
      <c r="XR9" s="603">
        <v>12308417.390000001</v>
      </c>
      <c r="XS9" s="603">
        <v>31365138.299999997</v>
      </c>
      <c r="XT9" s="603">
        <v>23662936.41</v>
      </c>
      <c r="XU9" s="603">
        <v>4475532.6800000006</v>
      </c>
      <c r="XV9" s="603">
        <v>6237113</v>
      </c>
      <c r="XW9" s="603">
        <v>5348616.2300000004</v>
      </c>
      <c r="XX9" s="603">
        <v>3627246.21</v>
      </c>
      <c r="XY9" s="603">
        <v>4240371.1199999992</v>
      </c>
      <c r="XZ9" s="603">
        <v>3187429.36</v>
      </c>
      <c r="YA9" s="603">
        <v>3314274.04</v>
      </c>
      <c r="YB9" s="603">
        <v>4315660.71</v>
      </c>
      <c r="YC9" s="603">
        <v>3238134.79</v>
      </c>
      <c r="YD9" s="603">
        <v>4662557.12</v>
      </c>
      <c r="YE9" s="603">
        <v>2980900.0100000007</v>
      </c>
      <c r="YF9" s="603">
        <v>3919546.5799999996</v>
      </c>
      <c r="YG9" s="603">
        <v>475331207.50999999</v>
      </c>
      <c r="YH9" s="603">
        <v>9005892.7799999993</v>
      </c>
      <c r="YI9" s="603">
        <v>30455437.690000001</v>
      </c>
      <c r="YJ9" s="603">
        <v>5350327.49</v>
      </c>
      <c r="YK9" s="603">
        <v>52184021.089999996</v>
      </c>
      <c r="YL9" s="603">
        <v>5905894.1899999985</v>
      </c>
      <c r="YM9" s="603">
        <v>22358083.780000001</v>
      </c>
      <c r="YN9" s="603">
        <v>4263842.0699999994</v>
      </c>
      <c r="YO9" s="603">
        <v>27480256.840000004</v>
      </c>
      <c r="YP9" s="603">
        <v>24356348.32</v>
      </c>
      <c r="YQ9" s="603">
        <v>12973065.860000001</v>
      </c>
      <c r="YR9" s="603">
        <v>6545094.2200000007</v>
      </c>
      <c r="YS9" s="603">
        <v>4197710.72</v>
      </c>
      <c r="YT9" s="603">
        <v>3633027.2499999995</v>
      </c>
      <c r="YU9" s="603">
        <v>2540482.1800000002</v>
      </c>
      <c r="YV9" s="603">
        <v>1638988.56</v>
      </c>
      <c r="YW9" s="603">
        <v>2934737.3500000006</v>
      </c>
      <c r="YX9" s="603">
        <v>134308576.66999999</v>
      </c>
      <c r="YY9" s="603">
        <v>12010878.84</v>
      </c>
      <c r="YZ9" s="603">
        <v>8605516.6699999999</v>
      </c>
      <c r="ZA9" s="603">
        <v>5535233.1000000006</v>
      </c>
      <c r="ZB9" s="603">
        <v>15319599.529999999</v>
      </c>
      <c r="ZC9" s="603">
        <v>3246355.8800000004</v>
      </c>
      <c r="ZD9" s="603">
        <v>11232027.029999999</v>
      </c>
      <c r="ZE9" s="603">
        <v>151791499.16000003</v>
      </c>
      <c r="ZF9" s="603">
        <v>5685278.040000001</v>
      </c>
      <c r="ZG9" s="603">
        <v>9902957.5399999991</v>
      </c>
      <c r="ZH9" s="603">
        <v>10398816.91</v>
      </c>
      <c r="ZI9" s="603">
        <v>3230480.31</v>
      </c>
      <c r="ZJ9" s="603">
        <v>6269591.209999999</v>
      </c>
      <c r="ZK9" s="603">
        <v>4466891</v>
      </c>
      <c r="ZL9" s="603">
        <v>2717629.2899999996</v>
      </c>
      <c r="ZM9" s="603">
        <v>20798233.120000001</v>
      </c>
      <c r="ZN9" s="603">
        <v>324592260.35000002</v>
      </c>
      <c r="ZO9" s="603">
        <v>6422043.3000000007</v>
      </c>
      <c r="ZP9" s="603">
        <v>17184032.280000001</v>
      </c>
      <c r="ZQ9" s="603">
        <v>61397029.38000001</v>
      </c>
      <c r="ZR9" s="603">
        <v>26607967.959999997</v>
      </c>
      <c r="ZS9" s="603">
        <v>4033009.01</v>
      </c>
      <c r="ZT9" s="603">
        <v>7794817.9100000001</v>
      </c>
      <c r="ZU9" s="603">
        <v>15250842.01</v>
      </c>
      <c r="ZV9" s="603">
        <v>20748163.200000003</v>
      </c>
      <c r="ZW9" s="603">
        <v>21682236.769999996</v>
      </c>
      <c r="ZX9" s="603">
        <v>3378862.1</v>
      </c>
      <c r="ZY9" s="603">
        <v>3553435.9</v>
      </c>
      <c r="ZZ9" s="603">
        <v>4771023.18</v>
      </c>
      <c r="AAA9" s="603">
        <v>11899651.910000002</v>
      </c>
      <c r="AAB9" s="603">
        <v>3592361.76</v>
      </c>
      <c r="AAC9" s="603">
        <v>3388861.45</v>
      </c>
      <c r="AAD9" s="603">
        <v>4378883.4099999992</v>
      </c>
      <c r="AAE9" s="603">
        <v>4153266.68</v>
      </c>
      <c r="AAF9" s="603">
        <v>6011923.6600000001</v>
      </c>
      <c r="AAG9" s="603">
        <v>3062658.93</v>
      </c>
      <c r="AAH9" s="603">
        <v>3078764.58</v>
      </c>
      <c r="AAI9" s="603">
        <v>1569368.2</v>
      </c>
      <c r="AAJ9" s="603">
        <v>122861725.66000001</v>
      </c>
      <c r="AAK9" s="603">
        <v>4352749.1400000006</v>
      </c>
      <c r="AAL9" s="603">
        <v>9230826.3900000006</v>
      </c>
      <c r="AAM9" s="603">
        <v>16559709.1</v>
      </c>
      <c r="AAN9" s="603">
        <v>3781690.01</v>
      </c>
      <c r="AAO9" s="603">
        <v>20657244.149999999</v>
      </c>
      <c r="AAP9" s="603">
        <v>3957803.45</v>
      </c>
      <c r="AAQ9" s="603">
        <v>776747359.87</v>
      </c>
      <c r="AAR9" s="603">
        <v>6925521.5099999998</v>
      </c>
      <c r="AAS9" s="603">
        <v>3891889.66</v>
      </c>
      <c r="AAT9" s="603">
        <v>45663279.550000004</v>
      </c>
      <c r="AAU9" s="603">
        <v>20945661.390000001</v>
      </c>
      <c r="AAV9" s="603">
        <v>10853878.210000001</v>
      </c>
      <c r="AAW9" s="603">
        <v>10028347.199999999</v>
      </c>
      <c r="AAX9" s="603">
        <v>12080659.719999999</v>
      </c>
      <c r="AAY9" s="603">
        <v>35775727.149999999</v>
      </c>
      <c r="AAZ9" s="603">
        <v>7523916.580000001</v>
      </c>
      <c r="ABA9" s="603">
        <v>11091622.51</v>
      </c>
      <c r="ABB9" s="603">
        <v>61149291.519999996</v>
      </c>
      <c r="ABC9" s="603">
        <v>28592173.629999999</v>
      </c>
      <c r="ABD9" s="603">
        <v>3307215.17</v>
      </c>
      <c r="ABE9" s="603">
        <v>4970864.6800000006</v>
      </c>
      <c r="ABF9" s="603">
        <v>4195424.5500000007</v>
      </c>
      <c r="ABG9" s="603">
        <v>3763391.6599999992</v>
      </c>
      <c r="ABH9" s="603">
        <v>5581455.5700000003</v>
      </c>
      <c r="ABI9" s="603">
        <v>4453189.6199999992</v>
      </c>
      <c r="ABJ9" s="603">
        <v>79942775.770000011</v>
      </c>
      <c r="ABK9" s="603">
        <v>83891437.069999993</v>
      </c>
      <c r="ABL9" s="603">
        <v>5088255.24</v>
      </c>
      <c r="ABM9" s="603">
        <v>2925545.07</v>
      </c>
      <c r="ABN9" s="603">
        <v>2566298.4099999997</v>
      </c>
      <c r="ABO9" s="603">
        <v>2902991.31</v>
      </c>
      <c r="ABP9" s="603">
        <v>2545991.5100000002</v>
      </c>
      <c r="ABQ9" s="603">
        <v>117456370.19000001</v>
      </c>
      <c r="ABR9" s="603">
        <v>7027977.1399999997</v>
      </c>
      <c r="ABS9" s="603">
        <v>5036278.72</v>
      </c>
      <c r="ABT9" s="603">
        <v>6297997.8200000003</v>
      </c>
      <c r="ABU9" s="603">
        <v>7204986.330000001</v>
      </c>
      <c r="ABV9" s="603">
        <v>3858750.5</v>
      </c>
      <c r="ABW9" s="603">
        <v>4058991.6299999994</v>
      </c>
      <c r="ABX9" s="603">
        <v>6045156.4199999999</v>
      </c>
      <c r="ABY9" s="603">
        <v>182665</v>
      </c>
      <c r="ABZ9" s="603">
        <v>145224005.75</v>
      </c>
      <c r="ACA9" s="603">
        <v>2031556.8099999998</v>
      </c>
      <c r="ACB9" s="603">
        <v>12414534.42</v>
      </c>
      <c r="ACC9" s="603">
        <v>4096524.9800000004</v>
      </c>
      <c r="ACD9" s="603">
        <v>2840541.33</v>
      </c>
      <c r="ACE9" s="603">
        <v>35715837.879999995</v>
      </c>
      <c r="ACF9" s="603">
        <v>4586014.8399999989</v>
      </c>
      <c r="ACG9" s="603">
        <v>6978305.1799999997</v>
      </c>
      <c r="ACH9" s="603">
        <v>4384223.59</v>
      </c>
      <c r="ACI9" s="603">
        <v>12359361.800000001</v>
      </c>
      <c r="ACJ9" s="603">
        <v>2588976.0499999998</v>
      </c>
      <c r="ACK9" s="603">
        <v>491878097.98000002</v>
      </c>
      <c r="ACL9" s="603">
        <v>5392041.3099999996</v>
      </c>
      <c r="ACM9" s="603">
        <v>11356526.719999999</v>
      </c>
      <c r="ACN9" s="603">
        <v>17233747.770000003</v>
      </c>
      <c r="ACO9" s="603">
        <v>2746587.4800000004</v>
      </c>
      <c r="ACP9" s="603">
        <v>14267969.790000001</v>
      </c>
      <c r="ACQ9" s="603">
        <v>13249292.409999998</v>
      </c>
      <c r="ACR9" s="603">
        <v>67044939.240000002</v>
      </c>
      <c r="ACS9" s="603">
        <v>118525197.97999999</v>
      </c>
      <c r="ACT9" s="603">
        <v>5904829.4500000002</v>
      </c>
      <c r="ACU9" s="603">
        <v>7183556.2000000002</v>
      </c>
      <c r="ACV9" s="603">
        <v>16268588.459999999</v>
      </c>
      <c r="ACW9" s="603">
        <v>12927902.84</v>
      </c>
      <c r="ACX9" s="603">
        <v>68728354.609999999</v>
      </c>
      <c r="ACY9" s="603">
        <v>5355427.91</v>
      </c>
      <c r="ACZ9" s="603">
        <v>11469318.33</v>
      </c>
      <c r="ADA9" s="603">
        <v>4729544.29</v>
      </c>
      <c r="ADB9" s="603">
        <v>4138425.61</v>
      </c>
      <c r="ADC9" s="603">
        <v>5467767.6600000001</v>
      </c>
      <c r="ADD9" s="603">
        <v>3889567.5</v>
      </c>
      <c r="ADE9" s="603">
        <v>3197751.25</v>
      </c>
      <c r="ADF9" s="603">
        <v>4624966.25</v>
      </c>
      <c r="ADG9" s="603">
        <v>7583680.4100000001</v>
      </c>
      <c r="ADH9" s="603">
        <v>80233477.939999998</v>
      </c>
      <c r="ADI9" s="603">
        <v>54710299.609999999</v>
      </c>
      <c r="ADJ9" s="603">
        <v>1239539.04</v>
      </c>
      <c r="ADK9" s="603">
        <v>3651245.6100000003</v>
      </c>
      <c r="ADL9" s="603">
        <v>5278721.34</v>
      </c>
      <c r="ADM9" s="603">
        <v>2238481.7799999998</v>
      </c>
      <c r="ADN9" s="603">
        <v>5943282.0100000007</v>
      </c>
      <c r="ADO9" s="603">
        <v>8786447.1500000004</v>
      </c>
      <c r="ADP9" s="603">
        <v>5959193.6699999999</v>
      </c>
      <c r="ADQ9" s="603">
        <v>283581771.89999998</v>
      </c>
      <c r="ADR9" s="603">
        <v>6246429.6299999999</v>
      </c>
      <c r="ADS9" s="603">
        <v>9610581.5500000007</v>
      </c>
      <c r="ADT9" s="603">
        <v>1829529.1</v>
      </c>
      <c r="ADU9" s="603">
        <v>69794825.430000007</v>
      </c>
      <c r="ADV9" s="603">
        <v>1976797.3399999999</v>
      </c>
      <c r="ADW9" s="603">
        <v>3396269</v>
      </c>
      <c r="ADX9" s="603">
        <v>7147849.4500000002</v>
      </c>
      <c r="ADY9" s="603">
        <v>2340779.21</v>
      </c>
      <c r="ADZ9" s="603">
        <v>341282.25</v>
      </c>
      <c r="AEA9" s="603">
        <v>534753731.80999994</v>
      </c>
      <c r="AEB9" s="603">
        <v>21362816.27</v>
      </c>
      <c r="AEC9" s="603">
        <v>23327387.690000001</v>
      </c>
      <c r="AED9" s="603">
        <v>3775038.4200000004</v>
      </c>
      <c r="AEE9" s="603">
        <v>4215840.3499999996</v>
      </c>
      <c r="AEF9" s="603">
        <v>21473881.510000002</v>
      </c>
      <c r="AEG9" s="603">
        <v>3878178.1599999997</v>
      </c>
      <c r="AEH9" s="603">
        <v>6473723.1500000004</v>
      </c>
      <c r="AEI9" s="603">
        <v>6833686.9900000002</v>
      </c>
      <c r="AEJ9" s="603">
        <v>3985633.75</v>
      </c>
      <c r="AEK9" s="603">
        <v>7867545.4000000004</v>
      </c>
      <c r="AEL9" s="603">
        <v>14310108.91</v>
      </c>
      <c r="AEM9" s="603">
        <v>4751148.17</v>
      </c>
      <c r="AEN9" s="603">
        <v>14827180.75</v>
      </c>
      <c r="AEO9" s="603">
        <v>6503468.9400000004</v>
      </c>
      <c r="AEP9" s="603">
        <v>9662684.2599999998</v>
      </c>
      <c r="AEQ9" s="603">
        <v>3808862.97</v>
      </c>
      <c r="AER9" s="603">
        <v>27409496.800000001</v>
      </c>
      <c r="AES9" s="603">
        <v>1859852.3199999998</v>
      </c>
      <c r="AET9" s="603">
        <v>19325847.459999997</v>
      </c>
      <c r="AEU9" s="603">
        <v>315064589.44</v>
      </c>
      <c r="AEV9" s="603">
        <v>13071466.75</v>
      </c>
      <c r="AEW9" s="603">
        <v>17375601.5</v>
      </c>
      <c r="AEX9" s="603">
        <v>6822411.3499999996</v>
      </c>
      <c r="AEY9" s="603">
        <v>5371635.1800000006</v>
      </c>
      <c r="AEZ9" s="603">
        <v>27385828.27</v>
      </c>
      <c r="AFA9" s="603">
        <v>5216021.54</v>
      </c>
      <c r="AFB9" s="603">
        <v>11693830.85</v>
      </c>
      <c r="AFC9" s="603">
        <v>8554373.6800000016</v>
      </c>
      <c r="AFD9" s="603">
        <v>2582363.4</v>
      </c>
      <c r="AFE9" s="603">
        <v>157548980.32000002</v>
      </c>
      <c r="AFF9" s="603">
        <v>60780295.160000004</v>
      </c>
      <c r="AFG9" s="603">
        <v>13382926.85</v>
      </c>
      <c r="AFH9" s="603">
        <v>5795388.8500000006</v>
      </c>
      <c r="AFI9" s="603">
        <v>14856754.220000001</v>
      </c>
      <c r="AFJ9" s="603">
        <v>5889972.79</v>
      </c>
      <c r="AFK9" s="603">
        <v>3000165.1900000004</v>
      </c>
      <c r="AFL9" s="603">
        <v>6329671.3599999994</v>
      </c>
      <c r="AFM9" s="603">
        <v>4036294.0600000005</v>
      </c>
      <c r="AFN9" s="603">
        <v>7923007.6900000004</v>
      </c>
      <c r="AFO9" s="603">
        <v>3372352.55</v>
      </c>
      <c r="AFP9" s="603">
        <v>4684850.0999999996</v>
      </c>
      <c r="AFQ9" s="603">
        <v>12716496.84</v>
      </c>
      <c r="AFR9" s="603">
        <v>143978694.22</v>
      </c>
      <c r="AFS9" s="603">
        <v>20264708.510000002</v>
      </c>
      <c r="AFT9" s="603">
        <v>4500158.17</v>
      </c>
      <c r="AFU9" s="603">
        <v>6892974.1300000008</v>
      </c>
      <c r="AFV9" s="603">
        <v>3616808.5300000003</v>
      </c>
      <c r="AFW9" s="603">
        <v>5155212.2500000009</v>
      </c>
      <c r="AFX9" s="603">
        <v>5532055.8899999997</v>
      </c>
      <c r="AFY9" s="603">
        <v>5367048.34</v>
      </c>
      <c r="AFZ9" s="603">
        <v>4224154.84</v>
      </c>
      <c r="AGA9" s="603">
        <v>3629112.55</v>
      </c>
      <c r="AGB9" s="603">
        <v>9218166.9499999993</v>
      </c>
      <c r="AGC9" s="603">
        <v>2487402.4699999997</v>
      </c>
      <c r="AGD9" s="603">
        <v>368775202.02000004</v>
      </c>
      <c r="AGE9" s="603">
        <v>5018818.0599999996</v>
      </c>
      <c r="AGF9" s="603">
        <v>9655028.540000001</v>
      </c>
      <c r="AGG9" s="603">
        <v>8265002.2199999997</v>
      </c>
      <c r="AGH9" s="603">
        <v>54456033.540000007</v>
      </c>
      <c r="AGI9" s="603">
        <v>12296563.229999999</v>
      </c>
      <c r="AGJ9" s="603">
        <v>7684432.8099999996</v>
      </c>
      <c r="AGK9" s="603">
        <v>5452262.9400000004</v>
      </c>
      <c r="AGL9" s="603">
        <v>4949658.6900000004</v>
      </c>
      <c r="AGM9" s="603">
        <v>8755157.0700000003</v>
      </c>
      <c r="AGN9" s="603">
        <v>7106180.54</v>
      </c>
      <c r="AGO9" s="603">
        <v>326317243.72999996</v>
      </c>
      <c r="AGP9" s="603">
        <v>27989835.279999997</v>
      </c>
      <c r="AGQ9" s="603">
        <v>20580353.650000002</v>
      </c>
      <c r="AGR9" s="603">
        <v>4233464.55</v>
      </c>
      <c r="AGS9" s="603">
        <v>19624148.23</v>
      </c>
      <c r="AGT9" s="603">
        <v>24173491.239999998</v>
      </c>
      <c r="AGU9" s="603">
        <v>1835021.29</v>
      </c>
      <c r="AGV9" s="603">
        <v>3453847.3699999996</v>
      </c>
      <c r="AGW9" s="603">
        <v>321594273.67999995</v>
      </c>
      <c r="AGX9" s="603">
        <v>264922866.20999998</v>
      </c>
      <c r="AGY9" s="603">
        <v>7536618.29</v>
      </c>
      <c r="AGZ9" s="603">
        <v>11400904.770000001</v>
      </c>
      <c r="AHA9" s="603">
        <v>39255039.380000003</v>
      </c>
      <c r="AHB9" s="603">
        <v>11713738.369999999</v>
      </c>
      <c r="AHC9" s="603">
        <v>7459901.7700000005</v>
      </c>
      <c r="AHD9" s="603">
        <v>17686288.669999998</v>
      </c>
      <c r="AHE9" s="603">
        <v>3991030.45</v>
      </c>
      <c r="AHF9" s="603">
        <v>7347710.8399999999</v>
      </c>
      <c r="AHG9" s="603">
        <v>6541993.4699999997</v>
      </c>
      <c r="AHH9" s="603">
        <v>4853712.97</v>
      </c>
      <c r="AHI9" s="603">
        <v>8915287.8800000008</v>
      </c>
      <c r="AHJ9" s="603">
        <v>2854403.43</v>
      </c>
      <c r="AHK9" s="603">
        <v>5380976.120000001</v>
      </c>
      <c r="AHL9" s="603">
        <v>5913122.1500000004</v>
      </c>
      <c r="AHM9" s="603">
        <v>3181552.6500000004</v>
      </c>
      <c r="AHN9" s="603">
        <v>113510023.59</v>
      </c>
      <c r="AHO9" s="603">
        <v>7070864.5200000005</v>
      </c>
      <c r="AHP9" s="603">
        <v>5660950.9100000001</v>
      </c>
      <c r="AHQ9" s="603">
        <v>7407830.3399999999</v>
      </c>
      <c r="AHR9" s="603">
        <v>18191757.330000002</v>
      </c>
      <c r="AHS9" s="603">
        <v>4756070.26</v>
      </c>
      <c r="AHT9" s="603">
        <v>2963236.77</v>
      </c>
      <c r="AHU9" s="603">
        <v>0</v>
      </c>
      <c r="AHV9" s="603">
        <v>0</v>
      </c>
      <c r="AHW9" s="603">
        <f t="shared" si="0"/>
        <v>29925986467.563019</v>
      </c>
    </row>
    <row r="10" spans="1:907" x14ac:dyDescent="0.6">
      <c r="A10" s="601">
        <v>9</v>
      </c>
      <c r="B10" s="261" t="s">
        <v>8</v>
      </c>
      <c r="C10" s="260" t="s">
        <v>9</v>
      </c>
      <c r="D10" s="603">
        <v>140518085.70999998</v>
      </c>
      <c r="E10" s="603">
        <v>1534435.37</v>
      </c>
      <c r="F10" s="603">
        <v>7415192.1599999992</v>
      </c>
      <c r="G10" s="603">
        <v>4410878.34</v>
      </c>
      <c r="H10" s="603">
        <v>4059296.6899999985</v>
      </c>
      <c r="I10" s="603">
        <v>1284214.7899999998</v>
      </c>
      <c r="J10" s="603">
        <v>4695977.63</v>
      </c>
      <c r="K10" s="603">
        <v>2300134.73</v>
      </c>
      <c r="L10" s="603">
        <v>2626836.7199999997</v>
      </c>
      <c r="M10" s="603">
        <v>1705972.1399999997</v>
      </c>
      <c r="N10" s="603">
        <v>1301291.93</v>
      </c>
      <c r="O10" s="603">
        <v>883939.63</v>
      </c>
      <c r="P10" s="603">
        <v>4554592.7000000011</v>
      </c>
      <c r="Q10" s="603">
        <v>1849000.4800000002</v>
      </c>
      <c r="R10" s="603">
        <v>1122848.25</v>
      </c>
      <c r="S10" s="603">
        <v>6452519.79</v>
      </c>
      <c r="T10" s="603">
        <v>16234556.959999999</v>
      </c>
      <c r="U10" s="603">
        <v>463633.04000000004</v>
      </c>
      <c r="V10" s="603">
        <v>228005.05</v>
      </c>
      <c r="W10" s="603">
        <v>137095446.28999999</v>
      </c>
      <c r="X10" s="603">
        <v>6500055.0599999987</v>
      </c>
      <c r="Y10" s="603">
        <v>699685.95999999985</v>
      </c>
      <c r="Z10" s="603">
        <v>1782099.9</v>
      </c>
      <c r="AA10" s="603">
        <v>238749.95000000042</v>
      </c>
      <c r="AB10" s="603">
        <v>1016574.3999999998</v>
      </c>
      <c r="AC10" s="603">
        <v>660030.79999999993</v>
      </c>
      <c r="AD10" s="603">
        <v>10260940.629999999</v>
      </c>
      <c r="AE10" s="603">
        <v>1211826.5499999998</v>
      </c>
      <c r="AF10" s="603">
        <v>863511.6100000001</v>
      </c>
      <c r="AG10" s="603">
        <v>26936539.960000001</v>
      </c>
      <c r="AH10" s="603">
        <v>748330.8</v>
      </c>
      <c r="AI10" s="603">
        <v>2893933.13</v>
      </c>
      <c r="AJ10" s="603">
        <v>4258016.0200000005</v>
      </c>
      <c r="AK10" s="603">
        <v>2405928.2300000004</v>
      </c>
      <c r="AL10" s="603">
        <v>675494.05</v>
      </c>
      <c r="AM10" s="603">
        <v>414803.00999999995</v>
      </c>
      <c r="AN10" s="603">
        <v>1284700.9100000001</v>
      </c>
      <c r="AO10" s="603">
        <v>524470.22</v>
      </c>
      <c r="AP10" s="603">
        <v>88822.169999999751</v>
      </c>
      <c r="AQ10" s="603">
        <v>707744.44000000006</v>
      </c>
      <c r="AR10" s="603">
        <v>1137992.94</v>
      </c>
      <c r="AS10" s="603">
        <v>1029913.53</v>
      </c>
      <c r="AT10" s="603">
        <v>739231.31</v>
      </c>
      <c r="AU10" s="603">
        <v>43941103.129999988</v>
      </c>
      <c r="AV10" s="603">
        <v>390651.50999999995</v>
      </c>
      <c r="AW10" s="603">
        <v>1298490.3999999999</v>
      </c>
      <c r="AX10" s="603">
        <v>1156922.24</v>
      </c>
      <c r="AY10" s="603">
        <v>3151704.9600000004</v>
      </c>
      <c r="AZ10" s="603">
        <v>4725922.9600000009</v>
      </c>
      <c r="BA10" s="603">
        <v>743717.57000000007</v>
      </c>
      <c r="BB10" s="603">
        <v>1293843.3100000003</v>
      </c>
      <c r="BC10" s="603">
        <v>558325.94000000006</v>
      </c>
      <c r="BD10" s="603">
        <v>1025159.51</v>
      </c>
      <c r="BE10" s="603">
        <v>870331.98</v>
      </c>
      <c r="BF10" s="603">
        <v>862358</v>
      </c>
      <c r="BG10" s="603">
        <v>11195291.57</v>
      </c>
      <c r="BH10" s="603">
        <v>242836.03</v>
      </c>
      <c r="BI10" s="603">
        <v>939215.6100000001</v>
      </c>
      <c r="BJ10" s="603">
        <v>63415698.799999997</v>
      </c>
      <c r="BK10" s="603">
        <v>26782413.409999996</v>
      </c>
      <c r="BL10" s="603">
        <v>756906.86</v>
      </c>
      <c r="BM10" s="603">
        <v>686320.24000000011</v>
      </c>
      <c r="BN10" s="603">
        <v>1624077.95</v>
      </c>
      <c r="BO10" s="603">
        <v>818831.49000000011</v>
      </c>
      <c r="BP10" s="603">
        <v>1092504.5900000001</v>
      </c>
      <c r="BQ10" s="603">
        <v>249732.88</v>
      </c>
      <c r="BR10" s="603">
        <v>375515.58</v>
      </c>
      <c r="BS10" s="603">
        <v>82896612.810000002</v>
      </c>
      <c r="BT10" s="603">
        <v>1572738.26</v>
      </c>
      <c r="BU10" s="603">
        <v>1247320.01</v>
      </c>
      <c r="BV10" s="603">
        <v>3261106.1600000006</v>
      </c>
      <c r="BW10" s="603">
        <v>1732177.5500000003</v>
      </c>
      <c r="BX10" s="603">
        <v>1002950.64</v>
      </c>
      <c r="BY10" s="603">
        <v>782811.56999999983</v>
      </c>
      <c r="BZ10" s="603">
        <v>1427736.2799999998</v>
      </c>
      <c r="CA10" s="603">
        <v>8472218.6500000004</v>
      </c>
      <c r="CB10" s="603">
        <v>868264.3899999999</v>
      </c>
      <c r="CC10" s="603">
        <v>3326200.66</v>
      </c>
      <c r="CD10" s="603">
        <v>5287700.6199999992</v>
      </c>
      <c r="CE10" s="603">
        <v>1498179</v>
      </c>
      <c r="CF10" s="603">
        <v>199848.37000000002</v>
      </c>
      <c r="CG10" s="603">
        <v>478504.31000000006</v>
      </c>
      <c r="CH10" s="603">
        <v>218160979.45999995</v>
      </c>
      <c r="CI10" s="603">
        <v>2939479.0199999996</v>
      </c>
      <c r="CJ10" s="603">
        <v>9373258.5199999996</v>
      </c>
      <c r="CK10" s="603">
        <v>859427.5</v>
      </c>
      <c r="CL10" s="603">
        <v>1044032.94</v>
      </c>
      <c r="CM10" s="603">
        <v>1570922.84</v>
      </c>
      <c r="CN10" s="603">
        <v>767623.6399999999</v>
      </c>
      <c r="CO10" s="603">
        <v>3855148.5</v>
      </c>
      <c r="CP10" s="603">
        <v>441066.19</v>
      </c>
      <c r="CQ10" s="603">
        <v>2494787.15</v>
      </c>
      <c r="CR10" s="603">
        <v>793539.53999999992</v>
      </c>
      <c r="CS10" s="603">
        <v>4348524.91</v>
      </c>
      <c r="CT10" s="603">
        <v>882959.71</v>
      </c>
      <c r="CU10" s="603">
        <v>72753532.220000014</v>
      </c>
      <c r="CV10" s="603">
        <v>2498328.5</v>
      </c>
      <c r="CW10" s="603">
        <v>2246237.61</v>
      </c>
      <c r="CX10" s="603">
        <v>3384204.84</v>
      </c>
      <c r="CY10" s="603">
        <v>711884.11</v>
      </c>
      <c r="CZ10" s="603">
        <v>2932351.41</v>
      </c>
      <c r="DA10" s="603">
        <v>1094333.72</v>
      </c>
      <c r="DB10" s="603">
        <v>1501867.7</v>
      </c>
      <c r="DC10" s="603">
        <v>32477408.370000005</v>
      </c>
      <c r="DD10" s="603">
        <v>48383212.039999999</v>
      </c>
      <c r="DE10" s="603">
        <v>3013815.79</v>
      </c>
      <c r="DF10" s="603">
        <v>1165994.0000000002</v>
      </c>
      <c r="DG10" s="603">
        <v>2940418.7300000004</v>
      </c>
      <c r="DH10" s="603">
        <v>1199629.42</v>
      </c>
      <c r="DI10" s="603">
        <v>1926890.8499999999</v>
      </c>
      <c r="DJ10" s="603">
        <v>4180503.4699999993</v>
      </c>
      <c r="DK10" s="603">
        <v>774499.4299999997</v>
      </c>
      <c r="DL10" s="603">
        <v>281113495.5800001</v>
      </c>
      <c r="DM10" s="603">
        <v>5022421.5599999996</v>
      </c>
      <c r="DN10" s="603">
        <v>2819033.3200000008</v>
      </c>
      <c r="DO10" s="603">
        <v>2232388.3899999997</v>
      </c>
      <c r="DP10" s="603">
        <v>3669486.8299999991</v>
      </c>
      <c r="DQ10" s="603">
        <v>2012301.5699999998</v>
      </c>
      <c r="DR10" s="603">
        <v>3056424.9799999991</v>
      </c>
      <c r="DS10" s="603">
        <v>1314573.7899999996</v>
      </c>
      <c r="DT10" s="603">
        <v>5312455.3499999996</v>
      </c>
      <c r="DU10" s="603">
        <v>93117198.899999976</v>
      </c>
      <c r="DV10" s="603">
        <v>1936146.52</v>
      </c>
      <c r="DW10" s="603">
        <v>12767999.1</v>
      </c>
      <c r="DX10" s="603">
        <v>23089515.550000004</v>
      </c>
      <c r="DY10" s="603">
        <v>3661776.0500000007</v>
      </c>
      <c r="DZ10" s="603">
        <v>10009864</v>
      </c>
      <c r="EA10" s="603">
        <v>6694688.2300000004</v>
      </c>
      <c r="EB10" s="603">
        <v>532910.23</v>
      </c>
      <c r="EC10" s="603">
        <v>1549701.9700000002</v>
      </c>
      <c r="ED10" s="603">
        <v>1199432.6199999999</v>
      </c>
      <c r="EE10" s="603">
        <v>10002156.169999998</v>
      </c>
      <c r="EF10" s="603">
        <v>27947766.139999997</v>
      </c>
      <c r="EG10" s="603">
        <v>25573193.409999996</v>
      </c>
      <c r="EH10" s="603">
        <v>961413.4</v>
      </c>
      <c r="EI10" s="603">
        <v>1624234.0899999999</v>
      </c>
      <c r="EJ10" s="603">
        <v>912523.87</v>
      </c>
      <c r="EK10" s="603">
        <v>3251332.7099999995</v>
      </c>
      <c r="EL10" s="603">
        <v>7737419.6800000016</v>
      </c>
      <c r="EM10" s="603">
        <v>736677.21999999974</v>
      </c>
      <c r="EN10" s="603">
        <v>2385178.6799999992</v>
      </c>
      <c r="EO10" s="603">
        <v>80720698.769999981</v>
      </c>
      <c r="EP10" s="603">
        <v>1111468.6399999999</v>
      </c>
      <c r="EQ10" s="603">
        <v>2576892.67</v>
      </c>
      <c r="ER10" s="603">
        <v>1697636.9900000002</v>
      </c>
      <c r="ES10" s="603">
        <v>460839.38000000006</v>
      </c>
      <c r="ET10" s="603">
        <v>392773.63</v>
      </c>
      <c r="EU10" s="603">
        <v>1518363.6800000002</v>
      </c>
      <c r="EV10" s="603">
        <v>2492405.0100000002</v>
      </c>
      <c r="EW10" s="603">
        <v>2260059.25</v>
      </c>
      <c r="EX10" s="603">
        <v>49064101.829999998</v>
      </c>
      <c r="EY10" s="603">
        <v>749230.97</v>
      </c>
      <c r="EZ10" s="603">
        <v>1148776.9100000004</v>
      </c>
      <c r="FA10" s="603">
        <v>2358955.41</v>
      </c>
      <c r="FB10" s="603">
        <v>3542360.2600000002</v>
      </c>
      <c r="FC10" s="603">
        <v>4045557.3800000008</v>
      </c>
      <c r="FD10" s="603">
        <v>2203250.38</v>
      </c>
      <c r="FE10" s="603">
        <v>3094937.0000000005</v>
      </c>
      <c r="FF10" s="603">
        <v>1102705.08</v>
      </c>
      <c r="FG10" s="603">
        <v>2669928.89</v>
      </c>
      <c r="FH10" s="603">
        <v>1204946.3700000001</v>
      </c>
      <c r="FI10" s="603">
        <v>623168.23</v>
      </c>
      <c r="FJ10" s="603">
        <v>50089115.399999991</v>
      </c>
      <c r="FK10" s="603">
        <v>4794793.5499999989</v>
      </c>
      <c r="FL10" s="603">
        <v>1261807.0000000002</v>
      </c>
      <c r="FM10" s="603">
        <v>1007474.79</v>
      </c>
      <c r="FN10" s="603">
        <v>2414193.39</v>
      </c>
      <c r="FO10" s="603">
        <v>1599355.77</v>
      </c>
      <c r="FP10" s="603">
        <v>433970.00000000006</v>
      </c>
      <c r="FQ10" s="603">
        <v>224442.25</v>
      </c>
      <c r="FR10" s="603">
        <v>146765501.22999999</v>
      </c>
      <c r="FS10" s="603">
        <v>1703428.9100000004</v>
      </c>
      <c r="FT10" s="603">
        <v>2236720.87</v>
      </c>
      <c r="FU10" s="603">
        <v>4059159.5999999996</v>
      </c>
      <c r="FV10" s="603">
        <v>5958996.7600000016</v>
      </c>
      <c r="FW10" s="603">
        <v>1811003.8399999999</v>
      </c>
      <c r="FX10" s="603">
        <v>7091886.290000001</v>
      </c>
      <c r="FY10" s="603">
        <v>2172136.2699999996</v>
      </c>
      <c r="FZ10" s="603">
        <v>2406636.87</v>
      </c>
      <c r="GA10" s="603">
        <v>3982561.5700000008</v>
      </c>
      <c r="GB10" s="603">
        <v>4718036.8899999997</v>
      </c>
      <c r="GC10" s="603">
        <v>2588569.64</v>
      </c>
      <c r="GD10" s="603">
        <v>1036280.1100000001</v>
      </c>
      <c r="GE10" s="603">
        <v>527678.96</v>
      </c>
      <c r="GF10" s="603">
        <v>64271755.259999998</v>
      </c>
      <c r="GG10" s="603">
        <v>1181460.81</v>
      </c>
      <c r="GH10" s="603">
        <v>1247934.78</v>
      </c>
      <c r="GI10" s="603">
        <v>3575831</v>
      </c>
      <c r="GJ10" s="603">
        <v>1259926.6499999999</v>
      </c>
      <c r="GK10" s="603">
        <v>1250500.19</v>
      </c>
      <c r="GL10" s="603">
        <v>1561905.49</v>
      </c>
      <c r="GM10" s="603">
        <v>4091473.88</v>
      </c>
      <c r="GN10" s="603">
        <v>1244716.4499999997</v>
      </c>
      <c r="GO10" s="603">
        <v>843217.55</v>
      </c>
      <c r="GP10" s="603">
        <v>575865.14</v>
      </c>
      <c r="GQ10" s="603">
        <v>695275.17999999993</v>
      </c>
      <c r="GR10" s="603">
        <v>37434359.43</v>
      </c>
      <c r="GS10" s="603">
        <v>3374013.46</v>
      </c>
      <c r="GT10" s="603">
        <v>775690.42999999993</v>
      </c>
      <c r="GU10" s="603">
        <v>3854997.2</v>
      </c>
      <c r="GV10" s="603">
        <v>516639.65999999992</v>
      </c>
      <c r="GW10" s="603">
        <v>3250692.75</v>
      </c>
      <c r="GX10" s="603">
        <v>1500652.3000000003</v>
      </c>
      <c r="GY10" s="603">
        <v>823239.35000000009</v>
      </c>
      <c r="GZ10" s="603">
        <v>86443504.419999987</v>
      </c>
      <c r="HA10" s="603">
        <v>931901.05999999994</v>
      </c>
      <c r="HB10" s="603">
        <v>3936928.6999999997</v>
      </c>
      <c r="HC10" s="603">
        <v>9282299.6899999995</v>
      </c>
      <c r="HD10" s="603">
        <v>200059862.78</v>
      </c>
      <c r="HE10" s="603">
        <v>9026793.8000000007</v>
      </c>
      <c r="HF10" s="603">
        <v>14685177.35</v>
      </c>
      <c r="HG10" s="603">
        <v>14026401.029999999</v>
      </c>
      <c r="HH10" s="603">
        <v>10603187.48</v>
      </c>
      <c r="HI10" s="603">
        <v>1593760.25</v>
      </c>
      <c r="HJ10" s="603">
        <v>860948.19</v>
      </c>
      <c r="HK10" s="603">
        <v>841044</v>
      </c>
      <c r="HL10" s="603">
        <v>168242993.05000001</v>
      </c>
      <c r="HM10" s="603">
        <v>824242.55</v>
      </c>
      <c r="HN10" s="603">
        <v>4047588.6299999994</v>
      </c>
      <c r="HO10" s="603">
        <v>5292180.8099999996</v>
      </c>
      <c r="HP10" s="603">
        <v>557034.84</v>
      </c>
      <c r="HQ10" s="603">
        <v>5898053.8300000001</v>
      </c>
      <c r="HR10" s="603">
        <v>813949.16999999993</v>
      </c>
      <c r="HS10" s="603">
        <v>618790.34000000008</v>
      </c>
      <c r="HT10" s="603">
        <v>124253051.87</v>
      </c>
      <c r="HU10" s="603">
        <v>64990841.949999981</v>
      </c>
      <c r="HV10" s="603">
        <v>3732744.65</v>
      </c>
      <c r="HW10" s="603">
        <v>1287415.1499999999</v>
      </c>
      <c r="HX10" s="603">
        <v>1751172.6099999999</v>
      </c>
      <c r="HY10" s="603">
        <v>582465.21</v>
      </c>
      <c r="HZ10" s="603">
        <v>4925165.83</v>
      </c>
      <c r="IA10" s="603">
        <v>1635567.8100000003</v>
      </c>
      <c r="IB10" s="603">
        <v>907020.17999999993</v>
      </c>
      <c r="IC10" s="603">
        <v>2737427.9400000004</v>
      </c>
      <c r="ID10" s="603">
        <v>2618279.2400000002</v>
      </c>
      <c r="IE10" s="603">
        <v>3799392.94</v>
      </c>
      <c r="IF10" s="603">
        <v>258806.09</v>
      </c>
      <c r="IG10" s="603">
        <v>2570463.5399999996</v>
      </c>
      <c r="IH10" s="603">
        <v>990063.89999999991</v>
      </c>
      <c r="II10" s="603">
        <v>991666.62000000011</v>
      </c>
      <c r="IJ10" s="603">
        <v>123841424.08000001</v>
      </c>
      <c r="IK10" s="603">
        <v>26903971.02</v>
      </c>
      <c r="IL10" s="603">
        <v>8412687.959999999</v>
      </c>
      <c r="IM10" s="603">
        <v>5688086.4400000013</v>
      </c>
      <c r="IN10" s="603">
        <v>34480843.649999999</v>
      </c>
      <c r="IO10" s="603">
        <v>4548110.54</v>
      </c>
      <c r="IP10" s="603">
        <v>5320294.580000001</v>
      </c>
      <c r="IQ10" s="603">
        <v>5263975.29</v>
      </c>
      <c r="IR10" s="603">
        <v>1425446.98</v>
      </c>
      <c r="IS10" s="603">
        <v>1479433.5970000003</v>
      </c>
      <c r="IT10" s="603">
        <v>2083947.8700000003</v>
      </c>
      <c r="IU10" s="603">
        <v>167603726.49999994</v>
      </c>
      <c r="IV10" s="603">
        <v>84015803.210000008</v>
      </c>
      <c r="IW10" s="603">
        <v>41588517.090000004</v>
      </c>
      <c r="IX10" s="603">
        <v>7699563.25</v>
      </c>
      <c r="IY10" s="603">
        <v>9552699.1999999993</v>
      </c>
      <c r="IZ10" s="603">
        <v>2213961.5</v>
      </c>
      <c r="JA10" s="603">
        <v>3665274.42</v>
      </c>
      <c r="JB10" s="603">
        <v>1107225.07</v>
      </c>
      <c r="JC10" s="603">
        <v>1933542.22</v>
      </c>
      <c r="JD10" s="603">
        <v>3531761.4999999991</v>
      </c>
      <c r="JE10" s="603">
        <v>5656679.4299999997</v>
      </c>
      <c r="JF10" s="603">
        <v>1739428.2300000007</v>
      </c>
      <c r="JG10" s="603">
        <v>53276189.11999999</v>
      </c>
      <c r="JH10" s="603">
        <v>11432557.91</v>
      </c>
      <c r="JI10" s="603">
        <v>686853.22999999986</v>
      </c>
      <c r="JJ10" s="603">
        <v>1166002.53</v>
      </c>
      <c r="JK10" s="603">
        <v>600980.60999999987</v>
      </c>
      <c r="JL10" s="603">
        <v>1137536.6399999999</v>
      </c>
      <c r="JM10" s="603">
        <v>63082005.840000011</v>
      </c>
      <c r="JN10" s="603">
        <v>2174837.56</v>
      </c>
      <c r="JO10" s="603">
        <v>4184086.29</v>
      </c>
      <c r="JP10" s="603">
        <v>4142354.81</v>
      </c>
      <c r="JQ10" s="603">
        <v>1787333.9699999997</v>
      </c>
      <c r="JR10" s="603">
        <v>8838327.9100000001</v>
      </c>
      <c r="JS10" s="603">
        <v>1138625.7000000002</v>
      </c>
      <c r="JT10" s="603">
        <v>187167092.58000001</v>
      </c>
      <c r="JU10" s="603">
        <v>46099481.330000006</v>
      </c>
      <c r="JV10" s="603">
        <v>-308353.03000000014</v>
      </c>
      <c r="JW10" s="603">
        <v>771763.42999999993</v>
      </c>
      <c r="JX10" s="603">
        <v>2631184.0699999998</v>
      </c>
      <c r="JY10" s="603">
        <v>1284283.9099999999</v>
      </c>
      <c r="JZ10" s="603">
        <v>5284327.6899999995</v>
      </c>
      <c r="KA10" s="603">
        <v>2735235.45</v>
      </c>
      <c r="KB10" s="603">
        <v>1121967.7799999998</v>
      </c>
      <c r="KC10" s="603">
        <v>3211954.0000000005</v>
      </c>
      <c r="KD10" s="603">
        <v>1282900.9000000001</v>
      </c>
      <c r="KE10" s="603">
        <v>1591972.09</v>
      </c>
      <c r="KF10" s="603">
        <v>317398.65999999997</v>
      </c>
      <c r="KG10" s="603">
        <v>196400.99</v>
      </c>
      <c r="KH10" s="603">
        <v>228551.37999999998</v>
      </c>
      <c r="KI10" s="603">
        <v>1225627.9300000004</v>
      </c>
      <c r="KJ10" s="603">
        <v>187068802.90000001</v>
      </c>
      <c r="KK10" s="603">
        <v>12245288.48</v>
      </c>
      <c r="KL10" s="603">
        <v>11862032.210000001</v>
      </c>
      <c r="KM10" s="603">
        <v>18954603.919999998</v>
      </c>
      <c r="KN10" s="603">
        <v>12664807.66</v>
      </c>
      <c r="KO10" s="603">
        <v>24663709.23</v>
      </c>
      <c r="KP10" s="603">
        <v>13400693.41</v>
      </c>
      <c r="KQ10" s="603">
        <v>19457654.57</v>
      </c>
      <c r="KR10" s="603">
        <v>14090529.870000001</v>
      </c>
      <c r="KS10" s="603">
        <v>41241433.690000013</v>
      </c>
      <c r="KT10" s="603">
        <v>2118064.4300000002</v>
      </c>
      <c r="KU10" s="603">
        <v>4576461.9900000012</v>
      </c>
      <c r="KV10" s="603">
        <v>26383342.739999998</v>
      </c>
      <c r="KW10" s="603">
        <v>884192.24999999988</v>
      </c>
      <c r="KX10" s="603">
        <v>2402544.8099999991</v>
      </c>
      <c r="KY10" s="603">
        <v>112012064.95000002</v>
      </c>
      <c r="KZ10" s="603">
        <v>7853760.4899999993</v>
      </c>
      <c r="LA10" s="603">
        <v>114166306.25999998</v>
      </c>
      <c r="LB10" s="603">
        <v>11257442.58</v>
      </c>
      <c r="LC10" s="603">
        <v>2795730.2</v>
      </c>
      <c r="LD10" s="603">
        <v>15097558.16</v>
      </c>
      <c r="LE10" s="603">
        <v>13260295.279999999</v>
      </c>
      <c r="LF10" s="603">
        <v>4263006.9000000004</v>
      </c>
      <c r="LG10" s="603">
        <v>4485973.91</v>
      </c>
      <c r="LH10" s="603">
        <v>11671178.91</v>
      </c>
      <c r="LI10" s="603">
        <v>177150868.04999995</v>
      </c>
      <c r="LJ10" s="603">
        <v>41793615.140000001</v>
      </c>
      <c r="LK10" s="603">
        <v>60852381.490000024</v>
      </c>
      <c r="LL10" s="603">
        <v>68773540.769999996</v>
      </c>
      <c r="LM10" s="603">
        <v>3075912.43</v>
      </c>
      <c r="LN10" s="603">
        <v>2517810.1</v>
      </c>
      <c r="LO10" s="603">
        <v>1794055.8199999998</v>
      </c>
      <c r="LP10" s="603">
        <v>2588333.0799999996</v>
      </c>
      <c r="LQ10" s="603">
        <v>5708175</v>
      </c>
      <c r="LR10" s="603">
        <v>3318918.57</v>
      </c>
      <c r="LS10" s="603">
        <v>1148534.0000000002</v>
      </c>
      <c r="LT10" s="603">
        <v>35600588.07</v>
      </c>
      <c r="LU10" s="603">
        <v>1698569.68</v>
      </c>
      <c r="LV10" s="603">
        <v>781742.13</v>
      </c>
      <c r="LW10" s="603">
        <v>437796383.58999991</v>
      </c>
      <c r="LX10" s="603">
        <v>75903476.299999997</v>
      </c>
      <c r="LY10" s="603">
        <v>153430047.51999995</v>
      </c>
      <c r="LZ10" s="603">
        <v>33130327.970000003</v>
      </c>
      <c r="MA10" s="603">
        <v>6012418.6200000001</v>
      </c>
      <c r="MB10" s="603">
        <v>17433820.780000001</v>
      </c>
      <c r="MC10" s="603">
        <v>1438172.94</v>
      </c>
      <c r="MD10" s="603">
        <v>5059196.63</v>
      </c>
      <c r="ME10" s="603">
        <v>4341733.9600000009</v>
      </c>
      <c r="MF10" s="603">
        <v>6655099.7499999991</v>
      </c>
      <c r="MG10" s="603">
        <v>18360207.799999997</v>
      </c>
      <c r="MH10" s="603">
        <v>2008061.01</v>
      </c>
      <c r="MI10" s="603">
        <v>160603770.04000002</v>
      </c>
      <c r="MJ10" s="603">
        <v>1085874.4199999997</v>
      </c>
      <c r="MK10" s="603">
        <v>1114242.8900000001</v>
      </c>
      <c r="ML10" s="603">
        <v>1253454.4300000002</v>
      </c>
      <c r="MM10" s="603">
        <v>949799.74999999988</v>
      </c>
      <c r="MN10" s="603">
        <v>2064672.3800000001</v>
      </c>
      <c r="MO10" s="603">
        <v>1461434.3300000005</v>
      </c>
      <c r="MP10" s="603">
        <v>1096845.4899999998</v>
      </c>
      <c r="MQ10" s="603">
        <v>2067610.0299999998</v>
      </c>
      <c r="MR10" s="603">
        <v>613943.93999999983</v>
      </c>
      <c r="MS10" s="603">
        <v>2586171.6399999997</v>
      </c>
      <c r="MT10" s="603">
        <v>825299.89</v>
      </c>
      <c r="MU10" s="603">
        <v>197837707.09</v>
      </c>
      <c r="MV10" s="603">
        <v>2889093.56</v>
      </c>
      <c r="MW10" s="603">
        <v>1497099.2599999998</v>
      </c>
      <c r="MX10" s="603">
        <v>16189708.870000001</v>
      </c>
      <c r="MY10" s="603">
        <v>3014596.0399999996</v>
      </c>
      <c r="MZ10" s="603">
        <v>3882705.65</v>
      </c>
      <c r="NA10" s="603">
        <v>11130578.92</v>
      </c>
      <c r="NB10" s="603">
        <v>8693710.709999999</v>
      </c>
      <c r="NC10" s="603">
        <v>11322988.85</v>
      </c>
      <c r="ND10" s="603">
        <v>1236860.1100000001</v>
      </c>
      <c r="NE10" s="603">
        <v>942049.64000000013</v>
      </c>
      <c r="NF10" s="603">
        <v>277535901.50000006</v>
      </c>
      <c r="NG10" s="603">
        <v>43507692.969999991</v>
      </c>
      <c r="NH10" s="603">
        <v>5812786.5500000007</v>
      </c>
      <c r="NI10" s="603">
        <v>151159577.56000003</v>
      </c>
      <c r="NJ10" s="603">
        <v>2920977.8200000003</v>
      </c>
      <c r="NK10" s="603">
        <v>26965771.989999998</v>
      </c>
      <c r="NL10" s="603">
        <v>55863943.849999987</v>
      </c>
      <c r="NM10" s="603">
        <v>18936224.859999999</v>
      </c>
      <c r="NN10" s="603">
        <v>767432.3</v>
      </c>
      <c r="NO10" s="603">
        <v>590802.92000000004</v>
      </c>
      <c r="NP10" s="603">
        <v>5129268.5599999996</v>
      </c>
      <c r="NQ10" s="603">
        <v>5525560.2399999993</v>
      </c>
      <c r="NR10" s="603">
        <v>43068139.320000008</v>
      </c>
      <c r="NS10" s="603">
        <v>3505673.7400000012</v>
      </c>
      <c r="NT10" s="603">
        <v>1153521.8600000001</v>
      </c>
      <c r="NU10" s="603">
        <v>742699.95000000007</v>
      </c>
      <c r="NV10" s="603">
        <v>844782.43</v>
      </c>
      <c r="NW10" s="603">
        <v>1090843.1399999999</v>
      </c>
      <c r="NX10" s="603">
        <v>1868506.4300000004</v>
      </c>
      <c r="NY10" s="603">
        <v>148280119.69</v>
      </c>
      <c r="NZ10" s="603">
        <v>82240573.040000007</v>
      </c>
      <c r="OA10" s="603">
        <v>9234684.6900000032</v>
      </c>
      <c r="OB10" s="603">
        <v>2803801.14</v>
      </c>
      <c r="OC10" s="603">
        <v>3913266.34</v>
      </c>
      <c r="OD10" s="603">
        <v>6880947.2800000012</v>
      </c>
      <c r="OE10" s="603">
        <v>1248829.5</v>
      </c>
      <c r="OF10" s="603">
        <v>477396501.15999991</v>
      </c>
      <c r="OG10" s="603">
        <v>50513370.140000001</v>
      </c>
      <c r="OH10" s="603">
        <v>4443004.24</v>
      </c>
      <c r="OI10" s="603">
        <v>39328345.080000013</v>
      </c>
      <c r="OJ10" s="603">
        <v>7609181.2699999986</v>
      </c>
      <c r="OK10" s="603">
        <v>5243871.1300000008</v>
      </c>
      <c r="OL10" s="603">
        <v>32398866.689999998</v>
      </c>
      <c r="OM10" s="603">
        <v>2126194.36</v>
      </c>
      <c r="ON10" s="603">
        <v>5402329.3300000001</v>
      </c>
      <c r="OO10" s="603">
        <v>60091119.730000004</v>
      </c>
      <c r="OP10" s="603">
        <v>11405665.449999996</v>
      </c>
      <c r="OQ10" s="603">
        <v>39892197.090000004</v>
      </c>
      <c r="OR10" s="603">
        <v>1089356.1000000001</v>
      </c>
      <c r="OS10" s="603">
        <v>775927.33000000007</v>
      </c>
      <c r="OT10" s="603">
        <v>129736.72</v>
      </c>
      <c r="OU10" s="603">
        <v>99550242.069999993</v>
      </c>
      <c r="OV10" s="603">
        <v>1066125.0899999999</v>
      </c>
      <c r="OW10" s="603">
        <v>1980602.4400000002</v>
      </c>
      <c r="OX10" s="603">
        <v>3370094.3100000005</v>
      </c>
      <c r="OY10" s="603">
        <v>3967325.3499999987</v>
      </c>
      <c r="OZ10" s="603">
        <v>24048738.840000004</v>
      </c>
      <c r="PA10" s="603">
        <v>961510.70000000019</v>
      </c>
      <c r="PB10" s="603">
        <v>1272335.5</v>
      </c>
      <c r="PC10" s="603">
        <v>1182899.06</v>
      </c>
      <c r="PD10" s="603">
        <v>108416563.86</v>
      </c>
      <c r="PE10" s="603">
        <v>1517205.54</v>
      </c>
      <c r="PF10" s="603">
        <v>5693235.5999999996</v>
      </c>
      <c r="PG10" s="603">
        <v>552712.89000000013</v>
      </c>
      <c r="PH10" s="603">
        <v>4451935.47</v>
      </c>
      <c r="PI10" s="603">
        <v>6407222.830000001</v>
      </c>
      <c r="PJ10" s="603">
        <v>1379887.5500000003</v>
      </c>
      <c r="PK10" s="603">
        <v>1350395.9400000002</v>
      </c>
      <c r="PL10" s="603">
        <v>1986606.1900000006</v>
      </c>
      <c r="PM10" s="603">
        <v>3295769.31</v>
      </c>
      <c r="PN10" s="603">
        <v>5543911.9299999997</v>
      </c>
      <c r="PO10" s="603">
        <v>6306689.2800000012</v>
      </c>
      <c r="PP10" s="603">
        <v>1840498.8500000003</v>
      </c>
      <c r="PQ10" s="603">
        <v>10881835.789999999</v>
      </c>
      <c r="PR10" s="603">
        <v>860791.2</v>
      </c>
      <c r="PS10" s="603">
        <v>409915.74999999994</v>
      </c>
      <c r="PT10" s="603">
        <v>847799.84</v>
      </c>
      <c r="PU10" s="603">
        <v>1314150.1600000001</v>
      </c>
      <c r="PV10" s="603">
        <v>344133591.82999992</v>
      </c>
      <c r="PW10" s="603">
        <v>6452414.1099999994</v>
      </c>
      <c r="PX10" s="603">
        <v>3364770.09</v>
      </c>
      <c r="PY10" s="603">
        <v>6690340.0699999994</v>
      </c>
      <c r="PZ10" s="603">
        <v>49092990.509999983</v>
      </c>
      <c r="QA10" s="603">
        <v>1247205.6499999999</v>
      </c>
      <c r="QB10" s="603">
        <v>9374444.7000000011</v>
      </c>
      <c r="QC10" s="603">
        <v>3585304.44</v>
      </c>
      <c r="QD10" s="603">
        <v>20427025.799999997</v>
      </c>
      <c r="QE10" s="603">
        <v>1787942.46</v>
      </c>
      <c r="QF10" s="603">
        <v>6823997.3099999987</v>
      </c>
      <c r="QG10" s="603">
        <v>1520729.25</v>
      </c>
      <c r="QH10" s="603">
        <v>2076279.5400000005</v>
      </c>
      <c r="QI10" s="603">
        <v>2218863.7400000007</v>
      </c>
      <c r="QJ10" s="603">
        <v>1616081.21</v>
      </c>
      <c r="QK10" s="603">
        <v>3623541.7399999993</v>
      </c>
      <c r="QL10" s="603">
        <v>5331619.2699999996</v>
      </c>
      <c r="QM10" s="603">
        <v>3075822.4</v>
      </c>
      <c r="QN10" s="603">
        <v>1058960.4099999999</v>
      </c>
      <c r="QO10" s="603">
        <v>6838977.1699999999</v>
      </c>
      <c r="QP10" s="603">
        <v>21349357.370000001</v>
      </c>
      <c r="QQ10" s="603">
        <v>1493811.5</v>
      </c>
      <c r="QR10" s="603">
        <v>877773.55</v>
      </c>
      <c r="QS10" s="603">
        <v>578878.04</v>
      </c>
      <c r="QT10" s="603">
        <v>2558985.4700000002</v>
      </c>
      <c r="QU10" s="603">
        <v>439559.3</v>
      </c>
      <c r="QV10" s="603">
        <v>109944694.14000002</v>
      </c>
      <c r="QW10" s="603">
        <v>987882.2999999997</v>
      </c>
      <c r="QX10" s="603">
        <v>4546536.0900000017</v>
      </c>
      <c r="QY10" s="603">
        <v>1968161.1199999999</v>
      </c>
      <c r="QZ10" s="603">
        <v>8733231.8800000008</v>
      </c>
      <c r="RA10" s="603">
        <v>5640837.9000000004</v>
      </c>
      <c r="RB10" s="603">
        <v>1290317.1200000001</v>
      </c>
      <c r="RC10" s="603">
        <v>7252206.580000001</v>
      </c>
      <c r="RD10" s="603">
        <v>5163168.17</v>
      </c>
      <c r="RE10" s="603">
        <v>854106.88</v>
      </c>
      <c r="RF10" s="603">
        <v>159653.33999999985</v>
      </c>
      <c r="RG10" s="603">
        <v>930198.71000000008</v>
      </c>
      <c r="RH10" s="603">
        <v>1476494.73</v>
      </c>
      <c r="RI10" s="603">
        <v>136108528.59999999</v>
      </c>
      <c r="RJ10" s="603">
        <v>10263529.24</v>
      </c>
      <c r="RK10" s="603">
        <v>3300934.69</v>
      </c>
      <c r="RL10" s="603">
        <v>2899162.13</v>
      </c>
      <c r="RM10" s="603">
        <v>6790800.1100000003</v>
      </c>
      <c r="RN10" s="603">
        <v>3735137.0600000005</v>
      </c>
      <c r="RO10" s="603">
        <v>12187004.35</v>
      </c>
      <c r="RP10" s="603">
        <v>1325883.3700000001</v>
      </c>
      <c r="RQ10" s="603">
        <v>3638990.7699999996</v>
      </c>
      <c r="RR10" s="603">
        <v>5977326.8699999992</v>
      </c>
      <c r="RS10" s="603">
        <v>19208740.080000002</v>
      </c>
      <c r="RT10" s="603">
        <v>936332.65</v>
      </c>
      <c r="RU10" s="603">
        <v>1776403.4300000002</v>
      </c>
      <c r="RV10" s="603">
        <v>1725031</v>
      </c>
      <c r="RW10" s="603">
        <v>617023.15000000014</v>
      </c>
      <c r="RX10" s="603">
        <v>1774482.0299999998</v>
      </c>
      <c r="RY10" s="603">
        <v>3124326.8700000006</v>
      </c>
      <c r="RZ10" s="603">
        <v>1879790.53</v>
      </c>
      <c r="SA10" s="603">
        <v>1900657.9</v>
      </c>
      <c r="SB10" s="603">
        <v>528935.11</v>
      </c>
      <c r="SC10" s="603">
        <v>30535222.370000005</v>
      </c>
      <c r="SD10" s="603">
        <v>1609152.19</v>
      </c>
      <c r="SE10" s="603">
        <v>1872755.7799999996</v>
      </c>
      <c r="SF10" s="603">
        <v>865308.64000000025</v>
      </c>
      <c r="SG10" s="603">
        <v>576059.52</v>
      </c>
      <c r="SH10" s="603">
        <v>2111769.9800000004</v>
      </c>
      <c r="SI10" s="603">
        <v>1779590.3500000003</v>
      </c>
      <c r="SJ10" s="603">
        <v>5620331.5999999996</v>
      </c>
      <c r="SK10" s="603">
        <v>3987019.0200000005</v>
      </c>
      <c r="SL10" s="603">
        <v>1248029.93</v>
      </c>
      <c r="SM10" s="603">
        <v>6299719.3400000008</v>
      </c>
      <c r="SN10" s="603">
        <v>537220.06999999995</v>
      </c>
      <c r="SO10" s="603">
        <v>18117119.720000003</v>
      </c>
      <c r="SP10" s="603">
        <v>1311656.8700000001</v>
      </c>
      <c r="SQ10" s="603">
        <v>2576286.73</v>
      </c>
      <c r="SR10" s="603">
        <v>3419808.75</v>
      </c>
      <c r="SS10" s="603">
        <v>1341546.28</v>
      </c>
      <c r="ST10" s="603">
        <v>1646765.7299999997</v>
      </c>
      <c r="SU10" s="603">
        <v>1199327.2799999998</v>
      </c>
      <c r="SV10" s="603">
        <v>535066.91999999993</v>
      </c>
      <c r="SW10" s="603">
        <v>69749004.5</v>
      </c>
      <c r="SX10" s="603">
        <v>1138819.28</v>
      </c>
      <c r="SY10" s="603">
        <v>1790167.5199999996</v>
      </c>
      <c r="SZ10" s="603">
        <v>975918.57000000041</v>
      </c>
      <c r="TA10" s="603">
        <v>525701.76</v>
      </c>
      <c r="TB10" s="603">
        <v>1044024.83</v>
      </c>
      <c r="TC10" s="603">
        <v>911109.33</v>
      </c>
      <c r="TD10" s="603">
        <v>4776320.67</v>
      </c>
      <c r="TE10" s="603">
        <v>1104376.1000000001</v>
      </c>
      <c r="TF10" s="603">
        <v>817303.12000000011</v>
      </c>
      <c r="TG10" s="603">
        <v>1742870.1300000001</v>
      </c>
      <c r="TH10" s="603">
        <v>3998031.32</v>
      </c>
      <c r="TI10" s="603">
        <v>577596.49999999988</v>
      </c>
      <c r="TJ10" s="603">
        <v>597173.40999999992</v>
      </c>
      <c r="TK10" s="603">
        <v>158173815.75</v>
      </c>
      <c r="TL10" s="603">
        <v>1164273.3700000001</v>
      </c>
      <c r="TM10" s="603">
        <v>775980.75</v>
      </c>
      <c r="TN10" s="603">
        <v>2895652.9100000006</v>
      </c>
      <c r="TO10" s="603">
        <v>3719129.0500000003</v>
      </c>
      <c r="TP10" s="603">
        <v>962856.55</v>
      </c>
      <c r="TQ10" s="603">
        <v>616061.22</v>
      </c>
      <c r="TR10" s="603">
        <v>20528422.379999995</v>
      </c>
      <c r="TS10" s="603">
        <v>746749.94000000006</v>
      </c>
      <c r="TT10" s="603">
        <v>2707420.4800000004</v>
      </c>
      <c r="TU10" s="603">
        <v>2332370.75</v>
      </c>
      <c r="TV10" s="603">
        <v>661153.43999999994</v>
      </c>
      <c r="TW10" s="603">
        <v>728480.22</v>
      </c>
      <c r="TX10" s="603">
        <v>1136797.28</v>
      </c>
      <c r="TY10" s="603">
        <v>596628.24</v>
      </c>
      <c r="TZ10" s="603">
        <v>1105823.7000000002</v>
      </c>
      <c r="UA10" s="603">
        <v>20246046.219999999</v>
      </c>
      <c r="UB10" s="603">
        <v>952175.86999999988</v>
      </c>
      <c r="UC10" s="603">
        <v>85383151.800000012</v>
      </c>
      <c r="UD10" s="603">
        <v>1737080.8600000003</v>
      </c>
      <c r="UE10" s="603">
        <v>652353.35</v>
      </c>
      <c r="UF10" s="603">
        <v>1393626.33</v>
      </c>
      <c r="UG10" s="603">
        <v>20166824.409999996</v>
      </c>
      <c r="UH10" s="603">
        <v>587661.1399999999</v>
      </c>
      <c r="UI10" s="603">
        <v>156651.08000000002</v>
      </c>
      <c r="UJ10" s="603">
        <v>298485.55999999994</v>
      </c>
      <c r="UK10" s="603">
        <v>397687.76</v>
      </c>
      <c r="UL10" s="603">
        <v>20530727.579999998</v>
      </c>
      <c r="UM10" s="603">
        <v>1978476.6</v>
      </c>
      <c r="UN10" s="603">
        <v>2582545.4999999995</v>
      </c>
      <c r="UO10" s="603">
        <v>2340671.9500000002</v>
      </c>
      <c r="UP10" s="603">
        <v>1557337.6099999999</v>
      </c>
      <c r="UQ10" s="603">
        <v>668389.80000000005</v>
      </c>
      <c r="UR10" s="603">
        <v>185833030.75999996</v>
      </c>
      <c r="US10" s="603">
        <v>2413943.8599999994</v>
      </c>
      <c r="UT10" s="603">
        <v>1475419.58</v>
      </c>
      <c r="UU10" s="603">
        <v>15346006.189999998</v>
      </c>
      <c r="UV10" s="603">
        <v>327648</v>
      </c>
      <c r="UW10" s="603">
        <v>1636960.89</v>
      </c>
      <c r="UX10" s="603">
        <v>3634253.3999999994</v>
      </c>
      <c r="UY10" s="603">
        <v>968441.00000000012</v>
      </c>
      <c r="UZ10" s="603">
        <v>867326</v>
      </c>
      <c r="VA10" s="603">
        <v>909522</v>
      </c>
      <c r="VB10" s="603">
        <v>1054174.6800000002</v>
      </c>
      <c r="VC10" s="603">
        <v>5278488.55</v>
      </c>
      <c r="VD10" s="603">
        <v>1713861.84</v>
      </c>
      <c r="VE10" s="603">
        <v>6613372.5999999968</v>
      </c>
      <c r="VF10" s="603">
        <v>1046965.6000000001</v>
      </c>
      <c r="VG10" s="603">
        <v>1527849.7</v>
      </c>
      <c r="VH10" s="603">
        <v>562089.65</v>
      </c>
      <c r="VI10" s="603">
        <v>766973</v>
      </c>
      <c r="VJ10" s="603">
        <v>8557461.1699999999</v>
      </c>
      <c r="VK10" s="603">
        <v>1203203.6500000001</v>
      </c>
      <c r="VL10" s="603">
        <v>950837.8</v>
      </c>
      <c r="VM10" s="603">
        <v>931759.05999999982</v>
      </c>
      <c r="VN10" s="603">
        <v>66047802.530000009</v>
      </c>
      <c r="VO10" s="603">
        <v>1560262.1</v>
      </c>
      <c r="VP10" s="603">
        <v>2859603.7</v>
      </c>
      <c r="VQ10" s="603">
        <v>-249879.12999999846</v>
      </c>
      <c r="VR10" s="603">
        <v>5596616.2599999998</v>
      </c>
      <c r="VS10" s="603">
        <v>6169244.6299999999</v>
      </c>
      <c r="VT10" s="603">
        <v>3816462.7300000004</v>
      </c>
      <c r="VU10" s="603">
        <v>1652036.7999999998</v>
      </c>
      <c r="VV10" s="603">
        <v>1807279.7</v>
      </c>
      <c r="VW10" s="603">
        <v>19391702.109999996</v>
      </c>
      <c r="VX10" s="603">
        <v>1790804.81</v>
      </c>
      <c r="VY10" s="603">
        <v>5903082.2599999998</v>
      </c>
      <c r="VZ10" s="603">
        <v>3291025.0100000002</v>
      </c>
      <c r="WA10" s="603">
        <v>1790673.82</v>
      </c>
      <c r="WB10" s="603">
        <v>1768452.7500000002</v>
      </c>
      <c r="WC10" s="603">
        <v>336105216.44000006</v>
      </c>
      <c r="WD10" s="603">
        <v>9878113.1400000006</v>
      </c>
      <c r="WE10" s="603">
        <v>2878076.07</v>
      </c>
      <c r="WF10" s="603">
        <v>3257643.13</v>
      </c>
      <c r="WG10" s="603">
        <v>986287.95</v>
      </c>
      <c r="WH10" s="603">
        <v>6702721.8999999994</v>
      </c>
      <c r="WI10" s="603">
        <v>15163009.750000002</v>
      </c>
      <c r="WJ10" s="603">
        <v>4024646.5299999989</v>
      </c>
      <c r="WK10" s="603">
        <v>3737989.6900000004</v>
      </c>
      <c r="WL10" s="603">
        <v>5513674.8199999994</v>
      </c>
      <c r="WM10" s="603">
        <v>3170790.43</v>
      </c>
      <c r="WN10" s="603">
        <v>13158956.32</v>
      </c>
      <c r="WO10" s="603">
        <v>1692108.14</v>
      </c>
      <c r="WP10" s="603">
        <v>10716994.09</v>
      </c>
      <c r="WQ10" s="603">
        <v>19835850.300000001</v>
      </c>
      <c r="WR10" s="603">
        <v>4767176.08</v>
      </c>
      <c r="WS10" s="603">
        <v>3904629.7399999988</v>
      </c>
      <c r="WT10" s="603">
        <v>12768050.42</v>
      </c>
      <c r="WU10" s="603">
        <v>3814243.8199999994</v>
      </c>
      <c r="WV10" s="603">
        <v>12104259.750000004</v>
      </c>
      <c r="WW10" s="603">
        <v>76126878.349999994</v>
      </c>
      <c r="WX10" s="603">
        <v>4744791.29</v>
      </c>
      <c r="WY10" s="603">
        <v>1496597.74</v>
      </c>
      <c r="WZ10" s="603">
        <v>1956188.3800000001</v>
      </c>
      <c r="XA10" s="603">
        <v>1690569.0799999998</v>
      </c>
      <c r="XB10" s="603">
        <v>1190234.95</v>
      </c>
      <c r="XC10" s="603">
        <v>1057485.29</v>
      </c>
      <c r="XD10" s="603">
        <v>1630071.39</v>
      </c>
      <c r="XE10" s="603">
        <v>62292575.030000009</v>
      </c>
      <c r="XF10" s="603">
        <v>3854377.4</v>
      </c>
      <c r="XG10" s="603">
        <v>619336.84999999986</v>
      </c>
      <c r="XH10" s="603">
        <v>964050.74999999988</v>
      </c>
      <c r="XI10" s="603">
        <v>594908.5</v>
      </c>
      <c r="XJ10" s="603">
        <v>127128138.79000001</v>
      </c>
      <c r="XK10" s="603">
        <v>3491261.2699999996</v>
      </c>
      <c r="XL10" s="603">
        <v>1245181.18</v>
      </c>
      <c r="XM10" s="603">
        <v>42318035.609999992</v>
      </c>
      <c r="XN10" s="603">
        <v>2967076.1100000003</v>
      </c>
      <c r="XO10" s="603">
        <v>1640219.0299999996</v>
      </c>
      <c r="XP10" s="603">
        <v>6637606.8300000001</v>
      </c>
      <c r="XQ10" s="603">
        <v>1634960.6999999997</v>
      </c>
      <c r="XR10" s="603">
        <v>1396284.9400000002</v>
      </c>
      <c r="XS10" s="603">
        <v>5216376.22</v>
      </c>
      <c r="XT10" s="603">
        <v>4621464.67</v>
      </c>
      <c r="XU10" s="603">
        <v>723676.17000000016</v>
      </c>
      <c r="XV10" s="603">
        <v>1112955.6600000001</v>
      </c>
      <c r="XW10" s="603">
        <v>1436672.29</v>
      </c>
      <c r="XX10" s="603">
        <v>896308.32000000007</v>
      </c>
      <c r="XY10" s="603">
        <v>665161.67999999993</v>
      </c>
      <c r="XZ10" s="603">
        <v>917104.90999999992</v>
      </c>
      <c r="YA10" s="603">
        <v>829645.42999999993</v>
      </c>
      <c r="YB10" s="603">
        <v>1024928.1799999999</v>
      </c>
      <c r="YC10" s="603">
        <v>840491.55</v>
      </c>
      <c r="YD10" s="603">
        <v>959432.46999999986</v>
      </c>
      <c r="YE10" s="603">
        <v>565282.22999999986</v>
      </c>
      <c r="YF10" s="603">
        <v>1085380.1500000001</v>
      </c>
      <c r="YG10" s="603">
        <v>112900906.32999998</v>
      </c>
      <c r="YH10" s="603">
        <v>3517076.0799999996</v>
      </c>
      <c r="YI10" s="603">
        <v>11365810.01</v>
      </c>
      <c r="YJ10" s="603">
        <v>2977632.1900000004</v>
      </c>
      <c r="YK10" s="603">
        <v>25190214.370000005</v>
      </c>
      <c r="YL10" s="603">
        <v>2659123.1800000002</v>
      </c>
      <c r="YM10" s="603">
        <v>9967775.8600000013</v>
      </c>
      <c r="YN10" s="603">
        <v>881787.32999999949</v>
      </c>
      <c r="YO10" s="603">
        <v>11311458.119999999</v>
      </c>
      <c r="YP10" s="603">
        <v>9110866.6099999994</v>
      </c>
      <c r="YQ10" s="603">
        <v>6100391.1699999999</v>
      </c>
      <c r="YR10" s="603">
        <v>2179945.8999999994</v>
      </c>
      <c r="YS10" s="603">
        <v>1293348.95</v>
      </c>
      <c r="YT10" s="603">
        <v>1117808.3600000001</v>
      </c>
      <c r="YU10" s="603">
        <v>1495148.7299999997</v>
      </c>
      <c r="YV10" s="603">
        <v>860455.84000000008</v>
      </c>
      <c r="YW10" s="603">
        <v>877047.86999999988</v>
      </c>
      <c r="YX10" s="603">
        <v>81374153.670000002</v>
      </c>
      <c r="YY10" s="603">
        <v>3119479.73</v>
      </c>
      <c r="YZ10" s="603">
        <v>866382.57999999984</v>
      </c>
      <c r="ZA10" s="603">
        <v>1606210.83</v>
      </c>
      <c r="ZB10" s="603">
        <v>3130529.95</v>
      </c>
      <c r="ZC10" s="603">
        <v>1712620.6999999997</v>
      </c>
      <c r="ZD10" s="603">
        <v>1892381.42</v>
      </c>
      <c r="ZE10" s="603">
        <v>36563088.369999997</v>
      </c>
      <c r="ZF10" s="603">
        <v>1696779.79</v>
      </c>
      <c r="ZG10" s="603">
        <v>1876277.75</v>
      </c>
      <c r="ZH10" s="603">
        <v>3685410.59</v>
      </c>
      <c r="ZI10" s="603">
        <v>556937.77</v>
      </c>
      <c r="ZJ10" s="603">
        <v>778071.97</v>
      </c>
      <c r="ZK10" s="603">
        <v>528478.16</v>
      </c>
      <c r="ZL10" s="603">
        <v>358348.85</v>
      </c>
      <c r="ZM10" s="603">
        <v>8715235.7699999996</v>
      </c>
      <c r="ZN10" s="603">
        <v>129095291.02999999</v>
      </c>
      <c r="ZO10" s="603">
        <v>1608974.31</v>
      </c>
      <c r="ZP10" s="603">
        <v>5431084.5800000001</v>
      </c>
      <c r="ZQ10" s="603">
        <v>13729979.109999998</v>
      </c>
      <c r="ZR10" s="603">
        <v>7305859.6500000004</v>
      </c>
      <c r="ZS10" s="603">
        <v>2023023.46</v>
      </c>
      <c r="ZT10" s="603">
        <v>1906963.5800000003</v>
      </c>
      <c r="ZU10" s="603">
        <v>4912156.3600000003</v>
      </c>
      <c r="ZV10" s="603">
        <v>5850314.1799999997</v>
      </c>
      <c r="ZW10" s="603">
        <v>8490395.4299999997</v>
      </c>
      <c r="ZX10" s="603">
        <v>-841482.23999999999</v>
      </c>
      <c r="ZY10" s="603">
        <v>1042866.6599999999</v>
      </c>
      <c r="ZZ10" s="603">
        <v>1111760.8500000003</v>
      </c>
      <c r="AAA10" s="603">
        <v>7073368.4900000002</v>
      </c>
      <c r="AAB10" s="603">
        <v>1006307.0100000001</v>
      </c>
      <c r="AAC10" s="603">
        <v>1058564.45</v>
      </c>
      <c r="AAD10" s="603">
        <v>1043301.8599999998</v>
      </c>
      <c r="AAE10" s="603">
        <v>1268050.4500000002</v>
      </c>
      <c r="AAF10" s="603">
        <v>1288433.3600000001</v>
      </c>
      <c r="AAG10" s="603">
        <v>1319125.8299999998</v>
      </c>
      <c r="AAH10" s="603">
        <v>812550.20000000007</v>
      </c>
      <c r="AAI10" s="603">
        <v>378803.18</v>
      </c>
      <c r="AAJ10" s="603">
        <v>40638316.390000001</v>
      </c>
      <c r="AAK10" s="603">
        <v>878131.14999999991</v>
      </c>
      <c r="AAL10" s="603">
        <v>1811514.4000000001</v>
      </c>
      <c r="AAM10" s="603">
        <v>1614639.34</v>
      </c>
      <c r="AAN10" s="603">
        <v>906824.08</v>
      </c>
      <c r="AAO10" s="603">
        <v>2292396.0499999998</v>
      </c>
      <c r="AAP10" s="603">
        <v>2570291.77</v>
      </c>
      <c r="AAQ10" s="603">
        <v>207886171.13999999</v>
      </c>
      <c r="AAR10" s="603">
        <v>1215753.79</v>
      </c>
      <c r="AAS10" s="603">
        <v>1746050.39</v>
      </c>
      <c r="AAT10" s="603">
        <v>4173602.64</v>
      </c>
      <c r="AAU10" s="603">
        <v>2594076.54</v>
      </c>
      <c r="AAV10" s="603">
        <v>3485709.2199999997</v>
      </c>
      <c r="AAW10" s="603">
        <v>2077972.99</v>
      </c>
      <c r="AAX10" s="603">
        <v>1917601.07</v>
      </c>
      <c r="AAY10" s="603">
        <v>7764211.8400000008</v>
      </c>
      <c r="AAZ10" s="603">
        <v>973210.02</v>
      </c>
      <c r="ABA10" s="603">
        <v>3713105.1500000004</v>
      </c>
      <c r="ABB10" s="603">
        <v>24207942.569999997</v>
      </c>
      <c r="ABC10" s="603">
        <v>5183033.4400000004</v>
      </c>
      <c r="ABD10" s="603">
        <v>922864.1</v>
      </c>
      <c r="ABE10" s="603">
        <v>1371668.06</v>
      </c>
      <c r="ABF10" s="603">
        <v>3158837.4399999995</v>
      </c>
      <c r="ABG10" s="603">
        <v>1364440.99</v>
      </c>
      <c r="ABH10" s="603">
        <v>2907441.06</v>
      </c>
      <c r="ABI10" s="603">
        <v>653141.67000000004</v>
      </c>
      <c r="ABJ10" s="603">
        <v>22020746.310000002</v>
      </c>
      <c r="ABK10" s="603">
        <v>18733543.179999996</v>
      </c>
      <c r="ABL10" s="603">
        <v>1293386.72</v>
      </c>
      <c r="ABM10" s="603">
        <v>760495.06999999983</v>
      </c>
      <c r="ABN10" s="603">
        <v>1466717.33</v>
      </c>
      <c r="ABO10" s="603">
        <v>702259.95</v>
      </c>
      <c r="ABP10" s="603">
        <v>1034714.0599999998</v>
      </c>
      <c r="ABQ10" s="603">
        <v>128038997.58000001</v>
      </c>
      <c r="ABR10" s="603">
        <v>3673038.05</v>
      </c>
      <c r="ABS10" s="603">
        <v>2677648.1700000004</v>
      </c>
      <c r="ABT10" s="603">
        <v>3051878</v>
      </c>
      <c r="ABU10" s="603">
        <v>3286663.92</v>
      </c>
      <c r="ABV10" s="603">
        <v>3656796.7199999997</v>
      </c>
      <c r="ABW10" s="603">
        <v>4741188.7999999989</v>
      </c>
      <c r="ABX10" s="603">
        <v>7479754.2400000012</v>
      </c>
      <c r="ABY10" s="603">
        <v>1432341.36</v>
      </c>
      <c r="ABZ10" s="603">
        <v>75549918.940000013</v>
      </c>
      <c r="ACA10" s="603">
        <v>3738869.8400000008</v>
      </c>
      <c r="ACB10" s="603">
        <v>7218481.2200000007</v>
      </c>
      <c r="ACC10" s="603">
        <v>1954286.4200000002</v>
      </c>
      <c r="ACD10" s="603">
        <v>2292903.9899999998</v>
      </c>
      <c r="ACE10" s="603">
        <v>11504146.01</v>
      </c>
      <c r="ACF10" s="603">
        <v>1742225.7899999998</v>
      </c>
      <c r="ACG10" s="603">
        <v>1461303.11</v>
      </c>
      <c r="ACH10" s="603">
        <v>1102353.1299999999</v>
      </c>
      <c r="ACI10" s="603">
        <v>3462868.76</v>
      </c>
      <c r="ACJ10" s="603">
        <v>912919.96000000008</v>
      </c>
      <c r="ACK10" s="603">
        <v>233298044.19</v>
      </c>
      <c r="ACL10" s="603">
        <v>1533691.83</v>
      </c>
      <c r="ACM10" s="603">
        <v>2127230.06</v>
      </c>
      <c r="ACN10" s="603">
        <v>2500563.5500000003</v>
      </c>
      <c r="ACO10" s="603">
        <v>203057.38999999998</v>
      </c>
      <c r="ACP10" s="603">
        <v>1444126.44</v>
      </c>
      <c r="ACQ10" s="603">
        <v>2635763.33</v>
      </c>
      <c r="ACR10" s="603">
        <v>37378164.580000006</v>
      </c>
      <c r="ACS10" s="603">
        <v>72420534.49000001</v>
      </c>
      <c r="ACT10" s="603">
        <v>1309004.5499999998</v>
      </c>
      <c r="ACU10" s="603">
        <v>2107916.0999999996</v>
      </c>
      <c r="ACV10" s="603">
        <v>4003791.65</v>
      </c>
      <c r="ACW10" s="603">
        <v>6940137.5999999996</v>
      </c>
      <c r="ACX10" s="603">
        <v>30096191.84</v>
      </c>
      <c r="ACY10" s="603">
        <v>2491940.89</v>
      </c>
      <c r="ACZ10" s="603">
        <v>2328531.7600000002</v>
      </c>
      <c r="ADA10" s="603">
        <v>556161.79999999981</v>
      </c>
      <c r="ADB10" s="603">
        <v>632974.65000000014</v>
      </c>
      <c r="ADC10" s="603">
        <v>456893.36</v>
      </c>
      <c r="ADD10" s="603">
        <v>1117513.1499999999</v>
      </c>
      <c r="ADE10" s="603">
        <v>3932512.0399999991</v>
      </c>
      <c r="ADF10" s="603">
        <v>89644.069999999992</v>
      </c>
      <c r="ADG10" s="603">
        <v>8715259.0899999999</v>
      </c>
      <c r="ADH10" s="603">
        <v>28133700.910000004</v>
      </c>
      <c r="ADI10" s="603">
        <v>23315754.98</v>
      </c>
      <c r="ADJ10" s="603">
        <v>1293097.3899999999</v>
      </c>
      <c r="ADK10" s="603">
        <v>631057.62000000011</v>
      </c>
      <c r="ADL10" s="603">
        <v>7927313.04</v>
      </c>
      <c r="ADM10" s="603">
        <v>731980.81</v>
      </c>
      <c r="ADN10" s="603">
        <v>932436.21000000008</v>
      </c>
      <c r="ADO10" s="603">
        <v>3544840.8899999997</v>
      </c>
      <c r="ADP10" s="603">
        <v>5322868.6700000009</v>
      </c>
      <c r="ADQ10" s="603">
        <v>262120530.35999995</v>
      </c>
      <c r="ADR10" s="603">
        <v>22259938.440000001</v>
      </c>
      <c r="ADS10" s="603">
        <v>11452557.070000002</v>
      </c>
      <c r="ADT10" s="603">
        <v>6382274.9399999995</v>
      </c>
      <c r="ADU10" s="603">
        <v>36424896.720000006</v>
      </c>
      <c r="ADV10" s="603">
        <v>1061823.99</v>
      </c>
      <c r="ADW10" s="603">
        <v>763417.73999999987</v>
      </c>
      <c r="ADX10" s="603">
        <v>4580101</v>
      </c>
      <c r="ADY10" s="603">
        <v>1940995.85</v>
      </c>
      <c r="ADZ10" s="603">
        <v>1354463.85</v>
      </c>
      <c r="AEA10" s="603">
        <v>255541504.09999999</v>
      </c>
      <c r="AEB10" s="603">
        <v>44421932.359999992</v>
      </c>
      <c r="AEC10" s="603">
        <v>32076480.570000004</v>
      </c>
      <c r="AED10" s="603">
        <v>5668866.4699999997</v>
      </c>
      <c r="AEE10" s="603">
        <v>7217873.8300000001</v>
      </c>
      <c r="AEF10" s="603">
        <v>5687095.1799999988</v>
      </c>
      <c r="AEG10" s="603">
        <v>1463754.8300000005</v>
      </c>
      <c r="AEH10" s="603">
        <v>2242874.66</v>
      </c>
      <c r="AEI10" s="603">
        <v>1515170.4899999998</v>
      </c>
      <c r="AEJ10" s="603">
        <v>3348663.1700000004</v>
      </c>
      <c r="AEK10" s="603">
        <v>3906475.98</v>
      </c>
      <c r="AEL10" s="603">
        <v>4471041.75</v>
      </c>
      <c r="AEM10" s="603">
        <v>2903382.75</v>
      </c>
      <c r="AEN10" s="603">
        <v>1209038.74</v>
      </c>
      <c r="AEO10" s="603">
        <v>2931561.32</v>
      </c>
      <c r="AEP10" s="603">
        <v>6809888.4899999984</v>
      </c>
      <c r="AEQ10" s="603">
        <v>1495978.4500000002</v>
      </c>
      <c r="AER10" s="603">
        <v>10416455.84</v>
      </c>
      <c r="AES10" s="603">
        <v>1321012.57</v>
      </c>
      <c r="AET10" s="603">
        <v>15930320.109999999</v>
      </c>
      <c r="AEU10" s="603">
        <v>100978042.54000001</v>
      </c>
      <c r="AEV10" s="603">
        <v>5916538.8100000005</v>
      </c>
      <c r="AEW10" s="603">
        <v>4373128.17</v>
      </c>
      <c r="AEX10" s="603">
        <v>1429556.88</v>
      </c>
      <c r="AEY10" s="603">
        <v>3618292.04</v>
      </c>
      <c r="AEZ10" s="603">
        <v>8131757.2399999993</v>
      </c>
      <c r="AFA10" s="603">
        <v>1309735.7699999998</v>
      </c>
      <c r="AFB10" s="603">
        <v>3938258.9400000004</v>
      </c>
      <c r="AFC10" s="603">
        <v>1509358.85</v>
      </c>
      <c r="AFD10" s="603">
        <v>632052.28</v>
      </c>
      <c r="AFE10" s="603">
        <v>48290475.520000003</v>
      </c>
      <c r="AFF10" s="603">
        <v>14066933.499999998</v>
      </c>
      <c r="AFG10" s="603">
        <v>1927527.6000000003</v>
      </c>
      <c r="AFH10" s="603">
        <v>811485.83000000007</v>
      </c>
      <c r="AFI10" s="603">
        <v>2286924.8899999997</v>
      </c>
      <c r="AFJ10" s="603">
        <v>552975.90000000014</v>
      </c>
      <c r="AFK10" s="603">
        <v>573598.04</v>
      </c>
      <c r="AFL10" s="603">
        <v>1388990.01</v>
      </c>
      <c r="AFM10" s="603">
        <v>250550.53000000003</v>
      </c>
      <c r="AFN10" s="603">
        <v>409935.89</v>
      </c>
      <c r="AFO10" s="603">
        <v>745877.34</v>
      </c>
      <c r="AFP10" s="603">
        <v>852023.75</v>
      </c>
      <c r="AFQ10" s="603">
        <v>1660190.3499999999</v>
      </c>
      <c r="AFR10" s="603">
        <v>45289441.5</v>
      </c>
      <c r="AFS10" s="603">
        <v>3588292.8200000003</v>
      </c>
      <c r="AFT10" s="603">
        <v>1572011.7699999993</v>
      </c>
      <c r="AFU10" s="603">
        <v>889378.72999999986</v>
      </c>
      <c r="AFV10" s="603">
        <v>1027371.1</v>
      </c>
      <c r="AFW10" s="603">
        <v>486418.56000000011</v>
      </c>
      <c r="AFX10" s="603">
        <v>355523.60000000003</v>
      </c>
      <c r="AFY10" s="603">
        <v>1631396.2200000004</v>
      </c>
      <c r="AFZ10" s="603">
        <v>1082500.3600000001</v>
      </c>
      <c r="AGA10" s="603">
        <v>514014.16999999993</v>
      </c>
      <c r="AGB10" s="603">
        <v>1240673.95</v>
      </c>
      <c r="AGC10" s="603">
        <v>389360.94999999995</v>
      </c>
      <c r="AGD10" s="603">
        <v>51885380.449999988</v>
      </c>
      <c r="AGE10" s="603">
        <v>1188756.0400000003</v>
      </c>
      <c r="AGF10" s="603">
        <v>1588662.39</v>
      </c>
      <c r="AGG10" s="603">
        <v>1839773.3699999999</v>
      </c>
      <c r="AGH10" s="603">
        <v>6876824.290000001</v>
      </c>
      <c r="AGI10" s="603">
        <v>5019408.2700000005</v>
      </c>
      <c r="AGJ10" s="603">
        <v>613149.99</v>
      </c>
      <c r="AGK10" s="603">
        <v>1473774.39</v>
      </c>
      <c r="AGL10" s="603">
        <v>1042260.0800000001</v>
      </c>
      <c r="AGM10" s="603">
        <v>1446961.5</v>
      </c>
      <c r="AGN10" s="603">
        <v>1230666.1199999999</v>
      </c>
      <c r="AGO10" s="603">
        <v>73171470.150000006</v>
      </c>
      <c r="AGP10" s="603">
        <v>8094236.0500000007</v>
      </c>
      <c r="AGQ10" s="603">
        <v>619010.92000000016</v>
      </c>
      <c r="AGR10" s="603">
        <v>333177.64</v>
      </c>
      <c r="AGS10" s="603">
        <v>2182031.54</v>
      </c>
      <c r="AGT10" s="603">
        <v>648753.85</v>
      </c>
      <c r="AGU10" s="603">
        <v>201306.81999999998</v>
      </c>
      <c r="AGV10" s="603">
        <v>701693.99999999988</v>
      </c>
      <c r="AGW10" s="603">
        <v>260601862.70999986</v>
      </c>
      <c r="AGX10" s="603">
        <v>106642069.59000002</v>
      </c>
      <c r="AGY10" s="603">
        <v>1596541.3699999999</v>
      </c>
      <c r="AGZ10" s="603">
        <v>4163420.6600000006</v>
      </c>
      <c r="AHA10" s="603">
        <v>9530302.1499999985</v>
      </c>
      <c r="AHB10" s="603">
        <v>1455850.43</v>
      </c>
      <c r="AHC10" s="603">
        <v>971296.20000000007</v>
      </c>
      <c r="AHD10" s="603">
        <v>2836438.98</v>
      </c>
      <c r="AHE10" s="603">
        <v>473679.94999999995</v>
      </c>
      <c r="AHF10" s="603">
        <v>4386334.8800000008</v>
      </c>
      <c r="AHG10" s="603">
        <v>5644165.9300000006</v>
      </c>
      <c r="AHH10" s="603">
        <v>1584182.36</v>
      </c>
      <c r="AHI10" s="603">
        <v>2169010.4600000004</v>
      </c>
      <c r="AHJ10" s="603">
        <v>3538373.0999999996</v>
      </c>
      <c r="AHK10" s="603">
        <v>2771202.1400000006</v>
      </c>
      <c r="AHL10" s="603">
        <v>2488423.94</v>
      </c>
      <c r="AHM10" s="603">
        <v>1635711.76</v>
      </c>
      <c r="AHN10" s="603">
        <v>25736826.969999999</v>
      </c>
      <c r="AHO10" s="603">
        <v>1080630.1200000001</v>
      </c>
      <c r="AHP10" s="603">
        <v>582723.78999999992</v>
      </c>
      <c r="AHQ10" s="603">
        <v>980023.40999999992</v>
      </c>
      <c r="AHR10" s="603">
        <v>3056247.310000001</v>
      </c>
      <c r="AHS10" s="603">
        <v>434427.7</v>
      </c>
      <c r="AHT10" s="603">
        <v>460789.46</v>
      </c>
      <c r="AHU10" s="603">
        <v>0</v>
      </c>
      <c r="AHV10" s="603">
        <v>0</v>
      </c>
      <c r="AHW10" s="603">
        <f t="shared" si="0"/>
        <v>14088896918.687019</v>
      </c>
    </row>
    <row r="11" spans="1:907" x14ac:dyDescent="0.6">
      <c r="A11" s="601">
        <v>10</v>
      </c>
      <c r="B11" s="261" t="s">
        <v>10</v>
      </c>
      <c r="C11" s="260" t="s">
        <v>11</v>
      </c>
      <c r="D11" s="603">
        <v>13404150.08</v>
      </c>
      <c r="E11" s="603">
        <v>272653.28999999998</v>
      </c>
      <c r="F11" s="603">
        <v>228922.60000000015</v>
      </c>
      <c r="G11" s="603">
        <v>57391.69</v>
      </c>
      <c r="H11" s="603">
        <v>1256020.95</v>
      </c>
      <c r="I11" s="603">
        <v>408634.27000000008</v>
      </c>
      <c r="J11" s="603">
        <v>1852745.8</v>
      </c>
      <c r="K11" s="603">
        <v>1729257.3499999999</v>
      </c>
      <c r="L11" s="603">
        <v>477081.28</v>
      </c>
      <c r="M11" s="603">
        <v>76704.299999999988</v>
      </c>
      <c r="N11" s="603">
        <v>287521.34999999998</v>
      </c>
      <c r="O11" s="603">
        <v>31509.47</v>
      </c>
      <c r="P11" s="603">
        <v>2133439.6599999997</v>
      </c>
      <c r="Q11" s="603">
        <v>129414.37999999999</v>
      </c>
      <c r="R11" s="603">
        <v>48679</v>
      </c>
      <c r="S11" s="603">
        <v>102607.28</v>
      </c>
      <c r="T11" s="603">
        <v>1575732.21</v>
      </c>
      <c r="U11" s="603">
        <v>57448.13</v>
      </c>
      <c r="V11" s="603">
        <v>267</v>
      </c>
      <c r="W11" s="603">
        <v>71778611.400000006</v>
      </c>
      <c r="X11" s="603">
        <v>2229371.66</v>
      </c>
      <c r="Y11" s="603">
        <v>1553395.26</v>
      </c>
      <c r="Z11" s="603">
        <v>4767905.84</v>
      </c>
      <c r="AA11" s="603">
        <v>3903812.1500000004</v>
      </c>
      <c r="AB11" s="603">
        <v>1753911.15</v>
      </c>
      <c r="AC11" s="603">
        <v>1606483</v>
      </c>
      <c r="AD11" s="603">
        <v>12960959.970000001</v>
      </c>
      <c r="AE11" s="603">
        <v>5460289.4100000001</v>
      </c>
      <c r="AF11" s="603">
        <v>757675.06</v>
      </c>
      <c r="AG11" s="603">
        <v>2516989.81</v>
      </c>
      <c r="AH11" s="603">
        <v>6418211.3600000003</v>
      </c>
      <c r="AI11" s="603">
        <v>10081702.07</v>
      </c>
      <c r="AJ11" s="603">
        <v>14307687.869999999</v>
      </c>
      <c r="AK11" s="603">
        <v>307467.18</v>
      </c>
      <c r="AL11" s="603">
        <v>-8182.07</v>
      </c>
      <c r="AM11" s="603">
        <v>4175</v>
      </c>
      <c r="AN11" s="603">
        <v>5885032.4800000004</v>
      </c>
      <c r="AO11" s="603">
        <v>30931.9</v>
      </c>
      <c r="AP11" s="603">
        <v>2220394.23</v>
      </c>
      <c r="AQ11" s="603">
        <v>2018714.2999999998</v>
      </c>
      <c r="AR11" s="603">
        <v>725180.11</v>
      </c>
      <c r="AS11" s="603">
        <v>1758191.82</v>
      </c>
      <c r="AT11" s="603">
        <v>25937.919999999998</v>
      </c>
      <c r="AU11" s="603">
        <v>809928.49</v>
      </c>
      <c r="AV11" s="603">
        <v>0</v>
      </c>
      <c r="AW11" s="603">
        <v>18307</v>
      </c>
      <c r="AX11" s="603">
        <v>32164</v>
      </c>
      <c r="AY11" s="603">
        <v>51383.5</v>
      </c>
      <c r="AZ11" s="603">
        <v>35668</v>
      </c>
      <c r="BA11" s="603">
        <v>18493</v>
      </c>
      <c r="BB11" s="603">
        <v>39265.5</v>
      </c>
      <c r="BC11" s="603">
        <v>0</v>
      </c>
      <c r="BD11" s="603">
        <v>5088</v>
      </c>
      <c r="BE11" s="603">
        <v>10634</v>
      </c>
      <c r="BF11" s="603">
        <v>12316</v>
      </c>
      <c r="BG11" s="603">
        <v>4848</v>
      </c>
      <c r="BH11" s="603">
        <v>500</v>
      </c>
      <c r="BI11" s="603">
        <v>0</v>
      </c>
      <c r="BJ11" s="603">
        <v>1128702.2300000002</v>
      </c>
      <c r="BK11" s="603">
        <v>1001436.13</v>
      </c>
      <c r="BL11" s="603">
        <v>35055.490000000005</v>
      </c>
      <c r="BM11" s="603">
        <v>0</v>
      </c>
      <c r="BN11" s="603">
        <v>111093.99</v>
      </c>
      <c r="BO11" s="603">
        <v>91346.44</v>
      </c>
      <c r="BP11" s="603">
        <v>4500</v>
      </c>
      <c r="BQ11" s="603">
        <v>0</v>
      </c>
      <c r="BR11" s="603">
        <v>0</v>
      </c>
      <c r="BS11" s="603">
        <v>25486.75</v>
      </c>
      <c r="BT11" s="603">
        <v>39726.600000000006</v>
      </c>
      <c r="BU11" s="603">
        <v>51500</v>
      </c>
      <c r="BV11" s="603">
        <v>35837</v>
      </c>
      <c r="BW11" s="603">
        <v>25112</v>
      </c>
      <c r="BX11" s="603">
        <v>16066</v>
      </c>
      <c r="BY11" s="603">
        <v>1302</v>
      </c>
      <c r="BZ11" s="603">
        <v>23075</v>
      </c>
      <c r="CA11" s="603">
        <v>1215228.27</v>
      </c>
      <c r="CB11" s="603">
        <v>309538</v>
      </c>
      <c r="CC11" s="603">
        <v>1077186.7</v>
      </c>
      <c r="CD11" s="603">
        <v>250727.86</v>
      </c>
      <c r="CE11" s="603">
        <v>20780</v>
      </c>
      <c r="CF11" s="603">
        <v>5500</v>
      </c>
      <c r="CG11" s="603">
        <v>292750.67</v>
      </c>
      <c r="CH11" s="603">
        <v>4420162.8499999996</v>
      </c>
      <c r="CI11" s="603">
        <v>72078</v>
      </c>
      <c r="CJ11" s="603">
        <v>837658.78</v>
      </c>
      <c r="CK11" s="603">
        <v>20765.599999999999</v>
      </c>
      <c r="CL11" s="603">
        <v>59024.68</v>
      </c>
      <c r="CM11" s="603">
        <v>82234</v>
      </c>
      <c r="CN11" s="603">
        <v>21625</v>
      </c>
      <c r="CO11" s="603">
        <v>161639.5</v>
      </c>
      <c r="CP11" s="603">
        <v>5500</v>
      </c>
      <c r="CQ11" s="603">
        <v>155595</v>
      </c>
      <c r="CR11" s="603">
        <v>15058.5</v>
      </c>
      <c r="CS11" s="603">
        <v>681592.5</v>
      </c>
      <c r="CT11" s="603">
        <v>40378.75</v>
      </c>
      <c r="CU11" s="603">
        <v>7254270.1200000001</v>
      </c>
      <c r="CV11" s="603">
        <v>358473.29</v>
      </c>
      <c r="CW11" s="603">
        <v>681240.69</v>
      </c>
      <c r="CX11" s="603">
        <v>44166.99</v>
      </c>
      <c r="CY11" s="603">
        <v>33459.39</v>
      </c>
      <c r="CZ11" s="603">
        <v>2763021.87</v>
      </c>
      <c r="DA11" s="603">
        <v>1785656.29</v>
      </c>
      <c r="DB11" s="603">
        <v>461090.52</v>
      </c>
      <c r="DC11" s="603">
        <v>3174523.45</v>
      </c>
      <c r="DD11" s="603">
        <v>51889122.18</v>
      </c>
      <c r="DE11" s="603">
        <v>34149.999999999985</v>
      </c>
      <c r="DF11" s="603">
        <v>47975.74</v>
      </c>
      <c r="DG11" s="603">
        <v>1249084.0000000005</v>
      </c>
      <c r="DH11" s="603">
        <v>1933583.4899999995</v>
      </c>
      <c r="DI11" s="603">
        <v>1216843.4099999997</v>
      </c>
      <c r="DJ11" s="603">
        <v>96346.63</v>
      </c>
      <c r="DK11" s="603">
        <v>58353.5</v>
      </c>
      <c r="DL11" s="603">
        <v>5936155.7599999998</v>
      </c>
      <c r="DM11" s="603">
        <v>281880.08</v>
      </c>
      <c r="DN11" s="603">
        <v>227412.18999999997</v>
      </c>
      <c r="DO11" s="603">
        <v>26973.35</v>
      </c>
      <c r="DP11" s="603">
        <v>75121.149999999994</v>
      </c>
      <c r="DQ11" s="603">
        <v>132415.79999999999</v>
      </c>
      <c r="DR11" s="603">
        <v>1894364.9700000002</v>
      </c>
      <c r="DS11" s="603">
        <v>132353.5</v>
      </c>
      <c r="DT11" s="603">
        <v>1176289.75</v>
      </c>
      <c r="DU11" s="603">
        <v>1391158.79</v>
      </c>
      <c r="DV11" s="603">
        <v>30500</v>
      </c>
      <c r="DW11" s="603">
        <v>180178</v>
      </c>
      <c r="DX11" s="603">
        <v>961437.81</v>
      </c>
      <c r="DY11" s="603">
        <v>67127</v>
      </c>
      <c r="DZ11" s="603">
        <v>239006</v>
      </c>
      <c r="EA11" s="603">
        <v>478698.75</v>
      </c>
      <c r="EB11" s="603">
        <v>17033</v>
      </c>
      <c r="EC11" s="603">
        <v>19038</v>
      </c>
      <c r="ED11" s="603">
        <v>97761</v>
      </c>
      <c r="EE11" s="603">
        <v>10959.75</v>
      </c>
      <c r="EF11" s="603">
        <v>110778.89</v>
      </c>
      <c r="EG11" s="603">
        <v>134848.75</v>
      </c>
      <c r="EH11" s="603">
        <v>40697</v>
      </c>
      <c r="EI11" s="603">
        <v>30547</v>
      </c>
      <c r="EJ11" s="603">
        <v>24789</v>
      </c>
      <c r="EK11" s="603">
        <v>83938</v>
      </c>
      <c r="EL11" s="603">
        <v>82777.3</v>
      </c>
      <c r="EM11" s="603">
        <v>32809.25</v>
      </c>
      <c r="EN11" s="603">
        <v>41439</v>
      </c>
      <c r="EO11" s="603">
        <v>212574.66999999993</v>
      </c>
      <c r="EP11" s="603">
        <v>0</v>
      </c>
      <c r="EQ11" s="603">
        <v>22212.25</v>
      </c>
      <c r="ER11" s="603">
        <v>181230.5</v>
      </c>
      <c r="ES11" s="603">
        <v>43531.5</v>
      </c>
      <c r="ET11" s="603">
        <v>10500</v>
      </c>
      <c r="EU11" s="603">
        <v>5366</v>
      </c>
      <c r="EV11" s="603">
        <v>300</v>
      </c>
      <c r="EW11" s="603">
        <v>0</v>
      </c>
      <c r="EX11" s="603">
        <v>3153827.79</v>
      </c>
      <c r="EY11" s="603">
        <v>408894</v>
      </c>
      <c r="EZ11" s="603">
        <v>403890.27</v>
      </c>
      <c r="FA11" s="603">
        <v>360323</v>
      </c>
      <c r="FB11" s="603">
        <v>1059350.8500000001</v>
      </c>
      <c r="FC11" s="603">
        <v>867785.5</v>
      </c>
      <c r="FD11" s="603">
        <v>400960</v>
      </c>
      <c r="FE11" s="603">
        <v>364554</v>
      </c>
      <c r="FF11" s="603">
        <v>611623</v>
      </c>
      <c r="FG11" s="603">
        <v>262603</v>
      </c>
      <c r="FH11" s="603">
        <v>483152.22</v>
      </c>
      <c r="FI11" s="603">
        <v>347930</v>
      </c>
      <c r="FJ11" s="603">
        <v>261114.18</v>
      </c>
      <c r="FK11" s="603">
        <v>181580.7</v>
      </c>
      <c r="FL11" s="603">
        <v>19953</v>
      </c>
      <c r="FM11" s="603">
        <v>39996.75</v>
      </c>
      <c r="FN11" s="603">
        <v>120174.5</v>
      </c>
      <c r="FO11" s="603">
        <v>248209</v>
      </c>
      <c r="FP11" s="603">
        <v>14500</v>
      </c>
      <c r="FQ11" s="603">
        <v>981</v>
      </c>
      <c r="FR11" s="603">
        <v>2885490.3</v>
      </c>
      <c r="FS11" s="603">
        <v>0</v>
      </c>
      <c r="FT11" s="603">
        <v>29835.8</v>
      </c>
      <c r="FU11" s="603">
        <v>58838</v>
      </c>
      <c r="FV11" s="603">
        <v>81821.930000000008</v>
      </c>
      <c r="FW11" s="603">
        <v>63799</v>
      </c>
      <c r="FX11" s="603">
        <v>-498.04999999999563</v>
      </c>
      <c r="FY11" s="603">
        <v>260579.3</v>
      </c>
      <c r="FZ11" s="603">
        <v>15458</v>
      </c>
      <c r="GA11" s="603">
        <v>83166.75</v>
      </c>
      <c r="GB11" s="603">
        <v>111121.56</v>
      </c>
      <c r="GC11" s="603">
        <v>52398.499999999993</v>
      </c>
      <c r="GD11" s="603">
        <v>13053</v>
      </c>
      <c r="GE11" s="603">
        <v>3584</v>
      </c>
      <c r="GF11" s="603">
        <v>605623.55000000005</v>
      </c>
      <c r="GG11" s="603">
        <v>8163</v>
      </c>
      <c r="GH11" s="603">
        <v>81685</v>
      </c>
      <c r="GI11" s="603">
        <v>25000</v>
      </c>
      <c r="GJ11" s="603">
        <v>37484</v>
      </c>
      <c r="GK11" s="603">
        <v>99828</v>
      </c>
      <c r="GL11" s="603">
        <v>1812</v>
      </c>
      <c r="GM11" s="603">
        <v>88924.5</v>
      </c>
      <c r="GN11" s="603">
        <v>62260</v>
      </c>
      <c r="GO11" s="603">
        <v>0</v>
      </c>
      <c r="GP11" s="603">
        <v>1998</v>
      </c>
      <c r="GQ11" s="603">
        <v>0</v>
      </c>
      <c r="GR11" s="603">
        <v>298191.09999999998</v>
      </c>
      <c r="GS11" s="603">
        <v>49400</v>
      </c>
      <c r="GT11" s="603">
        <v>580</v>
      </c>
      <c r="GU11" s="603">
        <v>21000</v>
      </c>
      <c r="GV11" s="603">
        <v>0</v>
      </c>
      <c r="GW11" s="603">
        <v>142709</v>
      </c>
      <c r="GX11" s="603">
        <v>36813</v>
      </c>
      <c r="GY11" s="603">
        <v>21505</v>
      </c>
      <c r="GZ11" s="603">
        <v>1711293</v>
      </c>
      <c r="HA11" s="603">
        <v>0</v>
      </c>
      <c r="HB11" s="603">
        <v>272312</v>
      </c>
      <c r="HC11" s="603">
        <v>1114464</v>
      </c>
      <c r="HD11" s="603">
        <v>8132280.370000001</v>
      </c>
      <c r="HE11" s="603">
        <v>706348.77</v>
      </c>
      <c r="HF11" s="603">
        <v>1589368.75</v>
      </c>
      <c r="HG11" s="603">
        <v>2823928.44</v>
      </c>
      <c r="HH11" s="603">
        <v>2450279.7599999998</v>
      </c>
      <c r="HI11" s="603">
        <v>4607046.07</v>
      </c>
      <c r="HJ11" s="603">
        <v>178330</v>
      </c>
      <c r="HK11" s="603">
        <v>0</v>
      </c>
      <c r="HL11" s="603">
        <v>4889196.18</v>
      </c>
      <c r="HM11" s="603">
        <v>1353000</v>
      </c>
      <c r="HN11" s="603">
        <v>795017.96</v>
      </c>
      <c r="HO11" s="603">
        <v>6170773.3300000001</v>
      </c>
      <c r="HP11" s="603">
        <v>364578</v>
      </c>
      <c r="HQ11" s="603">
        <v>776015</v>
      </c>
      <c r="HR11" s="603">
        <v>3472061.4000000004</v>
      </c>
      <c r="HS11" s="603">
        <v>803829.54</v>
      </c>
      <c r="HT11" s="603">
        <v>1150806.24</v>
      </c>
      <c r="HU11" s="603">
        <v>781992.83000000007</v>
      </c>
      <c r="HV11" s="603">
        <v>58767.6</v>
      </c>
      <c r="HW11" s="603">
        <v>152369</v>
      </c>
      <c r="HX11" s="603">
        <v>409961</v>
      </c>
      <c r="HY11" s="603">
        <v>9601</v>
      </c>
      <c r="HZ11" s="603">
        <v>1665596.3800000001</v>
      </c>
      <c r="IA11" s="603">
        <v>274139.59999999998</v>
      </c>
      <c r="IB11" s="603">
        <v>56522.75</v>
      </c>
      <c r="IC11" s="603">
        <v>217402.15</v>
      </c>
      <c r="ID11" s="603">
        <v>103670.91</v>
      </c>
      <c r="IE11" s="603">
        <v>754048.05</v>
      </c>
      <c r="IF11" s="603">
        <v>0</v>
      </c>
      <c r="IG11" s="603">
        <v>277838.7</v>
      </c>
      <c r="IH11" s="603">
        <v>0</v>
      </c>
      <c r="II11" s="603">
        <v>0</v>
      </c>
      <c r="IJ11" s="603">
        <v>1844003.6800000002</v>
      </c>
      <c r="IK11" s="603">
        <v>1067358.17</v>
      </c>
      <c r="IL11" s="603">
        <v>338744.05</v>
      </c>
      <c r="IM11" s="603">
        <v>178465.59999999998</v>
      </c>
      <c r="IN11" s="603">
        <v>398103.11</v>
      </c>
      <c r="IO11" s="603">
        <v>8552.25</v>
      </c>
      <c r="IP11" s="603">
        <v>148724</v>
      </c>
      <c r="IQ11" s="603">
        <v>27362.519999999997</v>
      </c>
      <c r="IR11" s="603">
        <v>40451</v>
      </c>
      <c r="IS11" s="603">
        <v>101626</v>
      </c>
      <c r="IT11" s="603">
        <v>358243.2</v>
      </c>
      <c r="IU11" s="603">
        <v>3817294.9500000011</v>
      </c>
      <c r="IV11" s="603">
        <v>920279</v>
      </c>
      <c r="IW11" s="603">
        <v>682469.76</v>
      </c>
      <c r="IX11" s="603">
        <v>268927.61</v>
      </c>
      <c r="IY11" s="603">
        <v>2129526.2000000002</v>
      </c>
      <c r="IZ11" s="603">
        <v>18911</v>
      </c>
      <c r="JA11" s="603">
        <v>87103</v>
      </c>
      <c r="JB11" s="603">
        <v>6700</v>
      </c>
      <c r="JC11" s="603">
        <v>290168</v>
      </c>
      <c r="JD11" s="603">
        <v>299434</v>
      </c>
      <c r="JE11" s="603">
        <v>1296880</v>
      </c>
      <c r="JF11" s="603">
        <v>1007960</v>
      </c>
      <c r="JG11" s="603">
        <v>488890.5</v>
      </c>
      <c r="JH11" s="603">
        <v>139310</v>
      </c>
      <c r="JI11" s="603">
        <v>134258</v>
      </c>
      <c r="JJ11" s="603">
        <v>145100</v>
      </c>
      <c r="JK11" s="603">
        <v>30000</v>
      </c>
      <c r="JL11" s="603">
        <v>80000</v>
      </c>
      <c r="JM11" s="603">
        <v>292022.15000000002</v>
      </c>
      <c r="JN11" s="603">
        <v>36500</v>
      </c>
      <c r="JO11" s="603">
        <v>0</v>
      </c>
      <c r="JP11" s="603">
        <v>23597.68</v>
      </c>
      <c r="JQ11" s="603">
        <v>19500</v>
      </c>
      <c r="JR11" s="603">
        <v>8124.89</v>
      </c>
      <c r="JS11" s="603">
        <v>0</v>
      </c>
      <c r="JT11" s="603">
        <v>16313245</v>
      </c>
      <c r="JU11" s="603">
        <v>6806051.3499999996</v>
      </c>
      <c r="JV11" s="603">
        <v>2901478.2600000002</v>
      </c>
      <c r="JW11" s="603">
        <v>287645.44999999995</v>
      </c>
      <c r="JX11" s="603">
        <v>568919.20000000007</v>
      </c>
      <c r="JY11" s="603">
        <v>96423</v>
      </c>
      <c r="JZ11" s="603">
        <v>731512.63</v>
      </c>
      <c r="KA11" s="603">
        <v>5654217.6399999997</v>
      </c>
      <c r="KB11" s="603">
        <v>634264.47999999963</v>
      </c>
      <c r="KC11" s="603">
        <v>222261.78</v>
      </c>
      <c r="KD11" s="603">
        <v>113000.00000000001</v>
      </c>
      <c r="KE11" s="603">
        <v>1865520.56</v>
      </c>
      <c r="KF11" s="603">
        <v>369.82999999999993</v>
      </c>
      <c r="KG11" s="603">
        <v>76831.39</v>
      </c>
      <c r="KH11" s="603">
        <v>0</v>
      </c>
      <c r="KI11" s="603">
        <v>91283.6</v>
      </c>
      <c r="KJ11" s="603">
        <v>14057169.789999999</v>
      </c>
      <c r="KK11" s="603">
        <v>3516621.16</v>
      </c>
      <c r="KL11" s="603">
        <v>442964</v>
      </c>
      <c r="KM11" s="603">
        <v>2321572.7999999998</v>
      </c>
      <c r="KN11" s="603">
        <v>1670120.53</v>
      </c>
      <c r="KO11" s="603">
        <v>2131510.5099999998</v>
      </c>
      <c r="KP11" s="603">
        <v>2279844.1100000003</v>
      </c>
      <c r="KQ11" s="603">
        <v>139810.70000000001</v>
      </c>
      <c r="KR11" s="603">
        <v>1435553.08</v>
      </c>
      <c r="KS11" s="603">
        <v>6213960.2100000018</v>
      </c>
      <c r="KT11" s="603">
        <v>924253.38</v>
      </c>
      <c r="KU11" s="603">
        <v>1279549.99</v>
      </c>
      <c r="KV11" s="603">
        <v>9133296.0700000003</v>
      </c>
      <c r="KW11" s="603">
        <v>1016872.0800000001</v>
      </c>
      <c r="KX11" s="603">
        <v>1949816.9100000001</v>
      </c>
      <c r="KY11" s="603">
        <v>26451514.419999998</v>
      </c>
      <c r="KZ11" s="603">
        <v>965204.76</v>
      </c>
      <c r="LA11" s="603">
        <v>4721307.4900000012</v>
      </c>
      <c r="LB11" s="603">
        <v>1493739.6600000001</v>
      </c>
      <c r="LC11" s="603">
        <v>3246856.89</v>
      </c>
      <c r="LD11" s="603">
        <v>1293162.9100000001</v>
      </c>
      <c r="LE11" s="603">
        <v>389815.26</v>
      </c>
      <c r="LF11" s="603">
        <v>84891.22</v>
      </c>
      <c r="LG11" s="603">
        <v>1225302.7899999998</v>
      </c>
      <c r="LH11" s="603">
        <v>146936.25999999998</v>
      </c>
      <c r="LI11" s="603">
        <v>8878033.6899999995</v>
      </c>
      <c r="LJ11" s="603">
        <v>3801672.8200000003</v>
      </c>
      <c r="LK11" s="603">
        <v>3908620.23</v>
      </c>
      <c r="LL11" s="603">
        <v>2510627.64</v>
      </c>
      <c r="LM11" s="603">
        <v>294764.58</v>
      </c>
      <c r="LN11" s="603">
        <v>1415495</v>
      </c>
      <c r="LO11" s="603">
        <v>508159</v>
      </c>
      <c r="LP11" s="603">
        <v>1113929.8500000001</v>
      </c>
      <c r="LQ11" s="603">
        <v>18791</v>
      </c>
      <c r="LR11" s="603">
        <v>1752566.22</v>
      </c>
      <c r="LS11" s="603">
        <v>585902.6</v>
      </c>
      <c r="LT11" s="603">
        <v>9612340.379999999</v>
      </c>
      <c r="LU11" s="603">
        <v>14427.89</v>
      </c>
      <c r="LV11" s="603">
        <v>1449</v>
      </c>
      <c r="LW11" s="603">
        <v>71403217.5</v>
      </c>
      <c r="LX11" s="603">
        <v>5611640.9500000002</v>
      </c>
      <c r="LY11" s="603">
        <v>4543704.53</v>
      </c>
      <c r="LZ11" s="603">
        <v>1672476.71</v>
      </c>
      <c r="MA11" s="603">
        <v>42801.5</v>
      </c>
      <c r="MB11" s="603">
        <v>219588.97</v>
      </c>
      <c r="MC11" s="603">
        <v>191403</v>
      </c>
      <c r="MD11" s="603">
        <v>51162</v>
      </c>
      <c r="ME11" s="603">
        <v>382326.29</v>
      </c>
      <c r="MF11" s="603">
        <v>36742.160000000003</v>
      </c>
      <c r="MG11" s="603">
        <v>546389.9</v>
      </c>
      <c r="MH11" s="603">
        <v>30189.75</v>
      </c>
      <c r="MI11" s="603">
        <v>14816863.060000001</v>
      </c>
      <c r="MJ11" s="603">
        <v>2915012.36</v>
      </c>
      <c r="MK11" s="603">
        <v>335577.57999999996</v>
      </c>
      <c r="ML11" s="603">
        <v>1354196.77</v>
      </c>
      <c r="MM11" s="603">
        <v>835313.59</v>
      </c>
      <c r="MN11" s="603">
        <v>16371319.030000001</v>
      </c>
      <c r="MO11" s="603">
        <v>9622836.2200000007</v>
      </c>
      <c r="MP11" s="603">
        <v>1117941.57</v>
      </c>
      <c r="MQ11" s="603">
        <v>4362388.6400000006</v>
      </c>
      <c r="MR11" s="603">
        <v>1382040.81</v>
      </c>
      <c r="MS11" s="603">
        <v>1678959.09</v>
      </c>
      <c r="MT11" s="603">
        <v>1785715.3399999999</v>
      </c>
      <c r="MU11" s="603">
        <v>7196675.7599999998</v>
      </c>
      <c r="MV11" s="603">
        <v>1518149.96</v>
      </c>
      <c r="MW11" s="603">
        <v>2402895.3600000003</v>
      </c>
      <c r="MX11" s="603">
        <v>216038.97</v>
      </c>
      <c r="MY11" s="603">
        <v>997800</v>
      </c>
      <c r="MZ11" s="603">
        <v>439338.68</v>
      </c>
      <c r="NA11" s="603">
        <v>548796.06000000006</v>
      </c>
      <c r="NB11" s="603">
        <v>2439276</v>
      </c>
      <c r="NC11" s="603">
        <v>1490646.66</v>
      </c>
      <c r="ND11" s="603">
        <v>31427</v>
      </c>
      <c r="NE11" s="603">
        <v>66047.5</v>
      </c>
      <c r="NF11" s="603">
        <v>14498866.699999999</v>
      </c>
      <c r="NG11" s="603">
        <v>5291936.0199999996</v>
      </c>
      <c r="NH11" s="603">
        <v>1057886.97</v>
      </c>
      <c r="NI11" s="603">
        <v>7916511.3000000007</v>
      </c>
      <c r="NJ11" s="603">
        <v>1012242.7</v>
      </c>
      <c r="NK11" s="603">
        <v>6255512.04</v>
      </c>
      <c r="NL11" s="603">
        <v>3532222.4</v>
      </c>
      <c r="NM11" s="603">
        <v>1380072</v>
      </c>
      <c r="NN11" s="603">
        <v>24452</v>
      </c>
      <c r="NO11" s="603">
        <v>855392.76</v>
      </c>
      <c r="NP11" s="603">
        <v>3207503.5</v>
      </c>
      <c r="NQ11" s="603">
        <v>511440.58999999997</v>
      </c>
      <c r="NR11" s="603">
        <v>12665424.08</v>
      </c>
      <c r="NS11" s="603">
        <v>3449855.76</v>
      </c>
      <c r="NT11" s="603">
        <v>3750037.9099999997</v>
      </c>
      <c r="NU11" s="603">
        <v>3499855.14</v>
      </c>
      <c r="NV11" s="603">
        <v>3370733.1</v>
      </c>
      <c r="NW11" s="603">
        <v>256815.1</v>
      </c>
      <c r="NX11" s="603">
        <v>873749.62</v>
      </c>
      <c r="NY11" s="603">
        <v>2849251.7099999995</v>
      </c>
      <c r="NZ11" s="603">
        <v>870700.26000000013</v>
      </c>
      <c r="OA11" s="603">
        <v>197940.87</v>
      </c>
      <c r="OB11" s="603">
        <v>120561</v>
      </c>
      <c r="OC11" s="603">
        <v>125744.93</v>
      </c>
      <c r="OD11" s="603">
        <v>1451267.7099999997</v>
      </c>
      <c r="OE11" s="603">
        <v>41172</v>
      </c>
      <c r="OF11" s="603">
        <v>19998385.77</v>
      </c>
      <c r="OG11" s="603">
        <v>7537705.5100000016</v>
      </c>
      <c r="OH11" s="603">
        <v>585029.13</v>
      </c>
      <c r="OI11" s="603">
        <v>4845509.5199999996</v>
      </c>
      <c r="OJ11" s="603">
        <v>1424571.84</v>
      </c>
      <c r="OK11" s="603">
        <v>1188782.0799999998</v>
      </c>
      <c r="OL11" s="603">
        <v>3196244.89</v>
      </c>
      <c r="OM11" s="603">
        <v>227549.46</v>
      </c>
      <c r="ON11" s="603">
        <v>1824737.92</v>
      </c>
      <c r="OO11" s="603">
        <v>6797382.9299999988</v>
      </c>
      <c r="OP11" s="603">
        <v>1455722.55</v>
      </c>
      <c r="OQ11" s="603">
        <v>12788634.550000001</v>
      </c>
      <c r="OR11" s="603">
        <v>723208</v>
      </c>
      <c r="OS11" s="603">
        <v>2491024</v>
      </c>
      <c r="OT11" s="603">
        <v>0</v>
      </c>
      <c r="OU11" s="603">
        <v>7158606.9700000007</v>
      </c>
      <c r="OV11" s="603">
        <v>936720.21</v>
      </c>
      <c r="OW11" s="603">
        <v>2567214.16</v>
      </c>
      <c r="OX11" s="603">
        <v>819281.2</v>
      </c>
      <c r="OY11" s="603">
        <v>5044551.18</v>
      </c>
      <c r="OZ11" s="603">
        <v>2048851.71</v>
      </c>
      <c r="PA11" s="603">
        <v>1818450.35</v>
      </c>
      <c r="PB11" s="603">
        <v>323526</v>
      </c>
      <c r="PC11" s="603">
        <v>542614</v>
      </c>
      <c r="PD11" s="603">
        <v>139513.5</v>
      </c>
      <c r="PE11" s="603">
        <v>14635</v>
      </c>
      <c r="PF11" s="603">
        <v>26315.5</v>
      </c>
      <c r="PG11" s="603">
        <v>2500</v>
      </c>
      <c r="PH11" s="603">
        <v>54104</v>
      </c>
      <c r="PI11" s="603">
        <v>96431.09</v>
      </c>
      <c r="PJ11" s="603">
        <v>56397</v>
      </c>
      <c r="PK11" s="603">
        <v>23150</v>
      </c>
      <c r="PL11" s="603">
        <v>0</v>
      </c>
      <c r="PM11" s="603">
        <v>3952.64</v>
      </c>
      <c r="PN11" s="603">
        <v>25604</v>
      </c>
      <c r="PO11" s="603">
        <v>30588.799999999999</v>
      </c>
      <c r="PP11" s="603">
        <v>11250</v>
      </c>
      <c r="PQ11" s="603">
        <v>118710.98999999999</v>
      </c>
      <c r="PR11" s="603">
        <v>0</v>
      </c>
      <c r="PS11" s="603">
        <v>0</v>
      </c>
      <c r="PT11" s="603">
        <v>0</v>
      </c>
      <c r="PU11" s="603">
        <v>0</v>
      </c>
      <c r="PV11" s="603">
        <v>4489612.57</v>
      </c>
      <c r="PW11" s="603">
        <v>23558</v>
      </c>
      <c r="PX11" s="603">
        <v>12038.75</v>
      </c>
      <c r="PY11" s="603">
        <v>47740.990000000005</v>
      </c>
      <c r="PZ11" s="603">
        <v>157664.56</v>
      </c>
      <c r="QA11" s="603">
        <v>10904.5</v>
      </c>
      <c r="QB11" s="603">
        <v>96797.5</v>
      </c>
      <c r="QC11" s="603">
        <v>16700</v>
      </c>
      <c r="QD11" s="603">
        <v>71283.5</v>
      </c>
      <c r="QE11" s="603">
        <v>3296</v>
      </c>
      <c r="QF11" s="603">
        <v>56582.67</v>
      </c>
      <c r="QG11" s="603">
        <v>23717</v>
      </c>
      <c r="QH11" s="603">
        <v>11640</v>
      </c>
      <c r="QI11" s="603">
        <v>17682</v>
      </c>
      <c r="QJ11" s="603">
        <v>5500</v>
      </c>
      <c r="QK11" s="603">
        <v>42090</v>
      </c>
      <c r="QL11" s="603">
        <v>10716.29</v>
      </c>
      <c r="QM11" s="603">
        <v>5632</v>
      </c>
      <c r="QN11" s="603">
        <v>3500</v>
      </c>
      <c r="QO11" s="603">
        <v>41649</v>
      </c>
      <c r="QP11" s="603">
        <v>97967</v>
      </c>
      <c r="QQ11" s="603">
        <v>35126.18</v>
      </c>
      <c r="QR11" s="603">
        <v>10204</v>
      </c>
      <c r="QS11" s="603">
        <v>0</v>
      </c>
      <c r="QT11" s="603">
        <v>9491</v>
      </c>
      <c r="QU11" s="603">
        <v>1000</v>
      </c>
      <c r="QV11" s="603">
        <v>448034.37</v>
      </c>
      <c r="QW11" s="603">
        <v>2328</v>
      </c>
      <c r="QX11" s="603">
        <v>95990</v>
      </c>
      <c r="QY11" s="603">
        <v>29862</v>
      </c>
      <c r="QZ11" s="603">
        <v>0</v>
      </c>
      <c r="RA11" s="603">
        <v>55272</v>
      </c>
      <c r="RB11" s="603">
        <v>14527</v>
      </c>
      <c r="RC11" s="603">
        <v>113595</v>
      </c>
      <c r="RD11" s="603">
        <v>75792</v>
      </c>
      <c r="RE11" s="603">
        <v>118165.5</v>
      </c>
      <c r="RF11" s="603">
        <v>4946</v>
      </c>
      <c r="RG11" s="603">
        <v>0</v>
      </c>
      <c r="RH11" s="603">
        <v>0</v>
      </c>
      <c r="RI11" s="603">
        <v>375016.19</v>
      </c>
      <c r="RJ11" s="603">
        <v>19000</v>
      </c>
      <c r="RK11" s="603">
        <v>17866</v>
      </c>
      <c r="RL11" s="603">
        <v>41065.5</v>
      </c>
      <c r="RM11" s="603">
        <v>-10749.29</v>
      </c>
      <c r="RN11" s="603">
        <v>11377.11</v>
      </c>
      <c r="RO11" s="603">
        <v>23506</v>
      </c>
      <c r="RP11" s="603">
        <v>500</v>
      </c>
      <c r="RQ11" s="603">
        <v>17828.5</v>
      </c>
      <c r="RR11" s="603">
        <v>107457.66</v>
      </c>
      <c r="RS11" s="603">
        <v>34373</v>
      </c>
      <c r="RT11" s="603">
        <v>5873</v>
      </c>
      <c r="RU11" s="603">
        <v>19427.5</v>
      </c>
      <c r="RV11" s="603">
        <v>45742</v>
      </c>
      <c r="RW11" s="603">
        <v>10812</v>
      </c>
      <c r="RX11" s="603">
        <v>144711.49</v>
      </c>
      <c r="RY11" s="603">
        <v>17240.5</v>
      </c>
      <c r="RZ11" s="603">
        <v>350</v>
      </c>
      <c r="SA11" s="603">
        <v>0</v>
      </c>
      <c r="SB11" s="603">
        <v>0</v>
      </c>
      <c r="SC11" s="603">
        <v>1037800.7200000001</v>
      </c>
      <c r="SD11" s="603">
        <v>131700</v>
      </c>
      <c r="SE11" s="603">
        <v>428966.35</v>
      </c>
      <c r="SF11" s="603">
        <v>277167.20999999996</v>
      </c>
      <c r="SG11" s="603">
        <v>38144</v>
      </c>
      <c r="SH11" s="603">
        <v>184200</v>
      </c>
      <c r="SI11" s="603">
        <v>141976.04</v>
      </c>
      <c r="SJ11" s="603">
        <v>297486.2</v>
      </c>
      <c r="SK11" s="603">
        <v>42654.239999999998</v>
      </c>
      <c r="SL11" s="603">
        <v>15926</v>
      </c>
      <c r="SM11" s="603">
        <v>122345.97</v>
      </c>
      <c r="SN11" s="603">
        <v>-3304.5599999999995</v>
      </c>
      <c r="SO11" s="603">
        <v>759070.06</v>
      </c>
      <c r="SP11" s="603">
        <v>185417.39</v>
      </c>
      <c r="SQ11" s="603">
        <v>63439</v>
      </c>
      <c r="SR11" s="603">
        <v>21417.129999999994</v>
      </c>
      <c r="SS11" s="603">
        <v>69717.61</v>
      </c>
      <c r="ST11" s="603">
        <v>96043.64</v>
      </c>
      <c r="SU11" s="603">
        <v>101728.02000000002</v>
      </c>
      <c r="SV11" s="603">
        <v>-9317.2999999999884</v>
      </c>
      <c r="SW11" s="603">
        <v>1850780.79</v>
      </c>
      <c r="SX11" s="603">
        <v>82198.429999999993</v>
      </c>
      <c r="SY11" s="603">
        <v>291349.91000000003</v>
      </c>
      <c r="SZ11" s="603">
        <v>183631.78999999998</v>
      </c>
      <c r="TA11" s="603">
        <v>9931.24</v>
      </c>
      <c r="TB11" s="603">
        <v>223341.57</v>
      </c>
      <c r="TC11" s="603">
        <v>9077</v>
      </c>
      <c r="TD11" s="603">
        <v>320976.68</v>
      </c>
      <c r="TE11" s="603">
        <v>17618.849999999999</v>
      </c>
      <c r="TF11" s="603">
        <v>64624.759999999995</v>
      </c>
      <c r="TG11" s="603">
        <v>44969.5</v>
      </c>
      <c r="TH11" s="603">
        <v>212748.56</v>
      </c>
      <c r="TI11" s="603">
        <v>89944.9</v>
      </c>
      <c r="TJ11" s="603">
        <v>89449.25</v>
      </c>
      <c r="TK11" s="603">
        <v>1026710.1499999999</v>
      </c>
      <c r="TL11" s="603">
        <v>25875</v>
      </c>
      <c r="TM11" s="603">
        <v>3686</v>
      </c>
      <c r="TN11" s="603">
        <v>65703.839999999997</v>
      </c>
      <c r="TO11" s="603">
        <v>88922.170000000013</v>
      </c>
      <c r="TP11" s="603">
        <v>25392.6</v>
      </c>
      <c r="TQ11" s="603">
        <v>9719</v>
      </c>
      <c r="TR11" s="603">
        <v>107245.91</v>
      </c>
      <c r="TS11" s="603">
        <v>28057.75</v>
      </c>
      <c r="TT11" s="603">
        <v>54352.770000000004</v>
      </c>
      <c r="TU11" s="603">
        <v>86366.11</v>
      </c>
      <c r="TV11" s="603">
        <v>13105.99</v>
      </c>
      <c r="TW11" s="603">
        <v>29941</v>
      </c>
      <c r="TX11" s="603">
        <v>49352.3</v>
      </c>
      <c r="TY11" s="603">
        <v>18061</v>
      </c>
      <c r="TZ11" s="603">
        <v>25894</v>
      </c>
      <c r="UA11" s="603">
        <v>240266.16999999998</v>
      </c>
      <c r="UB11" s="603">
        <v>21511.03</v>
      </c>
      <c r="UC11" s="603">
        <v>618031.11</v>
      </c>
      <c r="UD11" s="603">
        <v>134896.73999999993</v>
      </c>
      <c r="UE11" s="603">
        <v>103427.80999999997</v>
      </c>
      <c r="UF11" s="603">
        <v>129778.8</v>
      </c>
      <c r="UG11" s="603">
        <v>434266.21</v>
      </c>
      <c r="UH11" s="603">
        <v>913.72</v>
      </c>
      <c r="UI11" s="603">
        <v>0</v>
      </c>
      <c r="UJ11" s="603">
        <v>0</v>
      </c>
      <c r="UK11" s="603">
        <v>44892.5</v>
      </c>
      <c r="UL11" s="603">
        <v>592818.71</v>
      </c>
      <c r="UM11" s="603">
        <v>105942.62</v>
      </c>
      <c r="UN11" s="603">
        <v>17585.16</v>
      </c>
      <c r="UO11" s="603">
        <v>8483</v>
      </c>
      <c r="UP11" s="603">
        <v>87512.42</v>
      </c>
      <c r="UQ11" s="603">
        <v>28801</v>
      </c>
      <c r="UR11" s="603">
        <v>4492346.37</v>
      </c>
      <c r="US11" s="603">
        <v>38988</v>
      </c>
      <c r="UT11" s="603">
        <v>0</v>
      </c>
      <c r="UU11" s="603">
        <v>117133</v>
      </c>
      <c r="UV11" s="603">
        <v>76.16</v>
      </c>
      <c r="UW11" s="603">
        <v>7070</v>
      </c>
      <c r="UX11" s="603">
        <v>58341</v>
      </c>
      <c r="UY11" s="603">
        <v>10347.51</v>
      </c>
      <c r="UZ11" s="603">
        <v>0</v>
      </c>
      <c r="VA11" s="603">
        <v>23597.77</v>
      </c>
      <c r="VB11" s="603">
        <v>0</v>
      </c>
      <c r="VC11" s="603">
        <v>89553</v>
      </c>
      <c r="VD11" s="603">
        <v>49276</v>
      </c>
      <c r="VE11" s="603">
        <v>119777.62</v>
      </c>
      <c r="VF11" s="603">
        <v>2480</v>
      </c>
      <c r="VG11" s="603">
        <v>4908.41</v>
      </c>
      <c r="VH11" s="603">
        <v>57618.55</v>
      </c>
      <c r="VI11" s="603">
        <v>1593</v>
      </c>
      <c r="VJ11" s="603">
        <v>93283.510000000009</v>
      </c>
      <c r="VK11" s="603">
        <v>0</v>
      </c>
      <c r="VL11" s="603">
        <v>38622.79</v>
      </c>
      <c r="VM11" s="603">
        <v>4960</v>
      </c>
      <c r="VN11" s="603">
        <v>1175915.93</v>
      </c>
      <c r="VO11" s="603">
        <v>33643</v>
      </c>
      <c r="VP11" s="603">
        <v>25597.07</v>
      </c>
      <c r="VQ11" s="603">
        <v>27300</v>
      </c>
      <c r="VR11" s="603">
        <v>146642.6</v>
      </c>
      <c r="VS11" s="603">
        <v>169371</v>
      </c>
      <c r="VT11" s="603">
        <v>24973.5</v>
      </c>
      <c r="VU11" s="603">
        <v>3500</v>
      </c>
      <c r="VV11" s="603">
        <v>43231.5</v>
      </c>
      <c r="VW11" s="603">
        <v>110113.25</v>
      </c>
      <c r="VX11" s="603">
        <v>8893.5</v>
      </c>
      <c r="VY11" s="603">
        <v>133281.95000000001</v>
      </c>
      <c r="VZ11" s="603">
        <v>16145</v>
      </c>
      <c r="WA11" s="603">
        <v>33655</v>
      </c>
      <c r="WB11" s="603">
        <v>20940.5</v>
      </c>
      <c r="WC11" s="603">
        <v>6874606.6099999994</v>
      </c>
      <c r="WD11" s="603">
        <v>908885.92999999993</v>
      </c>
      <c r="WE11" s="603">
        <v>632135</v>
      </c>
      <c r="WF11" s="603">
        <v>10192.779999999999</v>
      </c>
      <c r="WG11" s="603">
        <v>19829</v>
      </c>
      <c r="WH11" s="603">
        <v>21867.239999999998</v>
      </c>
      <c r="WI11" s="603">
        <v>677053</v>
      </c>
      <c r="WJ11" s="603">
        <v>333190.80000000005</v>
      </c>
      <c r="WK11" s="603">
        <v>81446</v>
      </c>
      <c r="WL11" s="603">
        <v>265022.42</v>
      </c>
      <c r="WM11" s="603">
        <v>17862</v>
      </c>
      <c r="WN11" s="603">
        <v>129203.76000000001</v>
      </c>
      <c r="WO11" s="603">
        <v>134992.33000000002</v>
      </c>
      <c r="WP11" s="603">
        <v>138514.5</v>
      </c>
      <c r="WQ11" s="603">
        <v>54082</v>
      </c>
      <c r="WR11" s="603">
        <v>229820.29</v>
      </c>
      <c r="WS11" s="603">
        <v>18552.34</v>
      </c>
      <c r="WT11" s="603">
        <v>394460.45</v>
      </c>
      <c r="WU11" s="603">
        <v>181995.81</v>
      </c>
      <c r="WV11" s="603">
        <v>398800.2</v>
      </c>
      <c r="WW11" s="603">
        <v>3058733.0599999996</v>
      </c>
      <c r="WX11" s="603">
        <v>266450.40000000002</v>
      </c>
      <c r="WY11" s="603">
        <v>1882</v>
      </c>
      <c r="WZ11" s="603">
        <v>11297.05</v>
      </c>
      <c r="XA11" s="603">
        <v>521679</v>
      </c>
      <c r="XB11" s="603">
        <v>1080</v>
      </c>
      <c r="XC11" s="603">
        <v>5000</v>
      </c>
      <c r="XD11" s="603">
        <v>34974.400000000001</v>
      </c>
      <c r="XE11" s="603">
        <v>704203.8</v>
      </c>
      <c r="XF11" s="603">
        <v>30354.45</v>
      </c>
      <c r="XG11" s="603">
        <v>7750</v>
      </c>
      <c r="XH11" s="603">
        <v>12647.470000000001</v>
      </c>
      <c r="XI11" s="603">
        <v>38101.5</v>
      </c>
      <c r="XJ11" s="603">
        <v>2116308.96</v>
      </c>
      <c r="XK11" s="603">
        <v>16911.2</v>
      </c>
      <c r="XL11" s="603">
        <v>23746.280000000006</v>
      </c>
      <c r="XM11" s="603">
        <v>171462.23</v>
      </c>
      <c r="XN11" s="603">
        <v>6750.6</v>
      </c>
      <c r="XO11" s="603">
        <v>14479.099999999999</v>
      </c>
      <c r="XP11" s="603">
        <v>146662.34</v>
      </c>
      <c r="XQ11" s="603">
        <v>22560.68</v>
      </c>
      <c r="XR11" s="603">
        <v>19649.5</v>
      </c>
      <c r="XS11" s="603">
        <v>180992.68</v>
      </c>
      <c r="XT11" s="603">
        <v>38058</v>
      </c>
      <c r="XU11" s="603">
        <v>4795.4000000000005</v>
      </c>
      <c r="XV11" s="603">
        <v>0</v>
      </c>
      <c r="XW11" s="603">
        <v>4511.5</v>
      </c>
      <c r="XX11" s="603">
        <v>12800.84</v>
      </c>
      <c r="XY11" s="603">
        <v>0</v>
      </c>
      <c r="XZ11" s="603">
        <v>5782.7</v>
      </c>
      <c r="YA11" s="603">
        <v>1062</v>
      </c>
      <c r="YB11" s="603">
        <v>1879.75</v>
      </c>
      <c r="YC11" s="603">
        <v>6166.25</v>
      </c>
      <c r="YD11" s="603">
        <v>17822.419999999998</v>
      </c>
      <c r="YE11" s="603">
        <v>8712.65</v>
      </c>
      <c r="YF11" s="603">
        <v>21293.7</v>
      </c>
      <c r="YG11" s="603">
        <v>2167244.4500000002</v>
      </c>
      <c r="YH11" s="603">
        <v>31639</v>
      </c>
      <c r="YI11" s="603">
        <v>111505.5</v>
      </c>
      <c r="YJ11" s="603">
        <v>18713.25</v>
      </c>
      <c r="YK11" s="603">
        <v>349501</v>
      </c>
      <c r="YL11" s="603">
        <v>96133.25</v>
      </c>
      <c r="YM11" s="603">
        <v>37609</v>
      </c>
      <c r="YN11" s="603">
        <v>15825</v>
      </c>
      <c r="YO11" s="603">
        <v>-34313.330000000016</v>
      </c>
      <c r="YP11" s="603">
        <v>44818</v>
      </c>
      <c r="YQ11" s="603">
        <v>112199.05</v>
      </c>
      <c r="YR11" s="603">
        <v>54851.75</v>
      </c>
      <c r="YS11" s="603">
        <v>14087</v>
      </c>
      <c r="YT11" s="603">
        <v>91247</v>
      </c>
      <c r="YU11" s="603">
        <v>9183</v>
      </c>
      <c r="YV11" s="603">
        <v>0</v>
      </c>
      <c r="YW11" s="603">
        <v>0</v>
      </c>
      <c r="YX11" s="603">
        <v>1276531.01</v>
      </c>
      <c r="YY11" s="603">
        <v>6297</v>
      </c>
      <c r="YZ11" s="603">
        <v>4000</v>
      </c>
      <c r="ZA11" s="603">
        <v>0</v>
      </c>
      <c r="ZB11" s="603">
        <v>38163</v>
      </c>
      <c r="ZC11" s="603">
        <v>7937</v>
      </c>
      <c r="ZD11" s="603">
        <v>71830</v>
      </c>
      <c r="ZE11" s="603">
        <v>71550.510000000038</v>
      </c>
      <c r="ZF11" s="603">
        <v>31374</v>
      </c>
      <c r="ZG11" s="603">
        <v>-869.75</v>
      </c>
      <c r="ZH11" s="603">
        <v>14810.25</v>
      </c>
      <c r="ZI11" s="603">
        <v>5462</v>
      </c>
      <c r="ZJ11" s="603">
        <v>20972</v>
      </c>
      <c r="ZK11" s="603">
        <v>8732</v>
      </c>
      <c r="ZL11" s="603">
        <v>10227.390000000001</v>
      </c>
      <c r="ZM11" s="603">
        <v>64296.5</v>
      </c>
      <c r="ZN11" s="603">
        <v>321235.68</v>
      </c>
      <c r="ZO11" s="603">
        <v>82659</v>
      </c>
      <c r="ZP11" s="603">
        <v>27000</v>
      </c>
      <c r="ZQ11" s="603">
        <v>167921</v>
      </c>
      <c r="ZR11" s="603">
        <v>46230.999999999993</v>
      </c>
      <c r="ZS11" s="603">
        <v>0</v>
      </c>
      <c r="ZT11" s="603">
        <v>17565</v>
      </c>
      <c r="ZU11" s="603">
        <v>789</v>
      </c>
      <c r="ZV11" s="603">
        <v>60886</v>
      </c>
      <c r="ZW11" s="603">
        <v>36991</v>
      </c>
      <c r="ZX11" s="603">
        <v>15289</v>
      </c>
      <c r="ZY11" s="603">
        <v>0</v>
      </c>
      <c r="ZZ11" s="603">
        <v>0</v>
      </c>
      <c r="AAA11" s="603">
        <v>1672</v>
      </c>
      <c r="AAB11" s="603">
        <v>37742.75</v>
      </c>
      <c r="AAC11" s="603">
        <v>6796.5</v>
      </c>
      <c r="AAD11" s="603">
        <v>287089</v>
      </c>
      <c r="AAE11" s="603">
        <v>12603.5</v>
      </c>
      <c r="AAF11" s="603">
        <v>9604</v>
      </c>
      <c r="AAG11" s="603">
        <v>7200</v>
      </c>
      <c r="AAH11" s="603">
        <v>6500</v>
      </c>
      <c r="AAI11" s="603">
        <v>2520</v>
      </c>
      <c r="AAJ11" s="603">
        <v>89748.02</v>
      </c>
      <c r="AAK11" s="603">
        <v>0</v>
      </c>
      <c r="AAL11" s="603">
        <v>63672.800000000003</v>
      </c>
      <c r="AAM11" s="603">
        <v>10358</v>
      </c>
      <c r="AAN11" s="603">
        <v>8712</v>
      </c>
      <c r="AAO11" s="603">
        <v>660</v>
      </c>
      <c r="AAP11" s="603">
        <v>15284</v>
      </c>
      <c r="AAQ11" s="603">
        <v>458204.71</v>
      </c>
      <c r="AAR11" s="603">
        <v>17150.75</v>
      </c>
      <c r="AAS11" s="603">
        <v>16128.520000000004</v>
      </c>
      <c r="AAT11" s="603">
        <v>10349.67</v>
      </c>
      <c r="AAU11" s="603">
        <v>0</v>
      </c>
      <c r="AAV11" s="603">
        <v>3660.2400000000052</v>
      </c>
      <c r="AAW11" s="603">
        <v>0</v>
      </c>
      <c r="AAX11" s="603">
        <v>10000</v>
      </c>
      <c r="AAY11" s="603">
        <v>40245.500000000029</v>
      </c>
      <c r="AAZ11" s="603">
        <v>16000</v>
      </c>
      <c r="ABA11" s="603">
        <v>-3.637978807091713E-12</v>
      </c>
      <c r="ABB11" s="603">
        <v>0</v>
      </c>
      <c r="ABC11" s="603">
        <v>12500</v>
      </c>
      <c r="ABD11" s="603">
        <v>12742</v>
      </c>
      <c r="ABE11" s="603">
        <v>24913.280000000013</v>
      </c>
      <c r="ABF11" s="603">
        <v>0</v>
      </c>
      <c r="ABG11" s="603">
        <v>11161.5</v>
      </c>
      <c r="ABH11" s="603">
        <v>0</v>
      </c>
      <c r="ABI11" s="603">
        <v>0</v>
      </c>
      <c r="ABJ11" s="603">
        <v>120360</v>
      </c>
      <c r="ABK11" s="603">
        <v>66500</v>
      </c>
      <c r="ABL11" s="603">
        <v>15800</v>
      </c>
      <c r="ABM11" s="603">
        <v>0</v>
      </c>
      <c r="ABN11" s="603">
        <v>12000</v>
      </c>
      <c r="ABO11" s="603">
        <v>6070</v>
      </c>
      <c r="ABP11" s="603">
        <v>0</v>
      </c>
      <c r="ABQ11" s="603">
        <v>5274764.95</v>
      </c>
      <c r="ABR11" s="603">
        <v>887068</v>
      </c>
      <c r="ABS11" s="603">
        <v>139064.75</v>
      </c>
      <c r="ABT11" s="603">
        <v>438285.73</v>
      </c>
      <c r="ABU11" s="603">
        <v>235959.66999999998</v>
      </c>
      <c r="ABV11" s="603">
        <v>2329376</v>
      </c>
      <c r="ABW11" s="603">
        <v>334763.5</v>
      </c>
      <c r="ABX11" s="603">
        <v>194058.75</v>
      </c>
      <c r="ABY11" s="603">
        <v>149033.79999999999</v>
      </c>
      <c r="ABZ11" s="603">
        <v>34255281.439999998</v>
      </c>
      <c r="ACA11" s="603">
        <v>11531540.369999999</v>
      </c>
      <c r="ACB11" s="603">
        <v>7130478.2800000003</v>
      </c>
      <c r="ACC11" s="603">
        <v>976514</v>
      </c>
      <c r="ACD11" s="603">
        <v>3613437.7600000002</v>
      </c>
      <c r="ACE11" s="603">
        <v>7822108.2000000002</v>
      </c>
      <c r="ACF11" s="603">
        <v>1089224</v>
      </c>
      <c r="ACG11" s="603">
        <v>1921630.7</v>
      </c>
      <c r="ACH11" s="603">
        <v>1207778.78</v>
      </c>
      <c r="ACI11" s="603">
        <v>3065116</v>
      </c>
      <c r="ACJ11" s="603">
        <v>504987.5</v>
      </c>
      <c r="ACK11" s="603">
        <v>4585610.2</v>
      </c>
      <c r="ACL11" s="603">
        <v>122288.02</v>
      </c>
      <c r="ACM11" s="603">
        <v>100640.75</v>
      </c>
      <c r="ACN11" s="603">
        <v>270268</v>
      </c>
      <c r="ACO11" s="603">
        <v>6500</v>
      </c>
      <c r="ACP11" s="603">
        <v>16956</v>
      </c>
      <c r="ACQ11" s="603">
        <v>38737.449999999997</v>
      </c>
      <c r="ACR11" s="603">
        <v>2099516.2199999997</v>
      </c>
      <c r="ACS11" s="603">
        <v>1017414.94</v>
      </c>
      <c r="ACT11" s="603">
        <v>458665.57999999996</v>
      </c>
      <c r="ACU11" s="603">
        <v>439190</v>
      </c>
      <c r="ACV11" s="603">
        <v>91337</v>
      </c>
      <c r="ACW11" s="603">
        <v>32210</v>
      </c>
      <c r="ACX11" s="603">
        <v>4318060.88</v>
      </c>
      <c r="ACY11" s="603">
        <v>4960942.0800000001</v>
      </c>
      <c r="ACZ11" s="603">
        <v>95058.75</v>
      </c>
      <c r="ADA11" s="603">
        <v>46373</v>
      </c>
      <c r="ADB11" s="603">
        <v>39709</v>
      </c>
      <c r="ADC11" s="603">
        <v>68305.25</v>
      </c>
      <c r="ADD11" s="603">
        <v>0</v>
      </c>
      <c r="ADE11" s="603">
        <v>0</v>
      </c>
      <c r="ADF11" s="603">
        <v>0</v>
      </c>
      <c r="ADG11" s="603">
        <v>0</v>
      </c>
      <c r="ADH11" s="603">
        <v>7585145.04</v>
      </c>
      <c r="ADI11" s="603">
        <v>9539642.9400000013</v>
      </c>
      <c r="ADJ11" s="603">
        <v>770675.34</v>
      </c>
      <c r="ADK11" s="603">
        <v>753413.22</v>
      </c>
      <c r="ADL11" s="603">
        <v>2790768.2199999997</v>
      </c>
      <c r="ADM11" s="603">
        <v>494031.5</v>
      </c>
      <c r="ADN11" s="603">
        <v>1799234.4500000002</v>
      </c>
      <c r="ADO11" s="603">
        <v>282682.79000000004</v>
      </c>
      <c r="ADP11" s="603">
        <v>885974.51</v>
      </c>
      <c r="ADQ11" s="603">
        <v>42448590.910000004</v>
      </c>
      <c r="ADR11" s="603">
        <v>1473928.9</v>
      </c>
      <c r="ADS11" s="603">
        <v>2371230.5</v>
      </c>
      <c r="ADT11" s="603">
        <v>1245313</v>
      </c>
      <c r="ADU11" s="603">
        <v>33139535.350000001</v>
      </c>
      <c r="ADV11" s="603">
        <v>2178467.9899999998</v>
      </c>
      <c r="ADW11" s="603">
        <v>1250383.5900000001</v>
      </c>
      <c r="ADX11" s="603">
        <v>5709071.4699999997</v>
      </c>
      <c r="ADY11" s="603">
        <v>270955.64999999991</v>
      </c>
      <c r="ADZ11" s="603">
        <v>2092213.1600000001</v>
      </c>
      <c r="AEA11" s="603">
        <v>17734766.080000002</v>
      </c>
      <c r="AEB11" s="603">
        <v>17315976.16</v>
      </c>
      <c r="AEC11" s="603">
        <v>2655232.14</v>
      </c>
      <c r="AED11" s="603">
        <v>1621334.8099999998</v>
      </c>
      <c r="AEE11" s="603">
        <v>5433408.4399999995</v>
      </c>
      <c r="AEF11" s="603">
        <v>7817586.3500000006</v>
      </c>
      <c r="AEG11" s="603">
        <v>925969.41999999993</v>
      </c>
      <c r="AEH11" s="603">
        <v>2906671.9</v>
      </c>
      <c r="AEI11" s="603">
        <v>741469.5</v>
      </c>
      <c r="AEJ11" s="603">
        <v>1084683.0899999999</v>
      </c>
      <c r="AEK11" s="603">
        <v>5127614.37</v>
      </c>
      <c r="AEL11" s="603">
        <v>1146513.8899999999</v>
      </c>
      <c r="AEM11" s="603">
        <v>886798.64999999991</v>
      </c>
      <c r="AEN11" s="603">
        <v>1554227.6</v>
      </c>
      <c r="AEO11" s="603">
        <v>608193.67999999993</v>
      </c>
      <c r="AEP11" s="603">
        <v>43121528.440000005</v>
      </c>
      <c r="AEQ11" s="603">
        <v>689241.19</v>
      </c>
      <c r="AER11" s="603">
        <v>1193030.3500000001</v>
      </c>
      <c r="AES11" s="603">
        <v>3838956.17</v>
      </c>
      <c r="AET11" s="603">
        <v>4958423.3899999997</v>
      </c>
      <c r="AEU11" s="603">
        <v>2270287.2200000002</v>
      </c>
      <c r="AEV11" s="603">
        <v>2437711.7400000002</v>
      </c>
      <c r="AEW11" s="603">
        <v>1488208.74</v>
      </c>
      <c r="AEX11" s="603">
        <v>1515957.1099999999</v>
      </c>
      <c r="AEY11" s="603">
        <v>1300605.1499999999</v>
      </c>
      <c r="AEZ11" s="603">
        <v>694430.1</v>
      </c>
      <c r="AFA11" s="603">
        <v>273267.7</v>
      </c>
      <c r="AFB11" s="603">
        <v>46200.17</v>
      </c>
      <c r="AFC11" s="603">
        <v>217665.44</v>
      </c>
      <c r="AFD11" s="603">
        <v>39365.19</v>
      </c>
      <c r="AFE11" s="603">
        <v>433010.94999999995</v>
      </c>
      <c r="AFF11" s="603">
        <v>328627.26</v>
      </c>
      <c r="AFG11" s="603">
        <v>83027.02</v>
      </c>
      <c r="AFH11" s="603">
        <v>0</v>
      </c>
      <c r="AFI11" s="603">
        <v>2397</v>
      </c>
      <c r="AFJ11" s="603">
        <v>6000</v>
      </c>
      <c r="AFK11" s="603">
        <v>9481.19</v>
      </c>
      <c r="AFL11" s="603">
        <v>15917.6</v>
      </c>
      <c r="AFM11" s="603">
        <v>50</v>
      </c>
      <c r="AFN11" s="603">
        <v>3426</v>
      </c>
      <c r="AFO11" s="603">
        <v>0</v>
      </c>
      <c r="AFP11" s="603">
        <v>0</v>
      </c>
      <c r="AFQ11" s="603">
        <v>7732</v>
      </c>
      <c r="AFR11" s="603">
        <v>5211204.6500000004</v>
      </c>
      <c r="AFS11" s="603">
        <v>398697.05</v>
      </c>
      <c r="AFT11" s="603">
        <v>114356.84</v>
      </c>
      <c r="AFU11" s="603">
        <v>33736</v>
      </c>
      <c r="AFV11" s="603">
        <v>12162</v>
      </c>
      <c r="AFW11" s="603">
        <v>0</v>
      </c>
      <c r="AFX11" s="603">
        <v>0</v>
      </c>
      <c r="AFY11" s="603">
        <v>576588</v>
      </c>
      <c r="AFZ11" s="603">
        <v>4007.25</v>
      </c>
      <c r="AGA11" s="603">
        <v>159</v>
      </c>
      <c r="AGB11" s="603">
        <v>58469.25</v>
      </c>
      <c r="AGC11" s="603">
        <v>593</v>
      </c>
      <c r="AGD11" s="603">
        <v>268474.56</v>
      </c>
      <c r="AGE11" s="603">
        <v>13769.5</v>
      </c>
      <c r="AGF11" s="603">
        <v>36227.279999999999</v>
      </c>
      <c r="AGG11" s="603">
        <v>32943.17</v>
      </c>
      <c r="AGH11" s="603">
        <v>21703.19</v>
      </c>
      <c r="AGI11" s="603">
        <v>30292.91</v>
      </c>
      <c r="AGJ11" s="603">
        <v>3815.13</v>
      </c>
      <c r="AGK11" s="603">
        <v>9869.68</v>
      </c>
      <c r="AGL11" s="603">
        <v>36751.67</v>
      </c>
      <c r="AGM11" s="603">
        <v>169045.53999999998</v>
      </c>
      <c r="AGN11" s="603">
        <v>140762.12</v>
      </c>
      <c r="AGO11" s="603">
        <v>1015550.78</v>
      </c>
      <c r="AGP11" s="603">
        <v>90598.27</v>
      </c>
      <c r="AGQ11" s="603">
        <v>9880</v>
      </c>
      <c r="AGR11" s="603">
        <v>59385.25</v>
      </c>
      <c r="AGS11" s="603">
        <v>15548</v>
      </c>
      <c r="AGT11" s="603">
        <v>11714</v>
      </c>
      <c r="AGU11" s="603">
        <v>46103</v>
      </c>
      <c r="AGV11" s="603">
        <v>0</v>
      </c>
      <c r="AGW11" s="603">
        <v>11521342.300000001</v>
      </c>
      <c r="AGX11" s="603">
        <v>3223158.5999999996</v>
      </c>
      <c r="AGY11" s="603">
        <v>0</v>
      </c>
      <c r="AGZ11" s="603">
        <v>452314.82999999996</v>
      </c>
      <c r="AHA11" s="603">
        <v>1066531.27</v>
      </c>
      <c r="AHB11" s="603">
        <v>723184.17999999993</v>
      </c>
      <c r="AHC11" s="603">
        <v>302648.78000000003</v>
      </c>
      <c r="AHD11" s="603">
        <v>200096.97999999998</v>
      </c>
      <c r="AHE11" s="603">
        <v>0</v>
      </c>
      <c r="AHF11" s="603">
        <v>379066.6</v>
      </c>
      <c r="AHG11" s="603">
        <v>1342600.59</v>
      </c>
      <c r="AHH11" s="603">
        <v>112803.42</v>
      </c>
      <c r="AHI11" s="603">
        <v>56896.29</v>
      </c>
      <c r="AHJ11" s="603">
        <v>901005.16000000015</v>
      </c>
      <c r="AHK11" s="603">
        <v>361315.93</v>
      </c>
      <c r="AHL11" s="603">
        <v>1238295.81</v>
      </c>
      <c r="AHM11" s="603">
        <v>241550.5</v>
      </c>
      <c r="AHN11" s="603">
        <v>1162642.8500000001</v>
      </c>
      <c r="AHO11" s="603">
        <v>13565</v>
      </c>
      <c r="AHP11" s="603">
        <v>35389.699999999997</v>
      </c>
      <c r="AHQ11" s="603">
        <v>44051</v>
      </c>
      <c r="AHR11" s="603">
        <v>628185</v>
      </c>
      <c r="AHS11" s="603">
        <v>52915.58</v>
      </c>
      <c r="AHT11" s="603">
        <v>109092</v>
      </c>
      <c r="AHU11" s="603">
        <v>0</v>
      </c>
      <c r="AHV11" s="603">
        <v>0</v>
      </c>
      <c r="AHW11" s="603">
        <f t="shared" si="0"/>
        <v>1277940489.7900002</v>
      </c>
    </row>
    <row r="12" spans="1:907" x14ac:dyDescent="0.6">
      <c r="A12" s="601">
        <v>11</v>
      </c>
      <c r="B12" s="261" t="s">
        <v>12</v>
      </c>
      <c r="C12" s="260" t="s">
        <v>13</v>
      </c>
      <c r="D12" s="603">
        <v>464774671.75</v>
      </c>
      <c r="E12" s="603">
        <v>7426127.8100000005</v>
      </c>
      <c r="F12" s="603">
        <v>12396435.039999999</v>
      </c>
      <c r="G12" s="603">
        <v>1602487.43</v>
      </c>
      <c r="H12" s="603">
        <v>49777518.359999999</v>
      </c>
      <c r="I12" s="603">
        <v>15588906.029999999</v>
      </c>
      <c r="J12" s="603">
        <v>137838808.21000001</v>
      </c>
      <c r="K12" s="603">
        <v>11977226.640000001</v>
      </c>
      <c r="L12" s="603">
        <v>11758862.220000001</v>
      </c>
      <c r="M12" s="603">
        <v>11592430.969999997</v>
      </c>
      <c r="N12" s="603">
        <v>3886889.0400000005</v>
      </c>
      <c r="O12" s="603">
        <v>5321645.4300000006</v>
      </c>
      <c r="P12" s="603">
        <v>67873499.370000005</v>
      </c>
      <c r="Q12" s="603">
        <v>3001800.04</v>
      </c>
      <c r="R12" s="603">
        <v>2218370.08</v>
      </c>
      <c r="S12" s="603">
        <v>14619237.970000001</v>
      </c>
      <c r="T12" s="603">
        <v>15151261.25</v>
      </c>
      <c r="U12" s="603">
        <v>1206898.1299999999</v>
      </c>
      <c r="V12" s="603">
        <v>809608.99</v>
      </c>
      <c r="W12" s="603">
        <v>583958672.24000001</v>
      </c>
      <c r="X12" s="603">
        <v>30208038.18</v>
      </c>
      <c r="Y12" s="603">
        <v>4698169.34</v>
      </c>
      <c r="Z12" s="603">
        <v>35322291.710000008</v>
      </c>
      <c r="AA12" s="603">
        <v>15435999.85</v>
      </c>
      <c r="AB12" s="603">
        <v>8930040.3499999996</v>
      </c>
      <c r="AC12" s="603">
        <v>7140416.0399999991</v>
      </c>
      <c r="AD12" s="603">
        <v>121218014.03000002</v>
      </c>
      <c r="AE12" s="603">
        <v>19690649.699999999</v>
      </c>
      <c r="AF12" s="603">
        <v>4394418.37</v>
      </c>
      <c r="AG12" s="603">
        <v>32466617.399999999</v>
      </c>
      <c r="AH12" s="603">
        <v>10443254.439999999</v>
      </c>
      <c r="AI12" s="603">
        <v>99297975.239999995</v>
      </c>
      <c r="AJ12" s="603">
        <v>24957245.809999999</v>
      </c>
      <c r="AK12" s="603">
        <v>4460275.0899999989</v>
      </c>
      <c r="AL12" s="603">
        <v>1867570.6099999985</v>
      </c>
      <c r="AM12" s="603">
        <v>3633200.1</v>
      </c>
      <c r="AN12" s="603">
        <v>24187903.290000003</v>
      </c>
      <c r="AO12" s="603">
        <v>25354592.969999999</v>
      </c>
      <c r="AP12" s="603">
        <v>11974415.919999998</v>
      </c>
      <c r="AQ12" s="603">
        <v>3762401.8000000007</v>
      </c>
      <c r="AR12" s="603">
        <v>3900763.26</v>
      </c>
      <c r="AS12" s="603">
        <v>2533552.4</v>
      </c>
      <c r="AT12" s="603">
        <v>724581.9700000002</v>
      </c>
      <c r="AU12" s="603">
        <v>106773131.31</v>
      </c>
      <c r="AV12" s="603">
        <v>1356458.8699999999</v>
      </c>
      <c r="AW12" s="603">
        <v>978462.6</v>
      </c>
      <c r="AX12" s="603">
        <v>2274137.2000000002</v>
      </c>
      <c r="AY12" s="603">
        <v>6266336.5099999998</v>
      </c>
      <c r="AZ12" s="603">
        <v>8787912.3200000003</v>
      </c>
      <c r="BA12" s="603">
        <v>2110792.6799999997</v>
      </c>
      <c r="BB12" s="603">
        <v>3818169.62</v>
      </c>
      <c r="BC12" s="603">
        <v>1386513.01</v>
      </c>
      <c r="BD12" s="603">
        <v>1855196.43</v>
      </c>
      <c r="BE12" s="603">
        <v>1235384.7</v>
      </c>
      <c r="BF12" s="603">
        <v>1492817.62</v>
      </c>
      <c r="BG12" s="603">
        <v>29543095.949999999</v>
      </c>
      <c r="BH12" s="603">
        <v>5031297.8099999996</v>
      </c>
      <c r="BI12" s="603">
        <v>849402.22</v>
      </c>
      <c r="BJ12" s="603">
        <v>65755318.190000005</v>
      </c>
      <c r="BK12" s="603">
        <v>64793379.179999992</v>
      </c>
      <c r="BL12" s="603">
        <v>8052101.0700000003</v>
      </c>
      <c r="BM12" s="603">
        <v>3168036.35</v>
      </c>
      <c r="BN12" s="603">
        <v>3398539.42</v>
      </c>
      <c r="BO12" s="603">
        <v>2830478.7</v>
      </c>
      <c r="BP12" s="603">
        <v>8367676.8899999997</v>
      </c>
      <c r="BQ12" s="603">
        <v>1589738.1</v>
      </c>
      <c r="BR12" s="603">
        <v>746846.39</v>
      </c>
      <c r="BS12" s="603">
        <v>97236493.75</v>
      </c>
      <c r="BT12" s="603">
        <v>5586831.9399999995</v>
      </c>
      <c r="BU12" s="603">
        <v>1932194.72</v>
      </c>
      <c r="BV12" s="603">
        <v>4891633.63</v>
      </c>
      <c r="BW12" s="603">
        <v>3415853.49</v>
      </c>
      <c r="BX12" s="603">
        <v>2761652.15</v>
      </c>
      <c r="BY12" s="603">
        <v>1670225.2500000002</v>
      </c>
      <c r="BZ12" s="603">
        <v>4768222.2100000009</v>
      </c>
      <c r="CA12" s="603">
        <v>57371844.379999995</v>
      </c>
      <c r="CB12" s="603">
        <v>5930384.2400000002</v>
      </c>
      <c r="CC12" s="603">
        <v>14513059.790000003</v>
      </c>
      <c r="CD12" s="603">
        <v>19218187.170000002</v>
      </c>
      <c r="CE12" s="603">
        <v>1996616.13</v>
      </c>
      <c r="CF12" s="603">
        <v>1954276.3399999999</v>
      </c>
      <c r="CG12" s="603">
        <v>6177119.3499999996</v>
      </c>
      <c r="CH12" s="603">
        <v>228532311.58000004</v>
      </c>
      <c r="CI12" s="603">
        <v>5736389.5</v>
      </c>
      <c r="CJ12" s="603">
        <v>25011649.119999997</v>
      </c>
      <c r="CK12" s="603">
        <v>1736697</v>
      </c>
      <c r="CL12" s="603">
        <v>2243281.5100000002</v>
      </c>
      <c r="CM12" s="603">
        <v>2012579.07</v>
      </c>
      <c r="CN12" s="603">
        <v>2354815.64</v>
      </c>
      <c r="CO12" s="603">
        <v>9265757.4499999993</v>
      </c>
      <c r="CP12" s="603">
        <v>947171</v>
      </c>
      <c r="CQ12" s="603">
        <v>2381933.0499999998</v>
      </c>
      <c r="CR12" s="603">
        <v>1412834.25</v>
      </c>
      <c r="CS12" s="603">
        <v>3530162.84</v>
      </c>
      <c r="CT12" s="603">
        <v>1852261.31</v>
      </c>
      <c r="CU12" s="603">
        <v>100966077.72</v>
      </c>
      <c r="CV12" s="603">
        <v>3587111.72</v>
      </c>
      <c r="CW12" s="603">
        <v>3767430.28</v>
      </c>
      <c r="CX12" s="603">
        <v>4503850.88</v>
      </c>
      <c r="CY12" s="603">
        <v>1000521.8300000001</v>
      </c>
      <c r="CZ12" s="603">
        <v>7875881.7300000004</v>
      </c>
      <c r="DA12" s="603">
        <v>3746043.6900000004</v>
      </c>
      <c r="DB12" s="603">
        <v>2447111.58</v>
      </c>
      <c r="DC12" s="603">
        <v>74751131.75</v>
      </c>
      <c r="DD12" s="603">
        <v>269376953.50999993</v>
      </c>
      <c r="DE12" s="603">
        <v>8719495.209999999</v>
      </c>
      <c r="DF12" s="603">
        <v>6895129.3499999996</v>
      </c>
      <c r="DG12" s="603">
        <v>28168062.440000001</v>
      </c>
      <c r="DH12" s="603">
        <v>43163385.790000007</v>
      </c>
      <c r="DI12" s="603">
        <v>47407280.719999999</v>
      </c>
      <c r="DJ12" s="603">
        <v>67035565.059999995</v>
      </c>
      <c r="DK12" s="603">
        <v>2051620.42</v>
      </c>
      <c r="DL12" s="603">
        <v>356464956.66000003</v>
      </c>
      <c r="DM12" s="603">
        <v>4633759.1800000006</v>
      </c>
      <c r="DN12" s="603">
        <v>4600668.7200000007</v>
      </c>
      <c r="DO12" s="603">
        <v>4884312.53</v>
      </c>
      <c r="DP12" s="603">
        <v>6920062.1200000001</v>
      </c>
      <c r="DQ12" s="603">
        <v>3202011.54</v>
      </c>
      <c r="DR12" s="603">
        <v>11552279.279999999</v>
      </c>
      <c r="DS12" s="603">
        <v>2643863</v>
      </c>
      <c r="DT12" s="603">
        <v>12940661.949999997</v>
      </c>
      <c r="DU12" s="603">
        <v>73282943.00000003</v>
      </c>
      <c r="DV12" s="603">
        <v>6210076.2699999996</v>
      </c>
      <c r="DW12" s="603">
        <v>36033039.18</v>
      </c>
      <c r="DX12" s="603">
        <v>32009703.990000006</v>
      </c>
      <c r="DY12" s="603">
        <v>5830738.2599999998</v>
      </c>
      <c r="DZ12" s="603">
        <v>14158183.5</v>
      </c>
      <c r="EA12" s="603">
        <v>10224022.260000002</v>
      </c>
      <c r="EB12" s="603">
        <v>6493391.1600000001</v>
      </c>
      <c r="EC12" s="603">
        <v>3884724.88</v>
      </c>
      <c r="ED12" s="603">
        <v>4812471.8499999996</v>
      </c>
      <c r="EE12" s="603">
        <v>19533789.719999999</v>
      </c>
      <c r="EF12" s="603">
        <v>62050018.060000002</v>
      </c>
      <c r="EG12" s="603">
        <v>53340437.090000004</v>
      </c>
      <c r="EH12" s="603">
        <v>2115467.5</v>
      </c>
      <c r="EI12" s="603">
        <v>5207068.16</v>
      </c>
      <c r="EJ12" s="603">
        <v>2670373.2000000002</v>
      </c>
      <c r="EK12" s="603">
        <v>8426144.5600000005</v>
      </c>
      <c r="EL12" s="603">
        <v>14309968.25</v>
      </c>
      <c r="EM12" s="603">
        <v>1654590.65</v>
      </c>
      <c r="EN12" s="603">
        <v>2575113.4700000002</v>
      </c>
      <c r="EO12" s="603">
        <v>131200700.51000002</v>
      </c>
      <c r="EP12" s="603">
        <v>4695560.43</v>
      </c>
      <c r="EQ12" s="603">
        <v>2943658.3499999996</v>
      </c>
      <c r="ER12" s="603">
        <v>5073230.6400000015</v>
      </c>
      <c r="ES12" s="603">
        <v>1335831.56</v>
      </c>
      <c r="ET12" s="603">
        <v>3573401.88</v>
      </c>
      <c r="EU12" s="603">
        <v>4187138.56</v>
      </c>
      <c r="EV12" s="603">
        <v>7424109.5599999996</v>
      </c>
      <c r="EW12" s="603">
        <v>1310127.3800000001</v>
      </c>
      <c r="EX12" s="603">
        <v>100323494.14999999</v>
      </c>
      <c r="EY12" s="603">
        <v>1262578.8400000001</v>
      </c>
      <c r="EZ12" s="603">
        <v>2040192.07</v>
      </c>
      <c r="FA12" s="603">
        <v>3028946.62</v>
      </c>
      <c r="FB12" s="603">
        <v>7054871.6399999997</v>
      </c>
      <c r="FC12" s="603">
        <v>5644566.6600000001</v>
      </c>
      <c r="FD12" s="603">
        <v>3415146.87</v>
      </c>
      <c r="FE12" s="603">
        <v>2842072.7</v>
      </c>
      <c r="FF12" s="603">
        <v>2192480.4</v>
      </c>
      <c r="FG12" s="603">
        <v>1822500.25</v>
      </c>
      <c r="FH12" s="603">
        <v>2079506.6400000001</v>
      </c>
      <c r="FI12" s="603">
        <v>856186.12</v>
      </c>
      <c r="FJ12" s="603">
        <v>37798206.469999999</v>
      </c>
      <c r="FK12" s="603">
        <v>2756753.55</v>
      </c>
      <c r="FL12" s="603">
        <v>2148734.11</v>
      </c>
      <c r="FM12" s="603">
        <v>2065832.2799999998</v>
      </c>
      <c r="FN12" s="603">
        <v>9396138.3200000003</v>
      </c>
      <c r="FO12" s="603">
        <v>3717843.85</v>
      </c>
      <c r="FP12" s="603">
        <v>1571392.3399999999</v>
      </c>
      <c r="FQ12" s="603">
        <v>685855.57</v>
      </c>
      <c r="FR12" s="603">
        <v>114020467.67999998</v>
      </c>
      <c r="FS12" s="603">
        <v>3034221.25</v>
      </c>
      <c r="FT12" s="603">
        <v>5877097.5399999991</v>
      </c>
      <c r="FU12" s="603">
        <v>3863875.7899999991</v>
      </c>
      <c r="FV12" s="603">
        <v>7907313.2199999997</v>
      </c>
      <c r="FW12" s="603">
        <v>1060778.8199999998</v>
      </c>
      <c r="FX12" s="603">
        <v>7397242.8300000001</v>
      </c>
      <c r="FY12" s="603">
        <v>3997229.86</v>
      </c>
      <c r="FZ12" s="603">
        <v>3022303.4599999995</v>
      </c>
      <c r="GA12" s="603">
        <v>4967523.08</v>
      </c>
      <c r="GB12" s="603">
        <v>6606868.3499999996</v>
      </c>
      <c r="GC12" s="603">
        <v>2735028.6</v>
      </c>
      <c r="GD12" s="603">
        <v>1581411</v>
      </c>
      <c r="GE12" s="603">
        <v>1341643</v>
      </c>
      <c r="GF12" s="603">
        <v>61736497.219999999</v>
      </c>
      <c r="GG12" s="603">
        <v>2832323.2199999997</v>
      </c>
      <c r="GH12" s="603">
        <v>1981649.77</v>
      </c>
      <c r="GI12" s="603">
        <v>10878490.5</v>
      </c>
      <c r="GJ12" s="603">
        <v>4016008.25</v>
      </c>
      <c r="GK12" s="603">
        <v>2727884.64</v>
      </c>
      <c r="GL12" s="603">
        <v>4208563.88</v>
      </c>
      <c r="GM12" s="603">
        <v>18988027.169999998</v>
      </c>
      <c r="GN12" s="603">
        <v>2453957.2199999997</v>
      </c>
      <c r="GO12" s="603">
        <v>1755732.46</v>
      </c>
      <c r="GP12" s="603">
        <v>1770394.1600000001</v>
      </c>
      <c r="GQ12" s="603">
        <v>1368424.72</v>
      </c>
      <c r="GR12" s="603">
        <v>50495998.300000004</v>
      </c>
      <c r="GS12" s="603">
        <v>8990533.1600000001</v>
      </c>
      <c r="GT12" s="603">
        <v>2033069.96</v>
      </c>
      <c r="GU12" s="603">
        <v>12506118.639999999</v>
      </c>
      <c r="GV12" s="603">
        <v>453586</v>
      </c>
      <c r="GW12" s="603">
        <v>3087148.7800000003</v>
      </c>
      <c r="GX12" s="603">
        <v>4913043.42</v>
      </c>
      <c r="GY12" s="603">
        <v>2061495.06</v>
      </c>
      <c r="GZ12" s="603">
        <v>82754367.560000002</v>
      </c>
      <c r="HA12" s="603">
        <v>1286128.7500000009</v>
      </c>
      <c r="HB12" s="603">
        <v>9681226.6499999966</v>
      </c>
      <c r="HC12" s="603">
        <v>7201429.3700000001</v>
      </c>
      <c r="HD12" s="603">
        <v>243949265.02000001</v>
      </c>
      <c r="HE12" s="603">
        <v>7987931.4800000042</v>
      </c>
      <c r="HF12" s="603">
        <v>44438012.410000011</v>
      </c>
      <c r="HG12" s="603">
        <v>19823311.879999999</v>
      </c>
      <c r="HH12" s="603">
        <v>20101246.679999996</v>
      </c>
      <c r="HI12" s="603">
        <v>27673621.620000005</v>
      </c>
      <c r="HJ12" s="603">
        <v>2355873.5499999998</v>
      </c>
      <c r="HK12" s="603">
        <v>18817420.5</v>
      </c>
      <c r="HL12" s="603">
        <v>129497788.51000001</v>
      </c>
      <c r="HM12" s="603">
        <v>6146277.46</v>
      </c>
      <c r="HN12" s="603">
        <v>20639237.910000004</v>
      </c>
      <c r="HO12" s="603">
        <v>5175852.34</v>
      </c>
      <c r="HP12" s="603">
        <v>6896383.0199999996</v>
      </c>
      <c r="HQ12" s="603">
        <v>5105797.25</v>
      </c>
      <c r="HR12" s="603">
        <v>9275572.1999999993</v>
      </c>
      <c r="HS12" s="603">
        <v>5873893.9499999993</v>
      </c>
      <c r="HT12" s="603">
        <v>159400167.5</v>
      </c>
      <c r="HU12" s="603">
        <v>37120449.119999997</v>
      </c>
      <c r="HV12" s="603">
        <v>4212079.0599999996</v>
      </c>
      <c r="HW12" s="603">
        <v>4431532.1499999994</v>
      </c>
      <c r="HX12" s="603">
        <v>3153952.97</v>
      </c>
      <c r="HY12" s="603">
        <v>1697585.55</v>
      </c>
      <c r="HZ12" s="603">
        <v>23599271.75</v>
      </c>
      <c r="IA12" s="603">
        <v>4555751.78</v>
      </c>
      <c r="IB12" s="603">
        <v>3054545</v>
      </c>
      <c r="IC12" s="603">
        <v>4526255</v>
      </c>
      <c r="ID12" s="603">
        <v>5179004.1399999997</v>
      </c>
      <c r="IE12" s="603">
        <v>14038861.74</v>
      </c>
      <c r="IF12" s="603">
        <v>998965</v>
      </c>
      <c r="IG12" s="603">
        <v>5501404.5</v>
      </c>
      <c r="IH12" s="603">
        <v>1679651.03</v>
      </c>
      <c r="II12" s="603">
        <v>2020393.8499999999</v>
      </c>
      <c r="IJ12" s="603">
        <v>74439151.799999982</v>
      </c>
      <c r="IK12" s="603">
        <v>15741195.289999999</v>
      </c>
      <c r="IL12" s="603">
        <v>10205107.139999999</v>
      </c>
      <c r="IM12" s="603">
        <v>9658600.3100000005</v>
      </c>
      <c r="IN12" s="603">
        <v>12331752.77</v>
      </c>
      <c r="IO12" s="603">
        <v>5706458.9900000021</v>
      </c>
      <c r="IP12" s="603">
        <v>2354816.5</v>
      </c>
      <c r="IQ12" s="603">
        <v>650088</v>
      </c>
      <c r="IR12" s="603">
        <v>1537324</v>
      </c>
      <c r="IS12" s="603">
        <v>1345535.19</v>
      </c>
      <c r="IT12" s="603">
        <v>2983150.05</v>
      </c>
      <c r="IU12" s="603">
        <v>232172187.06999999</v>
      </c>
      <c r="IV12" s="603">
        <v>52294401.509999998</v>
      </c>
      <c r="IW12" s="603">
        <v>15078150.17</v>
      </c>
      <c r="IX12" s="603">
        <v>28683209.480000004</v>
      </c>
      <c r="IY12" s="603">
        <v>5346198.75</v>
      </c>
      <c r="IZ12" s="603">
        <v>2264938.3200000003</v>
      </c>
      <c r="JA12" s="603">
        <v>1996460.7299999997</v>
      </c>
      <c r="JB12" s="603">
        <v>746606.54</v>
      </c>
      <c r="JC12" s="603">
        <v>6997035.0899999999</v>
      </c>
      <c r="JD12" s="603">
        <v>5065483.68</v>
      </c>
      <c r="JE12" s="603">
        <v>6907634.9900000002</v>
      </c>
      <c r="JF12" s="603">
        <v>3148093.5</v>
      </c>
      <c r="JG12" s="603">
        <v>58820036.390000001</v>
      </c>
      <c r="JH12" s="603">
        <v>22278556.800000001</v>
      </c>
      <c r="JI12" s="603">
        <v>1946548.81</v>
      </c>
      <c r="JJ12" s="603">
        <v>1140760.5</v>
      </c>
      <c r="JK12" s="603">
        <v>2056174.4999999998</v>
      </c>
      <c r="JL12" s="603">
        <v>1474124</v>
      </c>
      <c r="JM12" s="603">
        <v>52413449.290000014</v>
      </c>
      <c r="JN12" s="603">
        <v>1909900.89</v>
      </c>
      <c r="JO12" s="603">
        <v>3310490</v>
      </c>
      <c r="JP12" s="603">
        <v>13187012.68</v>
      </c>
      <c r="JQ12" s="603">
        <v>2459064.5</v>
      </c>
      <c r="JR12" s="603">
        <v>8474368.8599999994</v>
      </c>
      <c r="JS12" s="603">
        <v>1402477.43</v>
      </c>
      <c r="JT12" s="603">
        <v>152900897.16</v>
      </c>
      <c r="JU12" s="603">
        <v>71133467.269999996</v>
      </c>
      <c r="JV12" s="603">
        <v>13182675.529999997</v>
      </c>
      <c r="JW12" s="603">
        <v>5101240.1399999997</v>
      </c>
      <c r="JX12" s="603">
        <v>4173957.13</v>
      </c>
      <c r="JY12" s="603">
        <v>1782014.96</v>
      </c>
      <c r="JZ12" s="603">
        <v>25695066.940000001</v>
      </c>
      <c r="KA12" s="603">
        <v>33243171.849999998</v>
      </c>
      <c r="KB12" s="603">
        <v>17840608.940000001</v>
      </c>
      <c r="KC12" s="603">
        <v>10350142.219999999</v>
      </c>
      <c r="KD12" s="603">
        <v>7652859.3399999999</v>
      </c>
      <c r="KE12" s="603">
        <v>4958469.0200000014</v>
      </c>
      <c r="KF12" s="603">
        <v>3000863.98</v>
      </c>
      <c r="KG12" s="603">
        <v>916270.29</v>
      </c>
      <c r="KH12" s="603">
        <v>2960020.7900000005</v>
      </c>
      <c r="KI12" s="603">
        <v>1699431.1500000001</v>
      </c>
      <c r="KJ12" s="603">
        <v>232199593.35999998</v>
      </c>
      <c r="KK12" s="603">
        <v>14987856.35</v>
      </c>
      <c r="KL12" s="603">
        <v>8894523.2299999986</v>
      </c>
      <c r="KM12" s="603">
        <v>15355045.139999999</v>
      </c>
      <c r="KN12" s="603">
        <v>7195055.5499999989</v>
      </c>
      <c r="KO12" s="603">
        <v>8457872.5500000007</v>
      </c>
      <c r="KP12" s="603">
        <v>56372041.390000001</v>
      </c>
      <c r="KQ12" s="603">
        <v>12092965.27</v>
      </c>
      <c r="KR12" s="603">
        <v>11797999.700000001</v>
      </c>
      <c r="KS12" s="603">
        <v>73527429.239999995</v>
      </c>
      <c r="KT12" s="603">
        <v>5305169.7499999991</v>
      </c>
      <c r="KU12" s="603">
        <v>13702384.52</v>
      </c>
      <c r="KV12" s="603">
        <v>41980790.859999999</v>
      </c>
      <c r="KW12" s="603">
        <v>4857252.66</v>
      </c>
      <c r="KX12" s="603">
        <v>18905514.340000004</v>
      </c>
      <c r="KY12" s="603">
        <v>189481877.78999999</v>
      </c>
      <c r="KZ12" s="603">
        <v>16943080.66</v>
      </c>
      <c r="LA12" s="603">
        <v>133808934.36</v>
      </c>
      <c r="LB12" s="603">
        <v>22337930.470000003</v>
      </c>
      <c r="LC12" s="603">
        <v>1651102.09</v>
      </c>
      <c r="LD12" s="603">
        <v>14895637.93</v>
      </c>
      <c r="LE12" s="603">
        <v>6714727.2400000002</v>
      </c>
      <c r="LF12" s="603">
        <v>5080400.0200000005</v>
      </c>
      <c r="LG12" s="603">
        <v>2275406.0300000003</v>
      </c>
      <c r="LH12" s="603">
        <v>9179412.9700000007</v>
      </c>
      <c r="LI12" s="603">
        <v>199758483.83000001</v>
      </c>
      <c r="LJ12" s="603">
        <v>56357827.119999997</v>
      </c>
      <c r="LK12" s="603">
        <v>51894849.649999999</v>
      </c>
      <c r="LL12" s="603">
        <v>66704880.289999999</v>
      </c>
      <c r="LM12" s="603">
        <v>15141761.370000001</v>
      </c>
      <c r="LN12" s="603">
        <v>8800187.2200000007</v>
      </c>
      <c r="LO12" s="603">
        <v>4107427.5999999996</v>
      </c>
      <c r="LP12" s="603">
        <v>10616020.209999999</v>
      </c>
      <c r="LQ12" s="603">
        <v>1214085.68</v>
      </c>
      <c r="LR12" s="603">
        <v>8148604.4900000002</v>
      </c>
      <c r="LS12" s="603">
        <v>4398698.4500000011</v>
      </c>
      <c r="LT12" s="603">
        <v>54581216.550000004</v>
      </c>
      <c r="LU12" s="603">
        <v>7052950.9799999995</v>
      </c>
      <c r="LV12" s="603">
        <v>2601171.7699999996</v>
      </c>
      <c r="LW12" s="603">
        <v>131783778.57999998</v>
      </c>
      <c r="LX12" s="603">
        <v>126089632.88</v>
      </c>
      <c r="LY12" s="603">
        <v>195262149.33000001</v>
      </c>
      <c r="LZ12" s="603">
        <v>33502046.82</v>
      </c>
      <c r="MA12" s="603">
        <v>11429296.510000002</v>
      </c>
      <c r="MB12" s="603">
        <v>17197029.399999999</v>
      </c>
      <c r="MC12" s="603">
        <v>8307520.0899999999</v>
      </c>
      <c r="MD12" s="603">
        <v>8500862.2899999991</v>
      </c>
      <c r="ME12" s="603">
        <v>6434230.0700000003</v>
      </c>
      <c r="MF12" s="603">
        <v>15475526.84</v>
      </c>
      <c r="MG12" s="603">
        <v>29505555.23</v>
      </c>
      <c r="MH12" s="603">
        <v>4386502.75</v>
      </c>
      <c r="MI12" s="603">
        <v>320895121.94999993</v>
      </c>
      <c r="MJ12" s="603">
        <v>5401640.9999999991</v>
      </c>
      <c r="MK12" s="603">
        <v>3451500.43</v>
      </c>
      <c r="ML12" s="603">
        <v>4034077.5</v>
      </c>
      <c r="MM12" s="603">
        <v>2624218.3400000003</v>
      </c>
      <c r="MN12" s="603">
        <v>5574432.4699999997</v>
      </c>
      <c r="MO12" s="603">
        <v>7035640.7400000002</v>
      </c>
      <c r="MP12" s="603">
        <v>4452535</v>
      </c>
      <c r="MQ12" s="603">
        <v>8226890.5</v>
      </c>
      <c r="MR12" s="603">
        <v>3062835.6399999997</v>
      </c>
      <c r="MS12" s="603">
        <v>5394524.5800000001</v>
      </c>
      <c r="MT12" s="603">
        <v>5244671.46</v>
      </c>
      <c r="MU12" s="603">
        <v>184386754.86000001</v>
      </c>
      <c r="MV12" s="603">
        <v>6558110.75</v>
      </c>
      <c r="MW12" s="603">
        <v>8409551.75</v>
      </c>
      <c r="MX12" s="603">
        <v>13124426.009999998</v>
      </c>
      <c r="MY12" s="603">
        <v>17306494</v>
      </c>
      <c r="MZ12" s="603">
        <v>7583781</v>
      </c>
      <c r="NA12" s="603">
        <v>30963874</v>
      </c>
      <c r="NB12" s="603">
        <v>12955293.150000002</v>
      </c>
      <c r="NC12" s="603">
        <v>13157860.899999999</v>
      </c>
      <c r="ND12" s="603">
        <v>1350892.32</v>
      </c>
      <c r="NE12" s="603">
        <v>1455553.32</v>
      </c>
      <c r="NF12" s="603">
        <v>349109693.45000011</v>
      </c>
      <c r="NG12" s="603">
        <v>67442504.88000001</v>
      </c>
      <c r="NH12" s="603">
        <v>8455908.4199999999</v>
      </c>
      <c r="NI12" s="603">
        <v>142436213.25</v>
      </c>
      <c r="NJ12" s="603">
        <v>7392901.9900000002</v>
      </c>
      <c r="NK12" s="603">
        <v>22793990.68</v>
      </c>
      <c r="NL12" s="603">
        <v>67992270.039999992</v>
      </c>
      <c r="NM12" s="603">
        <v>54967901.420000002</v>
      </c>
      <c r="NN12" s="603">
        <v>715155</v>
      </c>
      <c r="NO12" s="603">
        <v>8009754.4500000002</v>
      </c>
      <c r="NP12" s="603">
        <v>14627214.5</v>
      </c>
      <c r="NQ12" s="603">
        <v>6380113.2800000003</v>
      </c>
      <c r="NR12" s="603">
        <v>85177297.210000008</v>
      </c>
      <c r="NS12" s="603">
        <v>8476195.4000000004</v>
      </c>
      <c r="NT12" s="603">
        <v>5388393.3499999996</v>
      </c>
      <c r="NU12" s="603">
        <v>5637432.2199999997</v>
      </c>
      <c r="NV12" s="603">
        <v>4325054.8</v>
      </c>
      <c r="NW12" s="603">
        <v>1948864.03</v>
      </c>
      <c r="NX12" s="603">
        <v>3701915.9099999997</v>
      </c>
      <c r="NY12" s="603">
        <v>277908147.19</v>
      </c>
      <c r="NZ12" s="603">
        <v>40124724.730000012</v>
      </c>
      <c r="OA12" s="603">
        <v>12142272.639999999</v>
      </c>
      <c r="OB12" s="603">
        <v>2700721.4</v>
      </c>
      <c r="OC12" s="603">
        <v>4072956.93</v>
      </c>
      <c r="OD12" s="603">
        <v>8061934.459999999</v>
      </c>
      <c r="OE12" s="603">
        <v>2111553.54</v>
      </c>
      <c r="OF12" s="603">
        <v>211598339.88999996</v>
      </c>
      <c r="OG12" s="603">
        <v>38959427.069999993</v>
      </c>
      <c r="OH12" s="603">
        <v>14941917.530000001</v>
      </c>
      <c r="OI12" s="603">
        <v>58136033.450000003</v>
      </c>
      <c r="OJ12" s="603">
        <v>9681200.7000000011</v>
      </c>
      <c r="OK12" s="603">
        <v>12156521.590000002</v>
      </c>
      <c r="OL12" s="603">
        <v>24669228.920000002</v>
      </c>
      <c r="OM12" s="603">
        <v>4579898.8499999987</v>
      </c>
      <c r="ON12" s="603">
        <v>9765128.7700000014</v>
      </c>
      <c r="OO12" s="603">
        <v>204237716.97000003</v>
      </c>
      <c r="OP12" s="603">
        <v>44862080.440000013</v>
      </c>
      <c r="OQ12" s="603">
        <v>76425528.88000001</v>
      </c>
      <c r="OR12" s="603">
        <v>15007768.140000001</v>
      </c>
      <c r="OS12" s="603">
        <v>3321503.8099999996</v>
      </c>
      <c r="OT12" s="603">
        <v>2484419.46</v>
      </c>
      <c r="OU12" s="603">
        <v>89398400.310000002</v>
      </c>
      <c r="OV12" s="603">
        <v>3433699.23</v>
      </c>
      <c r="OW12" s="603">
        <v>6488637.5099999998</v>
      </c>
      <c r="OX12" s="603">
        <v>9632473.5999999996</v>
      </c>
      <c r="OY12" s="603">
        <v>11559577.129999999</v>
      </c>
      <c r="OZ12" s="603">
        <v>45793527.490000002</v>
      </c>
      <c r="PA12" s="603">
        <v>5599686.7799999993</v>
      </c>
      <c r="PB12" s="603">
        <v>2483381.3199999998</v>
      </c>
      <c r="PC12" s="603">
        <v>3569289.7499999995</v>
      </c>
      <c r="PD12" s="603">
        <v>101302103.88</v>
      </c>
      <c r="PE12" s="603">
        <v>4869263.5200000005</v>
      </c>
      <c r="PF12" s="603">
        <v>7385732.9400000004</v>
      </c>
      <c r="PG12" s="603">
        <v>1307985.2</v>
      </c>
      <c r="PH12" s="603">
        <v>3662212.78</v>
      </c>
      <c r="PI12" s="603">
        <v>20364309.119999997</v>
      </c>
      <c r="PJ12" s="603">
        <v>2823271.52</v>
      </c>
      <c r="PK12" s="603">
        <v>2149672.4900000002</v>
      </c>
      <c r="PL12" s="603">
        <v>8933300.7400000002</v>
      </c>
      <c r="PM12" s="603">
        <v>4977427.55</v>
      </c>
      <c r="PN12" s="603">
        <v>2344589.62</v>
      </c>
      <c r="PO12" s="603">
        <v>14992420.75</v>
      </c>
      <c r="PP12" s="603">
        <v>1591927.03</v>
      </c>
      <c r="PQ12" s="603">
        <v>24155056.23</v>
      </c>
      <c r="PR12" s="603">
        <v>1918381</v>
      </c>
      <c r="PS12" s="603">
        <v>1030386.41</v>
      </c>
      <c r="PT12" s="603">
        <v>2772795.8200000003</v>
      </c>
      <c r="PU12" s="603">
        <v>1852330.01</v>
      </c>
      <c r="PV12" s="603">
        <v>316402121.28999996</v>
      </c>
      <c r="PW12" s="603">
        <v>4041687.3600000003</v>
      </c>
      <c r="PX12" s="603">
        <v>4460011.49</v>
      </c>
      <c r="PY12" s="603">
        <v>3376354.67</v>
      </c>
      <c r="PZ12" s="603">
        <v>59893562.030000009</v>
      </c>
      <c r="QA12" s="603">
        <v>2858890.6500000022</v>
      </c>
      <c r="QB12" s="603">
        <v>17604444.239999998</v>
      </c>
      <c r="QC12" s="603">
        <v>3253306.81</v>
      </c>
      <c r="QD12" s="603">
        <v>20465577.59</v>
      </c>
      <c r="QE12" s="603">
        <v>2131391.04</v>
      </c>
      <c r="QF12" s="603">
        <v>15756378.08</v>
      </c>
      <c r="QG12" s="603">
        <v>2139545.81</v>
      </c>
      <c r="QH12" s="603">
        <v>1583330.58</v>
      </c>
      <c r="QI12" s="603">
        <v>4088629.07</v>
      </c>
      <c r="QJ12" s="603">
        <v>3461335.31</v>
      </c>
      <c r="QK12" s="603">
        <v>9370695.4700000007</v>
      </c>
      <c r="QL12" s="603">
        <v>2573753.75</v>
      </c>
      <c r="QM12" s="603">
        <v>1913172.2000000002</v>
      </c>
      <c r="QN12" s="603">
        <v>1069530.01</v>
      </c>
      <c r="QO12" s="603">
        <v>18339113.050000001</v>
      </c>
      <c r="QP12" s="603">
        <v>26374829.189999998</v>
      </c>
      <c r="QQ12" s="603">
        <v>2352733.5999999996</v>
      </c>
      <c r="QR12" s="603">
        <v>634253.75</v>
      </c>
      <c r="QS12" s="603">
        <v>751825.3</v>
      </c>
      <c r="QT12" s="603">
        <v>791690.07</v>
      </c>
      <c r="QU12" s="603">
        <v>986780.33000000007</v>
      </c>
      <c r="QV12" s="603">
        <v>155458136.37</v>
      </c>
      <c r="QW12" s="603">
        <v>1078922.75</v>
      </c>
      <c r="QX12" s="603">
        <v>10994918.01</v>
      </c>
      <c r="QY12" s="603">
        <v>1455900.1</v>
      </c>
      <c r="QZ12" s="603">
        <v>2535529.2200000007</v>
      </c>
      <c r="RA12" s="603">
        <v>10650360.689999999</v>
      </c>
      <c r="RB12" s="603">
        <v>1382805.02</v>
      </c>
      <c r="RC12" s="603">
        <v>7855255.6400000006</v>
      </c>
      <c r="RD12" s="603">
        <v>11834813.160000002</v>
      </c>
      <c r="RE12" s="603">
        <v>2078395.6099999996</v>
      </c>
      <c r="RF12" s="603">
        <v>1567141.24</v>
      </c>
      <c r="RG12" s="603">
        <v>1293546</v>
      </c>
      <c r="RH12" s="603">
        <v>939475.3</v>
      </c>
      <c r="RI12" s="603">
        <v>170587976.28</v>
      </c>
      <c r="RJ12" s="603">
        <v>13347244.91</v>
      </c>
      <c r="RK12" s="603">
        <v>4723672.9499999993</v>
      </c>
      <c r="RL12" s="603">
        <v>6187319.9500000002</v>
      </c>
      <c r="RM12" s="603">
        <v>4312673.5799999991</v>
      </c>
      <c r="RN12" s="603">
        <v>7806965.21</v>
      </c>
      <c r="RO12" s="603">
        <v>23989854.79999999</v>
      </c>
      <c r="RP12" s="603">
        <v>4546024.9799999995</v>
      </c>
      <c r="RQ12" s="603">
        <v>4509471.8500000006</v>
      </c>
      <c r="RR12" s="603">
        <v>9135963.2400000039</v>
      </c>
      <c r="RS12" s="603">
        <v>14172797.74</v>
      </c>
      <c r="RT12" s="603">
        <v>2111688</v>
      </c>
      <c r="RU12" s="603">
        <v>3441863.3999999985</v>
      </c>
      <c r="RV12" s="603">
        <v>5618400.2899999991</v>
      </c>
      <c r="RW12" s="603">
        <v>986346.2</v>
      </c>
      <c r="RX12" s="603">
        <v>2675155.4900000002</v>
      </c>
      <c r="RY12" s="603">
        <v>2653787.34</v>
      </c>
      <c r="RZ12" s="603">
        <v>1600194.69</v>
      </c>
      <c r="SA12" s="603">
        <v>778450</v>
      </c>
      <c r="SB12" s="603">
        <v>1790354.77</v>
      </c>
      <c r="SC12" s="603">
        <v>92455597.820000008</v>
      </c>
      <c r="SD12" s="603">
        <v>4305209.0799999982</v>
      </c>
      <c r="SE12" s="603">
        <v>2346257.17</v>
      </c>
      <c r="SF12" s="603">
        <v>5170077.91</v>
      </c>
      <c r="SG12" s="603">
        <v>3137823.2600000002</v>
      </c>
      <c r="SH12" s="603">
        <v>4847184.93</v>
      </c>
      <c r="SI12" s="603">
        <v>3341335</v>
      </c>
      <c r="SJ12" s="603">
        <v>13222230.850000001</v>
      </c>
      <c r="SK12" s="603">
        <v>13416749.449999999</v>
      </c>
      <c r="SL12" s="603">
        <v>33898216.490000002</v>
      </c>
      <c r="SM12" s="603">
        <v>17269521</v>
      </c>
      <c r="SN12" s="603">
        <v>1336028.5</v>
      </c>
      <c r="SO12" s="603">
        <v>35261084.840000004</v>
      </c>
      <c r="SP12" s="603">
        <v>4288139.3699999992</v>
      </c>
      <c r="SQ12" s="603">
        <v>3099264.64</v>
      </c>
      <c r="SR12" s="603">
        <v>7121978.2800000012</v>
      </c>
      <c r="SS12" s="603">
        <v>3090872</v>
      </c>
      <c r="ST12" s="603">
        <v>6293712.7500000009</v>
      </c>
      <c r="SU12" s="603">
        <v>3898511.46</v>
      </c>
      <c r="SV12" s="603">
        <v>2745350.7199999997</v>
      </c>
      <c r="SW12" s="603">
        <v>120805221.50999998</v>
      </c>
      <c r="SX12" s="603">
        <v>2363612.02</v>
      </c>
      <c r="SY12" s="603">
        <v>13023477.869999999</v>
      </c>
      <c r="SZ12" s="603">
        <v>6202242.6199999992</v>
      </c>
      <c r="TA12" s="603">
        <v>1696378.73</v>
      </c>
      <c r="TB12" s="603">
        <v>2609370.8100000005</v>
      </c>
      <c r="TC12" s="603">
        <v>11950423.41</v>
      </c>
      <c r="TD12" s="603">
        <v>13469868.349999998</v>
      </c>
      <c r="TE12" s="603">
        <v>1986025.5999999999</v>
      </c>
      <c r="TF12" s="603">
        <v>2774454.57</v>
      </c>
      <c r="TG12" s="603">
        <v>1936060.65</v>
      </c>
      <c r="TH12" s="603">
        <v>11234475.199999999</v>
      </c>
      <c r="TI12" s="603">
        <v>2268106.63</v>
      </c>
      <c r="TJ12" s="603">
        <v>2284258.67</v>
      </c>
      <c r="TK12" s="603">
        <v>168799063.57999998</v>
      </c>
      <c r="TL12" s="603">
        <v>2943101.85</v>
      </c>
      <c r="TM12" s="603">
        <v>1119202.01</v>
      </c>
      <c r="TN12" s="603">
        <v>34732657.020000003</v>
      </c>
      <c r="TO12" s="603">
        <v>17150840.25</v>
      </c>
      <c r="TP12" s="603">
        <v>4989863.5199999996</v>
      </c>
      <c r="TQ12" s="603">
        <v>1314394.5900000001</v>
      </c>
      <c r="TR12" s="603">
        <v>40671753.43</v>
      </c>
      <c r="TS12" s="603">
        <v>2632974.0200000005</v>
      </c>
      <c r="TT12" s="603">
        <v>7503772.2699999996</v>
      </c>
      <c r="TU12" s="603">
        <v>5428415.2700000005</v>
      </c>
      <c r="TV12" s="603">
        <v>3039502.7300000004</v>
      </c>
      <c r="TW12" s="603">
        <v>1769396.1099999999</v>
      </c>
      <c r="TX12" s="603">
        <v>4239607.54</v>
      </c>
      <c r="TY12" s="603">
        <v>4925774.0599999996</v>
      </c>
      <c r="TZ12" s="603">
        <v>2930721.96</v>
      </c>
      <c r="UA12" s="603">
        <v>48878700.200000003</v>
      </c>
      <c r="UB12" s="603">
        <v>2611481.88</v>
      </c>
      <c r="UC12" s="603">
        <v>142639141.16000003</v>
      </c>
      <c r="UD12" s="603">
        <v>14009955.52</v>
      </c>
      <c r="UE12" s="603">
        <v>2819222.29</v>
      </c>
      <c r="UF12" s="603">
        <v>3191203.93</v>
      </c>
      <c r="UG12" s="603">
        <v>73241846.389999986</v>
      </c>
      <c r="UH12" s="603">
        <v>2684639.56</v>
      </c>
      <c r="UI12" s="603">
        <v>1370169.87</v>
      </c>
      <c r="UJ12" s="603">
        <v>1947164.36</v>
      </c>
      <c r="UK12" s="603">
        <v>2394297</v>
      </c>
      <c r="UL12" s="603">
        <v>78996806.150000006</v>
      </c>
      <c r="UM12" s="603">
        <v>3683185.43</v>
      </c>
      <c r="UN12" s="603">
        <v>2558775.9300000002</v>
      </c>
      <c r="UO12" s="603">
        <v>6831729.3700000001</v>
      </c>
      <c r="UP12" s="603">
        <v>2452261.04</v>
      </c>
      <c r="UQ12" s="603">
        <v>2574201.65</v>
      </c>
      <c r="UR12" s="603">
        <v>355035335.96000004</v>
      </c>
      <c r="US12" s="603">
        <v>3792503</v>
      </c>
      <c r="UT12" s="603">
        <v>3041304.5799999996</v>
      </c>
      <c r="UU12" s="603">
        <v>30511813.720000003</v>
      </c>
      <c r="UV12" s="603">
        <v>1996424.07</v>
      </c>
      <c r="UW12" s="603">
        <v>3844383.29</v>
      </c>
      <c r="UX12" s="603">
        <v>16520372.65</v>
      </c>
      <c r="UY12" s="603">
        <v>1777454.65</v>
      </c>
      <c r="UZ12" s="603">
        <v>2425157.5500000003</v>
      </c>
      <c r="VA12" s="603">
        <v>2837154</v>
      </c>
      <c r="VB12" s="603">
        <v>5243799.7300000004</v>
      </c>
      <c r="VC12" s="603">
        <v>11703187.120000001</v>
      </c>
      <c r="VD12" s="603">
        <v>8369107.4100000001</v>
      </c>
      <c r="VE12" s="603">
        <v>10379884.68</v>
      </c>
      <c r="VF12" s="603">
        <v>2781439.97</v>
      </c>
      <c r="VG12" s="603">
        <v>2315510.5</v>
      </c>
      <c r="VH12" s="603">
        <v>1063125.19</v>
      </c>
      <c r="VI12" s="603">
        <v>1824660.45</v>
      </c>
      <c r="VJ12" s="603">
        <v>15188126.670000002</v>
      </c>
      <c r="VK12" s="603">
        <v>1563346.94</v>
      </c>
      <c r="VL12" s="603">
        <v>1468123.9000000001</v>
      </c>
      <c r="VM12" s="603">
        <v>2230230.21</v>
      </c>
      <c r="VN12" s="603">
        <v>79905182.739999995</v>
      </c>
      <c r="VO12" s="603">
        <v>1620446.73</v>
      </c>
      <c r="VP12" s="603">
        <v>2356031.7200000002</v>
      </c>
      <c r="VQ12" s="603">
        <v>6542629.9900000002</v>
      </c>
      <c r="VR12" s="603">
        <v>18114253.440000001</v>
      </c>
      <c r="VS12" s="603">
        <v>8109788.5899999999</v>
      </c>
      <c r="VT12" s="603">
        <v>6237198.5499999998</v>
      </c>
      <c r="VU12" s="603">
        <v>3134732.0200000005</v>
      </c>
      <c r="VV12" s="603">
        <v>7228810.21</v>
      </c>
      <c r="VW12" s="603">
        <v>33930307.950000003</v>
      </c>
      <c r="VX12" s="603">
        <v>4561442.92</v>
      </c>
      <c r="VY12" s="603">
        <v>15517471.140000001</v>
      </c>
      <c r="VZ12" s="603">
        <v>2472474.42</v>
      </c>
      <c r="WA12" s="603">
        <v>1589536.78</v>
      </c>
      <c r="WB12" s="603">
        <v>3142184.27</v>
      </c>
      <c r="WC12" s="603">
        <v>514984047.76999992</v>
      </c>
      <c r="WD12" s="603">
        <v>9368334.9499999993</v>
      </c>
      <c r="WE12" s="603">
        <v>6105642.8899999997</v>
      </c>
      <c r="WF12" s="603">
        <v>2692845.7599999979</v>
      </c>
      <c r="WG12" s="603">
        <v>2800058.51</v>
      </c>
      <c r="WH12" s="603">
        <v>4736893.78</v>
      </c>
      <c r="WI12" s="603">
        <v>15663091.07</v>
      </c>
      <c r="WJ12" s="603">
        <v>11016724</v>
      </c>
      <c r="WK12" s="603">
        <v>4897007.1499999994</v>
      </c>
      <c r="WL12" s="603">
        <v>9137436.8699999992</v>
      </c>
      <c r="WM12" s="603">
        <v>4665071.72</v>
      </c>
      <c r="WN12" s="603">
        <v>28000384.730000004</v>
      </c>
      <c r="WO12" s="603">
        <v>4260649.7300000004</v>
      </c>
      <c r="WP12" s="603">
        <v>8904792.25</v>
      </c>
      <c r="WQ12" s="603">
        <v>37235919.380000003</v>
      </c>
      <c r="WR12" s="603">
        <v>4416797.7200000007</v>
      </c>
      <c r="WS12" s="603">
        <v>5846388.4399999995</v>
      </c>
      <c r="WT12" s="603">
        <v>14793853.279999997</v>
      </c>
      <c r="WU12" s="603">
        <v>2215939.15</v>
      </c>
      <c r="WV12" s="603">
        <v>9717793.0999999996</v>
      </c>
      <c r="WW12" s="603">
        <v>49567127.340000004</v>
      </c>
      <c r="WX12" s="603">
        <v>4031888.75</v>
      </c>
      <c r="WY12" s="603">
        <v>2968201.94</v>
      </c>
      <c r="WZ12" s="603">
        <v>1682368</v>
      </c>
      <c r="XA12" s="603">
        <v>3978709.6</v>
      </c>
      <c r="XB12" s="603">
        <v>3875154.19</v>
      </c>
      <c r="XC12" s="603">
        <v>2610291.3800000004</v>
      </c>
      <c r="XD12" s="603">
        <v>1698971.9</v>
      </c>
      <c r="XE12" s="603">
        <v>40720133.75</v>
      </c>
      <c r="XF12" s="603">
        <v>1935407.4800000002</v>
      </c>
      <c r="XG12" s="603">
        <v>2297458.08</v>
      </c>
      <c r="XH12" s="603">
        <v>1438554.45</v>
      </c>
      <c r="XI12" s="603">
        <v>1000528.75</v>
      </c>
      <c r="XJ12" s="603">
        <v>185704065.09</v>
      </c>
      <c r="XK12" s="603">
        <v>12264332.189999999</v>
      </c>
      <c r="XL12" s="603">
        <v>8366737.1999999993</v>
      </c>
      <c r="XM12" s="603">
        <v>39779413.609999999</v>
      </c>
      <c r="XN12" s="603">
        <v>6851784.1699999999</v>
      </c>
      <c r="XO12" s="603">
        <v>9015235.8499999996</v>
      </c>
      <c r="XP12" s="603">
        <v>11573042.57</v>
      </c>
      <c r="XQ12" s="603">
        <v>6711308.4299999997</v>
      </c>
      <c r="XR12" s="603">
        <v>5092028.3</v>
      </c>
      <c r="XS12" s="603">
        <v>16278645.24</v>
      </c>
      <c r="XT12" s="603">
        <v>10640464.529999999</v>
      </c>
      <c r="XU12" s="603">
        <v>3218607.6999999997</v>
      </c>
      <c r="XV12" s="603">
        <v>2326733.92</v>
      </c>
      <c r="XW12" s="603">
        <v>3668313.51</v>
      </c>
      <c r="XX12" s="603">
        <v>3917038.99</v>
      </c>
      <c r="XY12" s="603">
        <v>2315945.23</v>
      </c>
      <c r="XZ12" s="603">
        <v>1956826.11</v>
      </c>
      <c r="YA12" s="603">
        <v>1337923.5</v>
      </c>
      <c r="YB12" s="603">
        <v>2525550.87</v>
      </c>
      <c r="YC12" s="603">
        <v>2586992.63</v>
      </c>
      <c r="YD12" s="603">
        <v>3141094.8</v>
      </c>
      <c r="YE12" s="603">
        <v>2483837.58</v>
      </c>
      <c r="YF12" s="603">
        <v>2548385.1</v>
      </c>
      <c r="YG12" s="603">
        <v>171335621.51999995</v>
      </c>
      <c r="YH12" s="603">
        <v>2382807.12</v>
      </c>
      <c r="YI12" s="603">
        <v>10813929.139999999</v>
      </c>
      <c r="YJ12" s="603">
        <v>2925393.95</v>
      </c>
      <c r="YK12" s="603">
        <v>32720997.919999998</v>
      </c>
      <c r="YL12" s="603">
        <v>6615897.6000000006</v>
      </c>
      <c r="YM12" s="603">
        <v>8595191.6099999994</v>
      </c>
      <c r="YN12" s="603">
        <v>1557334.8499999999</v>
      </c>
      <c r="YO12" s="603">
        <v>14345984.58</v>
      </c>
      <c r="YP12" s="603">
        <v>18143549.879999999</v>
      </c>
      <c r="YQ12" s="603">
        <v>4391073.57</v>
      </c>
      <c r="YR12" s="603">
        <v>3012117.64</v>
      </c>
      <c r="YS12" s="603">
        <v>2082317.3499999999</v>
      </c>
      <c r="YT12" s="603">
        <v>2065476.7500000002</v>
      </c>
      <c r="YU12" s="603">
        <v>1142764.2300000002</v>
      </c>
      <c r="YV12" s="603">
        <v>1667508.25</v>
      </c>
      <c r="YW12" s="603">
        <v>1234104.01</v>
      </c>
      <c r="YX12" s="603">
        <v>99880593.409999996</v>
      </c>
      <c r="YY12" s="603">
        <v>6892878.7700000005</v>
      </c>
      <c r="YZ12" s="603">
        <v>2309390.33</v>
      </c>
      <c r="ZA12" s="603">
        <v>3482461.6899999995</v>
      </c>
      <c r="ZB12" s="603">
        <v>4486942.34</v>
      </c>
      <c r="ZC12" s="603">
        <v>2775277.2300000004</v>
      </c>
      <c r="ZD12" s="603">
        <v>1040261.54</v>
      </c>
      <c r="ZE12" s="603">
        <v>89422051.459999993</v>
      </c>
      <c r="ZF12" s="603">
        <v>2126350.52</v>
      </c>
      <c r="ZG12" s="603">
        <v>6337167.25</v>
      </c>
      <c r="ZH12" s="603">
        <v>5772194.2999999998</v>
      </c>
      <c r="ZI12" s="603">
        <v>4767701.2699999996</v>
      </c>
      <c r="ZJ12" s="603">
        <v>4241304.42</v>
      </c>
      <c r="ZK12" s="603">
        <v>836732.94</v>
      </c>
      <c r="ZL12" s="603">
        <v>2477726.98</v>
      </c>
      <c r="ZM12" s="603">
        <v>14755840.84</v>
      </c>
      <c r="ZN12" s="603">
        <v>129929699.78999999</v>
      </c>
      <c r="ZO12" s="603">
        <v>3260783.55</v>
      </c>
      <c r="ZP12" s="603">
        <v>7803290.4199999999</v>
      </c>
      <c r="ZQ12" s="603">
        <v>34425404.340000004</v>
      </c>
      <c r="ZR12" s="603">
        <v>18644631.68</v>
      </c>
      <c r="ZS12" s="603">
        <v>6427453.1699999999</v>
      </c>
      <c r="ZT12" s="603">
        <v>3742228.1900000004</v>
      </c>
      <c r="ZU12" s="603">
        <v>7051844.4999999991</v>
      </c>
      <c r="ZV12" s="603">
        <v>6064029.5199999996</v>
      </c>
      <c r="ZW12" s="603">
        <v>18401813.57</v>
      </c>
      <c r="ZX12" s="603">
        <v>681390.2</v>
      </c>
      <c r="ZY12" s="603">
        <v>9010611.9800000004</v>
      </c>
      <c r="ZZ12" s="603">
        <v>1916330.6900000002</v>
      </c>
      <c r="AAA12" s="603">
        <v>5813202.3599999994</v>
      </c>
      <c r="AAB12" s="603">
        <v>2717844.4800000004</v>
      </c>
      <c r="AAC12" s="603">
        <v>1376604.2799999998</v>
      </c>
      <c r="AAD12" s="603">
        <v>4587752.6800000016</v>
      </c>
      <c r="AAE12" s="603">
        <v>1460284.21</v>
      </c>
      <c r="AAF12" s="603">
        <v>2384376.3500000024</v>
      </c>
      <c r="AAG12" s="603">
        <v>1459722.69</v>
      </c>
      <c r="AAH12" s="603">
        <v>776998.98</v>
      </c>
      <c r="AAI12" s="603">
        <v>319477.85999999987</v>
      </c>
      <c r="AAJ12" s="603">
        <v>62862994.489999987</v>
      </c>
      <c r="AAK12" s="603">
        <v>3680436.1599999997</v>
      </c>
      <c r="AAL12" s="603">
        <v>3622967.0800000005</v>
      </c>
      <c r="AAM12" s="603">
        <v>4396415.2799999993</v>
      </c>
      <c r="AAN12" s="603">
        <v>2960857.5700000003</v>
      </c>
      <c r="AAO12" s="603">
        <v>5187316.84</v>
      </c>
      <c r="AAP12" s="603">
        <v>1897688.2499999998</v>
      </c>
      <c r="AAQ12" s="603">
        <v>414790551.81</v>
      </c>
      <c r="AAR12" s="603">
        <v>6291083.1099999994</v>
      </c>
      <c r="AAS12" s="603">
        <v>6478642.1699999999</v>
      </c>
      <c r="AAT12" s="603">
        <v>13543412.92</v>
      </c>
      <c r="AAU12" s="603">
        <v>12910174.9</v>
      </c>
      <c r="AAV12" s="603">
        <v>4724185.1000000006</v>
      </c>
      <c r="AAW12" s="603">
        <v>6217014.4500000002</v>
      </c>
      <c r="AAX12" s="603">
        <v>7769395.9800000004</v>
      </c>
      <c r="AAY12" s="603">
        <v>32925982.420000002</v>
      </c>
      <c r="AAZ12" s="603">
        <v>2135760.4400000004</v>
      </c>
      <c r="ABA12" s="603">
        <v>10461384.689999999</v>
      </c>
      <c r="ABB12" s="603">
        <v>47444951.039999999</v>
      </c>
      <c r="ABC12" s="603">
        <v>19080843.73</v>
      </c>
      <c r="ABD12" s="603">
        <v>2158659.9000000004</v>
      </c>
      <c r="ABE12" s="603">
        <v>3297412.01</v>
      </c>
      <c r="ABF12" s="603">
        <v>3824557.04</v>
      </c>
      <c r="ABG12" s="603">
        <v>1491008.75</v>
      </c>
      <c r="ABH12" s="603">
        <v>3773635.15</v>
      </c>
      <c r="ABI12" s="603">
        <v>1543410.3399999999</v>
      </c>
      <c r="ABJ12" s="603">
        <v>46275261.880000003</v>
      </c>
      <c r="ABK12" s="603">
        <v>31987043.900000006</v>
      </c>
      <c r="ABL12" s="603">
        <v>3101738.5100000002</v>
      </c>
      <c r="ABM12" s="603">
        <v>1888864.3000000007</v>
      </c>
      <c r="ABN12" s="603">
        <v>2375243.39</v>
      </c>
      <c r="ABO12" s="603">
        <v>1554632.76</v>
      </c>
      <c r="ABP12" s="603">
        <v>1586278.37</v>
      </c>
      <c r="ABQ12" s="603">
        <v>135834109.74999997</v>
      </c>
      <c r="ABR12" s="603">
        <v>5386212.2400000021</v>
      </c>
      <c r="ABS12" s="603">
        <v>3389428.4200000018</v>
      </c>
      <c r="ABT12" s="603">
        <v>13562688.41</v>
      </c>
      <c r="ABU12" s="603">
        <v>7200979.4499999993</v>
      </c>
      <c r="ABV12" s="603">
        <v>4983993.0799999982</v>
      </c>
      <c r="ABW12" s="603">
        <v>3922942.1399999969</v>
      </c>
      <c r="ABX12" s="603">
        <v>8529203.0999999996</v>
      </c>
      <c r="ABY12" s="603">
        <v>5720701.5599999996</v>
      </c>
      <c r="ABZ12" s="603">
        <v>127899301.32000002</v>
      </c>
      <c r="ACA12" s="603">
        <v>2894892.41</v>
      </c>
      <c r="ACB12" s="603">
        <v>17912968.829999998</v>
      </c>
      <c r="ACC12" s="603">
        <v>3116523.6799999997</v>
      </c>
      <c r="ACD12" s="603">
        <v>3435362.01</v>
      </c>
      <c r="ACE12" s="603">
        <v>35789479.439999998</v>
      </c>
      <c r="ACF12" s="603">
        <v>2295534.7799999993</v>
      </c>
      <c r="ACG12" s="603">
        <v>4934086.2399999984</v>
      </c>
      <c r="ACH12" s="603">
        <v>1976108.07</v>
      </c>
      <c r="ACI12" s="603">
        <v>9780294.0399999991</v>
      </c>
      <c r="ACJ12" s="603">
        <v>2640569.27</v>
      </c>
      <c r="ACK12" s="603">
        <v>190414543.18000001</v>
      </c>
      <c r="ACL12" s="603">
        <v>3301712.5599999996</v>
      </c>
      <c r="ACM12" s="603">
        <v>5978325.9500000002</v>
      </c>
      <c r="ACN12" s="603">
        <v>7877832.4699999997</v>
      </c>
      <c r="ACO12" s="603">
        <v>1655481.8599999999</v>
      </c>
      <c r="ACP12" s="603">
        <v>6560190.4100000001</v>
      </c>
      <c r="ACQ12" s="603">
        <v>6225344.5800000019</v>
      </c>
      <c r="ACR12" s="603">
        <v>52536029.689999998</v>
      </c>
      <c r="ACS12" s="603">
        <v>62893373.68</v>
      </c>
      <c r="ACT12" s="603">
        <v>3850481.2500000005</v>
      </c>
      <c r="ACU12" s="603">
        <v>5972562.4100000039</v>
      </c>
      <c r="ACV12" s="603">
        <v>8561319.4299999997</v>
      </c>
      <c r="ACW12" s="603">
        <v>4771929.0600000005</v>
      </c>
      <c r="ACX12" s="603">
        <v>62099553.299999997</v>
      </c>
      <c r="ACY12" s="603">
        <v>7562262.96</v>
      </c>
      <c r="ACZ12" s="603">
        <v>6115771.5699999994</v>
      </c>
      <c r="ADA12" s="603">
        <v>2577313.8200000003</v>
      </c>
      <c r="ADB12" s="603">
        <v>1870948.95</v>
      </c>
      <c r="ADC12" s="603">
        <v>3467164.15</v>
      </c>
      <c r="ADD12" s="603">
        <v>1555362.01</v>
      </c>
      <c r="ADE12" s="603">
        <v>1988859.8299999982</v>
      </c>
      <c r="ADF12" s="603">
        <v>2906568.77</v>
      </c>
      <c r="ADG12" s="603">
        <v>3223341.5300000003</v>
      </c>
      <c r="ADH12" s="603">
        <v>50925750.25</v>
      </c>
      <c r="ADI12" s="603">
        <v>44041383</v>
      </c>
      <c r="ADJ12" s="603">
        <v>1613215</v>
      </c>
      <c r="ADK12" s="603">
        <v>2268449.7200000002</v>
      </c>
      <c r="ADL12" s="603">
        <v>7924008.5599999987</v>
      </c>
      <c r="ADM12" s="603">
        <v>943886.81</v>
      </c>
      <c r="ADN12" s="603">
        <v>2694094.16</v>
      </c>
      <c r="ADO12" s="603">
        <v>5179195.87</v>
      </c>
      <c r="ADP12" s="603">
        <v>4932755.0500000026</v>
      </c>
      <c r="ADQ12" s="603">
        <v>404082332.52999985</v>
      </c>
      <c r="ADR12" s="603">
        <v>77835048.230000004</v>
      </c>
      <c r="ADS12" s="603">
        <v>29391472.259999998</v>
      </c>
      <c r="ADT12" s="603">
        <v>20213792.850000001</v>
      </c>
      <c r="ADU12" s="603">
        <v>62848932.620000005</v>
      </c>
      <c r="ADV12" s="603">
        <v>1303468.05</v>
      </c>
      <c r="ADW12" s="603">
        <v>1731667.129999999</v>
      </c>
      <c r="ADX12" s="603">
        <v>5964440.0400000028</v>
      </c>
      <c r="ADY12" s="603">
        <v>2148807.9300000002</v>
      </c>
      <c r="ADZ12" s="603">
        <v>11687938.58</v>
      </c>
      <c r="AEA12" s="603">
        <v>383194689.12</v>
      </c>
      <c r="AEB12" s="603">
        <v>94287846.26000002</v>
      </c>
      <c r="AEC12" s="603">
        <v>36550169.740000002</v>
      </c>
      <c r="AED12" s="603">
        <v>4914657.9300000006</v>
      </c>
      <c r="AEE12" s="603">
        <v>30054270.040000003</v>
      </c>
      <c r="AEF12" s="603">
        <v>20742493.529999997</v>
      </c>
      <c r="AEG12" s="603">
        <v>4900407.4200000009</v>
      </c>
      <c r="AEH12" s="603">
        <v>8094240.2200000007</v>
      </c>
      <c r="AEI12" s="603">
        <v>6763711.2999999998</v>
      </c>
      <c r="AEJ12" s="603">
        <v>3417921.16</v>
      </c>
      <c r="AEK12" s="603">
        <v>7408193.8199999966</v>
      </c>
      <c r="AEL12" s="603">
        <v>11787748.629999999</v>
      </c>
      <c r="AEM12" s="603">
        <v>6610421.0399999954</v>
      </c>
      <c r="AEN12" s="603">
        <v>8019726.5599999987</v>
      </c>
      <c r="AEO12" s="603">
        <v>7812610.3100000005</v>
      </c>
      <c r="AEP12" s="603">
        <v>18806032.469999999</v>
      </c>
      <c r="AEQ12" s="603">
        <v>3565304.41</v>
      </c>
      <c r="AER12" s="603">
        <v>27572367.149999995</v>
      </c>
      <c r="AES12" s="603">
        <v>3674946.45</v>
      </c>
      <c r="AET12" s="603">
        <v>22327643.690000001</v>
      </c>
      <c r="AEU12" s="603">
        <v>145079517.28999999</v>
      </c>
      <c r="AEV12" s="603">
        <v>10542398.17</v>
      </c>
      <c r="AEW12" s="603">
        <v>5895180.0300000003</v>
      </c>
      <c r="AEX12" s="603">
        <v>4313178.46</v>
      </c>
      <c r="AEY12" s="603">
        <v>3465309.8</v>
      </c>
      <c r="AEZ12" s="603">
        <v>29195304.279999994</v>
      </c>
      <c r="AFA12" s="603">
        <v>2282258.2199999997</v>
      </c>
      <c r="AFB12" s="603">
        <v>3689744.26</v>
      </c>
      <c r="AFC12" s="603">
        <v>3400441.2</v>
      </c>
      <c r="AFD12" s="603">
        <v>1374676.74</v>
      </c>
      <c r="AFE12" s="603">
        <v>66033455.599999994</v>
      </c>
      <c r="AFF12" s="603">
        <v>29582809.909999996</v>
      </c>
      <c r="AFG12" s="603">
        <v>3275443.0700000003</v>
      </c>
      <c r="AFH12" s="603">
        <v>3659635.5</v>
      </c>
      <c r="AFI12" s="603">
        <v>6925862.9500000011</v>
      </c>
      <c r="AFJ12" s="603">
        <v>2308705.48</v>
      </c>
      <c r="AFK12" s="603">
        <v>1225451</v>
      </c>
      <c r="AFL12" s="603">
        <v>1291944.29</v>
      </c>
      <c r="AFM12" s="603">
        <v>1197298.8</v>
      </c>
      <c r="AFN12" s="603">
        <v>1118826.8399999996</v>
      </c>
      <c r="AFO12" s="603">
        <v>3667915.3800000004</v>
      </c>
      <c r="AFP12" s="603">
        <v>2615960</v>
      </c>
      <c r="AFQ12" s="603">
        <v>3145950.49</v>
      </c>
      <c r="AFR12" s="603">
        <v>53654054.200000003</v>
      </c>
      <c r="AFS12" s="603">
        <v>6131120.5300000003</v>
      </c>
      <c r="AFT12" s="603">
        <v>4105308.6900000004</v>
      </c>
      <c r="AFU12" s="603">
        <v>1835679.07</v>
      </c>
      <c r="AFV12" s="603">
        <v>1949200.26</v>
      </c>
      <c r="AFW12" s="603">
        <v>1094684.3999999999</v>
      </c>
      <c r="AFX12" s="603">
        <v>625506</v>
      </c>
      <c r="AFY12" s="603">
        <v>5603049.7599999998</v>
      </c>
      <c r="AFZ12" s="603">
        <v>2819289.86</v>
      </c>
      <c r="AGA12" s="603">
        <v>910037.87999999989</v>
      </c>
      <c r="AGB12" s="603">
        <v>8179205.5600000005</v>
      </c>
      <c r="AGC12" s="603">
        <v>617923.56000000006</v>
      </c>
      <c r="AGD12" s="603">
        <v>155097249.63</v>
      </c>
      <c r="AGE12" s="603">
        <v>1816816.7</v>
      </c>
      <c r="AGF12" s="603">
        <v>3540067.3200000003</v>
      </c>
      <c r="AGG12" s="603">
        <v>2151310.8200000003</v>
      </c>
      <c r="AGH12" s="603">
        <v>12309415.75</v>
      </c>
      <c r="AGI12" s="603">
        <v>2798982.9400000004</v>
      </c>
      <c r="AGJ12" s="603">
        <v>1866619.8800000001</v>
      </c>
      <c r="AGK12" s="603">
        <v>4839216.01</v>
      </c>
      <c r="AGL12" s="603">
        <v>1618176.08</v>
      </c>
      <c r="AGM12" s="603">
        <v>2629470.21</v>
      </c>
      <c r="AGN12" s="603">
        <v>2013026.3800000001</v>
      </c>
      <c r="AGO12" s="603">
        <v>91735543.350000009</v>
      </c>
      <c r="AGP12" s="603">
        <v>20471870.34</v>
      </c>
      <c r="AGQ12" s="603">
        <v>2431328.0399999996</v>
      </c>
      <c r="AGR12" s="603">
        <v>1322307.67</v>
      </c>
      <c r="AGS12" s="603">
        <v>8045394.75</v>
      </c>
      <c r="AGT12" s="603">
        <v>3585970.9000000004</v>
      </c>
      <c r="AGU12" s="603">
        <v>353611.54000000004</v>
      </c>
      <c r="AGV12" s="603">
        <v>646129.6</v>
      </c>
      <c r="AGW12" s="603">
        <v>201991347.25</v>
      </c>
      <c r="AGX12" s="603">
        <v>140705778.09</v>
      </c>
      <c r="AGY12" s="603">
        <v>5237134.04</v>
      </c>
      <c r="AGZ12" s="603">
        <v>5261636.8500000006</v>
      </c>
      <c r="AHA12" s="603">
        <v>16323999.629999999</v>
      </c>
      <c r="AHB12" s="603">
        <v>7271085.3199999994</v>
      </c>
      <c r="AHC12" s="603">
        <v>3300928.87</v>
      </c>
      <c r="AHD12" s="603">
        <v>5590911</v>
      </c>
      <c r="AHE12" s="603">
        <v>1448850.7400000002</v>
      </c>
      <c r="AHF12" s="603">
        <v>7021547.7999999998</v>
      </c>
      <c r="AHG12" s="603">
        <v>6584275.54</v>
      </c>
      <c r="AHH12" s="603">
        <v>3286651.3900000006</v>
      </c>
      <c r="AHI12" s="603">
        <v>3109186.4999999991</v>
      </c>
      <c r="AHJ12" s="603">
        <v>3175047.4400000004</v>
      </c>
      <c r="AHK12" s="603">
        <v>3139441.4901999999</v>
      </c>
      <c r="AHL12" s="603">
        <v>7174554.7699999996</v>
      </c>
      <c r="AHM12" s="603">
        <v>3603460.81</v>
      </c>
      <c r="AHN12" s="603">
        <v>64998162.260000005</v>
      </c>
      <c r="AHO12" s="603">
        <v>2193792.71</v>
      </c>
      <c r="AHP12" s="603">
        <v>3844485.17</v>
      </c>
      <c r="AHQ12" s="603">
        <v>1201512.1299999999</v>
      </c>
      <c r="AHR12" s="603">
        <v>10984545.83</v>
      </c>
      <c r="AHS12" s="603">
        <v>2697576.0700000003</v>
      </c>
      <c r="AHT12" s="603">
        <v>2191466.7000000002</v>
      </c>
      <c r="AHU12" s="603">
        <v>0</v>
      </c>
      <c r="AHV12" s="603">
        <v>0</v>
      </c>
      <c r="AHW12" s="603">
        <f>SUM(D12:AHV12)</f>
        <v>21075632174.040222</v>
      </c>
    </row>
    <row r="13" spans="1:907" x14ac:dyDescent="0.6">
      <c r="A13" s="601">
        <v>12</v>
      </c>
      <c r="B13" s="261" t="s">
        <v>14</v>
      </c>
      <c r="C13" s="260" t="s">
        <v>15</v>
      </c>
      <c r="D13" s="603">
        <v>605319491.23000002</v>
      </c>
      <c r="E13" s="603">
        <v>50205729.420000002</v>
      </c>
      <c r="F13" s="603">
        <v>71916819.159999996</v>
      </c>
      <c r="G13" s="603">
        <v>32176722.039999999</v>
      </c>
      <c r="H13" s="603">
        <v>88246439.010000005</v>
      </c>
      <c r="I13" s="603">
        <v>44109835.840000004</v>
      </c>
      <c r="J13" s="603">
        <v>76031877.109999999</v>
      </c>
      <c r="K13" s="603">
        <v>50784880.369999997</v>
      </c>
      <c r="L13" s="603">
        <v>48104912.280000001</v>
      </c>
      <c r="M13" s="603">
        <v>40746396.140000001</v>
      </c>
      <c r="N13" s="603">
        <v>26280650.309999999</v>
      </c>
      <c r="O13" s="603">
        <v>29174022.260000002</v>
      </c>
      <c r="P13" s="603">
        <v>22061811.329999998</v>
      </c>
      <c r="Q13" s="603">
        <v>31662150.960000001</v>
      </c>
      <c r="R13" s="603">
        <v>33865418.280000001</v>
      </c>
      <c r="S13" s="603">
        <v>48456079.939999998</v>
      </c>
      <c r="T13" s="603">
        <v>40501840.219999999</v>
      </c>
      <c r="U13" s="603">
        <v>10549617.59</v>
      </c>
      <c r="V13" s="603">
        <v>0</v>
      </c>
      <c r="W13" s="603">
        <v>497119381.80000001</v>
      </c>
      <c r="X13" s="603">
        <v>131930101.28</v>
      </c>
      <c r="Y13" s="603">
        <v>32351974.73</v>
      </c>
      <c r="Z13" s="603">
        <v>51067694.090000004</v>
      </c>
      <c r="AA13" s="603">
        <v>53210721.200000003</v>
      </c>
      <c r="AB13" s="603">
        <v>45476118.979999997</v>
      </c>
      <c r="AC13" s="603">
        <v>26362564.59</v>
      </c>
      <c r="AD13" s="603">
        <v>120529374.36</v>
      </c>
      <c r="AE13" s="603">
        <v>53911536.899999999</v>
      </c>
      <c r="AF13" s="603">
        <v>34751853.920000002</v>
      </c>
      <c r="AG13" s="603">
        <v>106784871.02</v>
      </c>
      <c r="AH13" s="603">
        <v>45275382.530000001</v>
      </c>
      <c r="AI13" s="603">
        <v>94450532.260000005</v>
      </c>
      <c r="AJ13" s="603">
        <v>73128084.079999998</v>
      </c>
      <c r="AK13" s="603">
        <v>30956713.120000001</v>
      </c>
      <c r="AL13" s="603">
        <v>25365160.140000001</v>
      </c>
      <c r="AM13" s="603">
        <v>31771614.309999999</v>
      </c>
      <c r="AN13" s="603">
        <v>48875064.009999998</v>
      </c>
      <c r="AO13" s="603">
        <v>19511793.030000001</v>
      </c>
      <c r="AP13" s="603">
        <v>31211555.690000001</v>
      </c>
      <c r="AQ13" s="603">
        <v>38472879.57</v>
      </c>
      <c r="AR13" s="603">
        <v>31275847.449999999</v>
      </c>
      <c r="AS13" s="603">
        <v>25817304.300000001</v>
      </c>
      <c r="AT13" s="603">
        <v>14609960.93</v>
      </c>
      <c r="AU13" s="603">
        <v>346754332.37</v>
      </c>
      <c r="AV13" s="603">
        <v>20707937.43</v>
      </c>
      <c r="AW13" s="603">
        <v>18328466.780000001</v>
      </c>
      <c r="AX13" s="603">
        <v>28621123.34</v>
      </c>
      <c r="AY13" s="603">
        <v>39133166.289999999</v>
      </c>
      <c r="AZ13" s="603">
        <v>50582783.619999997</v>
      </c>
      <c r="BA13" s="603">
        <v>24301750.809999999</v>
      </c>
      <c r="BB13" s="603">
        <v>26931650.969999999</v>
      </c>
      <c r="BC13" s="603">
        <v>23121873.59</v>
      </c>
      <c r="BD13" s="603">
        <v>24794267.399999999</v>
      </c>
      <c r="BE13" s="603">
        <v>14354089.960000001</v>
      </c>
      <c r="BF13" s="603">
        <v>18046891.719999999</v>
      </c>
      <c r="BG13" s="603">
        <v>81713344.430000007</v>
      </c>
      <c r="BH13" s="603">
        <v>17411506.440000001</v>
      </c>
      <c r="BI13" s="603">
        <v>16539697.01</v>
      </c>
      <c r="BJ13" s="603">
        <v>275087079.91000003</v>
      </c>
      <c r="BK13" s="603">
        <v>174615451.22</v>
      </c>
      <c r="BL13" s="603">
        <v>46365571.969999999</v>
      </c>
      <c r="BM13" s="603">
        <v>29392932.239999998</v>
      </c>
      <c r="BN13" s="603">
        <v>60185485.789999999</v>
      </c>
      <c r="BO13" s="603">
        <v>44146430.939999998</v>
      </c>
      <c r="BP13" s="603">
        <v>36494902.020000003</v>
      </c>
      <c r="BQ13" s="603">
        <v>8379159.2800000003</v>
      </c>
      <c r="BR13" s="603">
        <v>7832776.7699999996</v>
      </c>
      <c r="BS13" s="603">
        <v>360912987.94999999</v>
      </c>
      <c r="BT13" s="603">
        <v>53158694.109999999</v>
      </c>
      <c r="BU13" s="603">
        <v>35102970.810000002</v>
      </c>
      <c r="BV13" s="603">
        <v>55412000.479999997</v>
      </c>
      <c r="BW13" s="603">
        <v>42294090.969999999</v>
      </c>
      <c r="BX13" s="603">
        <v>32713281.16</v>
      </c>
      <c r="BY13" s="603">
        <v>32994646.780000001</v>
      </c>
      <c r="BZ13" s="603">
        <v>51967375.479999997</v>
      </c>
      <c r="CA13" s="603">
        <v>120618159.26000001</v>
      </c>
      <c r="CB13" s="603">
        <v>27604370.109999999</v>
      </c>
      <c r="CC13" s="603">
        <v>42069928.25</v>
      </c>
      <c r="CD13" s="603">
        <v>67394670.75</v>
      </c>
      <c r="CE13" s="603">
        <v>25368603.899999999</v>
      </c>
      <c r="CF13" s="603">
        <v>23479227.420000002</v>
      </c>
      <c r="CG13" s="603">
        <v>21713828.98</v>
      </c>
      <c r="CH13" s="603">
        <v>578242645.22000003</v>
      </c>
      <c r="CI13" s="603">
        <v>40846639.159999996</v>
      </c>
      <c r="CJ13" s="603">
        <v>83031993.390000001</v>
      </c>
      <c r="CK13" s="603">
        <v>33090419.079999998</v>
      </c>
      <c r="CL13" s="603">
        <v>38526492.259999998</v>
      </c>
      <c r="CM13" s="603">
        <v>43050700.659999996</v>
      </c>
      <c r="CN13" s="603">
        <v>38323088.719999999</v>
      </c>
      <c r="CO13" s="603">
        <v>64965288.909999996</v>
      </c>
      <c r="CP13" s="603">
        <v>23391877.25</v>
      </c>
      <c r="CQ13" s="603">
        <v>42898447.340000004</v>
      </c>
      <c r="CR13" s="603">
        <v>29015264.719999999</v>
      </c>
      <c r="CS13" s="603">
        <v>49029107.859999999</v>
      </c>
      <c r="CT13" s="603">
        <v>30618909.940000001</v>
      </c>
      <c r="CU13" s="603">
        <v>302406519.62</v>
      </c>
      <c r="CV13" s="603">
        <v>32369545.579999998</v>
      </c>
      <c r="CW13" s="603">
        <v>42089971.350000001</v>
      </c>
      <c r="CX13" s="603">
        <v>52731524.509999998</v>
      </c>
      <c r="CY13" s="603">
        <v>29685228.050000001</v>
      </c>
      <c r="CZ13" s="603">
        <v>47130925.219999999</v>
      </c>
      <c r="DA13" s="603">
        <v>31449542.260000002</v>
      </c>
      <c r="DB13" s="603">
        <v>19723327.75</v>
      </c>
      <c r="DC13" s="603">
        <v>215534096.97999999</v>
      </c>
      <c r="DD13" s="603">
        <v>234068903.68000001</v>
      </c>
      <c r="DE13" s="603">
        <v>41654903.07</v>
      </c>
      <c r="DF13" s="603">
        <v>32782862.210000001</v>
      </c>
      <c r="DG13" s="603">
        <v>71653900.079999998</v>
      </c>
      <c r="DH13" s="603">
        <v>43575502.979999997</v>
      </c>
      <c r="DI13" s="603">
        <v>37195710.18</v>
      </c>
      <c r="DJ13" s="603">
        <v>39626364.780000001</v>
      </c>
      <c r="DK13" s="603">
        <v>18942109.239999998</v>
      </c>
      <c r="DL13" s="603">
        <v>676071353.88999999</v>
      </c>
      <c r="DM13" s="603">
        <v>33615372.240000002</v>
      </c>
      <c r="DN13" s="603">
        <v>53741182.890000001</v>
      </c>
      <c r="DO13" s="603">
        <v>46493920.520000003</v>
      </c>
      <c r="DP13" s="603">
        <v>44748286.57</v>
      </c>
      <c r="DQ13" s="603">
        <v>42454323.759999998</v>
      </c>
      <c r="DR13" s="603">
        <v>68465838.329999998</v>
      </c>
      <c r="DS13" s="603">
        <v>39679380.710000001</v>
      </c>
      <c r="DT13" s="603">
        <v>62786380.229999997</v>
      </c>
      <c r="DU13" s="603">
        <v>319941265.56999999</v>
      </c>
      <c r="DV13" s="603">
        <v>46538577</v>
      </c>
      <c r="DW13" s="603">
        <v>92583334.930000007</v>
      </c>
      <c r="DX13" s="603">
        <v>102228664.15000001</v>
      </c>
      <c r="DY13" s="603">
        <v>42251107.759999998</v>
      </c>
      <c r="DZ13" s="603">
        <v>62258655.049999997</v>
      </c>
      <c r="EA13" s="603">
        <v>93550151.519999996</v>
      </c>
      <c r="EB13" s="603">
        <v>16635688.710000001</v>
      </c>
      <c r="EC13" s="603">
        <v>31777237.52</v>
      </c>
      <c r="ED13" s="603">
        <v>32792690.949999999</v>
      </c>
      <c r="EE13" s="603">
        <v>62454961.509999998</v>
      </c>
      <c r="EF13" s="603">
        <v>215607078.31999999</v>
      </c>
      <c r="EG13" s="603">
        <v>187366762.27000001</v>
      </c>
      <c r="EH13" s="603">
        <v>40848285.93</v>
      </c>
      <c r="EI13" s="603">
        <v>40366812.840000004</v>
      </c>
      <c r="EJ13" s="603">
        <v>43523694.829999998</v>
      </c>
      <c r="EK13" s="603">
        <v>52800654.93</v>
      </c>
      <c r="EL13" s="603">
        <v>74132740.349999994</v>
      </c>
      <c r="EM13" s="603">
        <v>29042031.940000001</v>
      </c>
      <c r="EN13" s="603">
        <v>34579774.630000003</v>
      </c>
      <c r="EO13" s="603">
        <v>453814897.91000003</v>
      </c>
      <c r="EP13" s="603">
        <v>39877120.93</v>
      </c>
      <c r="EQ13" s="603">
        <v>38986644.710000001</v>
      </c>
      <c r="ER13" s="603">
        <v>38532778.210000001</v>
      </c>
      <c r="ES13" s="603">
        <v>21983905.059999999</v>
      </c>
      <c r="ET13" s="603">
        <v>20116254.84</v>
      </c>
      <c r="EU13" s="603">
        <v>47181854.619999997</v>
      </c>
      <c r="EV13" s="603">
        <v>46243570.259999998</v>
      </c>
      <c r="EW13" s="603">
        <v>31251411.93</v>
      </c>
      <c r="EX13" s="603">
        <v>311928815.69999999</v>
      </c>
      <c r="EY13" s="603">
        <v>18018930.739999998</v>
      </c>
      <c r="EZ13" s="603">
        <v>32053293.359999999</v>
      </c>
      <c r="FA13" s="603">
        <v>43874135.68</v>
      </c>
      <c r="FB13" s="603">
        <v>60653666.299999997</v>
      </c>
      <c r="FC13" s="603">
        <v>47858340.719999999</v>
      </c>
      <c r="FD13" s="603">
        <v>42153291.450000003</v>
      </c>
      <c r="FE13" s="603">
        <v>29106886.16</v>
      </c>
      <c r="FF13" s="603">
        <v>27676130.879999999</v>
      </c>
      <c r="FG13" s="603">
        <v>20789195.59</v>
      </c>
      <c r="FH13" s="603">
        <v>21081984.82</v>
      </c>
      <c r="FI13" s="603">
        <v>13287074.720000001</v>
      </c>
      <c r="FJ13" s="603">
        <v>232658020.86000001</v>
      </c>
      <c r="FK13" s="603">
        <v>36846823.509999998</v>
      </c>
      <c r="FL13" s="603">
        <v>30394433.640000001</v>
      </c>
      <c r="FM13" s="603">
        <v>35712452.210000001</v>
      </c>
      <c r="FN13" s="603">
        <v>56733975.450000003</v>
      </c>
      <c r="FO13" s="603">
        <v>42300954.530000001</v>
      </c>
      <c r="FP13" s="603">
        <v>16031478.23</v>
      </c>
      <c r="FQ13" s="603">
        <v>8997623.7100000009</v>
      </c>
      <c r="FR13" s="603">
        <v>515177494.31999999</v>
      </c>
      <c r="FS13" s="603">
        <v>28573935.059999999</v>
      </c>
      <c r="FT13" s="603">
        <v>47337444.530000001</v>
      </c>
      <c r="FU13" s="603">
        <v>41917962.219999999</v>
      </c>
      <c r="FV13" s="603">
        <v>62967544.090000004</v>
      </c>
      <c r="FW13" s="603">
        <v>28951178.469999999</v>
      </c>
      <c r="FX13" s="603">
        <v>68191438.379999995</v>
      </c>
      <c r="FY13" s="603">
        <v>43437710.310000002</v>
      </c>
      <c r="FZ13" s="603">
        <v>43414642.039999999</v>
      </c>
      <c r="GA13" s="603">
        <v>31574854.289999999</v>
      </c>
      <c r="GB13" s="603">
        <v>70075078.379999995</v>
      </c>
      <c r="GC13" s="603">
        <v>34802691.409999996</v>
      </c>
      <c r="GD13" s="603">
        <v>23694021.73</v>
      </c>
      <c r="GE13" s="603">
        <v>11718799.779999999</v>
      </c>
      <c r="GF13" s="603">
        <v>291354917.83999997</v>
      </c>
      <c r="GG13" s="603">
        <v>25993310.739999998</v>
      </c>
      <c r="GH13" s="603">
        <v>32583009.399999999</v>
      </c>
      <c r="GI13" s="603">
        <v>63042071.960000001</v>
      </c>
      <c r="GJ13" s="603">
        <v>34613555.130000003</v>
      </c>
      <c r="GK13" s="603">
        <v>32605321.579999998</v>
      </c>
      <c r="GL13" s="603">
        <v>31491045.399999999</v>
      </c>
      <c r="GM13" s="603">
        <v>75240594.879999995</v>
      </c>
      <c r="GN13" s="603">
        <v>27899857.109999999</v>
      </c>
      <c r="GO13" s="603">
        <v>10417332.92</v>
      </c>
      <c r="GP13" s="603">
        <v>9090651.6099999994</v>
      </c>
      <c r="GQ13" s="603">
        <v>10042205.960000001</v>
      </c>
      <c r="GR13" s="603">
        <v>208621928.16</v>
      </c>
      <c r="GS13" s="603">
        <v>55642950</v>
      </c>
      <c r="GT13" s="603">
        <v>33248084.84</v>
      </c>
      <c r="GU13" s="603">
        <v>54989264</v>
      </c>
      <c r="GV13" s="603">
        <v>14333445</v>
      </c>
      <c r="GW13" s="603">
        <v>41994314.359999999</v>
      </c>
      <c r="GX13" s="603">
        <v>39642912.460000001</v>
      </c>
      <c r="GY13" s="603">
        <v>25226736.289999999</v>
      </c>
      <c r="GZ13" s="603">
        <v>220795381.49000001</v>
      </c>
      <c r="HA13" s="603">
        <v>28444900.710000001</v>
      </c>
      <c r="HB13" s="603">
        <v>59684328.719999999</v>
      </c>
      <c r="HC13" s="603">
        <v>43275608.619999997</v>
      </c>
      <c r="HD13" s="603">
        <v>406870712</v>
      </c>
      <c r="HE13" s="603">
        <v>60833692.549999997</v>
      </c>
      <c r="HF13" s="603">
        <v>65125060.490000002</v>
      </c>
      <c r="HG13" s="603">
        <v>67019734.810000002</v>
      </c>
      <c r="HH13" s="603">
        <v>55594838.310000002</v>
      </c>
      <c r="HI13" s="603">
        <v>69086184.819999993</v>
      </c>
      <c r="HJ13" s="603">
        <v>15236266.07</v>
      </c>
      <c r="HK13" s="603">
        <v>0</v>
      </c>
      <c r="HL13" s="603">
        <v>292466658.93000001</v>
      </c>
      <c r="HM13" s="603">
        <v>53472414.280000001</v>
      </c>
      <c r="HN13" s="603">
        <v>62886388.920000002</v>
      </c>
      <c r="HO13" s="603">
        <v>46730713.359999999</v>
      </c>
      <c r="HP13" s="603">
        <v>33629725.329999998</v>
      </c>
      <c r="HQ13" s="603">
        <v>35689114.450000003</v>
      </c>
      <c r="HR13" s="603">
        <v>47076980.990000002</v>
      </c>
      <c r="HS13" s="603">
        <v>23773238.210000001</v>
      </c>
      <c r="HT13" s="603">
        <v>372748487.83999997</v>
      </c>
      <c r="HU13" s="603">
        <v>147481408.66</v>
      </c>
      <c r="HV13" s="603">
        <v>40683984.359999999</v>
      </c>
      <c r="HW13" s="603">
        <v>30182658.690000001</v>
      </c>
      <c r="HX13" s="603">
        <v>29573711.100000001</v>
      </c>
      <c r="HY13" s="603">
        <v>32089155.48</v>
      </c>
      <c r="HZ13" s="603">
        <v>63049402.280000001</v>
      </c>
      <c r="IA13" s="603">
        <v>30092850.170000002</v>
      </c>
      <c r="IB13" s="603">
        <v>31569811.920000002</v>
      </c>
      <c r="IC13" s="603">
        <v>32882612.059999999</v>
      </c>
      <c r="ID13" s="603">
        <v>31879686.02</v>
      </c>
      <c r="IE13" s="603">
        <v>26096836.350000001</v>
      </c>
      <c r="IF13" s="603">
        <v>17348080.170000002</v>
      </c>
      <c r="IG13" s="603">
        <v>36275903.75</v>
      </c>
      <c r="IH13" s="603">
        <v>23558280</v>
      </c>
      <c r="II13" s="603">
        <v>23880559.129999999</v>
      </c>
      <c r="IJ13" s="603">
        <v>307044090.75999999</v>
      </c>
      <c r="IK13" s="603">
        <v>145657586.78</v>
      </c>
      <c r="IL13" s="603">
        <v>47665963.909999996</v>
      </c>
      <c r="IM13" s="603">
        <v>76153862.640000001</v>
      </c>
      <c r="IN13" s="603">
        <v>80806373.579999998</v>
      </c>
      <c r="IO13" s="603">
        <v>39256360.170000002</v>
      </c>
      <c r="IP13" s="603">
        <v>34062884.909999996</v>
      </c>
      <c r="IQ13" s="603">
        <v>20164471.93</v>
      </c>
      <c r="IR13" s="603">
        <v>26472950.890000001</v>
      </c>
      <c r="IS13" s="603">
        <v>23805716.440000001</v>
      </c>
      <c r="IT13" s="603">
        <v>30836666.34</v>
      </c>
      <c r="IU13" s="603">
        <v>457892795.22000003</v>
      </c>
      <c r="IV13" s="603">
        <v>216402966.34</v>
      </c>
      <c r="IW13" s="603">
        <v>63993377.18</v>
      </c>
      <c r="IX13" s="603">
        <v>36185057.539999999</v>
      </c>
      <c r="IY13" s="603">
        <v>36031224.130000003</v>
      </c>
      <c r="IZ13" s="603">
        <v>21415170</v>
      </c>
      <c r="JA13" s="603">
        <v>33614962.420000002</v>
      </c>
      <c r="JB13" s="603">
        <v>20924612.359999999</v>
      </c>
      <c r="JC13" s="603">
        <v>27095514.059999999</v>
      </c>
      <c r="JD13" s="603">
        <v>37561905.18</v>
      </c>
      <c r="JE13" s="603">
        <v>36049924.659999996</v>
      </c>
      <c r="JF13" s="603">
        <v>30162361.079999998</v>
      </c>
      <c r="JG13" s="603">
        <v>215335069.90000001</v>
      </c>
      <c r="JH13" s="603">
        <v>146990209.94</v>
      </c>
      <c r="JI13" s="603">
        <v>33036170.079999998</v>
      </c>
      <c r="JJ13" s="603">
        <v>34376585.149999999</v>
      </c>
      <c r="JK13" s="603">
        <v>27173966.780000001</v>
      </c>
      <c r="JL13" s="603">
        <v>31104160.969999999</v>
      </c>
      <c r="JM13" s="603">
        <v>222861450.47999999</v>
      </c>
      <c r="JN13" s="603">
        <v>26380726.309999999</v>
      </c>
      <c r="JO13" s="603">
        <v>36999872.990000002</v>
      </c>
      <c r="JP13" s="603">
        <v>47632261.25</v>
      </c>
      <c r="JQ13" s="603">
        <v>33928803.579999998</v>
      </c>
      <c r="JR13" s="603">
        <v>61774265.409999996</v>
      </c>
      <c r="JS13" s="603">
        <v>26811136.399999999</v>
      </c>
      <c r="JT13" s="603">
        <v>300874549.11000001</v>
      </c>
      <c r="JU13" s="603">
        <v>175690801.81</v>
      </c>
      <c r="JV13" s="603">
        <v>30258519.719999999</v>
      </c>
      <c r="JW13" s="603">
        <v>19392203.199999999</v>
      </c>
      <c r="JX13" s="603">
        <v>46399128.520000003</v>
      </c>
      <c r="JY13" s="603">
        <v>18135732.079999998</v>
      </c>
      <c r="JZ13" s="603">
        <v>91783154.109999999</v>
      </c>
      <c r="KA13" s="603">
        <v>41817107.710000001</v>
      </c>
      <c r="KB13" s="603">
        <v>26625787.199999999</v>
      </c>
      <c r="KC13" s="603">
        <v>47575388.640000001</v>
      </c>
      <c r="KD13" s="603">
        <v>31136920.440000001</v>
      </c>
      <c r="KE13" s="603">
        <v>30680068.710000001</v>
      </c>
      <c r="KF13" s="603">
        <v>22490822.399999999</v>
      </c>
      <c r="KG13" s="603">
        <v>10597553.33</v>
      </c>
      <c r="KH13" s="603">
        <v>25734545.129999999</v>
      </c>
      <c r="KI13" s="603">
        <v>245000</v>
      </c>
      <c r="KJ13" s="603">
        <v>479395967.42000002</v>
      </c>
      <c r="KK13" s="603">
        <v>66174543.869999997</v>
      </c>
      <c r="KL13" s="603">
        <v>41293945.619999997</v>
      </c>
      <c r="KM13" s="603">
        <v>49354444.200000003</v>
      </c>
      <c r="KN13" s="603">
        <v>36996406.649999999</v>
      </c>
      <c r="KO13" s="603">
        <v>37615382.950000003</v>
      </c>
      <c r="KP13" s="603">
        <v>81352044</v>
      </c>
      <c r="KQ13" s="603">
        <v>33584579.539999999</v>
      </c>
      <c r="KR13" s="603">
        <v>22954967.600000001</v>
      </c>
      <c r="KS13" s="603">
        <v>162269738.61000001</v>
      </c>
      <c r="KT13" s="603">
        <v>33039188.489999998</v>
      </c>
      <c r="KU13" s="603">
        <v>40917134.020000003</v>
      </c>
      <c r="KV13" s="603">
        <v>72878847.25</v>
      </c>
      <c r="KW13" s="603">
        <v>31009052.789999999</v>
      </c>
      <c r="KX13" s="603">
        <v>39607376</v>
      </c>
      <c r="KY13" s="603">
        <v>192316672.13</v>
      </c>
      <c r="KZ13" s="603">
        <v>43838490.979999997</v>
      </c>
      <c r="LA13" s="603">
        <v>314340013.20999998</v>
      </c>
      <c r="LB13" s="603">
        <v>35720071.299999997</v>
      </c>
      <c r="LC13" s="603">
        <v>28840686.719999999</v>
      </c>
      <c r="LD13" s="603">
        <v>57591159.689999998</v>
      </c>
      <c r="LE13" s="603">
        <v>56321310.189999998</v>
      </c>
      <c r="LF13" s="603">
        <v>41389689.520000003</v>
      </c>
      <c r="LG13" s="603">
        <v>36158837.310000002</v>
      </c>
      <c r="LH13" s="603">
        <v>25599138.359999999</v>
      </c>
      <c r="LI13" s="603">
        <v>521481506.23000002</v>
      </c>
      <c r="LJ13" s="603">
        <v>145412555.11000001</v>
      </c>
      <c r="LK13" s="603">
        <v>208948835.97</v>
      </c>
      <c r="LL13" s="603">
        <v>167499323.84</v>
      </c>
      <c r="LM13" s="603">
        <v>41847810.109999999</v>
      </c>
      <c r="LN13" s="603">
        <v>44390375.32</v>
      </c>
      <c r="LO13" s="603">
        <v>31151434.030000001</v>
      </c>
      <c r="LP13" s="603">
        <v>52033774</v>
      </c>
      <c r="LQ13" s="603">
        <v>23400010.969999999</v>
      </c>
      <c r="LR13" s="603">
        <v>52279605.960000001</v>
      </c>
      <c r="LS13" s="603">
        <v>11728636</v>
      </c>
      <c r="LT13" s="603">
        <v>228532469.05000001</v>
      </c>
      <c r="LU13" s="603">
        <v>66467306.600000001</v>
      </c>
      <c r="LV13" s="603">
        <v>36348971.969999999</v>
      </c>
      <c r="LW13" s="603">
        <v>394636367.12</v>
      </c>
      <c r="LX13" s="603">
        <v>162228314.47</v>
      </c>
      <c r="LY13" s="603">
        <v>433373438.85000002</v>
      </c>
      <c r="LZ13" s="603">
        <v>172383168.25999999</v>
      </c>
      <c r="MA13" s="603">
        <v>64280488.630000003</v>
      </c>
      <c r="MB13" s="603">
        <v>59745642.549999997</v>
      </c>
      <c r="MC13" s="603">
        <v>56159123.340000004</v>
      </c>
      <c r="MD13" s="603">
        <v>49165428.68</v>
      </c>
      <c r="ME13" s="603">
        <v>53950795.789999999</v>
      </c>
      <c r="MF13" s="603">
        <v>44100039.829999998</v>
      </c>
      <c r="MG13" s="603">
        <v>89716347.099999994</v>
      </c>
      <c r="MH13" s="603">
        <v>32744307.050000001</v>
      </c>
      <c r="MI13" s="603">
        <v>507613238.02999997</v>
      </c>
      <c r="MJ13" s="603">
        <v>35316795.149999999</v>
      </c>
      <c r="MK13" s="603">
        <v>25426246.75</v>
      </c>
      <c r="ML13" s="603">
        <v>24282996.609999999</v>
      </c>
      <c r="MM13" s="603">
        <v>22931583.75</v>
      </c>
      <c r="MN13" s="603">
        <v>30463794.32</v>
      </c>
      <c r="MO13" s="603">
        <v>30600261.5</v>
      </c>
      <c r="MP13" s="603">
        <v>27666455.629999999</v>
      </c>
      <c r="MQ13" s="603">
        <v>43708909.390000001</v>
      </c>
      <c r="MR13" s="603">
        <v>24402868.399999999</v>
      </c>
      <c r="MS13" s="603">
        <v>26897237.800000001</v>
      </c>
      <c r="MT13" s="603">
        <v>26372942.600000001</v>
      </c>
      <c r="MU13" s="603">
        <v>381063088.54000002</v>
      </c>
      <c r="MV13" s="603">
        <v>29262009.039999999</v>
      </c>
      <c r="MW13" s="603">
        <v>41420160</v>
      </c>
      <c r="MX13" s="603">
        <v>56360900.479999997</v>
      </c>
      <c r="MY13" s="603">
        <v>55862349.659999996</v>
      </c>
      <c r="MZ13" s="603">
        <v>40057140.409999996</v>
      </c>
      <c r="NA13" s="603">
        <v>66846707.600000001</v>
      </c>
      <c r="NB13" s="603">
        <v>71702436.5</v>
      </c>
      <c r="NC13" s="603">
        <v>0</v>
      </c>
      <c r="ND13" s="603">
        <v>18493258.489999998</v>
      </c>
      <c r="NE13" s="603">
        <v>11788426.76</v>
      </c>
      <c r="NF13" s="603">
        <v>570174665.53999996</v>
      </c>
      <c r="NG13" s="603">
        <v>80416197.230000004</v>
      </c>
      <c r="NH13" s="603">
        <v>30315189.890000001</v>
      </c>
      <c r="NI13" s="603">
        <v>181982449.31</v>
      </c>
      <c r="NJ13" s="603">
        <v>28733113.690000001</v>
      </c>
      <c r="NK13" s="603">
        <v>65156869.460000001</v>
      </c>
      <c r="NL13" s="603">
        <v>118607003.47</v>
      </c>
      <c r="NM13" s="603">
        <v>104582981.56</v>
      </c>
      <c r="NN13" s="603">
        <v>12649555.43</v>
      </c>
      <c r="NO13" s="603">
        <v>52646859.869999997</v>
      </c>
      <c r="NP13" s="603">
        <v>41770121.340000004</v>
      </c>
      <c r="NQ13" s="603">
        <v>18317822</v>
      </c>
      <c r="NR13" s="603">
        <v>214071704.97999999</v>
      </c>
      <c r="NS13" s="603">
        <v>32740222.460000001</v>
      </c>
      <c r="NT13" s="603">
        <v>29846402.579999998</v>
      </c>
      <c r="NU13" s="603">
        <v>26537476.73</v>
      </c>
      <c r="NV13" s="603">
        <v>27471698.079999998</v>
      </c>
      <c r="NW13" s="603">
        <v>8395339.8599999994</v>
      </c>
      <c r="NX13" s="603">
        <v>11931396.08</v>
      </c>
      <c r="NY13" s="603">
        <v>328843928.52999997</v>
      </c>
      <c r="NZ13" s="603">
        <v>125565411.31999999</v>
      </c>
      <c r="OA13" s="603">
        <v>34311355.560000002</v>
      </c>
      <c r="OB13" s="603">
        <v>27704933.260000002</v>
      </c>
      <c r="OC13" s="603">
        <v>35355785.640000001</v>
      </c>
      <c r="OD13" s="603">
        <v>49030487.670000002</v>
      </c>
      <c r="OE13" s="603">
        <v>28512755.800000001</v>
      </c>
      <c r="OF13" s="603">
        <v>395656171.42000002</v>
      </c>
      <c r="OG13" s="603">
        <v>123118569.45999999</v>
      </c>
      <c r="OH13" s="603">
        <v>49997539.649999999</v>
      </c>
      <c r="OI13" s="603">
        <v>117591048.14</v>
      </c>
      <c r="OJ13" s="603">
        <v>36051927.899999999</v>
      </c>
      <c r="OK13" s="603">
        <v>48540947.289999999</v>
      </c>
      <c r="OL13" s="603">
        <v>40783714.530000001</v>
      </c>
      <c r="OM13" s="603">
        <v>20419147.620000001</v>
      </c>
      <c r="ON13" s="603">
        <v>17458186.27</v>
      </c>
      <c r="OO13" s="603">
        <v>344586584.00999999</v>
      </c>
      <c r="OP13" s="603">
        <v>90505875.239999995</v>
      </c>
      <c r="OQ13" s="603">
        <v>114045241.09</v>
      </c>
      <c r="OR13" s="603">
        <v>55982018.200000003</v>
      </c>
      <c r="OS13" s="603">
        <v>42147896.259999998</v>
      </c>
      <c r="OT13" s="603">
        <v>16831604.859999999</v>
      </c>
      <c r="OU13" s="603">
        <v>210097809.65000001</v>
      </c>
      <c r="OV13" s="603">
        <v>28805083.93</v>
      </c>
      <c r="OW13" s="603">
        <v>29630991.670000002</v>
      </c>
      <c r="OX13" s="603">
        <v>45229780.119999997</v>
      </c>
      <c r="OY13" s="603">
        <v>46526780.950000003</v>
      </c>
      <c r="OZ13" s="603">
        <v>98210026.049999997</v>
      </c>
      <c r="PA13" s="603">
        <v>29231520.649999999</v>
      </c>
      <c r="PB13" s="603">
        <v>12384877.539999999</v>
      </c>
      <c r="PC13" s="603">
        <v>15201204.73</v>
      </c>
      <c r="PD13" s="603">
        <v>331846816.85000002</v>
      </c>
      <c r="PE13" s="603">
        <v>26498471.600000001</v>
      </c>
      <c r="PF13" s="603">
        <v>76982864.409999996</v>
      </c>
      <c r="PG13" s="603">
        <v>25966741.010000002</v>
      </c>
      <c r="PH13" s="603">
        <v>46287762.689999998</v>
      </c>
      <c r="PI13" s="603">
        <v>85961033.239999995</v>
      </c>
      <c r="PJ13" s="603">
        <v>30643261.609999999</v>
      </c>
      <c r="PK13" s="603">
        <v>30452717.890000001</v>
      </c>
      <c r="PL13" s="603">
        <v>34973326.810000002</v>
      </c>
      <c r="PM13" s="603">
        <v>28953027.600000001</v>
      </c>
      <c r="PN13" s="603">
        <v>37217862.789999999</v>
      </c>
      <c r="PO13" s="603">
        <v>53428367.18</v>
      </c>
      <c r="PP13" s="603">
        <v>29754402.620000001</v>
      </c>
      <c r="PQ13" s="603">
        <v>97329470.409999996</v>
      </c>
      <c r="PR13" s="603">
        <v>12159263.220000001</v>
      </c>
      <c r="PS13" s="603">
        <v>14667338.710000001</v>
      </c>
      <c r="PT13" s="603">
        <v>10727728.99</v>
      </c>
      <c r="PU13" s="603">
        <v>16698310.939999999</v>
      </c>
      <c r="PV13" s="603">
        <v>738768087.66999996</v>
      </c>
      <c r="PW13" s="603">
        <v>33003117</v>
      </c>
      <c r="PX13" s="603">
        <v>38498980.289999999</v>
      </c>
      <c r="PY13" s="603">
        <v>62482802.359999999</v>
      </c>
      <c r="PZ13" s="603">
        <v>149160632.06999999</v>
      </c>
      <c r="QA13" s="603">
        <v>44308197.219999999</v>
      </c>
      <c r="QB13" s="603">
        <v>81634181.25</v>
      </c>
      <c r="QC13" s="603">
        <v>40490516.479999997</v>
      </c>
      <c r="QD13" s="603">
        <v>80458206.150000006</v>
      </c>
      <c r="QE13" s="603">
        <v>26137274.800000001</v>
      </c>
      <c r="QF13" s="603">
        <v>74495704.049999997</v>
      </c>
      <c r="QG13" s="603">
        <v>27136182.260000002</v>
      </c>
      <c r="QH13" s="603">
        <v>25192623.690000001</v>
      </c>
      <c r="QI13" s="603">
        <v>47044762.039999999</v>
      </c>
      <c r="QJ13" s="603">
        <v>66053054.219999999</v>
      </c>
      <c r="QK13" s="603">
        <v>64011518.829999998</v>
      </c>
      <c r="QL13" s="603">
        <v>32817224.440000001</v>
      </c>
      <c r="QM13" s="603">
        <v>34306766.299999997</v>
      </c>
      <c r="QN13" s="603">
        <v>23987821.710000001</v>
      </c>
      <c r="QO13" s="603">
        <v>59206685.600000001</v>
      </c>
      <c r="QP13" s="603">
        <v>77776826.140000001</v>
      </c>
      <c r="QQ13" s="603">
        <v>27294586.370000001</v>
      </c>
      <c r="QR13" s="603">
        <v>9138911.8000000007</v>
      </c>
      <c r="QS13" s="603">
        <v>6524785.71</v>
      </c>
      <c r="QT13" s="603">
        <v>12269000.65</v>
      </c>
      <c r="QU13" s="603">
        <v>12542016.51</v>
      </c>
      <c r="QV13" s="603">
        <v>386121971.05000001</v>
      </c>
      <c r="QW13" s="603">
        <v>29611977.969999999</v>
      </c>
      <c r="QX13" s="603">
        <v>76111034.069999993</v>
      </c>
      <c r="QY13" s="603">
        <v>46970016.5</v>
      </c>
      <c r="QZ13" s="603">
        <v>42529639.229999997</v>
      </c>
      <c r="RA13" s="603">
        <v>72748711.069999993</v>
      </c>
      <c r="RB13" s="603">
        <v>30884323.329999998</v>
      </c>
      <c r="RC13" s="603">
        <v>69733777.719999999</v>
      </c>
      <c r="RD13" s="603">
        <v>72559315.799999997</v>
      </c>
      <c r="RE13" s="603">
        <v>31733740</v>
      </c>
      <c r="RF13" s="603">
        <v>26263214.969999999</v>
      </c>
      <c r="RG13" s="603">
        <v>11371290</v>
      </c>
      <c r="RH13" s="603">
        <v>11810935.810000001</v>
      </c>
      <c r="RI13" s="603">
        <v>504247998.25</v>
      </c>
      <c r="RJ13" s="603">
        <v>56126169.240000002</v>
      </c>
      <c r="RK13" s="603">
        <v>29943424.68</v>
      </c>
      <c r="RL13" s="603">
        <v>45087952.759999998</v>
      </c>
      <c r="RM13" s="603">
        <v>37192956.549999997</v>
      </c>
      <c r="RN13" s="603">
        <v>44131728.859999999</v>
      </c>
      <c r="RO13" s="603">
        <v>74515357.849999994</v>
      </c>
      <c r="RP13" s="603">
        <v>30314687.120000001</v>
      </c>
      <c r="RQ13" s="603">
        <v>37419821.280000001</v>
      </c>
      <c r="RR13" s="603">
        <v>67537536.480000004</v>
      </c>
      <c r="RS13" s="603">
        <v>72867903.269999996</v>
      </c>
      <c r="RT13" s="603">
        <v>27447498.77</v>
      </c>
      <c r="RU13" s="603">
        <v>21142184.350000001</v>
      </c>
      <c r="RV13" s="603">
        <v>33428068.879999999</v>
      </c>
      <c r="RW13" s="603">
        <v>23055608.440000001</v>
      </c>
      <c r="RX13" s="603">
        <v>29872691.129999999</v>
      </c>
      <c r="RY13" s="603">
        <v>36180444.979999997</v>
      </c>
      <c r="RZ13" s="603">
        <v>12695036.380000001</v>
      </c>
      <c r="SA13" s="603">
        <v>10294511.039999999</v>
      </c>
      <c r="SB13" s="603">
        <v>12974949.52</v>
      </c>
      <c r="SC13" s="603">
        <v>238831208.55000001</v>
      </c>
      <c r="SD13" s="603">
        <v>32573689.309999999</v>
      </c>
      <c r="SE13" s="603">
        <v>35392140</v>
      </c>
      <c r="SF13" s="603">
        <v>36790747.329999998</v>
      </c>
      <c r="SG13" s="603">
        <v>22647597.09</v>
      </c>
      <c r="SH13" s="603">
        <v>37130942.68</v>
      </c>
      <c r="SI13" s="603">
        <v>49577175.799999997</v>
      </c>
      <c r="SJ13" s="603">
        <v>49782210.969999999</v>
      </c>
      <c r="SK13" s="603">
        <v>32203618.219999999</v>
      </c>
      <c r="SL13" s="603">
        <v>27689119.84</v>
      </c>
      <c r="SM13" s="603">
        <v>68659288.620000005</v>
      </c>
      <c r="SN13" s="603">
        <v>8878745</v>
      </c>
      <c r="SO13" s="603">
        <v>121292020.53</v>
      </c>
      <c r="SP13" s="603">
        <v>29469186.079999998</v>
      </c>
      <c r="SQ13" s="603">
        <v>31424281.190000001</v>
      </c>
      <c r="SR13" s="603">
        <v>50962786.299999997</v>
      </c>
      <c r="SS13" s="603">
        <v>31027038.34</v>
      </c>
      <c r="ST13" s="603">
        <v>27741072.34</v>
      </c>
      <c r="SU13" s="603">
        <v>30047927.800000001</v>
      </c>
      <c r="SV13" s="603">
        <v>18361976.190000001</v>
      </c>
      <c r="SW13" s="603">
        <v>281817182.19999999</v>
      </c>
      <c r="SX13" s="603">
        <v>23056286.829999998</v>
      </c>
      <c r="SY13" s="603">
        <v>34931789.619999997</v>
      </c>
      <c r="SZ13" s="603">
        <v>25450761.710000001</v>
      </c>
      <c r="TA13" s="603">
        <v>17374051.66</v>
      </c>
      <c r="TB13" s="603">
        <v>24424494.190000001</v>
      </c>
      <c r="TC13" s="603">
        <v>26138641.57</v>
      </c>
      <c r="TD13" s="603">
        <v>75144471.510000005</v>
      </c>
      <c r="TE13" s="603">
        <v>28941656.449999999</v>
      </c>
      <c r="TF13" s="603">
        <v>24440720.289999999</v>
      </c>
      <c r="TG13" s="603">
        <v>27261855.379999999</v>
      </c>
      <c r="TH13" s="603">
        <v>47045107.43</v>
      </c>
      <c r="TI13" s="603">
        <v>25066278.579999998</v>
      </c>
      <c r="TJ13" s="603">
        <v>15725475</v>
      </c>
      <c r="TK13" s="603">
        <v>440426871.99000001</v>
      </c>
      <c r="TL13" s="603">
        <v>30681592.039999999</v>
      </c>
      <c r="TM13" s="603">
        <v>24536149.829999998</v>
      </c>
      <c r="TN13" s="603">
        <v>55420287.219999999</v>
      </c>
      <c r="TO13" s="603">
        <v>52573256.030000001</v>
      </c>
      <c r="TP13" s="603">
        <v>29529360.190000001</v>
      </c>
      <c r="TQ13" s="603">
        <v>16878868.059999999</v>
      </c>
      <c r="TR13" s="603">
        <v>85330971.719999999</v>
      </c>
      <c r="TS13" s="603">
        <v>29444482.75</v>
      </c>
      <c r="TT13" s="603">
        <v>42017446.539999999</v>
      </c>
      <c r="TU13" s="603">
        <v>58289771.219999999</v>
      </c>
      <c r="TV13" s="603">
        <v>27976624.640000001</v>
      </c>
      <c r="TW13" s="603">
        <v>21302727.98</v>
      </c>
      <c r="TX13" s="603">
        <v>39583976.990000002</v>
      </c>
      <c r="TY13" s="603">
        <v>26662147.93</v>
      </c>
      <c r="TZ13" s="603">
        <v>23764685.329999998</v>
      </c>
      <c r="UA13" s="603">
        <v>177061778.38</v>
      </c>
      <c r="UB13" s="603">
        <v>23638352.899999999</v>
      </c>
      <c r="UC13" s="603">
        <v>257227443.24000001</v>
      </c>
      <c r="UD13" s="603">
        <v>71754661.030000001</v>
      </c>
      <c r="UE13" s="603">
        <v>31024146.440000001</v>
      </c>
      <c r="UF13" s="603">
        <v>25791623.550000001</v>
      </c>
      <c r="UG13" s="603">
        <v>130379496.02</v>
      </c>
      <c r="UH13" s="603">
        <v>17273647.27</v>
      </c>
      <c r="UI13" s="603">
        <v>11938674.74</v>
      </c>
      <c r="UJ13" s="603">
        <v>14665252.800000001</v>
      </c>
      <c r="UK13" s="603">
        <v>13962143.76</v>
      </c>
      <c r="UL13" s="603">
        <v>187077020.59999999</v>
      </c>
      <c r="UM13" s="603">
        <v>46853846.409999996</v>
      </c>
      <c r="UN13" s="603">
        <v>35298496.890000001</v>
      </c>
      <c r="UO13" s="603">
        <v>49482376.539999999</v>
      </c>
      <c r="UP13" s="603">
        <v>36978127.490000002</v>
      </c>
      <c r="UQ13" s="603">
        <v>23651686.129999999</v>
      </c>
      <c r="UR13" s="603">
        <v>666639115.41999996</v>
      </c>
      <c r="US13" s="603">
        <v>40547816.57</v>
      </c>
      <c r="UT13" s="603">
        <v>40337467.93</v>
      </c>
      <c r="UU13" s="603">
        <v>115131322.41</v>
      </c>
      <c r="UV13" s="603">
        <v>11869730.359999999</v>
      </c>
      <c r="UW13" s="603">
        <v>31140513.239999998</v>
      </c>
      <c r="UX13" s="603">
        <v>73899690.010000005</v>
      </c>
      <c r="UY13" s="603">
        <v>27452611.460000001</v>
      </c>
      <c r="UZ13" s="603">
        <v>23129384.609999999</v>
      </c>
      <c r="VA13" s="603">
        <v>32249316.190000001</v>
      </c>
      <c r="VB13" s="603">
        <v>40503130.479999997</v>
      </c>
      <c r="VC13" s="603">
        <v>65911685.700000003</v>
      </c>
      <c r="VD13" s="603">
        <v>43928475.420000002</v>
      </c>
      <c r="VE13" s="603">
        <v>55837142.880000003</v>
      </c>
      <c r="VF13" s="603">
        <v>20944427.739999998</v>
      </c>
      <c r="VG13" s="603">
        <v>24606154.68</v>
      </c>
      <c r="VH13" s="603">
        <v>16815862.91</v>
      </c>
      <c r="VI13" s="603">
        <v>24372125.48</v>
      </c>
      <c r="VJ13" s="603">
        <v>68088446.659999996</v>
      </c>
      <c r="VK13" s="603">
        <v>12038801.130000001</v>
      </c>
      <c r="VL13" s="603">
        <v>11877155.51</v>
      </c>
      <c r="VM13" s="603">
        <v>11118714.199999999</v>
      </c>
      <c r="VN13" s="603">
        <v>349001619.42000002</v>
      </c>
      <c r="VO13" s="603">
        <v>43293255.700000003</v>
      </c>
      <c r="VP13" s="603">
        <v>41068227.049999997</v>
      </c>
      <c r="VQ13" s="603">
        <v>49318978.259999998</v>
      </c>
      <c r="VR13" s="603">
        <v>62373259.509999998</v>
      </c>
      <c r="VS13" s="603">
        <v>57633421.740000002</v>
      </c>
      <c r="VT13" s="603">
        <v>44056444.310000002</v>
      </c>
      <c r="VU13" s="603">
        <v>36547953.280000001</v>
      </c>
      <c r="VV13" s="603">
        <v>31974841.850000001</v>
      </c>
      <c r="VW13" s="603">
        <v>112537647.84</v>
      </c>
      <c r="VX13" s="603">
        <v>36388067.100000001</v>
      </c>
      <c r="VY13" s="603">
        <v>62261371.07</v>
      </c>
      <c r="VZ13" s="603">
        <v>32151867.949999999</v>
      </c>
      <c r="WA13" s="603">
        <v>23352908.960000001</v>
      </c>
      <c r="WB13" s="603">
        <v>28042931.920000002</v>
      </c>
      <c r="WC13" s="603">
        <v>936718659.34000003</v>
      </c>
      <c r="WD13" s="603">
        <v>62504119.560000002</v>
      </c>
      <c r="WE13" s="603">
        <v>40903456.020000003</v>
      </c>
      <c r="WF13" s="603">
        <v>43064538.649999999</v>
      </c>
      <c r="WG13" s="603">
        <v>25734874.190000001</v>
      </c>
      <c r="WH13" s="603">
        <v>55472530.020000003</v>
      </c>
      <c r="WI13" s="603">
        <v>72533469.340000004</v>
      </c>
      <c r="WJ13" s="603">
        <v>72104844.019999996</v>
      </c>
      <c r="WK13" s="603">
        <v>49130270.030000001</v>
      </c>
      <c r="WL13" s="603">
        <v>64849060.060000002</v>
      </c>
      <c r="WM13" s="603">
        <v>42594087.770000003</v>
      </c>
      <c r="WN13" s="603">
        <v>83667309.329999998</v>
      </c>
      <c r="WO13" s="603">
        <v>50382078.030000001</v>
      </c>
      <c r="WP13" s="603">
        <v>70210706.540000007</v>
      </c>
      <c r="WQ13" s="603">
        <v>78978995.189999998</v>
      </c>
      <c r="WR13" s="603">
        <v>40890643.640000001</v>
      </c>
      <c r="WS13" s="603">
        <v>50233149.359999999</v>
      </c>
      <c r="WT13" s="603">
        <v>64107882</v>
      </c>
      <c r="WU13" s="603">
        <v>39210373.979999997</v>
      </c>
      <c r="WV13" s="603">
        <v>78345444.239999995</v>
      </c>
      <c r="WW13" s="603">
        <v>157695839.50999999</v>
      </c>
      <c r="WX13" s="603">
        <v>42833529.479999997</v>
      </c>
      <c r="WY13" s="603">
        <v>28371228.079999998</v>
      </c>
      <c r="WZ13" s="603">
        <v>29553543.77</v>
      </c>
      <c r="XA13" s="603">
        <v>34659510.5</v>
      </c>
      <c r="XB13" s="603">
        <v>24444019.350000001</v>
      </c>
      <c r="XC13" s="603">
        <v>25620176.559999999</v>
      </c>
      <c r="XD13" s="603">
        <v>24922054.57</v>
      </c>
      <c r="XE13" s="603">
        <v>109819367.83</v>
      </c>
      <c r="XF13" s="603">
        <v>20040176.129999999</v>
      </c>
      <c r="XG13" s="603">
        <v>13045748.390000001</v>
      </c>
      <c r="XH13" s="603">
        <v>13676909.25</v>
      </c>
      <c r="XI13" s="603">
        <v>12098209.51</v>
      </c>
      <c r="XJ13" s="603">
        <v>506720584.19</v>
      </c>
      <c r="XK13" s="603">
        <v>44098105.689999998</v>
      </c>
      <c r="XL13" s="603">
        <v>50583080.869999997</v>
      </c>
      <c r="XM13" s="603">
        <v>192920154.61000001</v>
      </c>
      <c r="XN13" s="603">
        <v>46490628.259999998</v>
      </c>
      <c r="XO13" s="603">
        <v>49896300.5</v>
      </c>
      <c r="XP13" s="603">
        <v>81529365.060000002</v>
      </c>
      <c r="XQ13" s="603">
        <v>38673869.740000002</v>
      </c>
      <c r="XR13" s="603">
        <v>45661939.950000003</v>
      </c>
      <c r="XS13" s="603">
        <v>79658137.209999993</v>
      </c>
      <c r="XT13" s="603">
        <v>56588699.140000001</v>
      </c>
      <c r="XU13" s="603">
        <v>30939253.920000002</v>
      </c>
      <c r="XV13" s="603">
        <v>30138399.149999999</v>
      </c>
      <c r="XW13" s="603">
        <v>32104267.550000001</v>
      </c>
      <c r="XX13" s="603">
        <v>29725886.239999998</v>
      </c>
      <c r="XY13" s="603">
        <v>28268592.690000001</v>
      </c>
      <c r="XZ13" s="603">
        <v>21194663.760000002</v>
      </c>
      <c r="YA13" s="603">
        <v>23002083.32</v>
      </c>
      <c r="YB13" s="603">
        <v>23141348.390000001</v>
      </c>
      <c r="YC13" s="603">
        <v>21903352.690000001</v>
      </c>
      <c r="YD13" s="603">
        <v>21659571.18</v>
      </c>
      <c r="YE13" s="603">
        <v>17738277.989999998</v>
      </c>
      <c r="YF13" s="603">
        <v>18167289.030000001</v>
      </c>
      <c r="YG13" s="603">
        <v>556403761.88999999</v>
      </c>
      <c r="YH13" s="603">
        <v>38710784.850000001</v>
      </c>
      <c r="YI13" s="603">
        <v>60662057.700000003</v>
      </c>
      <c r="YJ13" s="603">
        <v>41351560.799999997</v>
      </c>
      <c r="YK13" s="603">
        <v>105263507.64</v>
      </c>
      <c r="YL13" s="603">
        <v>41383408.630000003</v>
      </c>
      <c r="YM13" s="603">
        <v>66346290.030000001</v>
      </c>
      <c r="YN13" s="603">
        <v>26256428.530000001</v>
      </c>
      <c r="YO13" s="603">
        <v>78799808.420000002</v>
      </c>
      <c r="YP13" s="603">
        <v>71246236.969999999</v>
      </c>
      <c r="YQ13" s="603">
        <v>54517210.210000001</v>
      </c>
      <c r="YR13" s="603">
        <v>32012399.030000001</v>
      </c>
      <c r="YS13" s="603">
        <v>25856694.199999999</v>
      </c>
      <c r="YT13" s="603">
        <v>23709950</v>
      </c>
      <c r="YU13" s="603">
        <v>16675730.140000001</v>
      </c>
      <c r="YV13" s="603">
        <v>12762514.85</v>
      </c>
      <c r="YW13" s="603">
        <v>10079209.15</v>
      </c>
      <c r="YX13" s="603">
        <v>232282959.5</v>
      </c>
      <c r="YY13" s="603">
        <v>37958353.490000002</v>
      </c>
      <c r="YZ13" s="603">
        <v>37615128.009999998</v>
      </c>
      <c r="ZA13" s="603">
        <v>27245178.5</v>
      </c>
      <c r="ZB13" s="603">
        <v>40752152.399999999</v>
      </c>
      <c r="ZC13" s="603">
        <v>28157177.239999998</v>
      </c>
      <c r="ZD13" s="603">
        <v>34437290</v>
      </c>
      <c r="ZE13" s="603">
        <v>266903972.78999999</v>
      </c>
      <c r="ZF13" s="603">
        <v>30913441.960000001</v>
      </c>
      <c r="ZG13" s="603">
        <v>39932848.969999999</v>
      </c>
      <c r="ZH13" s="603">
        <v>48588636.350000001</v>
      </c>
      <c r="ZI13" s="603">
        <v>29101424.239999998</v>
      </c>
      <c r="ZJ13" s="603">
        <v>38705398.560000002</v>
      </c>
      <c r="ZK13" s="603">
        <v>23359263.649999999</v>
      </c>
      <c r="ZL13" s="603">
        <v>23509388.57</v>
      </c>
      <c r="ZM13" s="603">
        <v>76684982.019999996</v>
      </c>
      <c r="ZN13" s="603">
        <v>385096421.35000002</v>
      </c>
      <c r="ZO13" s="603">
        <v>26816112.719999999</v>
      </c>
      <c r="ZP13" s="603">
        <v>63357259.079999998</v>
      </c>
      <c r="ZQ13" s="603">
        <v>120190837.81</v>
      </c>
      <c r="ZR13" s="603">
        <v>77699132.359999999</v>
      </c>
      <c r="ZS13" s="603">
        <v>36879010.460000001</v>
      </c>
      <c r="ZT13" s="603">
        <v>37629527.5</v>
      </c>
      <c r="ZU13" s="603">
        <v>65611650.079999998</v>
      </c>
      <c r="ZV13" s="603">
        <v>63935084.609999999</v>
      </c>
      <c r="ZW13" s="603">
        <v>88778151.099999994</v>
      </c>
      <c r="ZX13" s="603">
        <v>25304716.460000001</v>
      </c>
      <c r="ZY13" s="603">
        <v>28088028.140000001</v>
      </c>
      <c r="ZZ13" s="603">
        <v>22908609.190000001</v>
      </c>
      <c r="AAA13" s="603">
        <v>37920823.539999999</v>
      </c>
      <c r="AAB13" s="603">
        <v>32304667.530000001</v>
      </c>
      <c r="AAC13" s="603">
        <v>27499741.280000001</v>
      </c>
      <c r="AAD13" s="603">
        <v>30769632.09</v>
      </c>
      <c r="AAE13" s="603">
        <v>17729549.030000001</v>
      </c>
      <c r="AAF13" s="603">
        <v>21001262.52</v>
      </c>
      <c r="AAG13" s="603">
        <v>16899446.77</v>
      </c>
      <c r="AAH13" s="603">
        <v>13788108.83</v>
      </c>
      <c r="AAI13" s="603">
        <v>11401640.77</v>
      </c>
      <c r="AAJ13" s="603">
        <v>212829441.68000001</v>
      </c>
      <c r="AAK13" s="603">
        <v>26011383.539999999</v>
      </c>
      <c r="AAL13" s="603">
        <v>28657308.699999999</v>
      </c>
      <c r="AAM13" s="603">
        <v>30843463.699999999</v>
      </c>
      <c r="AAN13" s="603">
        <v>28012702.5</v>
      </c>
      <c r="AAO13" s="603">
        <v>34833087.630000003</v>
      </c>
      <c r="AAP13" s="603">
        <v>28599450.16</v>
      </c>
      <c r="AAQ13" s="603">
        <v>866649775.39999998</v>
      </c>
      <c r="AAR13" s="603">
        <v>34036311.530000001</v>
      </c>
      <c r="AAS13" s="603">
        <v>23294917.84</v>
      </c>
      <c r="AAT13" s="603">
        <v>60346628.710000001</v>
      </c>
      <c r="AAU13" s="603">
        <v>44210224.789999999</v>
      </c>
      <c r="AAV13" s="603">
        <v>24694097.68</v>
      </c>
      <c r="AAW13" s="603">
        <v>32042779.620000001</v>
      </c>
      <c r="AAX13" s="603">
        <v>44013556.600000001</v>
      </c>
      <c r="AAY13" s="603">
        <v>67189569.609999999</v>
      </c>
      <c r="AAZ13" s="603">
        <v>22764866.399999999</v>
      </c>
      <c r="ABA13" s="603">
        <v>43872469.32</v>
      </c>
      <c r="ABB13" s="603">
        <v>136024944.97999999</v>
      </c>
      <c r="ABC13" s="603">
        <v>67150774.069999993</v>
      </c>
      <c r="ABD13" s="603">
        <v>22519294.780000001</v>
      </c>
      <c r="ABE13" s="603">
        <v>27320399.84</v>
      </c>
      <c r="ABF13" s="603">
        <v>29779888.460000001</v>
      </c>
      <c r="ABG13" s="603">
        <v>19770777.25</v>
      </c>
      <c r="ABH13" s="603">
        <v>23652621.93</v>
      </c>
      <c r="ABI13" s="603">
        <v>17113860</v>
      </c>
      <c r="ABJ13" s="603">
        <v>147274390.38999999</v>
      </c>
      <c r="ABK13" s="603">
        <v>83952054.049999997</v>
      </c>
      <c r="ABL13" s="603">
        <v>18072560.199999999</v>
      </c>
      <c r="ABM13" s="603">
        <v>13437932.810000001</v>
      </c>
      <c r="ABN13" s="603">
        <v>16165340</v>
      </c>
      <c r="ABO13" s="603">
        <v>11135866.83</v>
      </c>
      <c r="ABP13" s="603">
        <v>15662471.65</v>
      </c>
      <c r="ABQ13" s="603">
        <v>235536545.81999999</v>
      </c>
      <c r="ABR13" s="603">
        <v>41865044.649999999</v>
      </c>
      <c r="ABS13" s="603">
        <v>19953493.84</v>
      </c>
      <c r="ABT13" s="603">
        <v>47944612.289999999</v>
      </c>
      <c r="ABU13" s="603">
        <v>50687279.829999998</v>
      </c>
      <c r="ABV13" s="603">
        <v>33782752.530000001</v>
      </c>
      <c r="ABW13" s="603">
        <v>33684672.640000001</v>
      </c>
      <c r="ABX13" s="603">
        <v>44569063.509999998</v>
      </c>
      <c r="ABY13" s="603">
        <v>8699344.4199999999</v>
      </c>
      <c r="ABZ13" s="603">
        <v>310000060.62</v>
      </c>
      <c r="ACA13" s="603">
        <v>24734779.100000001</v>
      </c>
      <c r="ACB13" s="603">
        <v>51049408.75</v>
      </c>
      <c r="ACC13" s="603">
        <v>34947232.969999999</v>
      </c>
      <c r="ACD13" s="603">
        <v>24322774.399999999</v>
      </c>
      <c r="ACE13" s="603">
        <v>64975125.789999999</v>
      </c>
      <c r="ACF13" s="603">
        <v>21660204.93</v>
      </c>
      <c r="ACG13" s="603">
        <v>38103238.710000001</v>
      </c>
      <c r="ACH13" s="603">
        <v>26834466.32</v>
      </c>
      <c r="ACI13" s="603">
        <v>47259855.289999999</v>
      </c>
      <c r="ACJ13" s="603">
        <v>25099091.699999999</v>
      </c>
      <c r="ACK13" s="603">
        <v>556862578.71000004</v>
      </c>
      <c r="ACL13" s="603">
        <v>32508939.82</v>
      </c>
      <c r="ACM13" s="603">
        <v>45975237.960000001</v>
      </c>
      <c r="ACN13" s="603">
        <v>56556089.539999999</v>
      </c>
      <c r="ACO13" s="603">
        <v>30553542.699999999</v>
      </c>
      <c r="ACP13" s="603">
        <v>38282185.600000001</v>
      </c>
      <c r="ACQ13" s="603">
        <v>48684059</v>
      </c>
      <c r="ACR13" s="603">
        <v>108522131.16</v>
      </c>
      <c r="ACS13" s="603">
        <v>153693477.31</v>
      </c>
      <c r="ACT13" s="603">
        <v>41505013.200000003</v>
      </c>
      <c r="ACU13" s="603">
        <v>38018631.960000001</v>
      </c>
      <c r="ACV13" s="603">
        <v>53482360.469999999</v>
      </c>
      <c r="ACW13" s="603">
        <v>44913170.340000004</v>
      </c>
      <c r="ACX13" s="603">
        <v>104059130.56999999</v>
      </c>
      <c r="ACY13" s="603">
        <v>30803624.460000001</v>
      </c>
      <c r="ACZ13" s="603">
        <v>44158702.18</v>
      </c>
      <c r="ADA13" s="603">
        <v>30137433.5</v>
      </c>
      <c r="ADB13" s="603">
        <v>18402400</v>
      </c>
      <c r="ADC13" s="603">
        <v>26376479.859999999</v>
      </c>
      <c r="ADD13" s="603">
        <v>19451793.920000002</v>
      </c>
      <c r="ADE13" s="603">
        <v>11948105</v>
      </c>
      <c r="ADF13" s="603">
        <v>12760727.16</v>
      </c>
      <c r="ADG13" s="603">
        <v>19182850.120000001</v>
      </c>
      <c r="ADH13" s="603">
        <v>160002412.31999999</v>
      </c>
      <c r="ADI13" s="603">
        <v>137640552.94999999</v>
      </c>
      <c r="ADJ13" s="603">
        <v>26180597.350000001</v>
      </c>
      <c r="ADK13" s="603">
        <v>25955116.5</v>
      </c>
      <c r="ADL13" s="603">
        <v>28335773.829999998</v>
      </c>
      <c r="ADM13" s="603">
        <v>20086753.300000001</v>
      </c>
      <c r="ADN13" s="603">
        <v>32936949.190000001</v>
      </c>
      <c r="ADO13" s="603">
        <v>24912172.350000001</v>
      </c>
      <c r="ADP13" s="603">
        <v>31124951.07</v>
      </c>
      <c r="ADQ13" s="603">
        <v>434977924.24000001</v>
      </c>
      <c r="ADR13" s="603">
        <v>62730908.450000003</v>
      </c>
      <c r="ADS13" s="603">
        <v>71412724.870000005</v>
      </c>
      <c r="ADT13" s="603">
        <v>10418690</v>
      </c>
      <c r="ADU13" s="603">
        <v>192263840.78999999</v>
      </c>
      <c r="ADV13" s="603">
        <v>21687445.100000001</v>
      </c>
      <c r="ADW13" s="603">
        <v>24159431.25</v>
      </c>
      <c r="ADX13" s="603">
        <v>40976164.210000001</v>
      </c>
      <c r="ADY13" s="603">
        <v>18446190.289999999</v>
      </c>
      <c r="ADZ13" s="603">
        <v>3186565</v>
      </c>
      <c r="AEA13" s="603">
        <v>624168274.83000004</v>
      </c>
      <c r="AEB13" s="603">
        <v>97591522.599999994</v>
      </c>
      <c r="AEC13" s="603">
        <v>84359916.629999995</v>
      </c>
      <c r="AED13" s="603">
        <v>31593807.91</v>
      </c>
      <c r="AEE13" s="603">
        <v>17294967.399999999</v>
      </c>
      <c r="AEF13" s="603">
        <v>46614565.100000001</v>
      </c>
      <c r="AEG13" s="603">
        <v>35053265</v>
      </c>
      <c r="AEH13" s="603">
        <v>33664223</v>
      </c>
      <c r="AEI13" s="603">
        <v>25390699.690000001</v>
      </c>
      <c r="AEJ13" s="603">
        <v>26130571.75</v>
      </c>
      <c r="AEK13" s="603">
        <v>25361529.629999999</v>
      </c>
      <c r="AEL13" s="603">
        <v>52935493.609999999</v>
      </c>
      <c r="AEM13" s="603">
        <v>30535933.210000001</v>
      </c>
      <c r="AEN13" s="603">
        <v>31211210.670000002</v>
      </c>
      <c r="AEO13" s="603">
        <v>37896461.060000002</v>
      </c>
      <c r="AEP13" s="603">
        <v>36706159.659999996</v>
      </c>
      <c r="AEQ13" s="603">
        <v>26512807.800000001</v>
      </c>
      <c r="AER13" s="603">
        <v>54905880.719999999</v>
      </c>
      <c r="AES13" s="603">
        <v>18794309.350000001</v>
      </c>
      <c r="AET13" s="603">
        <v>51972361.119999997</v>
      </c>
      <c r="AEU13" s="603">
        <v>427669322.64999998</v>
      </c>
      <c r="AEV13" s="603">
        <v>66137290.390000001</v>
      </c>
      <c r="AEW13" s="603">
        <v>61555279.600000001</v>
      </c>
      <c r="AEX13" s="603">
        <v>40061138.93</v>
      </c>
      <c r="AEY13" s="603">
        <v>34669846.770000003</v>
      </c>
      <c r="AEZ13" s="603">
        <v>76070596.349999994</v>
      </c>
      <c r="AFA13" s="603">
        <v>41614929.670000002</v>
      </c>
      <c r="AFB13" s="603">
        <v>50073585.109999999</v>
      </c>
      <c r="AFC13" s="603">
        <v>31815911.77</v>
      </c>
      <c r="AFD13" s="603">
        <v>15647915.15</v>
      </c>
      <c r="AFE13" s="603">
        <v>321282910.87</v>
      </c>
      <c r="AFF13" s="603">
        <v>202049946.30000001</v>
      </c>
      <c r="AFG13" s="603">
        <v>46581679.18</v>
      </c>
      <c r="AFH13" s="603">
        <v>68525378.579999998</v>
      </c>
      <c r="AFI13" s="603">
        <v>93615935.950000003</v>
      </c>
      <c r="AFJ13" s="603">
        <v>76318044.269999996</v>
      </c>
      <c r="AFK13" s="603">
        <v>48350901.670000002</v>
      </c>
      <c r="AFL13" s="603">
        <v>63054479.990000002</v>
      </c>
      <c r="AFM13" s="603">
        <v>42827681.159999996</v>
      </c>
      <c r="AFN13" s="603">
        <v>61252373.82</v>
      </c>
      <c r="AFO13" s="603">
        <v>52960642.329999998</v>
      </c>
      <c r="AFP13" s="603">
        <v>49135184</v>
      </c>
      <c r="AFQ13" s="603">
        <v>74459865.709999993</v>
      </c>
      <c r="AFR13" s="603">
        <v>364128038.25</v>
      </c>
      <c r="AFS13" s="603">
        <v>95171334.299999997</v>
      </c>
      <c r="AFT13" s="603">
        <v>60291867.130000003</v>
      </c>
      <c r="AFU13" s="603">
        <v>56753530.460000001</v>
      </c>
      <c r="AFV13" s="603">
        <v>57415529.969999999</v>
      </c>
      <c r="AFW13" s="603">
        <v>44712757.130000003</v>
      </c>
      <c r="AFX13" s="603">
        <v>36138363.859999999</v>
      </c>
      <c r="AFY13" s="603">
        <v>75807565.640000001</v>
      </c>
      <c r="AFZ13" s="603">
        <v>65344290.859999999</v>
      </c>
      <c r="AGA13" s="603">
        <v>38808753.280000001</v>
      </c>
      <c r="AGB13" s="603">
        <v>76194465.890000001</v>
      </c>
      <c r="AGC13" s="603">
        <v>37119714.630000003</v>
      </c>
      <c r="AGD13" s="603">
        <v>341004170.38</v>
      </c>
      <c r="AGE13" s="603">
        <v>31914702.039999999</v>
      </c>
      <c r="AGF13" s="603">
        <v>41100992.640000001</v>
      </c>
      <c r="AGG13" s="603">
        <v>38451190.840000004</v>
      </c>
      <c r="AGH13" s="603">
        <v>76496589.349999994</v>
      </c>
      <c r="AGI13" s="603">
        <v>37890572.630000003</v>
      </c>
      <c r="AGJ13" s="603">
        <v>34690139.659999996</v>
      </c>
      <c r="AGK13" s="603">
        <v>36521678.759999998</v>
      </c>
      <c r="AGL13" s="603">
        <v>31906389.789999999</v>
      </c>
      <c r="AGM13" s="603">
        <v>43931930.109999999</v>
      </c>
      <c r="AGN13" s="603">
        <v>21363175.66</v>
      </c>
      <c r="AGO13" s="603">
        <v>492778479.75999999</v>
      </c>
      <c r="AGP13" s="603">
        <v>132039085.67</v>
      </c>
      <c r="AGQ13" s="603">
        <v>61981301.729999997</v>
      </c>
      <c r="AGR13" s="603">
        <v>38200750.25</v>
      </c>
      <c r="AGS13" s="603">
        <v>70668029.510000005</v>
      </c>
      <c r="AGT13" s="603">
        <v>61033293.170000002</v>
      </c>
      <c r="AGU13" s="603">
        <v>33320493.649999999</v>
      </c>
      <c r="AGV13" s="603">
        <v>28419418.949999999</v>
      </c>
      <c r="AGW13" s="603">
        <v>648538630.91999996</v>
      </c>
      <c r="AGX13" s="603">
        <v>378806656.19</v>
      </c>
      <c r="AGY13" s="603">
        <v>45885300.140000001</v>
      </c>
      <c r="AGZ13" s="603">
        <v>93719666.069999993</v>
      </c>
      <c r="AHA13" s="603">
        <v>103895551.08</v>
      </c>
      <c r="AHB13" s="603">
        <v>75472483.75</v>
      </c>
      <c r="AHC13" s="603">
        <v>67598828.349999994</v>
      </c>
      <c r="AHD13" s="603">
        <v>51309451.509999998</v>
      </c>
      <c r="AHE13" s="603">
        <v>21205733.260000002</v>
      </c>
      <c r="AHF13" s="603">
        <v>42843525.450000003</v>
      </c>
      <c r="AHG13" s="603">
        <v>48851732.299999997</v>
      </c>
      <c r="AHH13" s="603">
        <v>25315314.449999999</v>
      </c>
      <c r="AHI13" s="603">
        <v>31965298.870000001</v>
      </c>
      <c r="AHJ13" s="603">
        <v>28679860.239999998</v>
      </c>
      <c r="AHK13" s="603">
        <v>33014261.739999998</v>
      </c>
      <c r="AHL13" s="603">
        <v>38710225.590000004</v>
      </c>
      <c r="AHM13" s="603">
        <v>29079042.690000001</v>
      </c>
      <c r="AHN13" s="603">
        <v>209852004.28999999</v>
      </c>
      <c r="AHO13" s="603">
        <v>45410483.969999999</v>
      </c>
      <c r="AHP13" s="603">
        <v>51129280.350000001</v>
      </c>
      <c r="AHQ13" s="603">
        <v>44552118.909999996</v>
      </c>
      <c r="AHR13" s="603">
        <v>68252974.769999996</v>
      </c>
      <c r="AHS13" s="603">
        <v>44233106.340000004</v>
      </c>
      <c r="AHT13" s="603">
        <v>14803912.17</v>
      </c>
      <c r="AHU13" s="603">
        <v>0</v>
      </c>
      <c r="AHV13" s="603">
        <v>0</v>
      </c>
      <c r="AHW13" s="603">
        <f t="shared" si="0"/>
        <v>65766617822.189972</v>
      </c>
    </row>
    <row r="14" spans="1:907" x14ac:dyDescent="0.6">
      <c r="A14" s="601">
        <v>13</v>
      </c>
      <c r="B14" s="261" t="s">
        <v>16</v>
      </c>
      <c r="C14" s="260" t="s">
        <v>17</v>
      </c>
      <c r="D14" s="603">
        <v>232489662.79999998</v>
      </c>
      <c r="E14" s="603">
        <v>14611124.129999999</v>
      </c>
      <c r="F14" s="603">
        <v>24102885.100000001</v>
      </c>
      <c r="G14" s="603">
        <v>8892262.4900000002</v>
      </c>
      <c r="H14" s="603">
        <v>37106285.490000002</v>
      </c>
      <c r="I14" s="603">
        <v>9700514.1100000013</v>
      </c>
      <c r="J14" s="603">
        <v>34974212.980000004</v>
      </c>
      <c r="K14" s="603">
        <v>14045111.870000001</v>
      </c>
      <c r="L14" s="603">
        <v>14657504.550000001</v>
      </c>
      <c r="M14" s="603">
        <v>17899654.509999998</v>
      </c>
      <c r="N14" s="603">
        <v>9186162.7899999991</v>
      </c>
      <c r="O14" s="603">
        <v>12379051.24</v>
      </c>
      <c r="P14" s="603">
        <v>20621444.009999998</v>
      </c>
      <c r="Q14" s="603">
        <v>12311279.800000001</v>
      </c>
      <c r="R14" s="603">
        <v>10740561.379999999</v>
      </c>
      <c r="S14" s="603">
        <v>17458401.350000001</v>
      </c>
      <c r="T14" s="603">
        <v>13299050.390000001</v>
      </c>
      <c r="U14" s="603">
        <v>5721518.5300000003</v>
      </c>
      <c r="V14" s="603">
        <v>4101440.66</v>
      </c>
      <c r="W14" s="603">
        <v>210837410.56</v>
      </c>
      <c r="X14" s="603">
        <v>47254341.309999995</v>
      </c>
      <c r="Y14" s="603">
        <v>14521855.260000002</v>
      </c>
      <c r="Z14" s="603">
        <v>23490649.630000003</v>
      </c>
      <c r="AA14" s="603">
        <v>19880489.789999999</v>
      </c>
      <c r="AB14" s="603">
        <v>23566264.049999997</v>
      </c>
      <c r="AC14" s="603">
        <v>17543808.52</v>
      </c>
      <c r="AD14" s="603">
        <v>58690722.99000001</v>
      </c>
      <c r="AE14" s="603">
        <v>20498519.489999998</v>
      </c>
      <c r="AF14" s="603">
        <v>25554771.039999999</v>
      </c>
      <c r="AG14" s="603">
        <v>66986118.5</v>
      </c>
      <c r="AH14" s="603">
        <v>24155964.149999999</v>
      </c>
      <c r="AI14" s="603">
        <v>62439165.200000003</v>
      </c>
      <c r="AJ14" s="603">
        <v>56278500.32</v>
      </c>
      <c r="AK14" s="603">
        <v>10451801.48</v>
      </c>
      <c r="AL14" s="603">
        <v>5799552.29</v>
      </c>
      <c r="AM14" s="603">
        <v>9895353.8499999996</v>
      </c>
      <c r="AN14" s="603">
        <v>20695429.530000001</v>
      </c>
      <c r="AO14" s="603">
        <v>17852451.649999999</v>
      </c>
      <c r="AP14" s="603">
        <v>12866603.75</v>
      </c>
      <c r="AQ14" s="603">
        <v>16341044.620000001</v>
      </c>
      <c r="AR14" s="603">
        <v>19159647.289999999</v>
      </c>
      <c r="AS14" s="603">
        <v>24080076.050000001</v>
      </c>
      <c r="AT14" s="603">
        <v>18765197.5</v>
      </c>
      <c r="AU14" s="603">
        <v>483155413.05999994</v>
      </c>
      <c r="AV14" s="603">
        <v>6438855.2699999996</v>
      </c>
      <c r="AW14" s="603">
        <v>7424476.2000000002</v>
      </c>
      <c r="AX14" s="603">
        <v>6699995.8100000005</v>
      </c>
      <c r="AY14" s="603">
        <v>18804883.18</v>
      </c>
      <c r="AZ14" s="603">
        <v>36680151.770000003</v>
      </c>
      <c r="BA14" s="603">
        <v>5088990.08</v>
      </c>
      <c r="BB14" s="603">
        <v>5735807.25</v>
      </c>
      <c r="BC14" s="603">
        <v>4742729.75</v>
      </c>
      <c r="BD14" s="603">
        <v>6506489.8899999997</v>
      </c>
      <c r="BE14" s="603">
        <v>4418451.05</v>
      </c>
      <c r="BF14" s="603">
        <v>5469583.5300000003</v>
      </c>
      <c r="BG14" s="603">
        <v>38088000.719999999</v>
      </c>
      <c r="BH14" s="603">
        <v>21494167.169999998</v>
      </c>
      <c r="BI14" s="603">
        <v>3674705.9199999999</v>
      </c>
      <c r="BJ14" s="603">
        <v>111342226.53000002</v>
      </c>
      <c r="BK14" s="603">
        <v>42578085.230000004</v>
      </c>
      <c r="BL14" s="603">
        <v>15206381.559999999</v>
      </c>
      <c r="BM14" s="603">
        <v>10280491.620000001</v>
      </c>
      <c r="BN14" s="603">
        <v>13918448.800000001</v>
      </c>
      <c r="BO14" s="603">
        <v>13267818.85</v>
      </c>
      <c r="BP14" s="603">
        <v>9651069.0099999998</v>
      </c>
      <c r="BQ14" s="603">
        <v>3349140.29</v>
      </c>
      <c r="BR14" s="603">
        <v>1988666.66</v>
      </c>
      <c r="BS14" s="603">
        <v>113021106.66</v>
      </c>
      <c r="BT14" s="603">
        <v>10642158.280000001</v>
      </c>
      <c r="BU14" s="603">
        <v>7911427.0700000003</v>
      </c>
      <c r="BV14" s="603">
        <v>36859007.219999999</v>
      </c>
      <c r="BW14" s="603">
        <v>13110575.689999999</v>
      </c>
      <c r="BX14" s="603">
        <v>7298139.5700000003</v>
      </c>
      <c r="BY14" s="603">
        <v>5561677.3200000003</v>
      </c>
      <c r="BZ14" s="603">
        <v>13936546.659999998</v>
      </c>
      <c r="CA14" s="603">
        <v>83346900.530000001</v>
      </c>
      <c r="CB14" s="603">
        <v>9933712.9499999993</v>
      </c>
      <c r="CC14" s="603">
        <v>11521212.960000001</v>
      </c>
      <c r="CD14" s="603">
        <v>36853184.720000006</v>
      </c>
      <c r="CE14" s="603">
        <v>9524460.4800000004</v>
      </c>
      <c r="CF14" s="603">
        <v>14040273.879999999</v>
      </c>
      <c r="CG14" s="603">
        <v>14578593.280000001</v>
      </c>
      <c r="CH14" s="603">
        <v>189870208.18000001</v>
      </c>
      <c r="CI14" s="603">
        <v>28962802.619999997</v>
      </c>
      <c r="CJ14" s="603">
        <v>34395190.370000005</v>
      </c>
      <c r="CK14" s="603">
        <v>10176813.539999999</v>
      </c>
      <c r="CL14" s="603">
        <v>10506474.16</v>
      </c>
      <c r="CM14" s="603">
        <v>7986633.7100000009</v>
      </c>
      <c r="CN14" s="603">
        <v>7392131.5900000008</v>
      </c>
      <c r="CO14" s="603">
        <v>23278928.34</v>
      </c>
      <c r="CP14" s="603">
        <v>5162320.7699999996</v>
      </c>
      <c r="CQ14" s="603">
        <v>9296211.5399999991</v>
      </c>
      <c r="CR14" s="603">
        <v>7372437.8000000007</v>
      </c>
      <c r="CS14" s="603">
        <v>12586668.51</v>
      </c>
      <c r="CT14" s="603">
        <v>7384318.9500000011</v>
      </c>
      <c r="CU14" s="603">
        <v>120673487.31</v>
      </c>
      <c r="CV14" s="603">
        <v>12151562.870000001</v>
      </c>
      <c r="CW14" s="603">
        <v>10792217.09</v>
      </c>
      <c r="CX14" s="603">
        <v>17952585</v>
      </c>
      <c r="CY14" s="603">
        <v>7169672.2300000004</v>
      </c>
      <c r="CZ14" s="603">
        <v>24991482.91</v>
      </c>
      <c r="DA14" s="603">
        <v>11916881.76</v>
      </c>
      <c r="DB14" s="603">
        <v>6086178.5300000003</v>
      </c>
      <c r="DC14" s="603">
        <v>54274612.039999999</v>
      </c>
      <c r="DD14" s="603">
        <v>72044546.030000016</v>
      </c>
      <c r="DE14" s="603">
        <v>14246733.170000002</v>
      </c>
      <c r="DF14" s="603">
        <v>8536112.0399999991</v>
      </c>
      <c r="DG14" s="603">
        <v>19324036.300000001</v>
      </c>
      <c r="DH14" s="603">
        <v>33898258.049999997</v>
      </c>
      <c r="DI14" s="603">
        <v>15308919.35</v>
      </c>
      <c r="DJ14" s="603">
        <v>56267363.400000006</v>
      </c>
      <c r="DK14" s="603">
        <v>5015899.9499999993</v>
      </c>
      <c r="DL14" s="603">
        <v>183472635.37</v>
      </c>
      <c r="DM14" s="603">
        <v>6909620.54</v>
      </c>
      <c r="DN14" s="603">
        <v>24931106.249999996</v>
      </c>
      <c r="DO14" s="603">
        <v>8169876.5199999996</v>
      </c>
      <c r="DP14" s="603">
        <v>16657305.67</v>
      </c>
      <c r="DQ14" s="603">
        <v>9160728.5299999993</v>
      </c>
      <c r="DR14" s="603">
        <v>14862397.210000001</v>
      </c>
      <c r="DS14" s="603">
        <v>35179515.539999999</v>
      </c>
      <c r="DT14" s="603">
        <v>20591931.809999999</v>
      </c>
      <c r="DU14" s="603">
        <v>52953646.100000009</v>
      </c>
      <c r="DV14" s="603">
        <v>20026180.310000002</v>
      </c>
      <c r="DW14" s="603">
        <v>31457730.129999999</v>
      </c>
      <c r="DX14" s="603">
        <v>54510562.32</v>
      </c>
      <c r="DY14" s="603">
        <v>5430023.3599999994</v>
      </c>
      <c r="DZ14" s="603">
        <v>10823585.9</v>
      </c>
      <c r="EA14" s="603">
        <v>31173399.620000001</v>
      </c>
      <c r="EB14" s="603">
        <v>6415179.9799999995</v>
      </c>
      <c r="EC14" s="603">
        <v>20211403.109999999</v>
      </c>
      <c r="ED14" s="603">
        <v>14523978.77</v>
      </c>
      <c r="EE14" s="603">
        <v>32509224.890000001</v>
      </c>
      <c r="EF14" s="603">
        <v>49426251.470000006</v>
      </c>
      <c r="EG14" s="603">
        <v>52093049.160000004</v>
      </c>
      <c r="EH14" s="603">
        <v>7365366.71</v>
      </c>
      <c r="EI14" s="603">
        <v>9031109.25</v>
      </c>
      <c r="EJ14" s="603">
        <v>9545592.0399999991</v>
      </c>
      <c r="EK14" s="603">
        <v>14019569.18</v>
      </c>
      <c r="EL14" s="603">
        <v>13104738.800000001</v>
      </c>
      <c r="EM14" s="603">
        <v>9182053.6799999997</v>
      </c>
      <c r="EN14" s="603">
        <v>8420346.4199999999</v>
      </c>
      <c r="EO14" s="603">
        <v>106117751.11999999</v>
      </c>
      <c r="EP14" s="603">
        <v>11278015.239999998</v>
      </c>
      <c r="EQ14" s="603">
        <v>9689104.5999999996</v>
      </c>
      <c r="ER14" s="603">
        <v>14239884.689999999</v>
      </c>
      <c r="ES14" s="603">
        <v>11877323.629999999</v>
      </c>
      <c r="ET14" s="603">
        <v>13234804.390000001</v>
      </c>
      <c r="EU14" s="603">
        <v>10811706.060000001</v>
      </c>
      <c r="EV14" s="603">
        <v>17569131.850000001</v>
      </c>
      <c r="EW14" s="603">
        <v>11655081.09</v>
      </c>
      <c r="EX14" s="603">
        <v>76574007.75999999</v>
      </c>
      <c r="EY14" s="603">
        <v>7792725.79</v>
      </c>
      <c r="EZ14" s="603">
        <v>14588193.98</v>
      </c>
      <c r="FA14" s="603">
        <v>14549784.460000001</v>
      </c>
      <c r="FB14" s="603">
        <v>17520665.940000001</v>
      </c>
      <c r="FC14" s="603">
        <v>21948261.390000001</v>
      </c>
      <c r="FD14" s="603">
        <v>9937491.3499999996</v>
      </c>
      <c r="FE14" s="603">
        <v>11472405.219999999</v>
      </c>
      <c r="FF14" s="603">
        <v>4717030.96</v>
      </c>
      <c r="FG14" s="603">
        <v>11962915.439999999</v>
      </c>
      <c r="FH14" s="603">
        <v>5107697.75</v>
      </c>
      <c r="FI14" s="603">
        <v>5964727.6799999997</v>
      </c>
      <c r="FJ14" s="603">
        <v>41841854.359999999</v>
      </c>
      <c r="FK14" s="603">
        <v>9557119.0399999991</v>
      </c>
      <c r="FL14" s="603">
        <v>9048073.5300000012</v>
      </c>
      <c r="FM14" s="603">
        <v>10600608.02</v>
      </c>
      <c r="FN14" s="603">
        <v>20092234.66</v>
      </c>
      <c r="FO14" s="603">
        <v>13429987.119999999</v>
      </c>
      <c r="FP14" s="603">
        <v>5307001.96</v>
      </c>
      <c r="FQ14" s="603">
        <v>3031611.98</v>
      </c>
      <c r="FR14" s="603">
        <v>231345192.50999999</v>
      </c>
      <c r="FS14" s="603">
        <v>8752266.9000000004</v>
      </c>
      <c r="FT14" s="603">
        <v>14640916.949999999</v>
      </c>
      <c r="FU14" s="603">
        <v>15716910.210000001</v>
      </c>
      <c r="FV14" s="603">
        <v>25361009.829999998</v>
      </c>
      <c r="FW14" s="603">
        <v>10745810.620000001</v>
      </c>
      <c r="FX14" s="603">
        <v>26750977.219999995</v>
      </c>
      <c r="FY14" s="603">
        <v>13844430.59</v>
      </c>
      <c r="FZ14" s="603">
        <v>20389828.030000001</v>
      </c>
      <c r="GA14" s="603">
        <v>14331964.75</v>
      </c>
      <c r="GB14" s="603">
        <v>26974296.600000001</v>
      </c>
      <c r="GC14" s="603">
        <v>9121939.4299999997</v>
      </c>
      <c r="GD14" s="603">
        <v>4809353.68</v>
      </c>
      <c r="GE14" s="603">
        <v>7033307.4400000004</v>
      </c>
      <c r="GF14" s="603">
        <v>91634487.75</v>
      </c>
      <c r="GG14" s="603">
        <v>5867909.0499999998</v>
      </c>
      <c r="GH14" s="603">
        <v>5192391.75</v>
      </c>
      <c r="GI14" s="603">
        <v>18495431.030000001</v>
      </c>
      <c r="GJ14" s="603">
        <v>6304632.6500000004</v>
      </c>
      <c r="GK14" s="603">
        <v>4279380.07</v>
      </c>
      <c r="GL14" s="603">
        <v>3475377.59</v>
      </c>
      <c r="GM14" s="603">
        <v>19476302.740000002</v>
      </c>
      <c r="GN14" s="603">
        <v>4973637.74</v>
      </c>
      <c r="GO14" s="603">
        <v>2842588.88</v>
      </c>
      <c r="GP14" s="603">
        <v>3992834.14</v>
      </c>
      <c r="GQ14" s="603">
        <v>3122880.04</v>
      </c>
      <c r="GR14" s="603">
        <v>74376175.469999999</v>
      </c>
      <c r="GS14" s="603">
        <v>8661644.2400000002</v>
      </c>
      <c r="GT14" s="603">
        <v>4904134.97</v>
      </c>
      <c r="GU14" s="603">
        <v>9481833.5899999999</v>
      </c>
      <c r="GV14" s="603">
        <v>4729090.37</v>
      </c>
      <c r="GW14" s="603">
        <v>10385915.449999999</v>
      </c>
      <c r="GX14" s="603">
        <v>7919143.8200000003</v>
      </c>
      <c r="GY14" s="603">
        <v>6387994.2699999996</v>
      </c>
      <c r="GZ14" s="603">
        <v>52514126.549999997</v>
      </c>
      <c r="HA14" s="603">
        <v>2432257.7400000002</v>
      </c>
      <c r="HB14" s="603">
        <v>8700054.25</v>
      </c>
      <c r="HC14" s="603">
        <v>5964784.7599999998</v>
      </c>
      <c r="HD14" s="603">
        <v>157566668.40000001</v>
      </c>
      <c r="HE14" s="603">
        <v>38626423.020000003</v>
      </c>
      <c r="HF14" s="603">
        <v>60337371.909999996</v>
      </c>
      <c r="HG14" s="603">
        <v>15718837.5</v>
      </c>
      <c r="HH14" s="603">
        <v>20842139.59</v>
      </c>
      <c r="HI14" s="603">
        <v>21869273.449999999</v>
      </c>
      <c r="HJ14" s="603">
        <v>11594631.960000001</v>
      </c>
      <c r="HK14" s="603">
        <v>24164634.5</v>
      </c>
      <c r="HL14" s="603">
        <v>78903760.700000018</v>
      </c>
      <c r="HM14" s="603">
        <v>44763102.840000004</v>
      </c>
      <c r="HN14" s="603">
        <v>85048598.49000001</v>
      </c>
      <c r="HO14" s="603">
        <v>27697707.129999999</v>
      </c>
      <c r="HP14" s="603">
        <v>20629483.789999999</v>
      </c>
      <c r="HQ14" s="603">
        <v>32852605.809999999</v>
      </c>
      <c r="HR14" s="603">
        <v>30834547.379999999</v>
      </c>
      <c r="HS14" s="603">
        <v>26557022.91</v>
      </c>
      <c r="HT14" s="603">
        <v>83674922.629999995</v>
      </c>
      <c r="HU14" s="603">
        <v>44534961.200000003</v>
      </c>
      <c r="HV14" s="603">
        <v>8931120.3699999992</v>
      </c>
      <c r="HW14" s="603">
        <v>6289611.8300000001</v>
      </c>
      <c r="HX14" s="603">
        <v>13991384.830000002</v>
      </c>
      <c r="HY14" s="603">
        <v>4905849.21</v>
      </c>
      <c r="HZ14" s="603">
        <v>15176084.799999999</v>
      </c>
      <c r="IA14" s="603">
        <v>8207458.8800000008</v>
      </c>
      <c r="IB14" s="603">
        <v>7462093.879999999</v>
      </c>
      <c r="IC14" s="603">
        <v>4531813.6500000004</v>
      </c>
      <c r="ID14" s="603">
        <v>5495299.4699999997</v>
      </c>
      <c r="IE14" s="603">
        <v>16130017.960000001</v>
      </c>
      <c r="IF14" s="603">
        <v>2622529.36</v>
      </c>
      <c r="IG14" s="603">
        <v>7901252.8499999996</v>
      </c>
      <c r="IH14" s="603">
        <v>4362255.09</v>
      </c>
      <c r="II14" s="603">
        <v>4378182.3</v>
      </c>
      <c r="IJ14" s="603">
        <v>100415402.53</v>
      </c>
      <c r="IK14" s="603">
        <v>18518317.59</v>
      </c>
      <c r="IL14" s="603">
        <v>8293669.5500000007</v>
      </c>
      <c r="IM14" s="603">
        <v>13637559.870000001</v>
      </c>
      <c r="IN14" s="603">
        <v>25184479.5</v>
      </c>
      <c r="IO14" s="603">
        <v>4693493.6900000004</v>
      </c>
      <c r="IP14" s="603">
        <v>8042713.8599999994</v>
      </c>
      <c r="IQ14" s="603">
        <v>6307747.3900000006</v>
      </c>
      <c r="IR14" s="603">
        <v>4896493.53</v>
      </c>
      <c r="IS14" s="603">
        <v>2538538.69</v>
      </c>
      <c r="IT14" s="603">
        <v>4381698.79</v>
      </c>
      <c r="IU14" s="603">
        <v>104396826.50000001</v>
      </c>
      <c r="IV14" s="603">
        <v>39165868.290000007</v>
      </c>
      <c r="IW14" s="603">
        <v>16205246.92</v>
      </c>
      <c r="IX14" s="603">
        <v>8590989.3800000008</v>
      </c>
      <c r="IY14" s="603">
        <v>6553015.5399999991</v>
      </c>
      <c r="IZ14" s="603">
        <v>1763537.4100000001</v>
      </c>
      <c r="JA14" s="603">
        <v>5486609.0099999998</v>
      </c>
      <c r="JB14" s="603">
        <v>7843507.4500000002</v>
      </c>
      <c r="JC14" s="603">
        <v>3318714.79</v>
      </c>
      <c r="JD14" s="603">
        <v>5585841.7199999997</v>
      </c>
      <c r="JE14" s="603">
        <v>17349857.07</v>
      </c>
      <c r="JF14" s="603">
        <v>4742066.8000000007</v>
      </c>
      <c r="JG14" s="603">
        <v>34947088.079999998</v>
      </c>
      <c r="JH14" s="603">
        <v>21441081.080000002</v>
      </c>
      <c r="JI14" s="603">
        <v>5917536.3000000007</v>
      </c>
      <c r="JJ14" s="603">
        <v>7936729.1200000001</v>
      </c>
      <c r="JK14" s="603">
        <v>3073144.84</v>
      </c>
      <c r="JL14" s="603">
        <v>10663243.280000001</v>
      </c>
      <c r="JM14" s="603">
        <v>68971070.199999988</v>
      </c>
      <c r="JN14" s="603">
        <v>7639885.9800000004</v>
      </c>
      <c r="JO14" s="603">
        <v>14726785.640000001</v>
      </c>
      <c r="JP14" s="603">
        <v>16110144.190000001</v>
      </c>
      <c r="JQ14" s="603">
        <v>5227762.5600000005</v>
      </c>
      <c r="JR14" s="603">
        <v>27726156.899999999</v>
      </c>
      <c r="JS14" s="603">
        <v>4517334.78</v>
      </c>
      <c r="JT14" s="603">
        <v>70510648.459999993</v>
      </c>
      <c r="JU14" s="603">
        <v>44086454.289999999</v>
      </c>
      <c r="JV14" s="603">
        <v>2462536.767</v>
      </c>
      <c r="JW14" s="603">
        <v>8534737.5199999996</v>
      </c>
      <c r="JX14" s="603">
        <v>9639033.379999999</v>
      </c>
      <c r="JY14" s="603">
        <v>8407527.2599999998</v>
      </c>
      <c r="JZ14" s="603">
        <v>15612205.120000001</v>
      </c>
      <c r="KA14" s="603">
        <v>15219807.91</v>
      </c>
      <c r="KB14" s="603">
        <v>13131599.73</v>
      </c>
      <c r="KC14" s="603">
        <v>20223166.670000002</v>
      </c>
      <c r="KD14" s="603">
        <v>6012235.0199999996</v>
      </c>
      <c r="KE14" s="603">
        <v>2705036.13</v>
      </c>
      <c r="KF14" s="603">
        <v>3453146.02</v>
      </c>
      <c r="KG14" s="603">
        <v>4470112.96</v>
      </c>
      <c r="KH14" s="603">
        <v>3243088.87</v>
      </c>
      <c r="KI14" s="603">
        <v>2655150.66</v>
      </c>
      <c r="KJ14" s="603">
        <v>117034662.83000001</v>
      </c>
      <c r="KK14" s="603">
        <v>31937505.360000003</v>
      </c>
      <c r="KL14" s="603">
        <v>8967338.9800000004</v>
      </c>
      <c r="KM14" s="603">
        <v>6103565.1800000006</v>
      </c>
      <c r="KN14" s="603">
        <v>14573600.720000003</v>
      </c>
      <c r="KO14" s="603">
        <v>8654845.3100000005</v>
      </c>
      <c r="KP14" s="603">
        <v>44857714.719999999</v>
      </c>
      <c r="KQ14" s="603">
        <v>9084064.2699999996</v>
      </c>
      <c r="KR14" s="603">
        <v>10108666.199999999</v>
      </c>
      <c r="KS14" s="603">
        <v>42946179.980000004</v>
      </c>
      <c r="KT14" s="603">
        <v>22059620.460000001</v>
      </c>
      <c r="KU14" s="603">
        <v>9237732.2800000012</v>
      </c>
      <c r="KV14" s="603">
        <v>50993211.439999998</v>
      </c>
      <c r="KW14" s="603">
        <v>12985005.710000001</v>
      </c>
      <c r="KX14" s="603">
        <v>16080401.310000001</v>
      </c>
      <c r="KY14" s="603">
        <v>51996960.320000008</v>
      </c>
      <c r="KZ14" s="603">
        <v>10910680.32</v>
      </c>
      <c r="LA14" s="603">
        <v>56085619.029999994</v>
      </c>
      <c r="LB14" s="603">
        <v>6392204.5199999996</v>
      </c>
      <c r="LC14" s="603">
        <v>13144448.27</v>
      </c>
      <c r="LD14" s="603">
        <v>29426529.899999999</v>
      </c>
      <c r="LE14" s="603">
        <v>17642051.93</v>
      </c>
      <c r="LF14" s="603">
        <v>17270676.93</v>
      </c>
      <c r="LG14" s="603">
        <v>25409660.82</v>
      </c>
      <c r="LH14" s="603">
        <v>19679503.84</v>
      </c>
      <c r="LI14" s="603">
        <v>236906363.77999997</v>
      </c>
      <c r="LJ14" s="603">
        <v>40147429.200000003</v>
      </c>
      <c r="LK14" s="603">
        <v>55344465.790000007</v>
      </c>
      <c r="LL14" s="603">
        <v>49315244.449999996</v>
      </c>
      <c r="LM14" s="603">
        <v>10952347.539999999</v>
      </c>
      <c r="LN14" s="603">
        <v>20681515.310000002</v>
      </c>
      <c r="LO14" s="603">
        <v>9797628.3000000007</v>
      </c>
      <c r="LP14" s="603">
        <v>8198686.7599999998</v>
      </c>
      <c r="LQ14" s="603">
        <v>5211443.22</v>
      </c>
      <c r="LR14" s="603">
        <v>20467815.960000001</v>
      </c>
      <c r="LS14" s="603">
        <v>6729590.29</v>
      </c>
      <c r="LT14" s="603">
        <v>80045460.599999994</v>
      </c>
      <c r="LU14" s="603">
        <v>20364573.890000001</v>
      </c>
      <c r="LV14" s="603">
        <v>11180010.119999999</v>
      </c>
      <c r="LW14" s="603">
        <v>159901430.46000001</v>
      </c>
      <c r="LX14" s="603">
        <v>68405310.099999994</v>
      </c>
      <c r="LY14" s="603">
        <v>97789406.179999992</v>
      </c>
      <c r="LZ14" s="603">
        <v>31487042.730000004</v>
      </c>
      <c r="MA14" s="603">
        <v>13904172.49</v>
      </c>
      <c r="MB14" s="603">
        <v>17587922.18</v>
      </c>
      <c r="MC14" s="603">
        <v>12215984.399999999</v>
      </c>
      <c r="MD14" s="603">
        <v>11426664.16</v>
      </c>
      <c r="ME14" s="603">
        <v>13741483.33</v>
      </c>
      <c r="MF14" s="603">
        <v>10153094.58</v>
      </c>
      <c r="MG14" s="603">
        <v>26609690.490000002</v>
      </c>
      <c r="MH14" s="603">
        <v>15023194.610000001</v>
      </c>
      <c r="MI14" s="603">
        <v>185032210.97</v>
      </c>
      <c r="MJ14" s="603">
        <v>10498811.41</v>
      </c>
      <c r="MK14" s="603">
        <v>5375963.4899999993</v>
      </c>
      <c r="ML14" s="603">
        <v>4601000.5999999996</v>
      </c>
      <c r="MM14" s="603">
        <v>5494981.3799999999</v>
      </c>
      <c r="MN14" s="603">
        <v>8062969.2899999991</v>
      </c>
      <c r="MO14" s="603">
        <v>9506765.9699999988</v>
      </c>
      <c r="MP14" s="603">
        <v>6525259.7000000002</v>
      </c>
      <c r="MQ14" s="603">
        <v>10684508.649999999</v>
      </c>
      <c r="MR14" s="603">
        <v>5792773.8599999994</v>
      </c>
      <c r="MS14" s="603">
        <v>14428017.239999998</v>
      </c>
      <c r="MT14" s="603">
        <v>4178886.05</v>
      </c>
      <c r="MU14" s="603">
        <v>146990602.84</v>
      </c>
      <c r="MV14" s="603">
        <v>4869276.58</v>
      </c>
      <c r="MW14" s="603">
        <v>12353982.76</v>
      </c>
      <c r="MX14" s="603">
        <v>25671545.289999999</v>
      </c>
      <c r="MY14" s="603">
        <v>18754367.690000001</v>
      </c>
      <c r="MZ14" s="603">
        <v>2206766.13</v>
      </c>
      <c r="NA14" s="603">
        <v>26946573.84</v>
      </c>
      <c r="NB14" s="603">
        <v>20788024.059999999</v>
      </c>
      <c r="NC14" s="603">
        <v>51158565.340000004</v>
      </c>
      <c r="ND14" s="603">
        <v>3727830.31</v>
      </c>
      <c r="NE14" s="603">
        <v>14866003.310000001</v>
      </c>
      <c r="NF14" s="603">
        <v>252768720.92000002</v>
      </c>
      <c r="NG14" s="603">
        <v>64291243.640000001</v>
      </c>
      <c r="NH14" s="603">
        <v>7898285.5199999996</v>
      </c>
      <c r="NI14" s="603">
        <v>132137574.68000002</v>
      </c>
      <c r="NJ14" s="603">
        <v>17869960.149999999</v>
      </c>
      <c r="NK14" s="603">
        <v>32207830.270000003</v>
      </c>
      <c r="NL14" s="603">
        <v>67852460.840000004</v>
      </c>
      <c r="NM14" s="603">
        <v>87162652.280000001</v>
      </c>
      <c r="NN14" s="603">
        <v>7296544.6500000004</v>
      </c>
      <c r="NO14" s="603">
        <v>18405953.789999999</v>
      </c>
      <c r="NP14" s="603">
        <v>11682567.060000001</v>
      </c>
      <c r="NQ14" s="603">
        <v>9918309.1099999994</v>
      </c>
      <c r="NR14" s="603">
        <v>66397996.580000006</v>
      </c>
      <c r="NS14" s="603">
        <v>11130217.27</v>
      </c>
      <c r="NT14" s="603">
        <v>21235510.350000001</v>
      </c>
      <c r="NU14" s="603">
        <v>9648253.5399999991</v>
      </c>
      <c r="NV14" s="603">
        <v>16444121.199999999</v>
      </c>
      <c r="NW14" s="603">
        <v>4982007.9000000004</v>
      </c>
      <c r="NX14" s="603">
        <v>15226090.33</v>
      </c>
      <c r="NY14" s="603">
        <v>108669967.70999999</v>
      </c>
      <c r="NZ14" s="603">
        <v>24841831.600000001</v>
      </c>
      <c r="OA14" s="603">
        <v>7904488.3000000007</v>
      </c>
      <c r="OB14" s="603">
        <v>37870749.030000001</v>
      </c>
      <c r="OC14" s="603">
        <v>6979121.2200000007</v>
      </c>
      <c r="OD14" s="603">
        <v>20388663.920000002</v>
      </c>
      <c r="OE14" s="603">
        <v>4175346.2700000005</v>
      </c>
      <c r="OF14" s="603">
        <v>133840660.39999999</v>
      </c>
      <c r="OG14" s="603">
        <v>39727590.160000004</v>
      </c>
      <c r="OH14" s="603">
        <v>10170231.710000001</v>
      </c>
      <c r="OI14" s="603">
        <v>34447862.270000003</v>
      </c>
      <c r="OJ14" s="603">
        <v>8508723.5599999987</v>
      </c>
      <c r="OK14" s="603">
        <v>3299700.3600000003</v>
      </c>
      <c r="OL14" s="603">
        <v>10584871.699999999</v>
      </c>
      <c r="OM14" s="603">
        <v>7377480.8100000005</v>
      </c>
      <c r="ON14" s="603">
        <v>7827318.0999999996</v>
      </c>
      <c r="OO14" s="603">
        <v>89185144.370000005</v>
      </c>
      <c r="OP14" s="603">
        <v>36721345.129999995</v>
      </c>
      <c r="OQ14" s="603">
        <v>232198761.24000001</v>
      </c>
      <c r="OR14" s="603">
        <v>22367651.759999998</v>
      </c>
      <c r="OS14" s="603">
        <v>19217040.09</v>
      </c>
      <c r="OT14" s="603">
        <v>8135291.1600000001</v>
      </c>
      <c r="OU14" s="603">
        <v>37452852.189999998</v>
      </c>
      <c r="OV14" s="603">
        <v>12755454.74</v>
      </c>
      <c r="OW14" s="603">
        <v>11401799.640000001</v>
      </c>
      <c r="OX14" s="603">
        <v>17379109.539999999</v>
      </c>
      <c r="OY14" s="603">
        <v>15216273.09</v>
      </c>
      <c r="OZ14" s="603">
        <v>64783169.299999997</v>
      </c>
      <c r="PA14" s="603">
        <v>21338760.98</v>
      </c>
      <c r="PB14" s="603">
        <v>8800999.4000000004</v>
      </c>
      <c r="PC14" s="603">
        <v>12282839.26</v>
      </c>
      <c r="PD14" s="603">
        <v>112492809.82000001</v>
      </c>
      <c r="PE14" s="603">
        <v>4034958.92</v>
      </c>
      <c r="PF14" s="603">
        <v>21519076.18</v>
      </c>
      <c r="PG14" s="603">
        <v>4836102.41</v>
      </c>
      <c r="PH14" s="603">
        <v>8372899.8899999997</v>
      </c>
      <c r="PI14" s="603">
        <v>17519249.850000001</v>
      </c>
      <c r="PJ14" s="603">
        <v>6208646.4800000004</v>
      </c>
      <c r="PK14" s="603">
        <v>3440807.1799999997</v>
      </c>
      <c r="PL14" s="603">
        <v>10764683.790000001</v>
      </c>
      <c r="PM14" s="603">
        <v>9512514.1999999993</v>
      </c>
      <c r="PN14" s="603">
        <v>13176818.109999999</v>
      </c>
      <c r="PO14" s="603">
        <v>16809878.280000001</v>
      </c>
      <c r="PP14" s="603">
        <v>5096917.33</v>
      </c>
      <c r="PQ14" s="603">
        <v>23172966.969999999</v>
      </c>
      <c r="PR14" s="603">
        <v>13647555.83</v>
      </c>
      <c r="PS14" s="603">
        <v>4184426.49</v>
      </c>
      <c r="PT14" s="603">
        <v>26502403.27</v>
      </c>
      <c r="PU14" s="603">
        <v>7003703.5800000001</v>
      </c>
      <c r="PV14" s="603">
        <v>318711607.30999994</v>
      </c>
      <c r="PW14" s="603">
        <v>7021875.0700000003</v>
      </c>
      <c r="PX14" s="603">
        <v>7117021.3300000001</v>
      </c>
      <c r="PY14" s="603">
        <v>11724999.280000001</v>
      </c>
      <c r="PZ14" s="603">
        <v>66078675.259999998</v>
      </c>
      <c r="QA14" s="603">
        <v>7704598.2700000005</v>
      </c>
      <c r="QB14" s="603">
        <v>16400247.99</v>
      </c>
      <c r="QC14" s="603">
        <v>4300547.2</v>
      </c>
      <c r="QD14" s="603">
        <v>22817847.740000002</v>
      </c>
      <c r="QE14" s="603">
        <v>6773916.4800000004</v>
      </c>
      <c r="QF14" s="603">
        <v>58640451.559999995</v>
      </c>
      <c r="QG14" s="603">
        <v>8332215.2199999997</v>
      </c>
      <c r="QH14" s="603">
        <v>5042352.9800000004</v>
      </c>
      <c r="QI14" s="603">
        <v>11011643.290000001</v>
      </c>
      <c r="QJ14" s="603">
        <v>11094462.57</v>
      </c>
      <c r="QK14" s="603">
        <v>11549126.710000001</v>
      </c>
      <c r="QL14" s="603">
        <v>3786768.39</v>
      </c>
      <c r="QM14" s="603">
        <v>10181729.15</v>
      </c>
      <c r="QN14" s="603">
        <v>5174843.92</v>
      </c>
      <c r="QO14" s="603">
        <v>25486712.240000002</v>
      </c>
      <c r="QP14" s="603">
        <v>32759556.57</v>
      </c>
      <c r="QQ14" s="603">
        <v>6364797.8199999994</v>
      </c>
      <c r="QR14" s="603">
        <v>4450744.9800000004</v>
      </c>
      <c r="QS14" s="603">
        <v>9240502.0999999996</v>
      </c>
      <c r="QT14" s="603">
        <v>15562768.780000001</v>
      </c>
      <c r="QU14" s="603">
        <v>182999.5</v>
      </c>
      <c r="QV14" s="603">
        <v>89640931.449999988</v>
      </c>
      <c r="QW14" s="603">
        <v>5721606.6699999999</v>
      </c>
      <c r="QX14" s="603">
        <v>31829718.25</v>
      </c>
      <c r="QY14" s="603">
        <v>7713884.3200000003</v>
      </c>
      <c r="QZ14" s="603">
        <v>6059194.04</v>
      </c>
      <c r="RA14" s="603">
        <v>30173338.699999999</v>
      </c>
      <c r="RB14" s="603">
        <v>9983152.629999999</v>
      </c>
      <c r="RC14" s="603">
        <v>14471356.76</v>
      </c>
      <c r="RD14" s="603">
        <v>17989175.66</v>
      </c>
      <c r="RE14" s="603">
        <v>10980343.420000002</v>
      </c>
      <c r="RF14" s="603">
        <v>6533556.0999999996</v>
      </c>
      <c r="RG14" s="603">
        <v>8629027.8300000001</v>
      </c>
      <c r="RH14" s="603">
        <v>5462874.21</v>
      </c>
      <c r="RI14" s="603">
        <v>143706132.97999999</v>
      </c>
      <c r="RJ14" s="603">
        <v>29496836.409999996</v>
      </c>
      <c r="RK14" s="603">
        <v>7997190.1400000006</v>
      </c>
      <c r="RL14" s="603">
        <v>10150559.15</v>
      </c>
      <c r="RM14" s="603">
        <v>6700005.3399999999</v>
      </c>
      <c r="RN14" s="603">
        <v>13913813.26</v>
      </c>
      <c r="RO14" s="603">
        <v>15684773.949999999</v>
      </c>
      <c r="RP14" s="603">
        <v>7253404.75</v>
      </c>
      <c r="RQ14" s="603">
        <v>10301783.890000001</v>
      </c>
      <c r="RR14" s="603">
        <v>16696834.27</v>
      </c>
      <c r="RS14" s="603">
        <v>21053992.199999999</v>
      </c>
      <c r="RT14" s="603">
        <v>4297293.13</v>
      </c>
      <c r="RU14" s="603">
        <v>5832450.7400000002</v>
      </c>
      <c r="RV14" s="603">
        <v>21767265.600000001</v>
      </c>
      <c r="RW14" s="603">
        <v>4154454.51</v>
      </c>
      <c r="RX14" s="603">
        <v>11303133.550000001</v>
      </c>
      <c r="RY14" s="603">
        <v>6029488.0399999991</v>
      </c>
      <c r="RZ14" s="603">
        <v>3085971.77</v>
      </c>
      <c r="SA14" s="603">
        <v>5283162</v>
      </c>
      <c r="SB14" s="603">
        <v>2549888.6800000002</v>
      </c>
      <c r="SC14" s="603">
        <v>44577023.280000001</v>
      </c>
      <c r="SD14" s="603">
        <v>3259747.4</v>
      </c>
      <c r="SE14" s="603">
        <v>6126493.2699999996</v>
      </c>
      <c r="SF14" s="603">
        <v>7485072.1200000001</v>
      </c>
      <c r="SG14" s="603">
        <v>4622328.72</v>
      </c>
      <c r="SH14" s="603">
        <v>6777649</v>
      </c>
      <c r="SI14" s="603">
        <v>18073005.780000001</v>
      </c>
      <c r="SJ14" s="603">
        <v>13569676</v>
      </c>
      <c r="SK14" s="603">
        <v>5888821.1400000006</v>
      </c>
      <c r="SL14" s="603">
        <v>8381410.6000000006</v>
      </c>
      <c r="SM14" s="603">
        <v>42103926.810000002</v>
      </c>
      <c r="SN14" s="603">
        <v>3332680.9400000004</v>
      </c>
      <c r="SO14" s="603">
        <v>49863131.559999995</v>
      </c>
      <c r="SP14" s="603">
        <v>19629948.129999999</v>
      </c>
      <c r="SQ14" s="603">
        <v>20578516.240000002</v>
      </c>
      <c r="SR14" s="603">
        <v>22969856.940000001</v>
      </c>
      <c r="SS14" s="603">
        <v>12247693.200000001</v>
      </c>
      <c r="ST14" s="603">
        <v>17008995.469999999</v>
      </c>
      <c r="SU14" s="603">
        <v>13812328.460000001</v>
      </c>
      <c r="SV14" s="603">
        <v>4801150.13</v>
      </c>
      <c r="SW14" s="603">
        <v>59352016.279999994</v>
      </c>
      <c r="SX14" s="603">
        <v>8911581.1500000004</v>
      </c>
      <c r="SY14" s="603">
        <v>20242928.719999999</v>
      </c>
      <c r="SZ14" s="603">
        <v>7887538.7599999998</v>
      </c>
      <c r="TA14" s="603">
        <v>3049853.1</v>
      </c>
      <c r="TB14" s="603">
        <v>6135672.4799999995</v>
      </c>
      <c r="TC14" s="603">
        <v>3655793.98</v>
      </c>
      <c r="TD14" s="603">
        <v>17501975.359999999</v>
      </c>
      <c r="TE14" s="603">
        <v>6259271.8799999999</v>
      </c>
      <c r="TF14" s="603">
        <v>6799385.71</v>
      </c>
      <c r="TG14" s="603">
        <v>13418237.74</v>
      </c>
      <c r="TH14" s="603">
        <v>13354910.779999999</v>
      </c>
      <c r="TI14" s="603">
        <v>29450490.879999999</v>
      </c>
      <c r="TJ14" s="603">
        <v>7106144.2800000003</v>
      </c>
      <c r="TK14" s="603">
        <v>132235293.42000002</v>
      </c>
      <c r="TL14" s="603">
        <v>10597151.200000001</v>
      </c>
      <c r="TM14" s="603">
        <v>3366367.01</v>
      </c>
      <c r="TN14" s="603">
        <v>13875701.24</v>
      </c>
      <c r="TO14" s="603">
        <v>9002568.8499999996</v>
      </c>
      <c r="TP14" s="603">
        <v>5320946.71</v>
      </c>
      <c r="TQ14" s="603">
        <v>2591692.66</v>
      </c>
      <c r="TR14" s="603">
        <v>27011976.689999998</v>
      </c>
      <c r="TS14" s="603">
        <v>4920336.7300000004</v>
      </c>
      <c r="TT14" s="603">
        <v>25047935.650000002</v>
      </c>
      <c r="TU14" s="603">
        <v>9057401.3200000003</v>
      </c>
      <c r="TV14" s="603">
        <v>11475401.959999999</v>
      </c>
      <c r="TW14" s="603">
        <v>4425711.7699999996</v>
      </c>
      <c r="TX14" s="603">
        <v>15900011.620000001</v>
      </c>
      <c r="TY14" s="603">
        <v>4395956.18</v>
      </c>
      <c r="TZ14" s="603">
        <v>5932319.8399999999</v>
      </c>
      <c r="UA14" s="603">
        <v>36664890.730000004</v>
      </c>
      <c r="UB14" s="603">
        <v>8772538.7899999991</v>
      </c>
      <c r="UC14" s="603">
        <v>59993055.57</v>
      </c>
      <c r="UD14" s="603">
        <v>17376571.240000002</v>
      </c>
      <c r="UE14" s="603">
        <v>7358364.54</v>
      </c>
      <c r="UF14" s="603">
        <v>13359587.949999999</v>
      </c>
      <c r="UG14" s="603">
        <v>54212634.430000007</v>
      </c>
      <c r="UH14" s="603">
        <v>3678903.83</v>
      </c>
      <c r="UI14" s="603">
        <v>3884633.42</v>
      </c>
      <c r="UJ14" s="603">
        <v>8954591.2899999991</v>
      </c>
      <c r="UK14" s="603">
        <v>4086964.4699999997</v>
      </c>
      <c r="UL14" s="603">
        <v>49787369.299999997</v>
      </c>
      <c r="UM14" s="603">
        <v>17529610.09</v>
      </c>
      <c r="UN14" s="603">
        <v>8529696.4100000001</v>
      </c>
      <c r="UO14" s="603">
        <v>6155606.4000000004</v>
      </c>
      <c r="UP14" s="603">
        <v>10356357.67</v>
      </c>
      <c r="UQ14" s="603">
        <v>4750186.0199999996</v>
      </c>
      <c r="UR14" s="603">
        <v>178875973.08000004</v>
      </c>
      <c r="US14" s="603">
        <v>10069216.9</v>
      </c>
      <c r="UT14" s="603">
        <v>19349585.140000001</v>
      </c>
      <c r="UU14" s="603">
        <v>30082505.540000003</v>
      </c>
      <c r="UV14" s="603">
        <v>3712675.52</v>
      </c>
      <c r="UW14" s="603">
        <v>18258914.93</v>
      </c>
      <c r="UX14" s="603">
        <v>17986514.82</v>
      </c>
      <c r="UY14" s="603">
        <v>4873561.91</v>
      </c>
      <c r="UZ14" s="603">
        <v>7543479.3900000006</v>
      </c>
      <c r="VA14" s="603">
        <v>10497775.629999999</v>
      </c>
      <c r="VB14" s="603">
        <v>7430907.4000000004</v>
      </c>
      <c r="VC14" s="603">
        <v>14032396.08</v>
      </c>
      <c r="VD14" s="603">
        <v>10184319.789999999</v>
      </c>
      <c r="VE14" s="603">
        <v>13187889</v>
      </c>
      <c r="VF14" s="603">
        <v>5671552.5800000001</v>
      </c>
      <c r="VG14" s="603">
        <v>4171399.2199999997</v>
      </c>
      <c r="VH14" s="603">
        <v>9496797.5600000005</v>
      </c>
      <c r="VI14" s="603">
        <v>6563467.6099999994</v>
      </c>
      <c r="VJ14" s="603">
        <v>20362077.850000001</v>
      </c>
      <c r="VK14" s="603">
        <v>4167871.1399999997</v>
      </c>
      <c r="VL14" s="603">
        <v>3381986.54</v>
      </c>
      <c r="VM14" s="603">
        <v>4942364.9800000004</v>
      </c>
      <c r="VN14" s="603">
        <v>89105488.290000007</v>
      </c>
      <c r="VO14" s="603">
        <v>23722011.710000001</v>
      </c>
      <c r="VP14" s="603">
        <v>14981912.279999999</v>
      </c>
      <c r="VQ14" s="603">
        <v>13318768</v>
      </c>
      <c r="VR14" s="603">
        <v>21700937.449999999</v>
      </c>
      <c r="VS14" s="603">
        <v>17818454.219999999</v>
      </c>
      <c r="VT14" s="603">
        <v>14700561.549999999</v>
      </c>
      <c r="VU14" s="603">
        <v>6688833.8399999999</v>
      </c>
      <c r="VV14" s="603">
        <v>12502031.210000001</v>
      </c>
      <c r="VW14" s="603">
        <v>25452948.319999997</v>
      </c>
      <c r="VX14" s="603">
        <v>40155339.189999998</v>
      </c>
      <c r="VY14" s="603">
        <v>15352071.16</v>
      </c>
      <c r="VZ14" s="603">
        <v>8906372.3599999994</v>
      </c>
      <c r="WA14" s="603">
        <v>9729458.5599999987</v>
      </c>
      <c r="WB14" s="603">
        <v>8705236.4399999995</v>
      </c>
      <c r="WC14" s="603">
        <v>332509448.91000003</v>
      </c>
      <c r="WD14" s="603">
        <v>10559901.619999999</v>
      </c>
      <c r="WE14" s="603">
        <v>7889894.9900000002</v>
      </c>
      <c r="WF14" s="603">
        <v>5488472.3699999992</v>
      </c>
      <c r="WG14" s="603">
        <v>3596155.46</v>
      </c>
      <c r="WH14" s="603">
        <v>7413029.46</v>
      </c>
      <c r="WI14" s="603">
        <v>25556556.77</v>
      </c>
      <c r="WJ14" s="603">
        <v>35440454.239999995</v>
      </c>
      <c r="WK14" s="603">
        <v>15119413.260000002</v>
      </c>
      <c r="WL14" s="603">
        <v>10868898</v>
      </c>
      <c r="WM14" s="603">
        <v>7581227.4099999992</v>
      </c>
      <c r="WN14" s="603">
        <v>18130271.810000002</v>
      </c>
      <c r="WO14" s="603">
        <v>6100854.1699999999</v>
      </c>
      <c r="WP14" s="603">
        <v>19886080.059999999</v>
      </c>
      <c r="WQ14" s="603">
        <v>21175032.619999997</v>
      </c>
      <c r="WR14" s="603">
        <v>6935381.8200000003</v>
      </c>
      <c r="WS14" s="603">
        <v>9514311.1999999993</v>
      </c>
      <c r="WT14" s="603">
        <v>12381948.449999999</v>
      </c>
      <c r="WU14" s="603">
        <v>9623786.4699999988</v>
      </c>
      <c r="WV14" s="603">
        <v>15229903.350000001</v>
      </c>
      <c r="WW14" s="603">
        <v>46277908.079999998</v>
      </c>
      <c r="WX14" s="603">
        <v>6334732.5199999996</v>
      </c>
      <c r="WY14" s="603">
        <v>4570640.38</v>
      </c>
      <c r="WZ14" s="603">
        <v>1296624.2400000002</v>
      </c>
      <c r="XA14" s="603">
        <v>7514446.0500000007</v>
      </c>
      <c r="XB14" s="603">
        <v>4129809.08</v>
      </c>
      <c r="XC14" s="603">
        <v>5203197.8499999996</v>
      </c>
      <c r="XD14" s="603">
        <v>3424119.7800000003</v>
      </c>
      <c r="XE14" s="603">
        <v>33899133.730000004</v>
      </c>
      <c r="XF14" s="603">
        <v>5289685.68</v>
      </c>
      <c r="XG14" s="603">
        <v>3958824.73</v>
      </c>
      <c r="XH14" s="603">
        <v>2733531.15</v>
      </c>
      <c r="XI14" s="603">
        <v>5987062.0700000003</v>
      </c>
      <c r="XJ14" s="603">
        <v>186466933.41000003</v>
      </c>
      <c r="XK14" s="603">
        <v>41418562.339999996</v>
      </c>
      <c r="XL14" s="603">
        <v>22508483.609999999</v>
      </c>
      <c r="XM14" s="603">
        <v>54035506.930000007</v>
      </c>
      <c r="XN14" s="603">
        <v>22168728.640000001</v>
      </c>
      <c r="XO14" s="603">
        <v>20327800.93</v>
      </c>
      <c r="XP14" s="603">
        <v>38371057.43</v>
      </c>
      <c r="XQ14" s="603">
        <v>15322186.83</v>
      </c>
      <c r="XR14" s="603">
        <v>18210050.09</v>
      </c>
      <c r="XS14" s="603">
        <v>34475863.43</v>
      </c>
      <c r="XT14" s="603">
        <v>27065951.689999998</v>
      </c>
      <c r="XU14" s="603">
        <v>15708254.780000001</v>
      </c>
      <c r="XV14" s="603">
        <v>17670681.550000001</v>
      </c>
      <c r="XW14" s="603">
        <v>16332924.579999998</v>
      </c>
      <c r="XX14" s="603">
        <v>25832674.669999998</v>
      </c>
      <c r="XY14" s="603">
        <v>22506185.030000001</v>
      </c>
      <c r="XZ14" s="603">
        <v>12493319.539999999</v>
      </c>
      <c r="YA14" s="603">
        <v>11764894.209999999</v>
      </c>
      <c r="YB14" s="603">
        <v>8387749.04</v>
      </c>
      <c r="YC14" s="603">
        <v>14699544.440000001</v>
      </c>
      <c r="YD14" s="603">
        <v>11921589.129999999</v>
      </c>
      <c r="YE14" s="603">
        <v>11139147.780000001</v>
      </c>
      <c r="YF14" s="603">
        <v>11463698.74</v>
      </c>
      <c r="YG14" s="603">
        <v>177291768.61000001</v>
      </c>
      <c r="YH14" s="603">
        <v>16415933.65</v>
      </c>
      <c r="YI14" s="603">
        <v>25944783.460000001</v>
      </c>
      <c r="YJ14" s="603">
        <v>14141550.75</v>
      </c>
      <c r="YK14" s="603">
        <v>28188412.460000001</v>
      </c>
      <c r="YL14" s="603">
        <v>16719556.539999999</v>
      </c>
      <c r="YM14" s="603">
        <v>48754313.280000001</v>
      </c>
      <c r="YN14" s="603">
        <v>9939821.2100000009</v>
      </c>
      <c r="YO14" s="603">
        <v>13682204.91</v>
      </c>
      <c r="YP14" s="603">
        <v>59522670.759999998</v>
      </c>
      <c r="YQ14" s="603">
        <v>19120538.699999999</v>
      </c>
      <c r="YR14" s="603">
        <v>7845442.0800000001</v>
      </c>
      <c r="YS14" s="603">
        <v>10735895.27</v>
      </c>
      <c r="YT14" s="603">
        <v>15225247</v>
      </c>
      <c r="YU14" s="603">
        <v>28638303.609999999</v>
      </c>
      <c r="YV14" s="603">
        <v>4619467.66</v>
      </c>
      <c r="YW14" s="603">
        <v>11213428.780000001</v>
      </c>
      <c r="YX14" s="603">
        <v>50045583.460000001</v>
      </c>
      <c r="YY14" s="603">
        <v>10986993.91</v>
      </c>
      <c r="YZ14" s="603">
        <v>6809250.1899999995</v>
      </c>
      <c r="ZA14" s="603">
        <v>7876977.7300000004</v>
      </c>
      <c r="ZB14" s="603">
        <v>9705258.1799999997</v>
      </c>
      <c r="ZC14" s="603">
        <v>14525651.960000001</v>
      </c>
      <c r="ZD14" s="603">
        <v>9805125.3300000001</v>
      </c>
      <c r="ZE14" s="603">
        <v>49346119.759999998</v>
      </c>
      <c r="ZF14" s="603">
        <v>6750232.2300000004</v>
      </c>
      <c r="ZG14" s="603">
        <v>11183104.449999999</v>
      </c>
      <c r="ZH14" s="603">
        <v>8889583.3599999994</v>
      </c>
      <c r="ZI14" s="603">
        <v>7050524.2200000007</v>
      </c>
      <c r="ZJ14" s="603">
        <v>14264265.060000001</v>
      </c>
      <c r="ZK14" s="603">
        <v>7765263.5899999999</v>
      </c>
      <c r="ZL14" s="603">
        <v>4858539.3599999994</v>
      </c>
      <c r="ZM14" s="603">
        <v>13862731.119999999</v>
      </c>
      <c r="ZN14" s="603">
        <v>148029040.03999999</v>
      </c>
      <c r="ZO14" s="603">
        <v>13557903.469999999</v>
      </c>
      <c r="ZP14" s="603">
        <v>16000225.34</v>
      </c>
      <c r="ZQ14" s="603">
        <v>24895700.670000006</v>
      </c>
      <c r="ZR14" s="603">
        <v>19044887.079999998</v>
      </c>
      <c r="ZS14" s="603">
        <v>5633932.7800000003</v>
      </c>
      <c r="ZT14" s="603">
        <v>10546417.789999999</v>
      </c>
      <c r="ZU14" s="603">
        <v>12173610.23</v>
      </c>
      <c r="ZV14" s="603">
        <v>20108165.969999999</v>
      </c>
      <c r="ZW14" s="603">
        <v>22441062.979999997</v>
      </c>
      <c r="ZX14" s="603">
        <v>3169020.3</v>
      </c>
      <c r="ZY14" s="603">
        <v>4872573.01</v>
      </c>
      <c r="ZZ14" s="603">
        <v>10032752.09</v>
      </c>
      <c r="AAA14" s="603">
        <v>13823446.99</v>
      </c>
      <c r="AAB14" s="603">
        <v>19819883.640000001</v>
      </c>
      <c r="AAC14" s="603">
        <v>5758760.2000000002</v>
      </c>
      <c r="AAD14" s="603">
        <v>7975900.9800000004</v>
      </c>
      <c r="AAE14" s="603">
        <v>8357731.54</v>
      </c>
      <c r="AAF14" s="603">
        <v>4370239.75</v>
      </c>
      <c r="AAG14" s="603">
        <v>3980816.31</v>
      </c>
      <c r="AAH14" s="603">
        <v>4196914.0999999996</v>
      </c>
      <c r="AAI14" s="603">
        <v>3612832.52</v>
      </c>
      <c r="AAJ14" s="603">
        <v>37336287.339999996</v>
      </c>
      <c r="AAK14" s="603">
        <v>7055235.0999999996</v>
      </c>
      <c r="AAL14" s="603">
        <v>7118407.46</v>
      </c>
      <c r="AAM14" s="603">
        <v>8942623.5300000012</v>
      </c>
      <c r="AAN14" s="603">
        <v>6874950.8700000001</v>
      </c>
      <c r="AAO14" s="603">
        <v>15799947.869999999</v>
      </c>
      <c r="AAP14" s="603">
        <v>6136768.0300000003</v>
      </c>
      <c r="AAQ14" s="603">
        <v>285520100.53000003</v>
      </c>
      <c r="AAR14" s="603">
        <v>23021066.109999999</v>
      </c>
      <c r="AAS14" s="603">
        <v>13002638.109999999</v>
      </c>
      <c r="AAT14" s="603">
        <v>28719641.109999999</v>
      </c>
      <c r="AAU14" s="603">
        <v>21187557.129999999</v>
      </c>
      <c r="AAV14" s="603">
        <v>18287537.079999998</v>
      </c>
      <c r="AAW14" s="603">
        <v>24589762.16</v>
      </c>
      <c r="AAX14" s="603">
        <v>36750132.370000005</v>
      </c>
      <c r="AAY14" s="603">
        <v>33521553.77</v>
      </c>
      <c r="AAZ14" s="603">
        <v>15281995.199999999</v>
      </c>
      <c r="ABA14" s="603">
        <v>84893618.539999992</v>
      </c>
      <c r="ABB14" s="603">
        <v>39305716.299999997</v>
      </c>
      <c r="ABC14" s="603">
        <v>37398318.090000004</v>
      </c>
      <c r="ABD14" s="603">
        <v>16335264.369999999</v>
      </c>
      <c r="ABE14" s="603">
        <v>12828396.289999999</v>
      </c>
      <c r="ABF14" s="603">
        <v>12902688.6</v>
      </c>
      <c r="ABG14" s="603">
        <v>8401715.0600000005</v>
      </c>
      <c r="ABH14" s="603">
        <v>11766750.359999999</v>
      </c>
      <c r="ABI14" s="603">
        <v>22702509.329999998</v>
      </c>
      <c r="ABJ14" s="603">
        <v>54287823.609999999</v>
      </c>
      <c r="ABK14" s="603">
        <v>98390005.460000008</v>
      </c>
      <c r="ABL14" s="603">
        <v>14183468.189999999</v>
      </c>
      <c r="ABM14" s="603">
        <v>8993615.9100000001</v>
      </c>
      <c r="ABN14" s="603">
        <v>9513369.7199999988</v>
      </c>
      <c r="ABO14" s="603">
        <v>11198673.34</v>
      </c>
      <c r="ABP14" s="603">
        <v>12310262.15</v>
      </c>
      <c r="ABQ14" s="603">
        <v>82954414.929999992</v>
      </c>
      <c r="ABR14" s="603">
        <v>8715899.540000001</v>
      </c>
      <c r="ABS14" s="603">
        <v>6059540.8599999994</v>
      </c>
      <c r="ABT14" s="603">
        <v>8038406.4800000004</v>
      </c>
      <c r="ABU14" s="603">
        <v>8559592.3599999994</v>
      </c>
      <c r="ABV14" s="603">
        <v>9257513.8800000008</v>
      </c>
      <c r="ABW14" s="603">
        <v>7231204.1600000001</v>
      </c>
      <c r="ABX14" s="603">
        <v>11779529.66</v>
      </c>
      <c r="ABY14" s="603">
        <v>2857474.96</v>
      </c>
      <c r="ABZ14" s="603">
        <v>136043858.69</v>
      </c>
      <c r="ACA14" s="603">
        <v>13137308.719999999</v>
      </c>
      <c r="ACB14" s="603">
        <v>16083491.75</v>
      </c>
      <c r="ACC14" s="603">
        <v>5499339.1299999999</v>
      </c>
      <c r="ACD14" s="603">
        <v>10984830.9</v>
      </c>
      <c r="ACE14" s="603">
        <v>32950172.509999998</v>
      </c>
      <c r="ACF14" s="603">
        <v>14303546.719999999</v>
      </c>
      <c r="ACG14" s="603">
        <v>14745252.789999999</v>
      </c>
      <c r="ACH14" s="603">
        <v>15534086.07</v>
      </c>
      <c r="ACI14" s="603">
        <v>18478516.510000002</v>
      </c>
      <c r="ACJ14" s="603">
        <v>15031466.57</v>
      </c>
      <c r="ACK14" s="603">
        <v>164108765.25999999</v>
      </c>
      <c r="ACL14" s="603">
        <v>9599982.1999999993</v>
      </c>
      <c r="ACM14" s="603">
        <v>13422057.220000001</v>
      </c>
      <c r="ACN14" s="603">
        <v>11035597.050000001</v>
      </c>
      <c r="ACO14" s="603">
        <v>5310561.8600000003</v>
      </c>
      <c r="ACP14" s="603">
        <v>6235201.5300000003</v>
      </c>
      <c r="ACQ14" s="603">
        <v>4601253.63</v>
      </c>
      <c r="ACR14" s="603">
        <v>33861428.359999999</v>
      </c>
      <c r="ACS14" s="603">
        <v>27901897.220000003</v>
      </c>
      <c r="ACT14" s="603">
        <v>4535339.3900000006</v>
      </c>
      <c r="ACU14" s="603">
        <v>9957930.7199999988</v>
      </c>
      <c r="ACV14" s="603">
        <v>7446972.1799999997</v>
      </c>
      <c r="ACW14" s="603">
        <v>1626752.58</v>
      </c>
      <c r="ACX14" s="603">
        <v>26329201.149999999</v>
      </c>
      <c r="ACY14" s="603">
        <v>9117645.3500000015</v>
      </c>
      <c r="ACZ14" s="603">
        <v>9568881.0899999999</v>
      </c>
      <c r="ADA14" s="603">
        <v>7128625.0099999998</v>
      </c>
      <c r="ADB14" s="603">
        <v>6212942.3300000001</v>
      </c>
      <c r="ADC14" s="603">
        <v>7398873.6699999999</v>
      </c>
      <c r="ADD14" s="603">
        <v>5801644.5</v>
      </c>
      <c r="ADE14" s="603">
        <v>5014085.4700000007</v>
      </c>
      <c r="ADF14" s="603">
        <v>2594267.09</v>
      </c>
      <c r="ADG14" s="603">
        <v>6078700.6500000004</v>
      </c>
      <c r="ADH14" s="603">
        <v>24155068.950000003</v>
      </c>
      <c r="ADI14" s="603">
        <v>25100356.240000002</v>
      </c>
      <c r="ADJ14" s="603">
        <v>3896587.3600000003</v>
      </c>
      <c r="ADK14" s="603">
        <v>5980890.25</v>
      </c>
      <c r="ADL14" s="603">
        <v>5707591.04</v>
      </c>
      <c r="ADM14" s="603">
        <v>4229776.2600000007</v>
      </c>
      <c r="ADN14" s="603">
        <v>12436308.960000001</v>
      </c>
      <c r="ADO14" s="603">
        <v>8837955.9499999993</v>
      </c>
      <c r="ADP14" s="603">
        <v>6439586.0299999993</v>
      </c>
      <c r="ADQ14" s="603">
        <v>186431055.34999999</v>
      </c>
      <c r="ADR14" s="603">
        <v>32058807.690000001</v>
      </c>
      <c r="ADS14" s="603">
        <v>44000007.349999994</v>
      </c>
      <c r="ADT14" s="603">
        <v>28942860.700000003</v>
      </c>
      <c r="ADU14" s="603">
        <v>43921006.43</v>
      </c>
      <c r="ADV14" s="603">
        <v>4655001.49</v>
      </c>
      <c r="ADW14" s="603">
        <v>5684151.5099999998</v>
      </c>
      <c r="ADX14" s="603">
        <v>13727865.780000001</v>
      </c>
      <c r="ADY14" s="603">
        <v>4682912.51</v>
      </c>
      <c r="ADZ14" s="603">
        <v>1077592.56</v>
      </c>
      <c r="AEA14" s="603">
        <v>147395374.31999999</v>
      </c>
      <c r="AEB14" s="603">
        <v>27684358.809999999</v>
      </c>
      <c r="AEC14" s="603">
        <v>21898880.829999998</v>
      </c>
      <c r="AED14" s="603">
        <v>7492380.1800000006</v>
      </c>
      <c r="AEE14" s="603">
        <v>12193802.880000001</v>
      </c>
      <c r="AEF14" s="603">
        <v>11042916.68</v>
      </c>
      <c r="AEG14" s="603">
        <v>7814506.0700000003</v>
      </c>
      <c r="AEH14" s="603">
        <v>6387863.4699999997</v>
      </c>
      <c r="AEI14" s="603">
        <v>4967858.09</v>
      </c>
      <c r="AEJ14" s="603">
        <v>6830521.0299999993</v>
      </c>
      <c r="AEK14" s="603">
        <v>12948430.1</v>
      </c>
      <c r="AEL14" s="603">
        <v>10561807.18</v>
      </c>
      <c r="AEM14" s="603">
        <v>8764315.8300000001</v>
      </c>
      <c r="AEN14" s="603">
        <v>10624626.51</v>
      </c>
      <c r="AEO14" s="603">
        <v>8442087.629999999</v>
      </c>
      <c r="AEP14" s="603">
        <v>7386570.7400000002</v>
      </c>
      <c r="AEQ14" s="603">
        <v>8160291.2299999995</v>
      </c>
      <c r="AER14" s="603">
        <v>11802026.130000001</v>
      </c>
      <c r="AES14" s="603">
        <v>4381080.63</v>
      </c>
      <c r="AET14" s="603">
        <v>10391310.66</v>
      </c>
      <c r="AEU14" s="603">
        <v>148088171.63</v>
      </c>
      <c r="AEV14" s="603">
        <v>19787518.949999999</v>
      </c>
      <c r="AEW14" s="603">
        <v>10378230.080000002</v>
      </c>
      <c r="AEX14" s="603">
        <v>4689526.28</v>
      </c>
      <c r="AEY14" s="603">
        <v>5476173.5700000003</v>
      </c>
      <c r="AEZ14" s="603">
        <v>6704540.3100000005</v>
      </c>
      <c r="AFA14" s="603">
        <v>5639922.5199999996</v>
      </c>
      <c r="AFB14" s="603">
        <v>12657226.239999998</v>
      </c>
      <c r="AFC14" s="603">
        <v>8084155.8600000003</v>
      </c>
      <c r="AFD14" s="603">
        <v>4886960.67</v>
      </c>
      <c r="AFE14" s="603">
        <v>60319421.120000005</v>
      </c>
      <c r="AFF14" s="603">
        <v>57677121.93</v>
      </c>
      <c r="AFG14" s="603">
        <v>44600465.719999999</v>
      </c>
      <c r="AFH14" s="603">
        <v>12340742.52</v>
      </c>
      <c r="AFI14" s="603">
        <v>32574085.34</v>
      </c>
      <c r="AFJ14" s="603">
        <v>7519902.3200000003</v>
      </c>
      <c r="AFK14" s="603">
        <v>10710836.58</v>
      </c>
      <c r="AFL14" s="603">
        <v>12660297.66</v>
      </c>
      <c r="AFM14" s="603">
        <v>9416924.6099999994</v>
      </c>
      <c r="AFN14" s="603">
        <v>13858384.369999999</v>
      </c>
      <c r="AFO14" s="603">
        <v>17264131.32</v>
      </c>
      <c r="AFP14" s="603">
        <v>5363478.0900000008</v>
      </c>
      <c r="AFQ14" s="603">
        <v>14167841.93</v>
      </c>
      <c r="AFR14" s="603">
        <v>62919460.93</v>
      </c>
      <c r="AFS14" s="603">
        <v>14358740.030000001</v>
      </c>
      <c r="AFT14" s="603">
        <v>10130231.58</v>
      </c>
      <c r="AFU14" s="603">
        <v>8963705.620000001</v>
      </c>
      <c r="AFV14" s="603">
        <v>9248864.4900000002</v>
      </c>
      <c r="AFW14" s="603">
        <v>6470923.6500000004</v>
      </c>
      <c r="AFX14" s="603">
        <v>5592421.9699999997</v>
      </c>
      <c r="AFY14" s="603">
        <v>11187559.76</v>
      </c>
      <c r="AFZ14" s="603">
        <v>11898417.060000001</v>
      </c>
      <c r="AGA14" s="603">
        <v>5866770.9100000001</v>
      </c>
      <c r="AGB14" s="603">
        <v>13167938.68</v>
      </c>
      <c r="AGC14" s="603">
        <v>5628800.4900000002</v>
      </c>
      <c r="AGD14" s="603">
        <v>62845323.590000004</v>
      </c>
      <c r="AGE14" s="603">
        <v>6853232.3100000005</v>
      </c>
      <c r="AGF14" s="603">
        <v>5006617.9300000006</v>
      </c>
      <c r="AGG14" s="603">
        <v>5318204.57</v>
      </c>
      <c r="AGH14" s="603">
        <v>14259008.33</v>
      </c>
      <c r="AGI14" s="603">
        <v>9740839.2699999996</v>
      </c>
      <c r="AGJ14" s="603">
        <v>5621709.29</v>
      </c>
      <c r="AGK14" s="603">
        <v>5506612.96</v>
      </c>
      <c r="AGL14" s="603">
        <v>4475433.24</v>
      </c>
      <c r="AGM14" s="603">
        <v>5962687.5799999991</v>
      </c>
      <c r="AGN14" s="603">
        <v>6674754.1799999997</v>
      </c>
      <c r="AGO14" s="603">
        <v>155086986.59000003</v>
      </c>
      <c r="AGP14" s="603">
        <v>24802579.330000002</v>
      </c>
      <c r="AGQ14" s="603">
        <v>12034156.93</v>
      </c>
      <c r="AGR14" s="603">
        <v>12824123.73</v>
      </c>
      <c r="AGS14" s="603">
        <v>29546979.140000001</v>
      </c>
      <c r="AGT14" s="603">
        <v>8307603.1299999999</v>
      </c>
      <c r="AGU14" s="603">
        <v>10757436.359999999</v>
      </c>
      <c r="AGV14" s="603">
        <v>7477908.6799999997</v>
      </c>
      <c r="AGW14" s="603">
        <v>165496079.81</v>
      </c>
      <c r="AGX14" s="603">
        <v>95936535.409999996</v>
      </c>
      <c r="AGY14" s="603">
        <v>7033132.5700000003</v>
      </c>
      <c r="AGZ14" s="603">
        <v>82448356.25999999</v>
      </c>
      <c r="AHA14" s="603">
        <v>24666108.030000001</v>
      </c>
      <c r="AHB14" s="603">
        <v>18732108.390000001</v>
      </c>
      <c r="AHC14" s="603">
        <v>15649204.890000001</v>
      </c>
      <c r="AHD14" s="603">
        <v>7604974.29</v>
      </c>
      <c r="AHE14" s="603">
        <v>3330734.96</v>
      </c>
      <c r="AHF14" s="603">
        <v>5619198.9900000002</v>
      </c>
      <c r="AHG14" s="603">
        <v>16809103.940000001</v>
      </c>
      <c r="AHH14" s="603">
        <v>13444425.629999999</v>
      </c>
      <c r="AHI14" s="603">
        <v>8380318.0700000003</v>
      </c>
      <c r="AHJ14" s="603">
        <v>10336279.699999999</v>
      </c>
      <c r="AHK14" s="603">
        <v>5137951.5299999993</v>
      </c>
      <c r="AHL14" s="603">
        <v>42966276.739999995</v>
      </c>
      <c r="AHM14" s="603">
        <v>5270187.1400000006</v>
      </c>
      <c r="AHN14" s="603">
        <v>47400819.280000001</v>
      </c>
      <c r="AHO14" s="603">
        <v>5057979.4399999995</v>
      </c>
      <c r="AHP14" s="603">
        <v>6447016.4299999997</v>
      </c>
      <c r="AHQ14" s="603">
        <v>5649142.1699999999</v>
      </c>
      <c r="AHR14" s="603">
        <v>10737880.82</v>
      </c>
      <c r="AHS14" s="603">
        <v>6435097.6099999994</v>
      </c>
      <c r="AHT14" s="603">
        <v>4379117.93</v>
      </c>
      <c r="AHU14" s="603">
        <v>0</v>
      </c>
      <c r="AHV14" s="603">
        <v>0</v>
      </c>
      <c r="AHW14" s="603">
        <f t="shared" si="0"/>
        <v>21906571010.977036</v>
      </c>
    </row>
    <row r="15" spans="1:907" x14ac:dyDescent="0.6">
      <c r="A15" s="601">
        <v>14</v>
      </c>
      <c r="B15" s="261" t="s">
        <v>1140</v>
      </c>
      <c r="C15" s="260" t="s">
        <v>1143</v>
      </c>
      <c r="D15" s="603">
        <v>4419731461.7399998</v>
      </c>
      <c r="E15" s="603">
        <v>0</v>
      </c>
      <c r="F15" s="603">
        <v>0</v>
      </c>
      <c r="G15" s="603">
        <v>0</v>
      </c>
      <c r="H15" s="603">
        <v>0</v>
      </c>
      <c r="I15" s="603">
        <v>0</v>
      </c>
      <c r="J15" s="603">
        <v>0</v>
      </c>
      <c r="K15" s="603">
        <v>0</v>
      </c>
      <c r="L15" s="603">
        <v>0</v>
      </c>
      <c r="M15" s="603">
        <v>0</v>
      </c>
      <c r="N15" s="603">
        <v>0</v>
      </c>
      <c r="O15" s="603">
        <v>0</v>
      </c>
      <c r="P15" s="603">
        <v>0</v>
      </c>
      <c r="Q15" s="603">
        <v>0</v>
      </c>
      <c r="R15" s="603">
        <v>0</v>
      </c>
      <c r="S15" s="603">
        <v>0</v>
      </c>
      <c r="T15" s="603">
        <v>0</v>
      </c>
      <c r="U15" s="603">
        <v>0</v>
      </c>
      <c r="V15" s="603">
        <v>0</v>
      </c>
      <c r="W15" s="603">
        <v>3174063591.0999999</v>
      </c>
      <c r="X15" s="603">
        <v>32942617.66</v>
      </c>
      <c r="Y15" s="603">
        <v>0</v>
      </c>
      <c r="Z15" s="603">
        <v>0</v>
      </c>
      <c r="AA15" s="603">
        <v>0</v>
      </c>
      <c r="AB15" s="603">
        <v>0</v>
      </c>
      <c r="AC15" s="603">
        <v>0</v>
      </c>
      <c r="AD15" s="603">
        <v>22872363.619999997</v>
      </c>
      <c r="AE15" s="603">
        <v>0</v>
      </c>
      <c r="AF15" s="603">
        <v>0</v>
      </c>
      <c r="AG15" s="603">
        <v>0</v>
      </c>
      <c r="AH15" s="603">
        <v>0</v>
      </c>
      <c r="AI15" s="603">
        <v>793124.12</v>
      </c>
      <c r="AJ15" s="603">
        <v>0</v>
      </c>
      <c r="AK15" s="603">
        <v>0</v>
      </c>
      <c r="AL15" s="603">
        <v>0</v>
      </c>
      <c r="AM15" s="603">
        <v>0</v>
      </c>
      <c r="AN15" s="603">
        <v>0</v>
      </c>
      <c r="AO15" s="603">
        <v>0</v>
      </c>
      <c r="AP15" s="603">
        <v>0</v>
      </c>
      <c r="AQ15" s="603">
        <v>0</v>
      </c>
      <c r="AR15" s="603">
        <v>0</v>
      </c>
      <c r="AS15" s="603">
        <v>0</v>
      </c>
      <c r="AT15" s="603">
        <v>0</v>
      </c>
      <c r="AU15" s="603">
        <v>0</v>
      </c>
      <c r="AV15" s="603">
        <v>0</v>
      </c>
      <c r="AW15" s="603">
        <v>0</v>
      </c>
      <c r="AX15" s="603">
        <v>0</v>
      </c>
      <c r="AY15" s="603">
        <v>0</v>
      </c>
      <c r="AZ15" s="603">
        <v>0</v>
      </c>
      <c r="BA15" s="603">
        <v>0</v>
      </c>
      <c r="BB15" s="603">
        <v>0</v>
      </c>
      <c r="BC15" s="603">
        <v>0</v>
      </c>
      <c r="BD15" s="603">
        <v>0</v>
      </c>
      <c r="BE15" s="603">
        <v>0</v>
      </c>
      <c r="BF15" s="603">
        <v>0</v>
      </c>
      <c r="BG15" s="603">
        <v>0</v>
      </c>
      <c r="BH15" s="603">
        <v>0</v>
      </c>
      <c r="BI15" s="603">
        <v>0</v>
      </c>
      <c r="BJ15" s="603">
        <v>738086635.06999993</v>
      </c>
      <c r="BK15" s="603">
        <v>504603110.37</v>
      </c>
      <c r="BL15" s="603">
        <v>0</v>
      </c>
      <c r="BM15" s="603">
        <v>0</v>
      </c>
      <c r="BN15" s="603">
        <v>0</v>
      </c>
      <c r="BO15" s="603">
        <v>0</v>
      </c>
      <c r="BP15" s="603">
        <v>0</v>
      </c>
      <c r="BQ15" s="603">
        <v>0</v>
      </c>
      <c r="BR15" s="603">
        <v>0</v>
      </c>
      <c r="BS15" s="603">
        <v>1105627514.73</v>
      </c>
      <c r="BT15" s="603">
        <v>0</v>
      </c>
      <c r="BU15" s="603">
        <v>0</v>
      </c>
      <c r="BV15" s="603">
        <v>0</v>
      </c>
      <c r="BW15" s="603">
        <v>0</v>
      </c>
      <c r="BX15" s="603">
        <v>0</v>
      </c>
      <c r="BY15" s="603">
        <v>0</v>
      </c>
      <c r="BZ15" s="603">
        <v>0</v>
      </c>
      <c r="CA15" s="603">
        <v>0</v>
      </c>
      <c r="CB15" s="603">
        <v>0</v>
      </c>
      <c r="CC15" s="603">
        <v>0</v>
      </c>
      <c r="CD15" s="603">
        <v>0</v>
      </c>
      <c r="CE15" s="603">
        <v>0</v>
      </c>
      <c r="CF15" s="603">
        <v>0</v>
      </c>
      <c r="CG15" s="603">
        <v>0</v>
      </c>
      <c r="CH15" s="603">
        <v>1290340686.4200001</v>
      </c>
      <c r="CI15" s="603">
        <v>0</v>
      </c>
      <c r="CJ15" s="603">
        <v>0</v>
      </c>
      <c r="CK15" s="603">
        <v>0</v>
      </c>
      <c r="CL15" s="603">
        <v>0</v>
      </c>
      <c r="CM15" s="603">
        <v>0</v>
      </c>
      <c r="CN15" s="603">
        <v>0</v>
      </c>
      <c r="CO15" s="603">
        <v>0</v>
      </c>
      <c r="CP15" s="603">
        <v>0</v>
      </c>
      <c r="CQ15" s="603">
        <v>0</v>
      </c>
      <c r="CR15" s="603">
        <v>0</v>
      </c>
      <c r="CS15" s="603">
        <v>0</v>
      </c>
      <c r="CT15" s="603">
        <v>0</v>
      </c>
      <c r="CU15" s="603">
        <v>0</v>
      </c>
      <c r="CV15" s="603">
        <v>0</v>
      </c>
      <c r="CW15" s="603">
        <v>0</v>
      </c>
      <c r="CX15" s="603">
        <v>0</v>
      </c>
      <c r="CY15" s="603">
        <v>0</v>
      </c>
      <c r="CZ15" s="603">
        <v>0</v>
      </c>
      <c r="DA15" s="603">
        <v>0</v>
      </c>
      <c r="DB15" s="603">
        <v>0</v>
      </c>
      <c r="DC15" s="603">
        <v>18431178.479999997</v>
      </c>
      <c r="DD15" s="603">
        <v>54460027.520000003</v>
      </c>
      <c r="DE15" s="603">
        <v>1232099</v>
      </c>
      <c r="DF15" s="603">
        <v>0</v>
      </c>
      <c r="DG15" s="603">
        <v>0</v>
      </c>
      <c r="DH15" s="603">
        <v>0</v>
      </c>
      <c r="DI15" s="603">
        <v>0</v>
      </c>
      <c r="DJ15" s="603">
        <v>0</v>
      </c>
      <c r="DK15" s="603">
        <v>0</v>
      </c>
      <c r="DL15" s="603">
        <v>842232249.13999999</v>
      </c>
      <c r="DM15" s="603">
        <v>0</v>
      </c>
      <c r="DN15" s="603">
        <v>0</v>
      </c>
      <c r="DO15" s="603">
        <v>0</v>
      </c>
      <c r="DP15" s="603">
        <v>0</v>
      </c>
      <c r="DQ15" s="603">
        <v>0</v>
      </c>
      <c r="DR15" s="603">
        <v>0</v>
      </c>
      <c r="DS15" s="603">
        <v>0</v>
      </c>
      <c r="DT15" s="603">
        <v>0</v>
      </c>
      <c r="DU15" s="603">
        <v>0</v>
      </c>
      <c r="DV15" s="603">
        <v>0</v>
      </c>
      <c r="DW15" s="603">
        <v>0</v>
      </c>
      <c r="DX15" s="603">
        <v>0</v>
      </c>
      <c r="DY15" s="603">
        <v>0</v>
      </c>
      <c r="DZ15" s="603">
        <v>0</v>
      </c>
      <c r="EA15" s="603">
        <v>0</v>
      </c>
      <c r="EB15" s="603">
        <v>0</v>
      </c>
      <c r="EC15" s="603">
        <v>0</v>
      </c>
      <c r="ED15" s="603">
        <v>0</v>
      </c>
      <c r="EE15" s="603">
        <v>0</v>
      </c>
      <c r="EF15" s="603">
        <v>372500632.25</v>
      </c>
      <c r="EG15" s="603">
        <v>188217225.31</v>
      </c>
      <c r="EH15" s="603">
        <v>0</v>
      </c>
      <c r="EI15" s="603">
        <v>0</v>
      </c>
      <c r="EJ15" s="603">
        <v>0</v>
      </c>
      <c r="EK15" s="603">
        <v>0</v>
      </c>
      <c r="EL15" s="603">
        <v>0</v>
      </c>
      <c r="EM15" s="603">
        <v>0</v>
      </c>
      <c r="EN15" s="603">
        <v>0</v>
      </c>
      <c r="EO15" s="603">
        <v>752752003.34000003</v>
      </c>
      <c r="EP15" s="603">
        <v>0</v>
      </c>
      <c r="EQ15" s="603">
        <v>0</v>
      </c>
      <c r="ER15" s="603">
        <v>0</v>
      </c>
      <c r="ES15" s="603">
        <v>0</v>
      </c>
      <c r="ET15" s="603">
        <v>0</v>
      </c>
      <c r="EU15" s="603">
        <v>0</v>
      </c>
      <c r="EV15" s="603">
        <v>0</v>
      </c>
      <c r="EW15" s="603">
        <v>0</v>
      </c>
      <c r="EX15" s="603">
        <v>0</v>
      </c>
      <c r="EY15" s="603">
        <v>0</v>
      </c>
      <c r="EZ15" s="603">
        <v>0</v>
      </c>
      <c r="FA15" s="603">
        <v>0</v>
      </c>
      <c r="FB15" s="603">
        <v>0</v>
      </c>
      <c r="FC15" s="603">
        <v>0</v>
      </c>
      <c r="FD15" s="603">
        <v>0</v>
      </c>
      <c r="FE15" s="603">
        <v>0</v>
      </c>
      <c r="FF15" s="603">
        <v>0</v>
      </c>
      <c r="FG15" s="603">
        <v>0</v>
      </c>
      <c r="FH15" s="603">
        <v>0</v>
      </c>
      <c r="FI15" s="603">
        <v>0</v>
      </c>
      <c r="FJ15" s="603">
        <v>0</v>
      </c>
      <c r="FK15" s="603">
        <v>0</v>
      </c>
      <c r="FL15" s="603">
        <v>0</v>
      </c>
      <c r="FM15" s="603">
        <v>0</v>
      </c>
      <c r="FN15" s="603">
        <v>0</v>
      </c>
      <c r="FO15" s="603">
        <v>0</v>
      </c>
      <c r="FP15" s="603">
        <v>0</v>
      </c>
      <c r="FQ15" s="603">
        <v>0</v>
      </c>
      <c r="FR15" s="603">
        <v>0</v>
      </c>
      <c r="FS15" s="603">
        <v>0</v>
      </c>
      <c r="FT15" s="603">
        <v>0</v>
      </c>
      <c r="FU15" s="603">
        <v>0</v>
      </c>
      <c r="FV15" s="603">
        <v>0</v>
      </c>
      <c r="FW15" s="603">
        <v>0</v>
      </c>
      <c r="FX15" s="603">
        <v>0</v>
      </c>
      <c r="FY15" s="603">
        <v>0</v>
      </c>
      <c r="FZ15" s="603">
        <v>0</v>
      </c>
      <c r="GA15" s="603">
        <v>0</v>
      </c>
      <c r="GB15" s="603">
        <v>0</v>
      </c>
      <c r="GC15" s="603">
        <v>0</v>
      </c>
      <c r="GD15" s="603">
        <v>0</v>
      </c>
      <c r="GE15" s="603">
        <v>0</v>
      </c>
      <c r="GF15" s="603">
        <v>8967000</v>
      </c>
      <c r="GG15" s="603">
        <v>0</v>
      </c>
      <c r="GH15" s="603">
        <v>0</v>
      </c>
      <c r="GI15" s="603">
        <v>0</v>
      </c>
      <c r="GJ15" s="603">
        <v>0</v>
      </c>
      <c r="GK15" s="603">
        <v>0</v>
      </c>
      <c r="GL15" s="603">
        <v>0</v>
      </c>
      <c r="GM15" s="603">
        <v>0</v>
      </c>
      <c r="GN15" s="603">
        <v>0</v>
      </c>
      <c r="GO15" s="603">
        <v>0</v>
      </c>
      <c r="GP15" s="603">
        <v>0</v>
      </c>
      <c r="GQ15" s="603">
        <v>0</v>
      </c>
      <c r="GR15" s="603">
        <v>0</v>
      </c>
      <c r="GS15" s="603">
        <v>0</v>
      </c>
      <c r="GT15" s="603">
        <v>0</v>
      </c>
      <c r="GU15" s="603">
        <v>0</v>
      </c>
      <c r="GV15" s="603">
        <v>0</v>
      </c>
      <c r="GW15" s="603">
        <v>0</v>
      </c>
      <c r="GX15" s="603">
        <v>0</v>
      </c>
      <c r="GY15" s="603">
        <v>0</v>
      </c>
      <c r="GZ15" s="603">
        <v>368408.62</v>
      </c>
      <c r="HA15" s="603">
        <v>0</v>
      </c>
      <c r="HB15" s="603">
        <v>0</v>
      </c>
      <c r="HC15" s="603">
        <v>0</v>
      </c>
      <c r="HD15" s="603">
        <v>0</v>
      </c>
      <c r="HE15" s="603">
        <v>0</v>
      </c>
      <c r="HF15" s="603">
        <v>0</v>
      </c>
      <c r="HG15" s="603">
        <v>0</v>
      </c>
      <c r="HH15" s="603">
        <v>0</v>
      </c>
      <c r="HI15" s="603">
        <v>0</v>
      </c>
      <c r="HJ15" s="603">
        <v>0</v>
      </c>
      <c r="HK15" s="603">
        <v>0</v>
      </c>
      <c r="HL15" s="603">
        <v>0</v>
      </c>
      <c r="HM15" s="603">
        <v>0</v>
      </c>
      <c r="HN15" s="603">
        <v>0</v>
      </c>
      <c r="HO15" s="603">
        <v>0</v>
      </c>
      <c r="HP15" s="603">
        <v>0</v>
      </c>
      <c r="HQ15" s="603">
        <v>0</v>
      </c>
      <c r="HR15" s="603">
        <v>0</v>
      </c>
      <c r="HS15" s="603">
        <v>0</v>
      </c>
      <c r="HT15" s="603">
        <v>0</v>
      </c>
      <c r="HU15" s="603">
        <v>0</v>
      </c>
      <c r="HV15" s="603">
        <v>0</v>
      </c>
      <c r="HW15" s="603">
        <v>0</v>
      </c>
      <c r="HX15" s="603">
        <v>0</v>
      </c>
      <c r="HY15" s="603">
        <v>0</v>
      </c>
      <c r="HZ15" s="603">
        <v>0</v>
      </c>
      <c r="IA15" s="603">
        <v>0</v>
      </c>
      <c r="IB15" s="603">
        <v>0</v>
      </c>
      <c r="IC15" s="603">
        <v>0</v>
      </c>
      <c r="ID15" s="603">
        <v>0</v>
      </c>
      <c r="IE15" s="603">
        <v>0</v>
      </c>
      <c r="IF15" s="603">
        <v>0</v>
      </c>
      <c r="IG15" s="603">
        <v>0</v>
      </c>
      <c r="IH15" s="603">
        <v>0</v>
      </c>
      <c r="II15" s="603">
        <v>0</v>
      </c>
      <c r="IJ15" s="603">
        <v>0</v>
      </c>
      <c r="IK15" s="603">
        <v>125780556.79000001</v>
      </c>
      <c r="IL15" s="603">
        <v>0</v>
      </c>
      <c r="IM15" s="603">
        <v>0</v>
      </c>
      <c r="IN15" s="603">
        <v>0</v>
      </c>
      <c r="IO15" s="603">
        <v>0</v>
      </c>
      <c r="IP15" s="603">
        <v>0</v>
      </c>
      <c r="IQ15" s="603">
        <v>0</v>
      </c>
      <c r="IR15" s="603">
        <v>0</v>
      </c>
      <c r="IS15" s="603">
        <v>0</v>
      </c>
      <c r="IT15" s="603">
        <v>0</v>
      </c>
      <c r="IU15" s="603">
        <v>302780</v>
      </c>
      <c r="IV15" s="603">
        <v>80605</v>
      </c>
      <c r="IW15" s="603">
        <v>0</v>
      </c>
      <c r="IX15" s="603">
        <v>0</v>
      </c>
      <c r="IY15" s="603">
        <v>0</v>
      </c>
      <c r="IZ15" s="603">
        <v>0</v>
      </c>
      <c r="JA15" s="603">
        <v>0</v>
      </c>
      <c r="JB15" s="603">
        <v>0</v>
      </c>
      <c r="JC15" s="603">
        <v>0</v>
      </c>
      <c r="JD15" s="603">
        <v>0</v>
      </c>
      <c r="JE15" s="603">
        <v>0</v>
      </c>
      <c r="JF15" s="603">
        <v>0</v>
      </c>
      <c r="JG15" s="603">
        <v>395900296.16999996</v>
      </c>
      <c r="JH15" s="603">
        <v>0</v>
      </c>
      <c r="JI15" s="603">
        <v>0</v>
      </c>
      <c r="JJ15" s="603">
        <v>0</v>
      </c>
      <c r="JK15" s="603">
        <v>0</v>
      </c>
      <c r="JL15" s="603">
        <v>0</v>
      </c>
      <c r="JM15" s="603">
        <v>333706911.56</v>
      </c>
      <c r="JN15" s="603">
        <v>0</v>
      </c>
      <c r="JO15" s="603">
        <v>0</v>
      </c>
      <c r="JP15" s="603">
        <v>0</v>
      </c>
      <c r="JQ15" s="603">
        <v>0</v>
      </c>
      <c r="JR15" s="603">
        <v>0</v>
      </c>
      <c r="JS15" s="603">
        <v>0</v>
      </c>
      <c r="JT15" s="603">
        <v>905070678.71000004</v>
      </c>
      <c r="JU15" s="603">
        <v>0</v>
      </c>
      <c r="JV15" s="603">
        <v>0</v>
      </c>
      <c r="JW15" s="603">
        <v>0</v>
      </c>
      <c r="JX15" s="603">
        <v>0</v>
      </c>
      <c r="JY15" s="603">
        <v>0</v>
      </c>
      <c r="JZ15" s="603">
        <v>0</v>
      </c>
      <c r="KA15" s="603">
        <v>0</v>
      </c>
      <c r="KB15" s="603">
        <v>0</v>
      </c>
      <c r="KC15" s="603">
        <v>0</v>
      </c>
      <c r="KD15" s="603">
        <v>0</v>
      </c>
      <c r="KE15" s="603">
        <v>0</v>
      </c>
      <c r="KF15" s="603">
        <v>0</v>
      </c>
      <c r="KG15" s="603">
        <v>0</v>
      </c>
      <c r="KH15" s="603">
        <v>0</v>
      </c>
      <c r="KI15" s="603">
        <v>0</v>
      </c>
      <c r="KJ15" s="603">
        <v>0</v>
      </c>
      <c r="KK15" s="603">
        <v>0</v>
      </c>
      <c r="KL15" s="603">
        <v>0</v>
      </c>
      <c r="KM15" s="603">
        <v>0</v>
      </c>
      <c r="KN15" s="603">
        <v>0</v>
      </c>
      <c r="KO15" s="603">
        <v>0</v>
      </c>
      <c r="KP15" s="603">
        <v>0</v>
      </c>
      <c r="KQ15" s="603">
        <v>0</v>
      </c>
      <c r="KR15" s="603">
        <v>0</v>
      </c>
      <c r="KS15" s="603">
        <v>200000000</v>
      </c>
      <c r="KT15" s="603">
        <v>0</v>
      </c>
      <c r="KU15" s="603">
        <v>0</v>
      </c>
      <c r="KV15" s="603">
        <v>0</v>
      </c>
      <c r="KW15" s="603">
        <v>0</v>
      </c>
      <c r="KX15" s="603">
        <v>0</v>
      </c>
      <c r="KY15" s="603">
        <v>0</v>
      </c>
      <c r="KZ15" s="603">
        <v>0</v>
      </c>
      <c r="LA15" s="603">
        <v>0</v>
      </c>
      <c r="LB15" s="603">
        <v>0</v>
      </c>
      <c r="LC15" s="603">
        <v>0</v>
      </c>
      <c r="LD15" s="603">
        <v>0</v>
      </c>
      <c r="LE15" s="603">
        <v>0</v>
      </c>
      <c r="LF15" s="603">
        <v>0</v>
      </c>
      <c r="LG15" s="603">
        <v>0</v>
      </c>
      <c r="LH15" s="603">
        <v>0</v>
      </c>
      <c r="LI15" s="603">
        <v>14168.61</v>
      </c>
      <c r="LJ15" s="603">
        <v>0</v>
      </c>
      <c r="LK15" s="603">
        <v>0</v>
      </c>
      <c r="LL15" s="603">
        <v>0</v>
      </c>
      <c r="LM15" s="603">
        <v>0</v>
      </c>
      <c r="LN15" s="603">
        <v>0</v>
      </c>
      <c r="LO15" s="603">
        <v>0</v>
      </c>
      <c r="LP15" s="603">
        <v>0</v>
      </c>
      <c r="LQ15" s="603">
        <v>0</v>
      </c>
      <c r="LR15" s="603">
        <v>0</v>
      </c>
      <c r="LS15" s="603">
        <v>0</v>
      </c>
      <c r="LT15" s="603">
        <v>0</v>
      </c>
      <c r="LU15" s="603">
        <v>0</v>
      </c>
      <c r="LV15" s="603">
        <v>0</v>
      </c>
      <c r="LW15" s="603">
        <v>0</v>
      </c>
      <c r="LX15" s="603">
        <v>182271711.16</v>
      </c>
      <c r="LY15" s="603">
        <v>0</v>
      </c>
      <c r="LZ15" s="603">
        <v>0</v>
      </c>
      <c r="MA15" s="603">
        <v>0</v>
      </c>
      <c r="MB15" s="603">
        <v>0</v>
      </c>
      <c r="MC15" s="603">
        <v>0</v>
      </c>
      <c r="MD15" s="603">
        <v>0</v>
      </c>
      <c r="ME15" s="603">
        <v>0</v>
      </c>
      <c r="MF15" s="603">
        <v>0</v>
      </c>
      <c r="MG15" s="603">
        <v>0</v>
      </c>
      <c r="MH15" s="603">
        <v>0</v>
      </c>
      <c r="MI15" s="603">
        <v>1797522460.1800001</v>
      </c>
      <c r="MJ15" s="603">
        <v>0</v>
      </c>
      <c r="MK15" s="603">
        <v>0</v>
      </c>
      <c r="ML15" s="603">
        <v>0</v>
      </c>
      <c r="MM15" s="603">
        <v>0</v>
      </c>
      <c r="MN15" s="603">
        <v>0</v>
      </c>
      <c r="MO15" s="603">
        <v>0</v>
      </c>
      <c r="MP15" s="603">
        <v>0</v>
      </c>
      <c r="MQ15" s="603">
        <v>0</v>
      </c>
      <c r="MR15" s="603">
        <v>0</v>
      </c>
      <c r="MS15" s="603">
        <v>0</v>
      </c>
      <c r="MT15" s="603">
        <v>0</v>
      </c>
      <c r="MU15" s="603">
        <v>1279663800.5</v>
      </c>
      <c r="MV15" s="603">
        <v>0</v>
      </c>
      <c r="MW15" s="603">
        <v>0</v>
      </c>
      <c r="MX15" s="603">
        <v>0</v>
      </c>
      <c r="MY15" s="603">
        <v>0</v>
      </c>
      <c r="MZ15" s="603">
        <v>0</v>
      </c>
      <c r="NA15" s="603">
        <v>0</v>
      </c>
      <c r="NB15" s="603">
        <v>0</v>
      </c>
      <c r="NC15" s="603">
        <v>0</v>
      </c>
      <c r="ND15" s="603">
        <v>0</v>
      </c>
      <c r="NE15" s="603">
        <v>0</v>
      </c>
      <c r="NF15" s="603">
        <v>1232419385.6900001</v>
      </c>
      <c r="NG15" s="603">
        <v>0</v>
      </c>
      <c r="NH15" s="603">
        <v>0</v>
      </c>
      <c r="NI15" s="603">
        <v>95000000</v>
      </c>
      <c r="NJ15" s="603">
        <v>0</v>
      </c>
      <c r="NK15" s="603">
        <v>0</v>
      </c>
      <c r="NL15" s="603">
        <v>0</v>
      </c>
      <c r="NM15" s="603">
        <v>0</v>
      </c>
      <c r="NN15" s="603">
        <v>0</v>
      </c>
      <c r="NO15" s="603">
        <v>0</v>
      </c>
      <c r="NP15" s="603">
        <v>0</v>
      </c>
      <c r="NQ15" s="603">
        <v>0</v>
      </c>
      <c r="NR15" s="603">
        <v>223815631.84000003</v>
      </c>
      <c r="NS15" s="603">
        <v>0</v>
      </c>
      <c r="NT15" s="603">
        <v>0</v>
      </c>
      <c r="NU15" s="603">
        <v>0</v>
      </c>
      <c r="NV15" s="603">
        <v>0</v>
      </c>
      <c r="NW15" s="603">
        <v>0</v>
      </c>
      <c r="NX15" s="603">
        <v>0</v>
      </c>
      <c r="NY15" s="603">
        <v>1171233472.2</v>
      </c>
      <c r="NZ15" s="603">
        <v>0</v>
      </c>
      <c r="OA15" s="603">
        <v>0</v>
      </c>
      <c r="OB15" s="603">
        <v>0</v>
      </c>
      <c r="OC15" s="603">
        <v>0</v>
      </c>
      <c r="OD15" s="603">
        <v>0</v>
      </c>
      <c r="OE15" s="603">
        <v>0</v>
      </c>
      <c r="OF15" s="603">
        <v>0</v>
      </c>
      <c r="OG15" s="603">
        <v>17500</v>
      </c>
      <c r="OH15" s="603">
        <v>0</v>
      </c>
      <c r="OI15" s="603">
        <v>2181045.75</v>
      </c>
      <c r="OJ15" s="603">
        <v>0</v>
      </c>
      <c r="OK15" s="603">
        <v>0</v>
      </c>
      <c r="OL15" s="603">
        <v>400</v>
      </c>
      <c r="OM15" s="603">
        <v>0</v>
      </c>
      <c r="ON15" s="603">
        <v>0</v>
      </c>
      <c r="OO15" s="603">
        <v>0</v>
      </c>
      <c r="OP15" s="603">
        <v>0</v>
      </c>
      <c r="OQ15" s="603">
        <v>0</v>
      </c>
      <c r="OR15" s="603">
        <v>0</v>
      </c>
      <c r="OS15" s="603">
        <v>0</v>
      </c>
      <c r="OT15" s="603">
        <v>0</v>
      </c>
      <c r="OU15" s="603">
        <v>118500</v>
      </c>
      <c r="OV15" s="603">
        <v>0</v>
      </c>
      <c r="OW15" s="603">
        <v>0</v>
      </c>
      <c r="OX15" s="603">
        <v>0</v>
      </c>
      <c r="OY15" s="603">
        <v>0</v>
      </c>
      <c r="OZ15" s="603">
        <v>0</v>
      </c>
      <c r="PA15" s="603">
        <v>0</v>
      </c>
      <c r="PB15" s="603">
        <v>0</v>
      </c>
      <c r="PC15" s="603">
        <v>0</v>
      </c>
      <c r="PD15" s="603">
        <v>0</v>
      </c>
      <c r="PE15" s="603">
        <v>0</v>
      </c>
      <c r="PF15" s="603">
        <v>0</v>
      </c>
      <c r="PG15" s="603">
        <v>0</v>
      </c>
      <c r="PH15" s="603">
        <v>0</v>
      </c>
      <c r="PI15" s="603">
        <v>0</v>
      </c>
      <c r="PJ15" s="603">
        <v>0</v>
      </c>
      <c r="PK15" s="603">
        <v>0</v>
      </c>
      <c r="PL15" s="603">
        <v>0</v>
      </c>
      <c r="PM15" s="603">
        <v>0</v>
      </c>
      <c r="PN15" s="603">
        <v>0</v>
      </c>
      <c r="PO15" s="603">
        <v>0</v>
      </c>
      <c r="PP15" s="603">
        <v>0</v>
      </c>
      <c r="PQ15" s="603">
        <v>0</v>
      </c>
      <c r="PR15" s="603">
        <v>0</v>
      </c>
      <c r="PS15" s="603">
        <v>0</v>
      </c>
      <c r="PT15" s="603">
        <v>0</v>
      </c>
      <c r="PU15" s="603">
        <v>0</v>
      </c>
      <c r="PV15" s="603">
        <v>0</v>
      </c>
      <c r="PW15" s="603">
        <v>0</v>
      </c>
      <c r="PX15" s="603">
        <v>0</v>
      </c>
      <c r="PY15" s="603">
        <v>0</v>
      </c>
      <c r="PZ15" s="603">
        <v>0</v>
      </c>
      <c r="QA15" s="603">
        <v>0</v>
      </c>
      <c r="QB15" s="603">
        <v>0</v>
      </c>
      <c r="QC15" s="603">
        <v>0</v>
      </c>
      <c r="QD15" s="603">
        <v>0</v>
      </c>
      <c r="QE15" s="603">
        <v>0</v>
      </c>
      <c r="QF15" s="603">
        <v>0</v>
      </c>
      <c r="QG15" s="603">
        <v>0</v>
      </c>
      <c r="QH15" s="603">
        <v>0</v>
      </c>
      <c r="QI15" s="603">
        <v>0</v>
      </c>
      <c r="QJ15" s="603">
        <v>0</v>
      </c>
      <c r="QK15" s="603">
        <v>0</v>
      </c>
      <c r="QL15" s="603">
        <v>0</v>
      </c>
      <c r="QM15" s="603">
        <v>0</v>
      </c>
      <c r="QN15" s="603">
        <v>0</v>
      </c>
      <c r="QO15" s="603">
        <v>0</v>
      </c>
      <c r="QP15" s="603">
        <v>41870134.299999997</v>
      </c>
      <c r="QQ15" s="603">
        <v>0</v>
      </c>
      <c r="QR15" s="603">
        <v>0</v>
      </c>
      <c r="QS15" s="603">
        <v>0</v>
      </c>
      <c r="QT15" s="603">
        <v>0</v>
      </c>
      <c r="QU15" s="603">
        <v>3300000</v>
      </c>
      <c r="QV15" s="603">
        <v>10133680</v>
      </c>
      <c r="QW15" s="603">
        <v>0</v>
      </c>
      <c r="QX15" s="603">
        <v>0</v>
      </c>
      <c r="QY15" s="603">
        <v>0</v>
      </c>
      <c r="QZ15" s="603">
        <v>0</v>
      </c>
      <c r="RA15" s="603">
        <v>0</v>
      </c>
      <c r="RB15" s="603">
        <v>0</v>
      </c>
      <c r="RC15" s="603">
        <v>0</v>
      </c>
      <c r="RD15" s="603">
        <v>0</v>
      </c>
      <c r="RE15" s="603">
        <v>0</v>
      </c>
      <c r="RF15" s="603">
        <v>0</v>
      </c>
      <c r="RG15" s="603">
        <v>0</v>
      </c>
      <c r="RH15" s="603">
        <v>0</v>
      </c>
      <c r="RI15" s="603">
        <v>0</v>
      </c>
      <c r="RJ15" s="603">
        <v>0</v>
      </c>
      <c r="RK15" s="603">
        <v>0</v>
      </c>
      <c r="RL15" s="603">
        <v>0</v>
      </c>
      <c r="RM15" s="603">
        <v>0</v>
      </c>
      <c r="RN15" s="603">
        <v>0</v>
      </c>
      <c r="RO15" s="603">
        <v>0</v>
      </c>
      <c r="RP15" s="603">
        <v>0</v>
      </c>
      <c r="RQ15" s="603">
        <v>0</v>
      </c>
      <c r="RR15" s="603">
        <v>0</v>
      </c>
      <c r="RS15" s="603">
        <v>0</v>
      </c>
      <c r="RT15" s="603">
        <v>0</v>
      </c>
      <c r="RU15" s="603">
        <v>0</v>
      </c>
      <c r="RV15" s="603">
        <v>0</v>
      </c>
      <c r="RW15" s="603">
        <v>0</v>
      </c>
      <c r="RX15" s="603">
        <v>0</v>
      </c>
      <c r="RY15" s="603">
        <v>0</v>
      </c>
      <c r="RZ15" s="603">
        <v>0</v>
      </c>
      <c r="SA15" s="603">
        <v>0</v>
      </c>
      <c r="SB15" s="603">
        <v>0</v>
      </c>
      <c r="SC15" s="603">
        <v>1227490</v>
      </c>
      <c r="SD15" s="603">
        <v>0</v>
      </c>
      <c r="SE15" s="603">
        <v>0</v>
      </c>
      <c r="SF15" s="603">
        <v>0</v>
      </c>
      <c r="SG15" s="603">
        <v>0</v>
      </c>
      <c r="SH15" s="603">
        <v>0</v>
      </c>
      <c r="SI15" s="603">
        <v>0</v>
      </c>
      <c r="SJ15" s="603">
        <v>0</v>
      </c>
      <c r="SK15" s="603">
        <v>0</v>
      </c>
      <c r="SL15" s="603">
        <v>0</v>
      </c>
      <c r="SM15" s="603">
        <v>0</v>
      </c>
      <c r="SN15" s="603">
        <v>0</v>
      </c>
      <c r="SO15" s="603">
        <v>0</v>
      </c>
      <c r="SP15" s="603">
        <v>0</v>
      </c>
      <c r="SQ15" s="603">
        <v>0</v>
      </c>
      <c r="SR15" s="603">
        <v>0</v>
      </c>
      <c r="SS15" s="603">
        <v>0</v>
      </c>
      <c r="ST15" s="603">
        <v>0</v>
      </c>
      <c r="SU15" s="603">
        <v>0</v>
      </c>
      <c r="SV15" s="603">
        <v>0</v>
      </c>
      <c r="SW15" s="603">
        <v>0</v>
      </c>
      <c r="SX15" s="603">
        <v>0</v>
      </c>
      <c r="SY15" s="603">
        <v>0</v>
      </c>
      <c r="SZ15" s="603">
        <v>0</v>
      </c>
      <c r="TA15" s="603">
        <v>0</v>
      </c>
      <c r="TB15" s="603">
        <v>0</v>
      </c>
      <c r="TC15" s="603">
        <v>0</v>
      </c>
      <c r="TD15" s="603">
        <v>0</v>
      </c>
      <c r="TE15" s="603">
        <v>0</v>
      </c>
      <c r="TF15" s="603">
        <v>0</v>
      </c>
      <c r="TG15" s="603">
        <v>0</v>
      </c>
      <c r="TH15" s="603">
        <v>0</v>
      </c>
      <c r="TI15" s="603">
        <v>0</v>
      </c>
      <c r="TJ15" s="603">
        <v>0</v>
      </c>
      <c r="TK15" s="603">
        <v>0</v>
      </c>
      <c r="TL15" s="603">
        <v>0</v>
      </c>
      <c r="TM15" s="603">
        <v>0</v>
      </c>
      <c r="TN15" s="603">
        <v>0</v>
      </c>
      <c r="TO15" s="603">
        <v>0</v>
      </c>
      <c r="TP15" s="603">
        <v>0</v>
      </c>
      <c r="TQ15" s="603">
        <v>0</v>
      </c>
      <c r="TR15" s="603">
        <v>171900</v>
      </c>
      <c r="TS15" s="603">
        <v>4240</v>
      </c>
      <c r="TT15" s="603">
        <v>0</v>
      </c>
      <c r="TU15" s="603">
        <v>0</v>
      </c>
      <c r="TV15" s="603">
        <v>0</v>
      </c>
      <c r="TW15" s="603">
        <v>0</v>
      </c>
      <c r="TX15" s="603">
        <v>0</v>
      </c>
      <c r="TY15" s="603">
        <v>0</v>
      </c>
      <c r="TZ15" s="603">
        <v>0</v>
      </c>
      <c r="UA15" s="603">
        <v>0</v>
      </c>
      <c r="UB15" s="603">
        <v>0</v>
      </c>
      <c r="UC15" s="603">
        <v>0</v>
      </c>
      <c r="UD15" s="603">
        <v>0</v>
      </c>
      <c r="UE15" s="603">
        <v>0</v>
      </c>
      <c r="UF15" s="603">
        <v>0</v>
      </c>
      <c r="UG15" s="603">
        <v>0</v>
      </c>
      <c r="UH15" s="603">
        <v>0</v>
      </c>
      <c r="UI15" s="603">
        <v>0</v>
      </c>
      <c r="UJ15" s="603">
        <v>0</v>
      </c>
      <c r="UK15" s="603">
        <v>0</v>
      </c>
      <c r="UL15" s="603">
        <v>3479224</v>
      </c>
      <c r="UM15" s="603">
        <v>0</v>
      </c>
      <c r="UN15" s="603">
        <v>0</v>
      </c>
      <c r="UO15" s="603">
        <v>0</v>
      </c>
      <c r="UP15" s="603">
        <v>0</v>
      </c>
      <c r="UQ15" s="603">
        <v>0</v>
      </c>
      <c r="UR15" s="603">
        <v>2815412.62</v>
      </c>
      <c r="US15" s="603">
        <v>0</v>
      </c>
      <c r="UT15" s="603">
        <v>0</v>
      </c>
      <c r="UU15" s="603">
        <v>0</v>
      </c>
      <c r="UV15" s="603">
        <v>0</v>
      </c>
      <c r="UW15" s="603">
        <v>0</v>
      </c>
      <c r="UX15" s="603">
        <v>0</v>
      </c>
      <c r="UY15" s="603">
        <v>0</v>
      </c>
      <c r="UZ15" s="603">
        <v>0</v>
      </c>
      <c r="VA15" s="603">
        <v>0</v>
      </c>
      <c r="VB15" s="603">
        <v>0</v>
      </c>
      <c r="VC15" s="603">
        <v>0</v>
      </c>
      <c r="VD15" s="603">
        <v>0</v>
      </c>
      <c r="VE15" s="603">
        <v>357000</v>
      </c>
      <c r="VF15" s="603">
        <v>0</v>
      </c>
      <c r="VG15" s="603">
        <v>0</v>
      </c>
      <c r="VH15" s="603">
        <v>0</v>
      </c>
      <c r="VI15" s="603">
        <v>0</v>
      </c>
      <c r="VJ15" s="603">
        <v>0</v>
      </c>
      <c r="VK15" s="603">
        <v>0</v>
      </c>
      <c r="VL15" s="603">
        <v>0</v>
      </c>
      <c r="VM15" s="603">
        <v>0</v>
      </c>
      <c r="VN15" s="603">
        <v>294800588.87</v>
      </c>
      <c r="VO15" s="603">
        <v>0</v>
      </c>
      <c r="VP15" s="603">
        <v>0</v>
      </c>
      <c r="VQ15" s="603">
        <v>0</v>
      </c>
      <c r="VR15" s="603">
        <v>0</v>
      </c>
      <c r="VS15" s="603">
        <v>0</v>
      </c>
      <c r="VT15" s="603">
        <v>0</v>
      </c>
      <c r="VU15" s="603">
        <v>0</v>
      </c>
      <c r="VV15" s="603">
        <v>0</v>
      </c>
      <c r="VW15" s="603">
        <v>0</v>
      </c>
      <c r="VX15" s="603">
        <v>0</v>
      </c>
      <c r="VY15" s="603">
        <v>0</v>
      </c>
      <c r="VZ15" s="603">
        <v>0</v>
      </c>
      <c r="WA15" s="603">
        <v>0</v>
      </c>
      <c r="WB15" s="603">
        <v>0</v>
      </c>
      <c r="WC15" s="603">
        <v>18693000</v>
      </c>
      <c r="WD15" s="603">
        <v>0</v>
      </c>
      <c r="WE15" s="603">
        <v>0</v>
      </c>
      <c r="WF15" s="603">
        <v>0</v>
      </c>
      <c r="WG15" s="603">
        <v>0</v>
      </c>
      <c r="WH15" s="603">
        <v>0</v>
      </c>
      <c r="WI15" s="603">
        <v>0</v>
      </c>
      <c r="WJ15" s="603">
        <v>0</v>
      </c>
      <c r="WK15" s="603">
        <v>0</v>
      </c>
      <c r="WL15" s="603">
        <v>0</v>
      </c>
      <c r="WM15" s="603">
        <v>0</v>
      </c>
      <c r="WN15" s="603">
        <v>0</v>
      </c>
      <c r="WO15" s="603">
        <v>0</v>
      </c>
      <c r="WP15" s="603">
        <v>0</v>
      </c>
      <c r="WQ15" s="603">
        <v>0</v>
      </c>
      <c r="WR15" s="603">
        <v>0</v>
      </c>
      <c r="WS15" s="603">
        <v>0</v>
      </c>
      <c r="WT15" s="603">
        <v>0</v>
      </c>
      <c r="WU15" s="603">
        <v>0</v>
      </c>
      <c r="WV15" s="603">
        <v>0</v>
      </c>
      <c r="WW15" s="603">
        <v>0</v>
      </c>
      <c r="WX15" s="603">
        <v>0</v>
      </c>
      <c r="WY15" s="603">
        <v>0</v>
      </c>
      <c r="WZ15" s="603">
        <v>0</v>
      </c>
      <c r="XA15" s="603">
        <v>0</v>
      </c>
      <c r="XB15" s="603">
        <v>0</v>
      </c>
      <c r="XC15" s="603">
        <v>0</v>
      </c>
      <c r="XD15" s="603">
        <v>0</v>
      </c>
      <c r="XE15" s="603">
        <v>339900.28</v>
      </c>
      <c r="XF15" s="603">
        <v>0</v>
      </c>
      <c r="XG15" s="603">
        <v>0</v>
      </c>
      <c r="XH15" s="603">
        <v>0</v>
      </c>
      <c r="XI15" s="603">
        <v>0</v>
      </c>
      <c r="XJ15" s="603">
        <v>66739768.080000006</v>
      </c>
      <c r="XK15" s="603">
        <v>0</v>
      </c>
      <c r="XL15" s="603">
        <v>0</v>
      </c>
      <c r="XM15" s="603">
        <v>79910</v>
      </c>
      <c r="XN15" s="603">
        <v>0</v>
      </c>
      <c r="XO15" s="603">
        <v>0</v>
      </c>
      <c r="XP15" s="603">
        <v>0</v>
      </c>
      <c r="XQ15" s="603">
        <v>0</v>
      </c>
      <c r="XR15" s="603">
        <v>0</v>
      </c>
      <c r="XS15" s="603">
        <v>0</v>
      </c>
      <c r="XT15" s="603">
        <v>0</v>
      </c>
      <c r="XU15" s="603">
        <v>0</v>
      </c>
      <c r="XV15" s="603">
        <v>0</v>
      </c>
      <c r="XW15" s="603">
        <v>0</v>
      </c>
      <c r="XX15" s="603">
        <v>0</v>
      </c>
      <c r="XY15" s="603">
        <v>0</v>
      </c>
      <c r="XZ15" s="603">
        <v>0</v>
      </c>
      <c r="YA15" s="603">
        <v>0</v>
      </c>
      <c r="YB15" s="603">
        <v>0</v>
      </c>
      <c r="YC15" s="603">
        <v>0</v>
      </c>
      <c r="YD15" s="603">
        <v>0</v>
      </c>
      <c r="YE15" s="603">
        <v>0</v>
      </c>
      <c r="YF15" s="603">
        <v>0</v>
      </c>
      <c r="YG15" s="603">
        <v>0</v>
      </c>
      <c r="YH15" s="603">
        <v>0</v>
      </c>
      <c r="YI15" s="603">
        <v>0</v>
      </c>
      <c r="YJ15" s="603">
        <v>0</v>
      </c>
      <c r="YK15" s="603">
        <v>0</v>
      </c>
      <c r="YL15" s="603">
        <v>0</v>
      </c>
      <c r="YM15" s="603">
        <v>0</v>
      </c>
      <c r="YN15" s="603">
        <v>0</v>
      </c>
      <c r="YO15" s="603">
        <v>0</v>
      </c>
      <c r="YP15" s="603">
        <v>0</v>
      </c>
      <c r="YQ15" s="603">
        <v>0</v>
      </c>
      <c r="YR15" s="603">
        <v>0</v>
      </c>
      <c r="YS15" s="603">
        <v>0</v>
      </c>
      <c r="YT15" s="603">
        <v>0</v>
      </c>
      <c r="YU15" s="603">
        <v>0</v>
      </c>
      <c r="YV15" s="603">
        <v>0</v>
      </c>
      <c r="YW15" s="603">
        <v>0</v>
      </c>
      <c r="YX15" s="603">
        <v>526574711.58999997</v>
      </c>
      <c r="YY15" s="603">
        <v>0</v>
      </c>
      <c r="YZ15" s="603">
        <v>0</v>
      </c>
      <c r="ZA15" s="603">
        <v>0</v>
      </c>
      <c r="ZB15" s="603">
        <v>0</v>
      </c>
      <c r="ZC15" s="603">
        <v>0</v>
      </c>
      <c r="ZD15" s="603">
        <v>0</v>
      </c>
      <c r="ZE15" s="603">
        <v>137849.54999999999</v>
      </c>
      <c r="ZF15" s="603">
        <v>0</v>
      </c>
      <c r="ZG15" s="603">
        <v>0</v>
      </c>
      <c r="ZH15" s="603">
        <v>2700000</v>
      </c>
      <c r="ZI15" s="603">
        <v>0</v>
      </c>
      <c r="ZJ15" s="603">
        <v>206000</v>
      </c>
      <c r="ZK15" s="603">
        <v>0</v>
      </c>
      <c r="ZL15" s="603">
        <v>600000</v>
      </c>
      <c r="ZM15" s="603">
        <v>0</v>
      </c>
      <c r="ZN15" s="603">
        <v>12236209.08</v>
      </c>
      <c r="ZO15" s="603">
        <v>0</v>
      </c>
      <c r="ZP15" s="603">
        <v>0</v>
      </c>
      <c r="ZQ15" s="603">
        <v>504887</v>
      </c>
      <c r="ZR15" s="603">
        <v>0</v>
      </c>
      <c r="ZS15" s="603">
        <v>0</v>
      </c>
      <c r="ZT15" s="603">
        <v>0</v>
      </c>
      <c r="ZU15" s="603">
        <v>0</v>
      </c>
      <c r="ZV15" s="603">
        <v>0</v>
      </c>
      <c r="ZW15" s="603">
        <v>0</v>
      </c>
      <c r="ZX15" s="603">
        <v>0</v>
      </c>
      <c r="ZY15" s="603">
        <v>0</v>
      </c>
      <c r="ZZ15" s="603">
        <v>0</v>
      </c>
      <c r="AAA15" s="603">
        <v>0</v>
      </c>
      <c r="AAB15" s="603">
        <v>0</v>
      </c>
      <c r="AAC15" s="603">
        <v>0</v>
      </c>
      <c r="AAD15" s="603">
        <v>0</v>
      </c>
      <c r="AAE15" s="603">
        <v>0</v>
      </c>
      <c r="AAF15" s="603">
        <v>0</v>
      </c>
      <c r="AAG15" s="603">
        <v>0</v>
      </c>
      <c r="AAH15" s="603">
        <v>0</v>
      </c>
      <c r="AAI15" s="603">
        <v>0</v>
      </c>
      <c r="AAJ15" s="603">
        <v>0</v>
      </c>
      <c r="AAK15" s="603">
        <v>0</v>
      </c>
      <c r="AAL15" s="603">
        <v>0</v>
      </c>
      <c r="AAM15" s="603">
        <v>0</v>
      </c>
      <c r="AAN15" s="603">
        <v>0</v>
      </c>
      <c r="AAO15" s="603">
        <v>0</v>
      </c>
      <c r="AAP15" s="603">
        <v>0</v>
      </c>
      <c r="AAQ15" s="603">
        <v>19551000</v>
      </c>
      <c r="AAR15" s="603">
        <v>0</v>
      </c>
      <c r="AAS15" s="603">
        <v>0</v>
      </c>
      <c r="AAT15" s="603">
        <v>0</v>
      </c>
      <c r="AAU15" s="603">
        <v>0</v>
      </c>
      <c r="AAV15" s="603">
        <v>0</v>
      </c>
      <c r="AAW15" s="603">
        <v>0</v>
      </c>
      <c r="AAX15" s="603">
        <v>0</v>
      </c>
      <c r="AAY15" s="603">
        <v>0</v>
      </c>
      <c r="AAZ15" s="603">
        <v>0</v>
      </c>
      <c r="ABA15" s="603">
        <v>0</v>
      </c>
      <c r="ABB15" s="603">
        <v>0</v>
      </c>
      <c r="ABC15" s="603">
        <v>0</v>
      </c>
      <c r="ABD15" s="603">
        <v>0</v>
      </c>
      <c r="ABE15" s="603">
        <v>0</v>
      </c>
      <c r="ABF15" s="603">
        <v>0</v>
      </c>
      <c r="ABG15" s="603">
        <v>0</v>
      </c>
      <c r="ABH15" s="603">
        <v>0</v>
      </c>
      <c r="ABI15" s="603">
        <v>0</v>
      </c>
      <c r="ABJ15" s="603">
        <v>0</v>
      </c>
      <c r="ABK15" s="603">
        <v>0</v>
      </c>
      <c r="ABL15" s="603">
        <v>0</v>
      </c>
      <c r="ABM15" s="603">
        <v>0</v>
      </c>
      <c r="ABN15" s="603">
        <v>0</v>
      </c>
      <c r="ABO15" s="603">
        <v>0</v>
      </c>
      <c r="ABP15" s="603">
        <v>0</v>
      </c>
      <c r="ABQ15" s="603">
        <v>0</v>
      </c>
      <c r="ABR15" s="603">
        <v>0</v>
      </c>
      <c r="ABS15" s="603">
        <v>0</v>
      </c>
      <c r="ABT15" s="603">
        <v>0</v>
      </c>
      <c r="ABU15" s="603">
        <v>0</v>
      </c>
      <c r="ABV15" s="603">
        <v>0</v>
      </c>
      <c r="ABW15" s="603">
        <v>0</v>
      </c>
      <c r="ABX15" s="603">
        <v>0</v>
      </c>
      <c r="ABY15" s="603">
        <v>0</v>
      </c>
      <c r="ABZ15" s="603">
        <v>454404097.17000002</v>
      </c>
      <c r="ACA15" s="603">
        <v>0</v>
      </c>
      <c r="ACB15" s="603">
        <v>0</v>
      </c>
      <c r="ACC15" s="603">
        <v>200</v>
      </c>
      <c r="ACD15" s="603">
        <v>0</v>
      </c>
      <c r="ACE15" s="603">
        <v>0</v>
      </c>
      <c r="ACF15" s="603">
        <v>0</v>
      </c>
      <c r="ACG15" s="603">
        <v>0</v>
      </c>
      <c r="ACH15" s="603">
        <v>0</v>
      </c>
      <c r="ACI15" s="603">
        <v>0</v>
      </c>
      <c r="ACJ15" s="603">
        <v>0</v>
      </c>
      <c r="ACK15" s="603">
        <v>13259902</v>
      </c>
      <c r="ACL15" s="603">
        <v>0</v>
      </c>
      <c r="ACM15" s="603">
        <v>0</v>
      </c>
      <c r="ACN15" s="603">
        <v>0</v>
      </c>
      <c r="ACO15" s="603">
        <v>0</v>
      </c>
      <c r="ACP15" s="603">
        <v>0</v>
      </c>
      <c r="ACQ15" s="603">
        <v>0</v>
      </c>
      <c r="ACR15" s="603">
        <v>0</v>
      </c>
      <c r="ACS15" s="603">
        <v>8400</v>
      </c>
      <c r="ACT15" s="603">
        <v>0</v>
      </c>
      <c r="ACU15" s="603">
        <v>0</v>
      </c>
      <c r="ACV15" s="603">
        <v>0</v>
      </c>
      <c r="ACW15" s="603">
        <v>0</v>
      </c>
      <c r="ACX15" s="603">
        <v>0</v>
      </c>
      <c r="ACY15" s="603">
        <v>0</v>
      </c>
      <c r="ACZ15" s="603">
        <v>0</v>
      </c>
      <c r="ADA15" s="603">
        <v>0</v>
      </c>
      <c r="ADB15" s="603">
        <v>0</v>
      </c>
      <c r="ADC15" s="603">
        <v>0</v>
      </c>
      <c r="ADD15" s="603">
        <v>480000</v>
      </c>
      <c r="ADE15" s="603">
        <v>0</v>
      </c>
      <c r="ADF15" s="603">
        <v>0</v>
      </c>
      <c r="ADG15" s="603">
        <v>0</v>
      </c>
      <c r="ADH15" s="603">
        <v>237233656.72999999</v>
      </c>
      <c r="ADI15" s="603">
        <v>35872244.18</v>
      </c>
      <c r="ADJ15" s="603">
        <v>0</v>
      </c>
      <c r="ADK15" s="603">
        <v>0</v>
      </c>
      <c r="ADL15" s="603">
        <v>0</v>
      </c>
      <c r="ADM15" s="603">
        <v>0</v>
      </c>
      <c r="ADN15" s="603">
        <v>0</v>
      </c>
      <c r="ADO15" s="603">
        <v>0</v>
      </c>
      <c r="ADP15" s="603">
        <v>0</v>
      </c>
      <c r="ADQ15" s="603">
        <v>484086036.73000002</v>
      </c>
      <c r="ADR15" s="603">
        <v>0</v>
      </c>
      <c r="ADS15" s="603">
        <v>0</v>
      </c>
      <c r="ADT15" s="603">
        <v>0</v>
      </c>
      <c r="ADU15" s="603">
        <v>173856157.19999999</v>
      </c>
      <c r="ADV15" s="603">
        <v>0</v>
      </c>
      <c r="ADW15" s="603">
        <v>0</v>
      </c>
      <c r="ADX15" s="603">
        <v>0</v>
      </c>
      <c r="ADY15" s="603">
        <v>0</v>
      </c>
      <c r="ADZ15" s="603">
        <v>0</v>
      </c>
      <c r="AEA15" s="603">
        <v>0</v>
      </c>
      <c r="AEB15" s="603">
        <v>0</v>
      </c>
      <c r="AEC15" s="603">
        <v>0</v>
      </c>
      <c r="AED15" s="603">
        <v>0</v>
      </c>
      <c r="AEE15" s="603">
        <v>0</v>
      </c>
      <c r="AEF15" s="603">
        <v>0</v>
      </c>
      <c r="AEG15" s="603">
        <v>0</v>
      </c>
      <c r="AEH15" s="603">
        <v>0</v>
      </c>
      <c r="AEI15" s="603">
        <v>0</v>
      </c>
      <c r="AEJ15" s="603">
        <v>0</v>
      </c>
      <c r="AEK15" s="603">
        <v>0</v>
      </c>
      <c r="AEL15" s="603">
        <v>0</v>
      </c>
      <c r="AEM15" s="603">
        <v>0</v>
      </c>
      <c r="AEN15" s="603">
        <v>0</v>
      </c>
      <c r="AEO15" s="603">
        <v>0</v>
      </c>
      <c r="AEP15" s="603">
        <v>0</v>
      </c>
      <c r="AEQ15" s="603">
        <v>0</v>
      </c>
      <c r="AER15" s="603">
        <v>0</v>
      </c>
      <c r="AES15" s="603">
        <v>0</v>
      </c>
      <c r="AET15" s="603">
        <v>0</v>
      </c>
      <c r="AEU15" s="603">
        <v>915964251.38</v>
      </c>
      <c r="AEV15" s="603">
        <v>0</v>
      </c>
      <c r="AEW15" s="603">
        <v>0</v>
      </c>
      <c r="AEX15" s="603">
        <v>0</v>
      </c>
      <c r="AEY15" s="603">
        <v>0</v>
      </c>
      <c r="AEZ15" s="603">
        <v>0</v>
      </c>
      <c r="AFA15" s="603">
        <v>0</v>
      </c>
      <c r="AFB15" s="603">
        <v>0</v>
      </c>
      <c r="AFC15" s="603">
        <v>0</v>
      </c>
      <c r="AFD15" s="603">
        <v>0</v>
      </c>
      <c r="AFE15" s="603">
        <v>293554248.39999998</v>
      </c>
      <c r="AFF15" s="603">
        <v>302893256.02000004</v>
      </c>
      <c r="AFG15" s="603">
        <v>0</v>
      </c>
      <c r="AFH15" s="603">
        <v>0</v>
      </c>
      <c r="AFI15" s="603">
        <v>0</v>
      </c>
      <c r="AFJ15" s="603">
        <v>0</v>
      </c>
      <c r="AFK15" s="603">
        <v>0</v>
      </c>
      <c r="AFL15" s="603">
        <v>0</v>
      </c>
      <c r="AFM15" s="603">
        <v>0</v>
      </c>
      <c r="AFN15" s="603">
        <v>0</v>
      </c>
      <c r="AFO15" s="603">
        <v>0</v>
      </c>
      <c r="AFP15" s="603">
        <v>0</v>
      </c>
      <c r="AFQ15" s="603">
        <v>0</v>
      </c>
      <c r="AFR15" s="603">
        <v>305254</v>
      </c>
      <c r="AFS15" s="603">
        <v>0</v>
      </c>
      <c r="AFT15" s="603">
        <v>0</v>
      </c>
      <c r="AFU15" s="603">
        <v>0</v>
      </c>
      <c r="AFV15" s="603">
        <v>0</v>
      </c>
      <c r="AFW15" s="603">
        <v>0</v>
      </c>
      <c r="AFX15" s="603">
        <v>0</v>
      </c>
      <c r="AFY15" s="603">
        <v>0</v>
      </c>
      <c r="AFZ15" s="603">
        <v>0</v>
      </c>
      <c r="AGA15" s="603">
        <v>0</v>
      </c>
      <c r="AGB15" s="603">
        <v>0</v>
      </c>
      <c r="AGC15" s="603">
        <v>0</v>
      </c>
      <c r="AGD15" s="603">
        <v>305821382.25999993</v>
      </c>
      <c r="AGE15" s="603">
        <v>0</v>
      </c>
      <c r="AGF15" s="603">
        <v>0</v>
      </c>
      <c r="AGG15" s="603">
        <v>0</v>
      </c>
      <c r="AGH15" s="603">
        <v>0</v>
      </c>
      <c r="AGI15" s="603">
        <v>0</v>
      </c>
      <c r="AGJ15" s="603">
        <v>0</v>
      </c>
      <c r="AGK15" s="603">
        <v>0</v>
      </c>
      <c r="AGL15" s="603">
        <v>0</v>
      </c>
      <c r="AGM15" s="603">
        <v>0</v>
      </c>
      <c r="AGN15" s="603">
        <v>0</v>
      </c>
      <c r="AGO15" s="603">
        <v>8379000</v>
      </c>
      <c r="AGP15" s="603">
        <v>14993184.960000001</v>
      </c>
      <c r="AGQ15" s="603">
        <v>0</v>
      </c>
      <c r="AGR15" s="603">
        <v>0</v>
      </c>
      <c r="AGS15" s="603">
        <v>0</v>
      </c>
      <c r="AGT15" s="603">
        <v>0</v>
      </c>
      <c r="AGU15" s="603">
        <v>0</v>
      </c>
      <c r="AGV15" s="603">
        <v>0</v>
      </c>
      <c r="AGW15" s="603">
        <v>16905000</v>
      </c>
      <c r="AGX15" s="603">
        <v>10584000</v>
      </c>
      <c r="AGY15" s="603">
        <v>0</v>
      </c>
      <c r="AGZ15" s="603">
        <v>0</v>
      </c>
      <c r="AHA15" s="603">
        <v>0</v>
      </c>
      <c r="AHB15" s="603">
        <v>0</v>
      </c>
      <c r="AHC15" s="603">
        <v>0</v>
      </c>
      <c r="AHD15" s="603">
        <v>0</v>
      </c>
      <c r="AHE15" s="603">
        <v>0</v>
      </c>
      <c r="AHF15" s="603">
        <v>400000</v>
      </c>
      <c r="AHG15" s="603">
        <v>0</v>
      </c>
      <c r="AHH15" s="603">
        <v>0</v>
      </c>
      <c r="AHI15" s="603">
        <v>0</v>
      </c>
      <c r="AHJ15" s="603">
        <v>0</v>
      </c>
      <c r="AHK15" s="603">
        <v>0</v>
      </c>
      <c r="AHL15" s="603">
        <v>0</v>
      </c>
      <c r="AHM15" s="603">
        <v>0</v>
      </c>
      <c r="AHN15" s="603">
        <v>0</v>
      </c>
      <c r="AHO15" s="603">
        <v>0</v>
      </c>
      <c r="AHP15" s="603">
        <v>0</v>
      </c>
      <c r="AHQ15" s="603">
        <v>0</v>
      </c>
      <c r="AHR15" s="603">
        <v>0</v>
      </c>
      <c r="AHS15" s="603">
        <v>0</v>
      </c>
      <c r="AHT15" s="603">
        <v>0</v>
      </c>
      <c r="AHU15" s="603">
        <v>0</v>
      </c>
      <c r="AHV15" s="603">
        <v>0</v>
      </c>
      <c r="AHW15" s="603">
        <f t="shared" si="0"/>
        <v>25748845009.049999</v>
      </c>
    </row>
    <row r="16" spans="1:907" x14ac:dyDescent="0.6">
      <c r="A16" s="601">
        <v>15</v>
      </c>
      <c r="B16" s="261" t="s">
        <v>18</v>
      </c>
      <c r="C16" s="260" t="s">
        <v>640</v>
      </c>
      <c r="D16" s="603">
        <v>44727900</v>
      </c>
      <c r="E16" s="603">
        <v>6023519.4100000001</v>
      </c>
      <c r="F16" s="603">
        <v>24876358.32</v>
      </c>
      <c r="G16" s="603">
        <v>2264821.77</v>
      </c>
      <c r="H16" s="603">
        <v>7367210.8300000001</v>
      </c>
      <c r="I16" s="603">
        <v>4991292.5699999994</v>
      </c>
      <c r="J16" s="603">
        <v>40763522.289999999</v>
      </c>
      <c r="K16" s="603">
        <v>12461774.869999999</v>
      </c>
      <c r="L16" s="603">
        <v>3071054.05</v>
      </c>
      <c r="M16" s="603">
        <v>2678894.34</v>
      </c>
      <c r="N16" s="603">
        <v>3921814.48</v>
      </c>
      <c r="O16" s="603">
        <v>3848562.18</v>
      </c>
      <c r="P16" s="603">
        <v>2280000</v>
      </c>
      <c r="Q16" s="603">
        <v>8879061.9700000007</v>
      </c>
      <c r="R16" s="603">
        <v>5060831.71</v>
      </c>
      <c r="S16" s="603">
        <v>10695182.5</v>
      </c>
      <c r="T16" s="603">
        <v>2517485.33</v>
      </c>
      <c r="U16" s="603">
        <v>3209880.02</v>
      </c>
      <c r="V16" s="603">
        <v>0</v>
      </c>
      <c r="W16" s="603">
        <v>49754563.93</v>
      </c>
      <c r="X16" s="603">
        <v>33194270.030000001</v>
      </c>
      <c r="Y16" s="603">
        <v>1831964.88</v>
      </c>
      <c r="Z16" s="603">
        <v>3728487.62</v>
      </c>
      <c r="AA16" s="603">
        <v>3438988.15</v>
      </c>
      <c r="AB16" s="603">
        <v>2801054.18</v>
      </c>
      <c r="AC16" s="603">
        <v>2940634.47</v>
      </c>
      <c r="AD16" s="603">
        <v>28672856.469999999</v>
      </c>
      <c r="AE16" s="603">
        <v>5818646.5199999996</v>
      </c>
      <c r="AF16" s="603">
        <v>5174330.0199999996</v>
      </c>
      <c r="AG16" s="603">
        <v>13870643.109999999</v>
      </c>
      <c r="AH16" s="603">
        <v>2604617.15</v>
      </c>
      <c r="AI16" s="603">
        <v>19875204.16</v>
      </c>
      <c r="AJ16" s="603">
        <v>4552437.46</v>
      </c>
      <c r="AK16" s="603">
        <v>2369820.31</v>
      </c>
      <c r="AL16" s="603">
        <v>0</v>
      </c>
      <c r="AM16" s="603">
        <v>4283795.87</v>
      </c>
      <c r="AN16" s="603">
        <v>2189780</v>
      </c>
      <c r="AO16" s="603">
        <v>2504984.9500000002</v>
      </c>
      <c r="AP16" s="603">
        <v>1741255.55</v>
      </c>
      <c r="AQ16" s="603">
        <v>6614521.3499999996</v>
      </c>
      <c r="AR16" s="603">
        <v>2458170.9900000002</v>
      </c>
      <c r="AS16" s="603">
        <v>1428959.73</v>
      </c>
      <c r="AT16" s="603">
        <v>2753562.77</v>
      </c>
      <c r="AU16" s="603">
        <v>30975293.91</v>
      </c>
      <c r="AV16" s="603">
        <v>488640.22</v>
      </c>
      <c r="AW16" s="603">
        <v>3489787.86</v>
      </c>
      <c r="AX16" s="603">
        <v>1418287.06</v>
      </c>
      <c r="AY16" s="603">
        <v>8222646.1799999997</v>
      </c>
      <c r="AZ16" s="603">
        <v>2679179.61</v>
      </c>
      <c r="BA16" s="603">
        <v>1166771.3500000001</v>
      </c>
      <c r="BB16" s="603">
        <v>684777.36</v>
      </c>
      <c r="BC16" s="603">
        <v>402809.22</v>
      </c>
      <c r="BD16" s="603">
        <v>3877443.82</v>
      </c>
      <c r="BE16" s="603">
        <v>1194699.97</v>
      </c>
      <c r="BF16" s="603">
        <v>784451.82</v>
      </c>
      <c r="BG16" s="603">
        <v>9903267.2100000009</v>
      </c>
      <c r="BH16" s="603">
        <v>6593960.5700000003</v>
      </c>
      <c r="BI16" s="603">
        <v>433026.04</v>
      </c>
      <c r="BJ16" s="603">
        <v>22759202.050000001</v>
      </c>
      <c r="BK16" s="603">
        <v>15956746.49</v>
      </c>
      <c r="BL16" s="603">
        <v>4045715.46</v>
      </c>
      <c r="BM16" s="603">
        <v>1937609.68</v>
      </c>
      <c r="BN16" s="603">
        <v>5193428.99</v>
      </c>
      <c r="BO16" s="603">
        <v>3542038</v>
      </c>
      <c r="BP16" s="603">
        <v>3739207.2199999997</v>
      </c>
      <c r="BQ16" s="603">
        <v>806100</v>
      </c>
      <c r="BR16" s="603">
        <v>2124557.71</v>
      </c>
      <c r="BS16" s="603">
        <v>34318192.120000005</v>
      </c>
      <c r="BT16" s="603">
        <v>1782297.79</v>
      </c>
      <c r="BU16" s="603">
        <v>3321118.94</v>
      </c>
      <c r="BV16" s="603">
        <v>1957823.5</v>
      </c>
      <c r="BW16" s="603">
        <v>1915983.59</v>
      </c>
      <c r="BX16" s="603">
        <v>2282456.5</v>
      </c>
      <c r="BY16" s="603">
        <v>1691706.67</v>
      </c>
      <c r="BZ16" s="603">
        <v>3809021.52</v>
      </c>
      <c r="CA16" s="603">
        <v>1980000</v>
      </c>
      <c r="CB16" s="603">
        <v>1463879.93</v>
      </c>
      <c r="CC16" s="603">
        <v>10816191.25</v>
      </c>
      <c r="CD16" s="603">
        <v>12875666.859999999</v>
      </c>
      <c r="CE16" s="603">
        <v>2051974.38</v>
      </c>
      <c r="CF16" s="603">
        <v>974487.28</v>
      </c>
      <c r="CG16" s="603">
        <v>2300404.13</v>
      </c>
      <c r="CH16" s="603">
        <v>7400000</v>
      </c>
      <c r="CI16" s="603">
        <v>18643240</v>
      </c>
      <c r="CJ16" s="603">
        <v>21275807</v>
      </c>
      <c r="CK16" s="603">
        <v>4022337.51</v>
      </c>
      <c r="CL16" s="603">
        <v>12616943.6</v>
      </c>
      <c r="CM16" s="603">
        <v>8352666.6699999999</v>
      </c>
      <c r="CN16" s="603">
        <v>14742913.130000001</v>
      </c>
      <c r="CO16" s="603">
        <v>12609166.66</v>
      </c>
      <c r="CP16" s="603">
        <v>5260600</v>
      </c>
      <c r="CQ16" s="603">
        <v>5883500</v>
      </c>
      <c r="CR16" s="603">
        <v>4074666.67</v>
      </c>
      <c r="CS16" s="603">
        <v>9154800</v>
      </c>
      <c r="CT16" s="603">
        <v>4199400</v>
      </c>
      <c r="CU16" s="603">
        <v>73209182.710000008</v>
      </c>
      <c r="CV16" s="603">
        <v>2396849.23</v>
      </c>
      <c r="CW16" s="603">
        <v>4529365.8499999996</v>
      </c>
      <c r="CX16" s="603">
        <v>5781284.7300000004</v>
      </c>
      <c r="CY16" s="603">
        <v>2257800</v>
      </c>
      <c r="CZ16" s="603">
        <v>6518202.8700000001</v>
      </c>
      <c r="DA16" s="603">
        <v>3493329.88</v>
      </c>
      <c r="DB16" s="603">
        <v>3850050.97</v>
      </c>
      <c r="DC16" s="603">
        <v>39097754.640000001</v>
      </c>
      <c r="DD16" s="603">
        <v>8895368.0099999998</v>
      </c>
      <c r="DE16" s="603">
        <v>2682122.15</v>
      </c>
      <c r="DF16" s="603">
        <v>3123376.73</v>
      </c>
      <c r="DG16" s="603">
        <v>3315776.49</v>
      </c>
      <c r="DH16" s="603">
        <v>21431146.48</v>
      </c>
      <c r="DI16" s="603">
        <v>3387041.07</v>
      </c>
      <c r="DJ16" s="603">
        <v>8326639.71</v>
      </c>
      <c r="DK16" s="603">
        <v>4854457.17</v>
      </c>
      <c r="DL16" s="603">
        <v>50140383.469999999</v>
      </c>
      <c r="DM16" s="603">
        <v>4105648.6</v>
      </c>
      <c r="DN16" s="603">
        <v>5195137.79</v>
      </c>
      <c r="DO16" s="603">
        <v>4789538.13</v>
      </c>
      <c r="DP16" s="603">
        <v>11774298.469999999</v>
      </c>
      <c r="DQ16" s="603">
        <v>6352593.4299999997</v>
      </c>
      <c r="DR16" s="603">
        <v>6201434.71</v>
      </c>
      <c r="DS16" s="603">
        <v>6391587.8300000001</v>
      </c>
      <c r="DT16" s="603">
        <v>12871267.210000001</v>
      </c>
      <c r="DU16" s="603">
        <v>82627785.629999995</v>
      </c>
      <c r="DV16" s="603">
        <v>3491000</v>
      </c>
      <c r="DW16" s="603">
        <v>9053436.4800000004</v>
      </c>
      <c r="DX16" s="603">
        <v>8716507.3200000003</v>
      </c>
      <c r="DY16" s="603">
        <v>3634633.95</v>
      </c>
      <c r="DZ16" s="603">
        <v>11271256.530000001</v>
      </c>
      <c r="EA16" s="603">
        <v>4492636.21</v>
      </c>
      <c r="EB16" s="603">
        <v>7411733.0299999993</v>
      </c>
      <c r="EC16" s="603">
        <v>6998380</v>
      </c>
      <c r="ED16" s="603">
        <v>3047982.21</v>
      </c>
      <c r="EE16" s="603">
        <v>5883150.04</v>
      </c>
      <c r="EF16" s="603">
        <v>32025477.09</v>
      </c>
      <c r="EG16" s="603">
        <v>43257866.909999996</v>
      </c>
      <c r="EH16" s="603">
        <v>3651321.66</v>
      </c>
      <c r="EI16" s="603">
        <v>5815783.54</v>
      </c>
      <c r="EJ16" s="603">
        <v>5044755.0199999996</v>
      </c>
      <c r="EK16" s="603">
        <v>5663942.5800000001</v>
      </c>
      <c r="EL16" s="603">
        <v>7872159.5300000003</v>
      </c>
      <c r="EM16" s="603">
        <v>2132515.2400000002</v>
      </c>
      <c r="EN16" s="603">
        <v>2610766.4</v>
      </c>
      <c r="EO16" s="603">
        <v>117951977.16</v>
      </c>
      <c r="EP16" s="603">
        <v>2013172.11</v>
      </c>
      <c r="EQ16" s="603">
        <v>2472542.29</v>
      </c>
      <c r="ER16" s="603">
        <v>2989286.35</v>
      </c>
      <c r="ES16" s="603">
        <v>5719336.8200000003</v>
      </c>
      <c r="ET16" s="603">
        <v>1723304.05</v>
      </c>
      <c r="EU16" s="603">
        <v>32496690.039999999</v>
      </c>
      <c r="EV16" s="603">
        <v>3221240.09</v>
      </c>
      <c r="EW16" s="603">
        <v>3011119.15</v>
      </c>
      <c r="EX16" s="603">
        <v>84922246.390000001</v>
      </c>
      <c r="EY16" s="603">
        <v>924897.05</v>
      </c>
      <c r="EZ16" s="603">
        <v>3880490.77</v>
      </c>
      <c r="FA16" s="603">
        <v>4312572.8</v>
      </c>
      <c r="FB16" s="603">
        <v>6032284.9100000001</v>
      </c>
      <c r="FC16" s="603">
        <v>12232251.949999999</v>
      </c>
      <c r="FD16" s="603">
        <v>3523934.18</v>
      </c>
      <c r="FE16" s="603">
        <v>5172737.2699999996</v>
      </c>
      <c r="FF16" s="603">
        <v>4092841.29</v>
      </c>
      <c r="FG16" s="603">
        <v>3541246.85</v>
      </c>
      <c r="FH16" s="603">
        <v>4178009.76</v>
      </c>
      <c r="FI16" s="603">
        <v>2157594.2199999997</v>
      </c>
      <c r="FJ16" s="603">
        <v>58294696.829999998</v>
      </c>
      <c r="FK16" s="603">
        <v>9194160.879999999</v>
      </c>
      <c r="FL16" s="603">
        <v>620110</v>
      </c>
      <c r="FM16" s="603">
        <v>2816320.63</v>
      </c>
      <c r="FN16" s="603">
        <v>2150357.25</v>
      </c>
      <c r="FO16" s="603">
        <v>1882878.52</v>
      </c>
      <c r="FP16" s="603">
        <v>395000</v>
      </c>
      <c r="FQ16" s="603">
        <v>459334.96</v>
      </c>
      <c r="FR16" s="603">
        <v>75762883</v>
      </c>
      <c r="FS16" s="603">
        <v>27080759.789999999</v>
      </c>
      <c r="FT16" s="603">
        <v>6904102.9199999999</v>
      </c>
      <c r="FU16" s="603">
        <v>5299805.92</v>
      </c>
      <c r="FV16" s="603">
        <v>5881795.3799999999</v>
      </c>
      <c r="FW16" s="603">
        <v>3182440</v>
      </c>
      <c r="FX16" s="603">
        <v>13082411.6</v>
      </c>
      <c r="FY16" s="603">
        <v>5936946.96</v>
      </c>
      <c r="FZ16" s="603">
        <v>6379856.5700000003</v>
      </c>
      <c r="GA16" s="603">
        <v>2880000</v>
      </c>
      <c r="GB16" s="603">
        <v>13963500</v>
      </c>
      <c r="GC16" s="603">
        <v>8611487.6000000015</v>
      </c>
      <c r="GD16" s="603">
        <v>5255231.95</v>
      </c>
      <c r="GE16" s="603">
        <v>1845973.3900000001</v>
      </c>
      <c r="GF16" s="603">
        <v>75397815.409999996</v>
      </c>
      <c r="GG16" s="603">
        <v>4338470.84</v>
      </c>
      <c r="GH16" s="603">
        <v>2121557.9700000002</v>
      </c>
      <c r="GI16" s="603">
        <v>20972932.359999999</v>
      </c>
      <c r="GJ16" s="603">
        <v>2169289.15</v>
      </c>
      <c r="GK16" s="603">
        <v>2442343.63</v>
      </c>
      <c r="GL16" s="603">
        <v>3236738.9</v>
      </c>
      <c r="GM16" s="603">
        <v>16073709.4</v>
      </c>
      <c r="GN16" s="603">
        <v>4531548.99</v>
      </c>
      <c r="GO16" s="603">
        <v>3766640.87</v>
      </c>
      <c r="GP16" s="603">
        <v>791415.58</v>
      </c>
      <c r="GQ16" s="603">
        <v>2333836.88</v>
      </c>
      <c r="GR16" s="603">
        <v>52714595.689999998</v>
      </c>
      <c r="GS16" s="603">
        <v>2456473.3200000003</v>
      </c>
      <c r="GT16" s="603">
        <v>1499348.63</v>
      </c>
      <c r="GU16" s="603">
        <v>14081502.48</v>
      </c>
      <c r="GV16" s="603">
        <v>761575.23</v>
      </c>
      <c r="GW16" s="603">
        <v>4458521.3899999997</v>
      </c>
      <c r="GX16" s="603">
        <v>2888782.16</v>
      </c>
      <c r="GY16" s="603">
        <v>1939348.05</v>
      </c>
      <c r="GZ16" s="603">
        <v>46988294.399999999</v>
      </c>
      <c r="HA16" s="603">
        <v>1509921.9</v>
      </c>
      <c r="HB16" s="603">
        <v>6835000</v>
      </c>
      <c r="HC16" s="603">
        <v>2151946.4500000002</v>
      </c>
      <c r="HD16" s="603">
        <v>88488609.090000004</v>
      </c>
      <c r="HE16" s="603">
        <v>2872632.94</v>
      </c>
      <c r="HF16" s="603">
        <v>0</v>
      </c>
      <c r="HG16" s="603">
        <v>6671500.6900000004</v>
      </c>
      <c r="HH16" s="603">
        <v>10812300</v>
      </c>
      <c r="HI16" s="603">
        <v>4015999.08</v>
      </c>
      <c r="HJ16" s="603">
        <v>1107006.17</v>
      </c>
      <c r="HK16" s="603">
        <v>2111007.16</v>
      </c>
      <c r="HL16" s="603">
        <v>137414525.34</v>
      </c>
      <c r="HM16" s="603">
        <v>39044812.410000004</v>
      </c>
      <c r="HN16" s="603">
        <v>27120800</v>
      </c>
      <c r="HO16" s="603">
        <v>3225780</v>
      </c>
      <c r="HP16" s="603">
        <v>509000</v>
      </c>
      <c r="HQ16" s="603">
        <v>1948317.29</v>
      </c>
      <c r="HR16" s="603">
        <v>3501000</v>
      </c>
      <c r="HS16" s="603">
        <v>1494000</v>
      </c>
      <c r="HT16" s="603">
        <v>31027197.039999999</v>
      </c>
      <c r="HU16" s="603">
        <v>11436533.41</v>
      </c>
      <c r="HV16" s="603">
        <v>890783.58</v>
      </c>
      <c r="HW16" s="603">
        <v>789869.96</v>
      </c>
      <c r="HX16" s="603">
        <v>1773214.63</v>
      </c>
      <c r="HY16" s="603">
        <v>481400</v>
      </c>
      <c r="HZ16" s="603">
        <v>9767000</v>
      </c>
      <c r="IA16" s="603">
        <v>885900</v>
      </c>
      <c r="IB16" s="603">
        <v>1084700</v>
      </c>
      <c r="IC16" s="603">
        <v>659000</v>
      </c>
      <c r="ID16" s="603">
        <v>709712.77</v>
      </c>
      <c r="IE16" s="603">
        <v>2503656.66</v>
      </c>
      <c r="IF16" s="603">
        <v>1905821.29</v>
      </c>
      <c r="IG16" s="603">
        <v>827000</v>
      </c>
      <c r="IH16" s="603">
        <v>405634.87</v>
      </c>
      <c r="II16" s="603">
        <v>175000</v>
      </c>
      <c r="IJ16" s="603">
        <v>16424743</v>
      </c>
      <c r="IK16" s="603">
        <v>9955990.3000000007</v>
      </c>
      <c r="IL16" s="603">
        <v>3879157.12</v>
      </c>
      <c r="IM16" s="603">
        <v>2785699.83</v>
      </c>
      <c r="IN16" s="603">
        <v>19148000</v>
      </c>
      <c r="IO16" s="603">
        <v>2130982.58</v>
      </c>
      <c r="IP16" s="603">
        <v>935000</v>
      </c>
      <c r="IQ16" s="603">
        <v>610399.69999999995</v>
      </c>
      <c r="IR16" s="603">
        <v>822711.13</v>
      </c>
      <c r="IS16" s="603">
        <v>896281.52</v>
      </c>
      <c r="IT16" s="603">
        <v>1062848.76</v>
      </c>
      <c r="IU16" s="603">
        <v>73761106.200000003</v>
      </c>
      <c r="IV16" s="603">
        <v>29797991.800000001</v>
      </c>
      <c r="IW16" s="603">
        <v>5417617.6799999997</v>
      </c>
      <c r="IX16" s="603">
        <v>2030496.69</v>
      </c>
      <c r="IY16" s="603">
        <v>0</v>
      </c>
      <c r="IZ16" s="603">
        <v>1165850.55</v>
      </c>
      <c r="JA16" s="603">
        <v>1878318.35</v>
      </c>
      <c r="JB16" s="603">
        <v>460000</v>
      </c>
      <c r="JC16" s="603">
        <v>3907608.81</v>
      </c>
      <c r="JD16" s="603">
        <v>7375502.25</v>
      </c>
      <c r="JE16" s="603">
        <v>12402920</v>
      </c>
      <c r="JF16" s="603">
        <v>411525.51</v>
      </c>
      <c r="JG16" s="603">
        <v>13365276.949999999</v>
      </c>
      <c r="JH16" s="603">
        <v>13757519.699999999</v>
      </c>
      <c r="JI16" s="603">
        <v>1857812.79</v>
      </c>
      <c r="JJ16" s="603">
        <v>3780703.31</v>
      </c>
      <c r="JK16" s="603">
        <v>622271.44999999995</v>
      </c>
      <c r="JL16" s="603">
        <v>0</v>
      </c>
      <c r="JM16" s="603">
        <v>40650052.57</v>
      </c>
      <c r="JN16" s="603">
        <v>777254.47</v>
      </c>
      <c r="JO16" s="603">
        <v>1592686.79</v>
      </c>
      <c r="JP16" s="603">
        <v>2199216.12</v>
      </c>
      <c r="JQ16" s="603">
        <v>1202932.8899999999</v>
      </c>
      <c r="JR16" s="603">
        <v>2785485.65</v>
      </c>
      <c r="JS16" s="603">
        <v>3085472.66</v>
      </c>
      <c r="JT16" s="603">
        <v>21420936.789999999</v>
      </c>
      <c r="JU16" s="603">
        <v>9344519.8699999992</v>
      </c>
      <c r="JV16" s="603">
        <v>0</v>
      </c>
      <c r="JW16" s="603">
        <v>579609.74</v>
      </c>
      <c r="JX16" s="603">
        <v>2895188.28</v>
      </c>
      <c r="JY16" s="603">
        <v>1573444.29</v>
      </c>
      <c r="JZ16" s="603">
        <v>6634866</v>
      </c>
      <c r="KA16" s="603">
        <v>3720304.67</v>
      </c>
      <c r="KB16" s="603">
        <v>1200159.9099999999</v>
      </c>
      <c r="KC16" s="603">
        <v>1583516.22</v>
      </c>
      <c r="KD16" s="603">
        <v>3247381.84</v>
      </c>
      <c r="KE16" s="603">
        <v>1758131.18</v>
      </c>
      <c r="KF16" s="603">
        <v>1340118.6100000001</v>
      </c>
      <c r="KG16" s="603">
        <v>871057.05</v>
      </c>
      <c r="KH16" s="603">
        <v>2018021.21</v>
      </c>
      <c r="KI16" s="603">
        <v>1364126.98</v>
      </c>
      <c r="KJ16" s="603">
        <v>24257760</v>
      </c>
      <c r="KK16" s="603">
        <v>5455700</v>
      </c>
      <c r="KL16" s="603">
        <v>8525409.8000000007</v>
      </c>
      <c r="KM16" s="603">
        <v>2878150.4</v>
      </c>
      <c r="KN16" s="603">
        <v>3316513.2</v>
      </c>
      <c r="KO16" s="603">
        <v>4252695.1900000004</v>
      </c>
      <c r="KP16" s="603">
        <v>11468015.449999999</v>
      </c>
      <c r="KQ16" s="603">
        <v>1453397.38</v>
      </c>
      <c r="KR16" s="603">
        <v>2438071.5099999998</v>
      </c>
      <c r="KS16" s="603">
        <v>7518200.0199999996</v>
      </c>
      <c r="KT16" s="603">
        <v>1472963.35</v>
      </c>
      <c r="KU16" s="603">
        <v>5464236.6799999997</v>
      </c>
      <c r="KV16" s="603">
        <v>4707662.8499999996</v>
      </c>
      <c r="KW16" s="603">
        <v>2426128.98</v>
      </c>
      <c r="KX16" s="603">
        <v>2838521.96</v>
      </c>
      <c r="KY16" s="603">
        <v>89561135.420000002</v>
      </c>
      <c r="KZ16" s="603">
        <v>4029342.39</v>
      </c>
      <c r="LA16" s="603">
        <v>11917543.74</v>
      </c>
      <c r="LB16" s="603">
        <v>1536839.33</v>
      </c>
      <c r="LC16" s="603">
        <v>3769891.3200000003</v>
      </c>
      <c r="LD16" s="603">
        <v>13702657.859999999</v>
      </c>
      <c r="LE16" s="603">
        <v>2250061.56</v>
      </c>
      <c r="LF16" s="603">
        <v>2499847.11</v>
      </c>
      <c r="LG16" s="603">
        <v>4143117.26</v>
      </c>
      <c r="LH16" s="603">
        <v>1537497.65</v>
      </c>
      <c r="LI16" s="603">
        <v>56438066.640000001</v>
      </c>
      <c r="LJ16" s="603">
        <v>6184441.6500000004</v>
      </c>
      <c r="LK16" s="603">
        <v>120664972.41</v>
      </c>
      <c r="LL16" s="603">
        <v>9460125.379999999</v>
      </c>
      <c r="LM16" s="603">
        <v>1612932.07</v>
      </c>
      <c r="LN16" s="603">
        <v>11062720.59</v>
      </c>
      <c r="LO16" s="603">
        <v>1872518.25</v>
      </c>
      <c r="LP16" s="603">
        <v>9281993.8300000001</v>
      </c>
      <c r="LQ16" s="603">
        <v>2224597.44</v>
      </c>
      <c r="LR16" s="603">
        <v>5176420.33</v>
      </c>
      <c r="LS16" s="603">
        <v>1407300</v>
      </c>
      <c r="LT16" s="603">
        <v>9874126.1999999993</v>
      </c>
      <c r="LU16" s="603">
        <v>4479627.3499999996</v>
      </c>
      <c r="LV16" s="603">
        <v>2249640.31</v>
      </c>
      <c r="LW16" s="603">
        <v>54424719.75</v>
      </c>
      <c r="LX16" s="603">
        <v>37228550.810000002</v>
      </c>
      <c r="LY16" s="603">
        <v>28089394</v>
      </c>
      <c r="LZ16" s="603">
        <v>18794639.259999998</v>
      </c>
      <c r="MA16" s="603">
        <v>13864472.75</v>
      </c>
      <c r="MB16" s="603">
        <v>15743506.34</v>
      </c>
      <c r="MC16" s="603">
        <v>4030047.11</v>
      </c>
      <c r="MD16" s="603">
        <v>6563162.5199999996</v>
      </c>
      <c r="ME16" s="603">
        <v>6789860.0800000001</v>
      </c>
      <c r="MF16" s="603">
        <v>17895599.890000001</v>
      </c>
      <c r="MG16" s="603">
        <v>14711388.26</v>
      </c>
      <c r="MH16" s="603">
        <v>76173229.959999993</v>
      </c>
      <c r="MI16" s="603">
        <v>77945831.099999994</v>
      </c>
      <c r="MJ16" s="603">
        <v>2750893.26</v>
      </c>
      <c r="MK16" s="603">
        <v>2481172.48</v>
      </c>
      <c r="ML16" s="603">
        <v>3211162.78</v>
      </c>
      <c r="MM16" s="603">
        <v>1874305.97</v>
      </c>
      <c r="MN16" s="603">
        <v>6614210.0299999993</v>
      </c>
      <c r="MO16" s="603">
        <v>4370561.38</v>
      </c>
      <c r="MP16" s="603">
        <v>1770647.99</v>
      </c>
      <c r="MQ16" s="603">
        <v>6079965.4299999997</v>
      </c>
      <c r="MR16" s="603">
        <v>2557102.25</v>
      </c>
      <c r="MS16" s="603">
        <v>3374600</v>
      </c>
      <c r="MT16" s="603">
        <v>3477935.12</v>
      </c>
      <c r="MU16" s="603">
        <v>100770381.05</v>
      </c>
      <c r="MV16" s="603">
        <v>2992344.97</v>
      </c>
      <c r="MW16" s="603">
        <v>6559285.7300000004</v>
      </c>
      <c r="MX16" s="603">
        <v>3521964.69</v>
      </c>
      <c r="MY16" s="603">
        <v>13372507.07</v>
      </c>
      <c r="MZ16" s="603">
        <v>1872930.33</v>
      </c>
      <c r="NA16" s="603">
        <v>3433654.23</v>
      </c>
      <c r="NB16" s="603">
        <v>3740233.85</v>
      </c>
      <c r="NC16" s="603">
        <v>2267428.91</v>
      </c>
      <c r="ND16" s="603">
        <v>520446.38</v>
      </c>
      <c r="NE16" s="603">
        <v>1535862.1400000001</v>
      </c>
      <c r="NF16" s="603">
        <v>134045375.34999999</v>
      </c>
      <c r="NG16" s="603">
        <v>8769558.9100000001</v>
      </c>
      <c r="NH16" s="603">
        <v>2928963.54</v>
      </c>
      <c r="NI16" s="603">
        <v>20974703.57</v>
      </c>
      <c r="NJ16" s="603">
        <v>21794914.829999998</v>
      </c>
      <c r="NK16" s="603">
        <v>4638112.1899999995</v>
      </c>
      <c r="NL16" s="603">
        <v>16116874.530000001</v>
      </c>
      <c r="NM16" s="603">
        <v>11593894.67</v>
      </c>
      <c r="NN16" s="603">
        <v>3116276.16</v>
      </c>
      <c r="NO16" s="603">
        <v>5370982.7000000002</v>
      </c>
      <c r="NP16" s="603">
        <v>8168540.1400000006</v>
      </c>
      <c r="NQ16" s="603">
        <v>3696470.77</v>
      </c>
      <c r="NR16" s="603">
        <v>36032123.310000002</v>
      </c>
      <c r="NS16" s="603">
        <v>1078546.75</v>
      </c>
      <c r="NT16" s="603">
        <v>1772533.85</v>
      </c>
      <c r="NU16" s="603">
        <v>3325119.89</v>
      </c>
      <c r="NV16" s="603">
        <v>2303127.33</v>
      </c>
      <c r="NW16" s="603">
        <v>374516.99</v>
      </c>
      <c r="NX16" s="603">
        <v>579262.37</v>
      </c>
      <c r="NY16" s="603">
        <v>32350904.859999999</v>
      </c>
      <c r="NZ16" s="603">
        <v>8738206.6400000006</v>
      </c>
      <c r="OA16" s="603">
        <v>3739310.81</v>
      </c>
      <c r="OB16" s="603">
        <v>863002.46</v>
      </c>
      <c r="OC16" s="603">
        <v>1689550.16</v>
      </c>
      <c r="OD16" s="603">
        <v>3726808.21</v>
      </c>
      <c r="OE16" s="603">
        <v>509073.52</v>
      </c>
      <c r="OF16" s="603">
        <v>36481428.170000002</v>
      </c>
      <c r="OG16" s="603">
        <v>43831163.769999996</v>
      </c>
      <c r="OH16" s="603">
        <v>3629678.24</v>
      </c>
      <c r="OI16" s="603">
        <v>69566979.939999998</v>
      </c>
      <c r="OJ16" s="603">
        <v>6966822.0599999996</v>
      </c>
      <c r="OK16" s="603">
        <v>11936487.48</v>
      </c>
      <c r="OL16" s="603">
        <v>5151000</v>
      </c>
      <c r="OM16" s="603">
        <v>4968713.38</v>
      </c>
      <c r="ON16" s="603">
        <v>2100131.42</v>
      </c>
      <c r="OO16" s="603">
        <v>56694606.600000001</v>
      </c>
      <c r="OP16" s="603">
        <v>6476941.9000000004</v>
      </c>
      <c r="OQ16" s="603">
        <v>21606474.399999999</v>
      </c>
      <c r="OR16" s="603">
        <v>3865797.07</v>
      </c>
      <c r="OS16" s="603">
        <v>3479486.67</v>
      </c>
      <c r="OT16" s="603">
        <v>3669004.06</v>
      </c>
      <c r="OU16" s="603">
        <v>82194233.300000012</v>
      </c>
      <c r="OV16" s="603">
        <v>2450019.87</v>
      </c>
      <c r="OW16" s="603">
        <v>3573140.18</v>
      </c>
      <c r="OX16" s="603">
        <v>3672980.64</v>
      </c>
      <c r="OY16" s="603">
        <v>4315125.8899999997</v>
      </c>
      <c r="OZ16" s="603">
        <v>22254538.02</v>
      </c>
      <c r="PA16" s="603">
        <v>2956996.89</v>
      </c>
      <c r="PB16" s="603">
        <v>350000</v>
      </c>
      <c r="PC16" s="603">
        <v>1476291</v>
      </c>
      <c r="PD16" s="603">
        <v>42761424.670000002</v>
      </c>
      <c r="PE16" s="603">
        <v>1933042.39</v>
      </c>
      <c r="PF16" s="603">
        <v>3800990.85</v>
      </c>
      <c r="PG16" s="603">
        <v>1019490.08</v>
      </c>
      <c r="PH16" s="603">
        <v>1838903.26</v>
      </c>
      <c r="PI16" s="603">
        <v>7902778.9500000002</v>
      </c>
      <c r="PJ16" s="603">
        <v>1126688.1299999999</v>
      </c>
      <c r="PK16" s="603">
        <v>1450435.31</v>
      </c>
      <c r="PL16" s="603">
        <v>2862987.03</v>
      </c>
      <c r="PM16" s="603">
        <v>2860783.36</v>
      </c>
      <c r="PN16" s="603">
        <v>1535750</v>
      </c>
      <c r="PO16" s="603">
        <v>5877000</v>
      </c>
      <c r="PP16" s="603">
        <v>2809210.06</v>
      </c>
      <c r="PQ16" s="603">
        <v>36491826.660000004</v>
      </c>
      <c r="PR16" s="603">
        <v>1433060</v>
      </c>
      <c r="PS16" s="603">
        <v>2195485.89</v>
      </c>
      <c r="PT16" s="603">
        <v>455385.68</v>
      </c>
      <c r="PU16" s="603">
        <v>753484.11</v>
      </c>
      <c r="PV16" s="603">
        <v>124292820.11</v>
      </c>
      <c r="PW16" s="603">
        <v>3418127.6</v>
      </c>
      <c r="PX16" s="603">
        <v>4050668.54</v>
      </c>
      <c r="PY16" s="603">
        <v>3199682.75</v>
      </c>
      <c r="PZ16" s="603">
        <v>37614862.950000003</v>
      </c>
      <c r="QA16" s="603">
        <v>4526200.58</v>
      </c>
      <c r="QB16" s="603">
        <v>6545172.9699999997</v>
      </c>
      <c r="QC16" s="603">
        <v>1692131.69</v>
      </c>
      <c r="QD16" s="603">
        <v>8105112.1600000001</v>
      </c>
      <c r="QE16" s="603">
        <v>1976613.5</v>
      </c>
      <c r="QF16" s="603">
        <v>6110653.5</v>
      </c>
      <c r="QG16" s="603">
        <v>3488186.69</v>
      </c>
      <c r="QH16" s="603">
        <v>4824127.37</v>
      </c>
      <c r="QI16" s="603">
        <v>4987983.4800000004</v>
      </c>
      <c r="QJ16" s="603">
        <v>5988202.3700000001</v>
      </c>
      <c r="QK16" s="603">
        <v>4273035.33</v>
      </c>
      <c r="QL16" s="603">
        <v>3362118.56</v>
      </c>
      <c r="QM16" s="603">
        <v>1668978.95</v>
      </c>
      <c r="QN16" s="603">
        <v>829004.76</v>
      </c>
      <c r="QO16" s="603">
        <v>4584966.67</v>
      </c>
      <c r="QP16" s="603">
        <v>32580362.57</v>
      </c>
      <c r="QQ16" s="603">
        <v>4874241.4800000004</v>
      </c>
      <c r="QR16" s="603">
        <v>1005433.07</v>
      </c>
      <c r="QS16" s="603">
        <v>2665276.9900000002</v>
      </c>
      <c r="QT16" s="603">
        <v>2827933.13</v>
      </c>
      <c r="QU16" s="603">
        <v>1486445</v>
      </c>
      <c r="QV16" s="603">
        <v>135289040.27000001</v>
      </c>
      <c r="QW16" s="603">
        <v>2177050.42</v>
      </c>
      <c r="QX16" s="603">
        <v>7348333.3899999997</v>
      </c>
      <c r="QY16" s="603">
        <v>7624924.8700000001</v>
      </c>
      <c r="QZ16" s="603">
        <v>4362022.29</v>
      </c>
      <c r="RA16" s="603">
        <v>19322992.990000002</v>
      </c>
      <c r="RB16" s="603">
        <v>3133920.52</v>
      </c>
      <c r="RC16" s="603">
        <v>9925628.7699999996</v>
      </c>
      <c r="RD16" s="603">
        <v>12648613.539999999</v>
      </c>
      <c r="RE16" s="603">
        <v>10472496.98</v>
      </c>
      <c r="RF16" s="603">
        <v>2023844.82</v>
      </c>
      <c r="RG16" s="603">
        <v>3313889.43</v>
      </c>
      <c r="RH16" s="603">
        <v>2691254.3899999997</v>
      </c>
      <c r="RI16" s="603">
        <v>59962136.810000002</v>
      </c>
      <c r="RJ16" s="603">
        <v>8014344.3099999996</v>
      </c>
      <c r="RK16" s="603">
        <v>2069074.91</v>
      </c>
      <c r="RL16" s="603">
        <v>3216434.43</v>
      </c>
      <c r="RM16" s="603">
        <v>4727056.9800000004</v>
      </c>
      <c r="RN16" s="603">
        <v>4644674.6100000003</v>
      </c>
      <c r="RO16" s="603">
        <v>10407278.619999999</v>
      </c>
      <c r="RP16" s="603">
        <v>3809604.05</v>
      </c>
      <c r="RQ16" s="603">
        <v>8546051.629999999</v>
      </c>
      <c r="RR16" s="603">
        <v>14546077.949999999</v>
      </c>
      <c r="RS16" s="603">
        <v>40057453.590000004</v>
      </c>
      <c r="RT16" s="603">
        <v>478705.91</v>
      </c>
      <c r="RU16" s="603">
        <v>3613898.76</v>
      </c>
      <c r="RV16" s="603">
        <v>1878603</v>
      </c>
      <c r="RW16" s="603">
        <v>3951264.58</v>
      </c>
      <c r="RX16" s="603">
        <v>2980488.9</v>
      </c>
      <c r="RY16" s="603">
        <v>5818255.3100000005</v>
      </c>
      <c r="RZ16" s="603">
        <v>15138500</v>
      </c>
      <c r="SA16" s="603">
        <v>2948957.49</v>
      </c>
      <c r="SB16" s="603">
        <v>3681309.27</v>
      </c>
      <c r="SC16" s="603">
        <v>11276589.380000001</v>
      </c>
      <c r="SD16" s="603">
        <v>2878423.34</v>
      </c>
      <c r="SE16" s="603">
        <v>1994188.07</v>
      </c>
      <c r="SF16" s="603">
        <v>2365025.84</v>
      </c>
      <c r="SG16" s="603">
        <v>1649999.04</v>
      </c>
      <c r="SH16" s="603">
        <v>1954084.57</v>
      </c>
      <c r="SI16" s="603">
        <v>6226720.3099999996</v>
      </c>
      <c r="SJ16" s="603">
        <v>6226688.4900000002</v>
      </c>
      <c r="SK16" s="603">
        <v>4489714.0999999996</v>
      </c>
      <c r="SL16" s="603">
        <v>7045516.5199999996</v>
      </c>
      <c r="SM16" s="603">
        <v>7487180.8700000001</v>
      </c>
      <c r="SN16" s="603">
        <v>3659881.52</v>
      </c>
      <c r="SO16" s="603">
        <v>14733312.279999999</v>
      </c>
      <c r="SP16" s="603">
        <v>2725020.02</v>
      </c>
      <c r="SQ16" s="603">
        <v>6173458</v>
      </c>
      <c r="SR16" s="603">
        <v>8319954.79</v>
      </c>
      <c r="SS16" s="603">
        <v>1965239.9</v>
      </c>
      <c r="ST16" s="603">
        <v>4952213.51</v>
      </c>
      <c r="SU16" s="603">
        <v>1070567.78</v>
      </c>
      <c r="SV16" s="603">
        <v>913650.35</v>
      </c>
      <c r="SW16" s="603">
        <v>38500679.460000001</v>
      </c>
      <c r="SX16" s="603">
        <v>3016185.41</v>
      </c>
      <c r="SY16" s="603">
        <v>3564395.68</v>
      </c>
      <c r="SZ16" s="603">
        <v>2779214.25</v>
      </c>
      <c r="TA16" s="603">
        <v>1507413.12</v>
      </c>
      <c r="TB16" s="603">
        <v>2806378.25</v>
      </c>
      <c r="TC16" s="603">
        <v>2127666.0299999998</v>
      </c>
      <c r="TD16" s="603">
        <v>7438218.29</v>
      </c>
      <c r="TE16" s="603">
        <v>3485775.88</v>
      </c>
      <c r="TF16" s="603">
        <v>2777750.29</v>
      </c>
      <c r="TG16" s="603">
        <v>3624292.53</v>
      </c>
      <c r="TH16" s="603">
        <v>2928000</v>
      </c>
      <c r="TI16" s="603">
        <v>2163704.41</v>
      </c>
      <c r="TJ16" s="603">
        <v>658142.25</v>
      </c>
      <c r="TK16" s="603">
        <v>34464925.579999998</v>
      </c>
      <c r="TL16" s="603">
        <v>4838400</v>
      </c>
      <c r="TM16" s="603">
        <v>1199819.25</v>
      </c>
      <c r="TN16" s="603">
        <v>5000023.3499999996</v>
      </c>
      <c r="TO16" s="603">
        <v>4230162.3</v>
      </c>
      <c r="TP16" s="603">
        <v>3582314.42</v>
      </c>
      <c r="TQ16" s="603">
        <v>1195837.3799999999</v>
      </c>
      <c r="TR16" s="603">
        <v>23865481.149999999</v>
      </c>
      <c r="TS16" s="603">
        <v>5332842.53</v>
      </c>
      <c r="TT16" s="603">
        <v>4242983.38</v>
      </c>
      <c r="TU16" s="603">
        <v>7424188.5499999998</v>
      </c>
      <c r="TV16" s="603">
        <v>4016559.82</v>
      </c>
      <c r="TW16" s="603">
        <v>1163900</v>
      </c>
      <c r="TX16" s="603">
        <v>1852957.55</v>
      </c>
      <c r="TY16" s="603">
        <v>5830205.2699999996</v>
      </c>
      <c r="TZ16" s="603">
        <v>2270035.2000000002</v>
      </c>
      <c r="UA16" s="603">
        <v>14961865.43</v>
      </c>
      <c r="UB16" s="603">
        <v>3117932.34</v>
      </c>
      <c r="UC16" s="603">
        <v>50952273.240000002</v>
      </c>
      <c r="UD16" s="603">
        <v>6242852.75</v>
      </c>
      <c r="UE16" s="603">
        <v>1291953.1100000001</v>
      </c>
      <c r="UF16" s="603">
        <v>1571291.64</v>
      </c>
      <c r="UG16" s="603">
        <v>136782765.43000001</v>
      </c>
      <c r="UH16" s="603">
        <v>1795719.81</v>
      </c>
      <c r="UI16" s="603">
        <v>3466330.67</v>
      </c>
      <c r="UJ16" s="603">
        <v>1806886.27</v>
      </c>
      <c r="UK16" s="603">
        <v>1859186.35</v>
      </c>
      <c r="UL16" s="603">
        <v>39918813.490000002</v>
      </c>
      <c r="UM16" s="603">
        <v>4438996.88</v>
      </c>
      <c r="UN16" s="603">
        <v>2461004</v>
      </c>
      <c r="UO16" s="603">
        <v>4702148.3</v>
      </c>
      <c r="UP16" s="603">
        <v>4536482.0599999996</v>
      </c>
      <c r="UQ16" s="603">
        <v>3049400</v>
      </c>
      <c r="UR16" s="603">
        <v>43758201.270000003</v>
      </c>
      <c r="US16" s="603">
        <v>6974600</v>
      </c>
      <c r="UT16" s="603">
        <v>5689387.0199999996</v>
      </c>
      <c r="UU16" s="603">
        <v>10983700.809999999</v>
      </c>
      <c r="UV16" s="603">
        <v>2602013.44</v>
      </c>
      <c r="UW16" s="603">
        <v>5175113.7300000004</v>
      </c>
      <c r="UX16" s="603">
        <v>12373691.15</v>
      </c>
      <c r="UY16" s="603">
        <v>6052482.9800000004</v>
      </c>
      <c r="UZ16" s="603">
        <v>4978650</v>
      </c>
      <c r="VA16" s="603">
        <v>9318876.6099999994</v>
      </c>
      <c r="VB16" s="603">
        <v>6401350.8700000001</v>
      </c>
      <c r="VC16" s="603">
        <v>10007200</v>
      </c>
      <c r="VD16" s="603">
        <v>6039555.1799999997</v>
      </c>
      <c r="VE16" s="603">
        <v>16093507.970000001</v>
      </c>
      <c r="VF16" s="603">
        <v>6490311.6200000001</v>
      </c>
      <c r="VG16" s="603">
        <v>4740000</v>
      </c>
      <c r="VH16" s="603">
        <v>2376324.5099999998</v>
      </c>
      <c r="VI16" s="603">
        <v>1078981.22</v>
      </c>
      <c r="VJ16" s="603">
        <v>9804093.5600000005</v>
      </c>
      <c r="VK16" s="603">
        <v>5931505.3700000001</v>
      </c>
      <c r="VL16" s="603">
        <v>3872678.01</v>
      </c>
      <c r="VM16" s="603">
        <v>3213981.59</v>
      </c>
      <c r="VN16" s="603">
        <v>30887497.93</v>
      </c>
      <c r="VO16" s="603">
        <v>1922850.14</v>
      </c>
      <c r="VP16" s="603">
        <v>1460669.02</v>
      </c>
      <c r="VQ16" s="603">
        <v>6108529.7400000002</v>
      </c>
      <c r="VR16" s="603">
        <v>8173302.1200000001</v>
      </c>
      <c r="VS16" s="603">
        <v>4950623.1100000003</v>
      </c>
      <c r="VT16" s="603">
        <v>14284167.92</v>
      </c>
      <c r="VU16" s="603">
        <v>2553743.9</v>
      </c>
      <c r="VV16" s="603">
        <v>5137605.87</v>
      </c>
      <c r="VW16" s="603">
        <v>24690301.609999999</v>
      </c>
      <c r="VX16" s="603">
        <v>7242371.79</v>
      </c>
      <c r="VY16" s="603">
        <v>4488678.33</v>
      </c>
      <c r="VZ16" s="603">
        <v>2167972.52</v>
      </c>
      <c r="WA16" s="603">
        <v>1307208.3400000001</v>
      </c>
      <c r="WB16" s="603">
        <v>1458587.68</v>
      </c>
      <c r="WC16" s="603">
        <v>51425079.859999999</v>
      </c>
      <c r="WD16" s="603">
        <v>5537598.0800000001</v>
      </c>
      <c r="WE16" s="603">
        <v>2238334</v>
      </c>
      <c r="WF16" s="603">
        <v>3326970.81</v>
      </c>
      <c r="WG16" s="603">
        <v>1806534.17</v>
      </c>
      <c r="WH16" s="603">
        <v>2873099.63</v>
      </c>
      <c r="WI16" s="603">
        <v>16695194.34</v>
      </c>
      <c r="WJ16" s="603">
        <v>8303261.0899999999</v>
      </c>
      <c r="WK16" s="603">
        <v>4926133.96</v>
      </c>
      <c r="WL16" s="603">
        <v>4686770.28</v>
      </c>
      <c r="WM16" s="603">
        <v>4065392.08</v>
      </c>
      <c r="WN16" s="603">
        <v>13036140.380000001</v>
      </c>
      <c r="WO16" s="603">
        <v>1952017.25</v>
      </c>
      <c r="WP16" s="603">
        <v>5563606.9900000002</v>
      </c>
      <c r="WQ16" s="603">
        <v>13906161.539999999</v>
      </c>
      <c r="WR16" s="603">
        <v>3307538.16</v>
      </c>
      <c r="WS16" s="603">
        <v>2775390.41</v>
      </c>
      <c r="WT16" s="603">
        <v>4315422.6100000003</v>
      </c>
      <c r="WU16" s="603">
        <v>4613852.3600000003</v>
      </c>
      <c r="WV16" s="603">
        <v>7437029.1900000004</v>
      </c>
      <c r="WW16" s="603">
        <v>69276144</v>
      </c>
      <c r="WX16" s="603">
        <v>2016046.66</v>
      </c>
      <c r="WY16" s="603">
        <v>1987190.53</v>
      </c>
      <c r="WZ16" s="603">
        <v>3889519.77</v>
      </c>
      <c r="XA16" s="603">
        <v>3284235.66</v>
      </c>
      <c r="XB16" s="603">
        <v>3285348.38</v>
      </c>
      <c r="XC16" s="603">
        <v>1229898.68</v>
      </c>
      <c r="XD16" s="603">
        <v>1522257.77</v>
      </c>
      <c r="XE16" s="603">
        <v>24643485.75</v>
      </c>
      <c r="XF16" s="603">
        <v>1653764.71</v>
      </c>
      <c r="XG16" s="603">
        <v>761112.79</v>
      </c>
      <c r="XH16" s="603">
        <v>520893.5</v>
      </c>
      <c r="XI16" s="603">
        <v>4300279.13</v>
      </c>
      <c r="XJ16" s="603">
        <v>109380767.63</v>
      </c>
      <c r="XK16" s="603">
        <v>3630901.16</v>
      </c>
      <c r="XL16" s="603">
        <v>5136516.3</v>
      </c>
      <c r="XM16" s="603">
        <v>45132809.269999996</v>
      </c>
      <c r="XN16" s="603">
        <v>3149612.68</v>
      </c>
      <c r="XO16" s="603">
        <v>6178991.9000000004</v>
      </c>
      <c r="XP16" s="603">
        <v>5804500.9000000004</v>
      </c>
      <c r="XQ16" s="603">
        <v>4370022.26</v>
      </c>
      <c r="XR16" s="603">
        <v>3990667.4</v>
      </c>
      <c r="XS16" s="603">
        <v>8043616.71</v>
      </c>
      <c r="XT16" s="603">
        <v>10743485.49</v>
      </c>
      <c r="XU16" s="603">
        <v>2211249.2799999998</v>
      </c>
      <c r="XV16" s="603">
        <v>2028939.85</v>
      </c>
      <c r="XW16" s="603">
        <v>1850063</v>
      </c>
      <c r="XX16" s="603">
        <v>1942858.83</v>
      </c>
      <c r="XY16" s="603">
        <v>3947706.3</v>
      </c>
      <c r="XZ16" s="603">
        <v>2043097.36</v>
      </c>
      <c r="YA16" s="603">
        <v>2616847.39</v>
      </c>
      <c r="YB16" s="603">
        <v>1730960.75</v>
      </c>
      <c r="YC16" s="603">
        <v>2110732.64</v>
      </c>
      <c r="YD16" s="603">
        <v>1950138.57</v>
      </c>
      <c r="YE16" s="603">
        <v>1975803.87</v>
      </c>
      <c r="YF16" s="603">
        <v>1561759</v>
      </c>
      <c r="YG16" s="603">
        <v>65264475.469999999</v>
      </c>
      <c r="YH16" s="603">
        <v>4877689.53</v>
      </c>
      <c r="YI16" s="603">
        <v>6189519.7999999998</v>
      </c>
      <c r="YJ16" s="603">
        <v>1563777.75</v>
      </c>
      <c r="YK16" s="603">
        <v>13033563.68</v>
      </c>
      <c r="YL16" s="603">
        <v>4608246.26</v>
      </c>
      <c r="YM16" s="603">
        <v>10122920.75</v>
      </c>
      <c r="YN16" s="603">
        <v>2628267.09</v>
      </c>
      <c r="YO16" s="603">
        <v>8448557.4100000001</v>
      </c>
      <c r="YP16" s="603">
        <v>7760927.7599999998</v>
      </c>
      <c r="YQ16" s="603">
        <v>3460866.38</v>
      </c>
      <c r="YR16" s="603">
        <v>2856301.02</v>
      </c>
      <c r="YS16" s="603">
        <v>1351804.26</v>
      </c>
      <c r="YT16" s="603">
        <v>4167656.24</v>
      </c>
      <c r="YU16" s="603">
        <v>1324571.3899999999</v>
      </c>
      <c r="YV16" s="603">
        <v>3109477.82</v>
      </c>
      <c r="YW16" s="603">
        <v>888775.22</v>
      </c>
      <c r="YX16" s="603">
        <v>28937900.84</v>
      </c>
      <c r="YY16" s="603">
        <v>3150055.3600000003</v>
      </c>
      <c r="YZ16" s="603">
        <v>2063950</v>
      </c>
      <c r="ZA16" s="603">
        <v>1781618.95</v>
      </c>
      <c r="ZB16" s="603">
        <v>4852076.5199999996</v>
      </c>
      <c r="ZC16" s="603">
        <v>812945.56</v>
      </c>
      <c r="ZD16" s="603">
        <v>933878.67</v>
      </c>
      <c r="ZE16" s="603">
        <v>47975354.43</v>
      </c>
      <c r="ZF16" s="603">
        <v>1951116.97</v>
      </c>
      <c r="ZG16" s="603">
        <v>2500861.91</v>
      </c>
      <c r="ZH16" s="603">
        <v>6583000</v>
      </c>
      <c r="ZI16" s="603">
        <v>2813856.38</v>
      </c>
      <c r="ZJ16" s="603">
        <v>3098000</v>
      </c>
      <c r="ZK16" s="603">
        <v>1573568</v>
      </c>
      <c r="ZL16" s="603">
        <v>4145169</v>
      </c>
      <c r="ZM16" s="603">
        <v>12256344.09</v>
      </c>
      <c r="ZN16" s="603">
        <v>45800867.810000002</v>
      </c>
      <c r="ZO16" s="603">
        <v>2814249.28</v>
      </c>
      <c r="ZP16" s="603">
        <v>5192006.78</v>
      </c>
      <c r="ZQ16" s="603">
        <v>14222915.449999999</v>
      </c>
      <c r="ZR16" s="603">
        <v>9996191.4900000002</v>
      </c>
      <c r="ZS16" s="603">
        <v>3970607.32</v>
      </c>
      <c r="ZT16" s="603">
        <v>3285301.86</v>
      </c>
      <c r="ZU16" s="603">
        <v>5718851.9699999997</v>
      </c>
      <c r="ZV16" s="603">
        <v>6008323.1699999999</v>
      </c>
      <c r="ZW16" s="603">
        <v>3944560.37</v>
      </c>
      <c r="ZX16" s="603">
        <v>2910615.41</v>
      </c>
      <c r="ZY16" s="603">
        <v>1364012.81</v>
      </c>
      <c r="ZZ16" s="603">
        <v>5522521.7300000004</v>
      </c>
      <c r="AAA16" s="603">
        <v>2305682.69</v>
      </c>
      <c r="AAB16" s="603">
        <v>3932923.16</v>
      </c>
      <c r="AAC16" s="603">
        <v>1687199.78</v>
      </c>
      <c r="AAD16" s="603">
        <v>9078267.2799999993</v>
      </c>
      <c r="AAE16" s="603">
        <v>3029007.59</v>
      </c>
      <c r="AAF16" s="603">
        <v>3505904.19</v>
      </c>
      <c r="AAG16" s="603">
        <v>9535730.4100000001</v>
      </c>
      <c r="AAH16" s="603">
        <v>3150556.23</v>
      </c>
      <c r="AAI16" s="603">
        <v>1069182.6399999999</v>
      </c>
      <c r="AAJ16" s="603">
        <v>15344914.52</v>
      </c>
      <c r="AAK16" s="603">
        <v>3854738.99</v>
      </c>
      <c r="AAL16" s="603">
        <v>2481212.8199999998</v>
      </c>
      <c r="AAM16" s="603">
        <v>1986781.2</v>
      </c>
      <c r="AAN16" s="603">
        <v>3034293.86</v>
      </c>
      <c r="AAO16" s="603">
        <v>2417424.5099999998</v>
      </c>
      <c r="AAP16" s="603">
        <v>6347638.3899999997</v>
      </c>
      <c r="AAQ16" s="603">
        <v>42121190.670000002</v>
      </c>
      <c r="AAR16" s="603">
        <v>2726451.39</v>
      </c>
      <c r="AAS16" s="603">
        <v>3489890.01</v>
      </c>
      <c r="AAT16" s="603">
        <v>14261699.289999999</v>
      </c>
      <c r="AAU16" s="603">
        <v>3504921.92</v>
      </c>
      <c r="AAV16" s="603">
        <v>2335249.5299999998</v>
      </c>
      <c r="AAW16" s="603">
        <v>5179536.66</v>
      </c>
      <c r="AAX16" s="603">
        <v>3642384.15</v>
      </c>
      <c r="AAY16" s="603">
        <v>9260856.9800000004</v>
      </c>
      <c r="AAZ16" s="603">
        <v>2192867.0299999998</v>
      </c>
      <c r="ABA16" s="603">
        <v>11035170.529999999</v>
      </c>
      <c r="ABB16" s="603">
        <v>33773818.57</v>
      </c>
      <c r="ABC16" s="603">
        <v>12137661.74</v>
      </c>
      <c r="ABD16" s="603">
        <v>2037730.19</v>
      </c>
      <c r="ABE16" s="603">
        <v>3993000</v>
      </c>
      <c r="ABF16" s="603">
        <v>9391503.0199999996</v>
      </c>
      <c r="ABG16" s="603">
        <v>1436000</v>
      </c>
      <c r="ABH16" s="603">
        <v>2171091.89</v>
      </c>
      <c r="ABI16" s="603">
        <v>1788627.32</v>
      </c>
      <c r="ABJ16" s="603">
        <v>14617401.060000001</v>
      </c>
      <c r="ABK16" s="603">
        <v>29464660.73</v>
      </c>
      <c r="ABL16" s="603">
        <v>2043405.77</v>
      </c>
      <c r="ABM16" s="603">
        <v>3094150.96</v>
      </c>
      <c r="ABN16" s="603">
        <v>1647491.05</v>
      </c>
      <c r="ABO16" s="603">
        <v>1095192.8799999999</v>
      </c>
      <c r="ABP16" s="603">
        <v>1310012.79</v>
      </c>
      <c r="ABQ16" s="603">
        <v>32704566.649999999</v>
      </c>
      <c r="ABR16" s="603">
        <v>2545279.87</v>
      </c>
      <c r="ABS16" s="603">
        <v>3343147.34</v>
      </c>
      <c r="ABT16" s="603">
        <v>2527227.91</v>
      </c>
      <c r="ABU16" s="603">
        <v>3374041</v>
      </c>
      <c r="ABV16" s="603">
        <v>1052220</v>
      </c>
      <c r="ABW16" s="603">
        <v>1415062</v>
      </c>
      <c r="ABX16" s="603">
        <v>4371765.3900000006</v>
      </c>
      <c r="ABY16" s="603">
        <v>638268.65</v>
      </c>
      <c r="ABZ16" s="603">
        <v>63555900.340000004</v>
      </c>
      <c r="ACA16" s="603">
        <v>1484389.16</v>
      </c>
      <c r="ACB16" s="603">
        <v>16095292.720000001</v>
      </c>
      <c r="ACC16" s="603">
        <v>2579307.37</v>
      </c>
      <c r="ACD16" s="603">
        <v>872696.41</v>
      </c>
      <c r="ACE16" s="603">
        <v>0</v>
      </c>
      <c r="ACF16" s="603">
        <v>1840593.41</v>
      </c>
      <c r="ACG16" s="603">
        <v>3748241.21</v>
      </c>
      <c r="ACH16" s="603">
        <v>998480.59</v>
      </c>
      <c r="ACI16" s="603">
        <v>2254954.13</v>
      </c>
      <c r="ACJ16" s="603">
        <v>1025811.21</v>
      </c>
      <c r="ACK16" s="603">
        <v>25115316.309999999</v>
      </c>
      <c r="ACL16" s="603">
        <v>2483819.5499999998</v>
      </c>
      <c r="ACM16" s="603">
        <v>1759582.52</v>
      </c>
      <c r="ACN16" s="603">
        <v>6450095.4100000001</v>
      </c>
      <c r="ACO16" s="603">
        <v>2436404.13</v>
      </c>
      <c r="ACP16" s="603">
        <v>5422517.3600000003</v>
      </c>
      <c r="ACQ16" s="603">
        <v>4810451.83</v>
      </c>
      <c r="ACR16" s="603">
        <v>5640000</v>
      </c>
      <c r="ACS16" s="603">
        <v>14099303.470000001</v>
      </c>
      <c r="ACT16" s="603">
        <v>2639906.98</v>
      </c>
      <c r="ACU16" s="603">
        <v>4846695.92</v>
      </c>
      <c r="ACV16" s="603">
        <v>6917132.8899999997</v>
      </c>
      <c r="ACW16" s="603">
        <v>4697972.1399999997</v>
      </c>
      <c r="ACX16" s="603">
        <v>41682597.810000002</v>
      </c>
      <c r="ACY16" s="603">
        <v>2803838.68</v>
      </c>
      <c r="ACZ16" s="603">
        <v>3836299.52</v>
      </c>
      <c r="ADA16" s="603">
        <v>2839760.22</v>
      </c>
      <c r="ADB16" s="603">
        <v>3509951.35</v>
      </c>
      <c r="ADC16" s="603">
        <v>4709060.84</v>
      </c>
      <c r="ADD16" s="603">
        <v>3737543.68</v>
      </c>
      <c r="ADE16" s="603">
        <v>3071204.07</v>
      </c>
      <c r="ADF16" s="603">
        <v>1602154.62</v>
      </c>
      <c r="ADG16" s="603">
        <v>2436341.62</v>
      </c>
      <c r="ADH16" s="603">
        <v>3311821.09</v>
      </c>
      <c r="ADI16" s="603">
        <v>4192737.96</v>
      </c>
      <c r="ADJ16" s="603">
        <v>1658896.74</v>
      </c>
      <c r="ADK16" s="603">
        <v>1461778.06</v>
      </c>
      <c r="ADL16" s="603">
        <v>2472277.58</v>
      </c>
      <c r="ADM16" s="603">
        <v>251200</v>
      </c>
      <c r="ADN16" s="603">
        <v>463350</v>
      </c>
      <c r="ADO16" s="603">
        <v>1771290.68</v>
      </c>
      <c r="ADP16" s="603">
        <v>2960000</v>
      </c>
      <c r="ADQ16" s="603">
        <v>152932828.41</v>
      </c>
      <c r="ADR16" s="603">
        <v>12136085.190000001</v>
      </c>
      <c r="ADS16" s="603">
        <v>18826968.350000001</v>
      </c>
      <c r="ADT16" s="603">
        <v>3353407.8</v>
      </c>
      <c r="ADU16" s="603">
        <v>34000939.07</v>
      </c>
      <c r="ADV16" s="603">
        <v>501306.84</v>
      </c>
      <c r="ADW16" s="603">
        <v>1706029.11</v>
      </c>
      <c r="ADX16" s="603">
        <v>3654219.63</v>
      </c>
      <c r="ADY16" s="603">
        <v>1383275.69</v>
      </c>
      <c r="ADZ16" s="603">
        <v>85940.31</v>
      </c>
      <c r="AEA16" s="603">
        <v>46976183.780000001</v>
      </c>
      <c r="AEB16" s="603">
        <v>6119147.5700000003</v>
      </c>
      <c r="AEC16" s="603">
        <v>12318907.220000001</v>
      </c>
      <c r="AED16" s="603">
        <v>4921072.46</v>
      </c>
      <c r="AEE16" s="603">
        <v>2394861.5</v>
      </c>
      <c r="AEF16" s="603">
        <v>5086687.72</v>
      </c>
      <c r="AEG16" s="603">
        <v>2411434.27</v>
      </c>
      <c r="AEH16" s="603">
        <v>4046218.82</v>
      </c>
      <c r="AEI16" s="603">
        <v>1265228.1599999999</v>
      </c>
      <c r="AEJ16" s="603">
        <v>2007173.48</v>
      </c>
      <c r="AEK16" s="603">
        <v>1033942.11</v>
      </c>
      <c r="AEL16" s="603">
        <v>2421833.9700000002</v>
      </c>
      <c r="AEM16" s="603">
        <v>1359310.75</v>
      </c>
      <c r="AEN16" s="603">
        <v>2371821.38</v>
      </c>
      <c r="AEO16" s="603">
        <v>4152361.24</v>
      </c>
      <c r="AEP16" s="603">
        <v>1759029.84</v>
      </c>
      <c r="AEQ16" s="603">
        <v>1650313.86</v>
      </c>
      <c r="AER16" s="603">
        <v>4878639.05</v>
      </c>
      <c r="AES16" s="603">
        <v>6932212.4299999997</v>
      </c>
      <c r="AET16" s="603">
        <v>5106183.22</v>
      </c>
      <c r="AEU16" s="603">
        <v>253616769.51999998</v>
      </c>
      <c r="AEV16" s="603">
        <v>8745384.2200000007</v>
      </c>
      <c r="AEW16" s="603">
        <v>5630710.5599999996</v>
      </c>
      <c r="AEX16" s="603">
        <v>1220371.3899999999</v>
      </c>
      <c r="AEY16" s="603">
        <v>4141792.4</v>
      </c>
      <c r="AEZ16" s="603">
        <v>1983000</v>
      </c>
      <c r="AFA16" s="603">
        <v>206279.26</v>
      </c>
      <c r="AFB16" s="603">
        <v>4440589.7699999996</v>
      </c>
      <c r="AFC16" s="603">
        <v>2158000</v>
      </c>
      <c r="AFD16" s="603">
        <v>6760423.4399999995</v>
      </c>
      <c r="AFE16" s="603">
        <v>22377257.449999999</v>
      </c>
      <c r="AFF16" s="603">
        <v>17944845.539999999</v>
      </c>
      <c r="AFG16" s="603">
        <v>3272781.46</v>
      </c>
      <c r="AFH16" s="603">
        <v>3852851.81</v>
      </c>
      <c r="AFI16" s="603">
        <v>5042808.2699999996</v>
      </c>
      <c r="AFJ16" s="603">
        <v>3874780.35</v>
      </c>
      <c r="AFK16" s="603">
        <v>1506014.06</v>
      </c>
      <c r="AFL16" s="603">
        <v>1167300.3799999999</v>
      </c>
      <c r="AFM16" s="603">
        <v>2355737.87</v>
      </c>
      <c r="AFN16" s="603">
        <v>0</v>
      </c>
      <c r="AFO16" s="603">
        <v>914200</v>
      </c>
      <c r="AFP16" s="603">
        <v>1838967.74</v>
      </c>
      <c r="AFQ16" s="603">
        <v>1408890.95</v>
      </c>
      <c r="AFR16" s="603">
        <v>29096254.880000003</v>
      </c>
      <c r="AFS16" s="603">
        <v>2836574.74</v>
      </c>
      <c r="AFT16" s="603">
        <v>4465310.54</v>
      </c>
      <c r="AFU16" s="603">
        <v>2159524.63</v>
      </c>
      <c r="AFV16" s="603">
        <v>5262165.24</v>
      </c>
      <c r="AFW16" s="603">
        <v>979030.62</v>
      </c>
      <c r="AFX16" s="603">
        <v>3215503.64</v>
      </c>
      <c r="AFY16" s="603">
        <v>3868207.68</v>
      </c>
      <c r="AFZ16" s="603">
        <v>5509440.5300000003</v>
      </c>
      <c r="AGA16" s="603">
        <v>1554000</v>
      </c>
      <c r="AGB16" s="603">
        <v>3033096.63</v>
      </c>
      <c r="AGC16" s="603">
        <v>1693377.33</v>
      </c>
      <c r="AGD16" s="603">
        <v>11050000</v>
      </c>
      <c r="AGE16" s="603">
        <v>1164620.3600000001</v>
      </c>
      <c r="AGF16" s="603">
        <v>1862000</v>
      </c>
      <c r="AGG16" s="603">
        <v>800000</v>
      </c>
      <c r="AGH16" s="603">
        <v>4993749.34</v>
      </c>
      <c r="AGI16" s="603">
        <v>2980762.67</v>
      </c>
      <c r="AGJ16" s="603">
        <v>500614.56</v>
      </c>
      <c r="AGK16" s="603">
        <v>3148000</v>
      </c>
      <c r="AGL16" s="603">
        <v>964136.16</v>
      </c>
      <c r="AGM16" s="603">
        <v>1479741.89</v>
      </c>
      <c r="AGN16" s="603">
        <v>1284335.48</v>
      </c>
      <c r="AGO16" s="603">
        <v>92352144.670000002</v>
      </c>
      <c r="AGP16" s="603">
        <v>2946000</v>
      </c>
      <c r="AGQ16" s="603">
        <v>3477100</v>
      </c>
      <c r="AGR16" s="603">
        <v>3181000</v>
      </c>
      <c r="AGS16" s="603">
        <v>3436500</v>
      </c>
      <c r="AGT16" s="603">
        <v>4876000</v>
      </c>
      <c r="AGU16" s="603">
        <v>2591000</v>
      </c>
      <c r="AGV16" s="603">
        <v>3958594.54</v>
      </c>
      <c r="AGW16" s="603">
        <v>42771040.019999996</v>
      </c>
      <c r="AGX16" s="603">
        <v>71679627.609999999</v>
      </c>
      <c r="AGY16" s="603">
        <v>4160425.92</v>
      </c>
      <c r="AGZ16" s="603">
        <v>33763895.219999999</v>
      </c>
      <c r="AHA16" s="603">
        <v>5822525.9800000004</v>
      </c>
      <c r="AHB16" s="603">
        <v>4117245.15</v>
      </c>
      <c r="AHC16" s="603">
        <v>7514643.3300000001</v>
      </c>
      <c r="AHD16" s="603">
        <v>3926732.72</v>
      </c>
      <c r="AHE16" s="603">
        <v>1080000</v>
      </c>
      <c r="AHF16" s="603">
        <v>3552012.76</v>
      </c>
      <c r="AHG16" s="603">
        <v>3682000</v>
      </c>
      <c r="AHH16" s="603">
        <v>1888800</v>
      </c>
      <c r="AHI16" s="603">
        <v>3682273.45</v>
      </c>
      <c r="AHJ16" s="603">
        <v>7677478.6799999997</v>
      </c>
      <c r="AHK16" s="603">
        <v>5302782.63</v>
      </c>
      <c r="AHL16" s="603">
        <v>2420475.7799999998</v>
      </c>
      <c r="AHM16" s="603">
        <v>3139281.26</v>
      </c>
      <c r="AHN16" s="603">
        <v>53020838.799999997</v>
      </c>
      <c r="AHO16" s="603">
        <v>1703700</v>
      </c>
      <c r="AHP16" s="603">
        <v>4082170</v>
      </c>
      <c r="AHQ16" s="603">
        <v>1246690</v>
      </c>
      <c r="AHR16" s="603">
        <v>98428904</v>
      </c>
      <c r="AHS16" s="603">
        <v>3453318</v>
      </c>
      <c r="AHT16" s="603">
        <v>1650056.35</v>
      </c>
      <c r="AHU16" s="603">
        <v>0</v>
      </c>
      <c r="AHV16" s="603">
        <v>0</v>
      </c>
      <c r="AHW16" s="603">
        <f t="shared" si="0"/>
        <v>9114910168.3900089</v>
      </c>
    </row>
    <row r="17" spans="1:913" s="1" customFormat="1" ht="24.6" x14ac:dyDescent="0.7">
      <c r="A17" s="622">
        <v>16</v>
      </c>
      <c r="B17" s="1" t="s">
        <v>644</v>
      </c>
      <c r="C17" s="1" t="s">
        <v>628</v>
      </c>
      <c r="D17" s="2">
        <f>SUM(D5:D16)</f>
        <v>7361759540.3800001</v>
      </c>
      <c r="E17" s="2">
        <f t="shared" ref="E17:BP17" si="1">SUM(E5:E16)</f>
        <v>203821482.71000001</v>
      </c>
      <c r="F17" s="2">
        <f t="shared" si="1"/>
        <v>370570461.06999999</v>
      </c>
      <c r="G17" s="2">
        <f t="shared" si="1"/>
        <v>88663486.579999968</v>
      </c>
      <c r="H17" s="2">
        <f t="shared" si="1"/>
        <v>370836055.76999998</v>
      </c>
      <c r="I17" s="2">
        <f t="shared" si="1"/>
        <v>134026670.69</v>
      </c>
      <c r="J17" s="2">
        <f t="shared" si="1"/>
        <v>414794360.22000003</v>
      </c>
      <c r="K17" s="2">
        <f t="shared" si="1"/>
        <v>198775638.58000001</v>
      </c>
      <c r="L17" s="2">
        <f t="shared" si="1"/>
        <v>176347442.49000004</v>
      </c>
      <c r="M17" s="2">
        <f t="shared" si="1"/>
        <v>133747664.09999999</v>
      </c>
      <c r="N17" s="2">
        <f t="shared" si="1"/>
        <v>93871521.160000011</v>
      </c>
      <c r="O17" s="2">
        <f t="shared" si="1"/>
        <v>105157063.84</v>
      </c>
      <c r="P17" s="2">
        <f t="shared" si="1"/>
        <v>174848531.97000003</v>
      </c>
      <c r="Q17" s="2">
        <f t="shared" si="1"/>
        <v>104698680.81999998</v>
      </c>
      <c r="R17" s="2">
        <f t="shared" si="1"/>
        <v>93440586.510000005</v>
      </c>
      <c r="S17" s="2">
        <f t="shared" si="1"/>
        <v>225838710.86000001</v>
      </c>
      <c r="T17" s="2">
        <f t="shared" si="1"/>
        <v>232939589.61000004</v>
      </c>
      <c r="U17" s="2">
        <f t="shared" si="1"/>
        <v>43337376.060000002</v>
      </c>
      <c r="V17" s="2">
        <f t="shared" si="1"/>
        <v>18936965.490000002</v>
      </c>
      <c r="W17" s="2">
        <f t="shared" si="1"/>
        <v>5711295668.1700001</v>
      </c>
      <c r="X17" s="2">
        <f t="shared" si="1"/>
        <v>535452047.29999995</v>
      </c>
      <c r="Y17" s="2">
        <f t="shared" si="1"/>
        <v>124729451.23999999</v>
      </c>
      <c r="Z17" s="2">
        <f t="shared" si="1"/>
        <v>215317579.38000003</v>
      </c>
      <c r="AA17" s="2">
        <f t="shared" si="1"/>
        <v>153544167.49000001</v>
      </c>
      <c r="AB17" s="2">
        <f t="shared" si="1"/>
        <v>184860283.75000006</v>
      </c>
      <c r="AC17" s="2">
        <f t="shared" si="1"/>
        <v>80865606.089999989</v>
      </c>
      <c r="AD17" s="2">
        <f t="shared" si="1"/>
        <v>631048710.51000011</v>
      </c>
      <c r="AE17" s="2">
        <f t="shared" si="1"/>
        <v>191457073.35000002</v>
      </c>
      <c r="AF17" s="2">
        <f t="shared" si="1"/>
        <v>131223056.28000002</v>
      </c>
      <c r="AG17" s="2">
        <f t="shared" si="1"/>
        <v>444915221.38000011</v>
      </c>
      <c r="AH17" s="2">
        <f t="shared" si="1"/>
        <v>147421977.51999998</v>
      </c>
      <c r="AI17" s="2">
        <f t="shared" si="1"/>
        <v>548143492.74999988</v>
      </c>
      <c r="AJ17" s="2">
        <f t="shared" si="1"/>
        <v>251790806.41</v>
      </c>
      <c r="AK17" s="2">
        <f t="shared" si="1"/>
        <v>116385650.88000004</v>
      </c>
      <c r="AL17" s="2">
        <f t="shared" si="1"/>
        <v>70450317.390000015</v>
      </c>
      <c r="AM17" s="2">
        <f t="shared" si="1"/>
        <v>120423200.36</v>
      </c>
      <c r="AN17" s="2">
        <f t="shared" si="1"/>
        <v>174158619.86000001</v>
      </c>
      <c r="AO17" s="2">
        <f t="shared" si="1"/>
        <v>95382908.559999987</v>
      </c>
      <c r="AP17" s="2">
        <f t="shared" si="1"/>
        <v>97367988.849999994</v>
      </c>
      <c r="AQ17" s="2">
        <f t="shared" si="1"/>
        <v>109356489.72</v>
      </c>
      <c r="AR17" s="2">
        <f t="shared" si="1"/>
        <v>91769823.439999983</v>
      </c>
      <c r="AS17" s="2">
        <f t="shared" si="1"/>
        <v>79671343.179999992</v>
      </c>
      <c r="AT17" s="2">
        <f t="shared" si="1"/>
        <v>63075726.210000001</v>
      </c>
      <c r="AU17" s="2">
        <f t="shared" si="1"/>
        <v>1615646373.2700002</v>
      </c>
      <c r="AV17" s="2">
        <f t="shared" si="1"/>
        <v>58051469.289999992</v>
      </c>
      <c r="AW17" s="2">
        <f t="shared" si="1"/>
        <v>55570803.420000009</v>
      </c>
      <c r="AX17" s="2">
        <f t="shared" si="1"/>
        <v>87468023.010000005</v>
      </c>
      <c r="AY17" s="2">
        <f t="shared" si="1"/>
        <v>146261092.78</v>
      </c>
      <c r="AZ17" s="2">
        <f t="shared" si="1"/>
        <v>165269028.80000001</v>
      </c>
      <c r="BA17" s="2">
        <f t="shared" si="1"/>
        <v>69076395.099999994</v>
      </c>
      <c r="BB17" s="2">
        <f t="shared" si="1"/>
        <v>73042057.530000016</v>
      </c>
      <c r="BC17" s="2">
        <f t="shared" si="1"/>
        <v>51617687.170000002</v>
      </c>
      <c r="BD17" s="2">
        <f t="shared" si="1"/>
        <v>63780936.839999996</v>
      </c>
      <c r="BE17" s="2">
        <f t="shared" si="1"/>
        <v>44771478.019999996</v>
      </c>
      <c r="BF17" s="2">
        <f t="shared" si="1"/>
        <v>53614997.039999999</v>
      </c>
      <c r="BG17" s="2">
        <f t="shared" si="1"/>
        <v>325196821.86999995</v>
      </c>
      <c r="BH17" s="2">
        <f t="shared" si="1"/>
        <v>68790957.890000015</v>
      </c>
      <c r="BI17" s="2">
        <f t="shared" si="1"/>
        <v>43539789.689999998</v>
      </c>
      <c r="BJ17" s="2">
        <f t="shared" si="1"/>
        <v>1715859447.1729999</v>
      </c>
      <c r="BK17" s="2">
        <f t="shared" si="1"/>
        <v>1108246516.28</v>
      </c>
      <c r="BL17" s="2">
        <f t="shared" si="1"/>
        <v>132707594.78000002</v>
      </c>
      <c r="BM17" s="2">
        <f t="shared" si="1"/>
        <v>76318041.270000011</v>
      </c>
      <c r="BN17" s="2">
        <f t="shared" si="1"/>
        <v>152470456.5</v>
      </c>
      <c r="BO17" s="2">
        <f t="shared" si="1"/>
        <v>133542942.45999999</v>
      </c>
      <c r="BP17" s="2">
        <f t="shared" si="1"/>
        <v>93694110.170000002</v>
      </c>
      <c r="BQ17" s="2">
        <f t="shared" ref="BQ17:EB17" si="2">SUM(BQ5:BQ16)</f>
        <v>40816862.019999996</v>
      </c>
      <c r="BR17" s="2">
        <f t="shared" si="2"/>
        <v>30644704.730000004</v>
      </c>
      <c r="BS17" s="2">
        <f t="shared" si="2"/>
        <v>2403975334.9700003</v>
      </c>
      <c r="BT17" s="2">
        <f t="shared" si="2"/>
        <v>134569363.10999998</v>
      </c>
      <c r="BU17" s="2">
        <f t="shared" si="2"/>
        <v>113576088.15999997</v>
      </c>
      <c r="BV17" s="2">
        <f t="shared" si="2"/>
        <v>206393141.26999995</v>
      </c>
      <c r="BW17" s="2">
        <f t="shared" si="2"/>
        <v>134118972.92999998</v>
      </c>
      <c r="BX17" s="2">
        <f t="shared" si="2"/>
        <v>103849143.25</v>
      </c>
      <c r="BY17" s="2">
        <f t="shared" si="2"/>
        <v>74046092.450000003</v>
      </c>
      <c r="BZ17" s="2">
        <f t="shared" si="2"/>
        <v>126021544.45999996</v>
      </c>
      <c r="CA17" s="2">
        <f t="shared" si="2"/>
        <v>406455246</v>
      </c>
      <c r="CB17" s="2">
        <f t="shared" si="2"/>
        <v>86609721.700000003</v>
      </c>
      <c r="CC17" s="2">
        <f t="shared" si="2"/>
        <v>147001593.85999998</v>
      </c>
      <c r="CD17" s="2">
        <f t="shared" si="2"/>
        <v>266804960.78000003</v>
      </c>
      <c r="CE17" s="2">
        <f t="shared" si="2"/>
        <v>95068459.510000005</v>
      </c>
      <c r="CF17" s="2">
        <f t="shared" si="2"/>
        <v>82375011.919999972</v>
      </c>
      <c r="CG17" s="2">
        <f t="shared" si="2"/>
        <v>79676259.980000019</v>
      </c>
      <c r="CH17" s="2">
        <f t="shared" si="2"/>
        <v>3887009524.7100005</v>
      </c>
      <c r="CI17" s="2">
        <f t="shared" si="2"/>
        <v>134710396.40000001</v>
      </c>
      <c r="CJ17" s="2">
        <f t="shared" si="2"/>
        <v>335844036</v>
      </c>
      <c r="CK17" s="2">
        <f t="shared" si="2"/>
        <v>94001694.010000005</v>
      </c>
      <c r="CL17" s="2">
        <f t="shared" si="2"/>
        <v>120533810.81999999</v>
      </c>
      <c r="CM17" s="2">
        <f t="shared" si="2"/>
        <v>106704663.65000002</v>
      </c>
      <c r="CN17" s="2">
        <f t="shared" si="2"/>
        <v>110647914.05000001</v>
      </c>
      <c r="CO17" s="2">
        <f t="shared" si="2"/>
        <v>217426379.28999996</v>
      </c>
      <c r="CP17" s="2">
        <f t="shared" si="2"/>
        <v>58740952.599999994</v>
      </c>
      <c r="CQ17" s="2">
        <f t="shared" si="2"/>
        <v>124796737.19999999</v>
      </c>
      <c r="CR17" s="2">
        <f t="shared" si="2"/>
        <v>83755389.819999993</v>
      </c>
      <c r="CS17" s="2">
        <f t="shared" si="2"/>
        <v>119704443.89000002</v>
      </c>
      <c r="CT17" s="2">
        <f t="shared" si="2"/>
        <v>81672078.989999995</v>
      </c>
      <c r="CU17" s="2">
        <f t="shared" si="2"/>
        <v>1208704344.5</v>
      </c>
      <c r="CV17" s="2">
        <f t="shared" si="2"/>
        <v>94744951.040000007</v>
      </c>
      <c r="CW17" s="2">
        <f t="shared" si="2"/>
        <v>106728060.58</v>
      </c>
      <c r="CX17" s="2">
        <f t="shared" si="2"/>
        <v>183159970.78999999</v>
      </c>
      <c r="CY17" s="2">
        <f t="shared" si="2"/>
        <v>78077361.070000008</v>
      </c>
      <c r="CZ17" s="2">
        <f t="shared" si="2"/>
        <v>177498992.97</v>
      </c>
      <c r="DA17" s="2">
        <f t="shared" si="2"/>
        <v>75675555.529999986</v>
      </c>
      <c r="DB17" s="2">
        <f t="shared" si="2"/>
        <v>60355141.409999996</v>
      </c>
      <c r="DC17" s="2">
        <f t="shared" si="2"/>
        <v>823989176.45999992</v>
      </c>
      <c r="DD17" s="2">
        <f t="shared" si="2"/>
        <v>987582141.79999971</v>
      </c>
      <c r="DE17" s="2">
        <f t="shared" si="2"/>
        <v>119176028.20000003</v>
      </c>
      <c r="DF17" s="2">
        <f t="shared" si="2"/>
        <v>86343954.730000004</v>
      </c>
      <c r="DG17" s="2">
        <f t="shared" si="2"/>
        <v>234422057.86000001</v>
      </c>
      <c r="DH17" s="2">
        <f t="shared" si="2"/>
        <v>216775852.61999997</v>
      </c>
      <c r="DI17" s="2">
        <f t="shared" si="2"/>
        <v>180431188.73999998</v>
      </c>
      <c r="DJ17" s="2">
        <f t="shared" si="2"/>
        <v>258844565.10000002</v>
      </c>
      <c r="DK17" s="2">
        <f t="shared" si="2"/>
        <v>76556165.11999999</v>
      </c>
      <c r="DL17" s="2">
        <f t="shared" si="2"/>
        <v>3963029626.3099995</v>
      </c>
      <c r="DM17" s="2">
        <f t="shared" si="2"/>
        <v>131364530.78000005</v>
      </c>
      <c r="DN17" s="2">
        <f t="shared" si="2"/>
        <v>183148849.76999998</v>
      </c>
      <c r="DO17" s="2">
        <f t="shared" si="2"/>
        <v>152889439.86000001</v>
      </c>
      <c r="DP17" s="2">
        <f t="shared" si="2"/>
        <v>177534542.02999997</v>
      </c>
      <c r="DQ17" s="2">
        <f t="shared" si="2"/>
        <v>119322330.69000003</v>
      </c>
      <c r="DR17" s="2">
        <f t="shared" si="2"/>
        <v>273683733.19</v>
      </c>
      <c r="DS17" s="2">
        <f t="shared" si="2"/>
        <v>162347121.56</v>
      </c>
      <c r="DT17" s="2">
        <f t="shared" si="2"/>
        <v>269348086.16000003</v>
      </c>
      <c r="DU17" s="2">
        <f t="shared" si="2"/>
        <v>1136096525.2199998</v>
      </c>
      <c r="DV17" s="2">
        <f t="shared" si="2"/>
        <v>153395112.92000002</v>
      </c>
      <c r="DW17" s="2">
        <f t="shared" si="2"/>
        <v>412279200.15000004</v>
      </c>
      <c r="DX17" s="2">
        <f t="shared" si="2"/>
        <v>481060691.29999995</v>
      </c>
      <c r="DY17" s="2">
        <f t="shared" si="2"/>
        <v>131143966.55000001</v>
      </c>
      <c r="DZ17" s="2">
        <f t="shared" si="2"/>
        <v>251126116.29000002</v>
      </c>
      <c r="EA17" s="2">
        <f t="shared" si="2"/>
        <v>224240143.31</v>
      </c>
      <c r="EB17" s="2">
        <f t="shared" si="2"/>
        <v>67867849.120000005</v>
      </c>
      <c r="EC17" s="2">
        <f t="shared" ref="EC17:GN17" si="3">SUM(EC5:EC16)</f>
        <v>113918748.52</v>
      </c>
      <c r="ED17" s="2">
        <f t="shared" si="3"/>
        <v>112492622.66999997</v>
      </c>
      <c r="EE17" s="2">
        <f t="shared" si="3"/>
        <v>240155200.84999999</v>
      </c>
      <c r="EF17" s="2">
        <f t="shared" si="3"/>
        <v>1045656576.7200001</v>
      </c>
      <c r="EG17" s="2">
        <f t="shared" si="3"/>
        <v>804220372.20999992</v>
      </c>
      <c r="EH17" s="2">
        <f t="shared" si="3"/>
        <v>112808071.70999998</v>
      </c>
      <c r="EI17" s="2">
        <f t="shared" si="3"/>
        <v>123699022.73000003</v>
      </c>
      <c r="EJ17" s="2">
        <f t="shared" si="3"/>
        <v>125731812.44000001</v>
      </c>
      <c r="EK17" s="2">
        <f t="shared" si="3"/>
        <v>171386672.90000004</v>
      </c>
      <c r="EL17" s="2">
        <f t="shared" si="3"/>
        <v>234723424.32000002</v>
      </c>
      <c r="EM17" s="2">
        <f t="shared" si="3"/>
        <v>77128546.829999998</v>
      </c>
      <c r="EN17" s="2">
        <f t="shared" si="3"/>
        <v>111651756.88000001</v>
      </c>
      <c r="EO17" s="2">
        <f t="shared" si="3"/>
        <v>2523302663.9400001</v>
      </c>
      <c r="EP17" s="2">
        <f t="shared" si="3"/>
        <v>99580614.590000004</v>
      </c>
      <c r="EQ17" s="2">
        <f t="shared" si="3"/>
        <v>109039849.63000001</v>
      </c>
      <c r="ER17" s="2">
        <f t="shared" si="3"/>
        <v>128731100.06999996</v>
      </c>
      <c r="ES17" s="2">
        <f t="shared" si="3"/>
        <v>78335645.709999979</v>
      </c>
      <c r="ET17" s="2">
        <f t="shared" si="3"/>
        <v>70794849.489999995</v>
      </c>
      <c r="EU17" s="2">
        <f t="shared" si="3"/>
        <v>197338495.88</v>
      </c>
      <c r="EV17" s="2">
        <f t="shared" si="3"/>
        <v>157290224.11000001</v>
      </c>
      <c r="EW17" s="2">
        <f t="shared" si="3"/>
        <v>106460824.55000001</v>
      </c>
      <c r="EX17" s="2">
        <f t="shared" si="3"/>
        <v>1187137545.2500002</v>
      </c>
      <c r="EY17" s="2">
        <f t="shared" si="3"/>
        <v>58673619.669999994</v>
      </c>
      <c r="EZ17" s="2">
        <f t="shared" si="3"/>
        <v>101531130.96000001</v>
      </c>
      <c r="FA17" s="2">
        <f t="shared" si="3"/>
        <v>149450609.63</v>
      </c>
      <c r="FB17" s="2">
        <f t="shared" si="3"/>
        <v>199583729.05000004</v>
      </c>
      <c r="FC17" s="2">
        <f t="shared" si="3"/>
        <v>199163065.43999994</v>
      </c>
      <c r="FD17" s="2">
        <f t="shared" si="3"/>
        <v>135249795.13</v>
      </c>
      <c r="FE17" s="2">
        <f t="shared" si="3"/>
        <v>105873218.64999999</v>
      </c>
      <c r="FF17" s="2">
        <f t="shared" si="3"/>
        <v>79433905.909999996</v>
      </c>
      <c r="FG17" s="2">
        <f t="shared" si="3"/>
        <v>86404034.109999985</v>
      </c>
      <c r="FH17" s="2">
        <f t="shared" si="3"/>
        <v>73345823.159999982</v>
      </c>
      <c r="FI17" s="2">
        <f t="shared" si="3"/>
        <v>62278194.279999986</v>
      </c>
      <c r="FJ17" s="2">
        <f t="shared" si="3"/>
        <v>719990394.6400001</v>
      </c>
      <c r="FK17" s="2">
        <f t="shared" si="3"/>
        <v>95031506.00999999</v>
      </c>
      <c r="FL17" s="2">
        <f t="shared" si="3"/>
        <v>76935677.349999994</v>
      </c>
      <c r="FM17" s="2">
        <f t="shared" si="3"/>
        <v>84826630.889999986</v>
      </c>
      <c r="FN17" s="2">
        <f t="shared" si="3"/>
        <v>159172487.46000001</v>
      </c>
      <c r="FO17" s="2">
        <f t="shared" si="3"/>
        <v>127507129.68000001</v>
      </c>
      <c r="FP17" s="2">
        <f t="shared" si="3"/>
        <v>47271859.799999997</v>
      </c>
      <c r="FQ17" s="2">
        <f t="shared" si="3"/>
        <v>26782557.199999999</v>
      </c>
      <c r="FR17" s="2">
        <f t="shared" si="3"/>
        <v>2392554154.6599994</v>
      </c>
      <c r="FS17" s="2">
        <f t="shared" si="3"/>
        <v>121148178.87</v>
      </c>
      <c r="FT17" s="2">
        <f t="shared" si="3"/>
        <v>160037767.44</v>
      </c>
      <c r="FU17" s="2">
        <f t="shared" si="3"/>
        <v>132359916.51000001</v>
      </c>
      <c r="FV17" s="2">
        <f t="shared" si="3"/>
        <v>205805420.23000002</v>
      </c>
      <c r="FW17" s="2">
        <f t="shared" si="3"/>
        <v>87651343.349999994</v>
      </c>
      <c r="FX17" s="2">
        <f t="shared" si="3"/>
        <v>243954773.77000001</v>
      </c>
      <c r="FY17" s="2">
        <f t="shared" si="3"/>
        <v>149199592.03999999</v>
      </c>
      <c r="FZ17" s="2">
        <f t="shared" si="3"/>
        <v>161507752.00999996</v>
      </c>
      <c r="GA17" s="2">
        <f t="shared" si="3"/>
        <v>125380887.53000003</v>
      </c>
      <c r="GB17" s="2">
        <f t="shared" si="3"/>
        <v>239439381.94999999</v>
      </c>
      <c r="GC17" s="2">
        <f t="shared" si="3"/>
        <v>106357757.66</v>
      </c>
      <c r="GD17" s="2">
        <f t="shared" si="3"/>
        <v>98042117.649999991</v>
      </c>
      <c r="GE17" s="2">
        <f t="shared" si="3"/>
        <v>71198787.159999996</v>
      </c>
      <c r="GF17" s="2">
        <f t="shared" si="3"/>
        <v>1062658534.6</v>
      </c>
      <c r="GG17" s="2">
        <f t="shared" si="3"/>
        <v>80012712.730000004</v>
      </c>
      <c r="GH17" s="2">
        <f t="shared" si="3"/>
        <v>87333074.789999992</v>
      </c>
      <c r="GI17" s="2">
        <f t="shared" si="3"/>
        <v>263710657.9000001</v>
      </c>
      <c r="GJ17" s="2">
        <f t="shared" si="3"/>
        <v>99275590.340000033</v>
      </c>
      <c r="GK17" s="2">
        <f t="shared" si="3"/>
        <v>91098035.849999994</v>
      </c>
      <c r="GL17" s="2">
        <f t="shared" si="3"/>
        <v>87315961.400000006</v>
      </c>
      <c r="GM17" s="2">
        <f t="shared" si="3"/>
        <v>254756807.16</v>
      </c>
      <c r="GN17" s="2">
        <f t="shared" si="3"/>
        <v>75425198.299999997</v>
      </c>
      <c r="GO17" s="2">
        <f t="shared" ref="GO17:IZ17" si="4">SUM(GO5:GO16)</f>
        <v>54906732.219999999</v>
      </c>
      <c r="GP17" s="2">
        <f t="shared" si="4"/>
        <v>42855321.939999998</v>
      </c>
      <c r="GQ17" s="2">
        <f t="shared" si="4"/>
        <v>43215421.74000001</v>
      </c>
      <c r="GR17" s="2">
        <f t="shared" si="4"/>
        <v>735568920.83999991</v>
      </c>
      <c r="GS17" s="2">
        <f t="shared" si="4"/>
        <v>136715547.66</v>
      </c>
      <c r="GT17" s="2">
        <f t="shared" si="4"/>
        <v>75241644.12999998</v>
      </c>
      <c r="GU17" s="2">
        <f t="shared" si="4"/>
        <v>177150682.22000003</v>
      </c>
      <c r="GV17" s="2">
        <f t="shared" si="4"/>
        <v>36709263.919999994</v>
      </c>
      <c r="GW17" s="2">
        <f t="shared" si="4"/>
        <v>130159316.13</v>
      </c>
      <c r="GX17" s="2">
        <f t="shared" si="4"/>
        <v>117811169.91</v>
      </c>
      <c r="GY17" s="2">
        <f t="shared" si="4"/>
        <v>62094096.709999993</v>
      </c>
      <c r="GZ17" s="2">
        <f t="shared" si="4"/>
        <v>694252136.97000003</v>
      </c>
      <c r="HA17" s="2">
        <f t="shared" si="4"/>
        <v>57164251.230000004</v>
      </c>
      <c r="HB17" s="2">
        <f t="shared" si="4"/>
        <v>132073115.72</v>
      </c>
      <c r="HC17" s="2">
        <f t="shared" si="4"/>
        <v>116373599.81999999</v>
      </c>
      <c r="HD17" s="2">
        <f t="shared" si="4"/>
        <v>2039544809.8800001</v>
      </c>
      <c r="HE17" s="2">
        <f t="shared" si="4"/>
        <v>183149271.91999999</v>
      </c>
      <c r="HF17" s="2">
        <f t="shared" si="4"/>
        <v>295307086.25999999</v>
      </c>
      <c r="HG17" s="2">
        <f t="shared" si="4"/>
        <v>222779680.56999996</v>
      </c>
      <c r="HH17" s="2">
        <f t="shared" si="4"/>
        <v>189345014.12000003</v>
      </c>
      <c r="HI17" s="2">
        <f t="shared" si="4"/>
        <v>245587089.13000005</v>
      </c>
      <c r="HJ17" s="2">
        <f t="shared" si="4"/>
        <v>50927845.930000007</v>
      </c>
      <c r="HK17" s="2">
        <f t="shared" si="4"/>
        <v>96381101.810000002</v>
      </c>
      <c r="HL17" s="2">
        <f t="shared" si="4"/>
        <v>1260211816.7699997</v>
      </c>
      <c r="HM17" s="2">
        <f t="shared" si="4"/>
        <v>236809618.81999999</v>
      </c>
      <c r="HN17" s="2">
        <f t="shared" si="4"/>
        <v>338642154.19</v>
      </c>
      <c r="HO17" s="2">
        <f t="shared" si="4"/>
        <v>149035482.67000002</v>
      </c>
      <c r="HP17" s="2">
        <f t="shared" si="4"/>
        <v>104553725.21000001</v>
      </c>
      <c r="HQ17" s="2">
        <f t="shared" si="4"/>
        <v>128065994.10000001</v>
      </c>
      <c r="HR17" s="2">
        <f t="shared" si="4"/>
        <v>149701946.07999998</v>
      </c>
      <c r="HS17" s="2">
        <f t="shared" si="4"/>
        <v>86474683.290000007</v>
      </c>
      <c r="HT17" s="2">
        <f t="shared" si="4"/>
        <v>1365821035.5500002</v>
      </c>
      <c r="HU17" s="2">
        <f t="shared" si="4"/>
        <v>461729754.62</v>
      </c>
      <c r="HV17" s="2">
        <f t="shared" si="4"/>
        <v>97199910.190000013</v>
      </c>
      <c r="HW17" s="2">
        <f t="shared" si="4"/>
        <v>75219616.379999995</v>
      </c>
      <c r="HX17" s="2">
        <f t="shared" si="4"/>
        <v>75124319.030000001</v>
      </c>
      <c r="HY17" s="2">
        <f t="shared" si="4"/>
        <v>57093688.090000004</v>
      </c>
      <c r="HZ17" s="2">
        <f t="shared" si="4"/>
        <v>242818847.55999997</v>
      </c>
      <c r="IA17" s="2">
        <f t="shared" si="4"/>
        <v>79305924</v>
      </c>
      <c r="IB17" s="2">
        <f t="shared" si="4"/>
        <v>76992096.430000007</v>
      </c>
      <c r="IC17" s="2">
        <f t="shared" si="4"/>
        <v>82706231.359999999</v>
      </c>
      <c r="ID17" s="2">
        <f t="shared" si="4"/>
        <v>83630029.839999989</v>
      </c>
      <c r="IE17" s="2">
        <f t="shared" si="4"/>
        <v>132078717.48999998</v>
      </c>
      <c r="IF17" s="2">
        <f t="shared" si="4"/>
        <v>37879434.670000002</v>
      </c>
      <c r="IG17" s="2">
        <f t="shared" si="4"/>
        <v>94126033.24999997</v>
      </c>
      <c r="IH17" s="2">
        <f t="shared" si="4"/>
        <v>46718873.949999996</v>
      </c>
      <c r="II17" s="2">
        <f t="shared" si="4"/>
        <v>48157373.740000002</v>
      </c>
      <c r="IJ17" s="2">
        <f t="shared" si="4"/>
        <v>1173576057.1199999</v>
      </c>
      <c r="IK17" s="2">
        <f t="shared" si="4"/>
        <v>463908939.45999998</v>
      </c>
      <c r="IL17" s="2">
        <f t="shared" si="4"/>
        <v>142043228.49000001</v>
      </c>
      <c r="IM17" s="2">
        <f t="shared" si="4"/>
        <v>236986521.24000004</v>
      </c>
      <c r="IN17" s="2">
        <f t="shared" si="4"/>
        <v>331164980.22000003</v>
      </c>
      <c r="IO17" s="2">
        <f t="shared" si="4"/>
        <v>99648016.529999986</v>
      </c>
      <c r="IP17" s="2">
        <f t="shared" si="4"/>
        <v>85463682.25</v>
      </c>
      <c r="IQ17" s="2">
        <f t="shared" si="4"/>
        <v>55784504.000000007</v>
      </c>
      <c r="IR17" s="2">
        <f t="shared" si="4"/>
        <v>68518412.269999996</v>
      </c>
      <c r="IS17" s="2">
        <f t="shared" si="4"/>
        <v>59666352.407000005</v>
      </c>
      <c r="IT17" s="2">
        <f t="shared" si="4"/>
        <v>84545347.170000002</v>
      </c>
      <c r="IU17" s="2">
        <f t="shared" si="4"/>
        <v>1854024194.1400001</v>
      </c>
      <c r="IV17" s="2">
        <f t="shared" si="4"/>
        <v>559042618.94999993</v>
      </c>
      <c r="IW17" s="2">
        <f t="shared" si="4"/>
        <v>200247418.44</v>
      </c>
      <c r="IX17" s="2">
        <f t="shared" si="4"/>
        <v>119992361.95000002</v>
      </c>
      <c r="IY17" s="2">
        <f t="shared" si="4"/>
        <v>100904834.78999999</v>
      </c>
      <c r="IZ17" s="2">
        <f t="shared" si="4"/>
        <v>45911352.530000001</v>
      </c>
      <c r="JA17" s="2">
        <f t="shared" ref="JA17:LL17" si="5">SUM(JA5:JA16)</f>
        <v>75789455.059999987</v>
      </c>
      <c r="JB17" s="2">
        <f t="shared" si="5"/>
        <v>47779345.039999999</v>
      </c>
      <c r="JC17" s="2">
        <f t="shared" si="5"/>
        <v>72301330.420000002</v>
      </c>
      <c r="JD17" s="2">
        <f t="shared" si="5"/>
        <v>96316033.789999992</v>
      </c>
      <c r="JE17" s="2">
        <f t="shared" si="5"/>
        <v>136940242.67999998</v>
      </c>
      <c r="JF17" s="2">
        <f t="shared" si="5"/>
        <v>60536609.699999996</v>
      </c>
      <c r="JG17" s="2">
        <f t="shared" si="5"/>
        <v>980934741.10000002</v>
      </c>
      <c r="JH17" s="2">
        <f t="shared" si="5"/>
        <v>319604922.69999993</v>
      </c>
      <c r="JI17" s="2">
        <f t="shared" si="5"/>
        <v>80262092.830000013</v>
      </c>
      <c r="JJ17" s="2">
        <f t="shared" si="5"/>
        <v>78365480.019999996</v>
      </c>
      <c r="JK17" s="2">
        <f t="shared" si="5"/>
        <v>55995435.810000002</v>
      </c>
      <c r="JL17" s="2">
        <f t="shared" si="5"/>
        <v>62474236.120000005</v>
      </c>
      <c r="JM17" s="2">
        <f t="shared" si="5"/>
        <v>1016523577.4499999</v>
      </c>
      <c r="JN17" s="2">
        <f t="shared" si="5"/>
        <v>60355198.830000013</v>
      </c>
      <c r="JO17" s="2">
        <f t="shared" si="5"/>
        <v>86508423.910000011</v>
      </c>
      <c r="JP17" s="2">
        <f t="shared" si="5"/>
        <v>140635727.69999999</v>
      </c>
      <c r="JQ17" s="2">
        <f t="shared" si="5"/>
        <v>73798750.769999996</v>
      </c>
      <c r="JR17" s="2">
        <f t="shared" si="5"/>
        <v>160176508.19000003</v>
      </c>
      <c r="JS17" s="2">
        <f t="shared" si="5"/>
        <v>54889004.919999987</v>
      </c>
      <c r="JT17" s="2">
        <f t="shared" si="5"/>
        <v>2466634709.9200001</v>
      </c>
      <c r="JU17" s="2">
        <f t="shared" si="5"/>
        <v>644421865.15999997</v>
      </c>
      <c r="JV17" s="2">
        <f t="shared" si="5"/>
        <v>84475804.276999995</v>
      </c>
      <c r="JW17" s="2">
        <f t="shared" si="5"/>
        <v>52874291.149999999</v>
      </c>
      <c r="JX17" s="2">
        <f t="shared" si="5"/>
        <v>141251558.12</v>
      </c>
      <c r="JY17" s="2">
        <f t="shared" si="5"/>
        <v>51692617.170000002</v>
      </c>
      <c r="JZ17" s="2">
        <f t="shared" si="5"/>
        <v>291292223.80000001</v>
      </c>
      <c r="KA17" s="2">
        <f t="shared" si="5"/>
        <v>174777708.25</v>
      </c>
      <c r="KB17" s="2">
        <f t="shared" si="5"/>
        <v>91023309.340000004</v>
      </c>
      <c r="KC17" s="2">
        <f t="shared" si="5"/>
        <v>128870272.67</v>
      </c>
      <c r="KD17" s="2">
        <f t="shared" si="5"/>
        <v>114792288.06999999</v>
      </c>
      <c r="KE17" s="2">
        <f t="shared" si="5"/>
        <v>106954283.63000003</v>
      </c>
      <c r="KF17" s="2">
        <f t="shared" si="5"/>
        <v>48870664.759999998</v>
      </c>
      <c r="KG17" s="2">
        <f t="shared" si="5"/>
        <v>31129093.91</v>
      </c>
      <c r="KH17" s="2">
        <f t="shared" si="5"/>
        <v>71233120.040000007</v>
      </c>
      <c r="KI17" s="2">
        <f t="shared" si="5"/>
        <v>45162505.150000013</v>
      </c>
      <c r="KJ17" s="2">
        <f t="shared" si="5"/>
        <v>2107882318.27</v>
      </c>
      <c r="KK17" s="2">
        <f t="shared" si="5"/>
        <v>298408340.24000001</v>
      </c>
      <c r="KL17" s="2">
        <f t="shared" si="5"/>
        <v>127393622.91999999</v>
      </c>
      <c r="KM17" s="2">
        <f t="shared" si="5"/>
        <v>154414823.07000002</v>
      </c>
      <c r="KN17" s="2">
        <f t="shared" si="5"/>
        <v>150084866.00999999</v>
      </c>
      <c r="KO17" s="2">
        <f t="shared" si="5"/>
        <v>149251462.05000001</v>
      </c>
      <c r="KP17" s="2">
        <f t="shared" si="5"/>
        <v>417549780.92999989</v>
      </c>
      <c r="KQ17" s="2">
        <f t="shared" si="5"/>
        <v>114755278.98999999</v>
      </c>
      <c r="KR17" s="2">
        <f t="shared" si="5"/>
        <v>88825084.150000006</v>
      </c>
      <c r="KS17" s="2">
        <f t="shared" si="5"/>
        <v>788877540.04999995</v>
      </c>
      <c r="KT17" s="2">
        <f t="shared" si="5"/>
        <v>106069288.25999999</v>
      </c>
      <c r="KU17" s="2">
        <f t="shared" si="5"/>
        <v>130639985.26000002</v>
      </c>
      <c r="KV17" s="2">
        <f t="shared" si="5"/>
        <v>364500315.60000008</v>
      </c>
      <c r="KW17" s="2">
        <f t="shared" si="5"/>
        <v>98999625.480000004</v>
      </c>
      <c r="KX17" s="2">
        <f t="shared" si="5"/>
        <v>152834774.68000001</v>
      </c>
      <c r="KY17" s="2">
        <f t="shared" si="5"/>
        <v>1168581510.6099999</v>
      </c>
      <c r="KZ17" s="2">
        <f t="shared" si="5"/>
        <v>172688870.77999997</v>
      </c>
      <c r="LA17" s="2">
        <f t="shared" si="5"/>
        <v>1062085827.5999999</v>
      </c>
      <c r="LB17" s="2">
        <f t="shared" si="5"/>
        <v>99180651.769999981</v>
      </c>
      <c r="LC17" s="2">
        <f t="shared" si="5"/>
        <v>72365775.189999998</v>
      </c>
      <c r="LD17" s="2">
        <f t="shared" si="5"/>
        <v>236928332.58999997</v>
      </c>
      <c r="LE17" s="2">
        <f t="shared" si="5"/>
        <v>194055936.04999998</v>
      </c>
      <c r="LF17" s="2">
        <f t="shared" si="5"/>
        <v>127994909.07000001</v>
      </c>
      <c r="LG17" s="2">
        <f t="shared" si="5"/>
        <v>132743743.42</v>
      </c>
      <c r="LH17" s="2">
        <f t="shared" si="5"/>
        <v>106846992.34</v>
      </c>
      <c r="LI17" s="2">
        <f t="shared" si="5"/>
        <v>2442797061.9399996</v>
      </c>
      <c r="LJ17" s="2">
        <f t="shared" si="5"/>
        <v>409352963.41999996</v>
      </c>
      <c r="LK17" s="2">
        <f t="shared" si="5"/>
        <v>784635938.25000012</v>
      </c>
      <c r="LL17" s="2">
        <f t="shared" si="5"/>
        <v>534690202.34999996</v>
      </c>
      <c r="LM17" s="2">
        <f t="shared" ref="LM17:NX17" si="6">SUM(LM5:LM16)</f>
        <v>108284056.09</v>
      </c>
      <c r="LN17" s="2">
        <f t="shared" si="6"/>
        <v>117344372.56</v>
      </c>
      <c r="LO17" s="2">
        <f t="shared" si="6"/>
        <v>63467110.659999996</v>
      </c>
      <c r="LP17" s="2">
        <f t="shared" si="6"/>
        <v>124355013.71999997</v>
      </c>
      <c r="LQ17" s="2">
        <f t="shared" si="6"/>
        <v>80245638.309999987</v>
      </c>
      <c r="LR17" s="2">
        <f t="shared" si="6"/>
        <v>158549399.27000004</v>
      </c>
      <c r="LS17" s="2">
        <f t="shared" si="6"/>
        <v>53584686.729999989</v>
      </c>
      <c r="LT17" s="2">
        <f t="shared" si="6"/>
        <v>623901776.30999994</v>
      </c>
      <c r="LU17" s="2">
        <f t="shared" si="6"/>
        <v>154690671.97</v>
      </c>
      <c r="LV17" s="2">
        <f t="shared" si="6"/>
        <v>75294058.909999996</v>
      </c>
      <c r="LW17" s="2">
        <f t="shared" si="6"/>
        <v>1890390693.48</v>
      </c>
      <c r="LX17" s="2">
        <f t="shared" si="6"/>
        <v>923684446.80999994</v>
      </c>
      <c r="LY17" s="2">
        <f t="shared" si="6"/>
        <v>1986414248.9799998</v>
      </c>
      <c r="LZ17" s="2">
        <f t="shared" si="6"/>
        <v>485455789.54000008</v>
      </c>
      <c r="MA17" s="2">
        <f t="shared" si="6"/>
        <v>246555521.39999998</v>
      </c>
      <c r="MB17" s="2">
        <f t="shared" si="6"/>
        <v>245302982.40000007</v>
      </c>
      <c r="MC17" s="2">
        <f t="shared" si="6"/>
        <v>163126906.25000006</v>
      </c>
      <c r="MD17" s="2">
        <f t="shared" si="6"/>
        <v>171867721.45999998</v>
      </c>
      <c r="ME17" s="2">
        <f t="shared" si="6"/>
        <v>170505408.64000005</v>
      </c>
      <c r="MF17" s="2">
        <f t="shared" si="6"/>
        <v>221347980.54000002</v>
      </c>
      <c r="MG17" s="2">
        <f t="shared" si="6"/>
        <v>317228076.94999993</v>
      </c>
      <c r="MH17" s="2">
        <f t="shared" si="6"/>
        <v>184241169.35999998</v>
      </c>
      <c r="MI17" s="2">
        <f t="shared" si="6"/>
        <v>4218372538.559999</v>
      </c>
      <c r="MJ17" s="2">
        <f t="shared" si="6"/>
        <v>125820777.02000003</v>
      </c>
      <c r="MK17" s="2">
        <f t="shared" si="6"/>
        <v>72749393.029999986</v>
      </c>
      <c r="ML17" s="2">
        <f t="shared" si="6"/>
        <v>69657551.030000001</v>
      </c>
      <c r="MM17" s="2">
        <f t="shared" si="6"/>
        <v>66683610.999999993</v>
      </c>
      <c r="MN17" s="2">
        <f t="shared" si="6"/>
        <v>121692738.53999999</v>
      </c>
      <c r="MO17" s="2">
        <f t="shared" si="6"/>
        <v>94084137.270000011</v>
      </c>
      <c r="MP17" s="2">
        <f t="shared" si="6"/>
        <v>79722058.909999996</v>
      </c>
      <c r="MQ17" s="2">
        <f t="shared" si="6"/>
        <v>147147449.64999998</v>
      </c>
      <c r="MR17" s="2">
        <f t="shared" si="6"/>
        <v>84264903.279999986</v>
      </c>
      <c r="MS17" s="2">
        <f t="shared" si="6"/>
        <v>92810320.349999994</v>
      </c>
      <c r="MT17" s="2">
        <f t="shared" si="6"/>
        <v>73801724.720000014</v>
      </c>
      <c r="MU17" s="2">
        <f t="shared" si="6"/>
        <v>2758977255.1999998</v>
      </c>
      <c r="MV17" s="2">
        <f t="shared" si="6"/>
        <v>88326444.489999995</v>
      </c>
      <c r="MW17" s="2">
        <f t="shared" si="6"/>
        <v>125751841.69</v>
      </c>
      <c r="MX17" s="2">
        <f t="shared" si="6"/>
        <v>192741433.04999998</v>
      </c>
      <c r="MY17" s="2">
        <f t="shared" si="6"/>
        <v>189698440.00999999</v>
      </c>
      <c r="MZ17" s="2">
        <f t="shared" si="6"/>
        <v>105498065.74999999</v>
      </c>
      <c r="NA17" s="2">
        <f t="shared" si="6"/>
        <v>270457936.87</v>
      </c>
      <c r="NB17" s="2">
        <f t="shared" si="6"/>
        <v>205102516</v>
      </c>
      <c r="NC17" s="2">
        <f t="shared" si="6"/>
        <v>149620327.68000001</v>
      </c>
      <c r="ND17" s="2">
        <f t="shared" si="6"/>
        <v>43917407.480000012</v>
      </c>
      <c r="NE17" s="2">
        <f t="shared" si="6"/>
        <v>49464493.63000001</v>
      </c>
      <c r="NF17" s="2">
        <f t="shared" si="6"/>
        <v>4029202837.9900002</v>
      </c>
      <c r="NG17" s="2">
        <f t="shared" si="6"/>
        <v>413663806.13999999</v>
      </c>
      <c r="NH17" s="2">
        <f t="shared" si="6"/>
        <v>73396057.600000009</v>
      </c>
      <c r="NI17" s="2">
        <f t="shared" si="6"/>
        <v>1146157743.51</v>
      </c>
      <c r="NJ17" s="2">
        <f t="shared" si="6"/>
        <v>104510439.20999999</v>
      </c>
      <c r="NK17" s="2">
        <f t="shared" si="6"/>
        <v>231407269.34</v>
      </c>
      <c r="NL17" s="2">
        <f t="shared" si="6"/>
        <v>564035903.25999987</v>
      </c>
      <c r="NM17" s="2">
        <f t="shared" si="6"/>
        <v>426726256.12000006</v>
      </c>
      <c r="NN17" s="2">
        <f t="shared" si="6"/>
        <v>41050033.849999994</v>
      </c>
      <c r="NO17" s="2">
        <f t="shared" si="6"/>
        <v>163370511.48000002</v>
      </c>
      <c r="NP17" s="2">
        <f t="shared" si="6"/>
        <v>147073657.06999999</v>
      </c>
      <c r="NQ17" s="2">
        <f t="shared" si="6"/>
        <v>91358675.109999999</v>
      </c>
      <c r="NR17" s="2">
        <f t="shared" si="6"/>
        <v>957793939.1400001</v>
      </c>
      <c r="NS17" s="2">
        <f t="shared" si="6"/>
        <v>84503365.50999999</v>
      </c>
      <c r="NT17" s="2">
        <f t="shared" si="6"/>
        <v>105763035.19999996</v>
      </c>
      <c r="NU17" s="2">
        <f t="shared" si="6"/>
        <v>87862243.299999997</v>
      </c>
      <c r="NV17" s="2">
        <f t="shared" si="6"/>
        <v>83076064.459999993</v>
      </c>
      <c r="NW17" s="2">
        <f t="shared" si="6"/>
        <v>30117982.099999998</v>
      </c>
      <c r="NX17" s="2">
        <f t="shared" si="6"/>
        <v>52858898.779999994</v>
      </c>
      <c r="NY17" s="2">
        <f t="shared" ref="NY17:QJ17" si="7">SUM(NY5:NY16)</f>
        <v>2605189350.2200007</v>
      </c>
      <c r="NZ17" s="2">
        <f t="shared" si="7"/>
        <v>464149939.77000004</v>
      </c>
      <c r="OA17" s="2">
        <f t="shared" si="7"/>
        <v>122015379.94</v>
      </c>
      <c r="OB17" s="2">
        <f t="shared" si="7"/>
        <v>105665331.33</v>
      </c>
      <c r="OC17" s="2">
        <f t="shared" si="7"/>
        <v>85779170.750000015</v>
      </c>
      <c r="OD17" s="2">
        <f t="shared" si="7"/>
        <v>139047016.93000004</v>
      </c>
      <c r="OE17" s="2">
        <f t="shared" si="7"/>
        <v>61891571.280000001</v>
      </c>
      <c r="OF17" s="2">
        <f t="shared" si="7"/>
        <v>1833187506.7799997</v>
      </c>
      <c r="OG17" s="2">
        <f t="shared" si="7"/>
        <v>404631342.24999988</v>
      </c>
      <c r="OH17" s="2">
        <f t="shared" si="7"/>
        <v>145076212.28000003</v>
      </c>
      <c r="OI17" s="2">
        <f t="shared" si="7"/>
        <v>603969602.70999992</v>
      </c>
      <c r="OJ17" s="2">
        <f t="shared" si="7"/>
        <v>135250281.10000002</v>
      </c>
      <c r="OK17" s="2">
        <f t="shared" si="7"/>
        <v>145312813.03999999</v>
      </c>
      <c r="OL17" s="2">
        <f t="shared" si="7"/>
        <v>206003843.32999998</v>
      </c>
      <c r="OM17" s="2">
        <f t="shared" si="7"/>
        <v>74873739.13000001</v>
      </c>
      <c r="ON17" s="2">
        <f t="shared" si="7"/>
        <v>87600652.320000008</v>
      </c>
      <c r="OO17" s="2">
        <f t="shared" si="7"/>
        <v>1594708504.5999999</v>
      </c>
      <c r="OP17" s="2">
        <f t="shared" si="7"/>
        <v>366247007.04000002</v>
      </c>
      <c r="OQ17" s="2">
        <f t="shared" si="7"/>
        <v>778800547.71000004</v>
      </c>
      <c r="OR17" s="2">
        <f t="shared" si="7"/>
        <v>199683292.85999995</v>
      </c>
      <c r="OS17" s="2">
        <f t="shared" si="7"/>
        <v>134051989.81999998</v>
      </c>
      <c r="OT17" s="2">
        <f t="shared" si="7"/>
        <v>72624610.000000015</v>
      </c>
      <c r="OU17" s="2">
        <f t="shared" si="7"/>
        <v>959118946.13000011</v>
      </c>
      <c r="OV17" s="2">
        <f t="shared" si="7"/>
        <v>81555384.409999996</v>
      </c>
      <c r="OW17" s="2">
        <f t="shared" si="7"/>
        <v>104827201.45</v>
      </c>
      <c r="OX17" s="2">
        <f t="shared" si="7"/>
        <v>155075506.54999995</v>
      </c>
      <c r="OY17" s="2">
        <f t="shared" si="7"/>
        <v>170247802.49999997</v>
      </c>
      <c r="OZ17" s="2">
        <f t="shared" si="7"/>
        <v>450670962.67000002</v>
      </c>
      <c r="PA17" s="2">
        <f t="shared" si="7"/>
        <v>106504863.36000001</v>
      </c>
      <c r="PB17" s="2">
        <f t="shared" si="7"/>
        <v>57369844.579999991</v>
      </c>
      <c r="PC17" s="2">
        <f t="shared" si="7"/>
        <v>72753534.63000001</v>
      </c>
      <c r="PD17" s="2">
        <f t="shared" si="7"/>
        <v>1242799659.45</v>
      </c>
      <c r="PE17" s="2">
        <f t="shared" si="7"/>
        <v>81949656.860000014</v>
      </c>
      <c r="PF17" s="2">
        <f t="shared" si="7"/>
        <v>223537953.13</v>
      </c>
      <c r="PG17" s="2">
        <f t="shared" si="7"/>
        <v>53738692.629999995</v>
      </c>
      <c r="PH17" s="2">
        <f t="shared" si="7"/>
        <v>145614560.37</v>
      </c>
      <c r="PI17" s="2">
        <f t="shared" si="7"/>
        <v>261595535.44999996</v>
      </c>
      <c r="PJ17" s="2">
        <f t="shared" si="7"/>
        <v>95155922.210000008</v>
      </c>
      <c r="PK17" s="2">
        <f t="shared" si="7"/>
        <v>82237902.290000021</v>
      </c>
      <c r="PL17" s="2">
        <f t="shared" si="7"/>
        <v>127681796.87</v>
      </c>
      <c r="PM17" s="2">
        <f t="shared" si="7"/>
        <v>117794759.42000002</v>
      </c>
      <c r="PN17" s="2">
        <f t="shared" si="7"/>
        <v>153938862.19</v>
      </c>
      <c r="PO17" s="2">
        <f t="shared" si="7"/>
        <v>228247430.79000002</v>
      </c>
      <c r="PP17" s="2">
        <f t="shared" si="7"/>
        <v>73685812.359999999</v>
      </c>
      <c r="PQ17" s="2">
        <f t="shared" si="7"/>
        <v>388371801.15000004</v>
      </c>
      <c r="PR17" s="2">
        <f t="shared" si="7"/>
        <v>72913552.780000031</v>
      </c>
      <c r="PS17" s="2">
        <f t="shared" si="7"/>
        <v>51695175.150000013</v>
      </c>
      <c r="PT17" s="2">
        <f t="shared" si="7"/>
        <v>66651582.800000004</v>
      </c>
      <c r="PU17" s="2">
        <f t="shared" si="7"/>
        <v>59976591.649999999</v>
      </c>
      <c r="PV17" s="2">
        <f t="shared" si="7"/>
        <v>3443683188.8900003</v>
      </c>
      <c r="PW17" s="2">
        <f t="shared" si="7"/>
        <v>94096227.069999993</v>
      </c>
      <c r="PX17" s="2">
        <f t="shared" si="7"/>
        <v>88867774.020000011</v>
      </c>
      <c r="PY17" s="2">
        <f t="shared" si="7"/>
        <v>169539239.95999998</v>
      </c>
      <c r="PZ17" s="2">
        <f t="shared" si="7"/>
        <v>757017410.18000007</v>
      </c>
      <c r="QA17" s="2">
        <f t="shared" si="7"/>
        <v>126440215.44</v>
      </c>
      <c r="QB17" s="2">
        <f t="shared" si="7"/>
        <v>207468934.79000005</v>
      </c>
      <c r="QC17" s="2">
        <f t="shared" si="7"/>
        <v>101180671.28999999</v>
      </c>
      <c r="QD17" s="2">
        <f t="shared" si="7"/>
        <v>295560048.41000003</v>
      </c>
      <c r="QE17" s="2">
        <f t="shared" si="7"/>
        <v>68033244.260000005</v>
      </c>
      <c r="QF17" s="2">
        <f t="shared" si="7"/>
        <v>326250506.63999999</v>
      </c>
      <c r="QG17" s="2">
        <f t="shared" si="7"/>
        <v>88606979.799999997</v>
      </c>
      <c r="QH17" s="2">
        <f t="shared" si="7"/>
        <v>95141972.599999994</v>
      </c>
      <c r="QI17" s="2">
        <f t="shared" si="7"/>
        <v>139436242.02999994</v>
      </c>
      <c r="QJ17" s="2">
        <f t="shared" si="7"/>
        <v>161891123.65999997</v>
      </c>
      <c r="QK17" s="2">
        <f t="shared" ref="QK17:SV17" si="8">SUM(QK5:QK16)</f>
        <v>182715653.79000002</v>
      </c>
      <c r="QL17" s="2">
        <f t="shared" si="8"/>
        <v>89856602.769999996</v>
      </c>
      <c r="QM17" s="2">
        <f t="shared" si="8"/>
        <v>93864910.570000008</v>
      </c>
      <c r="QN17" s="2">
        <f t="shared" si="8"/>
        <v>66727274.969999991</v>
      </c>
      <c r="QO17" s="2">
        <f t="shared" si="8"/>
        <v>271467797.50000006</v>
      </c>
      <c r="QP17" s="2">
        <f t="shared" si="8"/>
        <v>399430245.38999999</v>
      </c>
      <c r="QQ17" s="2">
        <f t="shared" si="8"/>
        <v>69641040.13000001</v>
      </c>
      <c r="QR17" s="2">
        <f t="shared" si="8"/>
        <v>36560800.130000003</v>
      </c>
      <c r="QS17" s="2">
        <f t="shared" si="8"/>
        <v>43234805.520000003</v>
      </c>
      <c r="QT17" s="2">
        <f t="shared" si="8"/>
        <v>64648979.019999996</v>
      </c>
      <c r="QU17" s="2">
        <f t="shared" si="8"/>
        <v>40805731.160000004</v>
      </c>
      <c r="QV17" s="2">
        <f t="shared" si="8"/>
        <v>1640971363.3500001</v>
      </c>
      <c r="QW17" s="2">
        <f t="shared" si="8"/>
        <v>73614781.349999994</v>
      </c>
      <c r="QX17" s="2">
        <f t="shared" si="8"/>
        <v>242593952.05999994</v>
      </c>
      <c r="QY17" s="2">
        <f t="shared" si="8"/>
        <v>121660566.31</v>
      </c>
      <c r="QZ17" s="2">
        <f t="shared" si="8"/>
        <v>152300716.91</v>
      </c>
      <c r="RA17" s="2">
        <f t="shared" si="8"/>
        <v>312650732.89000005</v>
      </c>
      <c r="RB17" s="2">
        <f t="shared" si="8"/>
        <v>98239229.769999966</v>
      </c>
      <c r="RC17" s="2">
        <f t="shared" si="8"/>
        <v>217325167.74000004</v>
      </c>
      <c r="RD17" s="2">
        <f t="shared" si="8"/>
        <v>246360698.74000001</v>
      </c>
      <c r="RE17" s="2">
        <f t="shared" si="8"/>
        <v>83335288.089999989</v>
      </c>
      <c r="RF17" s="2">
        <f t="shared" si="8"/>
        <v>80256446.310000002</v>
      </c>
      <c r="RG17" s="2">
        <f t="shared" si="8"/>
        <v>64089014.910000004</v>
      </c>
      <c r="RH17" s="2">
        <f t="shared" si="8"/>
        <v>52873098.380000003</v>
      </c>
      <c r="RI17" s="2">
        <f t="shared" si="8"/>
        <v>2368435442.1300001</v>
      </c>
      <c r="RJ17" s="2">
        <f t="shared" si="8"/>
        <v>256470651.81999999</v>
      </c>
      <c r="RK17" s="2">
        <f t="shared" si="8"/>
        <v>118912729.14</v>
      </c>
      <c r="RL17" s="2">
        <f t="shared" si="8"/>
        <v>145120016.39999998</v>
      </c>
      <c r="RM17" s="2">
        <f t="shared" si="8"/>
        <v>134688513.97</v>
      </c>
      <c r="RN17" s="2">
        <f t="shared" si="8"/>
        <v>152696939.24000001</v>
      </c>
      <c r="RO17" s="2">
        <f t="shared" si="8"/>
        <v>294980586.86999989</v>
      </c>
      <c r="RP17" s="2">
        <f t="shared" si="8"/>
        <v>107586060.53000002</v>
      </c>
      <c r="RQ17" s="2">
        <f t="shared" si="8"/>
        <v>147909675.12</v>
      </c>
      <c r="RR17" s="2">
        <f t="shared" si="8"/>
        <v>261139777.93999997</v>
      </c>
      <c r="RS17" s="2">
        <f t="shared" si="8"/>
        <v>356435747.88999999</v>
      </c>
      <c r="RT17" s="2">
        <f t="shared" si="8"/>
        <v>64402776.139999993</v>
      </c>
      <c r="RU17" s="2">
        <f t="shared" si="8"/>
        <v>75071654.019999996</v>
      </c>
      <c r="RV17" s="2">
        <f t="shared" si="8"/>
        <v>139825116.14000002</v>
      </c>
      <c r="RW17" s="2">
        <f t="shared" si="8"/>
        <v>69184857.849999994</v>
      </c>
      <c r="RX17" s="2">
        <f t="shared" si="8"/>
        <v>90477208.159999996</v>
      </c>
      <c r="RY17" s="2">
        <f t="shared" si="8"/>
        <v>96420056.25999999</v>
      </c>
      <c r="RZ17" s="2">
        <f t="shared" si="8"/>
        <v>66324953.760000005</v>
      </c>
      <c r="SA17" s="2">
        <f t="shared" si="8"/>
        <v>50110574.18999999</v>
      </c>
      <c r="SB17" s="2">
        <f t="shared" si="8"/>
        <v>55379863.439999998</v>
      </c>
      <c r="SC17" s="2">
        <f t="shared" si="8"/>
        <v>827670732.13999999</v>
      </c>
      <c r="SD17" s="2">
        <f t="shared" si="8"/>
        <v>98017678.090000004</v>
      </c>
      <c r="SE17" s="2">
        <f t="shared" si="8"/>
        <v>95939500.160000011</v>
      </c>
      <c r="SF17" s="2">
        <f t="shared" si="8"/>
        <v>88867902.359999999</v>
      </c>
      <c r="SG17" s="2">
        <f t="shared" si="8"/>
        <v>60492379.269999988</v>
      </c>
      <c r="SH17" s="2">
        <f t="shared" si="8"/>
        <v>107588072.37999998</v>
      </c>
      <c r="SI17" s="2">
        <f t="shared" si="8"/>
        <v>136251587.71999997</v>
      </c>
      <c r="SJ17" s="2">
        <f t="shared" si="8"/>
        <v>199178777.81000003</v>
      </c>
      <c r="SK17" s="2">
        <f t="shared" si="8"/>
        <v>107544480.08000003</v>
      </c>
      <c r="SL17" s="2">
        <f t="shared" si="8"/>
        <v>141777440.39000002</v>
      </c>
      <c r="SM17" s="2">
        <f t="shared" si="8"/>
        <v>253288301.10999998</v>
      </c>
      <c r="SN17" s="2">
        <f t="shared" si="8"/>
        <v>35818261.460000001</v>
      </c>
      <c r="SO17" s="2">
        <f t="shared" si="8"/>
        <v>572980873.0999999</v>
      </c>
      <c r="SP17" s="2">
        <f t="shared" si="8"/>
        <v>119794858.76000001</v>
      </c>
      <c r="SQ17" s="2">
        <f t="shared" si="8"/>
        <v>170957089.93000004</v>
      </c>
      <c r="SR17" s="2">
        <f t="shared" si="8"/>
        <v>199339432.92999998</v>
      </c>
      <c r="SS17" s="2">
        <f t="shared" si="8"/>
        <v>95932064.530000016</v>
      </c>
      <c r="ST17" s="2">
        <f t="shared" si="8"/>
        <v>114421713.98</v>
      </c>
      <c r="SU17" s="2">
        <f t="shared" si="8"/>
        <v>93662513.719999999</v>
      </c>
      <c r="SV17" s="2">
        <f t="shared" si="8"/>
        <v>51221670.990000002</v>
      </c>
      <c r="SW17" s="2">
        <f t="shared" ref="SW17:VH17" si="9">SUM(SW5:SW16)</f>
        <v>1098629362.1400001</v>
      </c>
      <c r="SX17" s="2">
        <f t="shared" si="9"/>
        <v>87596308.079999998</v>
      </c>
      <c r="SY17" s="2">
        <f t="shared" si="9"/>
        <v>145540570.43000001</v>
      </c>
      <c r="SZ17" s="2">
        <f t="shared" si="9"/>
        <v>107852310.75000001</v>
      </c>
      <c r="TA17" s="2">
        <f t="shared" si="9"/>
        <v>51422127.75</v>
      </c>
      <c r="TB17" s="2">
        <f t="shared" si="9"/>
        <v>73391511.150000021</v>
      </c>
      <c r="TC17" s="2">
        <f t="shared" si="9"/>
        <v>72520212.760000005</v>
      </c>
      <c r="TD17" s="2">
        <f t="shared" si="9"/>
        <v>253115330.09999999</v>
      </c>
      <c r="TE17" s="2">
        <f t="shared" si="9"/>
        <v>82283132.059999987</v>
      </c>
      <c r="TF17" s="2">
        <f t="shared" si="9"/>
        <v>82160496.219999999</v>
      </c>
      <c r="TG17" s="2">
        <f t="shared" si="9"/>
        <v>109782561.10000001</v>
      </c>
      <c r="TH17" s="2">
        <f t="shared" si="9"/>
        <v>162775388.77000001</v>
      </c>
      <c r="TI17" s="2">
        <f t="shared" si="9"/>
        <v>108464693.03</v>
      </c>
      <c r="TJ17" s="2">
        <f t="shared" si="9"/>
        <v>61815371.589999989</v>
      </c>
      <c r="TK17" s="2">
        <f t="shared" si="9"/>
        <v>2366377757.9100003</v>
      </c>
      <c r="TL17" s="2">
        <f t="shared" si="9"/>
        <v>103655849.03000002</v>
      </c>
      <c r="TM17" s="2">
        <f t="shared" si="9"/>
        <v>66382693.850000009</v>
      </c>
      <c r="TN17" s="2">
        <f t="shared" si="9"/>
        <v>199168157.78000003</v>
      </c>
      <c r="TO17" s="2">
        <f t="shared" si="9"/>
        <v>154182555.78999999</v>
      </c>
      <c r="TP17" s="2">
        <f t="shared" si="9"/>
        <v>89187072.48999998</v>
      </c>
      <c r="TQ17" s="2">
        <f t="shared" si="9"/>
        <v>43607676.990000002</v>
      </c>
      <c r="TR17" s="2">
        <f t="shared" si="9"/>
        <v>488420518.06</v>
      </c>
      <c r="TS17" s="2">
        <f t="shared" si="9"/>
        <v>92070679.63000001</v>
      </c>
      <c r="TT17" s="2">
        <f t="shared" si="9"/>
        <v>177130330.61000001</v>
      </c>
      <c r="TU17" s="2">
        <f t="shared" si="9"/>
        <v>155333197.41</v>
      </c>
      <c r="TV17" s="2">
        <f t="shared" si="9"/>
        <v>98591438.149999976</v>
      </c>
      <c r="TW17" s="2">
        <f t="shared" si="9"/>
        <v>52537776.959999993</v>
      </c>
      <c r="TX17" s="2">
        <f t="shared" si="9"/>
        <v>98514171.939999998</v>
      </c>
      <c r="TY17" s="2">
        <f t="shared" si="9"/>
        <v>85018713.140000001</v>
      </c>
      <c r="TZ17" s="2">
        <f t="shared" si="9"/>
        <v>75854288.570000008</v>
      </c>
      <c r="UA17" s="2">
        <f t="shared" si="9"/>
        <v>569509764.70999992</v>
      </c>
      <c r="UB17" s="2">
        <f t="shared" si="9"/>
        <v>81063268.479999989</v>
      </c>
      <c r="UC17" s="2">
        <f t="shared" si="9"/>
        <v>1127102092.7600002</v>
      </c>
      <c r="UD17" s="2">
        <f t="shared" si="9"/>
        <v>233372007.54000002</v>
      </c>
      <c r="UE17" s="2">
        <f t="shared" si="9"/>
        <v>80312379.320000008</v>
      </c>
      <c r="UF17" s="2">
        <f t="shared" si="9"/>
        <v>102561208.09</v>
      </c>
      <c r="UG17" s="2">
        <f t="shared" si="9"/>
        <v>737189703.59000015</v>
      </c>
      <c r="UH17" s="2">
        <f t="shared" si="9"/>
        <v>60428939.269999996</v>
      </c>
      <c r="UI17" s="2">
        <f t="shared" si="9"/>
        <v>43044414.910000004</v>
      </c>
      <c r="UJ17" s="2">
        <f t="shared" si="9"/>
        <v>74631261.820000008</v>
      </c>
      <c r="UK17" s="2">
        <f t="shared" si="9"/>
        <v>61098895.419999994</v>
      </c>
      <c r="UL17" s="2">
        <f t="shared" si="9"/>
        <v>731029642.59000003</v>
      </c>
      <c r="UM17" s="2">
        <f t="shared" si="9"/>
        <v>162078584.58000001</v>
      </c>
      <c r="UN17" s="2">
        <f t="shared" si="9"/>
        <v>108653782.75999998</v>
      </c>
      <c r="UO17" s="2">
        <f t="shared" si="9"/>
        <v>187111372.00999999</v>
      </c>
      <c r="UP17" s="2">
        <f t="shared" si="9"/>
        <v>133356746.09000005</v>
      </c>
      <c r="UQ17" s="2">
        <f t="shared" si="9"/>
        <v>84440350.669999987</v>
      </c>
      <c r="UR17" s="2">
        <f t="shared" si="9"/>
        <v>3413493387.9000001</v>
      </c>
      <c r="US17" s="2">
        <f t="shared" si="9"/>
        <v>142067268.07000002</v>
      </c>
      <c r="UT17" s="2">
        <f t="shared" si="9"/>
        <v>139681664.77999997</v>
      </c>
      <c r="UU17" s="2">
        <f t="shared" si="9"/>
        <v>529239842.59000003</v>
      </c>
      <c r="UV17" s="2">
        <f t="shared" si="9"/>
        <v>37800563.869999997</v>
      </c>
      <c r="UW17" s="2">
        <f t="shared" si="9"/>
        <v>110689382.38000001</v>
      </c>
      <c r="UX17" s="2">
        <f t="shared" si="9"/>
        <v>302636546.29000002</v>
      </c>
      <c r="UY17" s="2">
        <f t="shared" si="9"/>
        <v>81779454.239999995</v>
      </c>
      <c r="UZ17" s="2">
        <f t="shared" si="9"/>
        <v>88120359.149999991</v>
      </c>
      <c r="VA17" s="2">
        <f t="shared" si="9"/>
        <v>120965036.47000001</v>
      </c>
      <c r="VB17" s="2">
        <f t="shared" si="9"/>
        <v>136356912.48000002</v>
      </c>
      <c r="VC17" s="2">
        <f t="shared" si="9"/>
        <v>263805189.60000005</v>
      </c>
      <c r="VD17" s="2">
        <f t="shared" si="9"/>
        <v>144990187.78</v>
      </c>
      <c r="VE17" s="2">
        <f t="shared" si="9"/>
        <v>255988229.17000008</v>
      </c>
      <c r="VF17" s="2">
        <f t="shared" si="9"/>
        <v>78711830.469999999</v>
      </c>
      <c r="VG17" s="2">
        <f t="shared" si="9"/>
        <v>69298030.629999995</v>
      </c>
      <c r="VH17" s="2">
        <f t="shared" si="9"/>
        <v>68052462.750000015</v>
      </c>
      <c r="VI17" s="2">
        <f t="shared" ref="VI17:XT17" si="10">SUM(VI5:VI16)</f>
        <v>67927630.079999998</v>
      </c>
      <c r="VJ17" s="2">
        <f t="shared" si="10"/>
        <v>314706890.37999994</v>
      </c>
      <c r="VK17" s="2">
        <f t="shared" si="10"/>
        <v>64045572.420000002</v>
      </c>
      <c r="VL17" s="2">
        <f t="shared" si="10"/>
        <v>52455026.130000003</v>
      </c>
      <c r="VM17" s="2">
        <f t="shared" si="10"/>
        <v>40586756.390000015</v>
      </c>
      <c r="VN17" s="2">
        <f t="shared" si="10"/>
        <v>1763361785.3799999</v>
      </c>
      <c r="VO17" s="2">
        <f t="shared" si="10"/>
        <v>123045909.92999999</v>
      </c>
      <c r="VP17" s="2">
        <f t="shared" si="10"/>
        <v>106870085.27000003</v>
      </c>
      <c r="VQ17" s="2">
        <f t="shared" si="10"/>
        <v>215307024.74000001</v>
      </c>
      <c r="VR17" s="2">
        <f t="shared" si="10"/>
        <v>254867289.97999996</v>
      </c>
      <c r="VS17" s="2">
        <f t="shared" si="10"/>
        <v>201860110.52000004</v>
      </c>
      <c r="VT17" s="2">
        <f t="shared" si="10"/>
        <v>155987452.10999998</v>
      </c>
      <c r="VU17" s="2">
        <f t="shared" si="10"/>
        <v>105172972.54999998</v>
      </c>
      <c r="VV17" s="2">
        <f t="shared" si="10"/>
        <v>136393823.98000002</v>
      </c>
      <c r="VW17" s="2">
        <f t="shared" si="10"/>
        <v>494943597.60999995</v>
      </c>
      <c r="VX17" s="2">
        <f t="shared" si="10"/>
        <v>149777622.78999999</v>
      </c>
      <c r="VY17" s="2">
        <f t="shared" si="10"/>
        <v>242499453.50999999</v>
      </c>
      <c r="VZ17" s="2">
        <f t="shared" si="10"/>
        <v>131727288.69000001</v>
      </c>
      <c r="WA17" s="2">
        <f t="shared" si="10"/>
        <v>84417758.940000027</v>
      </c>
      <c r="WB17" s="2">
        <f t="shared" si="10"/>
        <v>72249635.260000005</v>
      </c>
      <c r="WC17" s="2">
        <f t="shared" si="10"/>
        <v>4831898193.4299994</v>
      </c>
      <c r="WD17" s="2">
        <f t="shared" si="10"/>
        <v>217030546.47000009</v>
      </c>
      <c r="WE17" s="2">
        <f t="shared" si="10"/>
        <v>130863836.11</v>
      </c>
      <c r="WF17" s="2">
        <f t="shared" si="10"/>
        <v>110947879.27</v>
      </c>
      <c r="WG17" s="2">
        <f t="shared" si="10"/>
        <v>77668818.060000002</v>
      </c>
      <c r="WH17" s="2">
        <f t="shared" si="10"/>
        <v>149783379.01000002</v>
      </c>
      <c r="WI17" s="2">
        <f t="shared" si="10"/>
        <v>226133404.14000002</v>
      </c>
      <c r="WJ17" s="2">
        <f t="shared" si="10"/>
        <v>257637860.34999999</v>
      </c>
      <c r="WK17" s="2">
        <f t="shared" si="10"/>
        <v>141817838.51000002</v>
      </c>
      <c r="WL17" s="2">
        <f t="shared" si="10"/>
        <v>186356834.29000002</v>
      </c>
      <c r="WM17" s="2">
        <f t="shared" si="10"/>
        <v>108404869.17999999</v>
      </c>
      <c r="WN17" s="2">
        <f t="shared" si="10"/>
        <v>370676147.06999993</v>
      </c>
      <c r="WO17" s="2">
        <f t="shared" si="10"/>
        <v>128146615.68999998</v>
      </c>
      <c r="WP17" s="2">
        <f t="shared" si="10"/>
        <v>196668588.73000002</v>
      </c>
      <c r="WQ17" s="2">
        <f t="shared" si="10"/>
        <v>426240041.11000001</v>
      </c>
      <c r="WR17" s="2">
        <f t="shared" si="10"/>
        <v>136815130.63</v>
      </c>
      <c r="WS17" s="2">
        <f t="shared" si="10"/>
        <v>170090747.45000002</v>
      </c>
      <c r="WT17" s="2">
        <f t="shared" si="10"/>
        <v>186791382.56</v>
      </c>
      <c r="WU17" s="2">
        <f t="shared" si="10"/>
        <v>93943391.590000004</v>
      </c>
      <c r="WV17" s="2">
        <f t="shared" si="10"/>
        <v>275223686.42999995</v>
      </c>
      <c r="WW17" s="2">
        <f t="shared" si="10"/>
        <v>704320880.69000006</v>
      </c>
      <c r="WX17" s="2">
        <f t="shared" si="10"/>
        <v>112621859.18000001</v>
      </c>
      <c r="WY17" s="2">
        <f t="shared" si="10"/>
        <v>83042562.620000005</v>
      </c>
      <c r="WZ17" s="2">
        <f t="shared" si="10"/>
        <v>73862712.249999985</v>
      </c>
      <c r="XA17" s="2">
        <f t="shared" si="10"/>
        <v>104894459.28</v>
      </c>
      <c r="XB17" s="2">
        <f t="shared" si="10"/>
        <v>79070239.030000001</v>
      </c>
      <c r="XC17" s="2">
        <f t="shared" si="10"/>
        <v>72874321.230000004</v>
      </c>
      <c r="XD17" s="2">
        <f t="shared" si="10"/>
        <v>77852680.980000004</v>
      </c>
      <c r="XE17" s="2">
        <f t="shared" si="10"/>
        <v>558386093.53000009</v>
      </c>
      <c r="XF17" s="2">
        <f t="shared" si="10"/>
        <v>71842630.569999978</v>
      </c>
      <c r="XG17" s="2">
        <f t="shared" si="10"/>
        <v>55430466.649999991</v>
      </c>
      <c r="XH17" s="2">
        <f t="shared" si="10"/>
        <v>46601317.630000003</v>
      </c>
      <c r="XI17" s="2">
        <f t="shared" si="10"/>
        <v>56059011.509999998</v>
      </c>
      <c r="XJ17" s="2">
        <f t="shared" si="10"/>
        <v>2658261464.02</v>
      </c>
      <c r="XK17" s="2">
        <f t="shared" si="10"/>
        <v>225255514.44000003</v>
      </c>
      <c r="XL17" s="2">
        <f t="shared" si="10"/>
        <v>242716118.78000003</v>
      </c>
      <c r="XM17" s="2">
        <f t="shared" si="10"/>
        <v>749797426.03000021</v>
      </c>
      <c r="XN17" s="2">
        <f t="shared" si="10"/>
        <v>189997735.20000005</v>
      </c>
      <c r="XO17" s="2">
        <f t="shared" si="10"/>
        <v>196509155.19</v>
      </c>
      <c r="XP17" s="2">
        <f t="shared" si="10"/>
        <v>352073923.98999995</v>
      </c>
      <c r="XQ17" s="2">
        <f t="shared" si="10"/>
        <v>187972826.31000003</v>
      </c>
      <c r="XR17" s="2">
        <f t="shared" si="10"/>
        <v>156221944.63</v>
      </c>
      <c r="XS17" s="2">
        <f t="shared" si="10"/>
        <v>350711533.85000002</v>
      </c>
      <c r="XT17" s="2">
        <f t="shared" si="10"/>
        <v>314743916.68999994</v>
      </c>
      <c r="XU17" s="2">
        <f t="shared" ref="XU17:AAF17" si="11">SUM(XU5:XU16)</f>
        <v>108275470.75</v>
      </c>
      <c r="XV17" s="2">
        <f t="shared" si="11"/>
        <v>94837087.920000002</v>
      </c>
      <c r="XW17" s="2">
        <f t="shared" si="11"/>
        <v>140678422.76999998</v>
      </c>
      <c r="XX17" s="2">
        <f t="shared" si="11"/>
        <v>132838498.42999998</v>
      </c>
      <c r="XY17" s="2">
        <f t="shared" si="11"/>
        <v>121532123.32999998</v>
      </c>
      <c r="XZ17" s="2">
        <f t="shared" si="11"/>
        <v>76767420.809999987</v>
      </c>
      <c r="YA17" s="2">
        <f t="shared" si="11"/>
        <v>97679647.309999973</v>
      </c>
      <c r="YB17" s="2">
        <f t="shared" si="11"/>
        <v>77900499.349999994</v>
      </c>
      <c r="YC17" s="2">
        <f t="shared" si="11"/>
        <v>86783172.61999999</v>
      </c>
      <c r="YD17" s="2">
        <f t="shared" si="11"/>
        <v>88580777.62999998</v>
      </c>
      <c r="YE17" s="2">
        <f t="shared" si="11"/>
        <v>95267636.769999996</v>
      </c>
      <c r="YF17" s="2">
        <f t="shared" si="11"/>
        <v>108154955.2</v>
      </c>
      <c r="YG17" s="2">
        <f t="shared" si="11"/>
        <v>2478384842.6900001</v>
      </c>
      <c r="YH17" s="2">
        <f t="shared" si="11"/>
        <v>137588251.30000001</v>
      </c>
      <c r="YI17" s="2">
        <f t="shared" si="11"/>
        <v>288266138.83999985</v>
      </c>
      <c r="YJ17" s="2">
        <f t="shared" si="11"/>
        <v>117390076.41999999</v>
      </c>
      <c r="YK17" s="2">
        <f t="shared" si="11"/>
        <v>538157272.12</v>
      </c>
      <c r="YL17" s="2">
        <f t="shared" si="11"/>
        <v>142142122.06999999</v>
      </c>
      <c r="YM17" s="2">
        <f t="shared" si="11"/>
        <v>295850949.81</v>
      </c>
      <c r="YN17" s="2">
        <f t="shared" si="11"/>
        <v>88949314.160000026</v>
      </c>
      <c r="YO17" s="2">
        <f t="shared" si="11"/>
        <v>319551434.16000003</v>
      </c>
      <c r="YP17" s="2">
        <f t="shared" si="11"/>
        <v>361162950.3499999</v>
      </c>
      <c r="YQ17" s="2">
        <f t="shared" si="11"/>
        <v>189967524.38000003</v>
      </c>
      <c r="YR17" s="2">
        <f t="shared" si="11"/>
        <v>112874185.09</v>
      </c>
      <c r="YS17" s="2">
        <f t="shared" si="11"/>
        <v>88205014.170000002</v>
      </c>
      <c r="YT17" s="2">
        <f t="shared" si="11"/>
        <v>98086247.349999979</v>
      </c>
      <c r="YU17" s="2">
        <f t="shared" si="11"/>
        <v>94288779.88000001</v>
      </c>
      <c r="YV17" s="2">
        <f t="shared" si="11"/>
        <v>76509835.430000007</v>
      </c>
      <c r="YW17" s="2">
        <f t="shared" si="11"/>
        <v>71558322.849999994</v>
      </c>
      <c r="YX17" s="2">
        <f t="shared" si="11"/>
        <v>1409146522.98</v>
      </c>
      <c r="YY17" s="2">
        <f t="shared" si="11"/>
        <v>122533494.24000002</v>
      </c>
      <c r="YZ17" s="2">
        <f t="shared" si="11"/>
        <v>109482765.69</v>
      </c>
      <c r="ZA17" s="2">
        <f t="shared" si="11"/>
        <v>91328955.160000026</v>
      </c>
      <c r="ZB17" s="2">
        <f t="shared" si="11"/>
        <v>130236228.81000002</v>
      </c>
      <c r="ZC17" s="2">
        <f t="shared" si="11"/>
        <v>71911100.120000005</v>
      </c>
      <c r="ZD17" s="2">
        <f t="shared" si="11"/>
        <v>82054589.960000008</v>
      </c>
      <c r="ZE17" s="2">
        <f t="shared" si="11"/>
        <v>994478314.77999973</v>
      </c>
      <c r="ZF17" s="2">
        <f t="shared" si="11"/>
        <v>74560169.810000002</v>
      </c>
      <c r="ZG17" s="2">
        <f t="shared" si="11"/>
        <v>114959767.73</v>
      </c>
      <c r="ZH17" s="2">
        <f t="shared" si="11"/>
        <v>116213447.84000002</v>
      </c>
      <c r="ZI17" s="2">
        <f t="shared" si="11"/>
        <v>75681892.789999977</v>
      </c>
      <c r="ZJ17" s="2">
        <f t="shared" si="11"/>
        <v>96873133.175000012</v>
      </c>
      <c r="ZK17" s="2">
        <f t="shared" si="11"/>
        <v>58984343.670000002</v>
      </c>
      <c r="ZL17" s="2">
        <f t="shared" si="11"/>
        <v>62327778.400000006</v>
      </c>
      <c r="ZM17" s="2">
        <f t="shared" si="11"/>
        <v>250948484.67300001</v>
      </c>
      <c r="ZN17" s="2">
        <f t="shared" si="11"/>
        <v>1961986869.5500002</v>
      </c>
      <c r="ZO17" s="2">
        <f t="shared" si="11"/>
        <v>80507198.709999993</v>
      </c>
      <c r="ZP17" s="2">
        <f t="shared" si="11"/>
        <v>187174290.51000005</v>
      </c>
      <c r="ZQ17" s="2">
        <f t="shared" si="11"/>
        <v>500108388.10999995</v>
      </c>
      <c r="ZR17" s="2">
        <f t="shared" si="11"/>
        <v>284762852.16000009</v>
      </c>
      <c r="ZS17" s="2">
        <f t="shared" si="11"/>
        <v>90451695.720000014</v>
      </c>
      <c r="ZT17" s="2">
        <f t="shared" si="11"/>
        <v>110699676.60000001</v>
      </c>
      <c r="ZU17" s="2">
        <f t="shared" si="11"/>
        <v>194492809.84</v>
      </c>
      <c r="ZV17" s="2">
        <f t="shared" si="11"/>
        <v>211544359.00000003</v>
      </c>
      <c r="ZW17" s="2">
        <f t="shared" si="11"/>
        <v>250322735.44000003</v>
      </c>
      <c r="ZX17" s="2">
        <f t="shared" si="11"/>
        <v>57968103.709999993</v>
      </c>
      <c r="ZY17" s="2">
        <f t="shared" si="11"/>
        <v>74504826.63000001</v>
      </c>
      <c r="ZZ17" s="2">
        <f t="shared" si="11"/>
        <v>90480672.540000036</v>
      </c>
      <c r="AAA17" s="2">
        <f t="shared" si="11"/>
        <v>135132889.64000002</v>
      </c>
      <c r="AAB17" s="2">
        <f t="shared" si="11"/>
        <v>94887455.909999996</v>
      </c>
      <c r="AAC17" s="2">
        <f t="shared" si="11"/>
        <v>87124282.680000022</v>
      </c>
      <c r="AAD17" s="2">
        <f t="shared" si="11"/>
        <v>106407593.31</v>
      </c>
      <c r="AAE17" s="2">
        <f t="shared" si="11"/>
        <v>65017870.220000014</v>
      </c>
      <c r="AAF17" s="2">
        <f t="shared" si="11"/>
        <v>80560356.940000013</v>
      </c>
      <c r="AAG17" s="2">
        <f t="shared" ref="AAG17:ACR17" si="12">SUM(AAG5:AAG16)</f>
        <v>68302091.669999987</v>
      </c>
      <c r="AAH17" s="2">
        <f t="shared" si="12"/>
        <v>55094453.100000001</v>
      </c>
      <c r="AAI17" s="2">
        <f t="shared" si="12"/>
        <v>38146385.829999998</v>
      </c>
      <c r="AAJ17" s="2">
        <f t="shared" si="12"/>
        <v>770895346.07000005</v>
      </c>
      <c r="AAK17" s="2">
        <f t="shared" si="12"/>
        <v>89826755.449999973</v>
      </c>
      <c r="AAL17" s="2">
        <f t="shared" si="12"/>
        <v>96106258.649999991</v>
      </c>
      <c r="AAM17" s="2">
        <f t="shared" si="12"/>
        <v>94831013.480000004</v>
      </c>
      <c r="AAN17" s="2">
        <f t="shared" si="12"/>
        <v>80530494.849999994</v>
      </c>
      <c r="AAO17" s="2">
        <f t="shared" si="12"/>
        <v>146875479.97999996</v>
      </c>
      <c r="AAP17" s="2">
        <f t="shared" si="12"/>
        <v>84108600.520000011</v>
      </c>
      <c r="AAQ17" s="2">
        <f t="shared" si="12"/>
        <v>3904832722.3899999</v>
      </c>
      <c r="AAR17" s="2">
        <f t="shared" si="12"/>
        <v>132198379.40000001</v>
      </c>
      <c r="AAS17" s="2">
        <f t="shared" si="12"/>
        <v>90175451.060000002</v>
      </c>
      <c r="AAT17" s="2">
        <f t="shared" si="12"/>
        <v>287487122.31999999</v>
      </c>
      <c r="AAU17" s="2">
        <f t="shared" si="12"/>
        <v>187798656.88999999</v>
      </c>
      <c r="AAV17" s="2">
        <f t="shared" si="12"/>
        <v>121933084.65999998</v>
      </c>
      <c r="AAW17" s="2">
        <f t="shared" si="12"/>
        <v>171601056.84999999</v>
      </c>
      <c r="AAX17" s="2">
        <f t="shared" si="12"/>
        <v>197279522.47000003</v>
      </c>
      <c r="AAY17" s="2">
        <f t="shared" si="12"/>
        <v>352432342.49000007</v>
      </c>
      <c r="AAZ17" s="2">
        <f t="shared" si="12"/>
        <v>98655714.88000001</v>
      </c>
      <c r="ABA17" s="2">
        <f t="shared" si="12"/>
        <v>242690119.90999997</v>
      </c>
      <c r="ABB17" s="2">
        <f t="shared" si="12"/>
        <v>561020439.01000011</v>
      </c>
      <c r="ABC17" s="2">
        <f t="shared" si="12"/>
        <v>292653111.74000001</v>
      </c>
      <c r="ABD17" s="2">
        <f t="shared" si="12"/>
        <v>73304581.289999977</v>
      </c>
      <c r="ABE17" s="2">
        <f t="shared" si="12"/>
        <v>104750311.19999999</v>
      </c>
      <c r="ABF17" s="2">
        <f t="shared" si="12"/>
        <v>115865632.42999999</v>
      </c>
      <c r="ABG17" s="2">
        <f t="shared" si="12"/>
        <v>64371581.180000007</v>
      </c>
      <c r="ABH17" s="2">
        <f t="shared" si="12"/>
        <v>88187355.400000006</v>
      </c>
      <c r="ABI17" s="2">
        <f t="shared" si="12"/>
        <v>79480337.549999997</v>
      </c>
      <c r="ABJ17" s="2">
        <f t="shared" si="12"/>
        <v>749101033.03999984</v>
      </c>
      <c r="ABK17" s="2">
        <f t="shared" si="12"/>
        <v>601205705.28000009</v>
      </c>
      <c r="ABL17" s="2">
        <f t="shared" si="12"/>
        <v>87503608.039999992</v>
      </c>
      <c r="ABM17" s="2">
        <f t="shared" si="12"/>
        <v>57044933.509999998</v>
      </c>
      <c r="ABN17" s="2">
        <f t="shared" si="12"/>
        <v>61134545.200000003</v>
      </c>
      <c r="ABO17" s="2">
        <f t="shared" si="12"/>
        <v>68657254.129999995</v>
      </c>
      <c r="ABP17" s="2">
        <f t="shared" si="12"/>
        <v>60422028.620000005</v>
      </c>
      <c r="ABQ17" s="2">
        <f t="shared" si="12"/>
        <v>1069644191.5799997</v>
      </c>
      <c r="ABR17" s="2">
        <f t="shared" si="12"/>
        <v>120668855.97000001</v>
      </c>
      <c r="ABS17" s="2">
        <f t="shared" si="12"/>
        <v>82330878.219999999</v>
      </c>
      <c r="ABT17" s="2">
        <f t="shared" si="12"/>
        <v>160153803.58000001</v>
      </c>
      <c r="ABU17" s="2">
        <f t="shared" si="12"/>
        <v>134892804.59</v>
      </c>
      <c r="ABV17" s="2">
        <f t="shared" si="12"/>
        <v>101079106.50999999</v>
      </c>
      <c r="ABW17" s="2">
        <f t="shared" si="12"/>
        <v>95398287.75999999</v>
      </c>
      <c r="ABX17" s="2">
        <f t="shared" si="12"/>
        <v>143027988.81999999</v>
      </c>
      <c r="ABY17" s="2">
        <f t="shared" si="12"/>
        <v>36685678.539999999</v>
      </c>
      <c r="ABZ17" s="2">
        <f t="shared" si="12"/>
        <v>1705715314.0300002</v>
      </c>
      <c r="ACA17" s="2">
        <f t="shared" si="12"/>
        <v>77294439.620000005</v>
      </c>
      <c r="ACB17" s="2">
        <f t="shared" si="12"/>
        <v>188109338.69000003</v>
      </c>
      <c r="ACC17" s="2">
        <f t="shared" si="12"/>
        <v>75304525.549999997</v>
      </c>
      <c r="ACD17" s="2">
        <f t="shared" si="12"/>
        <v>69139906.059999987</v>
      </c>
      <c r="ACE17" s="2">
        <f t="shared" si="12"/>
        <v>271542695.32999998</v>
      </c>
      <c r="ACF17" s="2">
        <f t="shared" si="12"/>
        <v>63730607.119999997</v>
      </c>
      <c r="ACG17" s="2">
        <f t="shared" si="12"/>
        <v>101103668.42</v>
      </c>
      <c r="ACH17" s="2">
        <f t="shared" si="12"/>
        <v>84783280.129999995</v>
      </c>
      <c r="ACI17" s="2">
        <f t="shared" si="12"/>
        <v>157385764.63</v>
      </c>
      <c r="ACJ17" s="2">
        <f t="shared" si="12"/>
        <v>71571297.640000001</v>
      </c>
      <c r="ACK17" s="2">
        <f t="shared" si="12"/>
        <v>2708966714.6700006</v>
      </c>
      <c r="ACL17" s="2">
        <f t="shared" si="12"/>
        <v>80305109.889999986</v>
      </c>
      <c r="ACM17" s="2">
        <f t="shared" si="12"/>
        <v>110776032.78999998</v>
      </c>
      <c r="ACN17" s="2">
        <f t="shared" si="12"/>
        <v>161552322.98000002</v>
      </c>
      <c r="ACO17" s="2">
        <f t="shared" si="12"/>
        <v>81403840.300000012</v>
      </c>
      <c r="ACP17" s="2">
        <f t="shared" si="12"/>
        <v>103722250.48</v>
      </c>
      <c r="ACQ17" s="2">
        <f t="shared" si="12"/>
        <v>133632159.44999997</v>
      </c>
      <c r="ACR17" s="2">
        <f t="shared" si="12"/>
        <v>520509057.89999998</v>
      </c>
      <c r="ACS17" s="2">
        <f t="shared" ref="ACS17:AFD17" si="13">SUM(ACS5:ACS16)</f>
        <v>686100508.07999992</v>
      </c>
      <c r="ACT17" s="2">
        <f t="shared" si="13"/>
        <v>86441007.410000026</v>
      </c>
      <c r="ACU17" s="2">
        <f t="shared" si="13"/>
        <v>130565410.55</v>
      </c>
      <c r="ACV17" s="2">
        <f t="shared" si="13"/>
        <v>169802228.76999998</v>
      </c>
      <c r="ACW17" s="2">
        <f t="shared" si="13"/>
        <v>170636147.66999999</v>
      </c>
      <c r="ACX17" s="2">
        <f t="shared" si="13"/>
        <v>528246656.77999991</v>
      </c>
      <c r="ACY17" s="2">
        <f t="shared" si="13"/>
        <v>88937351.449999988</v>
      </c>
      <c r="ACZ17" s="2">
        <f t="shared" si="13"/>
        <v>121895083.23999999</v>
      </c>
      <c r="ADA17" s="2">
        <f t="shared" si="13"/>
        <v>98166994.579999998</v>
      </c>
      <c r="ADB17" s="2">
        <f t="shared" si="13"/>
        <v>59768531.499999993</v>
      </c>
      <c r="ADC17" s="2">
        <f t="shared" si="13"/>
        <v>73280299.919999987</v>
      </c>
      <c r="ADD17" s="2">
        <f t="shared" si="13"/>
        <v>65166195.610000007</v>
      </c>
      <c r="ADE17" s="2">
        <f t="shared" si="13"/>
        <v>50201527.830000006</v>
      </c>
      <c r="ADF17" s="2">
        <f t="shared" si="13"/>
        <v>67896739.360000014</v>
      </c>
      <c r="ADG17" s="2">
        <f t="shared" si="13"/>
        <v>105824707.80000003</v>
      </c>
      <c r="ADH17" s="2">
        <f t="shared" si="13"/>
        <v>724753027.08000004</v>
      </c>
      <c r="ADI17" s="2">
        <f t="shared" si="13"/>
        <v>405219290.73999995</v>
      </c>
      <c r="ADJ17" s="2">
        <f t="shared" si="13"/>
        <v>57029550.210000001</v>
      </c>
      <c r="ADK17" s="2">
        <f t="shared" si="13"/>
        <v>56013273.460000001</v>
      </c>
      <c r="ADL17" s="2">
        <f t="shared" si="13"/>
        <v>107375465.27000003</v>
      </c>
      <c r="ADM17" s="2">
        <f t="shared" si="13"/>
        <v>38950410.710000001</v>
      </c>
      <c r="ADN17" s="2">
        <f t="shared" si="13"/>
        <v>74750235.469999999</v>
      </c>
      <c r="ADO17" s="2">
        <f t="shared" si="13"/>
        <v>78595496.330000013</v>
      </c>
      <c r="ADP17" s="2">
        <f t="shared" si="13"/>
        <v>87980259.330000013</v>
      </c>
      <c r="ADQ17" s="2">
        <f t="shared" si="13"/>
        <v>2857124328.6700001</v>
      </c>
      <c r="ADR17" s="2">
        <f t="shared" si="13"/>
        <v>251434932.17000002</v>
      </c>
      <c r="ADS17" s="2">
        <f t="shared" si="13"/>
        <v>251881235.25999999</v>
      </c>
      <c r="ADT17" s="2">
        <f t="shared" si="13"/>
        <v>121630835.63000001</v>
      </c>
      <c r="ADU17" s="2">
        <f t="shared" si="13"/>
        <v>787017371.90999997</v>
      </c>
      <c r="ADV17" s="2">
        <f t="shared" si="13"/>
        <v>45123545.000000007</v>
      </c>
      <c r="ADW17" s="2">
        <f t="shared" si="13"/>
        <v>58884187.229999997</v>
      </c>
      <c r="ADX17" s="2">
        <f t="shared" si="13"/>
        <v>108934731.51999998</v>
      </c>
      <c r="ADY17" s="2">
        <f t="shared" si="13"/>
        <v>49923892.869999997</v>
      </c>
      <c r="ADZ17" s="2">
        <f t="shared" si="13"/>
        <v>35528863.180000007</v>
      </c>
      <c r="AEA17" s="2">
        <f t="shared" si="13"/>
        <v>2629856707.9299998</v>
      </c>
      <c r="AEB17" s="2">
        <f t="shared" si="13"/>
        <v>399607935.66999996</v>
      </c>
      <c r="AEC17" s="2">
        <f t="shared" si="13"/>
        <v>321878769.02000004</v>
      </c>
      <c r="AED17" s="2">
        <f t="shared" si="13"/>
        <v>88129885.459999993</v>
      </c>
      <c r="AEE17" s="2">
        <f t="shared" si="13"/>
        <v>109579693.94999999</v>
      </c>
      <c r="AEF17" s="2">
        <f t="shared" si="13"/>
        <v>171231663.597</v>
      </c>
      <c r="AEG17" s="2">
        <f t="shared" si="13"/>
        <v>101523610.19000001</v>
      </c>
      <c r="AEH17" s="2">
        <f t="shared" si="13"/>
        <v>116789804.43999998</v>
      </c>
      <c r="AEI17" s="2">
        <f t="shared" si="13"/>
        <v>78434143.199999988</v>
      </c>
      <c r="AEJ17" s="2">
        <f t="shared" si="13"/>
        <v>89351030.200000003</v>
      </c>
      <c r="AEK17" s="2">
        <f t="shared" si="13"/>
        <v>97559759.849999979</v>
      </c>
      <c r="AEL17" s="2">
        <f t="shared" si="13"/>
        <v>192519445.40000004</v>
      </c>
      <c r="AEM17" s="2">
        <f t="shared" si="13"/>
        <v>77829419.599999979</v>
      </c>
      <c r="AEN17" s="2">
        <f t="shared" si="13"/>
        <v>115882721.63000001</v>
      </c>
      <c r="AEO17" s="2">
        <f t="shared" si="13"/>
        <v>125196153.20999998</v>
      </c>
      <c r="AEP17" s="2">
        <f t="shared" si="13"/>
        <v>184039322.56000003</v>
      </c>
      <c r="AEQ17" s="2">
        <f t="shared" si="13"/>
        <v>80740536.280000001</v>
      </c>
      <c r="AER17" s="2">
        <f t="shared" si="13"/>
        <v>208161821.94</v>
      </c>
      <c r="AES17" s="2">
        <f t="shared" si="13"/>
        <v>64010537.710000008</v>
      </c>
      <c r="AET17" s="2">
        <f t="shared" si="13"/>
        <v>203161452.42000002</v>
      </c>
      <c r="AEU17" s="2">
        <f t="shared" si="13"/>
        <v>2744335845.1999998</v>
      </c>
      <c r="AEV17" s="2">
        <f t="shared" si="13"/>
        <v>205962953.15000001</v>
      </c>
      <c r="AEW17" s="2">
        <f t="shared" si="13"/>
        <v>167395242.59000003</v>
      </c>
      <c r="AEX17" s="2">
        <f t="shared" si="13"/>
        <v>121528015.18999998</v>
      </c>
      <c r="AEY17" s="2">
        <f t="shared" si="13"/>
        <v>105547548.84</v>
      </c>
      <c r="AEZ17" s="2">
        <f t="shared" si="13"/>
        <v>249152040.08999997</v>
      </c>
      <c r="AFA17" s="2">
        <f t="shared" si="13"/>
        <v>103202693.13</v>
      </c>
      <c r="AFB17" s="2">
        <f t="shared" si="13"/>
        <v>132873550.57999998</v>
      </c>
      <c r="AFC17" s="2">
        <f t="shared" si="13"/>
        <v>99114564.730000004</v>
      </c>
      <c r="AFD17" s="2">
        <f t="shared" si="13"/>
        <v>57890808.210000008</v>
      </c>
      <c r="AFE17" s="2">
        <f t="shared" ref="AFE17:AHP17" si="14">SUM(AFE5:AFE16)</f>
        <v>1285799101.0000002</v>
      </c>
      <c r="AFF17" s="2">
        <f t="shared" si="14"/>
        <v>830054987.85000002</v>
      </c>
      <c r="AFG17" s="2">
        <f t="shared" si="14"/>
        <v>194732282.70000002</v>
      </c>
      <c r="AFH17" s="2">
        <f t="shared" si="14"/>
        <v>152089074.76000002</v>
      </c>
      <c r="AFI17" s="2">
        <f t="shared" si="14"/>
        <v>258162706.58000004</v>
      </c>
      <c r="AFJ17" s="2">
        <f t="shared" si="14"/>
        <v>171692254.59</v>
      </c>
      <c r="AFK17" s="2">
        <f t="shared" si="14"/>
        <v>116819022.8</v>
      </c>
      <c r="AFL17" s="2">
        <f t="shared" si="14"/>
        <v>143564075.20000002</v>
      </c>
      <c r="AFM17" s="2">
        <f t="shared" si="14"/>
        <v>93249451.970000014</v>
      </c>
      <c r="AFN17" s="2">
        <f t="shared" si="14"/>
        <v>134965377.45999998</v>
      </c>
      <c r="AFO17" s="2">
        <f t="shared" si="14"/>
        <v>124185603.18000004</v>
      </c>
      <c r="AFP17" s="2">
        <f t="shared" si="14"/>
        <v>108473786.55999999</v>
      </c>
      <c r="AFQ17" s="2">
        <f t="shared" si="14"/>
        <v>157300617.88</v>
      </c>
      <c r="AFR17" s="2">
        <f t="shared" si="14"/>
        <v>990818335.74999976</v>
      </c>
      <c r="AFS17" s="2">
        <f t="shared" si="14"/>
        <v>208284969.16</v>
      </c>
      <c r="AFT17" s="2">
        <f t="shared" si="14"/>
        <v>143104686.37000003</v>
      </c>
      <c r="AFU17" s="2">
        <f t="shared" si="14"/>
        <v>110512699</v>
      </c>
      <c r="AFV17" s="2">
        <f t="shared" si="14"/>
        <v>128210280.52999997</v>
      </c>
      <c r="AFW17" s="2">
        <f t="shared" si="14"/>
        <v>106430395.67000002</v>
      </c>
      <c r="AFX17" s="2">
        <f t="shared" si="14"/>
        <v>83424289.099999994</v>
      </c>
      <c r="AFY17" s="2">
        <f t="shared" si="14"/>
        <v>176577894.5</v>
      </c>
      <c r="AFZ17" s="2">
        <f t="shared" si="14"/>
        <v>165752184.20000002</v>
      </c>
      <c r="AGA17" s="2">
        <f t="shared" si="14"/>
        <v>84280294.849999994</v>
      </c>
      <c r="AGB17" s="2">
        <f t="shared" si="14"/>
        <v>195572523.68000007</v>
      </c>
      <c r="AGC17" s="2">
        <f t="shared" si="14"/>
        <v>86242519.129999995</v>
      </c>
      <c r="AGD17" s="2">
        <f t="shared" si="14"/>
        <v>1736732762.3899999</v>
      </c>
      <c r="AGE17" s="2">
        <f t="shared" si="14"/>
        <v>95344410.269999996</v>
      </c>
      <c r="AGF17" s="2">
        <f t="shared" si="14"/>
        <v>104901613.11999999</v>
      </c>
      <c r="AGG17" s="2">
        <f t="shared" si="14"/>
        <v>94621803.780000001</v>
      </c>
      <c r="AGH17" s="2">
        <f t="shared" si="14"/>
        <v>251278199.56</v>
      </c>
      <c r="AGI17" s="2">
        <f t="shared" si="14"/>
        <v>118743687.35000002</v>
      </c>
      <c r="AGJ17" s="2">
        <f t="shared" si="14"/>
        <v>69152845.710000008</v>
      </c>
      <c r="AGK17" s="2">
        <f t="shared" si="14"/>
        <v>97889324.10999997</v>
      </c>
      <c r="AGL17" s="2">
        <f t="shared" si="14"/>
        <v>76111466.909999996</v>
      </c>
      <c r="AGM17" s="2">
        <f t="shared" si="14"/>
        <v>97764169.199999988</v>
      </c>
      <c r="AGN17" s="2">
        <f t="shared" si="14"/>
        <v>72917169.799999997</v>
      </c>
      <c r="AGO17" s="2">
        <f t="shared" si="14"/>
        <v>1713862500.2999997</v>
      </c>
      <c r="AGP17" s="2">
        <f t="shared" si="14"/>
        <v>298520109.49000001</v>
      </c>
      <c r="AGQ17" s="2">
        <f t="shared" si="14"/>
        <v>169022422.05000004</v>
      </c>
      <c r="AGR17" s="2">
        <f t="shared" si="14"/>
        <v>86449547.710000008</v>
      </c>
      <c r="AGS17" s="2">
        <f t="shared" si="14"/>
        <v>240449469.62</v>
      </c>
      <c r="AGT17" s="2">
        <f t="shared" si="14"/>
        <v>168970448.37</v>
      </c>
      <c r="AGU17" s="2">
        <f t="shared" si="14"/>
        <v>87594385.530000016</v>
      </c>
      <c r="AGV17" s="2">
        <f t="shared" si="14"/>
        <v>97236681.749999985</v>
      </c>
      <c r="AGW17" s="2">
        <f t="shared" si="14"/>
        <v>2586329797.2799997</v>
      </c>
      <c r="AGX17" s="2">
        <f t="shared" si="14"/>
        <v>1379879127.5900002</v>
      </c>
      <c r="AGY17" s="2">
        <f t="shared" si="14"/>
        <v>100365469.97999997</v>
      </c>
      <c r="AGZ17" s="2">
        <f t="shared" si="14"/>
        <v>304102895.92999995</v>
      </c>
      <c r="AHA17" s="2">
        <f t="shared" si="14"/>
        <v>317404685.71000004</v>
      </c>
      <c r="AHB17" s="2">
        <f t="shared" si="14"/>
        <v>182605832.97999999</v>
      </c>
      <c r="AHC17" s="2">
        <f t="shared" si="14"/>
        <v>166248483.77000001</v>
      </c>
      <c r="AHD17" s="2">
        <f t="shared" si="14"/>
        <v>149399397.04999998</v>
      </c>
      <c r="AHE17" s="2">
        <f t="shared" si="14"/>
        <v>53358033.470000006</v>
      </c>
      <c r="AHF17" s="2">
        <f t="shared" si="14"/>
        <v>106757178.45</v>
      </c>
      <c r="AHG17" s="2">
        <f t="shared" si="14"/>
        <v>142857412.93000001</v>
      </c>
      <c r="AHH17" s="2">
        <f t="shared" si="14"/>
        <v>61969474.749999985</v>
      </c>
      <c r="AHI17" s="2">
        <f t="shared" si="14"/>
        <v>86975154.340000018</v>
      </c>
      <c r="AHJ17" s="2">
        <f t="shared" si="14"/>
        <v>100323181.68000001</v>
      </c>
      <c r="AHK17" s="2">
        <f t="shared" si="14"/>
        <v>76256383.720200002</v>
      </c>
      <c r="AHL17" s="2">
        <f t="shared" si="14"/>
        <v>120829352.7</v>
      </c>
      <c r="AHM17" s="2">
        <f t="shared" si="14"/>
        <v>71358467.859999999</v>
      </c>
      <c r="AHN17" s="2">
        <f t="shared" si="14"/>
        <v>709225613.86999989</v>
      </c>
      <c r="AHO17" s="2">
        <f t="shared" si="14"/>
        <v>92235039.769999981</v>
      </c>
      <c r="AHP17" s="2">
        <f t="shared" si="14"/>
        <v>100751752.52000001</v>
      </c>
      <c r="AHQ17" s="2">
        <f t="shared" ref="AHQ17:AHW17" si="15">SUM(AHQ5:AHQ16)</f>
        <v>98168695.960000023</v>
      </c>
      <c r="AHR17" s="2">
        <f t="shared" si="15"/>
        <v>280188575.53999996</v>
      </c>
      <c r="AHS17" s="2">
        <f t="shared" si="15"/>
        <v>88581535.440000013</v>
      </c>
      <c r="AHT17" s="2">
        <f t="shared" si="15"/>
        <v>55468374.660000011</v>
      </c>
      <c r="AHU17" s="2">
        <f t="shared" si="15"/>
        <v>0</v>
      </c>
      <c r="AHV17" s="2">
        <f t="shared" si="15"/>
        <v>0</v>
      </c>
      <c r="AHW17" s="2">
        <f t="shared" si="15"/>
        <v>278140736256.07227</v>
      </c>
      <c r="AHY17" s="646"/>
      <c r="AHZ17" s="646"/>
      <c r="AIA17" s="646"/>
      <c r="AIB17" s="646"/>
      <c r="AIC17" s="646"/>
    </row>
    <row r="18" spans="1:913" x14ac:dyDescent="0.6">
      <c r="A18" s="601">
        <v>17</v>
      </c>
      <c r="B18" s="261" t="s">
        <v>19</v>
      </c>
      <c r="C18" s="260" t="s">
        <v>20</v>
      </c>
      <c r="D18" s="603">
        <v>640865992.46000004</v>
      </c>
      <c r="E18" s="603">
        <v>21997677.710000001</v>
      </c>
      <c r="F18" s="603">
        <v>34155506.509999998</v>
      </c>
      <c r="G18" s="603">
        <v>5513356.9800000004</v>
      </c>
      <c r="H18" s="603">
        <v>46613413.340000004</v>
      </c>
      <c r="I18" s="603">
        <v>14341285.699999999</v>
      </c>
      <c r="J18" s="603">
        <v>44716240.210000001</v>
      </c>
      <c r="K18" s="603">
        <v>12271515.58</v>
      </c>
      <c r="L18" s="603">
        <v>20159531.460000001</v>
      </c>
      <c r="M18" s="603">
        <v>11320752.960000001</v>
      </c>
      <c r="N18" s="603">
        <v>4736574.72</v>
      </c>
      <c r="O18" s="603">
        <v>7688014.8499999996</v>
      </c>
      <c r="P18" s="603">
        <v>8729495</v>
      </c>
      <c r="Q18" s="603">
        <v>6757329.29</v>
      </c>
      <c r="R18" s="603">
        <v>4794416.74</v>
      </c>
      <c r="S18" s="603">
        <v>15156161.16</v>
      </c>
      <c r="T18" s="603">
        <v>19472594.91</v>
      </c>
      <c r="U18" s="603">
        <v>3071880.63</v>
      </c>
      <c r="V18" s="603">
        <v>561092.29</v>
      </c>
      <c r="W18" s="603">
        <v>633503813.36000001</v>
      </c>
      <c r="X18" s="603">
        <v>61786662.079999998</v>
      </c>
      <c r="Y18" s="603">
        <v>7837916.1299999999</v>
      </c>
      <c r="Z18" s="603">
        <v>17775068.050000001</v>
      </c>
      <c r="AA18" s="603">
        <v>11956297.75</v>
      </c>
      <c r="AB18" s="603">
        <v>17126221.68</v>
      </c>
      <c r="AC18" s="603">
        <v>4035080.1</v>
      </c>
      <c r="AD18" s="603">
        <v>69804887.140000001</v>
      </c>
      <c r="AE18" s="603">
        <v>16833294.890000001</v>
      </c>
      <c r="AF18" s="603">
        <v>10365086</v>
      </c>
      <c r="AG18" s="603">
        <v>58675941.93</v>
      </c>
      <c r="AH18" s="603">
        <v>12072199.92</v>
      </c>
      <c r="AI18" s="603">
        <v>61376610.960000001</v>
      </c>
      <c r="AJ18" s="603">
        <v>26984180.530000001</v>
      </c>
      <c r="AK18" s="603">
        <v>9043481.5399999991</v>
      </c>
      <c r="AL18" s="603">
        <v>4393724.5</v>
      </c>
      <c r="AM18" s="603">
        <v>7547927.6699999999</v>
      </c>
      <c r="AN18" s="603">
        <v>15219636.51</v>
      </c>
      <c r="AO18" s="603">
        <v>6571800.8899999997</v>
      </c>
      <c r="AP18" s="603">
        <v>9322511.1199999992</v>
      </c>
      <c r="AQ18" s="603">
        <v>7410268.0899999999</v>
      </c>
      <c r="AR18" s="603">
        <v>5896241.75</v>
      </c>
      <c r="AS18" s="603">
        <v>5220976.5599999996</v>
      </c>
      <c r="AT18" s="603">
        <v>1996138.09</v>
      </c>
      <c r="AU18" s="603">
        <v>253639996.86000001</v>
      </c>
      <c r="AV18" s="603">
        <v>2755457.93</v>
      </c>
      <c r="AW18" s="603">
        <v>2810521.92</v>
      </c>
      <c r="AX18" s="603">
        <v>7289581.7000000002</v>
      </c>
      <c r="AY18" s="603">
        <v>11500590.199999999</v>
      </c>
      <c r="AZ18" s="603">
        <v>14870429.68</v>
      </c>
      <c r="BA18" s="603">
        <v>5165126.7699999996</v>
      </c>
      <c r="BB18" s="603">
        <v>6735745.1799999997</v>
      </c>
      <c r="BC18" s="603">
        <v>4048507.8100000005</v>
      </c>
      <c r="BD18" s="603">
        <v>3484963.22</v>
      </c>
      <c r="BE18" s="603">
        <v>2700448.44</v>
      </c>
      <c r="BF18" s="603">
        <v>2608756.21</v>
      </c>
      <c r="BG18" s="603">
        <v>42483836.939999998</v>
      </c>
      <c r="BH18" s="603">
        <v>1741088.95</v>
      </c>
      <c r="BI18" s="603">
        <v>4422054.8600000003</v>
      </c>
      <c r="BJ18" s="603">
        <v>144415124.75999999</v>
      </c>
      <c r="BK18" s="603">
        <v>88649797.219999999</v>
      </c>
      <c r="BL18" s="603">
        <v>13157329.600000001</v>
      </c>
      <c r="BM18" s="603">
        <v>5291876.82</v>
      </c>
      <c r="BN18" s="603">
        <v>14905676.889999999</v>
      </c>
      <c r="BO18" s="603">
        <v>12170181.040000001</v>
      </c>
      <c r="BP18" s="603">
        <v>9606651.7699999996</v>
      </c>
      <c r="BQ18" s="603">
        <v>1748403.56</v>
      </c>
      <c r="BR18" s="603">
        <v>2360845.63</v>
      </c>
      <c r="BS18" s="603">
        <v>234973191.33000001</v>
      </c>
      <c r="BT18" s="603">
        <v>9765593.3800000008</v>
      </c>
      <c r="BU18" s="603">
        <v>10095764.16</v>
      </c>
      <c r="BV18" s="603">
        <v>15340489.319999998</v>
      </c>
      <c r="BW18" s="603">
        <v>11626383.960000001</v>
      </c>
      <c r="BX18" s="603">
        <v>9073948.3900000006</v>
      </c>
      <c r="BY18" s="603">
        <v>4237935.21</v>
      </c>
      <c r="BZ18" s="603">
        <v>11338465.91</v>
      </c>
      <c r="CA18" s="603">
        <v>54671034.25</v>
      </c>
      <c r="CB18" s="603">
        <v>6488245.3200000003</v>
      </c>
      <c r="CC18" s="603">
        <v>12694839.15</v>
      </c>
      <c r="CD18" s="603">
        <v>24534789.449999999</v>
      </c>
      <c r="CE18" s="603">
        <v>7838639.7800000003</v>
      </c>
      <c r="CF18" s="603">
        <v>4579313.17</v>
      </c>
      <c r="CG18" s="603">
        <v>6078179.2599999998</v>
      </c>
      <c r="CH18" s="603">
        <v>563839750.69000006</v>
      </c>
      <c r="CI18" s="603">
        <v>10524153.59</v>
      </c>
      <c r="CJ18" s="603">
        <v>27590814.27</v>
      </c>
      <c r="CK18" s="603">
        <v>7113745.9800000004</v>
      </c>
      <c r="CL18" s="603">
        <v>9346092.75</v>
      </c>
      <c r="CM18" s="603">
        <v>8003463.7599999998</v>
      </c>
      <c r="CN18" s="603">
        <v>10288003.9</v>
      </c>
      <c r="CO18" s="603">
        <v>19303115.629999999</v>
      </c>
      <c r="CP18" s="603">
        <v>3865618.88</v>
      </c>
      <c r="CQ18" s="603">
        <v>8940740.5299999993</v>
      </c>
      <c r="CR18" s="603">
        <v>6654218.2000000002</v>
      </c>
      <c r="CS18" s="603">
        <v>10270981.27</v>
      </c>
      <c r="CT18" s="603">
        <v>6624761.9500000002</v>
      </c>
      <c r="CU18" s="603">
        <v>189390369.58000001</v>
      </c>
      <c r="CV18" s="603">
        <v>7301113.8799999999</v>
      </c>
      <c r="CW18" s="603">
        <v>8196627.2800000003</v>
      </c>
      <c r="CX18" s="603">
        <v>18141513.780000001</v>
      </c>
      <c r="CY18" s="603">
        <v>4400827.3</v>
      </c>
      <c r="CZ18" s="603">
        <v>17327709.309999999</v>
      </c>
      <c r="DA18" s="603">
        <v>4333122.0599999996</v>
      </c>
      <c r="DB18" s="603">
        <v>4245457.6399999997</v>
      </c>
      <c r="DC18" s="603">
        <v>164925627.31999999</v>
      </c>
      <c r="DD18" s="603">
        <v>154719877.47999999</v>
      </c>
      <c r="DE18" s="603">
        <v>11705844.960000001</v>
      </c>
      <c r="DF18" s="603">
        <v>9536447.5700000003</v>
      </c>
      <c r="DG18" s="603">
        <v>23539835.210000001</v>
      </c>
      <c r="DH18" s="603">
        <v>23197237.539999999</v>
      </c>
      <c r="DI18" s="603">
        <v>16068434.949999999</v>
      </c>
      <c r="DJ18" s="603">
        <v>12897412.58</v>
      </c>
      <c r="DK18" s="603">
        <v>7177962.6699999999</v>
      </c>
      <c r="DL18" s="603">
        <v>699220969.10000002</v>
      </c>
      <c r="DM18" s="603">
        <v>10884047.1</v>
      </c>
      <c r="DN18" s="603">
        <v>20949345.84</v>
      </c>
      <c r="DO18" s="603">
        <v>13635652.15</v>
      </c>
      <c r="DP18" s="603">
        <v>18411878.77</v>
      </c>
      <c r="DQ18" s="603">
        <v>10474243.82</v>
      </c>
      <c r="DR18" s="603">
        <v>34055688.579999998</v>
      </c>
      <c r="DS18" s="603">
        <v>10827152.84</v>
      </c>
      <c r="DT18" s="603">
        <v>30158466.98</v>
      </c>
      <c r="DU18" s="603">
        <v>145437678.31</v>
      </c>
      <c r="DV18" s="603">
        <v>17009769.91</v>
      </c>
      <c r="DW18" s="603">
        <v>75306431.890000001</v>
      </c>
      <c r="DX18" s="603">
        <v>52174194.109999999</v>
      </c>
      <c r="DY18" s="603">
        <v>13644587.369999999</v>
      </c>
      <c r="DZ18" s="603">
        <v>26976606.100000001</v>
      </c>
      <c r="EA18" s="603">
        <v>17759472.960000001</v>
      </c>
      <c r="EB18" s="603">
        <v>9277771.5500000007</v>
      </c>
      <c r="EC18" s="603">
        <v>9960182.3499999996</v>
      </c>
      <c r="ED18" s="603">
        <v>8265518.2400000002</v>
      </c>
      <c r="EE18" s="603">
        <v>32588737.579999998</v>
      </c>
      <c r="EF18" s="603">
        <v>89094493.260000005</v>
      </c>
      <c r="EG18" s="603">
        <v>72834327.180000007</v>
      </c>
      <c r="EH18" s="603">
        <v>5988633.96</v>
      </c>
      <c r="EI18" s="603">
        <v>11575872.869999999</v>
      </c>
      <c r="EJ18" s="603">
        <v>11869014.279999999</v>
      </c>
      <c r="EK18" s="603">
        <v>25684992.309999999</v>
      </c>
      <c r="EL18" s="603">
        <v>32975497.640000001</v>
      </c>
      <c r="EM18" s="603">
        <v>6778053.7000000002</v>
      </c>
      <c r="EN18" s="603">
        <v>11371263.630000001</v>
      </c>
      <c r="EO18" s="603">
        <v>414943623.52999997</v>
      </c>
      <c r="EP18" s="603">
        <v>9230060.3599999994</v>
      </c>
      <c r="EQ18" s="603">
        <v>8726761.3900000006</v>
      </c>
      <c r="ER18" s="603">
        <v>13386947.9</v>
      </c>
      <c r="ES18" s="603">
        <v>2813651.35</v>
      </c>
      <c r="ET18" s="603">
        <v>3815851.4</v>
      </c>
      <c r="EU18" s="603">
        <v>18687522.059999999</v>
      </c>
      <c r="EV18" s="603">
        <v>12601944.550000001</v>
      </c>
      <c r="EW18" s="603">
        <v>5845979.2300000004</v>
      </c>
      <c r="EX18" s="603">
        <v>170885610.09</v>
      </c>
      <c r="EY18" s="603">
        <v>4493013.68</v>
      </c>
      <c r="EZ18" s="603">
        <v>10384259.1</v>
      </c>
      <c r="FA18" s="603">
        <v>17718923.84</v>
      </c>
      <c r="FB18" s="603">
        <v>29181542.800000001</v>
      </c>
      <c r="FC18" s="603">
        <v>25299734.43</v>
      </c>
      <c r="FD18" s="603">
        <v>9877265.4199999999</v>
      </c>
      <c r="FE18" s="603">
        <v>11431699.51</v>
      </c>
      <c r="FF18" s="603">
        <v>7999970.8200000003</v>
      </c>
      <c r="FG18" s="603">
        <v>6644567.0300000003</v>
      </c>
      <c r="FH18" s="603">
        <v>5163914.97</v>
      </c>
      <c r="FI18" s="603">
        <v>4897279.95</v>
      </c>
      <c r="FJ18" s="603">
        <v>108042049.79000001</v>
      </c>
      <c r="FK18" s="603">
        <v>7597694.3300000001</v>
      </c>
      <c r="FL18" s="603">
        <v>5842012.79</v>
      </c>
      <c r="FM18" s="603">
        <v>6842088.3499999996</v>
      </c>
      <c r="FN18" s="603">
        <v>15277324.949999999</v>
      </c>
      <c r="FO18" s="603">
        <v>11708282.17</v>
      </c>
      <c r="FP18" s="603">
        <v>4279355.33</v>
      </c>
      <c r="FQ18" s="603">
        <v>3223750.48</v>
      </c>
      <c r="FR18" s="603">
        <v>537558886.74000001</v>
      </c>
      <c r="FS18" s="603">
        <v>7553502.6299999999</v>
      </c>
      <c r="FT18" s="603">
        <v>19423448.079999998</v>
      </c>
      <c r="FU18" s="603">
        <v>14882311.939999999</v>
      </c>
      <c r="FV18" s="603">
        <v>22131230.149999999</v>
      </c>
      <c r="FW18" s="603">
        <v>7613248.1500000004</v>
      </c>
      <c r="FX18" s="603">
        <v>28979183.140000001</v>
      </c>
      <c r="FY18" s="603">
        <v>16071442.25</v>
      </c>
      <c r="FZ18" s="603">
        <v>14403659.26</v>
      </c>
      <c r="GA18" s="603">
        <v>11831346.199999999</v>
      </c>
      <c r="GB18" s="603">
        <v>27311182.640000001</v>
      </c>
      <c r="GC18" s="603">
        <v>10441510.16</v>
      </c>
      <c r="GD18" s="603">
        <v>11010673.460000001</v>
      </c>
      <c r="GE18" s="603">
        <v>4963158.08</v>
      </c>
      <c r="GF18" s="603">
        <v>160248575.11000001</v>
      </c>
      <c r="GG18" s="603">
        <v>7366488.1399999997</v>
      </c>
      <c r="GH18" s="603">
        <v>7946356.79</v>
      </c>
      <c r="GI18" s="603">
        <v>30561846.370000001</v>
      </c>
      <c r="GJ18" s="603">
        <v>9917087.6400000006</v>
      </c>
      <c r="GK18" s="603">
        <v>7390182.1900000004</v>
      </c>
      <c r="GL18" s="603">
        <v>8442025.0500000007</v>
      </c>
      <c r="GM18" s="603">
        <v>34447032.710000001</v>
      </c>
      <c r="GN18" s="603">
        <v>4999378.3</v>
      </c>
      <c r="GO18" s="603">
        <v>5230682.0599999996</v>
      </c>
      <c r="GP18" s="603">
        <v>3657887.01</v>
      </c>
      <c r="GQ18" s="603">
        <v>3075792.05</v>
      </c>
      <c r="GR18" s="603">
        <v>98077039.709999993</v>
      </c>
      <c r="GS18" s="603">
        <v>12780967.01</v>
      </c>
      <c r="GT18" s="603">
        <v>5103883.6399999997</v>
      </c>
      <c r="GU18" s="603">
        <v>21527876.010000002</v>
      </c>
      <c r="GV18" s="603">
        <v>2756838.14</v>
      </c>
      <c r="GW18" s="603">
        <v>10993422.32</v>
      </c>
      <c r="GX18" s="603">
        <v>11170806.32</v>
      </c>
      <c r="GY18" s="603">
        <v>4625251.3899999997</v>
      </c>
      <c r="GZ18" s="603">
        <v>128455997.2</v>
      </c>
      <c r="HA18" s="603">
        <v>5549762.5</v>
      </c>
      <c r="HB18" s="603">
        <v>13119225.52</v>
      </c>
      <c r="HC18" s="603">
        <v>10830337.630000001</v>
      </c>
      <c r="HD18" s="603">
        <v>493381942.33999997</v>
      </c>
      <c r="HE18" s="603">
        <v>12665029.98</v>
      </c>
      <c r="HF18" s="603">
        <v>35956892.840000004</v>
      </c>
      <c r="HG18" s="603">
        <v>24979747.899999999</v>
      </c>
      <c r="HH18" s="603">
        <v>18393752.119999997</v>
      </c>
      <c r="HI18" s="603">
        <v>38877504.810000002</v>
      </c>
      <c r="HJ18" s="603">
        <v>3262276.72</v>
      </c>
      <c r="HK18" s="603">
        <v>13088593.689999999</v>
      </c>
      <c r="HL18" s="603">
        <v>226717753.22</v>
      </c>
      <c r="HM18" s="603">
        <v>23878695.68</v>
      </c>
      <c r="HN18" s="603">
        <v>40228809.850000001</v>
      </c>
      <c r="HO18" s="603">
        <v>16456306.050000001</v>
      </c>
      <c r="HP18" s="603">
        <v>12052296.800000001</v>
      </c>
      <c r="HQ18" s="603">
        <v>10605079.98</v>
      </c>
      <c r="HR18" s="603">
        <v>9690434.9499999993</v>
      </c>
      <c r="HS18" s="603">
        <v>5743697.4500000002</v>
      </c>
      <c r="HT18" s="603">
        <v>252869369.56999999</v>
      </c>
      <c r="HU18" s="603">
        <v>47272056.329999998</v>
      </c>
      <c r="HV18" s="603">
        <v>12443870.33</v>
      </c>
      <c r="HW18" s="603">
        <v>7885249.4199999999</v>
      </c>
      <c r="HX18" s="603">
        <v>7443784.8799999999</v>
      </c>
      <c r="HY18" s="603">
        <v>4178719</v>
      </c>
      <c r="HZ18" s="603">
        <v>38254173.57</v>
      </c>
      <c r="IA18" s="603">
        <v>6506783.29</v>
      </c>
      <c r="IB18" s="603">
        <v>7449181.4000000004</v>
      </c>
      <c r="IC18" s="603">
        <v>7128153.3300000001</v>
      </c>
      <c r="ID18" s="603">
        <v>7498367.0999999996</v>
      </c>
      <c r="IE18" s="603">
        <v>14508301.34</v>
      </c>
      <c r="IF18" s="603">
        <v>2686040.44</v>
      </c>
      <c r="IG18" s="603">
        <v>6318100.79</v>
      </c>
      <c r="IH18" s="603">
        <v>3785378.76</v>
      </c>
      <c r="II18" s="603">
        <v>3356339.18</v>
      </c>
      <c r="IJ18" s="603">
        <v>195126446.84999999</v>
      </c>
      <c r="IK18" s="603">
        <v>37391631.170000002</v>
      </c>
      <c r="IL18" s="603">
        <v>15473434.35</v>
      </c>
      <c r="IM18" s="603">
        <v>26293586.5</v>
      </c>
      <c r="IN18" s="603">
        <v>37358900.020000003</v>
      </c>
      <c r="IO18" s="603">
        <v>7183496.1200000001</v>
      </c>
      <c r="IP18" s="603">
        <v>7570861.9000000004</v>
      </c>
      <c r="IQ18" s="603">
        <v>4135000.43</v>
      </c>
      <c r="IR18" s="603">
        <v>4981964.67</v>
      </c>
      <c r="IS18" s="603">
        <v>4754739.1500000004</v>
      </c>
      <c r="IT18" s="603">
        <v>7298623.3499999996</v>
      </c>
      <c r="IU18" s="603">
        <v>434693687.83999997</v>
      </c>
      <c r="IV18" s="603">
        <v>79120202.120000005</v>
      </c>
      <c r="IW18" s="603">
        <v>16383791.529999999</v>
      </c>
      <c r="IX18" s="603">
        <v>25936486.98</v>
      </c>
      <c r="IY18" s="603">
        <v>5951692.8399999999</v>
      </c>
      <c r="IZ18" s="603">
        <v>3031563.38</v>
      </c>
      <c r="JA18" s="603">
        <v>5080798.9000000004</v>
      </c>
      <c r="JB18" s="603">
        <v>2253002.65</v>
      </c>
      <c r="JC18" s="603">
        <v>5979043.5899999999</v>
      </c>
      <c r="JD18" s="603">
        <v>6565935.4900000002</v>
      </c>
      <c r="JE18" s="603">
        <v>6060221.4199999999</v>
      </c>
      <c r="JF18" s="603">
        <v>5207798.7300000004</v>
      </c>
      <c r="JG18" s="603">
        <v>103965783.93000001</v>
      </c>
      <c r="JH18" s="603">
        <v>40697581.979999997</v>
      </c>
      <c r="JI18" s="603">
        <v>5574126.5800000001</v>
      </c>
      <c r="JJ18" s="603">
        <v>4828478.9400000004</v>
      </c>
      <c r="JK18" s="603">
        <v>3121928.66</v>
      </c>
      <c r="JL18" s="603">
        <v>3317465.79</v>
      </c>
      <c r="JM18" s="603">
        <v>91676119.540000007</v>
      </c>
      <c r="JN18" s="603">
        <v>4296677.58</v>
      </c>
      <c r="JO18" s="603">
        <v>7292668.71</v>
      </c>
      <c r="JP18" s="603">
        <v>11998854.470000001</v>
      </c>
      <c r="JQ18" s="603">
        <v>7161571.1200000001</v>
      </c>
      <c r="JR18" s="603">
        <v>15142607.16</v>
      </c>
      <c r="JS18" s="603">
        <v>3802591.73</v>
      </c>
      <c r="JT18" s="603">
        <v>258545803.62</v>
      </c>
      <c r="JU18" s="603">
        <v>77347869.829999998</v>
      </c>
      <c r="JV18" s="603">
        <v>7324757.7599999998</v>
      </c>
      <c r="JW18" s="603">
        <v>3990907.12</v>
      </c>
      <c r="JX18" s="603">
        <v>14411709.710000001</v>
      </c>
      <c r="JY18" s="603">
        <v>2449086.8199999998</v>
      </c>
      <c r="JZ18" s="603">
        <v>36125156.700000003</v>
      </c>
      <c r="KA18" s="603">
        <v>21575104.52</v>
      </c>
      <c r="KB18" s="603">
        <v>11397297.109999999</v>
      </c>
      <c r="KC18" s="603">
        <v>16529790.050000001</v>
      </c>
      <c r="KD18" s="603">
        <v>9244669.3699999992</v>
      </c>
      <c r="KE18" s="603">
        <v>8277747.0099999998</v>
      </c>
      <c r="KF18" s="603">
        <v>2271679.81</v>
      </c>
      <c r="KG18" s="603">
        <v>1126879.3</v>
      </c>
      <c r="KH18" s="603">
        <v>6602836.5</v>
      </c>
      <c r="KI18" s="603">
        <v>3943197.58</v>
      </c>
      <c r="KJ18" s="603">
        <v>505751595.44</v>
      </c>
      <c r="KK18" s="603">
        <v>35931480.799999997</v>
      </c>
      <c r="KL18" s="603">
        <v>14438483.359999999</v>
      </c>
      <c r="KM18" s="603">
        <v>9666854.7699999996</v>
      </c>
      <c r="KN18" s="603">
        <v>14733060.83</v>
      </c>
      <c r="KO18" s="603">
        <v>14868158.73</v>
      </c>
      <c r="KP18" s="603">
        <v>62535846.140000001</v>
      </c>
      <c r="KQ18" s="603">
        <v>9847654.4199999999</v>
      </c>
      <c r="KR18" s="603">
        <v>6133464.96</v>
      </c>
      <c r="KS18" s="603">
        <v>103445465.68000001</v>
      </c>
      <c r="KT18" s="603">
        <v>7752650.0700000003</v>
      </c>
      <c r="KU18" s="603">
        <v>12585874.1</v>
      </c>
      <c r="KV18" s="603">
        <v>39676350.200000003</v>
      </c>
      <c r="KW18" s="603">
        <v>7381181.2000000002</v>
      </c>
      <c r="KX18" s="603">
        <v>17996517.23</v>
      </c>
      <c r="KY18" s="603">
        <v>206217392.88</v>
      </c>
      <c r="KZ18" s="603">
        <v>19491713.07</v>
      </c>
      <c r="LA18" s="603">
        <v>191633028.74000001</v>
      </c>
      <c r="LB18" s="603">
        <v>10799009.1</v>
      </c>
      <c r="LC18" s="603">
        <v>4138275.86</v>
      </c>
      <c r="LD18" s="603">
        <v>25627025.210000001</v>
      </c>
      <c r="LE18" s="603">
        <v>22667971.82</v>
      </c>
      <c r="LF18" s="603">
        <v>11198164.5</v>
      </c>
      <c r="LG18" s="603">
        <v>10762728.9</v>
      </c>
      <c r="LH18" s="603">
        <v>7551414.5</v>
      </c>
      <c r="LI18" s="603">
        <v>663640115.78999996</v>
      </c>
      <c r="LJ18" s="603">
        <v>56802908.759999998</v>
      </c>
      <c r="LK18" s="603">
        <v>100338228.64999999</v>
      </c>
      <c r="LL18" s="603">
        <v>85166771.519999996</v>
      </c>
      <c r="LM18" s="603">
        <v>10916842.48</v>
      </c>
      <c r="LN18" s="603">
        <v>9220905.25</v>
      </c>
      <c r="LO18" s="603">
        <v>5029181.43</v>
      </c>
      <c r="LP18" s="603">
        <v>11138666.33</v>
      </c>
      <c r="LQ18" s="603">
        <v>6365893.0999999996</v>
      </c>
      <c r="LR18" s="603">
        <v>24742497.289999999</v>
      </c>
      <c r="LS18" s="603">
        <v>5730535.0300000003</v>
      </c>
      <c r="LT18" s="603">
        <v>114340715.13</v>
      </c>
      <c r="LU18" s="603">
        <v>11897339.939999999</v>
      </c>
      <c r="LV18" s="603">
        <v>5502535.9199999999</v>
      </c>
      <c r="LW18" s="603">
        <v>271533008.81</v>
      </c>
      <c r="LX18" s="603">
        <v>138747986.18000001</v>
      </c>
      <c r="LY18" s="603">
        <v>450368799.08999997</v>
      </c>
      <c r="LZ18" s="603">
        <v>69450352.719999999</v>
      </c>
      <c r="MA18" s="603">
        <v>46121851.880000003</v>
      </c>
      <c r="MB18" s="603">
        <v>36542755.719999999</v>
      </c>
      <c r="MC18" s="603">
        <v>26721664.359999999</v>
      </c>
      <c r="MD18" s="603">
        <v>31403818.710000001</v>
      </c>
      <c r="ME18" s="603">
        <v>28347929.329999998</v>
      </c>
      <c r="MF18" s="603">
        <v>39922945.439999998</v>
      </c>
      <c r="MG18" s="603">
        <v>55191904.969999999</v>
      </c>
      <c r="MH18" s="603">
        <v>9841302.9000000004</v>
      </c>
      <c r="MI18" s="603">
        <v>389022662.51999998</v>
      </c>
      <c r="MJ18" s="603">
        <v>17100076.16</v>
      </c>
      <c r="MK18" s="603">
        <v>7770189.8300000001</v>
      </c>
      <c r="ML18" s="603">
        <v>6500334.6699999999</v>
      </c>
      <c r="MM18" s="603">
        <v>5745468.1500000004</v>
      </c>
      <c r="MN18" s="603">
        <v>10648598.859999999</v>
      </c>
      <c r="MO18" s="603">
        <v>7413941.4699999997</v>
      </c>
      <c r="MP18" s="603">
        <v>9842763.7599999998</v>
      </c>
      <c r="MQ18" s="603">
        <v>15314646.08</v>
      </c>
      <c r="MR18" s="603">
        <v>7865906.2000000002</v>
      </c>
      <c r="MS18" s="603">
        <v>7945178.9100000001</v>
      </c>
      <c r="MT18" s="603">
        <v>8563182.0899999999</v>
      </c>
      <c r="MU18" s="603">
        <v>293049916.62</v>
      </c>
      <c r="MV18" s="603">
        <v>10601885.73</v>
      </c>
      <c r="MW18" s="603">
        <v>5663072.6600000001</v>
      </c>
      <c r="MX18" s="603">
        <v>16652601.09</v>
      </c>
      <c r="MY18" s="603">
        <v>14797590.49</v>
      </c>
      <c r="MZ18" s="603">
        <v>9830181.75</v>
      </c>
      <c r="NA18" s="603">
        <v>26436513.739999998</v>
      </c>
      <c r="NB18" s="603">
        <v>20439877.449999999</v>
      </c>
      <c r="NC18" s="603">
        <v>17181555.629999999</v>
      </c>
      <c r="ND18" s="603">
        <v>5219761.1900000004</v>
      </c>
      <c r="NE18" s="603">
        <v>3494837.48</v>
      </c>
      <c r="NF18" s="603">
        <v>629062107.71000004</v>
      </c>
      <c r="NG18" s="603">
        <v>41446367.979999997</v>
      </c>
      <c r="NH18" s="603">
        <v>5991931.96</v>
      </c>
      <c r="NI18" s="603">
        <v>138414241.44</v>
      </c>
      <c r="NJ18" s="603">
        <v>6317324.7699999996</v>
      </c>
      <c r="NK18" s="603">
        <v>20133889.309999999</v>
      </c>
      <c r="NL18" s="603">
        <v>71908982.969999999</v>
      </c>
      <c r="NM18" s="603">
        <v>37898794.909999996</v>
      </c>
      <c r="NN18" s="603">
        <v>1884966.8</v>
      </c>
      <c r="NO18" s="603">
        <v>14248079.199999999</v>
      </c>
      <c r="NP18" s="603">
        <v>13177424.6</v>
      </c>
      <c r="NQ18" s="603">
        <v>8182617.8899999997</v>
      </c>
      <c r="NR18" s="603">
        <v>101720499.17</v>
      </c>
      <c r="NS18" s="603">
        <v>6867211.7399999993</v>
      </c>
      <c r="NT18" s="603">
        <v>7174519.1099999994</v>
      </c>
      <c r="NU18" s="603">
        <v>8037177.7000000002</v>
      </c>
      <c r="NV18" s="603">
        <v>4217510.79</v>
      </c>
      <c r="NW18" s="603">
        <v>727625.34</v>
      </c>
      <c r="NX18" s="603">
        <v>1865022.82</v>
      </c>
      <c r="NY18" s="603">
        <v>237002026.44</v>
      </c>
      <c r="NZ18" s="603">
        <v>59831587.410000004</v>
      </c>
      <c r="OA18" s="603">
        <v>8512132.5899999999</v>
      </c>
      <c r="OB18" s="603">
        <v>5125646.16</v>
      </c>
      <c r="OC18" s="603">
        <v>5678062.9100000001</v>
      </c>
      <c r="OD18" s="603">
        <v>11513954</v>
      </c>
      <c r="OE18" s="603">
        <v>3960930.62</v>
      </c>
      <c r="OF18" s="603">
        <v>375761356.86000001</v>
      </c>
      <c r="OG18" s="603">
        <v>37948408.479999997</v>
      </c>
      <c r="OH18" s="603">
        <v>17908867.129999999</v>
      </c>
      <c r="OI18" s="603">
        <v>65439430.609999999</v>
      </c>
      <c r="OJ18" s="603">
        <v>10230006.800000001</v>
      </c>
      <c r="OK18" s="603">
        <v>17452492.689999998</v>
      </c>
      <c r="OL18" s="603">
        <v>23833733.329999998</v>
      </c>
      <c r="OM18" s="603">
        <v>5617548.3200000003</v>
      </c>
      <c r="ON18" s="603">
        <v>6668067.9900000002</v>
      </c>
      <c r="OO18" s="603">
        <v>259396728.06</v>
      </c>
      <c r="OP18" s="603">
        <v>46781803.350000001</v>
      </c>
      <c r="OQ18" s="603">
        <v>69717560.650000006</v>
      </c>
      <c r="OR18" s="603">
        <v>28043619.370000001</v>
      </c>
      <c r="OS18" s="603">
        <v>18392770.77</v>
      </c>
      <c r="OT18" s="603">
        <v>6298210.7999999998</v>
      </c>
      <c r="OU18" s="603">
        <v>134038871.28</v>
      </c>
      <c r="OV18" s="603">
        <v>4772183.29</v>
      </c>
      <c r="OW18" s="603">
        <v>7968445.1799999997</v>
      </c>
      <c r="OX18" s="603">
        <v>11129984.390000001</v>
      </c>
      <c r="OY18" s="603">
        <v>13585542.77</v>
      </c>
      <c r="OZ18" s="603">
        <v>54113493.289999999</v>
      </c>
      <c r="PA18" s="603">
        <v>8435961.3599999994</v>
      </c>
      <c r="PB18" s="603">
        <v>4379383.82</v>
      </c>
      <c r="PC18" s="603">
        <v>4506346.04</v>
      </c>
      <c r="PD18" s="603">
        <v>190705208.30000001</v>
      </c>
      <c r="PE18" s="603">
        <v>9466840.8499999996</v>
      </c>
      <c r="PF18" s="603">
        <v>26091905.620000001</v>
      </c>
      <c r="PG18" s="603">
        <v>3024003.5199999996</v>
      </c>
      <c r="PH18" s="603">
        <v>13193089.91</v>
      </c>
      <c r="PI18" s="603">
        <v>31480612.539999999</v>
      </c>
      <c r="PJ18" s="603">
        <v>10907950.439999999</v>
      </c>
      <c r="PK18" s="603">
        <v>8076537.2400000002</v>
      </c>
      <c r="PL18" s="603">
        <v>15859520.76</v>
      </c>
      <c r="PM18" s="603">
        <v>11902713.32</v>
      </c>
      <c r="PN18" s="603">
        <v>14039799.119999999</v>
      </c>
      <c r="PO18" s="603">
        <v>20460565.09</v>
      </c>
      <c r="PP18" s="603">
        <v>7136801.5999999996</v>
      </c>
      <c r="PQ18" s="603">
        <v>49383378.200000003</v>
      </c>
      <c r="PR18" s="603">
        <v>7376085.4800000004</v>
      </c>
      <c r="PS18" s="603">
        <v>4746744.6399999997</v>
      </c>
      <c r="PT18" s="603">
        <v>3677082.12</v>
      </c>
      <c r="PU18" s="603">
        <v>5721541.4199999999</v>
      </c>
      <c r="PV18" s="603">
        <v>693183507.85000002</v>
      </c>
      <c r="PW18" s="603">
        <v>10697949.189999999</v>
      </c>
      <c r="PX18" s="603">
        <v>7525222.4400000004</v>
      </c>
      <c r="PY18" s="603">
        <v>18724133.190000001</v>
      </c>
      <c r="PZ18" s="603">
        <v>105037686.55</v>
      </c>
      <c r="QA18" s="603">
        <v>10047815.07</v>
      </c>
      <c r="QB18" s="603">
        <v>27931811.52</v>
      </c>
      <c r="QC18" s="603">
        <v>8131945.4199999999</v>
      </c>
      <c r="QD18" s="603">
        <v>35364668.539999999</v>
      </c>
      <c r="QE18" s="603">
        <v>4217056.33</v>
      </c>
      <c r="QF18" s="603">
        <v>23553449.140000001</v>
      </c>
      <c r="QG18" s="603">
        <v>5503307.7999999998</v>
      </c>
      <c r="QH18" s="603">
        <v>8478487.1600000001</v>
      </c>
      <c r="QI18" s="603">
        <v>8269591.2699999996</v>
      </c>
      <c r="QJ18" s="603">
        <v>15630862.939999999</v>
      </c>
      <c r="QK18" s="603">
        <v>19953490.469999999</v>
      </c>
      <c r="QL18" s="603">
        <v>7873116.7400000002</v>
      </c>
      <c r="QM18" s="603">
        <v>7962258.1799999997</v>
      </c>
      <c r="QN18" s="603">
        <v>5147430.6399999997</v>
      </c>
      <c r="QO18" s="603">
        <v>33926029.840000004</v>
      </c>
      <c r="QP18" s="603">
        <v>32751693.09</v>
      </c>
      <c r="QQ18" s="603">
        <v>5866721.0599999996</v>
      </c>
      <c r="QR18" s="603">
        <v>4146964.17</v>
      </c>
      <c r="QS18" s="603">
        <v>2860771.36</v>
      </c>
      <c r="QT18" s="603">
        <v>3841900.17</v>
      </c>
      <c r="QU18" s="603">
        <v>3249797.91</v>
      </c>
      <c r="QV18" s="603">
        <v>235965635.49000001</v>
      </c>
      <c r="QW18" s="603">
        <v>4563869.04</v>
      </c>
      <c r="QX18" s="603">
        <v>24573149</v>
      </c>
      <c r="QY18" s="603">
        <v>10377229.800000001</v>
      </c>
      <c r="QZ18" s="603">
        <v>12159386.630000001</v>
      </c>
      <c r="RA18" s="603">
        <v>28737763.420000002</v>
      </c>
      <c r="RB18" s="603">
        <v>6014969.4199999999</v>
      </c>
      <c r="RC18" s="603">
        <v>18317385.789999999</v>
      </c>
      <c r="RD18" s="603">
        <v>22795505.440000001</v>
      </c>
      <c r="RE18" s="603">
        <v>5784528.1200000001</v>
      </c>
      <c r="RF18" s="603">
        <v>4908949.18</v>
      </c>
      <c r="RG18" s="603">
        <v>4874258.49</v>
      </c>
      <c r="RH18" s="603">
        <v>3513861.22</v>
      </c>
      <c r="RI18" s="603">
        <v>415979191.5</v>
      </c>
      <c r="RJ18" s="603">
        <v>34615415.740000002</v>
      </c>
      <c r="RK18" s="603">
        <v>13028672.6</v>
      </c>
      <c r="RL18" s="603">
        <v>16075856.109999999</v>
      </c>
      <c r="RM18" s="603">
        <v>9477455.4100000001</v>
      </c>
      <c r="RN18" s="603">
        <v>16340631.710000001</v>
      </c>
      <c r="RO18" s="603">
        <v>47534054.119999997</v>
      </c>
      <c r="RP18" s="603">
        <v>12983937.439999999</v>
      </c>
      <c r="RQ18" s="603">
        <v>14259662.91</v>
      </c>
      <c r="RR18" s="603">
        <v>36265665.899999999</v>
      </c>
      <c r="RS18" s="603">
        <v>50657426.590000004</v>
      </c>
      <c r="RT18" s="603">
        <v>4204235.6900000004</v>
      </c>
      <c r="RU18" s="603">
        <v>7090391.04</v>
      </c>
      <c r="RV18" s="603">
        <v>13534929.74</v>
      </c>
      <c r="RW18" s="603">
        <v>4943589.3499999996</v>
      </c>
      <c r="RX18" s="603">
        <v>5999513.7300000004</v>
      </c>
      <c r="RY18" s="603">
        <v>9118023.3900000006</v>
      </c>
      <c r="RZ18" s="603">
        <v>5540731.29</v>
      </c>
      <c r="SA18" s="603">
        <v>4054931.36</v>
      </c>
      <c r="SB18" s="603">
        <v>4439022</v>
      </c>
      <c r="SC18" s="603">
        <v>171634612.09</v>
      </c>
      <c r="SD18" s="603">
        <v>9162529.4700000007</v>
      </c>
      <c r="SE18" s="603">
        <v>6970917.6799999997</v>
      </c>
      <c r="SF18" s="603">
        <v>8103977.6799999997</v>
      </c>
      <c r="SG18" s="603">
        <v>5406592.0899999999</v>
      </c>
      <c r="SH18" s="603">
        <v>16933073.100000001</v>
      </c>
      <c r="SI18" s="603">
        <v>9519417.1899999995</v>
      </c>
      <c r="SJ18" s="603">
        <v>25707729.390000001</v>
      </c>
      <c r="SK18" s="603">
        <v>12674193.66</v>
      </c>
      <c r="SL18" s="603">
        <v>41976427.530000001</v>
      </c>
      <c r="SM18" s="603">
        <v>28210573.140000001</v>
      </c>
      <c r="SN18" s="603">
        <v>3776538.61</v>
      </c>
      <c r="SO18" s="603">
        <v>79773858</v>
      </c>
      <c r="SP18" s="603">
        <v>10579035.810000001</v>
      </c>
      <c r="SQ18" s="603">
        <v>11558130.5</v>
      </c>
      <c r="SR18" s="603">
        <v>28490552.75</v>
      </c>
      <c r="SS18" s="603">
        <v>9358050.7100000009</v>
      </c>
      <c r="ST18" s="603">
        <v>9506776.4700000007</v>
      </c>
      <c r="SU18" s="603">
        <v>7998405.6299999999</v>
      </c>
      <c r="SV18" s="603">
        <v>2938024.59</v>
      </c>
      <c r="SW18" s="603">
        <v>148586213.80000001</v>
      </c>
      <c r="SX18" s="603">
        <v>6588876.7400000002</v>
      </c>
      <c r="SY18" s="603">
        <v>16292989.57</v>
      </c>
      <c r="SZ18" s="603">
        <v>7739563.7599999998</v>
      </c>
      <c r="TA18" s="603">
        <v>3554322.37</v>
      </c>
      <c r="TB18" s="603">
        <v>5871674.0599999996</v>
      </c>
      <c r="TC18" s="603">
        <v>8183969.8700000001</v>
      </c>
      <c r="TD18" s="603">
        <v>30677555.620000001</v>
      </c>
      <c r="TE18" s="603">
        <v>4868810.43</v>
      </c>
      <c r="TF18" s="603">
        <v>5029789.74</v>
      </c>
      <c r="TG18" s="603">
        <v>9786735.7400000002</v>
      </c>
      <c r="TH18" s="603">
        <v>22003193.91</v>
      </c>
      <c r="TI18" s="603">
        <v>7114540.7199999997</v>
      </c>
      <c r="TJ18" s="603">
        <v>4716979.8499999996</v>
      </c>
      <c r="TK18" s="603">
        <v>410928626.05000001</v>
      </c>
      <c r="TL18" s="603">
        <v>8007349.04</v>
      </c>
      <c r="TM18" s="603">
        <v>4946389.3899999997</v>
      </c>
      <c r="TN18" s="603">
        <v>23265884.140000001</v>
      </c>
      <c r="TO18" s="603">
        <v>13623172.300000001</v>
      </c>
      <c r="TP18" s="603">
        <v>9294567.4299999997</v>
      </c>
      <c r="TQ18" s="603">
        <v>2491945.21</v>
      </c>
      <c r="TR18" s="603">
        <v>53562729.18</v>
      </c>
      <c r="TS18" s="603">
        <v>7833421.9900000002</v>
      </c>
      <c r="TT18" s="603">
        <v>18341993.219999999</v>
      </c>
      <c r="TU18" s="603">
        <v>19591226.34</v>
      </c>
      <c r="TV18" s="603">
        <v>5992565.8799999999</v>
      </c>
      <c r="TW18" s="603">
        <v>3644002.51</v>
      </c>
      <c r="TX18" s="603">
        <v>8424672.5899999999</v>
      </c>
      <c r="TY18" s="603">
        <v>8559081.7200000007</v>
      </c>
      <c r="TZ18" s="603">
        <v>6354163.7599999998</v>
      </c>
      <c r="UA18" s="603">
        <v>96982145.280000001</v>
      </c>
      <c r="UB18" s="603">
        <v>6715441.6699999999</v>
      </c>
      <c r="UC18" s="603">
        <v>194825033.66</v>
      </c>
      <c r="UD18" s="603">
        <v>24941527.870000001</v>
      </c>
      <c r="UE18" s="603">
        <v>5935245.96</v>
      </c>
      <c r="UF18" s="603">
        <v>6140297.6600000001</v>
      </c>
      <c r="UG18" s="603">
        <v>58483475.130000003</v>
      </c>
      <c r="UH18" s="603">
        <v>4828966.6900000004</v>
      </c>
      <c r="UI18" s="603">
        <v>2614990.27</v>
      </c>
      <c r="UJ18" s="603">
        <v>9230259.9700000007</v>
      </c>
      <c r="UK18" s="603">
        <v>7683231.8899999997</v>
      </c>
      <c r="UL18" s="603">
        <v>92475688.75</v>
      </c>
      <c r="UM18" s="603">
        <v>16332530.83</v>
      </c>
      <c r="UN18" s="603">
        <v>12215029.17</v>
      </c>
      <c r="UO18" s="603">
        <v>24195785.57</v>
      </c>
      <c r="UP18" s="603">
        <v>14925458.58</v>
      </c>
      <c r="UQ18" s="603">
        <v>9157474.6199999992</v>
      </c>
      <c r="UR18" s="603">
        <v>758130144.09000003</v>
      </c>
      <c r="US18" s="603">
        <v>13068912.52</v>
      </c>
      <c r="UT18" s="603">
        <v>9748529.4800000004</v>
      </c>
      <c r="UU18" s="603">
        <v>72547968.329999998</v>
      </c>
      <c r="UV18" s="603">
        <v>3660281.38</v>
      </c>
      <c r="UW18" s="603">
        <v>9674570.1899999995</v>
      </c>
      <c r="UX18" s="603">
        <v>38370882.219999999</v>
      </c>
      <c r="UY18" s="603">
        <v>6926075.0099999998</v>
      </c>
      <c r="UZ18" s="603">
        <v>5493857.5</v>
      </c>
      <c r="VA18" s="603">
        <v>8865323.2400000002</v>
      </c>
      <c r="VB18" s="603">
        <v>11858098.73</v>
      </c>
      <c r="VC18" s="603">
        <v>32348141.469999999</v>
      </c>
      <c r="VD18" s="603">
        <v>12863446.9</v>
      </c>
      <c r="VE18" s="603">
        <v>32223679.800000001</v>
      </c>
      <c r="VF18" s="603">
        <v>5491482.1699999999</v>
      </c>
      <c r="VG18" s="603">
        <v>4766589.16</v>
      </c>
      <c r="VH18" s="603">
        <v>5888205.2199999997</v>
      </c>
      <c r="VI18" s="603">
        <v>5253433.8899999997</v>
      </c>
      <c r="VJ18" s="603">
        <v>33559624.109999999</v>
      </c>
      <c r="VK18" s="603">
        <v>3855265.36</v>
      </c>
      <c r="VL18" s="603">
        <v>3423710.48</v>
      </c>
      <c r="VM18" s="603">
        <v>3776108.74</v>
      </c>
      <c r="VN18" s="603">
        <v>298028283.95999998</v>
      </c>
      <c r="VO18" s="603">
        <v>9890782.2899999991</v>
      </c>
      <c r="VP18" s="603">
        <v>9848978.6999999993</v>
      </c>
      <c r="VQ18" s="603">
        <v>27262284.600000001</v>
      </c>
      <c r="VR18" s="603">
        <v>37584918.490000002</v>
      </c>
      <c r="VS18" s="603">
        <v>24135577.719999999</v>
      </c>
      <c r="VT18" s="603">
        <v>13346918.539999999</v>
      </c>
      <c r="VU18" s="603">
        <v>9380635.3399999999</v>
      </c>
      <c r="VV18" s="603">
        <v>11281152.85</v>
      </c>
      <c r="VW18" s="603">
        <v>67884466.120000005</v>
      </c>
      <c r="VX18" s="603">
        <v>9293274.1799999997</v>
      </c>
      <c r="VY18" s="603">
        <v>36630770.969999999</v>
      </c>
      <c r="VZ18" s="603">
        <v>13081168.470000001</v>
      </c>
      <c r="WA18" s="603">
        <v>7627607.3200000003</v>
      </c>
      <c r="WB18" s="603">
        <v>5740743.2699999996</v>
      </c>
      <c r="WC18" s="603">
        <v>954454451.80999994</v>
      </c>
      <c r="WD18" s="603">
        <v>27809521.199999999</v>
      </c>
      <c r="WE18" s="603">
        <v>15117650.710000001</v>
      </c>
      <c r="WF18" s="603">
        <v>10740274.859999999</v>
      </c>
      <c r="WG18" s="603">
        <v>7511339.1100000003</v>
      </c>
      <c r="WH18" s="603">
        <v>13602654.640000001</v>
      </c>
      <c r="WI18" s="603">
        <v>24910194.23</v>
      </c>
      <c r="WJ18" s="603">
        <v>37825512.969999999</v>
      </c>
      <c r="WK18" s="603">
        <v>14704047.689999999</v>
      </c>
      <c r="WL18" s="603">
        <v>21962980.170000002</v>
      </c>
      <c r="WM18" s="603">
        <v>13807179.190000001</v>
      </c>
      <c r="WN18" s="603">
        <v>54231036.5</v>
      </c>
      <c r="WO18" s="603">
        <v>10804989.039999999</v>
      </c>
      <c r="WP18" s="603">
        <v>27046625.77</v>
      </c>
      <c r="WQ18" s="603">
        <v>60592378.240000002</v>
      </c>
      <c r="WR18" s="603">
        <v>17381930.82</v>
      </c>
      <c r="WS18" s="603">
        <v>28042823.010000002</v>
      </c>
      <c r="WT18" s="603">
        <v>19032430.25</v>
      </c>
      <c r="WU18" s="603">
        <v>7180218.2999999998</v>
      </c>
      <c r="WV18" s="603">
        <v>32210953.370000001</v>
      </c>
      <c r="WW18" s="603">
        <v>80056103.5</v>
      </c>
      <c r="WX18" s="603">
        <v>12472974.73</v>
      </c>
      <c r="WY18" s="603">
        <v>7277406.1799999997</v>
      </c>
      <c r="WZ18" s="603">
        <v>7299660.3300000001</v>
      </c>
      <c r="XA18" s="603">
        <v>8129170.1299999999</v>
      </c>
      <c r="XB18" s="603">
        <v>5969411.7800000003</v>
      </c>
      <c r="XC18" s="603">
        <v>6886013.1799999997</v>
      </c>
      <c r="XD18" s="603">
        <v>8402004.6400000006</v>
      </c>
      <c r="XE18" s="603">
        <v>68305525.859999999</v>
      </c>
      <c r="XF18" s="603">
        <v>6380301.5</v>
      </c>
      <c r="XG18" s="603">
        <v>4616712.6370999999</v>
      </c>
      <c r="XH18" s="603">
        <v>4082450.5</v>
      </c>
      <c r="XI18" s="603">
        <v>3036743.02</v>
      </c>
      <c r="XJ18" s="603">
        <v>523898191.36000001</v>
      </c>
      <c r="XK18" s="603">
        <v>17818516.170000002</v>
      </c>
      <c r="XL18" s="603">
        <v>17768850.239999998</v>
      </c>
      <c r="XM18" s="603">
        <v>89827552.680000007</v>
      </c>
      <c r="XN18" s="603">
        <v>17267573.66</v>
      </c>
      <c r="XO18" s="603">
        <v>23329033.550000001</v>
      </c>
      <c r="XP18" s="603">
        <v>29716866.649999999</v>
      </c>
      <c r="XQ18" s="603">
        <v>14995707.15</v>
      </c>
      <c r="XR18" s="603">
        <v>10688027.300000001</v>
      </c>
      <c r="XS18" s="603">
        <v>32520966.010000002</v>
      </c>
      <c r="XT18" s="603">
        <v>26608736.440000001</v>
      </c>
      <c r="XU18" s="603">
        <v>7538271.3200000003</v>
      </c>
      <c r="XV18" s="603">
        <v>7113078.4400000004</v>
      </c>
      <c r="XW18" s="603">
        <v>9268819.0199999996</v>
      </c>
      <c r="XX18" s="603">
        <v>8465572.4299999997</v>
      </c>
      <c r="XY18" s="603">
        <v>6740286.5199999996</v>
      </c>
      <c r="XZ18" s="603">
        <v>5654990.5199999996</v>
      </c>
      <c r="YA18" s="603">
        <v>5319375.1500000004</v>
      </c>
      <c r="YB18" s="603">
        <v>4878685.76</v>
      </c>
      <c r="YC18" s="603">
        <v>6940489.9199999999</v>
      </c>
      <c r="YD18" s="603">
        <v>7903127.4400000004</v>
      </c>
      <c r="YE18" s="603">
        <v>6799541.75</v>
      </c>
      <c r="YF18" s="603">
        <v>5659770.9400000004</v>
      </c>
      <c r="YG18" s="603">
        <v>509001115.77999997</v>
      </c>
      <c r="YH18" s="603">
        <v>12488871.689999999</v>
      </c>
      <c r="YI18" s="603">
        <v>31340283.829999998</v>
      </c>
      <c r="YJ18" s="603">
        <v>10501783.130000001</v>
      </c>
      <c r="YK18" s="603">
        <v>76399912.700000003</v>
      </c>
      <c r="YL18" s="603">
        <v>6981300.7800000003</v>
      </c>
      <c r="YM18" s="603">
        <v>28950166.640000001</v>
      </c>
      <c r="YN18" s="603">
        <v>6584054.2199999997</v>
      </c>
      <c r="YO18" s="603">
        <v>30191557.170000002</v>
      </c>
      <c r="YP18" s="603">
        <v>32602044.300000001</v>
      </c>
      <c r="YQ18" s="603">
        <v>17846427.59</v>
      </c>
      <c r="YR18" s="603">
        <v>9137540.7599999998</v>
      </c>
      <c r="YS18" s="603">
        <v>8392184.8599999994</v>
      </c>
      <c r="YT18" s="603">
        <v>7836192.8499999996</v>
      </c>
      <c r="YU18" s="603">
        <v>5624708.3799999999</v>
      </c>
      <c r="YV18" s="603">
        <v>6611832.8799999999</v>
      </c>
      <c r="YW18" s="603">
        <v>6417795.4400000004</v>
      </c>
      <c r="YX18" s="603">
        <v>159271415.38</v>
      </c>
      <c r="YY18" s="603">
        <v>9542603.0600000005</v>
      </c>
      <c r="YZ18" s="603">
        <v>7339628.2199999997</v>
      </c>
      <c r="ZA18" s="603">
        <v>6598398.54</v>
      </c>
      <c r="ZB18" s="603">
        <v>8517965.9199999999</v>
      </c>
      <c r="ZC18" s="603">
        <v>2904743.51</v>
      </c>
      <c r="ZD18" s="603">
        <v>4721299.3</v>
      </c>
      <c r="ZE18" s="603">
        <v>152096017.19</v>
      </c>
      <c r="ZF18" s="603">
        <v>6186462.79</v>
      </c>
      <c r="ZG18" s="603">
        <v>10982380.050000001</v>
      </c>
      <c r="ZH18" s="603">
        <v>10376581.42</v>
      </c>
      <c r="ZI18" s="603">
        <v>8849652.9299999997</v>
      </c>
      <c r="ZJ18" s="603">
        <v>8501174.0800000001</v>
      </c>
      <c r="ZK18" s="603">
        <v>4700040.83</v>
      </c>
      <c r="ZL18" s="603">
        <v>6946564.8499999996</v>
      </c>
      <c r="ZM18" s="603">
        <v>32445293.050000001</v>
      </c>
      <c r="ZN18" s="603">
        <v>379624636.36000001</v>
      </c>
      <c r="ZO18" s="603">
        <v>7644651.25</v>
      </c>
      <c r="ZP18" s="603">
        <v>25680915.690000001</v>
      </c>
      <c r="ZQ18" s="603">
        <v>66202639.520000003</v>
      </c>
      <c r="ZR18" s="603">
        <v>36976693.170000002</v>
      </c>
      <c r="ZS18" s="603">
        <v>10428074.23</v>
      </c>
      <c r="ZT18" s="603">
        <v>12027066.109999999</v>
      </c>
      <c r="ZU18" s="603">
        <v>26419823.66</v>
      </c>
      <c r="ZV18" s="603">
        <v>24580894.41</v>
      </c>
      <c r="ZW18" s="603">
        <v>30790190.07</v>
      </c>
      <c r="ZX18" s="603">
        <v>3962848.36</v>
      </c>
      <c r="ZY18" s="603">
        <v>10015725.029999999</v>
      </c>
      <c r="ZZ18" s="603">
        <v>8797617.8200000003</v>
      </c>
      <c r="AAA18" s="603">
        <v>14219663.939999999</v>
      </c>
      <c r="AAB18" s="603">
        <v>6455191.7400000002</v>
      </c>
      <c r="AAC18" s="603">
        <v>8582026.4800000004</v>
      </c>
      <c r="AAD18" s="603">
        <v>11083499.01</v>
      </c>
      <c r="AAE18" s="603">
        <v>3366286.37</v>
      </c>
      <c r="AAF18" s="603">
        <v>10776020.49</v>
      </c>
      <c r="AAG18" s="603">
        <v>6507602.1900000004</v>
      </c>
      <c r="AAH18" s="603">
        <v>5218595.5999999996</v>
      </c>
      <c r="AAI18" s="603">
        <v>4817575.88</v>
      </c>
      <c r="AAJ18" s="603">
        <v>134965606.28</v>
      </c>
      <c r="AAK18" s="603">
        <v>7520313.3099999996</v>
      </c>
      <c r="AAL18" s="603">
        <v>8642544.3300000001</v>
      </c>
      <c r="AAM18" s="603">
        <v>7053128.9100000001</v>
      </c>
      <c r="AAN18" s="603">
        <v>6635493.2400000002</v>
      </c>
      <c r="AAO18" s="603">
        <v>17997445.719999999</v>
      </c>
      <c r="AAP18" s="603">
        <v>7204456.2800000003</v>
      </c>
      <c r="AAQ18" s="603">
        <v>886233774.65999997</v>
      </c>
      <c r="AAR18" s="603">
        <v>14866113.91</v>
      </c>
      <c r="AAS18" s="603">
        <v>6099944.4699999997</v>
      </c>
      <c r="AAT18" s="603">
        <v>23803228.920000002</v>
      </c>
      <c r="AAU18" s="603">
        <v>19971465.859999999</v>
      </c>
      <c r="AAV18" s="603">
        <v>10301590.83</v>
      </c>
      <c r="AAW18" s="603">
        <v>13610434.140000001</v>
      </c>
      <c r="AAX18" s="603">
        <v>21225735.510000002</v>
      </c>
      <c r="AAY18" s="603">
        <v>51572274.170000002</v>
      </c>
      <c r="AAZ18" s="603">
        <v>8487693.0099999998</v>
      </c>
      <c r="ABA18" s="603">
        <v>17428791.469999999</v>
      </c>
      <c r="ABB18" s="603">
        <v>78226643.180000007</v>
      </c>
      <c r="ABC18" s="603">
        <v>38503714.479999997</v>
      </c>
      <c r="ABD18" s="603">
        <v>5188034.66</v>
      </c>
      <c r="ABE18" s="603">
        <v>9534326.0600000005</v>
      </c>
      <c r="ABF18" s="603">
        <v>11548495.800000001</v>
      </c>
      <c r="ABG18" s="603">
        <v>5181270.09</v>
      </c>
      <c r="ABH18" s="603">
        <v>8852530.1300000008</v>
      </c>
      <c r="ABI18" s="603">
        <v>7250944.0300000003</v>
      </c>
      <c r="ABJ18" s="603">
        <v>99418079.25</v>
      </c>
      <c r="ABK18" s="603">
        <v>74381183.989999995</v>
      </c>
      <c r="ABL18" s="603">
        <v>7550509.5499999998</v>
      </c>
      <c r="ABM18" s="603">
        <v>5809271.6600000001</v>
      </c>
      <c r="ABN18" s="603">
        <v>4264542.95</v>
      </c>
      <c r="ABO18" s="603">
        <v>4486973.54</v>
      </c>
      <c r="ABP18" s="603">
        <v>4619227.72</v>
      </c>
      <c r="ABQ18" s="603">
        <v>179493499.30000001</v>
      </c>
      <c r="ABR18" s="603">
        <v>13422886.08</v>
      </c>
      <c r="ABS18" s="603">
        <v>7174718.0800000001</v>
      </c>
      <c r="ABT18" s="603">
        <v>20586772.219999999</v>
      </c>
      <c r="ABU18" s="603">
        <v>11007667.630000001</v>
      </c>
      <c r="ABV18" s="603">
        <v>11351133.119999999</v>
      </c>
      <c r="ABW18" s="603">
        <v>8195843.71</v>
      </c>
      <c r="ABX18" s="603">
        <v>13888221.310000001</v>
      </c>
      <c r="ABY18" s="603">
        <v>1158828.2</v>
      </c>
      <c r="ABZ18" s="603">
        <v>125987487.84</v>
      </c>
      <c r="ACA18" s="603">
        <v>4539510.58</v>
      </c>
      <c r="ACB18" s="603">
        <v>25292615.010000002</v>
      </c>
      <c r="ACC18" s="603">
        <v>5127717.34</v>
      </c>
      <c r="ACD18" s="603">
        <v>4622573.7300000004</v>
      </c>
      <c r="ACE18" s="603">
        <v>31241828.82</v>
      </c>
      <c r="ACF18" s="603">
        <v>4638313</v>
      </c>
      <c r="ACG18" s="603">
        <v>7319148.3200000003</v>
      </c>
      <c r="ACH18" s="603">
        <v>4437721.01</v>
      </c>
      <c r="ACI18" s="603">
        <v>16755911.58</v>
      </c>
      <c r="ACJ18" s="603">
        <v>4263064.13</v>
      </c>
      <c r="ACK18" s="603">
        <v>474520361.14999998</v>
      </c>
      <c r="ACL18" s="603">
        <v>7355332.4400000004</v>
      </c>
      <c r="ACM18" s="603">
        <v>12365604.859999999</v>
      </c>
      <c r="ACN18" s="603">
        <v>18441177.530000001</v>
      </c>
      <c r="ACO18" s="603">
        <v>1026978.24</v>
      </c>
      <c r="ACP18" s="603">
        <v>9044540.5600000005</v>
      </c>
      <c r="ACQ18" s="603">
        <v>15902581.83</v>
      </c>
      <c r="ACR18" s="603">
        <v>67360728.519999996</v>
      </c>
      <c r="ACS18" s="603">
        <v>101893071.05</v>
      </c>
      <c r="ACT18" s="603">
        <v>6047461.0599999996</v>
      </c>
      <c r="ACU18" s="603">
        <v>13168822.32</v>
      </c>
      <c r="ACV18" s="603">
        <v>22724224.16</v>
      </c>
      <c r="ACW18" s="603">
        <v>21933092.57</v>
      </c>
      <c r="ACX18" s="603">
        <v>63407188.479999997</v>
      </c>
      <c r="ACY18" s="603">
        <v>11453707.24</v>
      </c>
      <c r="ACZ18" s="603">
        <v>10030515.01</v>
      </c>
      <c r="ADA18" s="603">
        <v>10621794.380000001</v>
      </c>
      <c r="ADB18" s="603">
        <v>3076853.42</v>
      </c>
      <c r="ADC18" s="603">
        <v>7139312</v>
      </c>
      <c r="ADD18" s="603">
        <v>5723660.5499999998</v>
      </c>
      <c r="ADE18" s="603">
        <v>4691078.8600000003</v>
      </c>
      <c r="ADF18" s="603">
        <v>4607206.0199999996</v>
      </c>
      <c r="ADG18" s="603">
        <v>8839489.0700000003</v>
      </c>
      <c r="ADH18" s="603">
        <v>63646354.289999999</v>
      </c>
      <c r="ADI18" s="603">
        <v>60686695.659999996</v>
      </c>
      <c r="ADJ18" s="603">
        <v>1327252.81</v>
      </c>
      <c r="ADK18" s="603">
        <v>2844609.142</v>
      </c>
      <c r="ADL18" s="603">
        <v>8291305.5599999996</v>
      </c>
      <c r="ADM18" s="603">
        <v>1231676.18</v>
      </c>
      <c r="ADN18" s="603">
        <v>6567722.8999999994</v>
      </c>
      <c r="ADO18" s="603">
        <v>6015085.6799999997</v>
      </c>
      <c r="ADP18" s="603">
        <v>7671182.0300000003</v>
      </c>
      <c r="ADQ18" s="603">
        <v>382038698.52999997</v>
      </c>
      <c r="ADR18" s="603">
        <v>15732073.699999999</v>
      </c>
      <c r="ADS18" s="603">
        <v>24180150.539999999</v>
      </c>
      <c r="ADT18" s="603">
        <v>8252630.2400000002</v>
      </c>
      <c r="ADU18" s="603">
        <v>75253075.879999995</v>
      </c>
      <c r="ADV18" s="603">
        <v>1886602.88</v>
      </c>
      <c r="ADW18" s="603">
        <v>3916546.84</v>
      </c>
      <c r="ADX18" s="603">
        <v>6668984.5</v>
      </c>
      <c r="ADY18" s="603">
        <v>2321063.35</v>
      </c>
      <c r="ADZ18" s="603">
        <v>1283073.17</v>
      </c>
      <c r="AEA18" s="603">
        <v>657056680.38</v>
      </c>
      <c r="AEB18" s="603">
        <v>47785994</v>
      </c>
      <c r="AEC18" s="603">
        <v>34163818.630000003</v>
      </c>
      <c r="AED18" s="603">
        <v>8983443.4600000009</v>
      </c>
      <c r="AEE18" s="603">
        <v>9141473.2899999991</v>
      </c>
      <c r="AEF18" s="603">
        <v>18713085.649999999</v>
      </c>
      <c r="AEG18" s="603">
        <v>10292819.43</v>
      </c>
      <c r="AEH18" s="603">
        <v>10697780.640000001</v>
      </c>
      <c r="AEI18" s="603">
        <v>6299247.3799999999</v>
      </c>
      <c r="AEJ18" s="603">
        <v>6730074.3799999999</v>
      </c>
      <c r="AEK18" s="603">
        <v>7931024.6200000001</v>
      </c>
      <c r="AEL18" s="603">
        <v>24389452.960000001</v>
      </c>
      <c r="AEM18" s="603">
        <v>8283135.6900000004</v>
      </c>
      <c r="AEN18" s="603">
        <v>9426814.9299999997</v>
      </c>
      <c r="AEO18" s="603">
        <v>15085895.6</v>
      </c>
      <c r="AEP18" s="603">
        <v>13568861.939999999</v>
      </c>
      <c r="AEQ18" s="603">
        <v>5145166.78</v>
      </c>
      <c r="AER18" s="603">
        <v>23195085.550000001</v>
      </c>
      <c r="AES18" s="603">
        <v>3679758.3</v>
      </c>
      <c r="AET18" s="603">
        <v>20804424.91</v>
      </c>
      <c r="AEU18" s="603">
        <v>310052056.11000001</v>
      </c>
      <c r="AEV18" s="603">
        <v>24857583.899999999</v>
      </c>
      <c r="AEW18" s="603">
        <v>16693165.210000001</v>
      </c>
      <c r="AEX18" s="603">
        <v>12104891.470000001</v>
      </c>
      <c r="AEY18" s="603">
        <v>9895550.4749999996</v>
      </c>
      <c r="AEZ18" s="603">
        <v>30626577.23</v>
      </c>
      <c r="AFA18" s="603">
        <v>11477760.6</v>
      </c>
      <c r="AFB18" s="603">
        <v>12655196.789999999</v>
      </c>
      <c r="AFC18" s="603">
        <v>8684117.1799999997</v>
      </c>
      <c r="AFD18" s="603">
        <v>4221988.88</v>
      </c>
      <c r="AFE18" s="603">
        <v>126807482.06</v>
      </c>
      <c r="AFF18" s="603">
        <v>62660761.960000001</v>
      </c>
      <c r="AFG18" s="603">
        <v>13661767.640000001</v>
      </c>
      <c r="AFH18" s="603">
        <v>10380652.189999999</v>
      </c>
      <c r="AFI18" s="603">
        <v>13537781.51</v>
      </c>
      <c r="AFJ18" s="603">
        <v>10651201.039999999</v>
      </c>
      <c r="AFK18" s="603">
        <v>6402021.0199999996</v>
      </c>
      <c r="AFL18" s="603">
        <v>8385414.8899999997</v>
      </c>
      <c r="AFM18" s="603">
        <v>5446058.54</v>
      </c>
      <c r="AFN18" s="603">
        <v>6807011.3399999999</v>
      </c>
      <c r="AFO18" s="603">
        <v>6814860.1100000003</v>
      </c>
      <c r="AFP18" s="603">
        <v>5498263.6400000006</v>
      </c>
      <c r="AFQ18" s="603">
        <v>6276691.6500000004</v>
      </c>
      <c r="AFR18" s="603">
        <v>136221766.62</v>
      </c>
      <c r="AFS18" s="603">
        <v>12964960.9</v>
      </c>
      <c r="AFT18" s="603">
        <v>9720965.4499999993</v>
      </c>
      <c r="AFU18" s="603">
        <v>6277398.1500000004</v>
      </c>
      <c r="AFV18" s="603">
        <v>6662821.6099999994</v>
      </c>
      <c r="AFW18" s="603">
        <v>4261177.58</v>
      </c>
      <c r="AFX18" s="603">
        <v>3079456.23</v>
      </c>
      <c r="AFY18" s="603">
        <v>9060116.4600000009</v>
      </c>
      <c r="AFZ18" s="603">
        <v>8966117.4900000002</v>
      </c>
      <c r="AGA18" s="603">
        <v>4478662.2699999996</v>
      </c>
      <c r="AGB18" s="603">
        <v>15880505.720000001</v>
      </c>
      <c r="AGC18" s="603">
        <v>4045257.0500000003</v>
      </c>
      <c r="AGD18" s="603">
        <v>242944882.50999999</v>
      </c>
      <c r="AGE18" s="603">
        <v>6135624.54</v>
      </c>
      <c r="AGF18" s="603">
        <v>8293684.5</v>
      </c>
      <c r="AGG18" s="603">
        <v>7440574.6399999997</v>
      </c>
      <c r="AGH18" s="603">
        <v>31568069.780000001</v>
      </c>
      <c r="AGI18" s="603">
        <v>8569568.5299999993</v>
      </c>
      <c r="AGJ18" s="603">
        <v>4526305.43</v>
      </c>
      <c r="AGK18" s="603">
        <v>6245854.2199999997</v>
      </c>
      <c r="AGL18" s="603">
        <v>4617981.01</v>
      </c>
      <c r="AGM18" s="603">
        <v>8632333.0299999993</v>
      </c>
      <c r="AGN18" s="603">
        <v>5009330.4400000004</v>
      </c>
      <c r="AGO18" s="603">
        <v>223229373.28</v>
      </c>
      <c r="AGP18" s="603">
        <v>24732867.609999999</v>
      </c>
      <c r="AGQ18" s="603">
        <v>7985170.6299999999</v>
      </c>
      <c r="AGR18" s="603">
        <v>3822470.7</v>
      </c>
      <c r="AGS18" s="603">
        <v>14975092.68</v>
      </c>
      <c r="AGT18" s="603">
        <v>6927469.9000000004</v>
      </c>
      <c r="AGU18" s="603">
        <v>3155584.5</v>
      </c>
      <c r="AGV18" s="603">
        <v>4216257.62</v>
      </c>
      <c r="AGW18" s="603">
        <v>453115084.62</v>
      </c>
      <c r="AGX18" s="603">
        <v>252506165.94999999</v>
      </c>
      <c r="AGY18" s="603">
        <v>10671475.49</v>
      </c>
      <c r="AGZ18" s="603">
        <v>22129804.239999998</v>
      </c>
      <c r="AHA18" s="603">
        <v>31663394.98</v>
      </c>
      <c r="AHB18" s="603">
        <v>13487648.65</v>
      </c>
      <c r="AHC18" s="603">
        <v>13125866.430000002</v>
      </c>
      <c r="AHD18" s="603">
        <v>16561948.4</v>
      </c>
      <c r="AHE18" s="603">
        <v>3387333.36</v>
      </c>
      <c r="AHF18" s="603">
        <v>10929410.4</v>
      </c>
      <c r="AHG18" s="603">
        <v>17928979.5</v>
      </c>
      <c r="AHH18" s="603">
        <v>4236595.53</v>
      </c>
      <c r="AHI18" s="603">
        <v>5692104.5800000001</v>
      </c>
      <c r="AHJ18" s="603">
        <v>5988637.6000000006</v>
      </c>
      <c r="AHK18" s="603">
        <v>3039809.8901999998</v>
      </c>
      <c r="AHL18" s="603">
        <v>9493450.8300000001</v>
      </c>
      <c r="AHM18" s="603">
        <v>4648724.4800000004</v>
      </c>
      <c r="AHN18" s="603">
        <v>124325202.84999999</v>
      </c>
      <c r="AHO18" s="603">
        <v>4632404.99</v>
      </c>
      <c r="AHP18" s="603">
        <v>7296395.3799999999</v>
      </c>
      <c r="AHQ18" s="603">
        <v>4742594.99</v>
      </c>
      <c r="AHR18" s="603">
        <v>21823108.82</v>
      </c>
      <c r="AHS18" s="603">
        <v>5519722.1699999999</v>
      </c>
      <c r="AHT18" s="603">
        <v>4790717.2300000004</v>
      </c>
      <c r="AHU18" s="603">
        <v>0</v>
      </c>
      <c r="AHV18" s="603">
        <v>0</v>
      </c>
      <c r="AHW18" s="603">
        <f>SUM(D18:AHV18)</f>
        <v>36743918487.5243</v>
      </c>
    </row>
    <row r="19" spans="1:913" x14ac:dyDescent="0.6">
      <c r="A19" s="601">
        <v>18</v>
      </c>
      <c r="B19" s="261" t="s">
        <v>21</v>
      </c>
      <c r="C19" s="260" t="s">
        <v>22</v>
      </c>
      <c r="D19" s="603">
        <v>357309811</v>
      </c>
      <c r="E19" s="603">
        <v>2954247.42</v>
      </c>
      <c r="F19" s="603">
        <v>6342941.3600000003</v>
      </c>
      <c r="G19" s="603">
        <v>1447184.29</v>
      </c>
      <c r="H19" s="603">
        <v>27380529.960000001</v>
      </c>
      <c r="I19" s="603">
        <v>3258973.08</v>
      </c>
      <c r="J19" s="603">
        <v>17788412.899999999</v>
      </c>
      <c r="K19" s="603">
        <v>3936530.15</v>
      </c>
      <c r="L19" s="603">
        <v>4117672.71</v>
      </c>
      <c r="M19" s="603">
        <v>3299019.84</v>
      </c>
      <c r="N19" s="603">
        <v>2211584.96</v>
      </c>
      <c r="O19" s="603">
        <v>2075884.67</v>
      </c>
      <c r="P19" s="603">
        <v>3593482.64</v>
      </c>
      <c r="Q19" s="603">
        <v>1987210.28</v>
      </c>
      <c r="R19" s="603">
        <v>1582382.62</v>
      </c>
      <c r="S19" s="603">
        <v>8214056.46</v>
      </c>
      <c r="T19" s="603">
        <v>3106605.36</v>
      </c>
      <c r="U19" s="603">
        <v>641207.61</v>
      </c>
      <c r="V19" s="603">
        <v>63757.11</v>
      </c>
      <c r="W19" s="603">
        <v>215253712.00999999</v>
      </c>
      <c r="X19" s="603">
        <v>32153928.800000001</v>
      </c>
      <c r="Y19" s="603">
        <v>3726591.34</v>
      </c>
      <c r="Z19" s="603">
        <v>4544907.8</v>
      </c>
      <c r="AA19" s="603">
        <v>3093000.34</v>
      </c>
      <c r="AB19" s="603">
        <v>2867355.46</v>
      </c>
      <c r="AC19" s="603">
        <v>867077.01</v>
      </c>
      <c r="AD19" s="603">
        <v>41769593.969999999</v>
      </c>
      <c r="AE19" s="603">
        <v>4678874.08</v>
      </c>
      <c r="AF19" s="603">
        <v>2212644.2000000002</v>
      </c>
      <c r="AG19" s="603">
        <v>37782027.82</v>
      </c>
      <c r="AH19" s="603">
        <v>2462554.8499999996</v>
      </c>
      <c r="AI19" s="603">
        <v>50094663.029999994</v>
      </c>
      <c r="AJ19" s="603">
        <v>5695482.1899999995</v>
      </c>
      <c r="AK19" s="603">
        <v>1988297.88</v>
      </c>
      <c r="AL19" s="603">
        <v>1330061.26</v>
      </c>
      <c r="AM19" s="603">
        <v>2887629.41</v>
      </c>
      <c r="AN19" s="603">
        <v>2942026.79</v>
      </c>
      <c r="AO19" s="603">
        <v>1406964.84</v>
      </c>
      <c r="AP19" s="603">
        <v>1574378.52</v>
      </c>
      <c r="AQ19" s="603">
        <v>1186476.3500000001</v>
      </c>
      <c r="AR19" s="603">
        <v>1303237.4300000002</v>
      </c>
      <c r="AS19" s="603">
        <v>1082124.99</v>
      </c>
      <c r="AT19" s="603">
        <v>850313.94</v>
      </c>
      <c r="AU19" s="603">
        <v>125426346.72</v>
      </c>
      <c r="AV19" s="603">
        <v>748986.82000000007</v>
      </c>
      <c r="AW19" s="603">
        <v>577165.11</v>
      </c>
      <c r="AX19" s="603">
        <v>2871890.95</v>
      </c>
      <c r="AY19" s="603">
        <v>2929303.09</v>
      </c>
      <c r="AZ19" s="603">
        <v>4979534.24</v>
      </c>
      <c r="BA19" s="603">
        <v>1827873.82</v>
      </c>
      <c r="BB19" s="603">
        <v>2182738.98</v>
      </c>
      <c r="BC19" s="603">
        <v>943176.8</v>
      </c>
      <c r="BD19" s="603">
        <v>915714.66999999993</v>
      </c>
      <c r="BE19" s="603">
        <v>780473.76</v>
      </c>
      <c r="BF19" s="603">
        <v>704229.8</v>
      </c>
      <c r="BG19" s="603">
        <v>21121192.119999997</v>
      </c>
      <c r="BH19" s="603">
        <v>653300.21</v>
      </c>
      <c r="BI19" s="603">
        <v>1012731.55</v>
      </c>
      <c r="BJ19" s="603">
        <v>53461421.549999997</v>
      </c>
      <c r="BK19" s="603">
        <v>49021546.270000003</v>
      </c>
      <c r="BL19" s="603">
        <v>3616708.0500000003</v>
      </c>
      <c r="BM19" s="603">
        <v>1631264.6700000002</v>
      </c>
      <c r="BN19" s="603">
        <v>3372933.0799999996</v>
      </c>
      <c r="BO19" s="603">
        <v>3289712.72</v>
      </c>
      <c r="BP19" s="603">
        <v>3437456.0999999996</v>
      </c>
      <c r="BQ19" s="603">
        <v>622480.81000000006</v>
      </c>
      <c r="BR19" s="603">
        <v>406127.07</v>
      </c>
      <c r="BS19" s="603">
        <v>115254978.92999999</v>
      </c>
      <c r="BT19" s="603">
        <v>2148938.2599999998</v>
      </c>
      <c r="BU19" s="603">
        <v>2684835.14</v>
      </c>
      <c r="BV19" s="603">
        <v>4205723.76</v>
      </c>
      <c r="BW19" s="603">
        <v>2462528.6999999997</v>
      </c>
      <c r="BX19" s="603">
        <v>1590658.75</v>
      </c>
      <c r="BY19" s="603">
        <v>1478037.81</v>
      </c>
      <c r="BZ19" s="603">
        <v>2374877.94</v>
      </c>
      <c r="CA19" s="603">
        <v>22203139.18</v>
      </c>
      <c r="CB19" s="603">
        <v>2060102.1199999999</v>
      </c>
      <c r="CC19" s="603">
        <v>3680666.5</v>
      </c>
      <c r="CD19" s="603">
        <v>9301658.4900000002</v>
      </c>
      <c r="CE19" s="603">
        <v>1672872.28</v>
      </c>
      <c r="CF19" s="603">
        <v>1411835.8399999999</v>
      </c>
      <c r="CG19" s="603">
        <v>1223253.51</v>
      </c>
      <c r="CH19" s="603">
        <v>429659509.23000002</v>
      </c>
      <c r="CI19" s="603">
        <v>2173755.0700000003</v>
      </c>
      <c r="CJ19" s="603">
        <v>20289395.719999999</v>
      </c>
      <c r="CK19" s="603">
        <v>1682711.37</v>
      </c>
      <c r="CL19" s="603">
        <v>2375133.33</v>
      </c>
      <c r="CM19" s="603">
        <v>2025010.83</v>
      </c>
      <c r="CN19" s="603">
        <v>2629940.4899999998</v>
      </c>
      <c r="CO19" s="603">
        <v>7117091.5199999996</v>
      </c>
      <c r="CP19" s="603">
        <v>448791.97</v>
      </c>
      <c r="CQ19" s="603">
        <v>1427468.4100000001</v>
      </c>
      <c r="CR19" s="603">
        <v>1652874.92</v>
      </c>
      <c r="CS19" s="603">
        <v>1672598.6600000001</v>
      </c>
      <c r="CT19" s="603">
        <v>2219121.8899999997</v>
      </c>
      <c r="CU19" s="603">
        <v>107202386.12</v>
      </c>
      <c r="CV19" s="603">
        <v>1624428.56</v>
      </c>
      <c r="CW19" s="603">
        <v>1923570.28</v>
      </c>
      <c r="CX19" s="603">
        <v>5419028.7800000003</v>
      </c>
      <c r="CY19" s="603">
        <v>1288346.08</v>
      </c>
      <c r="CZ19" s="603">
        <v>5035773.8999999994</v>
      </c>
      <c r="DA19" s="603">
        <v>934309.92999999993</v>
      </c>
      <c r="DB19" s="603">
        <v>1273320.32</v>
      </c>
      <c r="DC19" s="603">
        <v>75110042.849999994</v>
      </c>
      <c r="DD19" s="603">
        <v>52030849.43</v>
      </c>
      <c r="DE19" s="603">
        <v>4377287.72</v>
      </c>
      <c r="DF19" s="603">
        <v>1806056.07</v>
      </c>
      <c r="DG19" s="603">
        <v>12256900.489999998</v>
      </c>
      <c r="DH19" s="603">
        <v>5897436.29</v>
      </c>
      <c r="DI19" s="603">
        <v>12709896.59</v>
      </c>
      <c r="DJ19" s="603">
        <v>11760964.74</v>
      </c>
      <c r="DK19" s="603">
        <v>1717710.38</v>
      </c>
      <c r="DL19" s="603">
        <v>332899755.90000004</v>
      </c>
      <c r="DM19" s="603">
        <v>3080877.18</v>
      </c>
      <c r="DN19" s="603">
        <v>7198567.8799999999</v>
      </c>
      <c r="DO19" s="603">
        <v>7417764.3200000003</v>
      </c>
      <c r="DP19" s="603">
        <v>3270712.92</v>
      </c>
      <c r="DQ19" s="603">
        <v>3070305.84</v>
      </c>
      <c r="DR19" s="603">
        <v>11433339.279999999</v>
      </c>
      <c r="DS19" s="603">
        <v>3419497.9299999997</v>
      </c>
      <c r="DT19" s="603">
        <v>15357900.58</v>
      </c>
      <c r="DU19" s="603">
        <v>81864924.299999997</v>
      </c>
      <c r="DV19" s="603">
        <v>5219841.3899999997</v>
      </c>
      <c r="DW19" s="603">
        <v>23692760.140000001</v>
      </c>
      <c r="DX19" s="603">
        <v>29689672.529999997</v>
      </c>
      <c r="DY19" s="603">
        <v>4887581.2299999995</v>
      </c>
      <c r="DZ19" s="603">
        <v>8509104.2300000004</v>
      </c>
      <c r="EA19" s="603">
        <v>4304499.8600000003</v>
      </c>
      <c r="EB19" s="603">
        <v>996124.03</v>
      </c>
      <c r="EC19" s="603">
        <v>2709904.27</v>
      </c>
      <c r="ED19" s="603">
        <v>3402764.41</v>
      </c>
      <c r="EE19" s="603">
        <v>7774332.9499999993</v>
      </c>
      <c r="EF19" s="603">
        <v>64188510.780000001</v>
      </c>
      <c r="EG19" s="603">
        <v>42680640.230000004</v>
      </c>
      <c r="EH19" s="603">
        <v>2602185.1799999997</v>
      </c>
      <c r="EI19" s="603">
        <v>3453069.06</v>
      </c>
      <c r="EJ19" s="603">
        <v>3579910.75</v>
      </c>
      <c r="EK19" s="603">
        <v>4900861.88</v>
      </c>
      <c r="EL19" s="603">
        <v>7542523.2700000005</v>
      </c>
      <c r="EM19" s="603">
        <v>1442630.79</v>
      </c>
      <c r="EN19" s="603">
        <v>3699176.56</v>
      </c>
      <c r="EO19" s="603">
        <v>121031913.61</v>
      </c>
      <c r="EP19" s="603">
        <v>2093168.8599999999</v>
      </c>
      <c r="EQ19" s="603">
        <v>2865146.55</v>
      </c>
      <c r="ER19" s="603">
        <v>2952966</v>
      </c>
      <c r="ES19" s="603">
        <v>1311323.95</v>
      </c>
      <c r="ET19" s="603">
        <v>814418.8</v>
      </c>
      <c r="EU19" s="603">
        <v>4771192</v>
      </c>
      <c r="EV19" s="603">
        <v>2679390.4</v>
      </c>
      <c r="EW19" s="603">
        <v>1951638.4300000002</v>
      </c>
      <c r="EX19" s="603">
        <v>131475348.26000001</v>
      </c>
      <c r="EY19" s="603">
        <v>756847.96</v>
      </c>
      <c r="EZ19" s="603">
        <v>2456259.94</v>
      </c>
      <c r="FA19" s="603">
        <v>6852486.0899999999</v>
      </c>
      <c r="FB19" s="603">
        <v>7121615.6100000003</v>
      </c>
      <c r="FC19" s="603">
        <v>7020036.8900000006</v>
      </c>
      <c r="FD19" s="603">
        <v>3666858.48</v>
      </c>
      <c r="FE19" s="603">
        <v>4843851.17</v>
      </c>
      <c r="FF19" s="603">
        <v>3671333.65</v>
      </c>
      <c r="FG19" s="603">
        <v>2311960.0499999998</v>
      </c>
      <c r="FH19" s="603">
        <v>1910957.61</v>
      </c>
      <c r="FI19" s="603">
        <v>1998742.84</v>
      </c>
      <c r="FJ19" s="603">
        <v>44750081.049999997</v>
      </c>
      <c r="FK19" s="603">
        <v>1774094.73</v>
      </c>
      <c r="FL19" s="603">
        <v>1237946.1399999999</v>
      </c>
      <c r="FM19" s="603">
        <v>1368881.82</v>
      </c>
      <c r="FN19" s="603">
        <v>5228351.3</v>
      </c>
      <c r="FO19" s="603">
        <v>3541037.44</v>
      </c>
      <c r="FP19" s="603">
        <v>1412023.95</v>
      </c>
      <c r="FQ19" s="603">
        <v>282519.89</v>
      </c>
      <c r="FR19" s="603">
        <v>317359311.39000005</v>
      </c>
      <c r="FS19" s="603">
        <v>1476027.18</v>
      </c>
      <c r="FT19" s="603">
        <v>8023207.04</v>
      </c>
      <c r="FU19" s="603">
        <v>3903730.98</v>
      </c>
      <c r="FV19" s="603">
        <v>5523748.6500000004</v>
      </c>
      <c r="FW19" s="603">
        <v>1454847.59</v>
      </c>
      <c r="FX19" s="603">
        <v>6451902.8300000001</v>
      </c>
      <c r="FY19" s="603">
        <v>3530965.89</v>
      </c>
      <c r="FZ19" s="603">
        <v>2915131.11</v>
      </c>
      <c r="GA19" s="603">
        <v>2534437.9300000002</v>
      </c>
      <c r="GB19" s="603">
        <v>13204854.140000001</v>
      </c>
      <c r="GC19" s="603">
        <v>2481014.5700000003</v>
      </c>
      <c r="GD19" s="603">
        <v>2025726.8699999999</v>
      </c>
      <c r="GE19" s="603">
        <v>1152319.46</v>
      </c>
      <c r="GF19" s="603">
        <v>85538320.359999999</v>
      </c>
      <c r="GG19" s="603">
        <v>2516392.2599999998</v>
      </c>
      <c r="GH19" s="603">
        <v>1710810.75</v>
      </c>
      <c r="GI19" s="603">
        <v>23262889.93</v>
      </c>
      <c r="GJ19" s="603">
        <v>2889724.21</v>
      </c>
      <c r="GK19" s="603">
        <v>1957454.94</v>
      </c>
      <c r="GL19" s="603">
        <v>1896519.2</v>
      </c>
      <c r="GM19" s="603">
        <v>20430246.09</v>
      </c>
      <c r="GN19" s="603">
        <v>1687590.1300000001</v>
      </c>
      <c r="GO19" s="603">
        <v>1022687.35</v>
      </c>
      <c r="GP19" s="603">
        <v>882232.08</v>
      </c>
      <c r="GQ19" s="603">
        <v>937192.02</v>
      </c>
      <c r="GR19" s="603">
        <v>67961216.560000002</v>
      </c>
      <c r="GS19" s="603">
        <v>4176291.9</v>
      </c>
      <c r="GT19" s="603">
        <v>1560355.54</v>
      </c>
      <c r="GU19" s="603">
        <v>6969582.96</v>
      </c>
      <c r="GV19" s="603">
        <v>772598.34</v>
      </c>
      <c r="GW19" s="603">
        <v>3639387.1799999997</v>
      </c>
      <c r="GX19" s="603">
        <v>3055282.79</v>
      </c>
      <c r="GY19" s="603">
        <v>1622320.13</v>
      </c>
      <c r="GZ19" s="603">
        <v>59603663.120000005</v>
      </c>
      <c r="HA19" s="603">
        <v>1131021.28</v>
      </c>
      <c r="HB19" s="603">
        <v>2849612.12</v>
      </c>
      <c r="HC19" s="603">
        <v>1973890.77</v>
      </c>
      <c r="HD19" s="603">
        <v>205027396.52000001</v>
      </c>
      <c r="HE19" s="603">
        <v>4008377.26</v>
      </c>
      <c r="HF19" s="603">
        <v>10574144.720000001</v>
      </c>
      <c r="HG19" s="603">
        <v>16274860.67</v>
      </c>
      <c r="HH19" s="603">
        <v>4877754.79</v>
      </c>
      <c r="HI19" s="603">
        <v>7611474.7199999997</v>
      </c>
      <c r="HJ19" s="603">
        <v>1578964.94</v>
      </c>
      <c r="HK19" s="603">
        <v>1554742.11</v>
      </c>
      <c r="HL19" s="603">
        <v>124996923.81</v>
      </c>
      <c r="HM19" s="603">
        <v>5455105.1399999997</v>
      </c>
      <c r="HN19" s="603">
        <v>18034941.050000001</v>
      </c>
      <c r="HO19" s="603">
        <v>4134384.88</v>
      </c>
      <c r="HP19" s="603">
        <v>2526368.2999999998</v>
      </c>
      <c r="HQ19" s="603">
        <v>2121776.2999999998</v>
      </c>
      <c r="HR19" s="603">
        <v>3829427.81</v>
      </c>
      <c r="HS19" s="603">
        <v>1482962.08</v>
      </c>
      <c r="HT19" s="603">
        <v>127420732.88999999</v>
      </c>
      <c r="HU19" s="603">
        <v>26080540.329999998</v>
      </c>
      <c r="HV19" s="603">
        <v>3606680.06</v>
      </c>
      <c r="HW19" s="603">
        <v>1689621.12</v>
      </c>
      <c r="HX19" s="603">
        <v>1489137.41</v>
      </c>
      <c r="HY19" s="603">
        <v>631391.31999999995</v>
      </c>
      <c r="HZ19" s="603">
        <v>19018719.579999998</v>
      </c>
      <c r="IA19" s="603">
        <v>2435446.7200000002</v>
      </c>
      <c r="IB19" s="603">
        <v>1188217.6000000001</v>
      </c>
      <c r="IC19" s="603">
        <v>1620236.41</v>
      </c>
      <c r="ID19" s="603">
        <v>2445588.54</v>
      </c>
      <c r="IE19" s="603">
        <v>6222437.0899999999</v>
      </c>
      <c r="IF19" s="603">
        <v>334071.01</v>
      </c>
      <c r="IG19" s="603">
        <v>2708241.39</v>
      </c>
      <c r="IH19" s="603">
        <v>1606200.93</v>
      </c>
      <c r="II19" s="603">
        <v>1242350.1200000001</v>
      </c>
      <c r="IJ19" s="603">
        <v>107425682.83000001</v>
      </c>
      <c r="IK19" s="603">
        <v>19054653.050000001</v>
      </c>
      <c r="IL19" s="603">
        <v>5056295.1100000003</v>
      </c>
      <c r="IM19" s="603">
        <v>13389663.859999999</v>
      </c>
      <c r="IN19" s="603">
        <v>16141756.509999998</v>
      </c>
      <c r="IO19" s="603">
        <v>2381780.9500000002</v>
      </c>
      <c r="IP19" s="603">
        <v>2399665.87</v>
      </c>
      <c r="IQ19" s="603">
        <v>1913969.19</v>
      </c>
      <c r="IR19" s="603">
        <v>1172548.52</v>
      </c>
      <c r="IS19" s="603">
        <v>1766135.5</v>
      </c>
      <c r="IT19" s="603">
        <v>1877130.51</v>
      </c>
      <c r="IU19" s="603">
        <v>243412098.16</v>
      </c>
      <c r="IV19" s="603">
        <v>34127426.119999997</v>
      </c>
      <c r="IW19" s="603">
        <v>4845787.66</v>
      </c>
      <c r="IX19" s="603">
        <v>2722681.73</v>
      </c>
      <c r="IY19" s="603">
        <v>2698396.3</v>
      </c>
      <c r="IZ19" s="603">
        <v>1462434.87</v>
      </c>
      <c r="JA19" s="603">
        <v>1947818.55</v>
      </c>
      <c r="JB19" s="603">
        <v>696567</v>
      </c>
      <c r="JC19" s="603">
        <v>1067287.78</v>
      </c>
      <c r="JD19" s="603">
        <v>3650447.51</v>
      </c>
      <c r="JE19" s="603">
        <v>2847385.46</v>
      </c>
      <c r="JF19" s="603">
        <v>1293279.1000000001</v>
      </c>
      <c r="JG19" s="603">
        <v>43764572.509999998</v>
      </c>
      <c r="JH19" s="603">
        <v>23381262.449999999</v>
      </c>
      <c r="JI19" s="603">
        <v>1359891.3</v>
      </c>
      <c r="JJ19" s="603">
        <v>1042265.72</v>
      </c>
      <c r="JK19" s="603">
        <v>1317809.7</v>
      </c>
      <c r="JL19" s="603">
        <v>954627.28</v>
      </c>
      <c r="JM19" s="603">
        <v>50791723.090000004</v>
      </c>
      <c r="JN19" s="603">
        <v>688336.57</v>
      </c>
      <c r="JO19" s="603">
        <v>2028180.91</v>
      </c>
      <c r="JP19" s="603">
        <v>4254849.21</v>
      </c>
      <c r="JQ19" s="603">
        <v>1514759.61</v>
      </c>
      <c r="JR19" s="603">
        <v>4992368.6100000003</v>
      </c>
      <c r="JS19" s="603">
        <v>1071930.3699999999</v>
      </c>
      <c r="JT19" s="603">
        <v>116861165.61</v>
      </c>
      <c r="JU19" s="603">
        <v>40552275.579999998</v>
      </c>
      <c r="JV19" s="603">
        <v>2868378.84</v>
      </c>
      <c r="JW19" s="603">
        <v>1722933.71</v>
      </c>
      <c r="JX19" s="603">
        <v>3685910.81</v>
      </c>
      <c r="JY19" s="603">
        <v>1061185.24</v>
      </c>
      <c r="JZ19" s="603">
        <v>10807630.18</v>
      </c>
      <c r="KA19" s="603">
        <v>10387758.43</v>
      </c>
      <c r="KB19" s="603">
        <v>3398560.57</v>
      </c>
      <c r="KC19" s="603">
        <v>3232378.65</v>
      </c>
      <c r="KD19" s="603">
        <v>2779347.85</v>
      </c>
      <c r="KE19" s="603">
        <v>2399580.6</v>
      </c>
      <c r="KF19" s="603">
        <v>706782.22</v>
      </c>
      <c r="KG19" s="603">
        <v>237890.64</v>
      </c>
      <c r="KH19" s="603">
        <v>2049819.68</v>
      </c>
      <c r="KI19" s="603">
        <v>1524674.8</v>
      </c>
      <c r="KJ19" s="603">
        <v>239316638.54000002</v>
      </c>
      <c r="KK19" s="603">
        <v>21713206.870000001</v>
      </c>
      <c r="KL19" s="603">
        <v>4732021.8899999997</v>
      </c>
      <c r="KM19" s="603">
        <v>1807972</v>
      </c>
      <c r="KN19" s="603">
        <v>10559200.99</v>
      </c>
      <c r="KO19" s="603">
        <v>10750031.65</v>
      </c>
      <c r="KP19" s="603">
        <v>31834943.09</v>
      </c>
      <c r="KQ19" s="603">
        <v>1799009.53</v>
      </c>
      <c r="KR19" s="603">
        <v>2098864.58</v>
      </c>
      <c r="KS19" s="603">
        <v>45807035.270000003</v>
      </c>
      <c r="KT19" s="603">
        <v>2150180.1</v>
      </c>
      <c r="KU19" s="603">
        <v>4211688.59</v>
      </c>
      <c r="KV19" s="603">
        <v>20623146.549999997</v>
      </c>
      <c r="KW19" s="603">
        <v>2499393.15</v>
      </c>
      <c r="KX19" s="603">
        <v>1696976.64</v>
      </c>
      <c r="KY19" s="603">
        <v>108397551.84999999</v>
      </c>
      <c r="KZ19" s="603">
        <v>6050282.3899999997</v>
      </c>
      <c r="LA19" s="603">
        <v>69071852.150000006</v>
      </c>
      <c r="LB19" s="603">
        <v>2315902.33</v>
      </c>
      <c r="LC19" s="603">
        <v>1310918.6100000001</v>
      </c>
      <c r="LD19" s="603">
        <v>5910044.0099999998</v>
      </c>
      <c r="LE19" s="603">
        <v>4018012.02</v>
      </c>
      <c r="LF19" s="603">
        <v>2270954.96</v>
      </c>
      <c r="LG19" s="603">
        <v>1703582.54</v>
      </c>
      <c r="LH19" s="603">
        <v>1856219.78</v>
      </c>
      <c r="LI19" s="603">
        <v>185733396.51000002</v>
      </c>
      <c r="LJ19" s="603">
        <v>24054500.989999998</v>
      </c>
      <c r="LK19" s="603">
        <v>59622269.689999998</v>
      </c>
      <c r="LL19" s="603">
        <v>36530086.710000001</v>
      </c>
      <c r="LM19" s="603">
        <v>5292474.7</v>
      </c>
      <c r="LN19" s="603">
        <v>2382738.46</v>
      </c>
      <c r="LO19" s="603">
        <v>880755.23</v>
      </c>
      <c r="LP19" s="603">
        <v>2966473.98</v>
      </c>
      <c r="LQ19" s="603">
        <v>2569765.44</v>
      </c>
      <c r="LR19" s="603">
        <v>6199409.5599999996</v>
      </c>
      <c r="LS19" s="603">
        <v>1946751.99</v>
      </c>
      <c r="LT19" s="603">
        <v>48477942.469999999</v>
      </c>
      <c r="LU19" s="603">
        <v>2829328.22</v>
      </c>
      <c r="LV19" s="603">
        <v>857189.98</v>
      </c>
      <c r="LW19" s="603">
        <v>112925482.81</v>
      </c>
      <c r="LX19" s="603">
        <v>59829401.030000001</v>
      </c>
      <c r="LY19" s="603">
        <v>208358380.03</v>
      </c>
      <c r="LZ19" s="603">
        <v>37420964.079999998</v>
      </c>
      <c r="MA19" s="603">
        <v>10413193.08</v>
      </c>
      <c r="MB19" s="603">
        <v>6750109.3899999997</v>
      </c>
      <c r="MC19" s="603">
        <v>4626221.34</v>
      </c>
      <c r="MD19" s="603">
        <v>3521264.07</v>
      </c>
      <c r="ME19" s="603">
        <v>4614402.45</v>
      </c>
      <c r="MF19" s="603">
        <v>7183412.3399999999</v>
      </c>
      <c r="MG19" s="603">
        <v>22163173.710000001</v>
      </c>
      <c r="MH19" s="603">
        <v>1967307.93</v>
      </c>
      <c r="MI19" s="603">
        <v>259153548.44</v>
      </c>
      <c r="MJ19" s="603">
        <v>4300061.96</v>
      </c>
      <c r="MK19" s="603">
        <v>2203469.4299999997</v>
      </c>
      <c r="ML19" s="603">
        <v>1547186.92</v>
      </c>
      <c r="MM19" s="603">
        <v>1459970.8</v>
      </c>
      <c r="MN19" s="603">
        <v>3295416.9899999998</v>
      </c>
      <c r="MO19" s="603">
        <v>2396472.14</v>
      </c>
      <c r="MP19" s="603">
        <v>2572644.4900000002</v>
      </c>
      <c r="MQ19" s="603">
        <v>6059372.2999999998</v>
      </c>
      <c r="MR19" s="603">
        <v>2129548.84</v>
      </c>
      <c r="MS19" s="603">
        <v>2489678.38</v>
      </c>
      <c r="MT19" s="603">
        <v>2631310.11</v>
      </c>
      <c r="MU19" s="603">
        <v>104118840.7</v>
      </c>
      <c r="MV19" s="603">
        <v>2931155.0700000003</v>
      </c>
      <c r="MW19" s="603">
        <v>2680719.46</v>
      </c>
      <c r="MX19" s="603">
        <v>5177628.1100000003</v>
      </c>
      <c r="MY19" s="603">
        <v>5781887.6699999999</v>
      </c>
      <c r="MZ19" s="603">
        <v>1829898.59</v>
      </c>
      <c r="NA19" s="603">
        <v>18880083.25</v>
      </c>
      <c r="NB19" s="603">
        <v>5988145.71</v>
      </c>
      <c r="NC19" s="603">
        <v>3492449.5599999996</v>
      </c>
      <c r="ND19" s="603">
        <v>780037.53</v>
      </c>
      <c r="NE19" s="603">
        <v>806088.46</v>
      </c>
      <c r="NF19" s="603">
        <v>259209214.15000001</v>
      </c>
      <c r="NG19" s="603">
        <v>25363488.560000002</v>
      </c>
      <c r="NH19" s="603">
        <v>2667765.2800000003</v>
      </c>
      <c r="NI19" s="603">
        <v>81188110.560000002</v>
      </c>
      <c r="NJ19" s="603">
        <v>1672949.57</v>
      </c>
      <c r="NK19" s="603">
        <v>7183392.7599999998</v>
      </c>
      <c r="NL19" s="603">
        <v>42641562.830000006</v>
      </c>
      <c r="NM19" s="603">
        <v>17500628.859999999</v>
      </c>
      <c r="NN19" s="603">
        <v>989208.97</v>
      </c>
      <c r="NO19" s="603">
        <v>4220478.95</v>
      </c>
      <c r="NP19" s="603">
        <v>4026325.78</v>
      </c>
      <c r="NQ19" s="603">
        <v>4524581.84</v>
      </c>
      <c r="NR19" s="603">
        <v>54104714.370000005</v>
      </c>
      <c r="NS19" s="603">
        <v>623478.68999999994</v>
      </c>
      <c r="NT19" s="603">
        <v>1471443.85</v>
      </c>
      <c r="NU19" s="603">
        <v>1373035.49</v>
      </c>
      <c r="NV19" s="603">
        <v>1571043.7999999998</v>
      </c>
      <c r="NW19" s="603">
        <v>379691.27</v>
      </c>
      <c r="NX19" s="603">
        <v>878549.5</v>
      </c>
      <c r="NY19" s="603">
        <v>92242182.109999999</v>
      </c>
      <c r="NZ19" s="603">
        <v>34193681.280000001</v>
      </c>
      <c r="OA19" s="603">
        <v>1950354.8499999999</v>
      </c>
      <c r="OB19" s="603">
        <v>1671429.98</v>
      </c>
      <c r="OC19" s="603">
        <v>1637763</v>
      </c>
      <c r="OD19" s="603">
        <v>2481823.08</v>
      </c>
      <c r="OE19" s="603">
        <v>621091.47</v>
      </c>
      <c r="OF19" s="603">
        <v>150758738.44000003</v>
      </c>
      <c r="OG19" s="603">
        <v>24799425.959999997</v>
      </c>
      <c r="OH19" s="603">
        <v>4380655.3899999997</v>
      </c>
      <c r="OI19" s="603">
        <v>33225352.010000002</v>
      </c>
      <c r="OJ19" s="603">
        <v>2735044.74</v>
      </c>
      <c r="OK19" s="603">
        <v>3368118.35</v>
      </c>
      <c r="OL19" s="603">
        <v>10126411.58</v>
      </c>
      <c r="OM19" s="603">
        <v>1355050.41</v>
      </c>
      <c r="ON19" s="603">
        <v>3895913.39</v>
      </c>
      <c r="OO19" s="603">
        <v>139947311.17000002</v>
      </c>
      <c r="OP19" s="603">
        <v>18300953.16</v>
      </c>
      <c r="OQ19" s="603">
        <v>40759452.760000005</v>
      </c>
      <c r="OR19" s="603">
        <v>5459607.75</v>
      </c>
      <c r="OS19" s="603">
        <v>3382254.12</v>
      </c>
      <c r="OT19" s="603">
        <v>2248663.14</v>
      </c>
      <c r="OU19" s="603">
        <v>62301218.950000003</v>
      </c>
      <c r="OV19" s="603">
        <v>1160313.79</v>
      </c>
      <c r="OW19" s="603">
        <v>2912057.69</v>
      </c>
      <c r="OX19" s="603">
        <v>2441654.37</v>
      </c>
      <c r="OY19" s="603">
        <v>3794265.09</v>
      </c>
      <c r="OZ19" s="603">
        <v>30960574.940000001</v>
      </c>
      <c r="PA19" s="603">
        <v>1946071.18</v>
      </c>
      <c r="PB19" s="603">
        <v>2962613.02</v>
      </c>
      <c r="PC19" s="603">
        <v>1466400.24</v>
      </c>
      <c r="PD19" s="603">
        <v>94369337.199999988</v>
      </c>
      <c r="PE19" s="603">
        <v>2279165.7400000002</v>
      </c>
      <c r="PF19" s="603">
        <v>5581168.79</v>
      </c>
      <c r="PG19" s="603">
        <v>1118632.94</v>
      </c>
      <c r="PH19" s="603">
        <v>3771477.7199999997</v>
      </c>
      <c r="PI19" s="603">
        <v>13263077.170000002</v>
      </c>
      <c r="PJ19" s="603">
        <v>3251777.99</v>
      </c>
      <c r="PK19" s="603">
        <v>2764701.42</v>
      </c>
      <c r="PL19" s="603">
        <v>2955837.34</v>
      </c>
      <c r="PM19" s="603">
        <v>5100071.4000000004</v>
      </c>
      <c r="PN19" s="603">
        <v>4196929.7</v>
      </c>
      <c r="PO19" s="603">
        <v>10203926.25</v>
      </c>
      <c r="PP19" s="603">
        <v>2348391.34</v>
      </c>
      <c r="PQ19" s="603">
        <v>25457941.039999999</v>
      </c>
      <c r="PR19" s="603">
        <v>2000754.96</v>
      </c>
      <c r="PS19" s="603">
        <v>1753370.09</v>
      </c>
      <c r="PT19" s="603">
        <v>1550630.3099999998</v>
      </c>
      <c r="PU19" s="603">
        <v>658192.63</v>
      </c>
      <c r="PV19" s="603">
        <v>369592741.39999998</v>
      </c>
      <c r="PW19" s="603">
        <v>3726853</v>
      </c>
      <c r="PX19" s="603">
        <v>2680514.42</v>
      </c>
      <c r="PY19" s="603">
        <v>6998050.0700000003</v>
      </c>
      <c r="PZ19" s="603">
        <v>46294572.150000006</v>
      </c>
      <c r="QA19" s="603">
        <v>3048959.05</v>
      </c>
      <c r="QB19" s="603">
        <v>9486770.8200000003</v>
      </c>
      <c r="QC19" s="603">
        <v>3530775.3</v>
      </c>
      <c r="QD19" s="603">
        <v>12258932.98</v>
      </c>
      <c r="QE19" s="603">
        <v>1514542.97</v>
      </c>
      <c r="QF19" s="603">
        <v>14824223.9</v>
      </c>
      <c r="QG19" s="603">
        <v>4969150.75</v>
      </c>
      <c r="QH19" s="603">
        <v>3534400.5700000003</v>
      </c>
      <c r="QI19" s="603">
        <v>2490476.2800000003</v>
      </c>
      <c r="QJ19" s="603">
        <v>6037738.4199999999</v>
      </c>
      <c r="QK19" s="603">
        <v>3718641.4299999997</v>
      </c>
      <c r="QL19" s="603">
        <v>3306402.22</v>
      </c>
      <c r="QM19" s="603">
        <v>2251270.7200000002</v>
      </c>
      <c r="QN19" s="603">
        <v>1568670.87</v>
      </c>
      <c r="QO19" s="603">
        <v>25761390.109999999</v>
      </c>
      <c r="QP19" s="603">
        <v>31849872.43</v>
      </c>
      <c r="QQ19" s="603">
        <v>1802059.07</v>
      </c>
      <c r="QR19" s="603">
        <v>1201486.03</v>
      </c>
      <c r="QS19" s="603">
        <v>696588.73</v>
      </c>
      <c r="QT19" s="603">
        <v>923794.49</v>
      </c>
      <c r="QU19" s="603">
        <v>1293218.5900000001</v>
      </c>
      <c r="QV19" s="603">
        <v>132751943.83</v>
      </c>
      <c r="QW19" s="603">
        <v>1951121.41</v>
      </c>
      <c r="QX19" s="603">
        <v>6848676.79</v>
      </c>
      <c r="QY19" s="603">
        <v>3961155.92</v>
      </c>
      <c r="QZ19" s="603">
        <v>4911901.05</v>
      </c>
      <c r="RA19" s="603">
        <v>15494460.210000001</v>
      </c>
      <c r="RB19" s="603">
        <v>3743055.86</v>
      </c>
      <c r="RC19" s="603">
        <v>11538980.57</v>
      </c>
      <c r="RD19" s="603">
        <v>8170382.5300000003</v>
      </c>
      <c r="RE19" s="603">
        <v>1457689.2000000002</v>
      </c>
      <c r="RF19" s="603">
        <v>5064562.1399999997</v>
      </c>
      <c r="RG19" s="603">
        <v>2159855.6800000002</v>
      </c>
      <c r="RH19" s="603">
        <v>1315374.8599999999</v>
      </c>
      <c r="RI19" s="603">
        <v>222652241.87</v>
      </c>
      <c r="RJ19" s="603">
        <v>17739186.369999997</v>
      </c>
      <c r="RK19" s="603">
        <v>4553166.38</v>
      </c>
      <c r="RL19" s="603">
        <v>4588153.5600000005</v>
      </c>
      <c r="RM19" s="603">
        <v>3676242.54</v>
      </c>
      <c r="RN19" s="603">
        <v>5070449.97</v>
      </c>
      <c r="RO19" s="603">
        <v>20501370.27</v>
      </c>
      <c r="RP19" s="603">
        <v>2812595.82</v>
      </c>
      <c r="RQ19" s="603">
        <v>3854942.52</v>
      </c>
      <c r="RR19" s="603">
        <v>17174435.280000001</v>
      </c>
      <c r="RS19" s="603">
        <v>22394812.25</v>
      </c>
      <c r="RT19" s="603">
        <v>2004147.01</v>
      </c>
      <c r="RU19" s="603">
        <v>2119339.52</v>
      </c>
      <c r="RV19" s="603">
        <v>4941089.54</v>
      </c>
      <c r="RW19" s="603">
        <v>2343088.2799999998</v>
      </c>
      <c r="RX19" s="603">
        <v>2104704.5599999996</v>
      </c>
      <c r="RY19" s="603">
        <v>3230996.05</v>
      </c>
      <c r="RZ19" s="603">
        <v>1571279.9200000002</v>
      </c>
      <c r="SA19" s="603">
        <v>856304.22</v>
      </c>
      <c r="SB19" s="603">
        <v>1401310.6099999999</v>
      </c>
      <c r="SC19" s="603">
        <v>76311171.670000002</v>
      </c>
      <c r="SD19" s="603">
        <v>4874243.08</v>
      </c>
      <c r="SE19" s="603">
        <v>2808115.76</v>
      </c>
      <c r="SF19" s="603">
        <v>1270293.7</v>
      </c>
      <c r="SG19" s="603">
        <v>2213002.7000000002</v>
      </c>
      <c r="SH19" s="603">
        <v>7969696.1300000008</v>
      </c>
      <c r="SI19" s="603">
        <v>2692091.32</v>
      </c>
      <c r="SJ19" s="603">
        <v>6813693.1799999997</v>
      </c>
      <c r="SK19" s="603">
        <v>2450230.11</v>
      </c>
      <c r="SL19" s="603">
        <v>1720889.44</v>
      </c>
      <c r="SM19" s="603">
        <v>15649889.66</v>
      </c>
      <c r="SN19" s="603">
        <v>1058001.17</v>
      </c>
      <c r="SO19" s="603">
        <v>64319657.630000003</v>
      </c>
      <c r="SP19" s="603">
        <v>4453038.6100000003</v>
      </c>
      <c r="SQ19" s="603">
        <v>3278348</v>
      </c>
      <c r="SR19" s="603">
        <v>11893271.73</v>
      </c>
      <c r="SS19" s="603">
        <v>2274758.77</v>
      </c>
      <c r="ST19" s="603">
        <v>2992827.29</v>
      </c>
      <c r="SU19" s="603">
        <v>2743360.21</v>
      </c>
      <c r="SV19" s="603">
        <v>987929.9</v>
      </c>
      <c r="SW19" s="603">
        <v>125287697.60000001</v>
      </c>
      <c r="SX19" s="603">
        <v>2301505.7799999998</v>
      </c>
      <c r="SY19" s="603">
        <v>7464311.8099999996</v>
      </c>
      <c r="SZ19" s="603">
        <v>4562365.9800000004</v>
      </c>
      <c r="TA19" s="603">
        <v>1310611.28</v>
      </c>
      <c r="TB19" s="603">
        <v>1241832.32</v>
      </c>
      <c r="TC19" s="603">
        <v>3663096.4899999998</v>
      </c>
      <c r="TD19" s="603">
        <v>12174258.130000001</v>
      </c>
      <c r="TE19" s="603">
        <v>3334283.54</v>
      </c>
      <c r="TF19" s="603">
        <v>2686846.57</v>
      </c>
      <c r="TG19" s="603">
        <v>4300964.95</v>
      </c>
      <c r="TH19" s="603">
        <v>6760203.46</v>
      </c>
      <c r="TI19" s="603">
        <v>2452919.15</v>
      </c>
      <c r="TJ19" s="603">
        <v>1565766.85</v>
      </c>
      <c r="TK19" s="603">
        <v>262632779.5</v>
      </c>
      <c r="TL19" s="603">
        <v>5611008.75</v>
      </c>
      <c r="TM19" s="603">
        <v>2152827.2199999997</v>
      </c>
      <c r="TN19" s="603">
        <v>12670685.08</v>
      </c>
      <c r="TO19" s="603">
        <v>9122616.0099999998</v>
      </c>
      <c r="TP19" s="603">
        <v>3166489.14</v>
      </c>
      <c r="TQ19" s="603">
        <v>693785.97</v>
      </c>
      <c r="TR19" s="603">
        <v>50985285.710000001</v>
      </c>
      <c r="TS19" s="603">
        <v>2308501.2000000002</v>
      </c>
      <c r="TT19" s="603">
        <v>8354153.3300000001</v>
      </c>
      <c r="TU19" s="603">
        <v>12545987.029999999</v>
      </c>
      <c r="TV19" s="603">
        <v>2679312.4500000002</v>
      </c>
      <c r="TW19" s="603">
        <v>1978694.54</v>
      </c>
      <c r="TX19" s="603">
        <v>2535255.27</v>
      </c>
      <c r="TY19" s="603">
        <v>4229791.42</v>
      </c>
      <c r="TZ19" s="603">
        <v>3133791.9099999997</v>
      </c>
      <c r="UA19" s="603">
        <v>31785414.300000004</v>
      </c>
      <c r="UB19" s="603">
        <v>3906396.89</v>
      </c>
      <c r="UC19" s="603">
        <v>81743728.589999989</v>
      </c>
      <c r="UD19" s="603">
        <v>10123431.390000001</v>
      </c>
      <c r="UE19" s="603">
        <v>1997894.54</v>
      </c>
      <c r="UF19" s="603">
        <v>2928960.28</v>
      </c>
      <c r="UG19" s="603">
        <v>66609552.789999999</v>
      </c>
      <c r="UH19" s="603">
        <v>2028674.59</v>
      </c>
      <c r="UI19" s="603">
        <v>1362346.07</v>
      </c>
      <c r="UJ19" s="603">
        <v>1757623.42</v>
      </c>
      <c r="UK19" s="603">
        <v>2588630.1</v>
      </c>
      <c r="UL19" s="603">
        <v>65042166.780000001</v>
      </c>
      <c r="UM19" s="603">
        <v>6561885.4399999995</v>
      </c>
      <c r="UN19" s="603">
        <v>3632269.26</v>
      </c>
      <c r="UO19" s="603">
        <v>11361083.49</v>
      </c>
      <c r="UP19" s="603">
        <v>5939768.6500000004</v>
      </c>
      <c r="UQ19" s="603">
        <v>3225064.0999999996</v>
      </c>
      <c r="UR19" s="603">
        <v>449114814.34000003</v>
      </c>
      <c r="US19" s="603">
        <v>5350047.74</v>
      </c>
      <c r="UT19" s="603">
        <v>3938394.14</v>
      </c>
      <c r="UU19" s="603">
        <v>43880694.089999996</v>
      </c>
      <c r="UV19" s="603">
        <v>523835.22</v>
      </c>
      <c r="UW19" s="603">
        <v>3263177.01</v>
      </c>
      <c r="UX19" s="603">
        <v>13394057.32</v>
      </c>
      <c r="UY19" s="603">
        <v>2393871.29</v>
      </c>
      <c r="UZ19" s="603">
        <v>2327818.63</v>
      </c>
      <c r="VA19" s="603">
        <v>3430076.04</v>
      </c>
      <c r="VB19" s="603">
        <v>4696897.67</v>
      </c>
      <c r="VC19" s="603">
        <v>15463074.23</v>
      </c>
      <c r="VD19" s="603">
        <v>4403751.9099999992</v>
      </c>
      <c r="VE19" s="603">
        <v>10138761.74</v>
      </c>
      <c r="VF19" s="603">
        <v>3335535.42</v>
      </c>
      <c r="VG19" s="603">
        <v>1645505.73</v>
      </c>
      <c r="VH19" s="603">
        <v>1433580.54</v>
      </c>
      <c r="VI19" s="603">
        <v>2287568.91</v>
      </c>
      <c r="VJ19" s="603">
        <v>20670613.850000001</v>
      </c>
      <c r="VK19" s="603">
        <v>1872525.27</v>
      </c>
      <c r="VL19" s="603">
        <v>1814264.84</v>
      </c>
      <c r="VM19" s="603">
        <v>1288031.3700000001</v>
      </c>
      <c r="VN19" s="603">
        <v>144565975.59999999</v>
      </c>
      <c r="VO19" s="603">
        <v>2438193.94</v>
      </c>
      <c r="VP19" s="603">
        <v>3429835.15</v>
      </c>
      <c r="VQ19" s="603">
        <v>5385769.5599999996</v>
      </c>
      <c r="VR19" s="603">
        <v>19046696.59</v>
      </c>
      <c r="VS19" s="603">
        <v>4156896.51</v>
      </c>
      <c r="VT19" s="603">
        <v>3741868.19</v>
      </c>
      <c r="VU19" s="603">
        <v>3293123.44</v>
      </c>
      <c r="VV19" s="603">
        <v>4604693.8400000008</v>
      </c>
      <c r="VW19" s="603">
        <v>49342470.009999998</v>
      </c>
      <c r="VX19" s="603">
        <v>2856982.45</v>
      </c>
      <c r="VY19" s="603">
        <v>7881607.7599999998</v>
      </c>
      <c r="VZ19" s="603">
        <v>3538650.7</v>
      </c>
      <c r="WA19" s="603">
        <v>2700345.17</v>
      </c>
      <c r="WB19" s="603">
        <v>1995438.0800000001</v>
      </c>
      <c r="WC19" s="603">
        <v>721961061.38</v>
      </c>
      <c r="WD19" s="603">
        <v>10273638.220000001</v>
      </c>
      <c r="WE19" s="603">
        <v>5078978.53</v>
      </c>
      <c r="WF19" s="603">
        <v>3505300.84</v>
      </c>
      <c r="WG19" s="603">
        <v>2100583.1799999997</v>
      </c>
      <c r="WH19" s="603">
        <v>4421431.58</v>
      </c>
      <c r="WI19" s="603">
        <v>10637605.930000002</v>
      </c>
      <c r="WJ19" s="603">
        <v>12681997.49</v>
      </c>
      <c r="WK19" s="603">
        <v>4882186.5999999996</v>
      </c>
      <c r="WL19" s="603">
        <v>6752693.6000000006</v>
      </c>
      <c r="WM19" s="603">
        <v>2915490.4699999997</v>
      </c>
      <c r="WN19" s="603">
        <v>25807079.949999999</v>
      </c>
      <c r="WO19" s="603">
        <v>3891656.45</v>
      </c>
      <c r="WP19" s="603">
        <v>7311268.0899999999</v>
      </c>
      <c r="WQ19" s="603">
        <v>30539285.720000003</v>
      </c>
      <c r="WR19" s="603">
        <v>4428356</v>
      </c>
      <c r="WS19" s="603">
        <v>5373831.5099999998</v>
      </c>
      <c r="WT19" s="603">
        <v>6408214.7000000002</v>
      </c>
      <c r="WU19" s="603">
        <v>2444734.4899999998</v>
      </c>
      <c r="WV19" s="603">
        <v>14177890.52</v>
      </c>
      <c r="WW19" s="603">
        <v>51679620.370000005</v>
      </c>
      <c r="WX19" s="603">
        <v>2552476.8000000003</v>
      </c>
      <c r="WY19" s="603">
        <v>1675195.8399999999</v>
      </c>
      <c r="WZ19" s="603">
        <v>2939949.35</v>
      </c>
      <c r="XA19" s="603">
        <v>2948538.11</v>
      </c>
      <c r="XB19" s="603">
        <v>1893572.9800000002</v>
      </c>
      <c r="XC19" s="603">
        <v>2312380.4500000002</v>
      </c>
      <c r="XD19" s="603">
        <v>2648641.1800000002</v>
      </c>
      <c r="XE19" s="603">
        <v>57361132.959999993</v>
      </c>
      <c r="XF19" s="603">
        <v>2051423.65</v>
      </c>
      <c r="XG19" s="603">
        <v>1426873.76</v>
      </c>
      <c r="XH19" s="603">
        <v>977413.56</v>
      </c>
      <c r="XI19" s="603">
        <v>1799755.64</v>
      </c>
      <c r="XJ19" s="603">
        <v>215700284.26000002</v>
      </c>
      <c r="XK19" s="603">
        <v>4883477.08</v>
      </c>
      <c r="XL19" s="603">
        <v>4857422.6100000003</v>
      </c>
      <c r="XM19" s="603">
        <v>38495193.759999998</v>
      </c>
      <c r="XN19" s="603">
        <v>3944883.9</v>
      </c>
      <c r="XO19" s="603">
        <v>6532865.21</v>
      </c>
      <c r="XP19" s="603">
        <v>16540079.299999999</v>
      </c>
      <c r="XQ19" s="603">
        <v>3321640.42</v>
      </c>
      <c r="XR19" s="603">
        <v>3756524.56</v>
      </c>
      <c r="XS19" s="603">
        <v>11030972.959999999</v>
      </c>
      <c r="XT19" s="603">
        <v>8622891.0099999998</v>
      </c>
      <c r="XU19" s="603">
        <v>1833638.69</v>
      </c>
      <c r="XV19" s="603">
        <v>2506404.91</v>
      </c>
      <c r="XW19" s="603">
        <v>3576662.58</v>
      </c>
      <c r="XX19" s="603">
        <v>2788033.58</v>
      </c>
      <c r="XY19" s="603">
        <v>5317784.47</v>
      </c>
      <c r="XZ19" s="603">
        <v>1555332.52</v>
      </c>
      <c r="YA19" s="603">
        <v>1865770.4500000002</v>
      </c>
      <c r="YB19" s="603">
        <v>1671400.67</v>
      </c>
      <c r="YC19" s="603">
        <v>1387788.06</v>
      </c>
      <c r="YD19" s="603">
        <v>2281488.9900000002</v>
      </c>
      <c r="YE19" s="603">
        <v>2030322.1</v>
      </c>
      <c r="YF19" s="603">
        <v>1542864.8</v>
      </c>
      <c r="YG19" s="603">
        <v>235334951.91</v>
      </c>
      <c r="YH19" s="603">
        <v>2986854.36</v>
      </c>
      <c r="YI19" s="603">
        <v>9410937.3399999999</v>
      </c>
      <c r="YJ19" s="603">
        <v>3025968.85</v>
      </c>
      <c r="YK19" s="603">
        <v>24270606.48</v>
      </c>
      <c r="YL19" s="603">
        <v>2882742.29</v>
      </c>
      <c r="YM19" s="603">
        <v>7832412.8999999994</v>
      </c>
      <c r="YN19" s="603">
        <v>1169701.06</v>
      </c>
      <c r="YO19" s="603">
        <v>24901591.75</v>
      </c>
      <c r="YP19" s="603">
        <v>19098549.68</v>
      </c>
      <c r="YQ19" s="603">
        <v>5101327.72</v>
      </c>
      <c r="YR19" s="603">
        <v>3506421.54</v>
      </c>
      <c r="YS19" s="603">
        <v>3476923.3800000004</v>
      </c>
      <c r="YT19" s="603">
        <v>2651262.34</v>
      </c>
      <c r="YU19" s="603">
        <v>2092806.47</v>
      </c>
      <c r="YV19" s="603">
        <v>2232623.9500000002</v>
      </c>
      <c r="YW19" s="603">
        <v>2494360.1900000004</v>
      </c>
      <c r="YX19" s="603">
        <v>92004047.899999991</v>
      </c>
      <c r="YY19" s="603">
        <v>2305642.19</v>
      </c>
      <c r="YZ19" s="603">
        <v>1517645.75</v>
      </c>
      <c r="ZA19" s="603">
        <v>973222.45</v>
      </c>
      <c r="ZB19" s="603">
        <v>3803236.48</v>
      </c>
      <c r="ZC19" s="603">
        <v>1159648.1000000001</v>
      </c>
      <c r="ZD19" s="603">
        <v>1379856.5899999999</v>
      </c>
      <c r="ZE19" s="603">
        <v>88724252.859999999</v>
      </c>
      <c r="ZF19" s="603">
        <v>1924803.5499999998</v>
      </c>
      <c r="ZG19" s="603">
        <v>2540505.94</v>
      </c>
      <c r="ZH19" s="603">
        <v>3243747.1199999996</v>
      </c>
      <c r="ZI19" s="603">
        <v>1925655.38</v>
      </c>
      <c r="ZJ19" s="603">
        <v>1845475.62</v>
      </c>
      <c r="ZK19" s="603">
        <v>1345620.44</v>
      </c>
      <c r="ZL19" s="603">
        <v>1617413.32</v>
      </c>
      <c r="ZM19" s="603">
        <v>10072922.369999999</v>
      </c>
      <c r="ZN19" s="603">
        <v>181952866.11000001</v>
      </c>
      <c r="ZO19" s="603">
        <v>3223007.1799999997</v>
      </c>
      <c r="ZP19" s="603">
        <v>7848940.9799999995</v>
      </c>
      <c r="ZQ19" s="603">
        <v>40034246.149999999</v>
      </c>
      <c r="ZR19" s="603">
        <v>11467533.99</v>
      </c>
      <c r="ZS19" s="603">
        <v>1271327.7799999998</v>
      </c>
      <c r="ZT19" s="603">
        <v>4205427.1899999995</v>
      </c>
      <c r="ZU19" s="603">
        <v>6867672.2830000008</v>
      </c>
      <c r="ZV19" s="603">
        <v>6978199.54</v>
      </c>
      <c r="ZW19" s="603">
        <v>9384551.1900000013</v>
      </c>
      <c r="ZX19" s="603">
        <v>1600066.38</v>
      </c>
      <c r="ZY19" s="603">
        <v>2413685.4699999997</v>
      </c>
      <c r="ZZ19" s="603">
        <v>3452758.21</v>
      </c>
      <c r="AAA19" s="603">
        <v>3799107.39</v>
      </c>
      <c r="AAB19" s="603">
        <v>2204777.7799999998</v>
      </c>
      <c r="AAC19" s="603">
        <v>2337554.44</v>
      </c>
      <c r="AAD19" s="603">
        <v>2592128.41</v>
      </c>
      <c r="AAE19" s="603">
        <v>1093205.05</v>
      </c>
      <c r="AAF19" s="603">
        <v>3490405.38</v>
      </c>
      <c r="AAG19" s="603">
        <v>1603474.64</v>
      </c>
      <c r="AAH19" s="603">
        <v>1768373.09</v>
      </c>
      <c r="AAI19" s="603">
        <v>1295982.8600000001</v>
      </c>
      <c r="AAJ19" s="603">
        <v>48269288.380000003</v>
      </c>
      <c r="AAK19" s="603">
        <v>2047662.36</v>
      </c>
      <c r="AAL19" s="603">
        <v>2692610.84</v>
      </c>
      <c r="AAM19" s="603">
        <v>2517022.27</v>
      </c>
      <c r="AAN19" s="603">
        <v>2359099.11</v>
      </c>
      <c r="AAO19" s="603">
        <v>6218915.6399999997</v>
      </c>
      <c r="AAP19" s="603">
        <v>1978102.3199999998</v>
      </c>
      <c r="AAQ19" s="603">
        <v>528041960.56</v>
      </c>
      <c r="AAR19" s="603">
        <v>4805567.5900000008</v>
      </c>
      <c r="AAS19" s="603">
        <v>3136794.87</v>
      </c>
      <c r="AAT19" s="603">
        <v>11607886.880000001</v>
      </c>
      <c r="AAU19" s="603">
        <v>5907403.1699999999</v>
      </c>
      <c r="AAV19" s="603">
        <v>3936451.36</v>
      </c>
      <c r="AAW19" s="603">
        <v>7276335.4699999997</v>
      </c>
      <c r="AAX19" s="603">
        <v>10293030.15</v>
      </c>
      <c r="AAY19" s="603">
        <v>26039418.699999999</v>
      </c>
      <c r="AAZ19" s="603">
        <v>4797234.79</v>
      </c>
      <c r="ABA19" s="603">
        <v>6165696.1299999999</v>
      </c>
      <c r="ABB19" s="603">
        <v>50849799.549999997</v>
      </c>
      <c r="ABC19" s="603">
        <v>18021736.559999999</v>
      </c>
      <c r="ABD19" s="603">
        <v>1933240.34</v>
      </c>
      <c r="ABE19" s="603">
        <v>4248025.76</v>
      </c>
      <c r="ABF19" s="603">
        <v>3888822.13</v>
      </c>
      <c r="ABG19" s="603">
        <v>2639032.23</v>
      </c>
      <c r="ABH19" s="603">
        <v>3716480.21</v>
      </c>
      <c r="ABI19" s="603">
        <v>3149423.87</v>
      </c>
      <c r="ABJ19" s="603">
        <v>59353130.25</v>
      </c>
      <c r="ABK19" s="603">
        <v>42869209.060000002</v>
      </c>
      <c r="ABL19" s="603">
        <v>4863810.47</v>
      </c>
      <c r="ABM19" s="603">
        <v>3092451.4699999997</v>
      </c>
      <c r="ABN19" s="603">
        <v>2638119.63</v>
      </c>
      <c r="ABO19" s="603">
        <v>2244242.9300000002</v>
      </c>
      <c r="ABP19" s="603">
        <v>2038360.1400000001</v>
      </c>
      <c r="ABQ19" s="603">
        <v>82492359.359999999</v>
      </c>
      <c r="ABR19" s="603">
        <v>4332009.5</v>
      </c>
      <c r="ABS19" s="603">
        <v>1405793.0999999999</v>
      </c>
      <c r="ABT19" s="603">
        <v>3648668.49</v>
      </c>
      <c r="ABU19" s="603">
        <v>3595155.8</v>
      </c>
      <c r="ABV19" s="603">
        <v>2525071.2200000002</v>
      </c>
      <c r="ABW19" s="603">
        <v>1398841.78</v>
      </c>
      <c r="ABX19" s="603">
        <v>3234934.1700000004</v>
      </c>
      <c r="ABY19" s="603">
        <v>639472.24</v>
      </c>
      <c r="ABZ19" s="603">
        <v>90161405.409999996</v>
      </c>
      <c r="ACA19" s="603">
        <v>1955195.53</v>
      </c>
      <c r="ACB19" s="603">
        <v>13468060.140000001</v>
      </c>
      <c r="ACC19" s="603">
        <v>1874037.96</v>
      </c>
      <c r="ACD19" s="603">
        <v>1905723.2799999998</v>
      </c>
      <c r="ACE19" s="603">
        <v>19078247.220000003</v>
      </c>
      <c r="ACF19" s="603">
        <v>1220015.99</v>
      </c>
      <c r="ACG19" s="603">
        <v>2741440.5900000003</v>
      </c>
      <c r="ACH19" s="603">
        <v>1791164.58</v>
      </c>
      <c r="ACI19" s="603">
        <v>3340217.53</v>
      </c>
      <c r="ACJ19" s="603">
        <v>1876951.55</v>
      </c>
      <c r="ACK19" s="603">
        <v>230630107.96000001</v>
      </c>
      <c r="ACL19" s="603">
        <v>1717843.98</v>
      </c>
      <c r="ACM19" s="603">
        <v>2677546.64</v>
      </c>
      <c r="ACN19" s="603">
        <v>4734896</v>
      </c>
      <c r="ACO19" s="603">
        <v>1264192.56</v>
      </c>
      <c r="ACP19" s="603">
        <v>2087448.66</v>
      </c>
      <c r="ACQ19" s="603">
        <v>3758300.98</v>
      </c>
      <c r="ACR19" s="603">
        <v>42473809.07</v>
      </c>
      <c r="ACS19" s="603">
        <v>47386217.980000004</v>
      </c>
      <c r="ACT19" s="603">
        <v>1576352.98</v>
      </c>
      <c r="ACU19" s="603">
        <v>4603120.6500000004</v>
      </c>
      <c r="ACV19" s="603">
        <v>5132688.1899999995</v>
      </c>
      <c r="ACW19" s="603">
        <v>7780436.6100000003</v>
      </c>
      <c r="ACX19" s="603">
        <v>45363329.680000007</v>
      </c>
      <c r="ACY19" s="603">
        <v>3043147.63</v>
      </c>
      <c r="ACZ19" s="603">
        <v>2906430.61</v>
      </c>
      <c r="ADA19" s="603">
        <v>1704575.81</v>
      </c>
      <c r="ADB19" s="603">
        <v>906129.4</v>
      </c>
      <c r="ADC19" s="603">
        <v>1195831.72</v>
      </c>
      <c r="ADD19" s="603">
        <v>1819343.42</v>
      </c>
      <c r="ADE19" s="603">
        <v>1844794.67</v>
      </c>
      <c r="ADF19" s="603">
        <v>1617388.21</v>
      </c>
      <c r="ADG19" s="603">
        <v>1871371.8499999999</v>
      </c>
      <c r="ADH19" s="603">
        <v>33567649.890000001</v>
      </c>
      <c r="ADI19" s="603">
        <v>28511451.68</v>
      </c>
      <c r="ADJ19" s="603">
        <v>617990.30000000005</v>
      </c>
      <c r="ADK19" s="603">
        <v>999504.78</v>
      </c>
      <c r="ADL19" s="603">
        <v>1281304.92</v>
      </c>
      <c r="ADM19" s="603">
        <v>328711.94</v>
      </c>
      <c r="ADN19" s="603">
        <v>1807077.83</v>
      </c>
      <c r="ADO19" s="603">
        <v>1671949.29</v>
      </c>
      <c r="ADP19" s="603">
        <v>1499881.08</v>
      </c>
      <c r="ADQ19" s="603">
        <v>249758116.23000002</v>
      </c>
      <c r="ADR19" s="603">
        <v>12563839.959999999</v>
      </c>
      <c r="ADS19" s="603">
        <v>16498824.130000001</v>
      </c>
      <c r="ADT19" s="603">
        <v>6054035.5899999999</v>
      </c>
      <c r="ADU19" s="603">
        <v>36008565.82</v>
      </c>
      <c r="ADV19" s="603">
        <v>585153.47</v>
      </c>
      <c r="ADW19" s="603">
        <v>857071.57</v>
      </c>
      <c r="ADX19" s="603">
        <v>2311812.58</v>
      </c>
      <c r="ADY19" s="603">
        <v>442261.44</v>
      </c>
      <c r="ADZ19" s="603">
        <v>542987.1</v>
      </c>
      <c r="AEA19" s="603">
        <v>244384187.73000002</v>
      </c>
      <c r="AEB19" s="603">
        <v>34643518.399999999</v>
      </c>
      <c r="AEC19" s="603">
        <v>23360616.620000001</v>
      </c>
      <c r="AED19" s="603">
        <v>1784715.4300000002</v>
      </c>
      <c r="AEE19" s="603">
        <v>3340698.29</v>
      </c>
      <c r="AEF19" s="603">
        <v>9954936.75</v>
      </c>
      <c r="AEG19" s="603">
        <v>2542043.64</v>
      </c>
      <c r="AEH19" s="603">
        <v>3732822.65</v>
      </c>
      <c r="AEI19" s="603">
        <v>2546765.73</v>
      </c>
      <c r="AEJ19" s="603">
        <v>1877157.53</v>
      </c>
      <c r="AEK19" s="603">
        <v>2955339.8000000003</v>
      </c>
      <c r="AEL19" s="603">
        <v>6147578.0999999996</v>
      </c>
      <c r="AEM19" s="603">
        <v>2568760.12</v>
      </c>
      <c r="AEN19" s="603">
        <v>2864664.68</v>
      </c>
      <c r="AEO19" s="603">
        <v>5026063.59</v>
      </c>
      <c r="AEP19" s="603">
        <v>2745127.16</v>
      </c>
      <c r="AEQ19" s="603">
        <v>1900670.41</v>
      </c>
      <c r="AER19" s="603">
        <v>13686273.689999999</v>
      </c>
      <c r="AES19" s="603">
        <v>1491641.37</v>
      </c>
      <c r="AET19" s="603">
        <v>12661630.539999999</v>
      </c>
      <c r="AEU19" s="603">
        <v>180670588.77000001</v>
      </c>
      <c r="AEV19" s="603">
        <v>6939762.5800000001</v>
      </c>
      <c r="AEW19" s="603">
        <v>5392455.3100000005</v>
      </c>
      <c r="AEX19" s="603">
        <v>4074376.0300000003</v>
      </c>
      <c r="AEY19" s="603">
        <v>2959858.5550000002</v>
      </c>
      <c r="AEZ19" s="603">
        <v>10372228.279999999</v>
      </c>
      <c r="AFA19" s="603">
        <v>3537157.62</v>
      </c>
      <c r="AFB19" s="603">
        <v>5894059.7800000003</v>
      </c>
      <c r="AFC19" s="603">
        <v>2010562.7999999998</v>
      </c>
      <c r="AFD19" s="603">
        <v>1003475.91</v>
      </c>
      <c r="AFE19" s="603">
        <v>66435244.590000004</v>
      </c>
      <c r="AFF19" s="603">
        <v>28135388.869999997</v>
      </c>
      <c r="AFG19" s="603">
        <v>5287652.91</v>
      </c>
      <c r="AFH19" s="603">
        <v>3202106.5</v>
      </c>
      <c r="AFI19" s="603">
        <v>10187517.139999999</v>
      </c>
      <c r="AFJ19" s="603">
        <v>2861577.45</v>
      </c>
      <c r="AFK19" s="603">
        <v>2439358.16</v>
      </c>
      <c r="AFL19" s="603">
        <v>2894833.77</v>
      </c>
      <c r="AFM19" s="603">
        <v>1472654.51</v>
      </c>
      <c r="AFN19" s="603">
        <v>2803687.71</v>
      </c>
      <c r="AFO19" s="603">
        <v>2796616.49</v>
      </c>
      <c r="AFP19" s="603">
        <v>3128070.7</v>
      </c>
      <c r="AFQ19" s="603">
        <v>2318136.69</v>
      </c>
      <c r="AFR19" s="603">
        <v>57071453.609999999</v>
      </c>
      <c r="AFS19" s="603">
        <v>4957929.1399999997</v>
      </c>
      <c r="AFT19" s="603">
        <v>3672214.3</v>
      </c>
      <c r="AFU19" s="603">
        <v>1830817.0699999998</v>
      </c>
      <c r="AFV19" s="603">
        <v>2357809.71</v>
      </c>
      <c r="AFW19" s="603">
        <v>2391095.81</v>
      </c>
      <c r="AFX19" s="603">
        <v>816391.23</v>
      </c>
      <c r="AFY19" s="603">
        <v>3383570.28</v>
      </c>
      <c r="AFZ19" s="603">
        <v>3628869.9699999997</v>
      </c>
      <c r="AGA19" s="603">
        <v>1914507.28</v>
      </c>
      <c r="AGB19" s="603">
        <v>8782076.6199999992</v>
      </c>
      <c r="AGC19" s="603">
        <v>1536657.29</v>
      </c>
      <c r="AGD19" s="603">
        <v>95153351.74000001</v>
      </c>
      <c r="AGE19" s="603">
        <v>1757092.87</v>
      </c>
      <c r="AGF19" s="603">
        <v>2459831.7400000002</v>
      </c>
      <c r="AGG19" s="603">
        <v>1869843.15</v>
      </c>
      <c r="AGH19" s="603">
        <v>9595945.9500000011</v>
      </c>
      <c r="AGI19" s="603">
        <v>2275260.4</v>
      </c>
      <c r="AGJ19" s="603">
        <v>1420723.99</v>
      </c>
      <c r="AGK19" s="603">
        <v>3071387.01</v>
      </c>
      <c r="AGL19" s="603">
        <v>1335800.49</v>
      </c>
      <c r="AGM19" s="603">
        <v>1613556.24</v>
      </c>
      <c r="AGN19" s="603">
        <v>1683479.3699999999</v>
      </c>
      <c r="AGO19" s="603">
        <v>165426444.94999999</v>
      </c>
      <c r="AGP19" s="603">
        <v>11008138.09</v>
      </c>
      <c r="AGQ19" s="603">
        <v>4869138.4000000004</v>
      </c>
      <c r="AGR19" s="603">
        <v>1313087.22</v>
      </c>
      <c r="AGS19" s="603">
        <v>6699524.0599999996</v>
      </c>
      <c r="AGT19" s="603">
        <v>5266398.5</v>
      </c>
      <c r="AGU19" s="603">
        <v>1268987.46</v>
      </c>
      <c r="AGV19" s="603">
        <v>2592122.9500000002</v>
      </c>
      <c r="AGW19" s="603">
        <v>224914705.30000001</v>
      </c>
      <c r="AGX19" s="603">
        <v>111734808.11</v>
      </c>
      <c r="AGY19" s="603">
        <v>2196022.0700000003</v>
      </c>
      <c r="AGZ19" s="603">
        <v>4520215.4400000004</v>
      </c>
      <c r="AHA19" s="603">
        <v>24045024.939999998</v>
      </c>
      <c r="AHB19" s="603">
        <v>5584532.3099999996</v>
      </c>
      <c r="AHC19" s="603">
        <v>4003219.85</v>
      </c>
      <c r="AHD19" s="603">
        <v>4511177.87</v>
      </c>
      <c r="AHE19" s="603">
        <v>1017269.12</v>
      </c>
      <c r="AHF19" s="603">
        <v>3367724.17</v>
      </c>
      <c r="AHG19" s="603">
        <v>4642623.2699999996</v>
      </c>
      <c r="AHH19" s="603">
        <v>2653113.14</v>
      </c>
      <c r="AHI19" s="603">
        <v>1257948.31</v>
      </c>
      <c r="AHJ19" s="603">
        <v>2068666.0999999999</v>
      </c>
      <c r="AHK19" s="603">
        <v>2063398.2</v>
      </c>
      <c r="AHL19" s="603">
        <v>1780947.7</v>
      </c>
      <c r="AHM19" s="603">
        <v>2021613.44</v>
      </c>
      <c r="AHN19" s="603">
        <v>47831560.82</v>
      </c>
      <c r="AHO19" s="603">
        <v>2908645.3</v>
      </c>
      <c r="AHP19" s="603">
        <v>1516106.58</v>
      </c>
      <c r="AHQ19" s="603">
        <v>3260939.05</v>
      </c>
      <c r="AHR19" s="603">
        <v>9253829.7100000009</v>
      </c>
      <c r="AHS19" s="603">
        <v>1681510.5899999999</v>
      </c>
      <c r="AHT19" s="603">
        <v>2485493.42</v>
      </c>
      <c r="AHU19" s="603">
        <v>0</v>
      </c>
      <c r="AHV19" s="603">
        <v>0</v>
      </c>
      <c r="AHW19" s="603">
        <f t="shared" ref="AHW19:AHW32" si="16">SUM(D19:AHV19)</f>
        <v>17419858699.747997</v>
      </c>
    </row>
    <row r="20" spans="1:913" x14ac:dyDescent="0.6">
      <c r="A20" s="601">
        <v>19</v>
      </c>
      <c r="B20" s="261" t="s">
        <v>661</v>
      </c>
      <c r="C20" s="260" t="s">
        <v>662</v>
      </c>
      <c r="D20" s="603">
        <v>5936248.7400000002</v>
      </c>
      <c r="E20" s="603">
        <v>772954</v>
      </c>
      <c r="F20" s="603">
        <v>951006</v>
      </c>
      <c r="G20" s="603">
        <v>226225.94</v>
      </c>
      <c r="H20" s="603">
        <v>1163613.8500000001</v>
      </c>
      <c r="I20" s="603">
        <v>320981.48</v>
      </c>
      <c r="J20" s="603">
        <v>644841.25</v>
      </c>
      <c r="K20" s="603">
        <v>914626.89</v>
      </c>
      <c r="L20" s="603">
        <v>1166880.19</v>
      </c>
      <c r="M20" s="603">
        <v>932083</v>
      </c>
      <c r="N20" s="603">
        <v>346264.54</v>
      </c>
      <c r="O20" s="603">
        <v>312528.27</v>
      </c>
      <c r="P20" s="603">
        <v>762230.06</v>
      </c>
      <c r="Q20" s="603">
        <v>386623.68</v>
      </c>
      <c r="R20" s="603">
        <v>433478.99</v>
      </c>
      <c r="S20" s="603">
        <v>439308.28</v>
      </c>
      <c r="T20" s="603">
        <v>556186.87</v>
      </c>
      <c r="U20" s="603">
        <v>326589.34000000003</v>
      </c>
      <c r="V20" s="603">
        <v>0</v>
      </c>
      <c r="W20" s="603">
        <v>2170667.81</v>
      </c>
      <c r="X20" s="603">
        <v>606716.76</v>
      </c>
      <c r="Y20" s="603">
        <v>253856.54</v>
      </c>
      <c r="Z20" s="603">
        <v>658830.56999999995</v>
      </c>
      <c r="AA20" s="603">
        <v>372026.22</v>
      </c>
      <c r="AB20" s="603">
        <v>536116.14</v>
      </c>
      <c r="AC20" s="603">
        <v>260308.64</v>
      </c>
      <c r="AD20" s="603">
        <v>2359608.2599999998</v>
      </c>
      <c r="AE20" s="603">
        <v>608625.01</v>
      </c>
      <c r="AF20" s="603">
        <v>255684.45</v>
      </c>
      <c r="AG20" s="603">
        <v>872152.75</v>
      </c>
      <c r="AH20" s="603">
        <v>259834.97</v>
      </c>
      <c r="AI20" s="603">
        <v>864391.35</v>
      </c>
      <c r="AJ20" s="603">
        <v>392559.56</v>
      </c>
      <c r="AK20" s="603">
        <v>155317.5</v>
      </c>
      <c r="AL20" s="603">
        <v>87107.21</v>
      </c>
      <c r="AM20" s="603">
        <v>633230.86</v>
      </c>
      <c r="AN20" s="603">
        <v>294645.18</v>
      </c>
      <c r="AO20" s="603">
        <v>779301.06</v>
      </c>
      <c r="AP20" s="603">
        <v>349254.34</v>
      </c>
      <c r="AQ20" s="603">
        <v>318422.15000000002</v>
      </c>
      <c r="AR20" s="603">
        <v>277337.2</v>
      </c>
      <c r="AS20" s="603">
        <v>227252.25</v>
      </c>
      <c r="AT20" s="603">
        <v>145890.79999999999</v>
      </c>
      <c r="AU20" s="603">
        <v>2763825.82</v>
      </c>
      <c r="AV20" s="603">
        <v>239606.18</v>
      </c>
      <c r="AW20" s="603">
        <v>224239.84</v>
      </c>
      <c r="AX20" s="603">
        <v>184903.78</v>
      </c>
      <c r="AY20" s="603">
        <v>684098.51</v>
      </c>
      <c r="AZ20" s="603">
        <v>460205.74</v>
      </c>
      <c r="BA20" s="603">
        <v>296213.81</v>
      </c>
      <c r="BB20" s="603">
        <v>261018.38</v>
      </c>
      <c r="BC20" s="603">
        <v>99371.75</v>
      </c>
      <c r="BD20" s="603">
        <v>126689.49</v>
      </c>
      <c r="BE20" s="603">
        <v>152797.72</v>
      </c>
      <c r="BF20" s="603">
        <v>222208.1</v>
      </c>
      <c r="BG20" s="603">
        <v>1105343.77</v>
      </c>
      <c r="BH20" s="603">
        <v>100013.39</v>
      </c>
      <c r="BI20" s="603">
        <v>218385.24</v>
      </c>
      <c r="BJ20" s="603">
        <v>817652.54</v>
      </c>
      <c r="BK20" s="603">
        <v>740501.15</v>
      </c>
      <c r="BL20" s="603">
        <v>305564.78999999998</v>
      </c>
      <c r="BM20" s="603">
        <v>200978.61</v>
      </c>
      <c r="BN20" s="603">
        <v>433822.84</v>
      </c>
      <c r="BO20" s="603">
        <v>399473.65</v>
      </c>
      <c r="BP20" s="603">
        <v>157686.56</v>
      </c>
      <c r="BQ20" s="603">
        <v>86686.82</v>
      </c>
      <c r="BR20" s="603">
        <v>260074.25</v>
      </c>
      <c r="BS20" s="603">
        <v>1535281.81</v>
      </c>
      <c r="BT20" s="603">
        <v>377163.03</v>
      </c>
      <c r="BU20" s="603">
        <v>304365.8</v>
      </c>
      <c r="BV20" s="603">
        <v>321433.78999999998</v>
      </c>
      <c r="BW20" s="603">
        <v>222160.71</v>
      </c>
      <c r="BX20" s="603">
        <v>256387.63</v>
      </c>
      <c r="BY20" s="603">
        <v>235819.37</v>
      </c>
      <c r="BZ20" s="603">
        <v>284509.93</v>
      </c>
      <c r="CA20" s="603">
        <v>497549.33</v>
      </c>
      <c r="CB20" s="603">
        <v>372480.06</v>
      </c>
      <c r="CC20" s="603">
        <v>337904.74</v>
      </c>
      <c r="CD20" s="603">
        <v>547153.93999999994</v>
      </c>
      <c r="CE20" s="603">
        <v>206234.95</v>
      </c>
      <c r="CF20" s="603">
        <v>329110.96000000002</v>
      </c>
      <c r="CG20" s="603">
        <v>245385.46</v>
      </c>
      <c r="CH20" s="603">
        <v>2844619.11</v>
      </c>
      <c r="CI20" s="603">
        <v>445696.67</v>
      </c>
      <c r="CJ20" s="603">
        <v>2450657.2599999998</v>
      </c>
      <c r="CK20" s="603">
        <v>334981.26</v>
      </c>
      <c r="CL20" s="603">
        <v>647713.55000000005</v>
      </c>
      <c r="CM20" s="603">
        <v>171501.5</v>
      </c>
      <c r="CN20" s="603">
        <v>218743.49</v>
      </c>
      <c r="CO20" s="603">
        <v>885720.4</v>
      </c>
      <c r="CP20" s="603">
        <v>113289.69</v>
      </c>
      <c r="CQ20" s="603">
        <v>305315.95</v>
      </c>
      <c r="CR20" s="603">
        <v>175356.86</v>
      </c>
      <c r="CS20" s="603">
        <v>398587.85</v>
      </c>
      <c r="CT20" s="603">
        <v>148534.32</v>
      </c>
      <c r="CU20" s="603">
        <v>1073723.53</v>
      </c>
      <c r="CV20" s="603">
        <v>260914.61</v>
      </c>
      <c r="CW20" s="603">
        <v>348308.71</v>
      </c>
      <c r="CX20" s="603">
        <v>445461.23</v>
      </c>
      <c r="CY20" s="603">
        <v>417688.07</v>
      </c>
      <c r="CZ20" s="603">
        <v>422588.06</v>
      </c>
      <c r="DA20" s="603">
        <v>207251.61</v>
      </c>
      <c r="DB20" s="603">
        <v>256580.96</v>
      </c>
      <c r="DC20" s="603">
        <v>676797.92</v>
      </c>
      <c r="DD20" s="603">
        <v>1370974.48</v>
      </c>
      <c r="DE20" s="603">
        <v>257788.81</v>
      </c>
      <c r="DF20" s="603">
        <v>513359.79</v>
      </c>
      <c r="DG20" s="603">
        <v>345408.99</v>
      </c>
      <c r="DH20" s="603">
        <v>508325.7</v>
      </c>
      <c r="DI20" s="603">
        <v>566810.36</v>
      </c>
      <c r="DJ20" s="603">
        <v>1202687</v>
      </c>
      <c r="DK20" s="603">
        <v>249981.6</v>
      </c>
      <c r="DL20" s="603">
        <v>4058279.76</v>
      </c>
      <c r="DM20" s="603">
        <v>438229.69</v>
      </c>
      <c r="DN20" s="603">
        <v>409488.47</v>
      </c>
      <c r="DO20" s="603">
        <v>354286.2</v>
      </c>
      <c r="DP20" s="603">
        <v>577968.84</v>
      </c>
      <c r="DQ20" s="603">
        <v>65360.31</v>
      </c>
      <c r="DR20" s="603">
        <v>727658.36</v>
      </c>
      <c r="DS20" s="603">
        <v>902710.39</v>
      </c>
      <c r="DT20" s="603">
        <v>373190.53</v>
      </c>
      <c r="DU20" s="603">
        <v>535380.9</v>
      </c>
      <c r="DV20" s="603">
        <v>270699.90999999997</v>
      </c>
      <c r="DW20" s="603">
        <v>311615.94</v>
      </c>
      <c r="DX20" s="603">
        <v>606702.18000000005</v>
      </c>
      <c r="DY20" s="603">
        <v>344715.77</v>
      </c>
      <c r="DZ20" s="603">
        <v>1514214.14</v>
      </c>
      <c r="EA20" s="603">
        <v>457891.88</v>
      </c>
      <c r="EB20" s="603">
        <v>212616.15</v>
      </c>
      <c r="EC20" s="603">
        <v>333044.74</v>
      </c>
      <c r="ED20" s="603">
        <v>241178.1</v>
      </c>
      <c r="EE20" s="603">
        <v>1251385.3400000001</v>
      </c>
      <c r="EF20" s="603">
        <v>545704.64</v>
      </c>
      <c r="EG20" s="603">
        <v>282545.31</v>
      </c>
      <c r="EH20" s="603">
        <v>849769.55</v>
      </c>
      <c r="EI20" s="603">
        <v>475075.73</v>
      </c>
      <c r="EJ20" s="603">
        <v>333781.62</v>
      </c>
      <c r="EK20" s="603">
        <v>592876.1</v>
      </c>
      <c r="EL20" s="603">
        <v>411862.81</v>
      </c>
      <c r="EM20" s="603">
        <v>370962.39</v>
      </c>
      <c r="EN20" s="603">
        <v>450125.54</v>
      </c>
      <c r="EO20" s="603">
        <v>1253561.98</v>
      </c>
      <c r="EP20" s="603">
        <v>305268.21999999997</v>
      </c>
      <c r="EQ20" s="603">
        <v>897700.83</v>
      </c>
      <c r="ER20" s="603">
        <v>255757.88</v>
      </c>
      <c r="ES20" s="603">
        <v>355835.9</v>
      </c>
      <c r="ET20" s="603">
        <v>196849.75</v>
      </c>
      <c r="EU20" s="603">
        <v>497919.8</v>
      </c>
      <c r="EV20" s="603">
        <v>488105.86</v>
      </c>
      <c r="EW20" s="603">
        <v>416688.06</v>
      </c>
      <c r="EX20" s="603">
        <v>5105866.67</v>
      </c>
      <c r="EY20" s="603">
        <v>269443.02</v>
      </c>
      <c r="EZ20" s="603">
        <v>91464.72</v>
      </c>
      <c r="FA20" s="603">
        <v>444798.13</v>
      </c>
      <c r="FB20" s="603">
        <v>630263.31000000006</v>
      </c>
      <c r="FC20" s="603">
        <v>478609.72</v>
      </c>
      <c r="FD20" s="603">
        <v>700886.84</v>
      </c>
      <c r="FE20" s="603">
        <v>296947.53000000003</v>
      </c>
      <c r="FF20" s="603">
        <v>164466.94</v>
      </c>
      <c r="FG20" s="603">
        <v>60755.05</v>
      </c>
      <c r="FH20" s="603">
        <v>122565.36</v>
      </c>
      <c r="FI20" s="603">
        <v>126392.56</v>
      </c>
      <c r="FJ20" s="603">
        <v>842140.68</v>
      </c>
      <c r="FK20" s="603">
        <v>108864.79</v>
      </c>
      <c r="FL20" s="603">
        <v>300587.23</v>
      </c>
      <c r="FM20" s="603">
        <v>230015.12</v>
      </c>
      <c r="FN20" s="603">
        <v>1372730.7</v>
      </c>
      <c r="FO20" s="603">
        <v>399370.85</v>
      </c>
      <c r="FP20" s="603">
        <v>187493.39</v>
      </c>
      <c r="FQ20" s="603">
        <v>107875.19</v>
      </c>
      <c r="FR20" s="603">
        <v>2937187.91</v>
      </c>
      <c r="FS20" s="603">
        <v>847149.82</v>
      </c>
      <c r="FT20" s="603">
        <v>164739.5</v>
      </c>
      <c r="FU20" s="603">
        <v>296786.43</v>
      </c>
      <c r="FV20" s="603">
        <v>283919.89</v>
      </c>
      <c r="FW20" s="603">
        <v>267075.95</v>
      </c>
      <c r="FX20" s="603">
        <v>1292346.03</v>
      </c>
      <c r="FY20" s="603">
        <v>363875.55</v>
      </c>
      <c r="FZ20" s="603">
        <v>311926.90000000002</v>
      </c>
      <c r="GA20" s="603">
        <v>397254.2</v>
      </c>
      <c r="GB20" s="603">
        <v>778577.55</v>
      </c>
      <c r="GC20" s="603">
        <v>396067.9</v>
      </c>
      <c r="GD20" s="603">
        <v>334382.31</v>
      </c>
      <c r="GE20" s="603">
        <v>166559.35</v>
      </c>
      <c r="GF20" s="603">
        <v>1559619.7</v>
      </c>
      <c r="GG20" s="603">
        <v>387736.75</v>
      </c>
      <c r="GH20" s="603">
        <v>555793.23</v>
      </c>
      <c r="GI20" s="603">
        <v>1225547.03</v>
      </c>
      <c r="GJ20" s="603">
        <v>437097.96</v>
      </c>
      <c r="GK20" s="603">
        <v>451125.98</v>
      </c>
      <c r="GL20" s="603">
        <v>158708.5</v>
      </c>
      <c r="GM20" s="603">
        <v>841669.69</v>
      </c>
      <c r="GN20" s="603">
        <v>92494.74</v>
      </c>
      <c r="GO20" s="603">
        <v>182979.05</v>
      </c>
      <c r="GP20" s="603">
        <v>56548.2</v>
      </c>
      <c r="GQ20" s="603">
        <v>178332.44</v>
      </c>
      <c r="GR20" s="603">
        <v>822682.04</v>
      </c>
      <c r="GS20" s="603">
        <v>1408543.17</v>
      </c>
      <c r="GT20" s="603">
        <v>273249.84000000003</v>
      </c>
      <c r="GU20" s="603">
        <v>664902.53</v>
      </c>
      <c r="GV20" s="603">
        <v>236845.75</v>
      </c>
      <c r="GW20" s="603">
        <v>431622.08</v>
      </c>
      <c r="GX20" s="603">
        <v>591384.96</v>
      </c>
      <c r="GY20" s="603">
        <v>249153.94</v>
      </c>
      <c r="GZ20" s="603">
        <v>736408.69</v>
      </c>
      <c r="HA20" s="603">
        <v>436085.45</v>
      </c>
      <c r="HB20" s="603">
        <v>289618.83</v>
      </c>
      <c r="HC20" s="603">
        <v>364034.19</v>
      </c>
      <c r="HD20" s="603">
        <v>2352916.7999999998</v>
      </c>
      <c r="HE20" s="603">
        <v>1072797.08</v>
      </c>
      <c r="HF20" s="603">
        <v>1523767.23</v>
      </c>
      <c r="HG20" s="603">
        <v>1216068.76</v>
      </c>
      <c r="HH20" s="603">
        <v>512150.45</v>
      </c>
      <c r="HI20" s="603">
        <v>1206177.71</v>
      </c>
      <c r="HJ20" s="603">
        <v>303655.11</v>
      </c>
      <c r="HK20" s="603">
        <v>962750.95</v>
      </c>
      <c r="HL20" s="603">
        <v>1231027.3500000001</v>
      </c>
      <c r="HM20" s="603">
        <v>232937.85</v>
      </c>
      <c r="HN20" s="603">
        <v>1287192.9099999999</v>
      </c>
      <c r="HO20" s="603">
        <v>908383.67</v>
      </c>
      <c r="HP20" s="603">
        <v>453229.65</v>
      </c>
      <c r="HQ20" s="603">
        <v>559361.54</v>
      </c>
      <c r="HR20" s="603">
        <v>804082.58</v>
      </c>
      <c r="HS20" s="603">
        <v>254431.94</v>
      </c>
      <c r="HT20" s="603">
        <v>1110493.69</v>
      </c>
      <c r="HU20" s="603">
        <v>929433.82</v>
      </c>
      <c r="HV20" s="603">
        <v>510297.5</v>
      </c>
      <c r="HW20" s="603">
        <v>317007.24</v>
      </c>
      <c r="HX20" s="603">
        <v>360191.1</v>
      </c>
      <c r="HY20" s="603">
        <v>225786.75</v>
      </c>
      <c r="HZ20" s="603">
        <v>922894.17</v>
      </c>
      <c r="IA20" s="603">
        <v>140391.67000000001</v>
      </c>
      <c r="IB20" s="603">
        <v>298797.55</v>
      </c>
      <c r="IC20" s="603">
        <v>142367.10999999999</v>
      </c>
      <c r="ID20" s="603">
        <v>422170.11</v>
      </c>
      <c r="IE20" s="603">
        <v>3281119.61</v>
      </c>
      <c r="IF20" s="603">
        <v>138054</v>
      </c>
      <c r="IG20" s="603">
        <v>370439.55</v>
      </c>
      <c r="IH20" s="603">
        <v>205485.16</v>
      </c>
      <c r="II20" s="603">
        <v>82085.600000000006</v>
      </c>
      <c r="IJ20" s="603">
        <v>1110528.58</v>
      </c>
      <c r="IK20" s="603">
        <v>705742.5</v>
      </c>
      <c r="IL20" s="603">
        <v>688553.72</v>
      </c>
      <c r="IM20" s="603">
        <v>729688.68</v>
      </c>
      <c r="IN20" s="603">
        <v>636703.19999999995</v>
      </c>
      <c r="IO20" s="603">
        <v>731510.53</v>
      </c>
      <c r="IP20" s="603">
        <v>147454.5</v>
      </c>
      <c r="IQ20" s="603">
        <v>295139.61</v>
      </c>
      <c r="IR20" s="603">
        <v>155145.60999999999</v>
      </c>
      <c r="IS20" s="603">
        <v>408019.8</v>
      </c>
      <c r="IT20" s="603">
        <v>227509.48</v>
      </c>
      <c r="IU20" s="603">
        <v>1242970.3799999999</v>
      </c>
      <c r="IV20" s="603">
        <v>1012499.98</v>
      </c>
      <c r="IW20" s="603">
        <v>500391.33</v>
      </c>
      <c r="IX20" s="603">
        <v>343459.14</v>
      </c>
      <c r="IY20" s="603">
        <v>385842.42</v>
      </c>
      <c r="IZ20" s="603">
        <v>174073.83</v>
      </c>
      <c r="JA20" s="603">
        <v>526167.1</v>
      </c>
      <c r="JB20" s="603">
        <v>175106</v>
      </c>
      <c r="JC20" s="603">
        <v>126904.51</v>
      </c>
      <c r="JD20" s="603">
        <v>373476.89</v>
      </c>
      <c r="JE20" s="603">
        <v>356487.34</v>
      </c>
      <c r="JF20" s="603">
        <v>396459.59</v>
      </c>
      <c r="JG20" s="603">
        <v>1288247.3799999999</v>
      </c>
      <c r="JH20" s="603">
        <v>347318.29</v>
      </c>
      <c r="JI20" s="603">
        <v>272177.38</v>
      </c>
      <c r="JJ20" s="603">
        <v>216104.82</v>
      </c>
      <c r="JK20" s="603">
        <v>277856.57</v>
      </c>
      <c r="JL20" s="603">
        <v>440761.55</v>
      </c>
      <c r="JM20" s="603">
        <v>658549.09</v>
      </c>
      <c r="JN20" s="603">
        <v>145456.56</v>
      </c>
      <c r="JO20" s="603">
        <v>290515.46000000002</v>
      </c>
      <c r="JP20" s="603">
        <v>320865.31</v>
      </c>
      <c r="JQ20" s="603">
        <v>54676.74</v>
      </c>
      <c r="JR20" s="603">
        <v>430069.75</v>
      </c>
      <c r="JS20" s="603">
        <v>254364.9</v>
      </c>
      <c r="JT20" s="603">
        <v>2791912.57</v>
      </c>
      <c r="JU20" s="603">
        <v>1357416.14</v>
      </c>
      <c r="JV20" s="603">
        <v>304328.59999999998</v>
      </c>
      <c r="JW20" s="603">
        <v>70956.25</v>
      </c>
      <c r="JX20" s="603">
        <v>600632.36</v>
      </c>
      <c r="JY20" s="603">
        <v>281694.87</v>
      </c>
      <c r="JZ20" s="603">
        <v>508697.06</v>
      </c>
      <c r="KA20" s="603">
        <v>472383.8</v>
      </c>
      <c r="KB20" s="603">
        <v>440097.11</v>
      </c>
      <c r="KC20" s="603">
        <v>615585.75</v>
      </c>
      <c r="KD20" s="603">
        <v>575705.05000000005</v>
      </c>
      <c r="KE20" s="603">
        <v>370607.85</v>
      </c>
      <c r="KF20" s="603">
        <v>138999.92000000001</v>
      </c>
      <c r="KG20" s="603">
        <v>98875.21</v>
      </c>
      <c r="KH20" s="603">
        <v>314318.40000000002</v>
      </c>
      <c r="KI20" s="603">
        <v>146640.13</v>
      </c>
      <c r="KJ20" s="603">
        <v>3633632.08</v>
      </c>
      <c r="KK20" s="603">
        <v>474425.1</v>
      </c>
      <c r="KL20" s="603">
        <v>326786.36</v>
      </c>
      <c r="KM20" s="603">
        <v>1107506.19</v>
      </c>
      <c r="KN20" s="603">
        <v>316654.2</v>
      </c>
      <c r="KO20" s="603">
        <v>504914.74</v>
      </c>
      <c r="KP20" s="603">
        <v>1917470.88</v>
      </c>
      <c r="KQ20" s="603">
        <v>605765.25</v>
      </c>
      <c r="KR20" s="603">
        <v>438608.57</v>
      </c>
      <c r="KS20" s="603">
        <v>592617</v>
      </c>
      <c r="KT20" s="603">
        <v>308681.03000000003</v>
      </c>
      <c r="KU20" s="603">
        <v>50751.75</v>
      </c>
      <c r="KV20" s="603">
        <v>649313.18999999994</v>
      </c>
      <c r="KW20" s="603">
        <v>295226.90000000002</v>
      </c>
      <c r="KX20" s="603">
        <v>178659.06</v>
      </c>
      <c r="KY20" s="603">
        <v>2685982.83</v>
      </c>
      <c r="KZ20" s="603">
        <v>559705.28</v>
      </c>
      <c r="LA20" s="603">
        <v>1234461.58</v>
      </c>
      <c r="LB20" s="603">
        <v>181088.58</v>
      </c>
      <c r="LC20" s="603">
        <v>120741.57</v>
      </c>
      <c r="LD20" s="603">
        <v>515952.5</v>
      </c>
      <c r="LE20" s="603">
        <v>1463029.03</v>
      </c>
      <c r="LF20" s="603">
        <v>260263.69</v>
      </c>
      <c r="LG20" s="603">
        <v>386206.12</v>
      </c>
      <c r="LH20" s="603">
        <v>377100.75</v>
      </c>
      <c r="LI20" s="603">
        <v>2146662.64</v>
      </c>
      <c r="LJ20" s="603">
        <v>2361392.5299999998</v>
      </c>
      <c r="LK20" s="603">
        <v>1361672.31</v>
      </c>
      <c r="LL20" s="603">
        <v>1655107.37</v>
      </c>
      <c r="LM20" s="603">
        <v>2633094.0499999998</v>
      </c>
      <c r="LN20" s="603">
        <v>314440.78999999998</v>
      </c>
      <c r="LO20" s="603">
        <v>418503.43</v>
      </c>
      <c r="LP20" s="603">
        <v>1464553.05</v>
      </c>
      <c r="LQ20" s="603">
        <v>490836.26</v>
      </c>
      <c r="LR20" s="603">
        <v>851816.02</v>
      </c>
      <c r="LS20" s="603">
        <v>616535.74</v>
      </c>
      <c r="LT20" s="603">
        <v>1146262.1200000001</v>
      </c>
      <c r="LU20" s="603">
        <v>504809.16</v>
      </c>
      <c r="LV20" s="603">
        <v>330358.24</v>
      </c>
      <c r="LW20" s="603">
        <v>1126873.1000000001</v>
      </c>
      <c r="LX20" s="603">
        <v>894952.38</v>
      </c>
      <c r="LY20" s="603">
        <v>2555419.9</v>
      </c>
      <c r="LZ20" s="603">
        <v>860654.43</v>
      </c>
      <c r="MA20" s="603">
        <v>617235.97</v>
      </c>
      <c r="MB20" s="603">
        <v>637043.44999999995</v>
      </c>
      <c r="MC20" s="603">
        <v>858940.07</v>
      </c>
      <c r="MD20" s="603">
        <v>675577.23</v>
      </c>
      <c r="ME20" s="603">
        <v>415853.3</v>
      </c>
      <c r="MF20" s="603">
        <v>616325.43000000005</v>
      </c>
      <c r="MG20" s="603">
        <v>774013.17</v>
      </c>
      <c r="MH20" s="603">
        <v>288430.61</v>
      </c>
      <c r="MI20" s="603">
        <v>1195971.08</v>
      </c>
      <c r="MJ20" s="603">
        <v>695872.75</v>
      </c>
      <c r="MK20" s="603">
        <v>493120.79800000001</v>
      </c>
      <c r="ML20" s="603">
        <v>220389.86</v>
      </c>
      <c r="MM20" s="603">
        <v>272128.13</v>
      </c>
      <c r="MN20" s="603">
        <v>414302.09</v>
      </c>
      <c r="MO20" s="603">
        <v>352052.77</v>
      </c>
      <c r="MP20" s="603">
        <v>520717.07</v>
      </c>
      <c r="MQ20" s="603">
        <v>298286.14</v>
      </c>
      <c r="MR20" s="603">
        <v>183756.83</v>
      </c>
      <c r="MS20" s="603">
        <v>168890.64</v>
      </c>
      <c r="MT20" s="603">
        <v>306859.21999999997</v>
      </c>
      <c r="MU20" s="603">
        <v>2537822.08</v>
      </c>
      <c r="MV20" s="603">
        <v>324363.28999999998</v>
      </c>
      <c r="MW20" s="603">
        <v>326313.96999999997</v>
      </c>
      <c r="MX20" s="603">
        <v>298518.58</v>
      </c>
      <c r="MY20" s="603">
        <v>463791.6</v>
      </c>
      <c r="MZ20" s="603">
        <v>274442.15000000002</v>
      </c>
      <c r="NA20" s="603">
        <v>928752.45</v>
      </c>
      <c r="NB20" s="603">
        <v>581074.87</v>
      </c>
      <c r="NC20" s="603">
        <v>522899.94</v>
      </c>
      <c r="ND20" s="603">
        <v>222741.18</v>
      </c>
      <c r="NE20" s="603">
        <v>88577.16</v>
      </c>
      <c r="NF20" s="603">
        <v>2446592.4300000002</v>
      </c>
      <c r="NG20" s="603">
        <v>883126.29</v>
      </c>
      <c r="NH20" s="603">
        <v>454953.52</v>
      </c>
      <c r="NI20" s="603">
        <v>2474894.0099999998</v>
      </c>
      <c r="NJ20" s="603">
        <v>399836.72</v>
      </c>
      <c r="NK20" s="603">
        <v>866813.84</v>
      </c>
      <c r="NL20" s="603">
        <v>1489590.75</v>
      </c>
      <c r="NM20" s="603">
        <v>1231879.3899999999</v>
      </c>
      <c r="NN20" s="603">
        <v>113159.08</v>
      </c>
      <c r="NO20" s="603">
        <v>410816.21</v>
      </c>
      <c r="NP20" s="603">
        <v>352912.81</v>
      </c>
      <c r="NQ20" s="603">
        <v>176737.3</v>
      </c>
      <c r="NR20" s="603">
        <v>2731249.07</v>
      </c>
      <c r="NS20" s="603">
        <v>307618.71000000002</v>
      </c>
      <c r="NT20" s="603">
        <v>300509.11</v>
      </c>
      <c r="NU20" s="603">
        <v>200434.05</v>
      </c>
      <c r="NV20" s="603">
        <v>403641.47</v>
      </c>
      <c r="NW20" s="603">
        <v>33116.07</v>
      </c>
      <c r="NX20" s="603">
        <v>79080.639999999999</v>
      </c>
      <c r="NY20" s="603">
        <v>5847886.4699999997</v>
      </c>
      <c r="NZ20" s="603">
        <v>569267.55000000005</v>
      </c>
      <c r="OA20" s="603">
        <v>515392.4</v>
      </c>
      <c r="OB20" s="603">
        <v>225331.82</v>
      </c>
      <c r="OC20" s="603">
        <v>204759.31</v>
      </c>
      <c r="OD20" s="603">
        <v>202621.84</v>
      </c>
      <c r="OE20" s="603">
        <v>347105.76</v>
      </c>
      <c r="OF20" s="603">
        <v>4105522.78</v>
      </c>
      <c r="OG20" s="603">
        <v>1640732.6</v>
      </c>
      <c r="OH20" s="603">
        <v>385505.87</v>
      </c>
      <c r="OI20" s="603">
        <v>953483.82</v>
      </c>
      <c r="OJ20" s="603">
        <v>160774.07999999999</v>
      </c>
      <c r="OK20" s="603">
        <v>530918.5</v>
      </c>
      <c r="OL20" s="603">
        <v>208662.08</v>
      </c>
      <c r="OM20" s="603">
        <v>261877.57</v>
      </c>
      <c r="ON20" s="603">
        <v>303847.78999999998</v>
      </c>
      <c r="OO20" s="603">
        <v>2898945.57</v>
      </c>
      <c r="OP20" s="603">
        <v>717413.74</v>
      </c>
      <c r="OQ20" s="603">
        <v>907770.61</v>
      </c>
      <c r="OR20" s="603">
        <v>372575.11</v>
      </c>
      <c r="OS20" s="603">
        <v>261538.87</v>
      </c>
      <c r="OT20" s="603">
        <v>251325.94</v>
      </c>
      <c r="OU20" s="603">
        <v>1330031.1100000001</v>
      </c>
      <c r="OV20" s="603">
        <v>462388.73</v>
      </c>
      <c r="OW20" s="603">
        <v>158464.5</v>
      </c>
      <c r="OX20" s="603">
        <v>680004.71</v>
      </c>
      <c r="OY20" s="603">
        <v>178748.47</v>
      </c>
      <c r="OZ20" s="603">
        <v>345065</v>
      </c>
      <c r="PA20" s="603">
        <v>178828.57</v>
      </c>
      <c r="PB20" s="603">
        <v>323877.95</v>
      </c>
      <c r="PC20" s="603">
        <v>186543.35</v>
      </c>
      <c r="PD20" s="603">
        <v>1351872.43</v>
      </c>
      <c r="PE20" s="603">
        <v>132663</v>
      </c>
      <c r="PF20" s="603">
        <v>307519</v>
      </c>
      <c r="PG20" s="603">
        <v>218456.49</v>
      </c>
      <c r="PH20" s="603">
        <v>513204.15</v>
      </c>
      <c r="PI20" s="603">
        <v>371061.01</v>
      </c>
      <c r="PJ20" s="603">
        <v>437614.24</v>
      </c>
      <c r="PK20" s="603">
        <v>206487.48</v>
      </c>
      <c r="PL20" s="603">
        <v>216406.8</v>
      </c>
      <c r="PM20" s="603">
        <v>453291.59</v>
      </c>
      <c r="PN20" s="603">
        <v>238092.3</v>
      </c>
      <c r="PO20" s="603">
        <v>914381.5</v>
      </c>
      <c r="PP20" s="603">
        <v>251094.31</v>
      </c>
      <c r="PQ20" s="603">
        <v>662574.55000000005</v>
      </c>
      <c r="PR20" s="603">
        <v>258120.94</v>
      </c>
      <c r="PS20" s="603">
        <v>123355.62</v>
      </c>
      <c r="PT20" s="603">
        <v>122939.5</v>
      </c>
      <c r="PU20" s="603">
        <v>197129.31</v>
      </c>
      <c r="PV20" s="603">
        <v>3892266.3</v>
      </c>
      <c r="PW20" s="603">
        <v>478910.6</v>
      </c>
      <c r="PX20" s="603">
        <v>230265.8</v>
      </c>
      <c r="PY20" s="603">
        <v>420376.05</v>
      </c>
      <c r="PZ20" s="603">
        <v>851127.49</v>
      </c>
      <c r="QA20" s="603">
        <v>472703</v>
      </c>
      <c r="QB20" s="603">
        <v>691326.57</v>
      </c>
      <c r="QC20" s="603">
        <v>142553.4</v>
      </c>
      <c r="QD20" s="603">
        <v>239478.67</v>
      </c>
      <c r="QE20" s="603">
        <v>348428.78</v>
      </c>
      <c r="QF20" s="603">
        <v>576435.30000000005</v>
      </c>
      <c r="QG20" s="603">
        <v>347949.83</v>
      </c>
      <c r="QH20" s="603">
        <v>154749.56</v>
      </c>
      <c r="QI20" s="603">
        <v>550830.68999999994</v>
      </c>
      <c r="QJ20" s="603">
        <v>392635.71</v>
      </c>
      <c r="QK20" s="603">
        <v>732885.76</v>
      </c>
      <c r="QL20" s="603">
        <v>639891.75</v>
      </c>
      <c r="QM20" s="603">
        <v>217846</v>
      </c>
      <c r="QN20" s="603">
        <v>155534.66</v>
      </c>
      <c r="QO20" s="603">
        <v>1251223.25</v>
      </c>
      <c r="QP20" s="603">
        <v>401080.86</v>
      </c>
      <c r="QQ20" s="603">
        <v>188394</v>
      </c>
      <c r="QR20" s="603">
        <v>219098</v>
      </c>
      <c r="QS20" s="603">
        <v>365850.74</v>
      </c>
      <c r="QT20" s="603">
        <v>263427.36</v>
      </c>
      <c r="QU20" s="603">
        <v>159711.10999999999</v>
      </c>
      <c r="QV20" s="603">
        <v>2324071.67</v>
      </c>
      <c r="QW20" s="603">
        <v>364880</v>
      </c>
      <c r="QX20" s="603">
        <v>929996.68</v>
      </c>
      <c r="QY20" s="603">
        <v>681626.99</v>
      </c>
      <c r="QZ20" s="603">
        <v>732277.15</v>
      </c>
      <c r="RA20" s="603">
        <v>1148231.43</v>
      </c>
      <c r="RB20" s="603">
        <v>251679</v>
      </c>
      <c r="RC20" s="603">
        <v>649549.54</v>
      </c>
      <c r="RD20" s="603">
        <v>740891.85</v>
      </c>
      <c r="RE20" s="603">
        <v>389939.24</v>
      </c>
      <c r="RF20" s="603">
        <v>447757.39</v>
      </c>
      <c r="RG20" s="603">
        <v>417856.6</v>
      </c>
      <c r="RH20" s="603">
        <v>333846.82</v>
      </c>
      <c r="RI20" s="603">
        <v>2111910.92</v>
      </c>
      <c r="RJ20" s="603">
        <v>1122508.25</v>
      </c>
      <c r="RK20" s="603">
        <v>171476</v>
      </c>
      <c r="RL20" s="603">
        <v>751050.52</v>
      </c>
      <c r="RM20" s="603">
        <v>447701.12</v>
      </c>
      <c r="RN20" s="603">
        <v>299023.25</v>
      </c>
      <c r="RO20" s="603">
        <v>1737988.59</v>
      </c>
      <c r="RP20" s="603">
        <v>162190</v>
      </c>
      <c r="RQ20" s="603">
        <v>139360.15</v>
      </c>
      <c r="RR20" s="603">
        <v>553704.18000000005</v>
      </c>
      <c r="RS20" s="603">
        <v>710504.78</v>
      </c>
      <c r="RT20" s="603">
        <v>476065.2</v>
      </c>
      <c r="RU20" s="603">
        <v>249846.5</v>
      </c>
      <c r="RV20" s="603">
        <v>164225</v>
      </c>
      <c r="RW20" s="603">
        <v>206535.45</v>
      </c>
      <c r="RX20" s="603">
        <v>474393.03</v>
      </c>
      <c r="RY20" s="603">
        <v>400913.22</v>
      </c>
      <c r="RZ20" s="603">
        <v>143748.29999999999</v>
      </c>
      <c r="SA20" s="603">
        <v>169632</v>
      </c>
      <c r="SB20" s="603">
        <v>282401.34999999998</v>
      </c>
      <c r="SC20" s="603">
        <v>4697679.3499999996</v>
      </c>
      <c r="SD20" s="603">
        <v>251307.06</v>
      </c>
      <c r="SE20" s="603">
        <v>508574.33</v>
      </c>
      <c r="SF20" s="603">
        <v>229583.91</v>
      </c>
      <c r="SG20" s="603">
        <v>152330.9</v>
      </c>
      <c r="SH20" s="603">
        <v>562047.6</v>
      </c>
      <c r="SI20" s="603">
        <v>888595.46</v>
      </c>
      <c r="SJ20" s="603">
        <v>682067.35</v>
      </c>
      <c r="SK20" s="603">
        <v>748236.99</v>
      </c>
      <c r="SL20" s="603">
        <v>261349.13</v>
      </c>
      <c r="SM20" s="603">
        <v>1114206</v>
      </c>
      <c r="SN20" s="603">
        <v>174825.24</v>
      </c>
      <c r="SO20" s="603">
        <v>1178098.8700000001</v>
      </c>
      <c r="SP20" s="603">
        <v>508529.54</v>
      </c>
      <c r="SQ20" s="603">
        <v>380183.94</v>
      </c>
      <c r="SR20" s="603">
        <v>671488</v>
      </c>
      <c r="SS20" s="603">
        <v>169057.91</v>
      </c>
      <c r="ST20" s="603">
        <v>754447.7</v>
      </c>
      <c r="SU20" s="603">
        <v>393307.96</v>
      </c>
      <c r="SV20" s="603">
        <v>223364.67</v>
      </c>
      <c r="SW20" s="603">
        <v>845283.9</v>
      </c>
      <c r="SX20" s="603">
        <v>321750.07</v>
      </c>
      <c r="SY20" s="603">
        <v>700370.96</v>
      </c>
      <c r="SZ20" s="603">
        <v>371812.67</v>
      </c>
      <c r="TA20" s="603">
        <v>280879.26</v>
      </c>
      <c r="TB20" s="603">
        <v>141388.1</v>
      </c>
      <c r="TC20" s="603">
        <v>300842.31</v>
      </c>
      <c r="TD20" s="603">
        <v>610051.51</v>
      </c>
      <c r="TE20" s="603">
        <v>229534.88</v>
      </c>
      <c r="TF20" s="603">
        <v>247251.8</v>
      </c>
      <c r="TG20" s="603">
        <v>855882.54</v>
      </c>
      <c r="TH20" s="603">
        <v>558873.21</v>
      </c>
      <c r="TI20" s="603">
        <v>423958.83</v>
      </c>
      <c r="TJ20" s="603">
        <v>323572.83</v>
      </c>
      <c r="TK20" s="603">
        <v>1365986.6</v>
      </c>
      <c r="TL20" s="603">
        <v>408852.78</v>
      </c>
      <c r="TM20" s="603">
        <v>192254.8</v>
      </c>
      <c r="TN20" s="603">
        <v>730189.43</v>
      </c>
      <c r="TO20" s="603">
        <v>201400</v>
      </c>
      <c r="TP20" s="603">
        <v>201400</v>
      </c>
      <c r="TQ20" s="603">
        <v>246488.91</v>
      </c>
      <c r="TR20" s="603">
        <v>2083462.26</v>
      </c>
      <c r="TS20" s="603">
        <v>519440.19</v>
      </c>
      <c r="TT20" s="603">
        <v>510657.5</v>
      </c>
      <c r="TU20" s="603">
        <v>921929</v>
      </c>
      <c r="TV20" s="603">
        <v>502979.19</v>
      </c>
      <c r="TW20" s="603">
        <v>440248.62</v>
      </c>
      <c r="TX20" s="603">
        <v>235498.35</v>
      </c>
      <c r="TY20" s="603">
        <v>353790.17</v>
      </c>
      <c r="TZ20" s="603">
        <v>246772.36</v>
      </c>
      <c r="UA20" s="603">
        <v>568663.74</v>
      </c>
      <c r="UB20" s="603">
        <v>355107.13</v>
      </c>
      <c r="UC20" s="603">
        <v>558011.69999999995</v>
      </c>
      <c r="UD20" s="603">
        <v>252142.8</v>
      </c>
      <c r="UE20" s="603">
        <v>149914.5</v>
      </c>
      <c r="UF20" s="603">
        <v>88059</v>
      </c>
      <c r="UG20" s="603">
        <v>1107522.0900000001</v>
      </c>
      <c r="UH20" s="603">
        <v>98919.5</v>
      </c>
      <c r="UI20" s="603">
        <v>265794.88</v>
      </c>
      <c r="UJ20" s="603">
        <v>158763.5</v>
      </c>
      <c r="UK20" s="603">
        <v>104046</v>
      </c>
      <c r="UL20" s="603">
        <v>819317.06</v>
      </c>
      <c r="UM20" s="603">
        <v>640361.05000000005</v>
      </c>
      <c r="UN20" s="603">
        <v>459428.23</v>
      </c>
      <c r="UO20" s="603">
        <v>1384900.19</v>
      </c>
      <c r="UP20" s="603">
        <v>407426.58</v>
      </c>
      <c r="UQ20" s="603">
        <v>146985.96</v>
      </c>
      <c r="UR20" s="603">
        <v>2062027.84</v>
      </c>
      <c r="US20" s="603">
        <v>289338.56</v>
      </c>
      <c r="UT20" s="603">
        <v>665711.6</v>
      </c>
      <c r="UU20" s="603">
        <v>1745072.56</v>
      </c>
      <c r="UV20" s="603">
        <v>1900</v>
      </c>
      <c r="UW20" s="603">
        <v>203860.25</v>
      </c>
      <c r="UX20" s="603">
        <v>1159330.3</v>
      </c>
      <c r="UY20" s="603">
        <v>461768.67</v>
      </c>
      <c r="UZ20" s="603">
        <v>291374.90000000002</v>
      </c>
      <c r="VA20" s="603">
        <v>382121.86</v>
      </c>
      <c r="VB20" s="603">
        <v>638514.80000000005</v>
      </c>
      <c r="VC20" s="603">
        <v>790238.75</v>
      </c>
      <c r="VD20" s="603">
        <v>301124.84000000003</v>
      </c>
      <c r="VE20" s="603">
        <v>774256.55</v>
      </c>
      <c r="VF20" s="603">
        <v>276498.64</v>
      </c>
      <c r="VG20" s="603">
        <v>520243.81</v>
      </c>
      <c r="VH20" s="603">
        <v>185264</v>
      </c>
      <c r="VI20" s="603">
        <v>220768.93</v>
      </c>
      <c r="VJ20" s="603">
        <v>972052.65</v>
      </c>
      <c r="VK20" s="603">
        <v>181688</v>
      </c>
      <c r="VL20" s="603">
        <v>130307.1</v>
      </c>
      <c r="VM20" s="603">
        <v>231037.33</v>
      </c>
      <c r="VN20" s="603">
        <v>1048588.6399999999</v>
      </c>
      <c r="VO20" s="603">
        <v>852092.9</v>
      </c>
      <c r="VP20" s="603">
        <v>366988.49</v>
      </c>
      <c r="VQ20" s="603">
        <v>1365410.16</v>
      </c>
      <c r="VR20" s="603">
        <v>962786.36</v>
      </c>
      <c r="VS20" s="603">
        <v>852867.77</v>
      </c>
      <c r="VT20" s="603">
        <v>450954.05</v>
      </c>
      <c r="VU20" s="603">
        <v>527413.82999999996</v>
      </c>
      <c r="VV20" s="603">
        <v>439608.29</v>
      </c>
      <c r="VW20" s="603">
        <v>3008726.2</v>
      </c>
      <c r="VX20" s="603">
        <v>678828.63</v>
      </c>
      <c r="VY20" s="603">
        <v>1513738.55</v>
      </c>
      <c r="VZ20" s="603">
        <v>795236.79</v>
      </c>
      <c r="WA20" s="603">
        <v>616984.92000000004</v>
      </c>
      <c r="WB20" s="603">
        <v>595627.43999999994</v>
      </c>
      <c r="WC20" s="603">
        <v>7194403.2400000002</v>
      </c>
      <c r="WD20" s="603">
        <v>1334473.0900000001</v>
      </c>
      <c r="WE20" s="603">
        <v>910699.85</v>
      </c>
      <c r="WF20" s="603">
        <v>526708.65</v>
      </c>
      <c r="WG20" s="603">
        <v>615286.55000000005</v>
      </c>
      <c r="WH20" s="603">
        <v>1024353.48</v>
      </c>
      <c r="WI20" s="603">
        <v>2172156.11</v>
      </c>
      <c r="WJ20" s="603">
        <v>1050231.46</v>
      </c>
      <c r="WK20" s="603">
        <v>644548.22</v>
      </c>
      <c r="WL20" s="603">
        <v>576158.34000000008</v>
      </c>
      <c r="WM20" s="603">
        <v>634250.4</v>
      </c>
      <c r="WN20" s="603">
        <v>1150447.33</v>
      </c>
      <c r="WO20" s="603">
        <v>567458.66999999993</v>
      </c>
      <c r="WP20" s="603">
        <v>1137451.73</v>
      </c>
      <c r="WQ20" s="603">
        <v>1245990.28</v>
      </c>
      <c r="WR20" s="603">
        <v>970414.49</v>
      </c>
      <c r="WS20" s="603">
        <v>855447.29</v>
      </c>
      <c r="WT20" s="603">
        <v>1277497.81</v>
      </c>
      <c r="WU20" s="603">
        <v>342600.04000000004</v>
      </c>
      <c r="WV20" s="603">
        <v>1205595.96</v>
      </c>
      <c r="WW20" s="603">
        <v>1001997.28</v>
      </c>
      <c r="WX20" s="603">
        <v>662799.16</v>
      </c>
      <c r="WY20" s="603">
        <v>399209.04</v>
      </c>
      <c r="WZ20" s="603">
        <v>390501.23</v>
      </c>
      <c r="XA20" s="603">
        <v>591716.47320000001</v>
      </c>
      <c r="XB20" s="603">
        <v>336877.06</v>
      </c>
      <c r="XC20" s="603">
        <v>276302.92</v>
      </c>
      <c r="XD20" s="603">
        <v>601462.27</v>
      </c>
      <c r="XE20" s="603">
        <v>2164017.98</v>
      </c>
      <c r="XF20" s="603">
        <v>404377.43</v>
      </c>
      <c r="XG20" s="603">
        <v>159408.14000000001</v>
      </c>
      <c r="XH20" s="603">
        <v>375848.38</v>
      </c>
      <c r="XI20" s="603">
        <v>284288.36</v>
      </c>
      <c r="XJ20" s="603">
        <v>3821377.61</v>
      </c>
      <c r="XK20" s="603">
        <v>709759.54</v>
      </c>
      <c r="XL20" s="603">
        <v>1302858.6599999999</v>
      </c>
      <c r="XM20" s="603">
        <v>1800608.37</v>
      </c>
      <c r="XN20" s="603">
        <v>753272.73</v>
      </c>
      <c r="XO20" s="603">
        <v>1179095.05</v>
      </c>
      <c r="XP20" s="603">
        <v>1537488.11</v>
      </c>
      <c r="XQ20" s="603">
        <v>892503.84</v>
      </c>
      <c r="XR20" s="603">
        <v>806721.88</v>
      </c>
      <c r="XS20" s="603">
        <v>1934022.38</v>
      </c>
      <c r="XT20" s="603">
        <v>855269.24</v>
      </c>
      <c r="XU20" s="603">
        <v>685422.98</v>
      </c>
      <c r="XV20" s="603">
        <v>465709.77</v>
      </c>
      <c r="XW20" s="603">
        <v>384100.3</v>
      </c>
      <c r="XX20" s="603">
        <v>358421.84</v>
      </c>
      <c r="XY20" s="603">
        <v>326763.75</v>
      </c>
      <c r="XZ20" s="603">
        <v>573214.78</v>
      </c>
      <c r="YA20" s="603">
        <v>406381.7</v>
      </c>
      <c r="YB20" s="603">
        <v>505329.86</v>
      </c>
      <c r="YC20" s="603">
        <v>371380.36</v>
      </c>
      <c r="YD20" s="603">
        <v>335243.21999999997</v>
      </c>
      <c r="YE20" s="603">
        <v>290432.71999999997</v>
      </c>
      <c r="YF20" s="603">
        <v>645129.30000000005</v>
      </c>
      <c r="YG20" s="603">
        <v>4928421.34</v>
      </c>
      <c r="YH20" s="603">
        <v>541614.24</v>
      </c>
      <c r="YI20" s="603">
        <v>1485253.85</v>
      </c>
      <c r="YJ20" s="603">
        <v>681392.23</v>
      </c>
      <c r="YK20" s="603">
        <v>2014856.54</v>
      </c>
      <c r="YL20" s="603">
        <v>440138.96</v>
      </c>
      <c r="YM20" s="603">
        <v>1363830.74</v>
      </c>
      <c r="YN20" s="603">
        <v>230292.61</v>
      </c>
      <c r="YO20" s="603">
        <v>2861435.46</v>
      </c>
      <c r="YP20" s="603">
        <v>795103.29</v>
      </c>
      <c r="YQ20" s="603">
        <v>457723.94</v>
      </c>
      <c r="YR20" s="603">
        <v>653930.44999999995</v>
      </c>
      <c r="YS20" s="603">
        <v>594588.17000000004</v>
      </c>
      <c r="YT20" s="603">
        <v>412372.4</v>
      </c>
      <c r="YU20" s="603">
        <v>599802.98</v>
      </c>
      <c r="YV20" s="603">
        <v>401532.62</v>
      </c>
      <c r="YW20" s="603">
        <v>490995.96</v>
      </c>
      <c r="YX20" s="603">
        <v>988872.64</v>
      </c>
      <c r="YY20" s="603">
        <v>550216.28</v>
      </c>
      <c r="YZ20" s="603">
        <v>335513.59999999998</v>
      </c>
      <c r="ZA20" s="603">
        <v>370962.08</v>
      </c>
      <c r="ZB20" s="603">
        <v>407860.35</v>
      </c>
      <c r="ZC20" s="603">
        <v>380720.31</v>
      </c>
      <c r="ZD20" s="603">
        <v>394942.09</v>
      </c>
      <c r="ZE20" s="603">
        <v>1820630.29</v>
      </c>
      <c r="ZF20" s="603">
        <v>278733.87</v>
      </c>
      <c r="ZG20" s="603">
        <v>190320.41</v>
      </c>
      <c r="ZH20" s="603">
        <v>378492.87</v>
      </c>
      <c r="ZI20" s="603">
        <v>240171.51</v>
      </c>
      <c r="ZJ20" s="603">
        <v>397671.55</v>
      </c>
      <c r="ZK20" s="603">
        <v>234624.53</v>
      </c>
      <c r="ZL20" s="603">
        <v>154336.98000000001</v>
      </c>
      <c r="ZM20" s="603">
        <v>417854.76</v>
      </c>
      <c r="ZN20" s="603">
        <v>917365.74</v>
      </c>
      <c r="ZO20" s="603">
        <v>618509.36</v>
      </c>
      <c r="ZP20" s="603">
        <v>521025.9</v>
      </c>
      <c r="ZQ20" s="603">
        <v>1041282.99</v>
      </c>
      <c r="ZR20" s="603">
        <v>809195.05</v>
      </c>
      <c r="ZS20" s="603">
        <v>367683.58</v>
      </c>
      <c r="ZT20" s="603">
        <v>241292.56</v>
      </c>
      <c r="ZU20" s="603">
        <v>673614.95</v>
      </c>
      <c r="ZV20" s="603">
        <v>628752.93999999994</v>
      </c>
      <c r="ZW20" s="603">
        <v>510978.14</v>
      </c>
      <c r="ZX20" s="603">
        <v>397891.1</v>
      </c>
      <c r="ZY20" s="603">
        <v>169600.18</v>
      </c>
      <c r="ZZ20" s="603">
        <v>194578.98</v>
      </c>
      <c r="AAA20" s="603">
        <v>373497.1</v>
      </c>
      <c r="AAB20" s="603">
        <v>306358.09000000003</v>
      </c>
      <c r="AAC20" s="603">
        <v>216524.38</v>
      </c>
      <c r="AAD20" s="603">
        <v>226354</v>
      </c>
      <c r="AAE20" s="603">
        <v>151704.66</v>
      </c>
      <c r="AAF20" s="603">
        <v>199740.7</v>
      </c>
      <c r="AAG20" s="603">
        <v>602379.91</v>
      </c>
      <c r="AAH20" s="603">
        <v>304114.37</v>
      </c>
      <c r="AAI20" s="603">
        <v>184938.04</v>
      </c>
      <c r="AAJ20" s="603">
        <v>1253675.5</v>
      </c>
      <c r="AAK20" s="603">
        <v>168460.16</v>
      </c>
      <c r="AAL20" s="603">
        <v>461529.33</v>
      </c>
      <c r="AAM20" s="603">
        <v>357488.38</v>
      </c>
      <c r="AAN20" s="603">
        <v>206975.83</v>
      </c>
      <c r="AAO20" s="603">
        <v>357709.92</v>
      </c>
      <c r="AAP20" s="603">
        <v>602063.96</v>
      </c>
      <c r="AAQ20" s="603">
        <v>2270629.77</v>
      </c>
      <c r="AAR20" s="603">
        <v>296461.84999999998</v>
      </c>
      <c r="AAS20" s="603">
        <v>327304.42</v>
      </c>
      <c r="AAT20" s="603">
        <v>600326.89</v>
      </c>
      <c r="AAU20" s="603">
        <v>800021.45</v>
      </c>
      <c r="AAV20" s="603">
        <v>268089.28000000003</v>
      </c>
      <c r="AAW20" s="603">
        <v>471718.36</v>
      </c>
      <c r="AAX20" s="603">
        <v>686568.9</v>
      </c>
      <c r="AAY20" s="603">
        <v>421693.3</v>
      </c>
      <c r="AAZ20" s="603">
        <v>231771.76</v>
      </c>
      <c r="ABA20" s="603">
        <v>903567.4</v>
      </c>
      <c r="ABB20" s="603">
        <v>1365615.36</v>
      </c>
      <c r="ABC20" s="603">
        <v>1966136.18</v>
      </c>
      <c r="ABD20" s="603">
        <v>66855.64</v>
      </c>
      <c r="ABE20" s="603">
        <v>345494.26</v>
      </c>
      <c r="ABF20" s="603">
        <v>281641.2</v>
      </c>
      <c r="ABG20" s="603">
        <v>374314.76</v>
      </c>
      <c r="ABH20" s="603">
        <v>404801.61</v>
      </c>
      <c r="ABI20" s="603">
        <v>383282.68</v>
      </c>
      <c r="ABJ20" s="603">
        <v>2689271.58</v>
      </c>
      <c r="ABK20" s="603">
        <v>1345873.76</v>
      </c>
      <c r="ABL20" s="603">
        <v>419642.66</v>
      </c>
      <c r="ABM20" s="603">
        <v>283282.92</v>
      </c>
      <c r="ABN20" s="603">
        <v>221642.78</v>
      </c>
      <c r="ABO20" s="603">
        <v>92444.58</v>
      </c>
      <c r="ABP20" s="603">
        <v>222131.76</v>
      </c>
      <c r="ABQ20" s="603">
        <v>1196516.06</v>
      </c>
      <c r="ABR20" s="603">
        <v>572693.32999999996</v>
      </c>
      <c r="ABS20" s="603">
        <v>327190.11</v>
      </c>
      <c r="ABT20" s="603">
        <v>560081.85</v>
      </c>
      <c r="ABU20" s="603">
        <v>693027.83</v>
      </c>
      <c r="ABV20" s="603">
        <v>307019.43</v>
      </c>
      <c r="ABW20" s="603">
        <v>299270.44</v>
      </c>
      <c r="ABX20" s="603">
        <v>803973.06</v>
      </c>
      <c r="ABY20" s="603">
        <v>126238.62</v>
      </c>
      <c r="ABZ20" s="603">
        <v>992083.07</v>
      </c>
      <c r="ACA20" s="603">
        <v>140372.82</v>
      </c>
      <c r="ACB20" s="603">
        <v>927567.47</v>
      </c>
      <c r="ACC20" s="603">
        <v>130717.08</v>
      </c>
      <c r="ACD20" s="603">
        <v>120876.4</v>
      </c>
      <c r="ACE20" s="603">
        <v>1286560.3</v>
      </c>
      <c r="ACF20" s="603">
        <v>429342.6</v>
      </c>
      <c r="ACG20" s="603">
        <v>426089.08</v>
      </c>
      <c r="ACH20" s="603">
        <v>434480.41</v>
      </c>
      <c r="ACI20" s="603">
        <v>1774273.69</v>
      </c>
      <c r="ACJ20" s="603">
        <v>230182.16</v>
      </c>
      <c r="ACK20" s="603">
        <v>2354575.4900000002</v>
      </c>
      <c r="ACL20" s="603">
        <v>764703.77</v>
      </c>
      <c r="ACM20" s="603">
        <v>401601.88</v>
      </c>
      <c r="ACN20" s="603">
        <v>322148.24</v>
      </c>
      <c r="ACO20" s="603">
        <v>314547.09000000003</v>
      </c>
      <c r="ACP20" s="603">
        <v>1477570.69</v>
      </c>
      <c r="ACQ20" s="603">
        <v>1002624.37</v>
      </c>
      <c r="ACR20" s="603">
        <v>1989398.76</v>
      </c>
      <c r="ACS20" s="603">
        <v>1653473.21</v>
      </c>
      <c r="ACT20" s="603">
        <v>544044.38</v>
      </c>
      <c r="ACU20" s="603">
        <v>739091.89</v>
      </c>
      <c r="ACV20" s="603">
        <v>406367.82</v>
      </c>
      <c r="ACW20" s="603">
        <v>444363.94</v>
      </c>
      <c r="ACX20" s="603">
        <v>2287763.46</v>
      </c>
      <c r="ACY20" s="603">
        <v>169162.42</v>
      </c>
      <c r="ACZ20" s="603">
        <v>305745.25</v>
      </c>
      <c r="ADA20" s="603">
        <v>1114548.33</v>
      </c>
      <c r="ADB20" s="603">
        <v>147001.62</v>
      </c>
      <c r="ADC20" s="603">
        <v>261442.17</v>
      </c>
      <c r="ADD20" s="603">
        <v>304109.14</v>
      </c>
      <c r="ADE20" s="603">
        <v>169346.34</v>
      </c>
      <c r="ADF20" s="603">
        <v>308218.71000000002</v>
      </c>
      <c r="ADG20" s="603">
        <v>870382.46</v>
      </c>
      <c r="ADH20" s="603">
        <v>699665.33</v>
      </c>
      <c r="ADI20" s="603">
        <v>661780.98</v>
      </c>
      <c r="ADJ20" s="603">
        <v>920573.26</v>
      </c>
      <c r="ADK20" s="603">
        <v>163126.79999999999</v>
      </c>
      <c r="ADL20" s="603">
        <v>1151324.1000000001</v>
      </c>
      <c r="ADM20" s="603">
        <v>112650.49</v>
      </c>
      <c r="ADN20" s="603">
        <v>250628.55</v>
      </c>
      <c r="ADO20" s="603">
        <v>151264.74</v>
      </c>
      <c r="ADP20" s="603">
        <v>491574.67</v>
      </c>
      <c r="ADQ20" s="603">
        <v>7092654.1900000004</v>
      </c>
      <c r="ADR20" s="603">
        <v>1146418.43</v>
      </c>
      <c r="ADS20" s="603">
        <v>2433917.83</v>
      </c>
      <c r="ADT20" s="603">
        <v>335475.99</v>
      </c>
      <c r="ADU20" s="603">
        <v>1485708.67</v>
      </c>
      <c r="ADV20" s="603">
        <v>153048.63</v>
      </c>
      <c r="ADW20" s="603">
        <v>223323</v>
      </c>
      <c r="ADX20" s="603">
        <v>389810.6</v>
      </c>
      <c r="ADY20" s="603">
        <v>169704.87</v>
      </c>
      <c r="ADZ20" s="603">
        <v>70536.570000000007</v>
      </c>
      <c r="AEA20" s="603">
        <v>1586307</v>
      </c>
      <c r="AEB20" s="603">
        <v>1979517.55</v>
      </c>
      <c r="AEC20" s="603">
        <v>1666954.12</v>
      </c>
      <c r="AED20" s="603">
        <v>154281.35999999999</v>
      </c>
      <c r="AEE20" s="603">
        <v>752489.94</v>
      </c>
      <c r="AEF20" s="603">
        <v>1329898.3999999999</v>
      </c>
      <c r="AEG20" s="603">
        <v>73298.45</v>
      </c>
      <c r="AEH20" s="603">
        <v>250769.09</v>
      </c>
      <c r="AEI20" s="603">
        <v>319805.23</v>
      </c>
      <c r="AEJ20" s="603">
        <v>152124.91</v>
      </c>
      <c r="AEK20" s="603">
        <v>619488.71</v>
      </c>
      <c r="AEL20" s="603">
        <v>446622.96</v>
      </c>
      <c r="AEM20" s="603">
        <v>336827.85</v>
      </c>
      <c r="AEN20" s="603">
        <v>241827.57</v>
      </c>
      <c r="AEO20" s="603">
        <v>452441.95</v>
      </c>
      <c r="AEP20" s="603">
        <v>1180130.24</v>
      </c>
      <c r="AEQ20" s="603">
        <v>262244.21000000002</v>
      </c>
      <c r="AER20" s="603">
        <v>292026</v>
      </c>
      <c r="AES20" s="603">
        <v>336697.85</v>
      </c>
      <c r="AET20" s="603">
        <v>1098377.01</v>
      </c>
      <c r="AEU20" s="603">
        <v>679772.01</v>
      </c>
      <c r="AEV20" s="603">
        <v>1505346.65</v>
      </c>
      <c r="AEW20" s="603">
        <v>369661.32</v>
      </c>
      <c r="AEX20" s="603">
        <v>1201742.19</v>
      </c>
      <c r="AEY20" s="603">
        <v>1024025.2</v>
      </c>
      <c r="AEZ20" s="603">
        <v>2228963.69</v>
      </c>
      <c r="AFA20" s="603">
        <v>439949.1</v>
      </c>
      <c r="AFB20" s="603">
        <v>238970.52</v>
      </c>
      <c r="AFC20" s="603">
        <v>184403.76</v>
      </c>
      <c r="AFD20" s="603">
        <v>57388.25</v>
      </c>
      <c r="AFE20" s="603">
        <v>565797.87</v>
      </c>
      <c r="AFF20" s="603">
        <v>536958.78</v>
      </c>
      <c r="AFG20" s="603">
        <v>1013981.45</v>
      </c>
      <c r="AFH20" s="603">
        <v>1382103</v>
      </c>
      <c r="AFI20" s="603">
        <v>1443021.96</v>
      </c>
      <c r="AFJ20" s="603">
        <v>1243353.31</v>
      </c>
      <c r="AFK20" s="603">
        <v>506288.73</v>
      </c>
      <c r="AFL20" s="603">
        <v>652274.84</v>
      </c>
      <c r="AFM20" s="603">
        <v>548852.61</v>
      </c>
      <c r="AFN20" s="603">
        <v>431448.85</v>
      </c>
      <c r="AFO20" s="603">
        <v>600477.43000000005</v>
      </c>
      <c r="AFP20" s="603">
        <v>232624.49</v>
      </c>
      <c r="AFQ20" s="603">
        <v>451175.06</v>
      </c>
      <c r="AFR20" s="603">
        <v>1742438.54</v>
      </c>
      <c r="AFS20" s="603">
        <v>543843.68999999994</v>
      </c>
      <c r="AFT20" s="603">
        <v>519941.02</v>
      </c>
      <c r="AFU20" s="603">
        <v>391624.76</v>
      </c>
      <c r="AFV20" s="603">
        <v>378959.3</v>
      </c>
      <c r="AFW20" s="603">
        <v>266257.15999999997</v>
      </c>
      <c r="AFX20" s="603">
        <v>139088.44</v>
      </c>
      <c r="AFY20" s="603">
        <v>1116535.24</v>
      </c>
      <c r="AFZ20" s="603">
        <v>701457.03</v>
      </c>
      <c r="AGA20" s="603">
        <v>210612.81</v>
      </c>
      <c r="AGB20" s="603">
        <v>356170.09</v>
      </c>
      <c r="AGC20" s="603">
        <v>460563.29</v>
      </c>
      <c r="AGD20" s="603">
        <v>2859739.54</v>
      </c>
      <c r="AGE20" s="603">
        <v>446632.24</v>
      </c>
      <c r="AGF20" s="603">
        <v>323573.89</v>
      </c>
      <c r="AGG20" s="603">
        <v>387319.75</v>
      </c>
      <c r="AGH20" s="603">
        <v>1173044.97</v>
      </c>
      <c r="AGI20" s="603">
        <v>292264.2</v>
      </c>
      <c r="AGJ20" s="603">
        <v>295727.78999999998</v>
      </c>
      <c r="AGK20" s="603">
        <v>167352.93</v>
      </c>
      <c r="AGL20" s="603">
        <v>331031.7</v>
      </c>
      <c r="AGM20" s="603">
        <v>293667.06</v>
      </c>
      <c r="AGN20" s="603">
        <v>137999.78</v>
      </c>
      <c r="AGO20" s="603">
        <v>4505680.8899999997</v>
      </c>
      <c r="AGP20" s="603">
        <v>926098.83</v>
      </c>
      <c r="AGQ20" s="603">
        <v>776499.5</v>
      </c>
      <c r="AGR20" s="603">
        <v>738193.64</v>
      </c>
      <c r="AGS20" s="603">
        <v>438638.94</v>
      </c>
      <c r="AGT20" s="603">
        <v>208771.52</v>
      </c>
      <c r="AGU20" s="603">
        <v>337442.17</v>
      </c>
      <c r="AGV20" s="603">
        <v>223208.23</v>
      </c>
      <c r="AGW20" s="603">
        <v>3846656.39</v>
      </c>
      <c r="AGX20" s="603">
        <v>2247012.5299999998</v>
      </c>
      <c r="AGY20" s="603">
        <v>400027.04</v>
      </c>
      <c r="AGZ20" s="603">
        <v>612815.81999999995</v>
      </c>
      <c r="AHA20" s="603">
        <v>1000633.22</v>
      </c>
      <c r="AHB20" s="603">
        <v>618012.29</v>
      </c>
      <c r="AHC20" s="603">
        <v>578534.36</v>
      </c>
      <c r="AHD20" s="603">
        <v>398527.61</v>
      </c>
      <c r="AHE20" s="603">
        <v>76267.520000000004</v>
      </c>
      <c r="AHF20" s="603">
        <v>315904</v>
      </c>
      <c r="AHG20" s="603">
        <v>592683.02</v>
      </c>
      <c r="AHH20" s="603">
        <v>221871.23</v>
      </c>
      <c r="AHI20" s="603">
        <v>409116.87</v>
      </c>
      <c r="AHJ20" s="603">
        <v>291517.21999999997</v>
      </c>
      <c r="AHK20" s="603">
        <v>224080.23</v>
      </c>
      <c r="AHL20" s="603">
        <v>389528.56</v>
      </c>
      <c r="AHM20" s="603">
        <v>161863.51</v>
      </c>
      <c r="AHN20" s="603">
        <v>2651045.36</v>
      </c>
      <c r="AHO20" s="603">
        <v>217010.6</v>
      </c>
      <c r="AHP20" s="603">
        <v>347377.38</v>
      </c>
      <c r="AHQ20" s="603">
        <v>366161.67</v>
      </c>
      <c r="AHR20" s="603">
        <v>729221.28</v>
      </c>
      <c r="AHS20" s="603">
        <v>110201.64</v>
      </c>
      <c r="AHT20" s="603">
        <v>158888.24</v>
      </c>
      <c r="AHU20" s="603">
        <v>0</v>
      </c>
      <c r="AHV20" s="603">
        <v>0</v>
      </c>
      <c r="AHW20" s="603">
        <f t="shared" si="16"/>
        <v>605015807.19120097</v>
      </c>
    </row>
    <row r="21" spans="1:913" x14ac:dyDescent="0.6">
      <c r="A21" s="601">
        <v>20</v>
      </c>
      <c r="B21" s="261" t="s">
        <v>23</v>
      </c>
      <c r="C21" s="260" t="s">
        <v>24</v>
      </c>
      <c r="D21" s="603">
        <v>54898267.420000002</v>
      </c>
      <c r="E21" s="603">
        <v>6804607.7000000002</v>
      </c>
      <c r="F21" s="603">
        <v>5885253.2000000002</v>
      </c>
      <c r="G21" s="603">
        <v>554663.15</v>
      </c>
      <c r="H21" s="603">
        <v>2233885.87</v>
      </c>
      <c r="I21" s="603">
        <v>1535186.44</v>
      </c>
      <c r="J21" s="603">
        <v>6135596.2300000004</v>
      </c>
      <c r="K21" s="603">
        <v>4434519.2</v>
      </c>
      <c r="L21" s="603">
        <v>6297413.3300000001</v>
      </c>
      <c r="M21" s="603">
        <v>1502957.25</v>
      </c>
      <c r="N21" s="603">
        <v>1917785.65</v>
      </c>
      <c r="O21" s="603">
        <v>1365108.61</v>
      </c>
      <c r="P21" s="603">
        <v>1689007.4</v>
      </c>
      <c r="Q21" s="603">
        <v>2588381.19</v>
      </c>
      <c r="R21" s="603">
        <v>1174009.6000000001</v>
      </c>
      <c r="S21" s="603">
        <v>6802865.2000000002</v>
      </c>
      <c r="T21" s="603">
        <v>1496997.78</v>
      </c>
      <c r="U21" s="603">
        <v>572763.5</v>
      </c>
      <c r="V21" s="603">
        <v>8473.81</v>
      </c>
      <c r="W21" s="603">
        <v>34277977.549999997</v>
      </c>
      <c r="X21" s="603">
        <v>4728313.25</v>
      </c>
      <c r="Y21" s="603">
        <v>4287369.4000000004</v>
      </c>
      <c r="Z21" s="603">
        <v>8914240.5600000005</v>
      </c>
      <c r="AA21" s="603">
        <v>1399732.93</v>
      </c>
      <c r="AB21" s="603">
        <v>1644632.17</v>
      </c>
      <c r="AC21" s="603">
        <v>1362897.04</v>
      </c>
      <c r="AD21" s="603">
        <v>3722181.38</v>
      </c>
      <c r="AE21" s="603">
        <v>2454588.1800000002</v>
      </c>
      <c r="AF21" s="603">
        <v>1357370.53</v>
      </c>
      <c r="AG21" s="603">
        <v>9126678.9800000004</v>
      </c>
      <c r="AH21" s="603">
        <v>1710986.49</v>
      </c>
      <c r="AI21" s="603">
        <v>11586765.380000001</v>
      </c>
      <c r="AJ21" s="603">
        <v>3729691.43</v>
      </c>
      <c r="AK21" s="603">
        <v>3089430.16</v>
      </c>
      <c r="AL21" s="603">
        <v>1754405</v>
      </c>
      <c r="AM21" s="603">
        <v>3398935.07</v>
      </c>
      <c r="AN21" s="603">
        <v>7071472.9699999997</v>
      </c>
      <c r="AO21" s="603">
        <v>1618544.5</v>
      </c>
      <c r="AP21" s="603">
        <v>5102879.2300000004</v>
      </c>
      <c r="AQ21" s="603">
        <v>1499686.72</v>
      </c>
      <c r="AR21" s="603">
        <v>1652732.31</v>
      </c>
      <c r="AS21" s="603">
        <v>608825.22</v>
      </c>
      <c r="AT21" s="603">
        <v>1038307.84</v>
      </c>
      <c r="AU21" s="603">
        <v>50020557.780000001</v>
      </c>
      <c r="AV21" s="603">
        <v>324831.09999999998</v>
      </c>
      <c r="AW21" s="603">
        <v>936250.31</v>
      </c>
      <c r="AX21" s="603">
        <v>2987830.52</v>
      </c>
      <c r="AY21" s="603">
        <v>3741092</v>
      </c>
      <c r="AZ21" s="603">
        <v>5531262.6799999997</v>
      </c>
      <c r="BA21" s="603">
        <v>1749951.4</v>
      </c>
      <c r="BB21" s="603">
        <v>2540237</v>
      </c>
      <c r="BC21" s="603">
        <v>793290.5</v>
      </c>
      <c r="BD21" s="603">
        <v>420861.78</v>
      </c>
      <c r="BE21" s="603">
        <v>390842.4</v>
      </c>
      <c r="BF21" s="603">
        <v>1054287.6000000001</v>
      </c>
      <c r="BG21" s="603">
        <v>7383741.0599999996</v>
      </c>
      <c r="BH21" s="603">
        <v>857040.94</v>
      </c>
      <c r="BI21" s="603">
        <v>1653727.15</v>
      </c>
      <c r="BJ21" s="603">
        <v>18275708.609999999</v>
      </c>
      <c r="BK21" s="603">
        <v>21131232.629999999</v>
      </c>
      <c r="BL21" s="603">
        <v>2677704.3199999998</v>
      </c>
      <c r="BM21" s="603">
        <v>1406016.8</v>
      </c>
      <c r="BN21" s="603">
        <v>4064955.53</v>
      </c>
      <c r="BO21" s="603">
        <v>2764726.62</v>
      </c>
      <c r="BP21" s="603">
        <v>1532504.28</v>
      </c>
      <c r="BQ21" s="603">
        <v>908721.5</v>
      </c>
      <c r="BR21" s="603">
        <v>939479</v>
      </c>
      <c r="BS21" s="603">
        <v>19365953.600000001</v>
      </c>
      <c r="BT21" s="603">
        <v>1532989.38</v>
      </c>
      <c r="BU21" s="603">
        <v>2591813</v>
      </c>
      <c r="BV21" s="603">
        <v>2409499.2000000002</v>
      </c>
      <c r="BW21" s="603">
        <v>2584162.4700000002</v>
      </c>
      <c r="BX21" s="603">
        <v>606675.24</v>
      </c>
      <c r="BY21" s="603">
        <v>1971221.77</v>
      </c>
      <c r="BZ21" s="603">
        <v>1711808.43</v>
      </c>
      <c r="CA21" s="603">
        <v>11257997.18</v>
      </c>
      <c r="CB21" s="603">
        <v>3059116.7</v>
      </c>
      <c r="CC21" s="603">
        <v>4351447.75</v>
      </c>
      <c r="CD21" s="603">
        <v>15876154.449999999</v>
      </c>
      <c r="CE21" s="603">
        <v>3735422.55</v>
      </c>
      <c r="CF21" s="603">
        <v>2835200</v>
      </c>
      <c r="CG21" s="603">
        <v>2547506.6</v>
      </c>
      <c r="CH21" s="603">
        <v>31460585.170000002</v>
      </c>
      <c r="CI21" s="603">
        <v>3169981</v>
      </c>
      <c r="CJ21" s="603">
        <v>6744617.9100000001</v>
      </c>
      <c r="CK21" s="603">
        <v>1832505.55</v>
      </c>
      <c r="CL21" s="603">
        <v>1427113.81</v>
      </c>
      <c r="CM21" s="603">
        <v>1208969.75</v>
      </c>
      <c r="CN21" s="603">
        <v>3027835.91</v>
      </c>
      <c r="CO21" s="603">
        <v>3996206.1</v>
      </c>
      <c r="CP21" s="603">
        <v>245475.8</v>
      </c>
      <c r="CQ21" s="603">
        <v>1645736.18</v>
      </c>
      <c r="CR21" s="603">
        <v>1018668.25</v>
      </c>
      <c r="CS21" s="603">
        <v>1504839.85</v>
      </c>
      <c r="CT21" s="603">
        <v>1052090.45</v>
      </c>
      <c r="CU21" s="603">
        <v>23564802.120000001</v>
      </c>
      <c r="CV21" s="603">
        <v>1885518.02</v>
      </c>
      <c r="CW21" s="603">
        <v>3530946.81</v>
      </c>
      <c r="CX21" s="603">
        <v>4556043.55</v>
      </c>
      <c r="CY21" s="603">
        <v>1462916.7</v>
      </c>
      <c r="CZ21" s="603">
        <v>4416079.07</v>
      </c>
      <c r="DA21" s="603">
        <v>1617868.92</v>
      </c>
      <c r="DB21" s="603">
        <v>1947983.9</v>
      </c>
      <c r="DC21" s="603">
        <v>23305292.27</v>
      </c>
      <c r="DD21" s="603">
        <v>18306216.48</v>
      </c>
      <c r="DE21" s="603">
        <v>4198217.07</v>
      </c>
      <c r="DF21" s="603">
        <v>2630542.5</v>
      </c>
      <c r="DG21" s="603">
        <v>11632506</v>
      </c>
      <c r="DH21" s="603">
        <v>9912724.5999999996</v>
      </c>
      <c r="DI21" s="603">
        <v>10286751.4</v>
      </c>
      <c r="DJ21" s="603">
        <v>4788980.3899999997</v>
      </c>
      <c r="DK21" s="603">
        <v>3747310.5</v>
      </c>
      <c r="DL21" s="603">
        <v>81587763.049999997</v>
      </c>
      <c r="DM21" s="603">
        <v>5948071.75</v>
      </c>
      <c r="DN21" s="603">
        <v>6940651.5</v>
      </c>
      <c r="DO21" s="603">
        <v>4947830.42</v>
      </c>
      <c r="DP21" s="603">
        <v>8737862.4000000004</v>
      </c>
      <c r="DQ21" s="603">
        <v>5232394.25</v>
      </c>
      <c r="DR21" s="603">
        <v>11976249.460000001</v>
      </c>
      <c r="DS21" s="603">
        <v>2202665.04</v>
      </c>
      <c r="DT21" s="603">
        <v>6644053.25</v>
      </c>
      <c r="DU21" s="603">
        <v>15164035.17</v>
      </c>
      <c r="DV21" s="603">
        <v>5439212.7999999998</v>
      </c>
      <c r="DW21" s="603">
        <v>8099072.0199999996</v>
      </c>
      <c r="DX21" s="603">
        <v>5032675.78</v>
      </c>
      <c r="DY21" s="603">
        <v>7140384.8600000003</v>
      </c>
      <c r="DZ21" s="603">
        <v>4067421.31</v>
      </c>
      <c r="EA21" s="603">
        <v>9193672.8499999996</v>
      </c>
      <c r="EB21" s="603">
        <v>728682.24</v>
      </c>
      <c r="EC21" s="603">
        <v>4079367.2</v>
      </c>
      <c r="ED21" s="603">
        <v>6053598.7300000004</v>
      </c>
      <c r="EE21" s="603">
        <v>8837432.9499999993</v>
      </c>
      <c r="EF21" s="603">
        <v>8058721.0700000003</v>
      </c>
      <c r="EG21" s="603">
        <v>10585030.33</v>
      </c>
      <c r="EH21" s="603">
        <v>4186665</v>
      </c>
      <c r="EI21" s="603">
        <v>3239312</v>
      </c>
      <c r="EJ21" s="603">
        <v>5129376</v>
      </c>
      <c r="EK21" s="603">
        <v>1738249.95</v>
      </c>
      <c r="EL21" s="603">
        <v>7235499.6799999997</v>
      </c>
      <c r="EM21" s="603">
        <v>3789161.86</v>
      </c>
      <c r="EN21" s="603">
        <v>4699459.53</v>
      </c>
      <c r="EO21" s="603">
        <v>24074214.149999999</v>
      </c>
      <c r="EP21" s="603">
        <v>3821795.1</v>
      </c>
      <c r="EQ21" s="603">
        <v>3864978.74</v>
      </c>
      <c r="ER21" s="603">
        <v>6434109.4299999997</v>
      </c>
      <c r="ES21" s="603">
        <v>1968108.85</v>
      </c>
      <c r="ET21" s="603">
        <v>1886353</v>
      </c>
      <c r="EU21" s="603">
        <v>7904253.1299999999</v>
      </c>
      <c r="EV21" s="603">
        <v>7287863.8499999996</v>
      </c>
      <c r="EW21" s="603">
        <v>3815643.22</v>
      </c>
      <c r="EX21" s="603">
        <v>51778800.460000001</v>
      </c>
      <c r="EY21" s="603">
        <v>3425625</v>
      </c>
      <c r="EZ21" s="603">
        <v>7253955.1100000003</v>
      </c>
      <c r="FA21" s="603">
        <v>15747141.98</v>
      </c>
      <c r="FB21" s="603">
        <v>19352232.719999999</v>
      </c>
      <c r="FC21" s="603">
        <v>21995218</v>
      </c>
      <c r="FD21" s="603">
        <v>8672077.5</v>
      </c>
      <c r="FE21" s="603">
        <v>9510101.5</v>
      </c>
      <c r="FF21" s="603">
        <v>7306983</v>
      </c>
      <c r="FG21" s="603">
        <v>5548773.5999999996</v>
      </c>
      <c r="FH21" s="603">
        <v>5564098</v>
      </c>
      <c r="FI21" s="603">
        <v>4894697.4800000004</v>
      </c>
      <c r="FJ21" s="603">
        <v>23409245.059999999</v>
      </c>
      <c r="FK21" s="603">
        <v>1504581.05</v>
      </c>
      <c r="FL21" s="603">
        <v>2055281.7</v>
      </c>
      <c r="FM21" s="603">
        <v>2580293.9</v>
      </c>
      <c r="FN21" s="603">
        <v>4135832.4</v>
      </c>
      <c r="FO21" s="603">
        <v>4478187.1500000004</v>
      </c>
      <c r="FP21" s="603">
        <v>2077048.95</v>
      </c>
      <c r="FQ21" s="603">
        <v>1009059.4</v>
      </c>
      <c r="FR21" s="603">
        <v>75749353.900000006</v>
      </c>
      <c r="FS21" s="603">
        <v>2490623.2000000002</v>
      </c>
      <c r="FT21" s="603">
        <v>1539523.99</v>
      </c>
      <c r="FU21" s="603">
        <v>6772934.2699999996</v>
      </c>
      <c r="FV21" s="603">
        <v>4023466</v>
      </c>
      <c r="FW21" s="603">
        <v>1345271</v>
      </c>
      <c r="FX21" s="603">
        <v>7752254.6600000001</v>
      </c>
      <c r="FY21" s="603">
        <v>1503484.68</v>
      </c>
      <c r="FZ21" s="603">
        <v>4166526.12</v>
      </c>
      <c r="GA21" s="603">
        <v>2012176</v>
      </c>
      <c r="GB21" s="603">
        <v>3077381.4</v>
      </c>
      <c r="GC21" s="603">
        <v>2751228.7</v>
      </c>
      <c r="GD21" s="603">
        <v>7962526.4900000002</v>
      </c>
      <c r="GE21" s="603">
        <v>1686643.97</v>
      </c>
      <c r="GF21" s="603">
        <v>30200758.260000002</v>
      </c>
      <c r="GG21" s="603">
        <v>1952065.81</v>
      </c>
      <c r="GH21" s="603">
        <v>2388755.41</v>
      </c>
      <c r="GI21" s="603">
        <v>5978133.1500000004</v>
      </c>
      <c r="GJ21" s="603">
        <v>3386144.27</v>
      </c>
      <c r="GK21" s="603">
        <v>2238605.17</v>
      </c>
      <c r="GL21" s="603">
        <v>2409073.65</v>
      </c>
      <c r="GM21" s="603">
        <v>8347601.4000000004</v>
      </c>
      <c r="GN21" s="603">
        <v>1567705.88</v>
      </c>
      <c r="GO21" s="603">
        <v>1806328.48</v>
      </c>
      <c r="GP21" s="603">
        <v>1406206.5</v>
      </c>
      <c r="GQ21" s="603">
        <v>1028098.42</v>
      </c>
      <c r="GR21" s="603">
        <v>3749774.75</v>
      </c>
      <c r="GS21" s="603">
        <v>3913115.7</v>
      </c>
      <c r="GT21" s="603">
        <v>3122333.4</v>
      </c>
      <c r="GU21" s="603">
        <v>5018557.4000000004</v>
      </c>
      <c r="GV21" s="603">
        <v>1296801.3999999999</v>
      </c>
      <c r="GW21" s="603">
        <v>1456561.15</v>
      </c>
      <c r="GX21" s="603">
        <v>4553978.3</v>
      </c>
      <c r="GY21" s="603">
        <v>1766938</v>
      </c>
      <c r="GZ21" s="603">
        <v>8881106.9100000001</v>
      </c>
      <c r="HA21" s="603">
        <v>1102541.02</v>
      </c>
      <c r="HB21" s="603">
        <v>4340726.1500000004</v>
      </c>
      <c r="HC21" s="603">
        <v>3921312.08</v>
      </c>
      <c r="HD21" s="603">
        <v>55332976.520000003</v>
      </c>
      <c r="HE21" s="603">
        <v>1836808.51</v>
      </c>
      <c r="HF21" s="603">
        <v>10750537.5</v>
      </c>
      <c r="HG21" s="603">
        <v>8947434.9299999997</v>
      </c>
      <c r="HH21" s="603">
        <v>5433462.4000000004</v>
      </c>
      <c r="HI21" s="603">
        <v>7624445.9500000002</v>
      </c>
      <c r="HJ21" s="603">
        <v>2115837.75</v>
      </c>
      <c r="HK21" s="603">
        <v>282412.59999999998</v>
      </c>
      <c r="HL21" s="603">
        <v>36777822.939999998</v>
      </c>
      <c r="HM21" s="603">
        <v>7448076.75</v>
      </c>
      <c r="HN21" s="603">
        <v>25016598.16</v>
      </c>
      <c r="HO21" s="603">
        <v>8245989.8600000003</v>
      </c>
      <c r="HP21" s="603">
        <v>4562112.0199999996</v>
      </c>
      <c r="HQ21" s="603">
        <v>3116747</v>
      </c>
      <c r="HR21" s="603">
        <v>3564795.9</v>
      </c>
      <c r="HS21" s="603">
        <v>1431876.11</v>
      </c>
      <c r="HT21" s="603">
        <v>44925796.890000001</v>
      </c>
      <c r="HU21" s="603">
        <v>13820867.32</v>
      </c>
      <c r="HV21" s="603">
        <v>4270841.7</v>
      </c>
      <c r="HW21" s="603">
        <v>2229236.0499999998</v>
      </c>
      <c r="HX21" s="603">
        <v>3224118</v>
      </c>
      <c r="HY21" s="603">
        <v>2609005.6</v>
      </c>
      <c r="HZ21" s="603">
        <v>11189141.5</v>
      </c>
      <c r="IA21" s="603">
        <v>4015439.14</v>
      </c>
      <c r="IB21" s="603">
        <v>2545757.6800000002</v>
      </c>
      <c r="IC21" s="603">
        <v>2305883.83</v>
      </c>
      <c r="ID21" s="603">
        <v>2250286.15</v>
      </c>
      <c r="IE21" s="603">
        <v>10572774.98</v>
      </c>
      <c r="IF21" s="603">
        <v>762264</v>
      </c>
      <c r="IG21" s="603">
        <v>2830492</v>
      </c>
      <c r="IH21" s="603">
        <v>1695853.9</v>
      </c>
      <c r="II21" s="603">
        <v>1531621.5</v>
      </c>
      <c r="IJ21" s="603">
        <v>45416586.740000002</v>
      </c>
      <c r="IK21" s="603">
        <v>14100689.24</v>
      </c>
      <c r="IL21" s="603">
        <v>6227600</v>
      </c>
      <c r="IM21" s="603">
        <v>11578488.5</v>
      </c>
      <c r="IN21" s="603">
        <v>15820021.58</v>
      </c>
      <c r="IO21" s="603">
        <v>2739762</v>
      </c>
      <c r="IP21" s="603">
        <v>2937328.6</v>
      </c>
      <c r="IQ21" s="603">
        <v>2119636.25</v>
      </c>
      <c r="IR21" s="603">
        <v>2418311.86</v>
      </c>
      <c r="IS21" s="603">
        <v>2738825.15</v>
      </c>
      <c r="IT21" s="603">
        <v>3889022.9</v>
      </c>
      <c r="IU21" s="603">
        <v>23125826.370000001</v>
      </c>
      <c r="IV21" s="603">
        <v>10730443.710000001</v>
      </c>
      <c r="IW21" s="603">
        <v>10516922.369999999</v>
      </c>
      <c r="IX21" s="603">
        <v>4221830.9000000004</v>
      </c>
      <c r="IY21" s="603">
        <v>3711668</v>
      </c>
      <c r="IZ21" s="603">
        <v>1269928</v>
      </c>
      <c r="JA21" s="603">
        <v>2249687.59</v>
      </c>
      <c r="JB21" s="603">
        <v>1485835.18</v>
      </c>
      <c r="JC21" s="603">
        <v>517563</v>
      </c>
      <c r="JD21" s="603">
        <v>3420793.98</v>
      </c>
      <c r="JE21" s="603">
        <v>4732181.57</v>
      </c>
      <c r="JF21" s="603">
        <v>2075799.2</v>
      </c>
      <c r="JG21" s="603">
        <v>5753941.7000000002</v>
      </c>
      <c r="JH21" s="603">
        <v>4794785.38</v>
      </c>
      <c r="JI21" s="603">
        <v>1241948.7</v>
      </c>
      <c r="JJ21" s="603">
        <v>1194870.95</v>
      </c>
      <c r="JK21" s="603">
        <v>953001.85</v>
      </c>
      <c r="JL21" s="603">
        <v>886680.54</v>
      </c>
      <c r="JM21" s="603">
        <v>18073375.649999999</v>
      </c>
      <c r="JN21" s="603">
        <v>1601120.4</v>
      </c>
      <c r="JO21" s="603">
        <v>2840354.27</v>
      </c>
      <c r="JP21" s="603">
        <v>3226253.53</v>
      </c>
      <c r="JQ21" s="603">
        <v>2736339.66</v>
      </c>
      <c r="JR21" s="603">
        <v>4284911.68</v>
      </c>
      <c r="JS21" s="603">
        <v>1119213.8</v>
      </c>
      <c r="JT21" s="603">
        <v>53930715.350000001</v>
      </c>
      <c r="JU21" s="603">
        <v>17304242.300000001</v>
      </c>
      <c r="JV21" s="603">
        <v>2385434.71</v>
      </c>
      <c r="JW21" s="603">
        <v>1979267.2</v>
      </c>
      <c r="JX21" s="603">
        <v>5478426.2999999998</v>
      </c>
      <c r="JY21" s="603">
        <v>1487636.95</v>
      </c>
      <c r="JZ21" s="603">
        <v>7792998.2300000004</v>
      </c>
      <c r="KA21" s="603">
        <v>5742602.0899999999</v>
      </c>
      <c r="KB21" s="603">
        <v>3407471.45</v>
      </c>
      <c r="KC21" s="603">
        <v>4548229.3</v>
      </c>
      <c r="KD21" s="603">
        <v>3615211.6</v>
      </c>
      <c r="KE21" s="603">
        <v>1139041.8500000001</v>
      </c>
      <c r="KF21" s="603">
        <v>977943</v>
      </c>
      <c r="KG21" s="603">
        <v>769115.75</v>
      </c>
      <c r="KH21" s="603">
        <v>4557519.0999999996</v>
      </c>
      <c r="KI21" s="603">
        <v>1699919.6</v>
      </c>
      <c r="KJ21" s="603">
        <v>120099381.51000001</v>
      </c>
      <c r="KK21" s="603">
        <v>8295428.7999999998</v>
      </c>
      <c r="KL21" s="603">
        <v>1561302.5</v>
      </c>
      <c r="KM21" s="603">
        <v>3890618.84</v>
      </c>
      <c r="KN21" s="603">
        <v>1583430.84</v>
      </c>
      <c r="KO21" s="603">
        <v>3515157.57</v>
      </c>
      <c r="KP21" s="603">
        <v>15890357.23</v>
      </c>
      <c r="KQ21" s="603">
        <v>2732881.06</v>
      </c>
      <c r="KR21" s="603">
        <v>2151216.7000000002</v>
      </c>
      <c r="KS21" s="603">
        <v>19050871.34</v>
      </c>
      <c r="KT21" s="603">
        <v>2943526.8</v>
      </c>
      <c r="KU21" s="603">
        <v>4951018.51</v>
      </c>
      <c r="KV21" s="603">
        <v>10280714.960000001</v>
      </c>
      <c r="KW21" s="603">
        <v>3288922.59</v>
      </c>
      <c r="KX21" s="603">
        <v>4559744.12</v>
      </c>
      <c r="KY21" s="603">
        <v>32535319.059999999</v>
      </c>
      <c r="KZ21" s="603">
        <v>5421014.5800000001</v>
      </c>
      <c r="LA21" s="603">
        <v>16978861.18</v>
      </c>
      <c r="LB21" s="603">
        <v>4466113.41</v>
      </c>
      <c r="LC21" s="603">
        <v>2285137.36</v>
      </c>
      <c r="LD21" s="603">
        <v>8020137.3999999994</v>
      </c>
      <c r="LE21" s="603">
        <v>6311027.1699999999</v>
      </c>
      <c r="LF21" s="603">
        <v>3503322.78</v>
      </c>
      <c r="LG21" s="603">
        <v>3215195.5</v>
      </c>
      <c r="LH21" s="603">
        <v>2728577.3</v>
      </c>
      <c r="LI21" s="603">
        <v>38206295.310000002</v>
      </c>
      <c r="LJ21" s="603">
        <v>11014803.16</v>
      </c>
      <c r="LK21" s="603">
        <v>5979555</v>
      </c>
      <c r="LL21" s="603">
        <v>5913851.2000000002</v>
      </c>
      <c r="LM21" s="603">
        <v>1998884.38</v>
      </c>
      <c r="LN21" s="603">
        <v>2916664</v>
      </c>
      <c r="LO21" s="603">
        <v>1745014.6</v>
      </c>
      <c r="LP21" s="603">
        <v>4395907.4000000004</v>
      </c>
      <c r="LQ21" s="603">
        <v>1902749.01</v>
      </c>
      <c r="LR21" s="603">
        <v>7654100.7000000002</v>
      </c>
      <c r="LS21" s="603">
        <v>2903457.61</v>
      </c>
      <c r="LT21" s="603">
        <v>17533789.760000002</v>
      </c>
      <c r="LU21" s="603">
        <v>2451789.2400000002</v>
      </c>
      <c r="LV21" s="603">
        <v>1358133.04</v>
      </c>
      <c r="LW21" s="603">
        <v>9881543.5500000007</v>
      </c>
      <c r="LX21" s="603">
        <v>29204123.399999999</v>
      </c>
      <c r="LY21" s="603">
        <v>38637883.270000003</v>
      </c>
      <c r="LZ21" s="603">
        <v>8648178.4499999993</v>
      </c>
      <c r="MA21" s="603">
        <v>3724816.48</v>
      </c>
      <c r="MB21" s="603">
        <v>3980755.94</v>
      </c>
      <c r="MC21" s="603">
        <v>4036752.78</v>
      </c>
      <c r="MD21" s="603">
        <v>4625027.53</v>
      </c>
      <c r="ME21" s="603">
        <v>5515421.5</v>
      </c>
      <c r="MF21" s="603">
        <v>1331029.48</v>
      </c>
      <c r="MG21" s="603">
        <v>7301884.5999999996</v>
      </c>
      <c r="MH21" s="603">
        <v>1972702.76</v>
      </c>
      <c r="MI21" s="603">
        <v>131334329.83</v>
      </c>
      <c r="MJ21" s="603">
        <v>4010476.55</v>
      </c>
      <c r="MK21" s="603">
        <v>776257.02</v>
      </c>
      <c r="ML21" s="603">
        <v>1840055.42</v>
      </c>
      <c r="MM21" s="603">
        <v>551844</v>
      </c>
      <c r="MN21" s="603">
        <v>6326728.5</v>
      </c>
      <c r="MO21" s="603">
        <v>4775729.5199999996</v>
      </c>
      <c r="MP21" s="603">
        <v>2209508.7400000002</v>
      </c>
      <c r="MQ21" s="603">
        <v>5395209.3799999999</v>
      </c>
      <c r="MR21" s="603">
        <v>973941.73</v>
      </c>
      <c r="MS21" s="603">
        <v>3165278.91</v>
      </c>
      <c r="MT21" s="603">
        <v>4201181.4000000004</v>
      </c>
      <c r="MU21" s="603">
        <v>58714416.770000003</v>
      </c>
      <c r="MV21" s="603">
        <v>8893252</v>
      </c>
      <c r="MW21" s="603">
        <v>3092542.3</v>
      </c>
      <c r="MX21" s="603">
        <v>5824496.0800000001</v>
      </c>
      <c r="MY21" s="603">
        <v>4802370.4400000004</v>
      </c>
      <c r="MZ21" s="603">
        <v>2898276.98</v>
      </c>
      <c r="NA21" s="603">
        <v>2756025</v>
      </c>
      <c r="NB21" s="603">
        <v>1831479.8</v>
      </c>
      <c r="NC21" s="603">
        <v>2406188.7799999998</v>
      </c>
      <c r="ND21" s="603">
        <v>771089.6</v>
      </c>
      <c r="NE21" s="603">
        <v>1486013</v>
      </c>
      <c r="NF21" s="603">
        <v>117937242.76000001</v>
      </c>
      <c r="NG21" s="603">
        <v>7440412.7999999998</v>
      </c>
      <c r="NH21" s="603">
        <v>3011401.76</v>
      </c>
      <c r="NI21" s="603">
        <v>7436248.71</v>
      </c>
      <c r="NJ21" s="603">
        <v>2881495.01</v>
      </c>
      <c r="NK21" s="603">
        <v>3071223.1</v>
      </c>
      <c r="NL21" s="603">
        <v>16910903.899999999</v>
      </c>
      <c r="NM21" s="603">
        <v>15569117.700000001</v>
      </c>
      <c r="NN21" s="603">
        <v>448720.5</v>
      </c>
      <c r="NO21" s="603">
        <v>6160265.3600000003</v>
      </c>
      <c r="NP21" s="603">
        <v>2535076.5</v>
      </c>
      <c r="NQ21" s="603">
        <v>1975601</v>
      </c>
      <c r="NR21" s="603">
        <v>24739141.350000001</v>
      </c>
      <c r="NS21" s="603">
        <v>3904493.6799999997</v>
      </c>
      <c r="NT21" s="603">
        <v>964932.21</v>
      </c>
      <c r="NU21" s="603">
        <v>1447347.4</v>
      </c>
      <c r="NV21" s="603">
        <v>1787471.39</v>
      </c>
      <c r="NW21" s="603">
        <v>653000.69999999995</v>
      </c>
      <c r="NX21" s="603">
        <v>1417704.4</v>
      </c>
      <c r="NY21" s="603">
        <v>67354483.719999999</v>
      </c>
      <c r="NZ21" s="603">
        <v>7449435.75</v>
      </c>
      <c r="OA21" s="603">
        <v>1642782.55</v>
      </c>
      <c r="OB21" s="603">
        <v>2242562</v>
      </c>
      <c r="OC21" s="603">
        <v>3265824</v>
      </c>
      <c r="OD21" s="603">
        <v>2697700.26</v>
      </c>
      <c r="OE21" s="603">
        <v>2019262.7000000002</v>
      </c>
      <c r="OF21" s="603">
        <v>48693882.469999999</v>
      </c>
      <c r="OG21" s="603">
        <v>12349696.58</v>
      </c>
      <c r="OH21" s="603">
        <v>5588384.3499999996</v>
      </c>
      <c r="OI21" s="603">
        <v>12260835.949999999</v>
      </c>
      <c r="OJ21" s="603">
        <v>5512767</v>
      </c>
      <c r="OK21" s="603">
        <v>3790690</v>
      </c>
      <c r="OL21" s="603">
        <v>8281513.4699999997</v>
      </c>
      <c r="OM21" s="603">
        <v>1032955.72</v>
      </c>
      <c r="ON21" s="603">
        <v>8347860.9299999997</v>
      </c>
      <c r="OO21" s="603">
        <v>88591295.640000001</v>
      </c>
      <c r="OP21" s="603">
        <v>12961387.27</v>
      </c>
      <c r="OQ21" s="603">
        <v>8843352.2599999998</v>
      </c>
      <c r="OR21" s="603">
        <v>12451021.619999999</v>
      </c>
      <c r="OS21" s="603">
        <v>10046098.939999999</v>
      </c>
      <c r="OT21" s="603">
        <v>2203812.5699999998</v>
      </c>
      <c r="OU21" s="603">
        <v>14146313.25</v>
      </c>
      <c r="OV21" s="603">
        <v>1314477.4300000002</v>
      </c>
      <c r="OW21" s="603">
        <v>1188752.3500000001</v>
      </c>
      <c r="OX21" s="603">
        <v>4335438.7699999996</v>
      </c>
      <c r="OY21" s="603">
        <v>4619151.8599999994</v>
      </c>
      <c r="OZ21" s="603">
        <v>12118853.99</v>
      </c>
      <c r="PA21" s="603">
        <v>2667826.5499999998</v>
      </c>
      <c r="PB21" s="603">
        <v>1489768.51</v>
      </c>
      <c r="PC21" s="603">
        <v>1400461.69</v>
      </c>
      <c r="PD21" s="603">
        <v>60374537.130000003</v>
      </c>
      <c r="PE21" s="603">
        <v>3880692.85</v>
      </c>
      <c r="PF21" s="603">
        <v>3636329</v>
      </c>
      <c r="PG21" s="603">
        <v>2469447.86</v>
      </c>
      <c r="PH21" s="603">
        <v>5967329.3499999996</v>
      </c>
      <c r="PI21" s="603">
        <v>10813933.41</v>
      </c>
      <c r="PJ21" s="603">
        <v>4162308.45</v>
      </c>
      <c r="PK21" s="603">
        <v>5409082.7999999998</v>
      </c>
      <c r="PL21" s="603">
        <v>7361219</v>
      </c>
      <c r="PM21" s="603">
        <v>6502290.5</v>
      </c>
      <c r="PN21" s="603">
        <v>6036889</v>
      </c>
      <c r="PO21" s="603">
        <v>9685724.2599999998</v>
      </c>
      <c r="PP21" s="603">
        <v>3637194.5</v>
      </c>
      <c r="PQ21" s="603">
        <v>15125914.710000001</v>
      </c>
      <c r="PR21" s="603">
        <v>1389806</v>
      </c>
      <c r="PS21" s="603">
        <v>2482166.9500000002</v>
      </c>
      <c r="PT21" s="603">
        <v>2585687.08</v>
      </c>
      <c r="PU21" s="603">
        <v>1716995.7</v>
      </c>
      <c r="PV21" s="603">
        <v>112715937.04000001</v>
      </c>
      <c r="PW21" s="603">
        <v>2131028.77</v>
      </c>
      <c r="PX21" s="603">
        <v>2353136.41</v>
      </c>
      <c r="PY21" s="603">
        <v>10639720.859999999</v>
      </c>
      <c r="PZ21" s="603">
        <v>11609691.529999999</v>
      </c>
      <c r="QA21" s="603">
        <v>1427321.4</v>
      </c>
      <c r="QB21" s="603">
        <v>6916985.25</v>
      </c>
      <c r="QC21" s="603">
        <v>2794998.17</v>
      </c>
      <c r="QD21" s="603">
        <v>10551835.68</v>
      </c>
      <c r="QE21" s="603">
        <v>2199522.8199999998</v>
      </c>
      <c r="QF21" s="603">
        <v>11971178.6</v>
      </c>
      <c r="QG21" s="603">
        <v>3091856.62</v>
      </c>
      <c r="QH21" s="603">
        <v>3066946.8</v>
      </c>
      <c r="QI21" s="603">
        <v>4434976.33</v>
      </c>
      <c r="QJ21" s="603">
        <v>5626441.9000000004</v>
      </c>
      <c r="QK21" s="603">
        <v>4636353.5999999996</v>
      </c>
      <c r="QL21" s="603">
        <v>3175279.2</v>
      </c>
      <c r="QM21" s="603">
        <v>2262788.5699999998</v>
      </c>
      <c r="QN21" s="603">
        <v>1985243</v>
      </c>
      <c r="QO21" s="603">
        <v>5008701.96</v>
      </c>
      <c r="QP21" s="603">
        <v>11741217.199999999</v>
      </c>
      <c r="QQ21" s="603">
        <v>1205624.5</v>
      </c>
      <c r="QR21" s="603">
        <v>1671373.18</v>
      </c>
      <c r="QS21" s="603">
        <v>1643280.1</v>
      </c>
      <c r="QT21" s="603">
        <v>840800.3</v>
      </c>
      <c r="QU21" s="603">
        <v>847098.6</v>
      </c>
      <c r="QV21" s="603">
        <v>41266589.5</v>
      </c>
      <c r="QW21" s="603">
        <v>1575315</v>
      </c>
      <c r="QX21" s="603">
        <v>8539813.2200000007</v>
      </c>
      <c r="QY21" s="603">
        <v>4291312.5599999996</v>
      </c>
      <c r="QZ21" s="603">
        <v>6369821.7300000004</v>
      </c>
      <c r="RA21" s="603">
        <v>11152082.99</v>
      </c>
      <c r="RB21" s="603">
        <v>7041475.8799999999</v>
      </c>
      <c r="RC21" s="603">
        <v>5142379.5</v>
      </c>
      <c r="RD21" s="603">
        <v>4424875.4000000004</v>
      </c>
      <c r="RE21" s="603">
        <v>2176723.25</v>
      </c>
      <c r="RF21" s="603">
        <v>3194528.06</v>
      </c>
      <c r="RG21" s="603">
        <v>2776373.1</v>
      </c>
      <c r="RH21" s="603">
        <v>1950047.59</v>
      </c>
      <c r="RI21" s="603">
        <v>82283157.780000001</v>
      </c>
      <c r="RJ21" s="603">
        <v>19608984.489999998</v>
      </c>
      <c r="RK21" s="603">
        <v>6875078.75</v>
      </c>
      <c r="RL21" s="603">
        <v>7710659.5300000003</v>
      </c>
      <c r="RM21" s="603">
        <v>5759867.9400000004</v>
      </c>
      <c r="RN21" s="603">
        <v>9650172.4199999999</v>
      </c>
      <c r="RO21" s="603">
        <v>21185364.93</v>
      </c>
      <c r="RP21" s="603">
        <v>4814289</v>
      </c>
      <c r="RQ21" s="603">
        <v>6340047.0199999996</v>
      </c>
      <c r="RR21" s="603">
        <v>17428560.899999999</v>
      </c>
      <c r="RS21" s="603">
        <v>14837205.01</v>
      </c>
      <c r="RT21" s="603">
        <v>1740442.76</v>
      </c>
      <c r="RU21" s="603">
        <v>2377136.25</v>
      </c>
      <c r="RV21" s="603">
        <v>6795206.9000000004</v>
      </c>
      <c r="RW21" s="603">
        <v>3554974.2</v>
      </c>
      <c r="RX21" s="603">
        <v>2921397</v>
      </c>
      <c r="RY21" s="603">
        <v>5139188.5</v>
      </c>
      <c r="RZ21" s="603">
        <v>2948930.5</v>
      </c>
      <c r="SA21" s="603">
        <v>1833847.5</v>
      </c>
      <c r="SB21" s="603">
        <v>2744220.5</v>
      </c>
      <c r="SC21" s="603">
        <v>30488489</v>
      </c>
      <c r="SD21" s="603">
        <v>2333235.2000000002</v>
      </c>
      <c r="SE21" s="603">
        <v>7360359.6699999999</v>
      </c>
      <c r="SF21" s="603">
        <v>5465048.0499999998</v>
      </c>
      <c r="SG21" s="603">
        <v>1614265</v>
      </c>
      <c r="SH21" s="603">
        <v>3704307</v>
      </c>
      <c r="SI21" s="603">
        <v>4201482.4000000004</v>
      </c>
      <c r="SJ21" s="603">
        <v>5984751</v>
      </c>
      <c r="SK21" s="603">
        <v>3627375.8</v>
      </c>
      <c r="SL21" s="603">
        <v>6732861.4699999997</v>
      </c>
      <c r="SM21" s="603">
        <v>12504296</v>
      </c>
      <c r="SN21" s="603">
        <v>2595295.7000000002</v>
      </c>
      <c r="SO21" s="603">
        <v>20702056.719999999</v>
      </c>
      <c r="SP21" s="603">
        <v>4760691.05</v>
      </c>
      <c r="SQ21" s="603">
        <v>5068855.8</v>
      </c>
      <c r="SR21" s="603">
        <v>3997287.3</v>
      </c>
      <c r="SS21" s="603">
        <v>3664408.65</v>
      </c>
      <c r="ST21" s="603">
        <v>2289747.6</v>
      </c>
      <c r="SU21" s="603">
        <v>3324580</v>
      </c>
      <c r="SV21" s="603">
        <v>1151828.5</v>
      </c>
      <c r="SW21" s="603">
        <v>12988693.02</v>
      </c>
      <c r="SX21" s="603">
        <v>2415665</v>
      </c>
      <c r="SY21" s="603">
        <v>6470395.7000000002</v>
      </c>
      <c r="SZ21" s="603">
        <v>3252674.1</v>
      </c>
      <c r="TA21" s="603">
        <v>2020927</v>
      </c>
      <c r="TB21" s="603">
        <v>1288881.3</v>
      </c>
      <c r="TC21" s="603">
        <v>5216347.4000000004</v>
      </c>
      <c r="TD21" s="603">
        <v>15773384.42</v>
      </c>
      <c r="TE21" s="603">
        <v>2209618</v>
      </c>
      <c r="TF21" s="603">
        <v>3136711</v>
      </c>
      <c r="TG21" s="603">
        <v>7290158.7999999998</v>
      </c>
      <c r="TH21" s="603">
        <v>2628545.2999999998</v>
      </c>
      <c r="TI21" s="603">
        <v>3077983.9</v>
      </c>
      <c r="TJ21" s="603">
        <v>2255886.38</v>
      </c>
      <c r="TK21" s="603">
        <v>79402658.209999993</v>
      </c>
      <c r="TL21" s="603">
        <v>2917531.7</v>
      </c>
      <c r="TM21" s="603">
        <v>2683370</v>
      </c>
      <c r="TN21" s="603">
        <v>5633431.1699999999</v>
      </c>
      <c r="TO21" s="603">
        <v>4973510.88</v>
      </c>
      <c r="TP21" s="603">
        <v>3171045.63</v>
      </c>
      <c r="TQ21" s="603">
        <v>1040260</v>
      </c>
      <c r="TR21" s="603">
        <v>20459546.850000001</v>
      </c>
      <c r="TS21" s="603">
        <v>4051750.25</v>
      </c>
      <c r="TT21" s="603">
        <v>6462537</v>
      </c>
      <c r="TU21" s="603">
        <v>6391217.0499999998</v>
      </c>
      <c r="TV21" s="603">
        <v>3489565</v>
      </c>
      <c r="TW21" s="603">
        <v>2298598.62</v>
      </c>
      <c r="TX21" s="603">
        <v>4024360.07</v>
      </c>
      <c r="TY21" s="603">
        <v>3547847.2</v>
      </c>
      <c r="TZ21" s="603">
        <v>2846524.5</v>
      </c>
      <c r="UA21" s="603">
        <v>21023603.960000001</v>
      </c>
      <c r="UB21" s="603">
        <v>2840998.83</v>
      </c>
      <c r="UC21" s="603">
        <v>24962161.359999999</v>
      </c>
      <c r="UD21" s="603">
        <v>8929033.3599999994</v>
      </c>
      <c r="UE21" s="603">
        <v>2407889</v>
      </c>
      <c r="UF21" s="603">
        <v>3819993.8</v>
      </c>
      <c r="UG21" s="603">
        <v>17189508.620000001</v>
      </c>
      <c r="UH21" s="603">
        <v>2705490.02</v>
      </c>
      <c r="UI21" s="603">
        <v>1617562.47</v>
      </c>
      <c r="UJ21" s="603">
        <v>2967716.68</v>
      </c>
      <c r="UK21" s="603">
        <v>3001463.8</v>
      </c>
      <c r="UL21" s="603">
        <v>25943828.039999999</v>
      </c>
      <c r="UM21" s="603">
        <v>7437559.5700000003</v>
      </c>
      <c r="UN21" s="603">
        <v>4632234.62</v>
      </c>
      <c r="UO21" s="603">
        <v>7700191.5999999996</v>
      </c>
      <c r="UP21" s="603">
        <v>5004719.3</v>
      </c>
      <c r="UQ21" s="603">
        <v>6408043.9299999997</v>
      </c>
      <c r="UR21" s="603">
        <v>24551408.949999999</v>
      </c>
      <c r="US21" s="603">
        <v>4670189.75</v>
      </c>
      <c r="UT21" s="603">
        <v>4600220.5999999996</v>
      </c>
      <c r="UU21" s="603">
        <v>22016508.870000001</v>
      </c>
      <c r="UV21" s="603">
        <v>67847.5</v>
      </c>
      <c r="UW21" s="603">
        <v>4175282.32</v>
      </c>
      <c r="UX21" s="603">
        <v>14179346.6</v>
      </c>
      <c r="UY21" s="603">
        <v>3000324.6</v>
      </c>
      <c r="UZ21" s="603">
        <v>4511098</v>
      </c>
      <c r="VA21" s="603">
        <v>3879699.37</v>
      </c>
      <c r="VB21" s="603">
        <v>5632216</v>
      </c>
      <c r="VC21" s="603">
        <v>13040949</v>
      </c>
      <c r="VD21" s="603">
        <v>4836994.6399999997</v>
      </c>
      <c r="VE21" s="603">
        <v>6384394.7000000002</v>
      </c>
      <c r="VF21" s="603">
        <v>1384918.5</v>
      </c>
      <c r="VG21" s="603">
        <v>2500393.61</v>
      </c>
      <c r="VH21" s="603">
        <v>2493587.4500000002</v>
      </c>
      <c r="VI21" s="603">
        <v>2647875</v>
      </c>
      <c r="VJ21" s="603">
        <v>18416243.530000001</v>
      </c>
      <c r="VK21" s="603">
        <v>1509058.2</v>
      </c>
      <c r="VL21" s="603">
        <v>2341882.4700000002</v>
      </c>
      <c r="VM21" s="603">
        <v>1139479</v>
      </c>
      <c r="VN21" s="603">
        <v>11986147.689999999</v>
      </c>
      <c r="VO21" s="603">
        <v>4013916</v>
      </c>
      <c r="VP21" s="603">
        <v>4109246</v>
      </c>
      <c r="VQ21" s="603">
        <v>4468110.5</v>
      </c>
      <c r="VR21" s="603">
        <v>11472432.380000001</v>
      </c>
      <c r="VS21" s="603">
        <v>3958352.2</v>
      </c>
      <c r="VT21" s="603">
        <v>3278813.4</v>
      </c>
      <c r="VU21" s="603">
        <v>4461500</v>
      </c>
      <c r="VV21" s="603">
        <v>4447624.42</v>
      </c>
      <c r="VW21" s="603">
        <v>9300762.1500000004</v>
      </c>
      <c r="VX21" s="603">
        <v>1776817.3</v>
      </c>
      <c r="VY21" s="603">
        <v>3638257</v>
      </c>
      <c r="VZ21" s="603">
        <v>6656588.75</v>
      </c>
      <c r="WA21" s="603">
        <v>1704372</v>
      </c>
      <c r="WB21" s="603">
        <v>3060669.5</v>
      </c>
      <c r="WC21" s="603">
        <v>319339977.45999998</v>
      </c>
      <c r="WD21" s="603">
        <v>12148246.539999999</v>
      </c>
      <c r="WE21" s="603">
        <v>5529029.0800000001</v>
      </c>
      <c r="WF21" s="603">
        <v>7147784.0899999999</v>
      </c>
      <c r="WG21" s="603">
        <v>1409571.6</v>
      </c>
      <c r="WH21" s="603">
        <v>6064048</v>
      </c>
      <c r="WI21" s="603">
        <v>11010716.9</v>
      </c>
      <c r="WJ21" s="603">
        <v>7624218.7000000002</v>
      </c>
      <c r="WK21" s="603">
        <v>6174013.9400000004</v>
      </c>
      <c r="WL21" s="603">
        <v>8319916.2000000002</v>
      </c>
      <c r="WM21" s="603">
        <v>4609440.63</v>
      </c>
      <c r="WN21" s="603">
        <v>48815588.799999997</v>
      </c>
      <c r="WO21" s="603">
        <v>5814505.1299999999</v>
      </c>
      <c r="WP21" s="603">
        <v>7609627.8499999996</v>
      </c>
      <c r="WQ21" s="603">
        <v>13926485.84</v>
      </c>
      <c r="WR21" s="603">
        <v>6329327.9000000004</v>
      </c>
      <c r="WS21" s="603">
        <v>6320721.5999999996</v>
      </c>
      <c r="WT21" s="603">
        <v>3708666.48</v>
      </c>
      <c r="WU21" s="603">
        <v>3168380.74</v>
      </c>
      <c r="WV21" s="603">
        <v>12130813</v>
      </c>
      <c r="WW21" s="603">
        <v>12421611.16</v>
      </c>
      <c r="WX21" s="603">
        <v>3705102.35</v>
      </c>
      <c r="WY21" s="603">
        <v>2394242</v>
      </c>
      <c r="WZ21" s="603">
        <v>2275339.5</v>
      </c>
      <c r="XA21" s="603">
        <v>2484821.83</v>
      </c>
      <c r="XB21" s="603">
        <v>1074138.5</v>
      </c>
      <c r="XC21" s="603">
        <v>747925.4</v>
      </c>
      <c r="XD21" s="603">
        <v>1977239.35</v>
      </c>
      <c r="XE21" s="603">
        <v>15562835.58</v>
      </c>
      <c r="XF21" s="603">
        <v>2456571.0299999998</v>
      </c>
      <c r="XG21" s="603">
        <v>675653.9</v>
      </c>
      <c r="XH21" s="603">
        <v>1420726</v>
      </c>
      <c r="XI21" s="603">
        <v>1838438.7</v>
      </c>
      <c r="XJ21" s="603">
        <v>38921462.740000002</v>
      </c>
      <c r="XK21" s="603">
        <v>6988957.2199999997</v>
      </c>
      <c r="XL21" s="603">
        <v>5536977.5999999996</v>
      </c>
      <c r="XM21" s="603">
        <v>17059782.699999999</v>
      </c>
      <c r="XN21" s="603">
        <v>6078532.7800000003</v>
      </c>
      <c r="XO21" s="603">
        <v>9486678.25</v>
      </c>
      <c r="XP21" s="603">
        <v>11553551</v>
      </c>
      <c r="XQ21" s="603">
        <v>4585551</v>
      </c>
      <c r="XR21" s="603">
        <v>4697016.3600000003</v>
      </c>
      <c r="XS21" s="603">
        <v>10396017.939999999</v>
      </c>
      <c r="XT21" s="603">
        <v>5803678</v>
      </c>
      <c r="XU21" s="603">
        <v>2578970.5</v>
      </c>
      <c r="XV21" s="603">
        <v>3642564</v>
      </c>
      <c r="XW21" s="603">
        <v>5160304.8</v>
      </c>
      <c r="XX21" s="603">
        <v>2574919.5</v>
      </c>
      <c r="XY21" s="603">
        <v>2194466</v>
      </c>
      <c r="XZ21" s="603">
        <v>2404231.2000000002</v>
      </c>
      <c r="YA21" s="603">
        <v>3486553.35</v>
      </c>
      <c r="YB21" s="603">
        <v>2519640.6</v>
      </c>
      <c r="YC21" s="603">
        <v>2135761.7000000002</v>
      </c>
      <c r="YD21" s="603">
        <v>3277843.8</v>
      </c>
      <c r="YE21" s="603">
        <v>2412469.1</v>
      </c>
      <c r="YF21" s="603">
        <v>3470183.8</v>
      </c>
      <c r="YG21" s="603">
        <v>37030039.479999997</v>
      </c>
      <c r="YH21" s="603">
        <v>5140377.5</v>
      </c>
      <c r="YI21" s="603">
        <v>11174939.619999999</v>
      </c>
      <c r="YJ21" s="603">
        <v>3718018.5</v>
      </c>
      <c r="YK21" s="603">
        <v>26939943.210000001</v>
      </c>
      <c r="YL21" s="603">
        <v>4293367.67</v>
      </c>
      <c r="YM21" s="603">
        <v>9039549.9600000009</v>
      </c>
      <c r="YN21" s="603">
        <v>3149846</v>
      </c>
      <c r="YO21" s="603">
        <v>30856463.960000001</v>
      </c>
      <c r="YP21" s="603">
        <v>11173254.630000001</v>
      </c>
      <c r="YQ21" s="603">
        <v>4710366.38</v>
      </c>
      <c r="YR21" s="603">
        <v>3686454.7</v>
      </c>
      <c r="YS21" s="603">
        <v>3118845.7</v>
      </c>
      <c r="YT21" s="603">
        <v>2505752.2999999998</v>
      </c>
      <c r="YU21" s="603">
        <v>2380190.16</v>
      </c>
      <c r="YV21" s="603">
        <v>3764830</v>
      </c>
      <c r="YW21" s="603">
        <v>2649273</v>
      </c>
      <c r="YX21" s="603">
        <v>26324400.920000002</v>
      </c>
      <c r="YY21" s="603">
        <v>3326363</v>
      </c>
      <c r="YZ21" s="603">
        <v>991942.74</v>
      </c>
      <c r="ZA21" s="603">
        <v>2738040.06</v>
      </c>
      <c r="ZB21" s="603">
        <v>2980449</v>
      </c>
      <c r="ZC21" s="603">
        <v>2011183</v>
      </c>
      <c r="ZD21" s="603">
        <v>3661597.6</v>
      </c>
      <c r="ZE21" s="603">
        <v>26504730.399999999</v>
      </c>
      <c r="ZF21" s="603">
        <v>2047242.5</v>
      </c>
      <c r="ZG21" s="603">
        <v>3810128.2</v>
      </c>
      <c r="ZH21" s="603">
        <v>3314783.71</v>
      </c>
      <c r="ZI21" s="603">
        <v>2518933</v>
      </c>
      <c r="ZJ21" s="603">
        <v>3266198</v>
      </c>
      <c r="ZK21" s="603">
        <v>1730178</v>
      </c>
      <c r="ZL21" s="603">
        <v>2273783.75</v>
      </c>
      <c r="ZM21" s="603">
        <v>10423362.9</v>
      </c>
      <c r="ZN21" s="603">
        <v>44856067.039999999</v>
      </c>
      <c r="ZO21" s="603">
        <v>985785.41</v>
      </c>
      <c r="ZP21" s="603">
        <v>6000468.4800000004</v>
      </c>
      <c r="ZQ21" s="603">
        <v>35014606.579999998</v>
      </c>
      <c r="ZR21" s="603">
        <v>8938008.9299999997</v>
      </c>
      <c r="ZS21" s="603">
        <v>857783</v>
      </c>
      <c r="ZT21" s="603">
        <v>5710655.2699999996</v>
      </c>
      <c r="ZU21" s="603">
        <v>9468618.3800000008</v>
      </c>
      <c r="ZV21" s="603">
        <v>2416653.5</v>
      </c>
      <c r="ZW21" s="603">
        <v>6767200.8899999997</v>
      </c>
      <c r="ZX21" s="603">
        <v>496617</v>
      </c>
      <c r="ZY21" s="603">
        <v>830278.8</v>
      </c>
      <c r="ZZ21" s="603">
        <v>1158645</v>
      </c>
      <c r="AAA21" s="603">
        <v>1355058.36</v>
      </c>
      <c r="AAB21" s="603">
        <v>875387.3</v>
      </c>
      <c r="AAC21" s="603">
        <v>1088782.3500000001</v>
      </c>
      <c r="AAD21" s="603">
        <v>1429839</v>
      </c>
      <c r="AAE21" s="603">
        <v>753760.65</v>
      </c>
      <c r="AAF21" s="603">
        <v>810261.44</v>
      </c>
      <c r="AAG21" s="603">
        <v>1330193.8999999999</v>
      </c>
      <c r="AAH21" s="603">
        <v>747985.25</v>
      </c>
      <c r="AAI21" s="603">
        <v>435711.7</v>
      </c>
      <c r="AAJ21" s="603">
        <v>13315498.609999999</v>
      </c>
      <c r="AAK21" s="603">
        <v>2840646.55</v>
      </c>
      <c r="AAL21" s="603">
        <v>3892148.41</v>
      </c>
      <c r="AAM21" s="603">
        <v>4407358.51</v>
      </c>
      <c r="AAN21" s="603">
        <v>1844430.16</v>
      </c>
      <c r="AAO21" s="603">
        <v>9714682</v>
      </c>
      <c r="AAP21" s="603">
        <v>3367538.98</v>
      </c>
      <c r="AAQ21" s="603">
        <v>152308756.55000001</v>
      </c>
      <c r="AAR21" s="603">
        <v>4639608.5</v>
      </c>
      <c r="AAS21" s="603">
        <v>1738654.1</v>
      </c>
      <c r="AAT21" s="603">
        <v>11039814.25</v>
      </c>
      <c r="AAU21" s="603">
        <v>6720556.2000000002</v>
      </c>
      <c r="AAV21" s="603">
        <v>8060752.3600000003</v>
      </c>
      <c r="AAW21" s="603">
        <v>5501345.4800000004</v>
      </c>
      <c r="AAX21" s="603">
        <v>8696542.0800000001</v>
      </c>
      <c r="AAY21" s="603">
        <v>13975974.890000001</v>
      </c>
      <c r="AAZ21" s="603">
        <v>3806017.12</v>
      </c>
      <c r="ABA21" s="603">
        <v>6093168.9299999997</v>
      </c>
      <c r="ABB21" s="603">
        <v>19916257.82</v>
      </c>
      <c r="ABC21" s="603">
        <v>12669613.9</v>
      </c>
      <c r="ABD21" s="603">
        <v>1201403.3</v>
      </c>
      <c r="ABE21" s="603">
        <v>3540471.35</v>
      </c>
      <c r="ABF21" s="603">
        <v>4054420.4</v>
      </c>
      <c r="ABG21" s="603">
        <v>1723837.82</v>
      </c>
      <c r="ABH21" s="603">
        <v>2762102.44</v>
      </c>
      <c r="ABI21" s="603">
        <v>2090953.3</v>
      </c>
      <c r="ABJ21" s="603">
        <v>29935179.649999999</v>
      </c>
      <c r="ABK21" s="603">
        <v>21903705.539999999</v>
      </c>
      <c r="ABL21" s="603">
        <v>2578909.5</v>
      </c>
      <c r="ABM21" s="603">
        <v>1319668.26</v>
      </c>
      <c r="ABN21" s="603">
        <v>1926403.3</v>
      </c>
      <c r="ABO21" s="603">
        <v>1674547.87</v>
      </c>
      <c r="ABP21" s="603">
        <v>1187316.2</v>
      </c>
      <c r="ABQ21" s="603">
        <v>24247266.120000001</v>
      </c>
      <c r="ABR21" s="603">
        <v>5253601</v>
      </c>
      <c r="ABS21" s="603">
        <v>3199282.6</v>
      </c>
      <c r="ABT21" s="603">
        <v>5039185.2699999996</v>
      </c>
      <c r="ABU21" s="603">
        <v>7145941.9000000004</v>
      </c>
      <c r="ABV21" s="603">
        <v>2963765.15</v>
      </c>
      <c r="ABW21" s="603">
        <v>2133159.5099999998</v>
      </c>
      <c r="ABX21" s="603">
        <v>5337909.75</v>
      </c>
      <c r="ABY21" s="603">
        <v>1413538</v>
      </c>
      <c r="ABZ21" s="603">
        <v>34430194.68</v>
      </c>
      <c r="ACA21" s="603">
        <v>14594677</v>
      </c>
      <c r="ACB21" s="603">
        <v>7019131.5</v>
      </c>
      <c r="ACC21" s="603">
        <v>2495460.0499999998</v>
      </c>
      <c r="ACD21" s="603">
        <v>3352822.8</v>
      </c>
      <c r="ACE21" s="603">
        <v>20654218.870000001</v>
      </c>
      <c r="ACF21" s="603">
        <v>2904526.78</v>
      </c>
      <c r="ACG21" s="603">
        <v>3825947.85</v>
      </c>
      <c r="ACH21" s="603">
        <v>2322331.15</v>
      </c>
      <c r="ACI21" s="603">
        <v>5721439</v>
      </c>
      <c r="ACJ21" s="603">
        <v>1460625.91</v>
      </c>
      <c r="ACK21" s="603">
        <v>96023026.709999993</v>
      </c>
      <c r="ACL21" s="603">
        <v>2439156.06</v>
      </c>
      <c r="ACM21" s="603">
        <v>7626263.2300000004</v>
      </c>
      <c r="ACN21" s="603">
        <v>4926616.28</v>
      </c>
      <c r="ACO21" s="603">
        <v>2531523.38</v>
      </c>
      <c r="ACP21" s="603">
        <v>3728160</v>
      </c>
      <c r="ACQ21" s="603">
        <v>5382474.6799999997</v>
      </c>
      <c r="ACR21" s="603">
        <v>23026071.059999999</v>
      </c>
      <c r="ACS21" s="603">
        <v>4540762.57</v>
      </c>
      <c r="ACT21" s="603">
        <v>3466859</v>
      </c>
      <c r="ACU21" s="603">
        <v>5441414.1600000001</v>
      </c>
      <c r="ACV21" s="603">
        <v>7578835.7999999998</v>
      </c>
      <c r="ACW21" s="603">
        <v>4186936.8</v>
      </c>
      <c r="ACX21" s="603">
        <v>24354429.699999999</v>
      </c>
      <c r="ACY21" s="603">
        <v>5456831</v>
      </c>
      <c r="ACZ21" s="603">
        <v>5137231.74</v>
      </c>
      <c r="ADA21" s="603">
        <v>3827175.1</v>
      </c>
      <c r="ADB21" s="603">
        <v>2726132.7</v>
      </c>
      <c r="ADC21" s="603">
        <v>3487273</v>
      </c>
      <c r="ADD21" s="603">
        <v>1337573.3899999999</v>
      </c>
      <c r="ADE21" s="603">
        <v>1829319.1</v>
      </c>
      <c r="ADF21" s="603">
        <v>2239043.6</v>
      </c>
      <c r="ADG21" s="603">
        <v>4204307.4000000004</v>
      </c>
      <c r="ADH21" s="603">
        <v>18035443.440000001</v>
      </c>
      <c r="ADI21" s="603">
        <v>12187976.699999999</v>
      </c>
      <c r="ADJ21" s="603">
        <v>239929.5</v>
      </c>
      <c r="ADK21" s="603">
        <v>1426514.66</v>
      </c>
      <c r="ADL21" s="603">
        <v>2485362.67</v>
      </c>
      <c r="ADM21" s="603">
        <v>107781</v>
      </c>
      <c r="ADN21" s="603">
        <v>789572.81</v>
      </c>
      <c r="ADO21" s="603">
        <v>3397662.5</v>
      </c>
      <c r="ADP21" s="603">
        <v>976344.11</v>
      </c>
      <c r="ADQ21" s="603">
        <v>78879065.909999996</v>
      </c>
      <c r="ADR21" s="603">
        <v>5282786.96</v>
      </c>
      <c r="ADS21" s="603">
        <v>6277747.1600000001</v>
      </c>
      <c r="ADT21" s="603">
        <v>4793199.6399999997</v>
      </c>
      <c r="ADU21" s="603">
        <v>58206591.700000003</v>
      </c>
      <c r="ADV21" s="603">
        <v>1198349.8999999999</v>
      </c>
      <c r="ADW21" s="603">
        <v>2151893.63</v>
      </c>
      <c r="ADX21" s="603">
        <v>2762263.85</v>
      </c>
      <c r="ADY21" s="603">
        <v>1569404</v>
      </c>
      <c r="ADZ21" s="603">
        <v>625527.85</v>
      </c>
      <c r="AEA21" s="603">
        <v>94569893.099999994</v>
      </c>
      <c r="AEB21" s="603">
        <v>14699881.109999999</v>
      </c>
      <c r="AEC21" s="603">
        <v>11302838.09</v>
      </c>
      <c r="AED21" s="603">
        <v>3146262.09</v>
      </c>
      <c r="AEE21" s="603">
        <v>5696109.8300000001</v>
      </c>
      <c r="AEF21" s="603">
        <v>8709147.0500000007</v>
      </c>
      <c r="AEG21" s="603">
        <v>5114871.9000000004</v>
      </c>
      <c r="AEH21" s="603">
        <v>4192072.76</v>
      </c>
      <c r="AEI21" s="603">
        <v>2620075.29</v>
      </c>
      <c r="AEJ21" s="603">
        <v>3288204.91</v>
      </c>
      <c r="AEK21" s="603">
        <v>3422964.7</v>
      </c>
      <c r="AEL21" s="603">
        <v>10931957.5</v>
      </c>
      <c r="AEM21" s="603">
        <v>2607276.89</v>
      </c>
      <c r="AEN21" s="603">
        <v>4349312.32</v>
      </c>
      <c r="AEO21" s="603">
        <v>7735058.2000000002</v>
      </c>
      <c r="AEP21" s="603">
        <v>4886039.12</v>
      </c>
      <c r="AEQ21" s="603">
        <v>2907640.2</v>
      </c>
      <c r="AER21" s="603">
        <v>8988338.4600000009</v>
      </c>
      <c r="AES21" s="603">
        <v>2128787.15</v>
      </c>
      <c r="AET21" s="603">
        <v>9997699.3300000001</v>
      </c>
      <c r="AEU21" s="603">
        <v>42598009.979999997</v>
      </c>
      <c r="AEV21" s="603">
        <v>10977558.98</v>
      </c>
      <c r="AEW21" s="603">
        <v>5709874.2999999998</v>
      </c>
      <c r="AEX21" s="603">
        <v>5669587.4000000004</v>
      </c>
      <c r="AEY21" s="603">
        <v>4489967.01</v>
      </c>
      <c r="AEZ21" s="603">
        <v>11736960.109999999</v>
      </c>
      <c r="AFA21" s="603">
        <v>4917246.91</v>
      </c>
      <c r="AFB21" s="603">
        <v>5183130.5</v>
      </c>
      <c r="AFC21" s="603">
        <v>3562526.62</v>
      </c>
      <c r="AFD21" s="603">
        <v>2258763.5</v>
      </c>
      <c r="AFE21" s="603">
        <v>35971067.43</v>
      </c>
      <c r="AFF21" s="603">
        <v>15546375.74</v>
      </c>
      <c r="AFG21" s="603">
        <v>11409774.439999999</v>
      </c>
      <c r="AFH21" s="603">
        <v>6029735.8499999996</v>
      </c>
      <c r="AFI21" s="603">
        <v>12782870.279999999</v>
      </c>
      <c r="AFJ21" s="603">
        <v>7345890.25</v>
      </c>
      <c r="AFK21" s="603">
        <v>5049866</v>
      </c>
      <c r="AFL21" s="603">
        <v>7392246.75</v>
      </c>
      <c r="AFM21" s="603">
        <v>3120234.9</v>
      </c>
      <c r="AFN21" s="603">
        <v>8276836</v>
      </c>
      <c r="AFO21" s="603">
        <v>6465171</v>
      </c>
      <c r="AFP21" s="603">
        <v>5186826.84</v>
      </c>
      <c r="AFQ21" s="603">
        <v>5844895</v>
      </c>
      <c r="AFR21" s="603">
        <v>47183116.399999999</v>
      </c>
      <c r="AFS21" s="603">
        <v>14568084.699999999</v>
      </c>
      <c r="AFT21" s="603">
        <v>6771971.6500000004</v>
      </c>
      <c r="AFU21" s="603">
        <v>4217894.2699999996</v>
      </c>
      <c r="AFV21" s="603">
        <v>5634699.2400000002</v>
      </c>
      <c r="AFW21" s="603">
        <v>2824166.92</v>
      </c>
      <c r="AFX21" s="603">
        <v>3306610</v>
      </c>
      <c r="AFY21" s="603">
        <v>8430162.8000000007</v>
      </c>
      <c r="AFZ21" s="603">
        <v>7590346.7999999998</v>
      </c>
      <c r="AGA21" s="603">
        <v>2196992</v>
      </c>
      <c r="AGB21" s="603">
        <v>7814858.7400000002</v>
      </c>
      <c r="AGC21" s="603">
        <v>4402108.8499999996</v>
      </c>
      <c r="AGD21" s="603">
        <v>25459466.870000001</v>
      </c>
      <c r="AGE21" s="603">
        <v>1353649.39</v>
      </c>
      <c r="AGF21" s="603">
        <v>3749877.25</v>
      </c>
      <c r="AGG21" s="603">
        <v>951047.75</v>
      </c>
      <c r="AGH21" s="603">
        <v>7390971.8499999996</v>
      </c>
      <c r="AGI21" s="603">
        <v>2277754.29</v>
      </c>
      <c r="AGJ21" s="603">
        <v>1035665.68</v>
      </c>
      <c r="AGK21" s="603">
        <v>1351420.68</v>
      </c>
      <c r="AGL21" s="603">
        <v>1395287.07</v>
      </c>
      <c r="AGM21" s="603">
        <v>1403322.45</v>
      </c>
      <c r="AGN21" s="603">
        <v>1056508.98</v>
      </c>
      <c r="AGO21" s="603">
        <v>48331904.049999997</v>
      </c>
      <c r="AGP21" s="603">
        <v>4260415.01</v>
      </c>
      <c r="AGQ21" s="603">
        <v>7763280.25</v>
      </c>
      <c r="AGR21" s="603">
        <v>2066190.19</v>
      </c>
      <c r="AGS21" s="603">
        <v>10290845.609999999</v>
      </c>
      <c r="AGT21" s="603">
        <v>5728338.4199999999</v>
      </c>
      <c r="AGU21" s="603">
        <v>2213174.7999999998</v>
      </c>
      <c r="AGV21" s="603">
        <v>2883486.62</v>
      </c>
      <c r="AGW21" s="603">
        <v>44478979.009999998</v>
      </c>
      <c r="AGX21" s="603">
        <v>45984787.600000001</v>
      </c>
      <c r="AGY21" s="603">
        <v>1067004.5</v>
      </c>
      <c r="AGZ21" s="603">
        <v>7777146.8399999999</v>
      </c>
      <c r="AHA21" s="603">
        <v>15399606.810000001</v>
      </c>
      <c r="AHB21" s="603">
        <v>4379976.0999999996</v>
      </c>
      <c r="AHC21" s="603">
        <v>4850268.5</v>
      </c>
      <c r="AHD21" s="603">
        <v>3261165.05</v>
      </c>
      <c r="AHE21" s="603">
        <v>2587343.7799999998</v>
      </c>
      <c r="AHF21" s="603">
        <v>1677051.68</v>
      </c>
      <c r="AHG21" s="603">
        <v>6793845.5</v>
      </c>
      <c r="AHH21" s="603">
        <v>1307985</v>
      </c>
      <c r="AHI21" s="603">
        <v>1479575</v>
      </c>
      <c r="AHJ21" s="603">
        <v>2405547.5</v>
      </c>
      <c r="AHK21" s="603">
        <v>1233389.75</v>
      </c>
      <c r="AHL21" s="603">
        <v>2698764.4</v>
      </c>
      <c r="AHM21" s="603">
        <v>1290390.17</v>
      </c>
      <c r="AHN21" s="603">
        <v>5992147.6200000001</v>
      </c>
      <c r="AHO21" s="603">
        <v>3305545.2</v>
      </c>
      <c r="AHP21" s="603">
        <v>4565524.25</v>
      </c>
      <c r="AHQ21" s="603">
        <v>4649394.17</v>
      </c>
      <c r="AHR21" s="603">
        <v>11872781.27</v>
      </c>
      <c r="AHS21" s="603">
        <v>3855302.25</v>
      </c>
      <c r="AHT21" s="603">
        <v>2442350.5699999998</v>
      </c>
      <c r="AHU21" s="603">
        <v>0</v>
      </c>
      <c r="AHV21" s="603">
        <v>0</v>
      </c>
      <c r="AHW21" s="603">
        <f t="shared" si="16"/>
        <v>7734441303.6399994</v>
      </c>
    </row>
    <row r="22" spans="1:913" x14ac:dyDescent="0.6">
      <c r="A22" s="601">
        <v>21</v>
      </c>
      <c r="B22" s="261" t="s">
        <v>25</v>
      </c>
      <c r="C22" s="260" t="s">
        <v>26</v>
      </c>
      <c r="D22" s="603">
        <v>606204544.49000001</v>
      </c>
      <c r="E22" s="603">
        <v>50250025.009999998</v>
      </c>
      <c r="F22" s="603">
        <v>72062027.859999999</v>
      </c>
      <c r="G22" s="603">
        <v>32204866.600000001</v>
      </c>
      <c r="H22" s="603">
        <v>88320796.810000002</v>
      </c>
      <c r="I22" s="603">
        <v>44159608.600000001</v>
      </c>
      <c r="J22" s="603">
        <v>76080313.189999998</v>
      </c>
      <c r="K22" s="603">
        <v>50864205.469999999</v>
      </c>
      <c r="L22" s="603">
        <v>48143223.300000012</v>
      </c>
      <c r="M22" s="603">
        <v>40755074.600000009</v>
      </c>
      <c r="N22" s="603">
        <v>26295478.889999997</v>
      </c>
      <c r="O22" s="603">
        <v>29204052.380000003</v>
      </c>
      <c r="P22" s="603">
        <v>22064891.729999997</v>
      </c>
      <c r="Q22" s="603">
        <v>31711590.779999997</v>
      </c>
      <c r="R22" s="603">
        <v>33876494.700000003</v>
      </c>
      <c r="S22" s="603">
        <v>48509489.769999996</v>
      </c>
      <c r="T22" s="603">
        <v>40617339.560000002</v>
      </c>
      <c r="U22" s="603">
        <v>10549617.59</v>
      </c>
      <c r="V22" s="603">
        <v>0</v>
      </c>
      <c r="W22" s="603">
        <v>498703781.04999995</v>
      </c>
      <c r="X22" s="603">
        <v>132034350.97999997</v>
      </c>
      <c r="Y22" s="603">
        <v>32351974.729999997</v>
      </c>
      <c r="Z22" s="603">
        <v>51164819.449999996</v>
      </c>
      <c r="AA22" s="603">
        <v>53487006.260000005</v>
      </c>
      <c r="AB22" s="603">
        <v>45502490.240000002</v>
      </c>
      <c r="AC22" s="603">
        <v>26393378.370000001</v>
      </c>
      <c r="AD22" s="603">
        <v>120593744.14</v>
      </c>
      <c r="AE22" s="603">
        <v>53995112.780000001</v>
      </c>
      <c r="AF22" s="603">
        <v>34822017.520000003</v>
      </c>
      <c r="AG22" s="603">
        <v>107096160.01000001</v>
      </c>
      <c r="AH22" s="603">
        <v>45607065.640000001</v>
      </c>
      <c r="AI22" s="603">
        <v>94576282.589999989</v>
      </c>
      <c r="AJ22" s="603">
        <v>73331057.269999996</v>
      </c>
      <c r="AK22" s="603">
        <v>30962873.919999994</v>
      </c>
      <c r="AL22" s="603">
        <v>25395045.899999999</v>
      </c>
      <c r="AM22" s="603">
        <v>31780066.710000001</v>
      </c>
      <c r="AN22" s="603">
        <v>49033264.630000003</v>
      </c>
      <c r="AO22" s="603">
        <v>19511793.030000001</v>
      </c>
      <c r="AP22" s="603">
        <v>31267214.910000004</v>
      </c>
      <c r="AQ22" s="603">
        <v>38541461.850000001</v>
      </c>
      <c r="AR22" s="603">
        <v>31350918.849999994</v>
      </c>
      <c r="AS22" s="603">
        <v>25856483.400000002</v>
      </c>
      <c r="AT22" s="603">
        <v>14609960.93</v>
      </c>
      <c r="AU22" s="603">
        <v>346754332.37</v>
      </c>
      <c r="AV22" s="603">
        <v>20717615.969999999</v>
      </c>
      <c r="AW22" s="603">
        <v>18342176.900000002</v>
      </c>
      <c r="AX22" s="603">
        <v>28646816.960000001</v>
      </c>
      <c r="AY22" s="603">
        <v>39202461.490000002</v>
      </c>
      <c r="AZ22" s="603">
        <v>50396084.350000001</v>
      </c>
      <c r="BA22" s="603">
        <v>24301750.809999999</v>
      </c>
      <c r="BB22" s="603">
        <v>26931650.969999999</v>
      </c>
      <c r="BC22" s="603">
        <v>23150317.329999998</v>
      </c>
      <c r="BD22" s="603">
        <v>24794267.399999999</v>
      </c>
      <c r="BE22" s="603">
        <v>14354089.960000001</v>
      </c>
      <c r="BF22" s="603">
        <v>18054156.52</v>
      </c>
      <c r="BG22" s="603">
        <v>81878639.049999997</v>
      </c>
      <c r="BH22" s="603">
        <v>17413784.880000003</v>
      </c>
      <c r="BI22" s="603">
        <v>16539697.01</v>
      </c>
      <c r="BJ22" s="603">
        <v>276058507.36000001</v>
      </c>
      <c r="BK22" s="603">
        <v>174909683.95999998</v>
      </c>
      <c r="BL22" s="603">
        <v>46355271.969999999</v>
      </c>
      <c r="BM22" s="603">
        <v>29392932.239999998</v>
      </c>
      <c r="BN22" s="603">
        <v>60500640.07</v>
      </c>
      <c r="BO22" s="603">
        <v>44219179.239999995</v>
      </c>
      <c r="BP22" s="603">
        <v>36494902.020000003</v>
      </c>
      <c r="BQ22" s="603">
        <v>8379159.2800000003</v>
      </c>
      <c r="BR22" s="603">
        <v>7832776.7700000005</v>
      </c>
      <c r="BS22" s="603">
        <v>361588983.88</v>
      </c>
      <c r="BT22" s="603">
        <v>53226677.740000002</v>
      </c>
      <c r="BU22" s="603">
        <v>35123589.450000003</v>
      </c>
      <c r="BV22" s="603">
        <v>55540268.359999999</v>
      </c>
      <c r="BW22" s="603">
        <v>42437817.129999995</v>
      </c>
      <c r="BX22" s="603">
        <v>32713281.160000004</v>
      </c>
      <c r="BY22" s="603">
        <v>33017469.140000001</v>
      </c>
      <c r="BZ22" s="603">
        <v>52055279.079999998</v>
      </c>
      <c r="CA22" s="603">
        <v>122369090.43000002</v>
      </c>
      <c r="CB22" s="603">
        <v>27733356.509999998</v>
      </c>
      <c r="CC22" s="603">
        <v>42068428.25</v>
      </c>
      <c r="CD22" s="603">
        <v>67383289.299999997</v>
      </c>
      <c r="CE22" s="603">
        <v>25368603.899999999</v>
      </c>
      <c r="CF22" s="603">
        <v>23477427.420000002</v>
      </c>
      <c r="CG22" s="603">
        <v>21713828.98</v>
      </c>
      <c r="CH22" s="603">
        <v>579397622.1099999</v>
      </c>
      <c r="CI22" s="603">
        <v>40846639.160000004</v>
      </c>
      <c r="CJ22" s="603">
        <v>83031993.390000015</v>
      </c>
      <c r="CK22" s="603">
        <v>33090419.080000002</v>
      </c>
      <c r="CL22" s="603">
        <v>38526492.260000005</v>
      </c>
      <c r="CM22" s="603">
        <v>43050700.660000004</v>
      </c>
      <c r="CN22" s="603">
        <v>38317488.719999999</v>
      </c>
      <c r="CO22" s="603">
        <v>64965288.909999996</v>
      </c>
      <c r="CP22" s="603">
        <v>23391877.25</v>
      </c>
      <c r="CQ22" s="603">
        <v>42898447.340000004</v>
      </c>
      <c r="CR22" s="603">
        <v>29030505.799999997</v>
      </c>
      <c r="CS22" s="603">
        <v>49029107.859999999</v>
      </c>
      <c r="CT22" s="603">
        <v>30618909.939999998</v>
      </c>
      <c r="CU22" s="603">
        <v>303389586.54000002</v>
      </c>
      <c r="CV22" s="603">
        <v>32411890.639999997</v>
      </c>
      <c r="CW22" s="603">
        <v>42244376.140000001</v>
      </c>
      <c r="CX22" s="603">
        <v>52731524.510000005</v>
      </c>
      <c r="CY22" s="603">
        <v>29685228.050000001</v>
      </c>
      <c r="CZ22" s="603">
        <v>47258706.169999994</v>
      </c>
      <c r="DA22" s="603">
        <v>31626072.760000002</v>
      </c>
      <c r="DB22" s="603">
        <v>19745236.280000001</v>
      </c>
      <c r="DC22" s="603">
        <v>215984778.53999999</v>
      </c>
      <c r="DD22" s="603">
        <v>234342003.22999996</v>
      </c>
      <c r="DE22" s="603">
        <v>41654903.07</v>
      </c>
      <c r="DF22" s="603">
        <v>32782862.210000001</v>
      </c>
      <c r="DG22" s="603">
        <v>71525782.13000001</v>
      </c>
      <c r="DH22" s="603">
        <v>43575502.979999997</v>
      </c>
      <c r="DI22" s="603">
        <v>37195710.180000007</v>
      </c>
      <c r="DJ22" s="603">
        <v>39362364.780000001</v>
      </c>
      <c r="DK22" s="603">
        <v>18957025.469999999</v>
      </c>
      <c r="DL22" s="603">
        <v>677402493.30999994</v>
      </c>
      <c r="DM22" s="603">
        <v>33662914.469999999</v>
      </c>
      <c r="DN22" s="603">
        <v>53876028.149999999</v>
      </c>
      <c r="DO22" s="603">
        <v>46605063.61999999</v>
      </c>
      <c r="DP22" s="603">
        <v>49528290.210000001</v>
      </c>
      <c r="DQ22" s="603">
        <v>42507089.270000003</v>
      </c>
      <c r="DR22" s="603">
        <v>68545508.00999999</v>
      </c>
      <c r="DS22" s="603">
        <v>39728088.750000007</v>
      </c>
      <c r="DT22" s="603">
        <v>62816462.790000007</v>
      </c>
      <c r="DU22" s="603">
        <v>320534876.14000005</v>
      </c>
      <c r="DV22" s="603">
        <v>46618195.000000007</v>
      </c>
      <c r="DW22" s="603">
        <v>92790005.950000018</v>
      </c>
      <c r="DX22" s="603">
        <v>102223664.14999999</v>
      </c>
      <c r="DY22" s="603">
        <v>42251107.759999998</v>
      </c>
      <c r="DZ22" s="603">
        <v>62391562.019999996</v>
      </c>
      <c r="EA22" s="603">
        <v>93638916.24000001</v>
      </c>
      <c r="EB22" s="603">
        <v>16654910.549999999</v>
      </c>
      <c r="EC22" s="603">
        <v>31777237.52</v>
      </c>
      <c r="ED22" s="603">
        <v>32878946.150000006</v>
      </c>
      <c r="EE22" s="603">
        <v>62684352.119999997</v>
      </c>
      <c r="EF22" s="603">
        <v>216054973.34</v>
      </c>
      <c r="EG22" s="603">
        <v>187881085.14999998</v>
      </c>
      <c r="EH22" s="603">
        <v>40848285.93</v>
      </c>
      <c r="EI22" s="603">
        <v>40437075.360000007</v>
      </c>
      <c r="EJ22" s="603">
        <v>43600788.079999998</v>
      </c>
      <c r="EK22" s="603">
        <v>52913244.93</v>
      </c>
      <c r="EL22" s="603">
        <v>74317815.030000016</v>
      </c>
      <c r="EM22" s="603">
        <v>29177255.789999999</v>
      </c>
      <c r="EN22" s="603">
        <v>34622696.409999996</v>
      </c>
      <c r="EO22" s="603">
        <v>454394748.77000004</v>
      </c>
      <c r="EP22" s="603">
        <v>39877120.93</v>
      </c>
      <c r="EQ22" s="603">
        <v>39067586.520000011</v>
      </c>
      <c r="ER22" s="603">
        <v>38538651.230000004</v>
      </c>
      <c r="ES22" s="603">
        <v>21989082.699999999</v>
      </c>
      <c r="ET22" s="603">
        <v>20116254.84</v>
      </c>
      <c r="EU22" s="603">
        <v>47447430.420000002</v>
      </c>
      <c r="EV22" s="603">
        <v>46324447.199999996</v>
      </c>
      <c r="EW22" s="603">
        <v>31275281.27</v>
      </c>
      <c r="EX22" s="603">
        <v>311928815.69999993</v>
      </c>
      <c r="EY22" s="603">
        <v>18064037.479999997</v>
      </c>
      <c r="EZ22" s="603">
        <v>32053293.360000003</v>
      </c>
      <c r="FA22" s="603">
        <v>43874135.680000007</v>
      </c>
      <c r="FB22" s="603">
        <v>60889457.600000009</v>
      </c>
      <c r="FC22" s="603">
        <v>47914959.660000004</v>
      </c>
      <c r="FD22" s="603">
        <v>42208747.949999996</v>
      </c>
      <c r="FE22" s="603">
        <v>29106886.16</v>
      </c>
      <c r="FF22" s="603">
        <v>27711184.119999997</v>
      </c>
      <c r="FG22" s="603">
        <v>20789195.59</v>
      </c>
      <c r="FH22" s="603">
        <v>21081984.82</v>
      </c>
      <c r="FI22" s="603">
        <v>13294974.140000001</v>
      </c>
      <c r="FJ22" s="603">
        <v>233278556.78999999</v>
      </c>
      <c r="FK22" s="603">
        <v>36943441.560000002</v>
      </c>
      <c r="FL22" s="603">
        <v>30196637.640000001</v>
      </c>
      <c r="FM22" s="603">
        <v>35714782.210000001</v>
      </c>
      <c r="FN22" s="603">
        <v>56733975.449999996</v>
      </c>
      <c r="FO22" s="603">
        <v>42403692.970000014</v>
      </c>
      <c r="FP22" s="603">
        <v>16031478.23</v>
      </c>
      <c r="FQ22" s="603">
        <v>8997623.709999999</v>
      </c>
      <c r="FR22" s="603">
        <v>521312971.40999997</v>
      </c>
      <c r="FS22" s="603">
        <v>31726335.059999999</v>
      </c>
      <c r="FT22" s="603">
        <v>47337444.530000001</v>
      </c>
      <c r="FU22" s="603">
        <v>41925462.219999999</v>
      </c>
      <c r="FV22" s="603">
        <v>62967544.090000004</v>
      </c>
      <c r="FW22" s="603">
        <v>28951178.469999995</v>
      </c>
      <c r="FX22" s="603">
        <v>68191438.180000007</v>
      </c>
      <c r="FY22" s="603">
        <v>43437710.309999995</v>
      </c>
      <c r="FZ22" s="603">
        <v>43414642.039999999</v>
      </c>
      <c r="GA22" s="603">
        <v>31941655.289999999</v>
      </c>
      <c r="GB22" s="603">
        <v>70075078.38000001</v>
      </c>
      <c r="GC22" s="603">
        <v>34802691.410000004</v>
      </c>
      <c r="GD22" s="603">
        <v>23974501.73</v>
      </c>
      <c r="GE22" s="603">
        <v>11718799.779999999</v>
      </c>
      <c r="GF22" s="603">
        <v>291354917.84000003</v>
      </c>
      <c r="GG22" s="603">
        <v>26059957.720000003</v>
      </c>
      <c r="GH22" s="603">
        <v>32583009.400000002</v>
      </c>
      <c r="GI22" s="603">
        <v>63143417.88000001</v>
      </c>
      <c r="GJ22" s="603">
        <v>34748434.79999999</v>
      </c>
      <c r="GK22" s="603">
        <v>32617648.59</v>
      </c>
      <c r="GL22" s="603">
        <v>29808247.620000001</v>
      </c>
      <c r="GM22" s="603">
        <v>75433983.739999995</v>
      </c>
      <c r="GN22" s="603">
        <v>27932621.25</v>
      </c>
      <c r="GO22" s="603">
        <v>10417332.919999998</v>
      </c>
      <c r="GP22" s="603">
        <v>9155139.5099999998</v>
      </c>
      <c r="GQ22" s="603">
        <v>10042205.959999999</v>
      </c>
      <c r="GR22" s="603">
        <v>209346593.94999999</v>
      </c>
      <c r="GS22" s="603">
        <v>55642950</v>
      </c>
      <c r="GT22" s="603">
        <v>33248084.84</v>
      </c>
      <c r="GU22" s="603">
        <v>54989264</v>
      </c>
      <c r="GV22" s="603">
        <v>14385961.6</v>
      </c>
      <c r="GW22" s="603">
        <v>40281814.359999999</v>
      </c>
      <c r="GX22" s="603">
        <v>39668898.819999993</v>
      </c>
      <c r="GY22" s="603">
        <v>25226736.289999999</v>
      </c>
      <c r="GZ22" s="603">
        <v>217809047.14000002</v>
      </c>
      <c r="HA22" s="603">
        <v>28408366.710000001</v>
      </c>
      <c r="HB22" s="603">
        <v>59684328.719999999</v>
      </c>
      <c r="HC22" s="603">
        <v>43275608.619999997</v>
      </c>
      <c r="HD22" s="603">
        <v>407739058.89999998</v>
      </c>
      <c r="HE22" s="603">
        <v>60848975.700000003</v>
      </c>
      <c r="HF22" s="603">
        <v>66648172.490000002</v>
      </c>
      <c r="HG22" s="603">
        <v>67650215.030000001</v>
      </c>
      <c r="HH22" s="603">
        <v>55586138.309999995</v>
      </c>
      <c r="HI22" s="603">
        <v>69074884.819999993</v>
      </c>
      <c r="HJ22" s="603">
        <v>15088509.57</v>
      </c>
      <c r="HK22" s="603">
        <v>0</v>
      </c>
      <c r="HL22" s="603">
        <v>293076249.94</v>
      </c>
      <c r="HM22" s="603">
        <v>53667821.730000004</v>
      </c>
      <c r="HN22" s="603">
        <v>63442285.189999998</v>
      </c>
      <c r="HO22" s="603">
        <v>46730713.360000007</v>
      </c>
      <c r="HP22" s="603">
        <v>33665015.870000005</v>
      </c>
      <c r="HQ22" s="603">
        <v>35714608.210000001</v>
      </c>
      <c r="HR22" s="603">
        <v>47076980.990000002</v>
      </c>
      <c r="HS22" s="603">
        <v>23828332.200000003</v>
      </c>
      <c r="HT22" s="603">
        <v>373383077.71000004</v>
      </c>
      <c r="HU22" s="603">
        <v>148316667.58000001</v>
      </c>
      <c r="HV22" s="603">
        <v>39817988.300000004</v>
      </c>
      <c r="HW22" s="603">
        <v>30182658.689999998</v>
      </c>
      <c r="HX22" s="603">
        <v>29672948.900000002</v>
      </c>
      <c r="HY22" s="603">
        <v>32361795.600000001</v>
      </c>
      <c r="HZ22" s="603">
        <v>63270887.219999999</v>
      </c>
      <c r="IA22" s="603">
        <v>30241084.790000003</v>
      </c>
      <c r="IB22" s="603">
        <v>31662141.199999999</v>
      </c>
      <c r="IC22" s="603">
        <v>32596115.620000001</v>
      </c>
      <c r="ID22" s="603">
        <v>31994770.34</v>
      </c>
      <c r="IE22" s="603">
        <v>24348435.640000004</v>
      </c>
      <c r="IF22" s="603">
        <v>17348080.170000002</v>
      </c>
      <c r="IG22" s="603">
        <v>36275903.75</v>
      </c>
      <c r="IH22" s="603">
        <v>23569080</v>
      </c>
      <c r="II22" s="603">
        <v>23880559.129999999</v>
      </c>
      <c r="IJ22" s="603">
        <v>308061755.82000005</v>
      </c>
      <c r="IK22" s="603">
        <v>146208174.57000002</v>
      </c>
      <c r="IL22" s="603">
        <v>47781368.639999993</v>
      </c>
      <c r="IM22" s="603">
        <v>76345072.979999989</v>
      </c>
      <c r="IN22" s="603">
        <v>78926861.420000002</v>
      </c>
      <c r="IO22" s="603">
        <v>39256360.170000002</v>
      </c>
      <c r="IP22" s="603">
        <v>34819604.569999993</v>
      </c>
      <c r="IQ22" s="603">
        <v>20842910.669999998</v>
      </c>
      <c r="IR22" s="603">
        <v>26472950.890000001</v>
      </c>
      <c r="IS22" s="603">
        <v>22816980</v>
      </c>
      <c r="IT22" s="603">
        <v>30836666.34</v>
      </c>
      <c r="IU22" s="603">
        <v>459325901.31999999</v>
      </c>
      <c r="IV22" s="603">
        <v>217379856.44999999</v>
      </c>
      <c r="IW22" s="603">
        <v>64421034.43</v>
      </c>
      <c r="IX22" s="603">
        <v>36203199.539999999</v>
      </c>
      <c r="IY22" s="603">
        <v>36031224.130000003</v>
      </c>
      <c r="IZ22" s="603">
        <v>21423540</v>
      </c>
      <c r="JA22" s="603">
        <v>33708277.420000002</v>
      </c>
      <c r="JB22" s="603">
        <v>20931072.359999999</v>
      </c>
      <c r="JC22" s="603">
        <v>27256084.060000002</v>
      </c>
      <c r="JD22" s="603">
        <v>36778165.18</v>
      </c>
      <c r="JE22" s="603">
        <v>34979432.380000003</v>
      </c>
      <c r="JF22" s="603">
        <v>30164431.48</v>
      </c>
      <c r="JG22" s="603">
        <v>216406311.44999999</v>
      </c>
      <c r="JH22" s="603">
        <v>146591964.94</v>
      </c>
      <c r="JI22" s="603">
        <v>33201510.980000004</v>
      </c>
      <c r="JJ22" s="603">
        <v>32728037.400000002</v>
      </c>
      <c r="JK22" s="603">
        <v>27173966.780000001</v>
      </c>
      <c r="JL22" s="603">
        <v>32840160.970000003</v>
      </c>
      <c r="JM22" s="603">
        <v>222861450.48000002</v>
      </c>
      <c r="JN22" s="603">
        <v>26380726.310000002</v>
      </c>
      <c r="JO22" s="603">
        <v>36999872.990000002</v>
      </c>
      <c r="JP22" s="603">
        <v>47632261.25</v>
      </c>
      <c r="JQ22" s="603">
        <v>34194337.899999999</v>
      </c>
      <c r="JR22" s="603">
        <v>61774265.410000004</v>
      </c>
      <c r="JS22" s="603">
        <v>26811136.400000002</v>
      </c>
      <c r="JT22" s="603">
        <v>301973591.5</v>
      </c>
      <c r="JU22" s="603">
        <v>176670781.37</v>
      </c>
      <c r="JV22" s="603">
        <v>30258519.719999999</v>
      </c>
      <c r="JW22" s="603">
        <v>19392203.199999999</v>
      </c>
      <c r="JX22" s="603">
        <v>46393128.519999996</v>
      </c>
      <c r="JY22" s="603">
        <v>17360097.5</v>
      </c>
      <c r="JZ22" s="603">
        <v>91827702.150000006</v>
      </c>
      <c r="KA22" s="603">
        <v>42343841.169999994</v>
      </c>
      <c r="KB22" s="603">
        <v>26625787.199999999</v>
      </c>
      <c r="KC22" s="603">
        <v>47573775.839999996</v>
      </c>
      <c r="KD22" s="603">
        <v>31149608.460000001</v>
      </c>
      <c r="KE22" s="603">
        <v>30680068.710000001</v>
      </c>
      <c r="KF22" s="603">
        <v>22490822.399999999</v>
      </c>
      <c r="KG22" s="603">
        <v>10597553.33</v>
      </c>
      <c r="KH22" s="603">
        <v>25734545.130000003</v>
      </c>
      <c r="KI22" s="603">
        <v>245000</v>
      </c>
      <c r="KJ22" s="603">
        <v>481223322.56999993</v>
      </c>
      <c r="KK22" s="603">
        <v>65880500.099999994</v>
      </c>
      <c r="KL22" s="603">
        <v>41293945.619999997</v>
      </c>
      <c r="KM22" s="603">
        <v>49160657.900000006</v>
      </c>
      <c r="KN22" s="603">
        <v>36984049.049999997</v>
      </c>
      <c r="KO22" s="603">
        <v>37650609.310000002</v>
      </c>
      <c r="KP22" s="603">
        <v>81352044</v>
      </c>
      <c r="KQ22" s="603">
        <v>32380779.540000003</v>
      </c>
      <c r="KR22" s="603">
        <v>23150867.599999998</v>
      </c>
      <c r="KS22" s="603">
        <v>162841641.88000003</v>
      </c>
      <c r="KT22" s="603">
        <v>33170701.190000005</v>
      </c>
      <c r="KU22" s="603">
        <v>40912500.019999996</v>
      </c>
      <c r="KV22" s="603">
        <v>72867995.549999997</v>
      </c>
      <c r="KW22" s="603">
        <v>31076418.330000002</v>
      </c>
      <c r="KX22" s="603">
        <v>39607376</v>
      </c>
      <c r="KY22" s="603">
        <v>192296466.04999998</v>
      </c>
      <c r="KZ22" s="603">
        <v>43924325.150000006</v>
      </c>
      <c r="LA22" s="603">
        <v>314334413.20999998</v>
      </c>
      <c r="LB22" s="603">
        <v>37736658.209999993</v>
      </c>
      <c r="LC22" s="603">
        <v>28840686.719999999</v>
      </c>
      <c r="LD22" s="603">
        <v>57570759.689999998</v>
      </c>
      <c r="LE22" s="603">
        <v>56305485.190000005</v>
      </c>
      <c r="LF22" s="603">
        <v>41476063.360000007</v>
      </c>
      <c r="LG22" s="603">
        <v>36158837.309999995</v>
      </c>
      <c r="LH22" s="603">
        <v>25599138.360000003</v>
      </c>
      <c r="LI22" s="603">
        <v>522657467.45000005</v>
      </c>
      <c r="LJ22" s="603">
        <v>145647961.94</v>
      </c>
      <c r="LK22" s="603">
        <v>208948835.97000003</v>
      </c>
      <c r="LL22" s="603">
        <v>167475614.16</v>
      </c>
      <c r="LM22" s="603">
        <v>43430959.450000003</v>
      </c>
      <c r="LN22" s="603">
        <v>44389175.319999993</v>
      </c>
      <c r="LO22" s="603">
        <v>30179865.029999997</v>
      </c>
      <c r="LP22" s="603">
        <v>49229170</v>
      </c>
      <c r="LQ22" s="603">
        <v>26400010.969999999</v>
      </c>
      <c r="LR22" s="603">
        <v>52288825.960000008</v>
      </c>
      <c r="LS22" s="603">
        <v>12532352.01</v>
      </c>
      <c r="LT22" s="603">
        <v>229765244.13</v>
      </c>
      <c r="LU22" s="603">
        <v>66466946.600000001</v>
      </c>
      <c r="LV22" s="603">
        <v>36348971.969999999</v>
      </c>
      <c r="LW22" s="603">
        <v>401247993.22999996</v>
      </c>
      <c r="LX22" s="603">
        <v>164672780.91</v>
      </c>
      <c r="LY22" s="603">
        <v>433356532.85000008</v>
      </c>
      <c r="LZ22" s="603">
        <v>170164081.72</v>
      </c>
      <c r="MA22" s="603">
        <v>64435217.43</v>
      </c>
      <c r="MB22" s="603">
        <v>59745642.549999997</v>
      </c>
      <c r="MC22" s="603">
        <v>56399449.119999997</v>
      </c>
      <c r="MD22" s="603">
        <v>49764408.68</v>
      </c>
      <c r="ME22" s="603">
        <v>54083436.949999996</v>
      </c>
      <c r="MF22" s="603">
        <v>44341080.75</v>
      </c>
      <c r="MG22" s="603">
        <v>89887301.739999995</v>
      </c>
      <c r="MH22" s="603">
        <v>32580927.349999998</v>
      </c>
      <c r="MI22" s="603">
        <v>508770148.16000009</v>
      </c>
      <c r="MJ22" s="603">
        <v>35327004.120000005</v>
      </c>
      <c r="MK22" s="603">
        <v>25426246.749999996</v>
      </c>
      <c r="ML22" s="603">
        <v>24302048.609999999</v>
      </c>
      <c r="MM22" s="603">
        <v>22931583.749999996</v>
      </c>
      <c r="MN22" s="603">
        <v>30532687.620000001</v>
      </c>
      <c r="MO22" s="603">
        <v>30630300.379999999</v>
      </c>
      <c r="MP22" s="603">
        <v>27672617.869999997</v>
      </c>
      <c r="MQ22" s="603">
        <v>43753834.529999994</v>
      </c>
      <c r="MR22" s="603">
        <v>24402868.399999999</v>
      </c>
      <c r="MS22" s="603">
        <v>26927111.219999995</v>
      </c>
      <c r="MT22" s="603">
        <v>26403865.079999998</v>
      </c>
      <c r="MU22" s="603">
        <v>381853065.25999993</v>
      </c>
      <c r="MV22" s="603">
        <v>27074277.040000003</v>
      </c>
      <c r="MW22" s="603">
        <v>41305290</v>
      </c>
      <c r="MX22" s="603">
        <v>57490238.259999998</v>
      </c>
      <c r="MY22" s="603">
        <v>55862349.659999996</v>
      </c>
      <c r="MZ22" s="603">
        <v>40338725.410000004</v>
      </c>
      <c r="NA22" s="603">
        <v>67224617.599999994</v>
      </c>
      <c r="NB22" s="603">
        <v>71702436.5</v>
      </c>
      <c r="NC22" s="603">
        <v>462820</v>
      </c>
      <c r="ND22" s="603">
        <v>18106498.530000001</v>
      </c>
      <c r="NE22" s="603">
        <v>11804815.76</v>
      </c>
      <c r="NF22" s="603">
        <v>571835346.25000012</v>
      </c>
      <c r="NG22" s="603">
        <v>81075197.230000004</v>
      </c>
      <c r="NH22" s="603">
        <v>30149787.290000003</v>
      </c>
      <c r="NI22" s="603">
        <v>182332711.83000001</v>
      </c>
      <c r="NJ22" s="603">
        <v>28857431.710000001</v>
      </c>
      <c r="NK22" s="603">
        <v>65387593.170000002</v>
      </c>
      <c r="NL22" s="603">
        <v>118630003.47</v>
      </c>
      <c r="NM22" s="603">
        <v>104884921.42</v>
      </c>
      <c r="NN22" s="603">
        <v>12649555.379999999</v>
      </c>
      <c r="NO22" s="603">
        <v>53557189.469999999</v>
      </c>
      <c r="NP22" s="603">
        <v>41742221.339999996</v>
      </c>
      <c r="NQ22" s="603">
        <v>18550314</v>
      </c>
      <c r="NR22" s="603">
        <v>214655478.69000003</v>
      </c>
      <c r="NS22" s="603">
        <v>32709181.640000001</v>
      </c>
      <c r="NT22" s="603">
        <v>29859604.719999999</v>
      </c>
      <c r="NU22" s="603">
        <v>26537476.73</v>
      </c>
      <c r="NV22" s="603">
        <v>27471698.079999998</v>
      </c>
      <c r="NW22" s="603">
        <v>8395339.8599999994</v>
      </c>
      <c r="NX22" s="603">
        <v>11932596.08</v>
      </c>
      <c r="NY22" s="603">
        <v>328843928.53000003</v>
      </c>
      <c r="NZ22" s="603">
        <v>126405025.29000001</v>
      </c>
      <c r="OA22" s="603">
        <v>34278352.450000003</v>
      </c>
      <c r="OB22" s="603">
        <v>27704933.259999998</v>
      </c>
      <c r="OC22" s="603">
        <v>35385713.939999998</v>
      </c>
      <c r="OD22" s="603">
        <v>49086977.069999993</v>
      </c>
      <c r="OE22" s="603">
        <v>28925428.980000004</v>
      </c>
      <c r="OF22" s="603">
        <v>390616166.17999995</v>
      </c>
      <c r="OG22" s="603">
        <v>123120189.33000003</v>
      </c>
      <c r="OH22" s="603">
        <v>50099475.799999997</v>
      </c>
      <c r="OI22" s="603">
        <v>117015029.63000001</v>
      </c>
      <c r="OJ22" s="603">
        <v>36076442.839999996</v>
      </c>
      <c r="OK22" s="603">
        <v>48534787.289999992</v>
      </c>
      <c r="OL22" s="603">
        <v>40823124.359999992</v>
      </c>
      <c r="OM22" s="603">
        <v>20419147.620000001</v>
      </c>
      <c r="ON22" s="603">
        <v>16754311.27</v>
      </c>
      <c r="OO22" s="603">
        <v>344886110.23000002</v>
      </c>
      <c r="OP22" s="603">
        <v>90646859.040000007</v>
      </c>
      <c r="OQ22" s="603">
        <v>114045241.09</v>
      </c>
      <c r="OR22" s="603">
        <v>56041650.359999999</v>
      </c>
      <c r="OS22" s="603">
        <v>42610180.129999995</v>
      </c>
      <c r="OT22" s="603">
        <v>16795881.379999999</v>
      </c>
      <c r="OU22" s="603">
        <v>210256789.20000002</v>
      </c>
      <c r="OV22" s="603">
        <v>28815168.73</v>
      </c>
      <c r="OW22" s="603">
        <v>29663847.91</v>
      </c>
      <c r="OX22" s="603">
        <v>45268712.530000001</v>
      </c>
      <c r="OY22" s="603">
        <v>46558814.060000002</v>
      </c>
      <c r="OZ22" s="603">
        <v>98319294.990000024</v>
      </c>
      <c r="PA22" s="603">
        <v>29231520.649999999</v>
      </c>
      <c r="PB22" s="603">
        <v>12389666.860000001</v>
      </c>
      <c r="PC22" s="603">
        <v>15205143.489999998</v>
      </c>
      <c r="PD22" s="603">
        <v>332246609.03000003</v>
      </c>
      <c r="PE22" s="603">
        <v>27421671.600000001</v>
      </c>
      <c r="PF22" s="603">
        <v>77153345.650000006</v>
      </c>
      <c r="PG22" s="603">
        <v>26060599.430000007</v>
      </c>
      <c r="PH22" s="603">
        <v>46361744.690000005</v>
      </c>
      <c r="PI22" s="603">
        <v>85961033.239999995</v>
      </c>
      <c r="PJ22" s="603">
        <v>30643261.610000003</v>
      </c>
      <c r="PK22" s="603">
        <v>30490341.259999998</v>
      </c>
      <c r="PL22" s="603">
        <v>34973326.809999995</v>
      </c>
      <c r="PM22" s="603">
        <v>28953027.600000001</v>
      </c>
      <c r="PN22" s="603">
        <v>37232262.989999995</v>
      </c>
      <c r="PO22" s="603">
        <v>53428367.18</v>
      </c>
      <c r="PP22" s="603">
        <v>29754402.619999997</v>
      </c>
      <c r="PQ22" s="603">
        <v>97331517.00999999</v>
      </c>
      <c r="PR22" s="603">
        <v>12229963.219999999</v>
      </c>
      <c r="PS22" s="603">
        <v>14667338.709999999</v>
      </c>
      <c r="PT22" s="603">
        <v>10727728.99</v>
      </c>
      <c r="PU22" s="603">
        <v>15595427.939999999</v>
      </c>
      <c r="PV22" s="603">
        <v>740012347.76000011</v>
      </c>
      <c r="PW22" s="603">
        <v>33222573.050000001</v>
      </c>
      <c r="PX22" s="603">
        <v>40058709.990000002</v>
      </c>
      <c r="PY22" s="603">
        <v>62576738.120000005</v>
      </c>
      <c r="PZ22" s="603">
        <v>149160632.06999999</v>
      </c>
      <c r="QA22" s="603">
        <v>42547295.370000005</v>
      </c>
      <c r="QB22" s="603">
        <v>81634181.25</v>
      </c>
      <c r="QC22" s="603">
        <v>40711356.479999997</v>
      </c>
      <c r="QD22" s="603">
        <v>80458206.150000006</v>
      </c>
      <c r="QE22" s="603">
        <v>23296374.800000004</v>
      </c>
      <c r="QF22" s="603">
        <v>74804326.019999996</v>
      </c>
      <c r="QG22" s="603">
        <v>27158370.139999997</v>
      </c>
      <c r="QH22" s="603">
        <v>24369013.790000003</v>
      </c>
      <c r="QI22" s="603">
        <v>47062375.600000001</v>
      </c>
      <c r="QJ22" s="603">
        <v>66173954.219999999</v>
      </c>
      <c r="QK22" s="603">
        <v>64057203.739999995</v>
      </c>
      <c r="QL22" s="603">
        <v>32817224.440000001</v>
      </c>
      <c r="QM22" s="603">
        <v>34318990.799999997</v>
      </c>
      <c r="QN22" s="603">
        <v>23915809.940000001</v>
      </c>
      <c r="QO22" s="603">
        <v>59438484.830000006</v>
      </c>
      <c r="QP22" s="603">
        <v>77682003.680000007</v>
      </c>
      <c r="QQ22" s="603">
        <v>27365166.460000001</v>
      </c>
      <c r="QR22" s="603">
        <v>9138911.8000000007</v>
      </c>
      <c r="QS22" s="603">
        <v>6523095.71</v>
      </c>
      <c r="QT22" s="603">
        <v>12269000.650000002</v>
      </c>
      <c r="QU22" s="603">
        <v>9651155.3499999996</v>
      </c>
      <c r="QV22" s="603">
        <v>386735154.02999991</v>
      </c>
      <c r="QW22" s="603">
        <v>29611977.969999999</v>
      </c>
      <c r="QX22" s="603">
        <v>76111986.069999993</v>
      </c>
      <c r="QY22" s="603">
        <v>46970016.5</v>
      </c>
      <c r="QZ22" s="603">
        <v>42529639.229999997</v>
      </c>
      <c r="RA22" s="603">
        <v>72748711.069999993</v>
      </c>
      <c r="RB22" s="603">
        <v>30884323.329999998</v>
      </c>
      <c r="RC22" s="603">
        <v>69759682.719999999</v>
      </c>
      <c r="RD22" s="603">
        <v>72559315.799999997</v>
      </c>
      <c r="RE22" s="603">
        <v>31778640</v>
      </c>
      <c r="RF22" s="603">
        <v>26226720.969999999</v>
      </c>
      <c r="RG22" s="603">
        <v>11364690</v>
      </c>
      <c r="RH22" s="603">
        <v>11810935.810000001</v>
      </c>
      <c r="RI22" s="603">
        <v>498405954.08999997</v>
      </c>
      <c r="RJ22" s="603">
        <v>56126169.240000002</v>
      </c>
      <c r="RK22" s="603">
        <v>30270324.68</v>
      </c>
      <c r="RL22" s="603">
        <v>45087952.760000005</v>
      </c>
      <c r="RM22" s="603">
        <v>37183356.550000004</v>
      </c>
      <c r="RN22" s="603">
        <v>44131728.859999992</v>
      </c>
      <c r="RO22" s="603">
        <v>75026121.849999994</v>
      </c>
      <c r="RP22" s="603">
        <v>30315014.120000001</v>
      </c>
      <c r="RQ22" s="603">
        <v>37376403.68</v>
      </c>
      <c r="RR22" s="603">
        <v>67537536.480000004</v>
      </c>
      <c r="RS22" s="603">
        <v>72867903.270000011</v>
      </c>
      <c r="RT22" s="603">
        <v>27447498.77</v>
      </c>
      <c r="RU22" s="603">
        <v>21142184.349999998</v>
      </c>
      <c r="RV22" s="603">
        <v>33428068.380000003</v>
      </c>
      <c r="RW22" s="603">
        <v>23055608.440000001</v>
      </c>
      <c r="RX22" s="603">
        <v>29872691.130000003</v>
      </c>
      <c r="RY22" s="603">
        <v>36180444.980000004</v>
      </c>
      <c r="RZ22" s="603">
        <v>12695036.379999999</v>
      </c>
      <c r="SA22" s="603">
        <v>10294511.039999999</v>
      </c>
      <c r="SB22" s="603">
        <v>12974949.52</v>
      </c>
      <c r="SC22" s="603">
        <v>237453302.95000002</v>
      </c>
      <c r="SD22" s="603">
        <v>32573689.309999999</v>
      </c>
      <c r="SE22" s="603">
        <v>35481791.219999999</v>
      </c>
      <c r="SF22" s="603">
        <v>36889217.789999999</v>
      </c>
      <c r="SG22" s="603">
        <v>22638597.09</v>
      </c>
      <c r="SH22" s="603">
        <v>37174447.5</v>
      </c>
      <c r="SI22" s="603">
        <v>49592089.399999991</v>
      </c>
      <c r="SJ22" s="603">
        <v>49782210.969999999</v>
      </c>
      <c r="SK22" s="603">
        <v>32255652.32</v>
      </c>
      <c r="SL22" s="603">
        <v>27692330.960000001</v>
      </c>
      <c r="SM22" s="603">
        <v>68775395.159999996</v>
      </c>
      <c r="SN22" s="603">
        <v>8878745</v>
      </c>
      <c r="SO22" s="603">
        <v>121350506.87000002</v>
      </c>
      <c r="SP22" s="603">
        <v>29481143.279999997</v>
      </c>
      <c r="SQ22" s="603">
        <v>31478692.549999997</v>
      </c>
      <c r="SR22" s="603">
        <v>50962786.300000004</v>
      </c>
      <c r="SS22" s="603">
        <v>31052467.640000001</v>
      </c>
      <c r="ST22" s="603">
        <v>27747233.140000001</v>
      </c>
      <c r="SU22" s="603">
        <v>30047927.800000001</v>
      </c>
      <c r="SV22" s="603">
        <v>18361976.189999998</v>
      </c>
      <c r="SW22" s="603">
        <v>282622387.18000001</v>
      </c>
      <c r="SX22" s="603">
        <v>23070685.309999999</v>
      </c>
      <c r="SY22" s="603">
        <v>34971481.719999999</v>
      </c>
      <c r="SZ22" s="603">
        <v>25450761.710000001</v>
      </c>
      <c r="TA22" s="603">
        <v>17374051.66</v>
      </c>
      <c r="TB22" s="603">
        <v>24448727.650000002</v>
      </c>
      <c r="TC22" s="603">
        <v>26146205.170000002</v>
      </c>
      <c r="TD22" s="603">
        <v>75245447.199999988</v>
      </c>
      <c r="TE22" s="603">
        <v>28981954.789999999</v>
      </c>
      <c r="TF22" s="603">
        <v>24448291.349999994</v>
      </c>
      <c r="TG22" s="603">
        <v>27269732.899999999</v>
      </c>
      <c r="TH22" s="603">
        <v>47069547.409999996</v>
      </c>
      <c r="TI22" s="603">
        <v>25078871.260000002</v>
      </c>
      <c r="TJ22" s="603">
        <v>15725475</v>
      </c>
      <c r="TK22" s="603">
        <v>441130961.18000001</v>
      </c>
      <c r="TL22" s="603">
        <v>30762988.82</v>
      </c>
      <c r="TM22" s="603">
        <v>24540402.630000003</v>
      </c>
      <c r="TN22" s="603">
        <v>55475065.719999999</v>
      </c>
      <c r="TO22" s="603">
        <v>52681802.370000005</v>
      </c>
      <c r="TP22" s="603">
        <v>29590052.109999999</v>
      </c>
      <c r="TQ22" s="603">
        <v>16878868.060000002</v>
      </c>
      <c r="TR22" s="603">
        <v>85409981.799999982</v>
      </c>
      <c r="TS22" s="603">
        <v>29453576.979999997</v>
      </c>
      <c r="TT22" s="603">
        <v>42006066.659999989</v>
      </c>
      <c r="TU22" s="603">
        <v>58411883.620000005</v>
      </c>
      <c r="TV22" s="603">
        <v>28007152.439999998</v>
      </c>
      <c r="TW22" s="603">
        <v>21370962.319999997</v>
      </c>
      <c r="TX22" s="603">
        <v>39641664.640000001</v>
      </c>
      <c r="TY22" s="603">
        <v>26689047.73</v>
      </c>
      <c r="TZ22" s="603">
        <v>23787092.870000001</v>
      </c>
      <c r="UA22" s="603">
        <v>177276350.98000002</v>
      </c>
      <c r="UB22" s="603">
        <v>23665546.279999997</v>
      </c>
      <c r="UC22" s="603">
        <v>257943786.95000002</v>
      </c>
      <c r="UD22" s="603">
        <v>71784388.030000031</v>
      </c>
      <c r="UE22" s="603">
        <v>31086503.659999996</v>
      </c>
      <c r="UF22" s="603">
        <v>25816536.509999998</v>
      </c>
      <c r="UG22" s="603">
        <v>130508729.66</v>
      </c>
      <c r="UH22" s="603">
        <v>17273647.270000003</v>
      </c>
      <c r="UI22" s="603">
        <v>11938674.739999998</v>
      </c>
      <c r="UJ22" s="603">
        <v>14665252.800000001</v>
      </c>
      <c r="UK22" s="603">
        <v>13962143.76</v>
      </c>
      <c r="UL22" s="603">
        <v>187158379.58000001</v>
      </c>
      <c r="UM22" s="603">
        <v>46911807.839999996</v>
      </c>
      <c r="UN22" s="603">
        <v>35322566.500000007</v>
      </c>
      <c r="UO22" s="603">
        <v>49487905.25</v>
      </c>
      <c r="UP22" s="603">
        <v>36991818.370000005</v>
      </c>
      <c r="UQ22" s="603">
        <v>23651686.129999999</v>
      </c>
      <c r="UR22" s="603">
        <v>668205533.34000003</v>
      </c>
      <c r="US22" s="603">
        <v>40653600.68</v>
      </c>
      <c r="UT22" s="603">
        <v>40337467.93</v>
      </c>
      <c r="UU22" s="603">
        <v>115343518.79000001</v>
      </c>
      <c r="UV22" s="603">
        <v>11869730.359999999</v>
      </c>
      <c r="UW22" s="603">
        <v>31218122.710000001</v>
      </c>
      <c r="UX22" s="603">
        <v>74057421.590000004</v>
      </c>
      <c r="UY22" s="603">
        <v>27497117.18</v>
      </c>
      <c r="UZ22" s="603">
        <v>23178121.709999997</v>
      </c>
      <c r="VA22" s="603">
        <v>32268289.210000001</v>
      </c>
      <c r="VB22" s="603">
        <v>40597747.959999993</v>
      </c>
      <c r="VC22" s="603">
        <v>65942633.399999999</v>
      </c>
      <c r="VD22" s="603">
        <v>43899653.059999995</v>
      </c>
      <c r="VE22" s="603">
        <v>56026214.380000003</v>
      </c>
      <c r="VF22" s="603">
        <v>20980457.140000001</v>
      </c>
      <c r="VG22" s="603">
        <v>24635982.759999998</v>
      </c>
      <c r="VH22" s="603">
        <v>16815862.91</v>
      </c>
      <c r="VI22" s="603">
        <v>24372125.48</v>
      </c>
      <c r="VJ22" s="603">
        <v>68215646.219999999</v>
      </c>
      <c r="VK22" s="603">
        <v>12038801.129999999</v>
      </c>
      <c r="VL22" s="603">
        <v>11891702.630000001</v>
      </c>
      <c r="VM22" s="603">
        <v>11146314.199999999</v>
      </c>
      <c r="VN22" s="603">
        <v>349017869.57999998</v>
      </c>
      <c r="VO22" s="603">
        <v>43334107.300000004</v>
      </c>
      <c r="VP22" s="603">
        <v>41148593.020000003</v>
      </c>
      <c r="VQ22" s="603">
        <v>49318978.260000005</v>
      </c>
      <c r="VR22" s="603">
        <v>62491695.099999994</v>
      </c>
      <c r="VS22" s="603">
        <v>57633421.740000002</v>
      </c>
      <c r="VT22" s="603">
        <v>44112684.499999993</v>
      </c>
      <c r="VU22" s="603">
        <v>36547953.280000001</v>
      </c>
      <c r="VV22" s="603">
        <v>31926883.329999998</v>
      </c>
      <c r="VW22" s="603">
        <v>112521790.84</v>
      </c>
      <c r="VX22" s="603">
        <v>36459852.079999998</v>
      </c>
      <c r="VY22" s="603">
        <v>61485827.350000009</v>
      </c>
      <c r="VZ22" s="603">
        <v>30816809.090000004</v>
      </c>
      <c r="WA22" s="603">
        <v>23352908.960000001</v>
      </c>
      <c r="WB22" s="603">
        <v>28042931.920000002</v>
      </c>
      <c r="WC22" s="603">
        <v>937321586.01000011</v>
      </c>
      <c r="WD22" s="603">
        <v>62504119.560000002</v>
      </c>
      <c r="WE22" s="603">
        <v>40903456.019999996</v>
      </c>
      <c r="WF22" s="603">
        <v>43064538.649999999</v>
      </c>
      <c r="WG22" s="603">
        <v>25734874.190000001</v>
      </c>
      <c r="WH22" s="603">
        <v>55472530.019999996</v>
      </c>
      <c r="WI22" s="603">
        <v>72533469.339999989</v>
      </c>
      <c r="WJ22" s="603">
        <v>72262229.059999987</v>
      </c>
      <c r="WK22" s="603">
        <v>49130270.030000001</v>
      </c>
      <c r="WL22" s="603">
        <v>64849060.059999995</v>
      </c>
      <c r="WM22" s="603">
        <v>42594087.770000003</v>
      </c>
      <c r="WN22" s="603">
        <v>83667309.329999998</v>
      </c>
      <c r="WO22" s="603">
        <v>50382078.030000009</v>
      </c>
      <c r="WP22" s="603">
        <v>71484923.020000026</v>
      </c>
      <c r="WQ22" s="603">
        <v>79535486.480000004</v>
      </c>
      <c r="WR22" s="603">
        <v>41746443.640000001</v>
      </c>
      <c r="WS22" s="603">
        <v>50233149.360000007</v>
      </c>
      <c r="WT22" s="603">
        <v>64161170</v>
      </c>
      <c r="WU22" s="603">
        <v>39210373.979999997</v>
      </c>
      <c r="WV22" s="603">
        <v>78343944.239999995</v>
      </c>
      <c r="WW22" s="603">
        <v>157695839.50999999</v>
      </c>
      <c r="WX22" s="603">
        <v>42833529.479999997</v>
      </c>
      <c r="WY22" s="603">
        <v>28371228.079999998</v>
      </c>
      <c r="WZ22" s="603">
        <v>29091236.77</v>
      </c>
      <c r="XA22" s="603">
        <v>33122050</v>
      </c>
      <c r="XB22" s="603">
        <v>25155309.350000001</v>
      </c>
      <c r="XC22" s="603">
        <v>25620176.559999999</v>
      </c>
      <c r="XD22" s="603">
        <v>25226212.260000002</v>
      </c>
      <c r="XE22" s="603">
        <v>105041306.83</v>
      </c>
      <c r="XF22" s="603">
        <v>20040176.130000003</v>
      </c>
      <c r="XG22" s="603">
        <v>13045748.390000001</v>
      </c>
      <c r="XH22" s="603">
        <v>13676909.25</v>
      </c>
      <c r="XI22" s="603">
        <v>12098209.51</v>
      </c>
      <c r="XJ22" s="603">
        <v>506714624.18999994</v>
      </c>
      <c r="XK22" s="603">
        <v>44217265.509999998</v>
      </c>
      <c r="XL22" s="603">
        <v>50677345.010000005</v>
      </c>
      <c r="XM22" s="603">
        <v>193136887.41000003</v>
      </c>
      <c r="XN22" s="603">
        <v>46570428.870000005</v>
      </c>
      <c r="XO22" s="603">
        <v>49968890.599999994</v>
      </c>
      <c r="XP22" s="603">
        <v>81890361.599999994</v>
      </c>
      <c r="XQ22" s="603">
        <v>38721926.680000007</v>
      </c>
      <c r="XR22" s="603">
        <v>45851487.750000007</v>
      </c>
      <c r="XS22" s="603">
        <v>79920067.170000002</v>
      </c>
      <c r="XT22" s="603">
        <v>56683242.82</v>
      </c>
      <c r="XU22" s="603">
        <v>30988822.380000003</v>
      </c>
      <c r="XV22" s="603">
        <v>30192599.549999997</v>
      </c>
      <c r="XW22" s="603">
        <v>32123468.57</v>
      </c>
      <c r="XX22" s="603">
        <v>29763157.16</v>
      </c>
      <c r="XY22" s="603">
        <v>28315094.060000002</v>
      </c>
      <c r="XZ22" s="603">
        <v>21234630.73</v>
      </c>
      <c r="YA22" s="603">
        <v>23017485.32</v>
      </c>
      <c r="YB22" s="603">
        <v>23146551.710000001</v>
      </c>
      <c r="YC22" s="603">
        <v>21907527.91</v>
      </c>
      <c r="YD22" s="603">
        <v>21665327.519999996</v>
      </c>
      <c r="YE22" s="603">
        <v>17733844.280000001</v>
      </c>
      <c r="YF22" s="603">
        <v>18167289.030000001</v>
      </c>
      <c r="YG22" s="603">
        <v>557113409.77999997</v>
      </c>
      <c r="YH22" s="603">
        <v>38760659.309999987</v>
      </c>
      <c r="YI22" s="603">
        <v>60662057.699999996</v>
      </c>
      <c r="YJ22" s="603">
        <v>41351560.800000004</v>
      </c>
      <c r="YK22" s="603">
        <v>108082263.04000001</v>
      </c>
      <c r="YL22" s="603">
        <v>41413572.390000001</v>
      </c>
      <c r="YM22" s="603">
        <v>66346290.030000009</v>
      </c>
      <c r="YN22" s="603">
        <v>26277783.91</v>
      </c>
      <c r="YO22" s="603">
        <v>79989284.769999996</v>
      </c>
      <c r="YP22" s="603">
        <v>71329168.890000001</v>
      </c>
      <c r="YQ22" s="603">
        <v>54517210.209999993</v>
      </c>
      <c r="YR22" s="603">
        <v>32054446.490000002</v>
      </c>
      <c r="YS22" s="603">
        <v>25856694.199999999</v>
      </c>
      <c r="YT22" s="603">
        <v>23709950</v>
      </c>
      <c r="YU22" s="603">
        <v>16703066.74</v>
      </c>
      <c r="YV22" s="603">
        <v>12762514.85</v>
      </c>
      <c r="YW22" s="603">
        <v>10079209.149999999</v>
      </c>
      <c r="YX22" s="603">
        <v>232282959.50000006</v>
      </c>
      <c r="YY22" s="603">
        <v>37958353.490000002</v>
      </c>
      <c r="YZ22" s="603">
        <v>38014868.010000013</v>
      </c>
      <c r="ZA22" s="603">
        <v>27242825.100000001</v>
      </c>
      <c r="ZB22" s="603">
        <v>40752152.399999999</v>
      </c>
      <c r="ZC22" s="603">
        <v>28142777.240000002</v>
      </c>
      <c r="ZD22" s="603">
        <v>33589670</v>
      </c>
      <c r="ZE22" s="603">
        <v>266880979.39000002</v>
      </c>
      <c r="ZF22" s="603">
        <v>30913441.960000001</v>
      </c>
      <c r="ZG22" s="603">
        <v>39932848.969999999</v>
      </c>
      <c r="ZH22" s="603">
        <v>48588636.350000001</v>
      </c>
      <c r="ZI22" s="603">
        <v>29101424.239999998</v>
      </c>
      <c r="ZJ22" s="603">
        <v>38691163.560000002</v>
      </c>
      <c r="ZK22" s="603">
        <v>24703338.779999997</v>
      </c>
      <c r="ZL22" s="603">
        <v>23509388.57</v>
      </c>
      <c r="ZM22" s="603">
        <v>77900160.769999996</v>
      </c>
      <c r="ZN22" s="603">
        <v>385079196.19</v>
      </c>
      <c r="ZO22" s="603">
        <v>26897264.719999999</v>
      </c>
      <c r="ZP22" s="603">
        <v>63773408.079999998</v>
      </c>
      <c r="ZQ22" s="603">
        <v>120321956.91999999</v>
      </c>
      <c r="ZR22" s="603">
        <v>77827987.359999999</v>
      </c>
      <c r="ZS22" s="603">
        <v>37332144.460000001</v>
      </c>
      <c r="ZT22" s="603">
        <v>37542416.210000001</v>
      </c>
      <c r="ZU22" s="603">
        <v>65385311.779999994</v>
      </c>
      <c r="ZV22" s="603">
        <v>64020726.11999999</v>
      </c>
      <c r="ZW22" s="603">
        <v>89129416.230000019</v>
      </c>
      <c r="ZX22" s="603">
        <v>25304716.460000001</v>
      </c>
      <c r="ZY22" s="603">
        <v>28091628.140000001</v>
      </c>
      <c r="ZZ22" s="603">
        <v>22908609.189999998</v>
      </c>
      <c r="AAA22" s="603">
        <v>38152023.539999999</v>
      </c>
      <c r="AAB22" s="603">
        <v>32481287.530000001</v>
      </c>
      <c r="AAC22" s="603">
        <v>27899083.280000001</v>
      </c>
      <c r="AAD22" s="603">
        <v>30788082.09</v>
      </c>
      <c r="AAE22" s="603">
        <v>17703169.030000001</v>
      </c>
      <c r="AAF22" s="603">
        <v>21001262.519999996</v>
      </c>
      <c r="AAG22" s="603">
        <v>16931343.77</v>
      </c>
      <c r="AAH22" s="603">
        <v>13792649.189999999</v>
      </c>
      <c r="AAI22" s="603">
        <v>11401640.77</v>
      </c>
      <c r="AAJ22" s="603">
        <v>213004417.90000004</v>
      </c>
      <c r="AAK22" s="603">
        <v>26011383.540000003</v>
      </c>
      <c r="AAL22" s="603">
        <v>28598342.399999999</v>
      </c>
      <c r="AAM22" s="603">
        <v>30843463.700000003</v>
      </c>
      <c r="AAN22" s="603">
        <v>28012702.500000004</v>
      </c>
      <c r="AAO22" s="603">
        <v>34836687.630000003</v>
      </c>
      <c r="AAP22" s="603">
        <v>28598250.16</v>
      </c>
      <c r="AAQ22" s="603">
        <v>868173487.25999987</v>
      </c>
      <c r="AAR22" s="603">
        <v>34036311.530000001</v>
      </c>
      <c r="AAS22" s="603">
        <v>24503417.84</v>
      </c>
      <c r="AAT22" s="603">
        <v>60323878.710000001</v>
      </c>
      <c r="AAU22" s="603">
        <v>44213774.689999998</v>
      </c>
      <c r="AAV22" s="603">
        <v>31522652.009999998</v>
      </c>
      <c r="AAW22" s="603">
        <v>31818738.940000001</v>
      </c>
      <c r="AAX22" s="603">
        <v>44019935.460000001</v>
      </c>
      <c r="AAY22" s="603">
        <v>67191811.210000008</v>
      </c>
      <c r="AAZ22" s="603">
        <v>22764866.399999999</v>
      </c>
      <c r="ABA22" s="603">
        <v>43872469.32</v>
      </c>
      <c r="ABB22" s="603">
        <v>136024944.97999999</v>
      </c>
      <c r="ABC22" s="603">
        <v>67150773.899999991</v>
      </c>
      <c r="ABD22" s="603">
        <v>22519739.780000001</v>
      </c>
      <c r="ABE22" s="603">
        <v>25116344.84</v>
      </c>
      <c r="ABF22" s="603">
        <v>29779888.459999997</v>
      </c>
      <c r="ABG22" s="603">
        <v>19754744.990000002</v>
      </c>
      <c r="ABH22" s="603">
        <v>22441305.329999998</v>
      </c>
      <c r="ABI22" s="603">
        <v>17113860</v>
      </c>
      <c r="ABJ22" s="603">
        <v>148858737.06999999</v>
      </c>
      <c r="ABK22" s="603">
        <v>83790331.609999999</v>
      </c>
      <c r="ABL22" s="603">
        <v>18072560.199999999</v>
      </c>
      <c r="ABM22" s="603">
        <v>13437932.810000001</v>
      </c>
      <c r="ABN22" s="603">
        <v>16165340</v>
      </c>
      <c r="ABO22" s="603">
        <v>11098529.029999999</v>
      </c>
      <c r="ABP22" s="603">
        <v>15662471.65</v>
      </c>
      <c r="ABQ22" s="603">
        <v>235499150.81999999</v>
      </c>
      <c r="ABR22" s="603">
        <v>41865044.649999999</v>
      </c>
      <c r="ABS22" s="603">
        <v>19917148.84</v>
      </c>
      <c r="ABT22" s="603">
        <v>47944612.289999999</v>
      </c>
      <c r="ABU22" s="603">
        <v>50687279.830000006</v>
      </c>
      <c r="ABV22" s="603">
        <v>33782752.530000001</v>
      </c>
      <c r="ABW22" s="603">
        <v>33684672.640000001</v>
      </c>
      <c r="ABX22" s="603">
        <v>44569063.509999998</v>
      </c>
      <c r="ABY22" s="603">
        <v>8699344.4199999999</v>
      </c>
      <c r="ABZ22" s="603">
        <v>307623000.52000004</v>
      </c>
      <c r="ACA22" s="603">
        <v>24731085.800000001</v>
      </c>
      <c r="ACB22" s="603">
        <v>51133342.630000003</v>
      </c>
      <c r="ACC22" s="603">
        <v>35065276.670000002</v>
      </c>
      <c r="ACD22" s="603">
        <v>24318103.400000002</v>
      </c>
      <c r="ACE22" s="603">
        <v>65236066.590000004</v>
      </c>
      <c r="ACF22" s="603">
        <v>21565521.68</v>
      </c>
      <c r="ACG22" s="603">
        <v>38161378.420000002</v>
      </c>
      <c r="ACH22" s="603">
        <v>26742212.82</v>
      </c>
      <c r="ACI22" s="603">
        <v>47330975.109999999</v>
      </c>
      <c r="ACJ22" s="603">
        <v>25099091.700000003</v>
      </c>
      <c r="ACK22" s="603">
        <v>559290508.8599999</v>
      </c>
      <c r="ACL22" s="603">
        <v>32459963.579999998</v>
      </c>
      <c r="ACM22" s="603">
        <v>45975237.960000001</v>
      </c>
      <c r="ACN22" s="603">
        <v>56535489.539999999</v>
      </c>
      <c r="ACO22" s="603">
        <v>30782842.699999999</v>
      </c>
      <c r="ACP22" s="603">
        <v>38262153.600000001</v>
      </c>
      <c r="ACQ22" s="603">
        <v>47441400</v>
      </c>
      <c r="ACR22" s="603">
        <v>108516631.15999998</v>
      </c>
      <c r="ACS22" s="603">
        <v>153137661.61999997</v>
      </c>
      <c r="ACT22" s="603">
        <v>41505013.199999996</v>
      </c>
      <c r="ACU22" s="603">
        <v>37769368.710000001</v>
      </c>
      <c r="ACV22" s="603">
        <v>53475460.469999999</v>
      </c>
      <c r="ACW22" s="603">
        <v>44913170.340000004</v>
      </c>
      <c r="ACX22" s="603">
        <v>104059130.57000001</v>
      </c>
      <c r="ACY22" s="603">
        <v>30772964.460000005</v>
      </c>
      <c r="ACZ22" s="603">
        <v>44151696.18</v>
      </c>
      <c r="ADA22" s="603">
        <v>29220160</v>
      </c>
      <c r="ADB22" s="603">
        <v>18402400</v>
      </c>
      <c r="ADC22" s="603">
        <v>26376479.859999999</v>
      </c>
      <c r="ADD22" s="603">
        <v>20455391.300000001</v>
      </c>
      <c r="ADE22" s="603">
        <v>11889700</v>
      </c>
      <c r="ADF22" s="603">
        <v>12769407.02</v>
      </c>
      <c r="ADG22" s="603">
        <v>19182850.120000005</v>
      </c>
      <c r="ADH22" s="603">
        <v>160604704.02000001</v>
      </c>
      <c r="ADI22" s="603">
        <v>138027567.34999996</v>
      </c>
      <c r="ADJ22" s="603">
        <v>26180597.349999998</v>
      </c>
      <c r="ADK22" s="603">
        <v>25932325.969999999</v>
      </c>
      <c r="ADL22" s="603">
        <v>28335773.830000002</v>
      </c>
      <c r="ADM22" s="603">
        <v>20024194</v>
      </c>
      <c r="ADN22" s="603">
        <v>34303456.899999999</v>
      </c>
      <c r="ADO22" s="603">
        <v>28437496.449999999</v>
      </c>
      <c r="ADP22" s="603">
        <v>31108256.859999999</v>
      </c>
      <c r="ADQ22" s="603">
        <v>434977924.23999995</v>
      </c>
      <c r="ADR22" s="603">
        <v>62925025.439999998</v>
      </c>
      <c r="ADS22" s="603">
        <v>71309192.299999997</v>
      </c>
      <c r="ADT22" s="603">
        <v>10418690</v>
      </c>
      <c r="ADU22" s="603">
        <v>192222517.13000003</v>
      </c>
      <c r="ADV22" s="603">
        <v>21687445.100000001</v>
      </c>
      <c r="ADW22" s="603">
        <v>24159431.25</v>
      </c>
      <c r="ADX22" s="603">
        <v>40976164.210000008</v>
      </c>
      <c r="ADY22" s="603">
        <v>18446190.289999999</v>
      </c>
      <c r="ADZ22" s="603">
        <v>3186565</v>
      </c>
      <c r="AEA22" s="603">
        <v>624384058.42999995</v>
      </c>
      <c r="AEB22" s="603">
        <v>97800123</v>
      </c>
      <c r="AEC22" s="603">
        <v>84359916.63000001</v>
      </c>
      <c r="AED22" s="603">
        <v>31580099.910000004</v>
      </c>
      <c r="AEE22" s="603">
        <v>17995067.399999999</v>
      </c>
      <c r="AEF22" s="603">
        <v>51512757.029999994</v>
      </c>
      <c r="AEG22" s="603">
        <v>35018564.999999993</v>
      </c>
      <c r="AEH22" s="603">
        <v>33660622.990000002</v>
      </c>
      <c r="AEI22" s="603">
        <v>24699556.140000001</v>
      </c>
      <c r="AEJ22" s="603">
        <v>26196691.970000003</v>
      </c>
      <c r="AEK22" s="603">
        <v>31652613.829999998</v>
      </c>
      <c r="AEL22" s="603">
        <v>52952250.360000007</v>
      </c>
      <c r="AEM22" s="603">
        <v>30540135.209999997</v>
      </c>
      <c r="AEN22" s="603">
        <v>31211210.670000002</v>
      </c>
      <c r="AEO22" s="603">
        <v>37896461.060000002</v>
      </c>
      <c r="AEP22" s="603">
        <v>36846799.660000004</v>
      </c>
      <c r="AEQ22" s="603">
        <v>26515807.800000001</v>
      </c>
      <c r="AER22" s="603">
        <v>53778973.339999996</v>
      </c>
      <c r="AES22" s="603">
        <v>18862439.349999998</v>
      </c>
      <c r="AET22" s="603">
        <v>51972361.119999997</v>
      </c>
      <c r="AEU22" s="603">
        <v>428384065.18000001</v>
      </c>
      <c r="AEV22" s="603">
        <v>66164289.789999992</v>
      </c>
      <c r="AEW22" s="603">
        <v>61538379.600000009</v>
      </c>
      <c r="AEX22" s="603">
        <v>40081741.849999994</v>
      </c>
      <c r="AEY22" s="603">
        <v>34759049.190000005</v>
      </c>
      <c r="AEZ22" s="603">
        <v>76012813.25</v>
      </c>
      <c r="AFA22" s="603">
        <v>41614929.670000009</v>
      </c>
      <c r="AFB22" s="603">
        <v>50169655.549999997</v>
      </c>
      <c r="AFC22" s="603">
        <v>31815911.77</v>
      </c>
      <c r="AFD22" s="603">
        <v>15647915.15</v>
      </c>
      <c r="AFE22" s="603">
        <v>303943151.18000007</v>
      </c>
      <c r="AFF22" s="603">
        <v>191281336.77000001</v>
      </c>
      <c r="AFG22" s="603">
        <v>62586830.190000005</v>
      </c>
      <c r="AFH22" s="603">
        <v>64535431.199999996</v>
      </c>
      <c r="AFI22" s="603">
        <v>88376538.519999981</v>
      </c>
      <c r="AFJ22" s="603">
        <v>71791699.270000011</v>
      </c>
      <c r="AFK22" s="603">
        <v>44973799.189999998</v>
      </c>
      <c r="AFL22" s="603">
        <v>59377560.069999993</v>
      </c>
      <c r="AFM22" s="603">
        <v>39734337.409999996</v>
      </c>
      <c r="AFN22" s="603">
        <v>57372001.369999997</v>
      </c>
      <c r="AFO22" s="603">
        <v>49267623.740000002</v>
      </c>
      <c r="AFP22" s="603">
        <v>45625568.999999993</v>
      </c>
      <c r="AFQ22" s="603">
        <v>69712589.480000004</v>
      </c>
      <c r="AFR22" s="603">
        <v>340819489.74000001</v>
      </c>
      <c r="AFS22" s="603">
        <v>90368906.529999986</v>
      </c>
      <c r="AFT22" s="603">
        <v>57356484.799999997</v>
      </c>
      <c r="AFU22" s="603">
        <v>53684360.999999993</v>
      </c>
      <c r="AFV22" s="603">
        <v>54318711.930000007</v>
      </c>
      <c r="AFW22" s="603">
        <v>41917451.159999996</v>
      </c>
      <c r="AFX22" s="603">
        <v>33996150.32</v>
      </c>
      <c r="AFY22" s="603">
        <v>71761329.269999996</v>
      </c>
      <c r="AFZ22" s="603">
        <v>61939297.740000002</v>
      </c>
      <c r="AGA22" s="603">
        <v>36798159.310000002</v>
      </c>
      <c r="AGB22" s="603">
        <v>72155505.11999999</v>
      </c>
      <c r="AGC22" s="603">
        <v>34959306.830000006</v>
      </c>
      <c r="AGD22" s="603">
        <v>341004170.38000011</v>
      </c>
      <c r="AGE22" s="603">
        <v>31884198.039999999</v>
      </c>
      <c r="AGF22" s="603">
        <v>41066892.640000001</v>
      </c>
      <c r="AGG22" s="603">
        <v>38439590.839999996</v>
      </c>
      <c r="AGH22" s="603">
        <v>76610265</v>
      </c>
      <c r="AGI22" s="603">
        <v>37853932.630000003</v>
      </c>
      <c r="AGJ22" s="603">
        <v>34685939.659999996</v>
      </c>
      <c r="AGK22" s="603">
        <v>36604617.669999994</v>
      </c>
      <c r="AGL22" s="603">
        <v>31893989.789999999</v>
      </c>
      <c r="AGM22" s="603">
        <v>43887810.109999992</v>
      </c>
      <c r="AGN22" s="603">
        <v>21363175.66</v>
      </c>
      <c r="AGO22" s="603">
        <v>481771389.61999995</v>
      </c>
      <c r="AGP22" s="603">
        <v>125559311.97000003</v>
      </c>
      <c r="AGQ22" s="603">
        <v>58449177.209999993</v>
      </c>
      <c r="AGR22" s="603">
        <v>35926962.059999995</v>
      </c>
      <c r="AGS22" s="603">
        <v>66544658.060000002</v>
      </c>
      <c r="AGT22" s="603">
        <v>57472541.329999998</v>
      </c>
      <c r="AGU22" s="603">
        <v>31343772.82</v>
      </c>
      <c r="AGV22" s="603">
        <v>26688923.950000003</v>
      </c>
      <c r="AGW22" s="603">
        <v>650196413.11000001</v>
      </c>
      <c r="AGX22" s="603">
        <v>380389751.9600001</v>
      </c>
      <c r="AGY22" s="603">
        <v>45652500.139999993</v>
      </c>
      <c r="AGZ22" s="603">
        <v>89958827.709999993</v>
      </c>
      <c r="AHA22" s="603">
        <v>98402157.889999986</v>
      </c>
      <c r="AHB22" s="603">
        <v>71269480.229999989</v>
      </c>
      <c r="AHC22" s="603">
        <v>64381332.350000001</v>
      </c>
      <c r="AHD22" s="603">
        <v>51186053.130000003</v>
      </c>
      <c r="AHE22" s="603">
        <v>21205733.260000002</v>
      </c>
      <c r="AHF22" s="603">
        <v>42012094.209999993</v>
      </c>
      <c r="AHG22" s="603">
        <v>46717382.299999997</v>
      </c>
      <c r="AHH22" s="603">
        <v>25379344.66</v>
      </c>
      <c r="AHI22" s="603">
        <v>31926738.870000001</v>
      </c>
      <c r="AHJ22" s="603">
        <v>28720050.239999998</v>
      </c>
      <c r="AHK22" s="603">
        <v>32884861.739999998</v>
      </c>
      <c r="AHL22" s="603">
        <v>38541807.210000001</v>
      </c>
      <c r="AHM22" s="603">
        <v>28981142.690000001</v>
      </c>
      <c r="AHN22" s="603">
        <v>223562656.68000001</v>
      </c>
      <c r="AHO22" s="603">
        <v>45434378.350000009</v>
      </c>
      <c r="AHP22" s="603">
        <v>51165807.800000004</v>
      </c>
      <c r="AHQ22" s="603">
        <v>44501198.910000004</v>
      </c>
      <c r="AHR22" s="603">
        <v>68242774.770000011</v>
      </c>
      <c r="AHS22" s="603">
        <v>44227506.340000004</v>
      </c>
      <c r="AHT22" s="603">
        <v>14788812.17</v>
      </c>
      <c r="AHU22" s="603">
        <v>0</v>
      </c>
      <c r="AHV22" s="603">
        <v>0</v>
      </c>
      <c r="AHW22" s="603">
        <f t="shared" si="16"/>
        <v>65704258193.839996</v>
      </c>
    </row>
    <row r="23" spans="1:913" x14ac:dyDescent="0.6">
      <c r="A23" s="601">
        <v>22</v>
      </c>
      <c r="B23" s="261" t="s">
        <v>27</v>
      </c>
      <c r="C23" s="260" t="s">
        <v>28</v>
      </c>
      <c r="D23" s="603">
        <v>136647430.25999999</v>
      </c>
      <c r="E23" s="603">
        <v>13546914.82</v>
      </c>
      <c r="F23" s="603">
        <v>21254251.399999999</v>
      </c>
      <c r="G23" s="603">
        <v>10301374.17</v>
      </c>
      <c r="H23" s="603">
        <v>31556313.859999999</v>
      </c>
      <c r="I23" s="603">
        <v>13154970.039999999</v>
      </c>
      <c r="J23" s="603">
        <v>28293396</v>
      </c>
      <c r="K23" s="603">
        <v>20538458.43</v>
      </c>
      <c r="L23" s="603">
        <v>20249677.309999999</v>
      </c>
      <c r="M23" s="603">
        <v>19734132</v>
      </c>
      <c r="N23" s="603">
        <v>10929598</v>
      </c>
      <c r="O23" s="603">
        <v>9855015.1600000001</v>
      </c>
      <c r="P23" s="603">
        <v>14203738</v>
      </c>
      <c r="Q23" s="603">
        <v>11430235.5</v>
      </c>
      <c r="R23" s="603">
        <v>8956782</v>
      </c>
      <c r="S23" s="603">
        <v>17749957</v>
      </c>
      <c r="T23" s="603">
        <v>11638663</v>
      </c>
      <c r="U23" s="603">
        <v>6564190.0499999998</v>
      </c>
      <c r="V23" s="603">
        <v>4000695.5</v>
      </c>
      <c r="W23" s="603">
        <v>115756927.69</v>
      </c>
      <c r="X23" s="603">
        <v>41536050.870000005</v>
      </c>
      <c r="Y23" s="603">
        <v>12894589.129999999</v>
      </c>
      <c r="Z23" s="603">
        <v>19805821.93</v>
      </c>
      <c r="AA23" s="603">
        <v>13794095</v>
      </c>
      <c r="AB23" s="603">
        <v>10814836</v>
      </c>
      <c r="AC23" s="603">
        <v>7611311.8900000006</v>
      </c>
      <c r="AD23" s="603">
        <v>46285916.959999993</v>
      </c>
      <c r="AE23" s="603">
        <v>18783110.029999997</v>
      </c>
      <c r="AF23" s="603">
        <v>10501422.199999999</v>
      </c>
      <c r="AG23" s="603">
        <v>32774767</v>
      </c>
      <c r="AH23" s="603">
        <v>10741380.17</v>
      </c>
      <c r="AI23" s="603">
        <v>38424375.420000002</v>
      </c>
      <c r="AJ23" s="603">
        <v>20203368.41</v>
      </c>
      <c r="AK23" s="603">
        <v>13262059.310000001</v>
      </c>
      <c r="AL23" s="603">
        <v>8578011.7100000009</v>
      </c>
      <c r="AM23" s="603">
        <v>14334895.48</v>
      </c>
      <c r="AN23" s="603">
        <v>12830634.4</v>
      </c>
      <c r="AO23" s="603">
        <v>8569772.8899999987</v>
      </c>
      <c r="AP23" s="603">
        <v>10456811.479999999</v>
      </c>
      <c r="AQ23" s="603">
        <v>8736615.7599999979</v>
      </c>
      <c r="AR23" s="603">
        <v>8286858.3899999997</v>
      </c>
      <c r="AS23" s="603">
        <v>6122283.7199999997</v>
      </c>
      <c r="AT23" s="603">
        <v>7873881.5099999998</v>
      </c>
      <c r="AU23" s="603">
        <v>97863882.299999997</v>
      </c>
      <c r="AV23" s="603">
        <v>5122410</v>
      </c>
      <c r="AW23" s="603">
        <v>5362916</v>
      </c>
      <c r="AX23" s="603">
        <v>5881898</v>
      </c>
      <c r="AY23" s="603">
        <v>10621822.770000001</v>
      </c>
      <c r="AZ23" s="603">
        <v>12844458.66</v>
      </c>
      <c r="BA23" s="603">
        <v>7566719.6600000001</v>
      </c>
      <c r="BB23" s="603">
        <v>7119714.5</v>
      </c>
      <c r="BC23" s="603">
        <v>4893256.9000000004</v>
      </c>
      <c r="BD23" s="603">
        <v>5410381.5</v>
      </c>
      <c r="BE23" s="603">
        <v>4516104.63</v>
      </c>
      <c r="BF23" s="603">
        <v>4449247</v>
      </c>
      <c r="BG23" s="603">
        <v>21875991</v>
      </c>
      <c r="BH23" s="603">
        <v>3316477</v>
      </c>
      <c r="BI23" s="603">
        <v>4882934.33</v>
      </c>
      <c r="BJ23" s="603">
        <v>44122420.840000004</v>
      </c>
      <c r="BK23" s="603">
        <v>27816677.190000001</v>
      </c>
      <c r="BL23" s="603">
        <v>7859197.1299999999</v>
      </c>
      <c r="BM23" s="603">
        <v>6086495.3599999994</v>
      </c>
      <c r="BN23" s="603">
        <v>11836368.560000001</v>
      </c>
      <c r="BO23" s="603">
        <v>8634952</v>
      </c>
      <c r="BP23" s="603">
        <v>6274521.7000000002</v>
      </c>
      <c r="BQ23" s="603">
        <v>3163442.48</v>
      </c>
      <c r="BR23" s="603">
        <v>2053460.5</v>
      </c>
      <c r="BS23" s="603">
        <v>56126824</v>
      </c>
      <c r="BT23" s="603">
        <v>10070962.77</v>
      </c>
      <c r="BU23" s="603">
        <v>9168531.5</v>
      </c>
      <c r="BV23" s="603">
        <v>11769233.800000001</v>
      </c>
      <c r="BW23" s="603">
        <v>11963040.65</v>
      </c>
      <c r="BX23" s="603">
        <v>8427963.6400000006</v>
      </c>
      <c r="BY23" s="603">
        <v>7522420</v>
      </c>
      <c r="BZ23" s="603">
        <v>9129960</v>
      </c>
      <c r="CA23" s="603">
        <v>25486464.300000001</v>
      </c>
      <c r="CB23" s="603">
        <v>7370224.8399999999</v>
      </c>
      <c r="CC23" s="603">
        <v>15166639.530000001</v>
      </c>
      <c r="CD23" s="603">
        <v>23927063.969999995</v>
      </c>
      <c r="CE23" s="603">
        <v>8868385.1500000004</v>
      </c>
      <c r="CF23" s="603">
        <v>11522840.48</v>
      </c>
      <c r="CG23" s="603">
        <v>7881547</v>
      </c>
      <c r="CH23" s="603">
        <v>100411673.33</v>
      </c>
      <c r="CI23" s="603">
        <v>6237646.7000000002</v>
      </c>
      <c r="CJ23" s="603">
        <v>23282895.240000002</v>
      </c>
      <c r="CK23" s="603">
        <v>8554473.5</v>
      </c>
      <c r="CL23" s="603">
        <v>8319935.1399999997</v>
      </c>
      <c r="CM23" s="603">
        <v>5831478</v>
      </c>
      <c r="CN23" s="603">
        <v>6479369.0300000003</v>
      </c>
      <c r="CO23" s="603">
        <v>11519540.1</v>
      </c>
      <c r="CP23" s="603">
        <v>3359992</v>
      </c>
      <c r="CQ23" s="603">
        <v>8227778.96</v>
      </c>
      <c r="CR23" s="603">
        <v>7729958.870000001</v>
      </c>
      <c r="CS23" s="603">
        <v>6932210.96</v>
      </c>
      <c r="CT23" s="603">
        <v>7494539.2599999998</v>
      </c>
      <c r="CU23" s="603">
        <v>61220592.899999999</v>
      </c>
      <c r="CV23" s="603">
        <v>7631610.8399999999</v>
      </c>
      <c r="CW23" s="603">
        <v>4704990</v>
      </c>
      <c r="CX23" s="603">
        <v>17008439.379999999</v>
      </c>
      <c r="CY23" s="603">
        <v>6096037.9000000004</v>
      </c>
      <c r="CZ23" s="603">
        <v>14108010.5</v>
      </c>
      <c r="DA23" s="603">
        <v>4885545</v>
      </c>
      <c r="DB23" s="603">
        <v>4936056.84</v>
      </c>
      <c r="DC23" s="603">
        <v>44855214.810000002</v>
      </c>
      <c r="DD23" s="603">
        <v>79222533</v>
      </c>
      <c r="DE23" s="603">
        <v>13732974.68</v>
      </c>
      <c r="DF23" s="603">
        <v>11614794.67</v>
      </c>
      <c r="DG23" s="603">
        <v>27620961.669999998</v>
      </c>
      <c r="DH23" s="603">
        <v>25448999.02</v>
      </c>
      <c r="DI23" s="603">
        <v>26249515</v>
      </c>
      <c r="DJ23" s="603">
        <v>28854995.649999999</v>
      </c>
      <c r="DK23" s="603">
        <v>9338183.3500000015</v>
      </c>
      <c r="DL23" s="603">
        <v>167075612</v>
      </c>
      <c r="DM23" s="603">
        <v>12942006.83</v>
      </c>
      <c r="DN23" s="603">
        <v>14262902.32</v>
      </c>
      <c r="DO23" s="603">
        <v>6828942.4500000002</v>
      </c>
      <c r="DP23" s="603">
        <v>14285089.710000001</v>
      </c>
      <c r="DQ23" s="603">
        <v>11876378.48</v>
      </c>
      <c r="DR23" s="603">
        <v>13515876.6</v>
      </c>
      <c r="DS23" s="603">
        <v>8815831.4900000002</v>
      </c>
      <c r="DT23" s="603">
        <v>18379376.990000002</v>
      </c>
      <c r="DU23" s="603">
        <v>92370628.060000002</v>
      </c>
      <c r="DV23" s="603">
        <v>13721077.199999999</v>
      </c>
      <c r="DW23" s="603">
        <v>34267867.950000003</v>
      </c>
      <c r="DX23" s="603">
        <v>46090892.130000003</v>
      </c>
      <c r="DY23" s="603">
        <v>13891940.439999999</v>
      </c>
      <c r="DZ23" s="603">
        <v>28458241.529999997</v>
      </c>
      <c r="EA23" s="603">
        <v>18281370.109999999</v>
      </c>
      <c r="EB23" s="603">
        <v>5841702.6099999994</v>
      </c>
      <c r="EC23" s="603">
        <v>10896562.450000001</v>
      </c>
      <c r="ED23" s="603">
        <v>12024051.66</v>
      </c>
      <c r="EE23" s="603">
        <v>17114656.119999997</v>
      </c>
      <c r="EF23" s="603">
        <v>33771093.620000005</v>
      </c>
      <c r="EG23" s="603">
        <v>41834230.280000001</v>
      </c>
      <c r="EH23" s="603">
        <v>9790048.5800000001</v>
      </c>
      <c r="EI23" s="603">
        <v>11577324.5</v>
      </c>
      <c r="EJ23" s="603">
        <v>7983219.8399999999</v>
      </c>
      <c r="EK23" s="603">
        <v>13238296.059999999</v>
      </c>
      <c r="EL23" s="603">
        <v>16285786.709999999</v>
      </c>
      <c r="EM23" s="603">
        <v>5948896</v>
      </c>
      <c r="EN23" s="603">
        <v>9177415.3599999994</v>
      </c>
      <c r="EO23" s="603">
        <v>105122379.86</v>
      </c>
      <c r="EP23" s="603">
        <v>9496362.6199999992</v>
      </c>
      <c r="EQ23" s="603">
        <v>8787692.2999999989</v>
      </c>
      <c r="ER23" s="603">
        <v>10103904.539999999</v>
      </c>
      <c r="ES23" s="603">
        <v>6438097.5</v>
      </c>
      <c r="ET23" s="603">
        <v>6471096.2799999993</v>
      </c>
      <c r="EU23" s="603">
        <v>13100806.950000001</v>
      </c>
      <c r="EV23" s="603">
        <v>9582520.9199999999</v>
      </c>
      <c r="EW23" s="603">
        <v>8871253.6400000006</v>
      </c>
      <c r="EX23" s="603">
        <v>71344924.099999994</v>
      </c>
      <c r="EY23" s="603">
        <v>4443540.51</v>
      </c>
      <c r="EZ23" s="603">
        <v>9255438.8300000001</v>
      </c>
      <c r="FA23" s="603">
        <v>10845184</v>
      </c>
      <c r="FB23" s="603">
        <v>17558463.48</v>
      </c>
      <c r="FC23" s="603">
        <v>14069094.970000001</v>
      </c>
      <c r="FD23" s="603">
        <v>11368587.5</v>
      </c>
      <c r="FE23" s="603">
        <v>11447055.33</v>
      </c>
      <c r="FF23" s="603">
        <v>8524966.9499999993</v>
      </c>
      <c r="FG23" s="603">
        <v>7238801.2300000004</v>
      </c>
      <c r="FH23" s="603">
        <v>8536135.4199999999</v>
      </c>
      <c r="FI23" s="603">
        <v>6857912.6399999997</v>
      </c>
      <c r="FJ23" s="603">
        <v>40344454.999999993</v>
      </c>
      <c r="FK23" s="603">
        <v>6033495</v>
      </c>
      <c r="FL23" s="603">
        <v>5879376.1500000004</v>
      </c>
      <c r="FM23" s="603">
        <v>4776064.43</v>
      </c>
      <c r="FN23" s="603">
        <v>11138108.68</v>
      </c>
      <c r="FO23" s="603">
        <v>9817064.1599999983</v>
      </c>
      <c r="FP23" s="603">
        <v>4965925</v>
      </c>
      <c r="FQ23" s="603">
        <v>2955628.2899999996</v>
      </c>
      <c r="FR23" s="603">
        <v>138268560</v>
      </c>
      <c r="FS23" s="603">
        <v>12295211</v>
      </c>
      <c r="FT23" s="603">
        <v>12883864</v>
      </c>
      <c r="FU23" s="603">
        <v>12559556.51</v>
      </c>
      <c r="FV23" s="603">
        <v>18624920</v>
      </c>
      <c r="FW23" s="603">
        <v>10326254.370000001</v>
      </c>
      <c r="FX23" s="603">
        <v>19497808.960000001</v>
      </c>
      <c r="FY23" s="603">
        <v>12322661</v>
      </c>
      <c r="FZ23" s="603">
        <v>11583189.810000001</v>
      </c>
      <c r="GA23" s="603">
        <v>9741827.4100000001</v>
      </c>
      <c r="GB23" s="603">
        <v>17433459.600000001</v>
      </c>
      <c r="GC23" s="603">
        <v>9674281.9600000009</v>
      </c>
      <c r="GD23" s="603">
        <v>7587597.8900000006</v>
      </c>
      <c r="GE23" s="603">
        <v>4974771</v>
      </c>
      <c r="GF23" s="603">
        <v>68682675.870000005</v>
      </c>
      <c r="GG23" s="603">
        <v>7101711.6699999999</v>
      </c>
      <c r="GH23" s="603">
        <v>6777635.3500000006</v>
      </c>
      <c r="GI23" s="603">
        <v>15370293.890000002</v>
      </c>
      <c r="GJ23" s="603">
        <v>10959022.449999999</v>
      </c>
      <c r="GK23" s="603">
        <v>8982974.4000000004</v>
      </c>
      <c r="GL23" s="603">
        <v>8753763.6899999995</v>
      </c>
      <c r="GM23" s="603">
        <v>17875778.18</v>
      </c>
      <c r="GN23" s="603">
        <v>6375436.6399999997</v>
      </c>
      <c r="GO23" s="603">
        <v>5145183.080000001</v>
      </c>
      <c r="GP23" s="603">
        <v>4147835.82</v>
      </c>
      <c r="GQ23" s="603">
        <v>2830771.5</v>
      </c>
      <c r="GR23" s="603">
        <v>31430242.210000001</v>
      </c>
      <c r="GS23" s="603">
        <v>13926616</v>
      </c>
      <c r="GT23" s="603">
        <v>9109082</v>
      </c>
      <c r="GU23" s="603">
        <v>15434835</v>
      </c>
      <c r="GV23" s="603">
        <v>4149840.01</v>
      </c>
      <c r="GW23" s="603">
        <v>12756372.960000001</v>
      </c>
      <c r="GX23" s="603">
        <v>12237346.060000001</v>
      </c>
      <c r="GY23" s="603">
        <v>6220435.5</v>
      </c>
      <c r="GZ23" s="603">
        <v>33284426.690000001</v>
      </c>
      <c r="HA23" s="603">
        <v>3101570.17</v>
      </c>
      <c r="HB23" s="603">
        <v>8742275.3099999987</v>
      </c>
      <c r="HC23" s="603">
        <v>6246805.7300000004</v>
      </c>
      <c r="HD23" s="603">
        <v>100139188.25</v>
      </c>
      <c r="HE23" s="603">
        <v>15177582.4</v>
      </c>
      <c r="HF23" s="603">
        <v>24852309.740000002</v>
      </c>
      <c r="HG23" s="603">
        <v>17270759.469999999</v>
      </c>
      <c r="HH23" s="603">
        <v>14730070.550000001</v>
      </c>
      <c r="HI23" s="603">
        <v>27076418.32</v>
      </c>
      <c r="HJ23" s="603">
        <v>3692300</v>
      </c>
      <c r="HK23" s="603">
        <v>13595404.449999999</v>
      </c>
      <c r="HL23" s="603">
        <v>82540046.080000013</v>
      </c>
      <c r="HM23" s="603">
        <v>13845197.620000001</v>
      </c>
      <c r="HN23" s="603">
        <v>15055128.59</v>
      </c>
      <c r="HO23" s="603">
        <v>9269884.3699999992</v>
      </c>
      <c r="HP23" s="603">
        <v>6726750.9299999997</v>
      </c>
      <c r="HQ23" s="603">
        <v>8096341.5599999996</v>
      </c>
      <c r="HR23" s="603">
        <v>9531227.5000000019</v>
      </c>
      <c r="HS23" s="603">
        <v>9392842.4199999999</v>
      </c>
      <c r="HT23" s="603">
        <v>85452647.689999998</v>
      </c>
      <c r="HU23" s="603">
        <v>24140422.850000001</v>
      </c>
      <c r="HV23" s="603">
        <v>6815525.5</v>
      </c>
      <c r="HW23" s="603">
        <v>5039898.87</v>
      </c>
      <c r="HX23" s="603">
        <v>6718566.8300000001</v>
      </c>
      <c r="HY23" s="603">
        <v>3397801</v>
      </c>
      <c r="HZ23" s="603">
        <v>14158236.140000001</v>
      </c>
      <c r="IA23" s="603">
        <v>6284711.4399999995</v>
      </c>
      <c r="IB23" s="603">
        <v>5553088.3700000001</v>
      </c>
      <c r="IC23" s="603">
        <v>6707355</v>
      </c>
      <c r="ID23" s="603">
        <v>6859262.4000000004</v>
      </c>
      <c r="IE23" s="603">
        <v>11682967.970000001</v>
      </c>
      <c r="IF23" s="603">
        <v>3478466</v>
      </c>
      <c r="IG23" s="603">
        <v>10442375</v>
      </c>
      <c r="IH23" s="603">
        <v>4968495.4000000004</v>
      </c>
      <c r="II23" s="603">
        <v>4685999.28</v>
      </c>
      <c r="IJ23" s="603">
        <v>64967134.179999992</v>
      </c>
      <c r="IK23" s="603">
        <v>25291776.899999999</v>
      </c>
      <c r="IL23" s="603">
        <v>11706605.710000001</v>
      </c>
      <c r="IM23" s="603">
        <v>11456276.289999999</v>
      </c>
      <c r="IN23" s="603">
        <v>28375116.73</v>
      </c>
      <c r="IO23" s="603">
        <v>10603615.699999999</v>
      </c>
      <c r="IP23" s="603">
        <v>9151789.2200000007</v>
      </c>
      <c r="IQ23" s="603">
        <v>6398856</v>
      </c>
      <c r="IR23" s="603">
        <v>6447949.3499999996</v>
      </c>
      <c r="IS23" s="603">
        <v>5660020</v>
      </c>
      <c r="IT23" s="603">
        <v>6963157.8899999997</v>
      </c>
      <c r="IU23" s="603">
        <v>97845137.210000008</v>
      </c>
      <c r="IV23" s="603">
        <v>39473421.699999996</v>
      </c>
      <c r="IW23" s="603">
        <v>13886242.41</v>
      </c>
      <c r="IX23" s="603">
        <v>9660459</v>
      </c>
      <c r="IY23" s="603">
        <v>6828442.2299999995</v>
      </c>
      <c r="IZ23" s="603">
        <v>4880245</v>
      </c>
      <c r="JA23" s="603">
        <v>8120861.6600000001</v>
      </c>
      <c r="JB23" s="603">
        <v>5056626.1399999997</v>
      </c>
      <c r="JC23" s="603">
        <v>6164980</v>
      </c>
      <c r="JD23" s="603">
        <v>10088543</v>
      </c>
      <c r="JE23" s="603">
        <v>13840296</v>
      </c>
      <c r="JF23" s="603">
        <v>8500707</v>
      </c>
      <c r="JG23" s="603">
        <v>38735747</v>
      </c>
      <c r="JH23" s="603">
        <v>22337975.5</v>
      </c>
      <c r="JI23" s="603">
        <v>4482906.63</v>
      </c>
      <c r="JJ23" s="603">
        <v>3162130.04</v>
      </c>
      <c r="JK23" s="603">
        <v>4794905.16</v>
      </c>
      <c r="JL23" s="603">
        <v>3654682.3499999996</v>
      </c>
      <c r="JM23" s="603">
        <v>44400029.649999999</v>
      </c>
      <c r="JN23" s="603">
        <v>5979382.3799999999</v>
      </c>
      <c r="JO23" s="603">
        <v>7501616.7200000007</v>
      </c>
      <c r="JP23" s="603">
        <v>8862735.9299999997</v>
      </c>
      <c r="JQ23" s="603">
        <v>6279653.6699999999</v>
      </c>
      <c r="JR23" s="603">
        <v>14505914.719999999</v>
      </c>
      <c r="JS23" s="603">
        <v>4161575</v>
      </c>
      <c r="JT23" s="603">
        <v>82587496</v>
      </c>
      <c r="JU23" s="603">
        <v>36577801.350000001</v>
      </c>
      <c r="JV23" s="603">
        <v>8721851.8599999994</v>
      </c>
      <c r="JW23" s="603">
        <v>6309082</v>
      </c>
      <c r="JX23" s="603">
        <v>11412248</v>
      </c>
      <c r="JY23" s="603">
        <v>4089480</v>
      </c>
      <c r="JZ23" s="603">
        <v>20025844.5</v>
      </c>
      <c r="KA23" s="603">
        <v>14565507.34</v>
      </c>
      <c r="KB23" s="603">
        <v>8474265</v>
      </c>
      <c r="KC23" s="603">
        <v>9945602.5</v>
      </c>
      <c r="KD23" s="603">
        <v>8461121.3000000007</v>
      </c>
      <c r="KE23" s="603">
        <v>7904740.29</v>
      </c>
      <c r="KF23" s="603">
        <v>7216603.0700000003</v>
      </c>
      <c r="KG23" s="603">
        <v>4087789</v>
      </c>
      <c r="KH23" s="603">
        <v>6313451.6499999994</v>
      </c>
      <c r="KI23" s="603">
        <v>5429256</v>
      </c>
      <c r="KJ23" s="603">
        <v>138714736.16</v>
      </c>
      <c r="KK23" s="603">
        <v>21277300.25</v>
      </c>
      <c r="KL23" s="603">
        <v>9585818.790000001</v>
      </c>
      <c r="KM23" s="603">
        <v>14389735.34</v>
      </c>
      <c r="KN23" s="603">
        <v>14352225.16</v>
      </c>
      <c r="KO23" s="603">
        <v>9828532.2300000004</v>
      </c>
      <c r="KP23" s="603">
        <v>30298907.030000001</v>
      </c>
      <c r="KQ23" s="603">
        <v>6982767.75</v>
      </c>
      <c r="KR23" s="603">
        <v>7979425</v>
      </c>
      <c r="KS23" s="603">
        <v>46715212.159999996</v>
      </c>
      <c r="KT23" s="603">
        <v>12257970</v>
      </c>
      <c r="KU23" s="603">
        <v>14480475.59</v>
      </c>
      <c r="KV23" s="603">
        <v>25210857</v>
      </c>
      <c r="KW23" s="603">
        <v>7962859</v>
      </c>
      <c r="KX23" s="603">
        <v>22202302.93</v>
      </c>
      <c r="KY23" s="603">
        <v>75932916.829999998</v>
      </c>
      <c r="KZ23" s="603">
        <v>15120986</v>
      </c>
      <c r="LA23" s="603">
        <v>62557063.280000001</v>
      </c>
      <c r="LB23" s="603">
        <v>10246352.24</v>
      </c>
      <c r="LC23" s="603">
        <v>6828277.5</v>
      </c>
      <c r="LD23" s="603">
        <v>20016479.259999998</v>
      </c>
      <c r="LE23" s="603">
        <v>17501504.670000002</v>
      </c>
      <c r="LF23" s="603">
        <v>9567398.6799999997</v>
      </c>
      <c r="LG23" s="603">
        <v>8541388.3800000008</v>
      </c>
      <c r="LH23" s="603">
        <v>8185269.3200000003</v>
      </c>
      <c r="LI23" s="603">
        <v>145177585.90000001</v>
      </c>
      <c r="LJ23" s="603">
        <v>30936353.009999998</v>
      </c>
      <c r="LK23" s="603">
        <v>43184595.390000001</v>
      </c>
      <c r="LL23" s="603">
        <v>33609182.879999995</v>
      </c>
      <c r="LM23" s="603">
        <v>14945289.939999999</v>
      </c>
      <c r="LN23" s="603">
        <v>9398471.3100000005</v>
      </c>
      <c r="LO23" s="603">
        <v>5533155</v>
      </c>
      <c r="LP23" s="603">
        <v>10631400.629999999</v>
      </c>
      <c r="LQ23" s="603">
        <v>5895074</v>
      </c>
      <c r="LR23" s="603">
        <v>12697803</v>
      </c>
      <c r="LS23" s="603">
        <v>6372566.9800000004</v>
      </c>
      <c r="LT23" s="603">
        <v>40642635.960000001</v>
      </c>
      <c r="LU23" s="603">
        <v>8309296.0499999998</v>
      </c>
      <c r="LV23" s="603">
        <v>4933242</v>
      </c>
      <c r="LW23" s="603">
        <v>165367146.07999998</v>
      </c>
      <c r="LX23" s="603">
        <v>46745494.859999999</v>
      </c>
      <c r="LY23" s="603">
        <v>108652471.75</v>
      </c>
      <c r="LZ23" s="603">
        <v>35650859.299999997</v>
      </c>
      <c r="MA23" s="603">
        <v>18792719.239999998</v>
      </c>
      <c r="MB23" s="603">
        <v>19157269.130000003</v>
      </c>
      <c r="MC23" s="603">
        <v>14210990.889999999</v>
      </c>
      <c r="MD23" s="603">
        <v>12355889.35</v>
      </c>
      <c r="ME23" s="603">
        <v>10211002</v>
      </c>
      <c r="MF23" s="603">
        <v>13335959</v>
      </c>
      <c r="MG23" s="603">
        <v>32491609.400000002</v>
      </c>
      <c r="MH23" s="603">
        <v>10114393.9</v>
      </c>
      <c r="MI23" s="603">
        <v>132463597.52</v>
      </c>
      <c r="MJ23" s="603">
        <v>8641580.7899999991</v>
      </c>
      <c r="MK23" s="603">
        <v>5390146.6200000001</v>
      </c>
      <c r="ML23" s="603">
        <v>5374866.6799999997</v>
      </c>
      <c r="MM23" s="603">
        <v>5219369.55</v>
      </c>
      <c r="MN23" s="603">
        <v>9999920.6699999999</v>
      </c>
      <c r="MO23" s="603">
        <v>9470762.8999999985</v>
      </c>
      <c r="MP23" s="603">
        <v>8761309.0399999991</v>
      </c>
      <c r="MQ23" s="603">
        <v>11104480.68</v>
      </c>
      <c r="MR23" s="603">
        <v>7639916.2999999998</v>
      </c>
      <c r="MS23" s="603">
        <v>6588227.0599999996</v>
      </c>
      <c r="MT23" s="603">
        <v>5896763</v>
      </c>
      <c r="MU23" s="603">
        <v>87745335.850000009</v>
      </c>
      <c r="MV23" s="603">
        <v>10970001</v>
      </c>
      <c r="MW23" s="603">
        <v>8745197.9100000001</v>
      </c>
      <c r="MX23" s="603">
        <v>16854066</v>
      </c>
      <c r="MY23" s="603">
        <v>15930072.15</v>
      </c>
      <c r="MZ23" s="603">
        <v>9408434.5</v>
      </c>
      <c r="NA23" s="603">
        <v>25774884.449999999</v>
      </c>
      <c r="NB23" s="603">
        <v>15085950</v>
      </c>
      <c r="NC23" s="603">
        <v>13637478</v>
      </c>
      <c r="ND23" s="603">
        <v>4139989.18</v>
      </c>
      <c r="NE23" s="603">
        <v>3391970</v>
      </c>
      <c r="NF23" s="603">
        <v>191091879.19999999</v>
      </c>
      <c r="NG23" s="603">
        <v>35317247.379999995</v>
      </c>
      <c r="NH23" s="603">
        <v>5035425.18</v>
      </c>
      <c r="NI23" s="603">
        <v>76667377.379999995</v>
      </c>
      <c r="NJ23" s="603">
        <v>6192229.8500000006</v>
      </c>
      <c r="NK23" s="603">
        <v>24733283.740000002</v>
      </c>
      <c r="NL23" s="603">
        <v>46009312.729999997</v>
      </c>
      <c r="NM23" s="603">
        <v>35622330.840000004</v>
      </c>
      <c r="NN23" s="603">
        <v>2353874.7999999998</v>
      </c>
      <c r="NO23" s="603">
        <v>11622431.489999998</v>
      </c>
      <c r="NP23" s="603">
        <v>8077937.2200000007</v>
      </c>
      <c r="NQ23" s="603">
        <v>9076498</v>
      </c>
      <c r="NR23" s="603">
        <v>47292124.170000002</v>
      </c>
      <c r="NS23" s="603">
        <v>6728745.8300000001</v>
      </c>
      <c r="NT23" s="603">
        <v>8691193.5299999993</v>
      </c>
      <c r="NU23" s="603">
        <v>7027783</v>
      </c>
      <c r="NV23" s="603">
        <v>8558904.0700000003</v>
      </c>
      <c r="NW23" s="603">
        <v>2358669</v>
      </c>
      <c r="NX23" s="603">
        <v>6242887.1600000001</v>
      </c>
      <c r="NY23" s="603">
        <v>68075464.510000005</v>
      </c>
      <c r="NZ23" s="603">
        <v>37226080.950000003</v>
      </c>
      <c r="OA23" s="603">
        <v>5187300.24</v>
      </c>
      <c r="OB23" s="603">
        <v>3845932.31</v>
      </c>
      <c r="OC23" s="603">
        <v>6492145.1500000004</v>
      </c>
      <c r="OD23" s="603">
        <v>13556694.6</v>
      </c>
      <c r="OE23" s="603">
        <v>4288455.87</v>
      </c>
      <c r="OF23" s="603">
        <v>87716988.970000014</v>
      </c>
      <c r="OG23" s="603">
        <v>21643162.870000001</v>
      </c>
      <c r="OH23" s="603">
        <v>12652242.41</v>
      </c>
      <c r="OI23" s="603">
        <v>34915388.010000005</v>
      </c>
      <c r="OJ23" s="603">
        <v>9488006.9199999999</v>
      </c>
      <c r="OK23" s="603">
        <v>12535943.640000001</v>
      </c>
      <c r="OL23" s="603">
        <v>22324801</v>
      </c>
      <c r="OM23" s="603">
        <v>4677542.46</v>
      </c>
      <c r="ON23" s="603">
        <v>6645756.5</v>
      </c>
      <c r="OO23" s="603">
        <v>101107328.30000001</v>
      </c>
      <c r="OP23" s="603">
        <v>28154795.100000001</v>
      </c>
      <c r="OQ23" s="603">
        <v>35190257.260000005</v>
      </c>
      <c r="OR23" s="603">
        <v>23075656.050000001</v>
      </c>
      <c r="OS23" s="603">
        <v>13413311.250000002</v>
      </c>
      <c r="OT23" s="603">
        <v>9678941.8199999984</v>
      </c>
      <c r="OU23" s="603">
        <v>77450904.010000005</v>
      </c>
      <c r="OV23" s="603">
        <v>7637104.1100000003</v>
      </c>
      <c r="OW23" s="603">
        <v>7970215</v>
      </c>
      <c r="OX23" s="603">
        <v>14492164.649999999</v>
      </c>
      <c r="OY23" s="603">
        <v>13152870.99</v>
      </c>
      <c r="OZ23" s="603">
        <v>32812272.670000002</v>
      </c>
      <c r="PA23" s="603">
        <v>7166858.4500000002</v>
      </c>
      <c r="PB23" s="603">
        <v>6299950.0499999998</v>
      </c>
      <c r="PC23" s="603">
        <v>6518224.3100000005</v>
      </c>
      <c r="PD23" s="603">
        <v>75258508.969999999</v>
      </c>
      <c r="PE23" s="603">
        <v>9038159.7100000009</v>
      </c>
      <c r="PF23" s="603">
        <v>17899429.240000002</v>
      </c>
      <c r="PG23" s="603">
        <v>3290100.73</v>
      </c>
      <c r="PH23" s="603">
        <v>11521962</v>
      </c>
      <c r="PI23" s="603">
        <v>24227306.73</v>
      </c>
      <c r="PJ23" s="603">
        <v>7139255.0700000003</v>
      </c>
      <c r="PK23" s="603">
        <v>7337931</v>
      </c>
      <c r="PL23" s="603">
        <v>13088760.76</v>
      </c>
      <c r="PM23" s="603">
        <v>9428284</v>
      </c>
      <c r="PN23" s="603">
        <v>10352569.48</v>
      </c>
      <c r="PO23" s="603">
        <v>21641818.350000001</v>
      </c>
      <c r="PP23" s="603">
        <v>5325672.9400000004</v>
      </c>
      <c r="PQ23" s="603">
        <v>34984446.289999999</v>
      </c>
      <c r="PR23" s="603">
        <v>8783791.629999999</v>
      </c>
      <c r="PS23" s="603">
        <v>5073953</v>
      </c>
      <c r="PT23" s="603">
        <v>4241379.4800000004</v>
      </c>
      <c r="PU23" s="603">
        <v>7557497.7400000002</v>
      </c>
      <c r="PV23" s="603">
        <v>297592680.57999998</v>
      </c>
      <c r="PW23" s="603">
        <v>14059532.25</v>
      </c>
      <c r="PX23" s="603">
        <v>7658120.9000000004</v>
      </c>
      <c r="PY23" s="603">
        <v>12633635.550000001</v>
      </c>
      <c r="PZ23" s="603">
        <v>77616934.75</v>
      </c>
      <c r="QA23" s="603">
        <v>17280853.190000001</v>
      </c>
      <c r="QB23" s="603">
        <v>22757855</v>
      </c>
      <c r="QC23" s="603">
        <v>10154351.25</v>
      </c>
      <c r="QD23" s="603">
        <v>24432350.75</v>
      </c>
      <c r="QE23" s="603">
        <v>6004073</v>
      </c>
      <c r="QF23" s="603">
        <v>19231455.98</v>
      </c>
      <c r="QG23" s="603">
        <v>9735760</v>
      </c>
      <c r="QH23" s="603">
        <v>9523626.9699999988</v>
      </c>
      <c r="QI23" s="603">
        <v>11917703</v>
      </c>
      <c r="QJ23" s="603">
        <v>11622917</v>
      </c>
      <c r="QK23" s="603">
        <v>9918642</v>
      </c>
      <c r="QL23" s="603">
        <v>11673510.899999999</v>
      </c>
      <c r="QM23" s="603">
        <v>8980471.6099999994</v>
      </c>
      <c r="QN23" s="603">
        <v>8110803</v>
      </c>
      <c r="QO23" s="603">
        <v>35534105.68</v>
      </c>
      <c r="QP23" s="603">
        <v>29127126.870000001</v>
      </c>
      <c r="QQ23" s="603">
        <v>6685149.6000000006</v>
      </c>
      <c r="QR23" s="603">
        <v>2975477</v>
      </c>
      <c r="QS23" s="603">
        <v>4153845.92</v>
      </c>
      <c r="QT23" s="603">
        <v>3088686.85</v>
      </c>
      <c r="QU23" s="603">
        <v>3332690</v>
      </c>
      <c r="QV23" s="603">
        <v>109051314.34999999</v>
      </c>
      <c r="QW23" s="603">
        <v>7051109</v>
      </c>
      <c r="QX23" s="603">
        <v>18168614.719999999</v>
      </c>
      <c r="QY23" s="603">
        <v>8794762</v>
      </c>
      <c r="QZ23" s="603">
        <v>9503579.3299999982</v>
      </c>
      <c r="RA23" s="603">
        <v>22944587.600000001</v>
      </c>
      <c r="RB23" s="603">
        <v>10411180.15</v>
      </c>
      <c r="RC23" s="603">
        <v>17182945.009999998</v>
      </c>
      <c r="RD23" s="603">
        <v>16910870</v>
      </c>
      <c r="RE23" s="603">
        <v>5472867.5</v>
      </c>
      <c r="RF23" s="603">
        <v>6097971</v>
      </c>
      <c r="RG23" s="603">
        <v>7132142.6200000001</v>
      </c>
      <c r="RH23" s="603">
        <v>6851787.6100000003</v>
      </c>
      <c r="RI23" s="603">
        <v>169362141.18000001</v>
      </c>
      <c r="RJ23" s="603">
        <v>21581171.530000001</v>
      </c>
      <c r="RK23" s="603">
        <v>7883860</v>
      </c>
      <c r="RL23" s="603">
        <v>12693185</v>
      </c>
      <c r="RM23" s="603">
        <v>11090918.67</v>
      </c>
      <c r="RN23" s="603">
        <v>13160654.940000001</v>
      </c>
      <c r="RO23" s="603">
        <v>28920586</v>
      </c>
      <c r="RP23" s="603">
        <v>7335672.2999999998</v>
      </c>
      <c r="RQ23" s="603">
        <v>10934688.73</v>
      </c>
      <c r="RR23" s="603">
        <v>18777058.48</v>
      </c>
      <c r="RS23" s="603">
        <v>21382973.670000002</v>
      </c>
      <c r="RT23" s="603">
        <v>5679898.0499999998</v>
      </c>
      <c r="RU23" s="603">
        <v>5315870</v>
      </c>
      <c r="RV23" s="603">
        <v>9278890.5</v>
      </c>
      <c r="RW23" s="603">
        <v>6205027.5600000005</v>
      </c>
      <c r="RX23" s="603">
        <v>7035190</v>
      </c>
      <c r="RY23" s="603">
        <v>6071960</v>
      </c>
      <c r="RZ23" s="603">
        <v>3651880</v>
      </c>
      <c r="SA23" s="603">
        <v>4167050.5</v>
      </c>
      <c r="SB23" s="603">
        <v>5836575</v>
      </c>
      <c r="SC23" s="603">
        <v>68386150.420000002</v>
      </c>
      <c r="SD23" s="603">
        <v>11168480</v>
      </c>
      <c r="SE23" s="603">
        <v>10582641.279999999</v>
      </c>
      <c r="SF23" s="603">
        <v>7927898</v>
      </c>
      <c r="SG23" s="603">
        <v>7612305.4900000002</v>
      </c>
      <c r="SH23" s="603">
        <v>9537776.5199999996</v>
      </c>
      <c r="SI23" s="603">
        <v>7800522.5</v>
      </c>
      <c r="SJ23" s="603">
        <v>15594257.23</v>
      </c>
      <c r="SK23" s="603">
        <v>10467379.82</v>
      </c>
      <c r="SL23" s="603">
        <v>12277166.6</v>
      </c>
      <c r="SM23" s="603">
        <v>15581192</v>
      </c>
      <c r="SN23" s="603">
        <v>3224530</v>
      </c>
      <c r="SO23" s="603">
        <v>48606542.199999996</v>
      </c>
      <c r="SP23" s="603">
        <v>9693233</v>
      </c>
      <c r="SQ23" s="603">
        <v>10369625.24</v>
      </c>
      <c r="SR23" s="603">
        <v>13423689.210000001</v>
      </c>
      <c r="SS23" s="603">
        <v>10942302.449999999</v>
      </c>
      <c r="ST23" s="603">
        <v>7773937</v>
      </c>
      <c r="SU23" s="603">
        <v>9244345</v>
      </c>
      <c r="SV23" s="603">
        <v>5822013</v>
      </c>
      <c r="SW23" s="603">
        <v>69332798.870000005</v>
      </c>
      <c r="SX23" s="603">
        <v>7140584.3499999996</v>
      </c>
      <c r="SY23" s="603">
        <v>18750713.259999998</v>
      </c>
      <c r="SZ23" s="603">
        <v>11091122.699999999</v>
      </c>
      <c r="TA23" s="603">
        <v>5806617</v>
      </c>
      <c r="TB23" s="603">
        <v>6710836.4000000004</v>
      </c>
      <c r="TC23" s="603">
        <v>6955071.1900000004</v>
      </c>
      <c r="TD23" s="603">
        <v>23280283.359999999</v>
      </c>
      <c r="TE23" s="603">
        <v>4443223.2300000004</v>
      </c>
      <c r="TF23" s="603">
        <v>7630956</v>
      </c>
      <c r="TG23" s="603">
        <v>9296617.3100000005</v>
      </c>
      <c r="TH23" s="603">
        <v>16056820.289999999</v>
      </c>
      <c r="TI23" s="603">
        <v>7657305</v>
      </c>
      <c r="TJ23" s="603">
        <v>5996758.8799999999</v>
      </c>
      <c r="TK23" s="603">
        <v>152202949.33000001</v>
      </c>
      <c r="TL23" s="603">
        <v>9530248.9000000004</v>
      </c>
      <c r="TM23" s="603">
        <v>8737009</v>
      </c>
      <c r="TN23" s="603">
        <v>18346902.489999998</v>
      </c>
      <c r="TO23" s="603">
        <v>16683568.709999999</v>
      </c>
      <c r="TP23" s="603">
        <v>11535388</v>
      </c>
      <c r="TQ23" s="603">
        <v>5482655.3300000001</v>
      </c>
      <c r="TR23" s="603">
        <v>40842069.700000003</v>
      </c>
      <c r="TS23" s="603">
        <v>11118601</v>
      </c>
      <c r="TT23" s="603">
        <v>24166350.299999997</v>
      </c>
      <c r="TU23" s="603">
        <v>17514889.98</v>
      </c>
      <c r="TV23" s="603">
        <v>10722592.469999999</v>
      </c>
      <c r="TW23" s="603">
        <v>7210550.5700000003</v>
      </c>
      <c r="TX23" s="603">
        <v>10798733.25</v>
      </c>
      <c r="TY23" s="603">
        <v>10969999.550000001</v>
      </c>
      <c r="TZ23" s="603">
        <v>10860461</v>
      </c>
      <c r="UA23" s="603">
        <v>35290970.369999997</v>
      </c>
      <c r="UB23" s="603">
        <v>9234877.2400000002</v>
      </c>
      <c r="UC23" s="603">
        <v>57901756.18</v>
      </c>
      <c r="UD23" s="603">
        <v>17627327.300000001</v>
      </c>
      <c r="UE23" s="603">
        <v>6868810.4900000002</v>
      </c>
      <c r="UF23" s="603">
        <v>11312114.280000001</v>
      </c>
      <c r="UG23" s="603">
        <v>51560872</v>
      </c>
      <c r="UH23" s="603">
        <v>7673771.8799999999</v>
      </c>
      <c r="UI23" s="603">
        <v>5614868</v>
      </c>
      <c r="UJ23" s="603">
        <v>8248327.9699999997</v>
      </c>
      <c r="UK23" s="603">
        <v>8744899.7599999998</v>
      </c>
      <c r="UL23" s="603">
        <v>42649781</v>
      </c>
      <c r="UM23" s="603">
        <v>11946287.5</v>
      </c>
      <c r="UN23" s="603">
        <v>8671290</v>
      </c>
      <c r="UO23" s="603">
        <v>14992657.649999999</v>
      </c>
      <c r="UP23" s="603">
        <v>10062093.83</v>
      </c>
      <c r="UQ23" s="603">
        <v>10054384.68</v>
      </c>
      <c r="UR23" s="603">
        <v>189260274</v>
      </c>
      <c r="US23" s="603">
        <v>13768664.350000001</v>
      </c>
      <c r="UT23" s="603">
        <v>15322893.48</v>
      </c>
      <c r="UU23" s="603">
        <v>37964675.960000001</v>
      </c>
      <c r="UV23" s="603">
        <v>4322339.0600000005</v>
      </c>
      <c r="UW23" s="603">
        <v>9524838</v>
      </c>
      <c r="UX23" s="603">
        <v>25068690.82</v>
      </c>
      <c r="UY23" s="603">
        <v>7589573</v>
      </c>
      <c r="UZ23" s="603">
        <v>8920226</v>
      </c>
      <c r="VA23" s="603">
        <v>9897490.6500000004</v>
      </c>
      <c r="VB23" s="603">
        <v>11826231.949999999</v>
      </c>
      <c r="VC23" s="603">
        <v>25684722.68</v>
      </c>
      <c r="VD23" s="603">
        <v>12145782.440000001</v>
      </c>
      <c r="VE23" s="603">
        <v>25508098.759999998</v>
      </c>
      <c r="VF23" s="603">
        <v>7858554.1300000008</v>
      </c>
      <c r="VG23" s="603">
        <v>7853655.2000000002</v>
      </c>
      <c r="VH23" s="603">
        <v>9393174</v>
      </c>
      <c r="VI23" s="603">
        <v>7266986.5599999996</v>
      </c>
      <c r="VJ23" s="603">
        <v>30084383.369999997</v>
      </c>
      <c r="VK23" s="603">
        <v>6529035.5</v>
      </c>
      <c r="VL23" s="603">
        <v>6869206.6600000001</v>
      </c>
      <c r="VM23" s="603">
        <v>3472427</v>
      </c>
      <c r="VN23" s="603">
        <v>81837037.11999999</v>
      </c>
      <c r="VO23" s="603">
        <v>9365032</v>
      </c>
      <c r="VP23" s="603">
        <v>8229455.3200000003</v>
      </c>
      <c r="VQ23" s="603">
        <v>13287279.579999998</v>
      </c>
      <c r="VR23" s="603">
        <v>18073945.689999998</v>
      </c>
      <c r="VS23" s="603">
        <v>12433099</v>
      </c>
      <c r="VT23" s="603">
        <v>12648054</v>
      </c>
      <c r="VU23" s="603">
        <v>8252811.7400000002</v>
      </c>
      <c r="VV23" s="603">
        <v>11047031.800000001</v>
      </c>
      <c r="VW23" s="603">
        <v>37049399.5</v>
      </c>
      <c r="VX23" s="603">
        <v>9488920</v>
      </c>
      <c r="VY23" s="603">
        <v>15125620.5</v>
      </c>
      <c r="VZ23" s="603">
        <v>10885726</v>
      </c>
      <c r="WA23" s="603">
        <v>8739925</v>
      </c>
      <c r="WB23" s="603">
        <v>6951536.2199999997</v>
      </c>
      <c r="WC23" s="603">
        <v>302765982.95999998</v>
      </c>
      <c r="WD23" s="603">
        <v>23721177.960000001</v>
      </c>
      <c r="WE23" s="603">
        <v>13894293</v>
      </c>
      <c r="WF23" s="603">
        <v>8209744.6200000001</v>
      </c>
      <c r="WG23" s="603">
        <v>10535700.99</v>
      </c>
      <c r="WH23" s="603">
        <v>11520479.84</v>
      </c>
      <c r="WI23" s="603">
        <v>19454740</v>
      </c>
      <c r="WJ23" s="603">
        <v>24192646</v>
      </c>
      <c r="WK23" s="603">
        <v>13172465.02</v>
      </c>
      <c r="WL23" s="603">
        <v>15275992.710000001</v>
      </c>
      <c r="WM23" s="603">
        <v>12379670</v>
      </c>
      <c r="WN23" s="603">
        <v>28142039.32</v>
      </c>
      <c r="WO23" s="603">
        <v>13465683</v>
      </c>
      <c r="WP23" s="603">
        <v>17937784.25</v>
      </c>
      <c r="WQ23" s="603">
        <v>30386465.289999999</v>
      </c>
      <c r="WR23" s="603">
        <v>13695816</v>
      </c>
      <c r="WS23" s="603">
        <v>14754774.75</v>
      </c>
      <c r="WT23" s="603">
        <v>16647911.550000001</v>
      </c>
      <c r="WU23" s="603">
        <v>9238719.6799999997</v>
      </c>
      <c r="WV23" s="603">
        <v>27382199.509999998</v>
      </c>
      <c r="WW23" s="603">
        <v>57415112.559999995</v>
      </c>
      <c r="WX23" s="603">
        <v>13355951</v>
      </c>
      <c r="WY23" s="603">
        <v>8552410</v>
      </c>
      <c r="WZ23" s="603">
        <v>8225543</v>
      </c>
      <c r="XA23" s="603">
        <v>10698150.5</v>
      </c>
      <c r="XB23" s="603">
        <v>7724383.3900000006</v>
      </c>
      <c r="XC23" s="603">
        <v>9838727</v>
      </c>
      <c r="XD23" s="603">
        <v>9927489.3800000008</v>
      </c>
      <c r="XE23" s="603">
        <v>44405051.670000002</v>
      </c>
      <c r="XF23" s="603">
        <v>8035005.0700000003</v>
      </c>
      <c r="XG23" s="603">
        <v>4114526</v>
      </c>
      <c r="XH23" s="603">
        <v>4511250.2300000004</v>
      </c>
      <c r="XI23" s="603">
        <v>5253942.68</v>
      </c>
      <c r="XJ23" s="603">
        <v>143851532.75999999</v>
      </c>
      <c r="XK23" s="603">
        <v>14334862.27</v>
      </c>
      <c r="XL23" s="603">
        <v>14713675.6</v>
      </c>
      <c r="XM23" s="603">
        <v>55239369.970000006</v>
      </c>
      <c r="XN23" s="603">
        <v>14495470.18</v>
      </c>
      <c r="XO23" s="603">
        <v>16599206.25</v>
      </c>
      <c r="XP23" s="603">
        <v>24135454</v>
      </c>
      <c r="XQ23" s="603">
        <v>14483557</v>
      </c>
      <c r="XR23" s="603">
        <v>12315590.379999999</v>
      </c>
      <c r="XS23" s="603">
        <v>25767413.780000001</v>
      </c>
      <c r="XT23" s="603">
        <v>19800379.18</v>
      </c>
      <c r="XU23" s="603">
        <v>9621042.5199999996</v>
      </c>
      <c r="XV23" s="603">
        <v>7941339</v>
      </c>
      <c r="XW23" s="603">
        <v>8816175</v>
      </c>
      <c r="XX23" s="603">
        <v>10166375.51</v>
      </c>
      <c r="XY23" s="603">
        <v>10321181.32</v>
      </c>
      <c r="XZ23" s="603">
        <v>6793083.2000000002</v>
      </c>
      <c r="YA23" s="603">
        <v>7963073.4900000002</v>
      </c>
      <c r="YB23" s="603">
        <v>8432115.1600000001</v>
      </c>
      <c r="YC23" s="603">
        <v>7990095.3899999997</v>
      </c>
      <c r="YD23" s="603">
        <v>8384262</v>
      </c>
      <c r="YE23" s="603">
        <v>8450466.5999999996</v>
      </c>
      <c r="YF23" s="603">
        <v>6482084.0200000005</v>
      </c>
      <c r="YG23" s="603">
        <v>163405943.40000001</v>
      </c>
      <c r="YH23" s="603">
        <v>11030090</v>
      </c>
      <c r="YI23" s="603">
        <v>20986863.079999998</v>
      </c>
      <c r="YJ23" s="603">
        <v>7818578.96</v>
      </c>
      <c r="YK23" s="603">
        <v>45464548.07</v>
      </c>
      <c r="YL23" s="603">
        <v>14201986.800000001</v>
      </c>
      <c r="YM23" s="603">
        <v>21029108.5</v>
      </c>
      <c r="YN23" s="603">
        <v>9168644</v>
      </c>
      <c r="YO23" s="603">
        <v>41692884.890000001</v>
      </c>
      <c r="YP23" s="603">
        <v>33851700</v>
      </c>
      <c r="YQ23" s="603">
        <v>18418690.199999999</v>
      </c>
      <c r="YR23" s="603">
        <v>11904815.93</v>
      </c>
      <c r="YS23" s="603">
        <v>8278857</v>
      </c>
      <c r="YT23" s="603">
        <v>8789853.2599999998</v>
      </c>
      <c r="YU23" s="603">
        <v>7028028.25</v>
      </c>
      <c r="YV23" s="603">
        <v>7465633.5</v>
      </c>
      <c r="YW23" s="603">
        <v>6353728.8300000001</v>
      </c>
      <c r="YX23" s="603">
        <v>48425294.030000001</v>
      </c>
      <c r="YY23" s="603">
        <v>7680840.6500000004</v>
      </c>
      <c r="YZ23" s="603">
        <v>5399574</v>
      </c>
      <c r="ZA23" s="603">
        <v>5360030</v>
      </c>
      <c r="ZB23" s="603">
        <v>6888576.8499999996</v>
      </c>
      <c r="ZC23" s="603">
        <v>3817872.55</v>
      </c>
      <c r="ZD23" s="603">
        <v>5136860</v>
      </c>
      <c r="ZE23" s="603">
        <v>57530297.579999998</v>
      </c>
      <c r="ZF23" s="603">
        <v>7229023.8100000005</v>
      </c>
      <c r="ZG23" s="603">
        <v>11024151.25</v>
      </c>
      <c r="ZH23" s="603">
        <v>10504984</v>
      </c>
      <c r="ZI23" s="603">
        <v>6920986</v>
      </c>
      <c r="ZJ23" s="603">
        <v>7428951.4900000002</v>
      </c>
      <c r="ZK23" s="603">
        <v>5182159.0199999996</v>
      </c>
      <c r="ZL23" s="603">
        <v>4967444.8599999994</v>
      </c>
      <c r="ZM23" s="603">
        <v>23215458</v>
      </c>
      <c r="ZN23" s="603">
        <v>143085824</v>
      </c>
      <c r="ZO23" s="603">
        <v>6678870.29</v>
      </c>
      <c r="ZP23" s="603">
        <v>15419361.74</v>
      </c>
      <c r="ZQ23" s="603">
        <v>44212547.870000005</v>
      </c>
      <c r="ZR23" s="603">
        <v>23307918.240000002</v>
      </c>
      <c r="ZS23" s="603">
        <v>8441372</v>
      </c>
      <c r="ZT23" s="603">
        <v>10217666</v>
      </c>
      <c r="ZU23" s="603">
        <v>19815085.25</v>
      </c>
      <c r="ZV23" s="603">
        <v>16005089</v>
      </c>
      <c r="ZW23" s="603">
        <v>22437989.57</v>
      </c>
      <c r="ZX23" s="603">
        <v>5454320</v>
      </c>
      <c r="ZY23" s="603">
        <v>7351070</v>
      </c>
      <c r="ZZ23" s="603">
        <v>7937294.5</v>
      </c>
      <c r="AAA23" s="603">
        <v>10678488</v>
      </c>
      <c r="AAB23" s="603">
        <v>8369817.0499999998</v>
      </c>
      <c r="AAC23" s="603">
        <v>9992514.7300000004</v>
      </c>
      <c r="AAD23" s="603">
        <v>7317172</v>
      </c>
      <c r="AAE23" s="603">
        <v>6938962.3000000007</v>
      </c>
      <c r="AAF23" s="603">
        <v>6071593</v>
      </c>
      <c r="AAG23" s="603">
        <v>6350488.8899999997</v>
      </c>
      <c r="AAH23" s="603">
        <v>8084263</v>
      </c>
      <c r="AAI23" s="603">
        <v>5934729.1999999993</v>
      </c>
      <c r="AAJ23" s="603">
        <v>46628879.689999998</v>
      </c>
      <c r="AAK23" s="603">
        <v>8193261</v>
      </c>
      <c r="AAL23" s="603">
        <v>8361919.4900000002</v>
      </c>
      <c r="AAM23" s="603">
        <v>8673824</v>
      </c>
      <c r="AAN23" s="603">
        <v>7321993.9800000004</v>
      </c>
      <c r="AAO23" s="603">
        <v>10981352</v>
      </c>
      <c r="AAP23" s="603">
        <v>7113154</v>
      </c>
      <c r="AAQ23" s="603">
        <v>167676558.41</v>
      </c>
      <c r="AAR23" s="603">
        <v>13256671.299999999</v>
      </c>
      <c r="AAS23" s="603">
        <v>9138039</v>
      </c>
      <c r="AAT23" s="603">
        <v>23326286</v>
      </c>
      <c r="AAU23" s="603">
        <v>13524593.27</v>
      </c>
      <c r="AAV23" s="603">
        <v>9026737.2300000004</v>
      </c>
      <c r="AAW23" s="603">
        <v>13940644.5</v>
      </c>
      <c r="AAX23" s="603">
        <v>14016104.43</v>
      </c>
      <c r="AAY23" s="603">
        <v>32073607</v>
      </c>
      <c r="AAZ23" s="603">
        <v>9593203.5</v>
      </c>
      <c r="ABA23" s="603">
        <v>12431332.039999999</v>
      </c>
      <c r="ABB23" s="603">
        <v>48086611.079999998</v>
      </c>
      <c r="ABC23" s="603">
        <v>29585805.199999999</v>
      </c>
      <c r="ABD23" s="603">
        <v>7220656</v>
      </c>
      <c r="ABE23" s="603">
        <v>8848506.1999999993</v>
      </c>
      <c r="ABF23" s="603">
        <v>9434354.0899999999</v>
      </c>
      <c r="ABG23" s="603">
        <v>7641110</v>
      </c>
      <c r="ABH23" s="603">
        <v>11672165</v>
      </c>
      <c r="ABI23" s="603">
        <v>8366434</v>
      </c>
      <c r="ABJ23" s="603">
        <v>76130027.960000008</v>
      </c>
      <c r="ABK23" s="603">
        <v>60408928.530000001</v>
      </c>
      <c r="ABL23" s="603">
        <v>7567377.5</v>
      </c>
      <c r="ABM23" s="603">
        <v>6527103.3200000003</v>
      </c>
      <c r="ABN23" s="603">
        <v>5841862</v>
      </c>
      <c r="ABO23" s="603">
        <v>7633734.2700000005</v>
      </c>
      <c r="ABP23" s="603">
        <v>4889704</v>
      </c>
      <c r="ABQ23" s="603">
        <v>79674263.829999998</v>
      </c>
      <c r="ABR23" s="603">
        <v>10282173.32</v>
      </c>
      <c r="ABS23" s="603">
        <v>7823883.3799999999</v>
      </c>
      <c r="ABT23" s="603">
        <v>14293550.780000001</v>
      </c>
      <c r="ABU23" s="603">
        <v>12183835.23</v>
      </c>
      <c r="ABV23" s="603">
        <v>9683396.8900000006</v>
      </c>
      <c r="ABW23" s="603">
        <v>7793933.7400000002</v>
      </c>
      <c r="ABX23" s="603">
        <v>9461163.8399999999</v>
      </c>
      <c r="ABY23" s="603">
        <v>1867391</v>
      </c>
      <c r="ABZ23" s="603">
        <v>81844079.5</v>
      </c>
      <c r="ACA23" s="603">
        <v>5877466.3099999996</v>
      </c>
      <c r="ACB23" s="603">
        <v>9140498.4199999999</v>
      </c>
      <c r="ACC23" s="603">
        <v>4649074.93</v>
      </c>
      <c r="ACD23" s="603">
        <v>5986266.3800000008</v>
      </c>
      <c r="ACE23" s="603">
        <v>24797589.039999999</v>
      </c>
      <c r="ACF23" s="603">
        <v>5540856.6500000004</v>
      </c>
      <c r="ACG23" s="603">
        <v>8580117.1699999999</v>
      </c>
      <c r="ACH23" s="603">
        <v>6251163.29</v>
      </c>
      <c r="ACI23" s="603">
        <v>8706278.0600000005</v>
      </c>
      <c r="ACJ23" s="603">
        <v>4359573.21</v>
      </c>
      <c r="ACK23" s="603">
        <v>167606722.61999997</v>
      </c>
      <c r="ACL23" s="603">
        <v>6057433.5600000005</v>
      </c>
      <c r="ACM23" s="603">
        <v>6049306.4299999988</v>
      </c>
      <c r="ACN23" s="603">
        <v>13848567.280000001</v>
      </c>
      <c r="ACO23" s="603">
        <v>4855568.9700000007</v>
      </c>
      <c r="ACP23" s="603">
        <v>7297633</v>
      </c>
      <c r="ACQ23" s="603">
        <v>15003703</v>
      </c>
      <c r="ACR23" s="603">
        <v>43996138.910000004</v>
      </c>
      <c r="ACS23" s="603">
        <v>39041760.810000002</v>
      </c>
      <c r="ACT23" s="603">
        <v>6716748.6400000006</v>
      </c>
      <c r="ACU23" s="603">
        <v>12613636</v>
      </c>
      <c r="ACV23" s="603">
        <v>11065032.300000001</v>
      </c>
      <c r="ACW23" s="603">
        <v>8339070.5599999996</v>
      </c>
      <c r="ACX23" s="603">
        <v>33080829.299999997</v>
      </c>
      <c r="ACY23" s="603">
        <v>7855441.6699999999</v>
      </c>
      <c r="ACZ23" s="603">
        <v>10044256</v>
      </c>
      <c r="ADA23" s="603">
        <v>5548944</v>
      </c>
      <c r="ADB23" s="603">
        <v>6775603.1999999993</v>
      </c>
      <c r="ADC23" s="603">
        <v>3333359</v>
      </c>
      <c r="ADD23" s="603">
        <v>5398265</v>
      </c>
      <c r="ADE23" s="603">
        <v>7405363.96</v>
      </c>
      <c r="ADF23" s="603">
        <v>3888805.9699999997</v>
      </c>
      <c r="ADG23" s="603">
        <v>6296009.2000000002</v>
      </c>
      <c r="ADH23" s="603">
        <v>30352055.130000003</v>
      </c>
      <c r="ADI23" s="603">
        <v>21752866.619999997</v>
      </c>
      <c r="ADJ23" s="603">
        <v>3137330.64</v>
      </c>
      <c r="ADK23" s="603">
        <v>4039394.7499999995</v>
      </c>
      <c r="ADL23" s="603">
        <v>6514306.7999999998</v>
      </c>
      <c r="ADM23" s="603">
        <v>2316559.35</v>
      </c>
      <c r="ADN23" s="603">
        <v>5325765.4800000004</v>
      </c>
      <c r="ADO23" s="603">
        <v>4522819.2699999996</v>
      </c>
      <c r="ADP23" s="603">
        <v>7419618.169999999</v>
      </c>
      <c r="ADQ23" s="603">
        <v>148826514.09</v>
      </c>
      <c r="ADR23" s="603">
        <v>22472551.739999998</v>
      </c>
      <c r="ADS23" s="603">
        <v>22569403.16</v>
      </c>
      <c r="ADT23" s="603">
        <v>17182147.57</v>
      </c>
      <c r="ADU23" s="603">
        <v>49768293.670000002</v>
      </c>
      <c r="ADV23" s="603">
        <v>4558647.97</v>
      </c>
      <c r="ADW23" s="603">
        <v>6584677.3700000001</v>
      </c>
      <c r="ADX23" s="603">
        <v>8560613.1500000004</v>
      </c>
      <c r="ADY23" s="603">
        <v>6858969</v>
      </c>
      <c r="ADZ23" s="603">
        <v>1796790</v>
      </c>
      <c r="AEA23" s="603">
        <v>128066142.52</v>
      </c>
      <c r="AEB23" s="603">
        <v>42723808.810000002</v>
      </c>
      <c r="AEC23" s="603">
        <v>38865985.079999998</v>
      </c>
      <c r="AED23" s="603">
        <v>7963312.6199999992</v>
      </c>
      <c r="AEE23" s="603">
        <v>18959786.370000001</v>
      </c>
      <c r="AEF23" s="603">
        <v>18774462.189999998</v>
      </c>
      <c r="AEG23" s="603">
        <v>15530333.73</v>
      </c>
      <c r="AEH23" s="603">
        <v>16568813.800000001</v>
      </c>
      <c r="AEI23" s="603">
        <v>17273828.5</v>
      </c>
      <c r="AEJ23" s="603">
        <v>11292945.539999999</v>
      </c>
      <c r="AEK23" s="603">
        <v>15001703.390000001</v>
      </c>
      <c r="AEL23" s="603">
        <v>21193175</v>
      </c>
      <c r="AEM23" s="603">
        <v>9287413</v>
      </c>
      <c r="AEN23" s="603">
        <v>18250298.240000002</v>
      </c>
      <c r="AEO23" s="603">
        <v>18903667.27</v>
      </c>
      <c r="AEP23" s="603">
        <v>9399094</v>
      </c>
      <c r="AEQ23" s="603">
        <v>12699948.75</v>
      </c>
      <c r="AER23" s="603">
        <v>32096431.240000002</v>
      </c>
      <c r="AES23" s="603">
        <v>9637573.129999999</v>
      </c>
      <c r="AET23" s="603">
        <v>26688004.600000001</v>
      </c>
      <c r="AEU23" s="603">
        <v>113998069.45999999</v>
      </c>
      <c r="AEV23" s="603">
        <v>15418067</v>
      </c>
      <c r="AEW23" s="603">
        <v>15060418.73</v>
      </c>
      <c r="AEX23" s="603">
        <v>9114685.8699999992</v>
      </c>
      <c r="AEY23" s="603">
        <v>9106038</v>
      </c>
      <c r="AEZ23" s="603">
        <v>25905350.920000002</v>
      </c>
      <c r="AFA23" s="603">
        <v>7774995.79</v>
      </c>
      <c r="AFB23" s="603">
        <v>8005406</v>
      </c>
      <c r="AFC23" s="603">
        <v>10419729</v>
      </c>
      <c r="AFD23" s="603">
        <v>6884099.6699999999</v>
      </c>
      <c r="AFE23" s="603">
        <v>53494411.519999996</v>
      </c>
      <c r="AFF23" s="603">
        <v>33259618.030000001</v>
      </c>
      <c r="AFG23" s="603">
        <v>16472686.84</v>
      </c>
      <c r="AFH23" s="603">
        <v>10874061.5</v>
      </c>
      <c r="AFI23" s="603">
        <v>26463266</v>
      </c>
      <c r="AFJ23" s="603">
        <v>12481727.83</v>
      </c>
      <c r="AFK23" s="603">
        <v>12915555.300000001</v>
      </c>
      <c r="AFL23" s="603">
        <v>10067877</v>
      </c>
      <c r="AFM23" s="603">
        <v>7677685.7800000003</v>
      </c>
      <c r="AFN23" s="603">
        <v>9358127.1899999995</v>
      </c>
      <c r="AFO23" s="603">
        <v>16833301.169999998</v>
      </c>
      <c r="AFP23" s="603">
        <v>6720870.4199999999</v>
      </c>
      <c r="AFQ23" s="603">
        <v>8596699.6800000016</v>
      </c>
      <c r="AFR23" s="603">
        <v>56024791.700000003</v>
      </c>
      <c r="AFS23" s="603">
        <v>18937762.990000002</v>
      </c>
      <c r="AFT23" s="603">
        <v>12532499.51</v>
      </c>
      <c r="AFU23" s="603">
        <v>9283571.0899999999</v>
      </c>
      <c r="AFV23" s="603">
        <v>11909397.229999999</v>
      </c>
      <c r="AFW23" s="603">
        <v>10219201.5</v>
      </c>
      <c r="AFX23" s="603">
        <v>5633250</v>
      </c>
      <c r="AFY23" s="603">
        <v>12348102</v>
      </c>
      <c r="AFZ23" s="603">
        <v>14541909.140000001</v>
      </c>
      <c r="AGA23" s="603">
        <v>6008880.1600000001</v>
      </c>
      <c r="AGB23" s="603">
        <v>13471270.4</v>
      </c>
      <c r="AGC23" s="603">
        <v>6880259.580000001</v>
      </c>
      <c r="AGD23" s="603">
        <v>80901072.120000005</v>
      </c>
      <c r="AGE23" s="603">
        <v>6842972.9100000001</v>
      </c>
      <c r="AGF23" s="603">
        <v>9303567.1600000001</v>
      </c>
      <c r="AGG23" s="603">
        <v>9197737.1899999995</v>
      </c>
      <c r="AGH23" s="603">
        <v>16125750.27</v>
      </c>
      <c r="AGI23" s="603">
        <v>10894759.529999999</v>
      </c>
      <c r="AGJ23" s="603">
        <v>5284582</v>
      </c>
      <c r="AGK23" s="603">
        <v>8933714.5800000001</v>
      </c>
      <c r="AGL23" s="603">
        <v>5763982.4000000004</v>
      </c>
      <c r="AGM23" s="603">
        <v>7636597.2599999998</v>
      </c>
      <c r="AGN23" s="603">
        <v>6077463.7300000004</v>
      </c>
      <c r="AGO23" s="603">
        <v>87049098.939999998</v>
      </c>
      <c r="AGP23" s="603">
        <v>19280164.039999999</v>
      </c>
      <c r="AGQ23" s="603">
        <v>13721432.960000001</v>
      </c>
      <c r="AGR23" s="603">
        <v>9282516.9299999997</v>
      </c>
      <c r="AGS23" s="603">
        <v>20648171.580000002</v>
      </c>
      <c r="AGT23" s="603">
        <v>14969138.210000001</v>
      </c>
      <c r="AGU23" s="603">
        <v>7239269.7699999996</v>
      </c>
      <c r="AGV23" s="603">
        <v>12474622.51</v>
      </c>
      <c r="AGW23" s="603">
        <v>147679662.19999999</v>
      </c>
      <c r="AGX23" s="603">
        <v>88056791.450000003</v>
      </c>
      <c r="AGY23" s="603">
        <v>9982389.9400000013</v>
      </c>
      <c r="AGZ23" s="603">
        <v>20324486.750000004</v>
      </c>
      <c r="AHA23" s="603">
        <v>22277907.539999999</v>
      </c>
      <c r="AHB23" s="603">
        <v>20608143.190000001</v>
      </c>
      <c r="AHC23" s="603">
        <v>13775177.24</v>
      </c>
      <c r="AHD23" s="603">
        <v>16006635</v>
      </c>
      <c r="AHE23" s="603">
        <v>9167633</v>
      </c>
      <c r="AHF23" s="603">
        <v>13417618.369999997</v>
      </c>
      <c r="AHG23" s="603">
        <v>15946149.359999999</v>
      </c>
      <c r="AHH23" s="603">
        <v>7925069.6100000003</v>
      </c>
      <c r="AHI23" s="603">
        <v>9081614</v>
      </c>
      <c r="AHJ23" s="603">
        <v>9164304.1400000006</v>
      </c>
      <c r="AHK23" s="603">
        <v>10704806</v>
      </c>
      <c r="AHL23" s="603">
        <v>9990329.4499999993</v>
      </c>
      <c r="AHM23" s="603">
        <v>8551758.8599999994</v>
      </c>
      <c r="AHN23" s="603">
        <v>37676103.039999999</v>
      </c>
      <c r="AHO23" s="603">
        <v>5699124.6500000004</v>
      </c>
      <c r="AHP23" s="603">
        <v>5906951</v>
      </c>
      <c r="AHQ23" s="603">
        <v>9166900.910000002</v>
      </c>
      <c r="AHR23" s="603">
        <v>13868160.949999999</v>
      </c>
      <c r="AHS23" s="603">
        <v>4620210</v>
      </c>
      <c r="AHT23" s="603">
        <v>6187039.5499999998</v>
      </c>
      <c r="AHU23" s="603">
        <v>0</v>
      </c>
      <c r="AHV23" s="603">
        <v>0</v>
      </c>
      <c r="AHW23" s="603">
        <f t="shared" si="16"/>
        <v>18043322114.619991</v>
      </c>
    </row>
    <row r="24" spans="1:913" x14ac:dyDescent="0.6">
      <c r="A24" s="601">
        <v>23</v>
      </c>
      <c r="B24" s="261" t="s">
        <v>29</v>
      </c>
      <c r="C24" s="260" t="s">
        <v>30</v>
      </c>
      <c r="D24" s="603">
        <v>440031506.89999998</v>
      </c>
      <c r="E24" s="603">
        <v>23429258.370000001</v>
      </c>
      <c r="F24" s="603">
        <v>36330525.25</v>
      </c>
      <c r="G24" s="603">
        <v>12658424.32</v>
      </c>
      <c r="H24" s="603">
        <v>54706303.789999999</v>
      </c>
      <c r="I24" s="603">
        <v>21189949.789999999</v>
      </c>
      <c r="J24" s="603">
        <v>41471921.659999996</v>
      </c>
      <c r="K24" s="603">
        <v>30730813.32</v>
      </c>
      <c r="L24" s="603">
        <v>28684247.770000003</v>
      </c>
      <c r="M24" s="603">
        <v>18939768.66</v>
      </c>
      <c r="N24" s="603">
        <v>20065911</v>
      </c>
      <c r="O24" s="603">
        <v>18408088.550000001</v>
      </c>
      <c r="P24" s="603">
        <v>22828661.960000001</v>
      </c>
      <c r="Q24" s="603">
        <v>14435241.93</v>
      </c>
      <c r="R24" s="603">
        <v>14409211</v>
      </c>
      <c r="S24" s="603">
        <v>37665099.240000002</v>
      </c>
      <c r="T24" s="603">
        <v>18552477.799999997</v>
      </c>
      <c r="U24" s="603">
        <v>8247348.2700000005</v>
      </c>
      <c r="V24" s="603">
        <v>5168612</v>
      </c>
      <c r="W24" s="603">
        <v>385466559.11000001</v>
      </c>
      <c r="X24" s="603">
        <v>93492749.340000004</v>
      </c>
      <c r="Y24" s="603">
        <v>23977801.649999999</v>
      </c>
      <c r="Z24" s="603">
        <v>37536807.390000001</v>
      </c>
      <c r="AA24" s="603">
        <v>18825857</v>
      </c>
      <c r="AB24" s="603">
        <v>22079439.879999999</v>
      </c>
      <c r="AC24" s="603">
        <v>11182266.25</v>
      </c>
      <c r="AD24" s="603">
        <v>98120899.379999995</v>
      </c>
      <c r="AE24" s="603">
        <v>31553164.850000001</v>
      </c>
      <c r="AF24" s="603">
        <v>12958431.02</v>
      </c>
      <c r="AG24" s="603">
        <v>67110098.760000005</v>
      </c>
      <c r="AH24" s="603">
        <v>20475687.899999999</v>
      </c>
      <c r="AI24" s="603">
        <v>75717881.109999999</v>
      </c>
      <c r="AJ24" s="603">
        <v>32749432.939999998</v>
      </c>
      <c r="AK24" s="603">
        <v>19293899.870000001</v>
      </c>
      <c r="AL24" s="603">
        <v>12674560.99</v>
      </c>
      <c r="AM24" s="603">
        <v>26830142</v>
      </c>
      <c r="AN24" s="603">
        <v>25259646.5</v>
      </c>
      <c r="AO24" s="603">
        <v>17856924.66</v>
      </c>
      <c r="AP24" s="603">
        <v>16866381.100000001</v>
      </c>
      <c r="AQ24" s="603">
        <v>13784556.550000001</v>
      </c>
      <c r="AR24" s="603">
        <v>11662980.4</v>
      </c>
      <c r="AS24" s="603">
        <v>13588707.030000001</v>
      </c>
      <c r="AT24" s="603">
        <v>10781567.02</v>
      </c>
      <c r="AU24" s="603">
        <v>174148149.28</v>
      </c>
      <c r="AV24" s="603">
        <v>10175101.6</v>
      </c>
      <c r="AW24" s="603">
        <v>10982017.5</v>
      </c>
      <c r="AX24" s="603">
        <v>13997690</v>
      </c>
      <c r="AY24" s="603">
        <v>20149134</v>
      </c>
      <c r="AZ24" s="603">
        <v>25512243.560000002</v>
      </c>
      <c r="BA24" s="603">
        <v>12422396.870000001</v>
      </c>
      <c r="BB24" s="603">
        <v>11537326.5</v>
      </c>
      <c r="BC24" s="603">
        <v>8837133.9700000007</v>
      </c>
      <c r="BD24" s="603">
        <v>10983885</v>
      </c>
      <c r="BE24" s="603">
        <v>10544402.5</v>
      </c>
      <c r="BF24" s="603">
        <v>10534220</v>
      </c>
      <c r="BG24" s="603">
        <v>55020022.719999999</v>
      </c>
      <c r="BH24" s="603">
        <v>10122992.75</v>
      </c>
      <c r="BI24" s="603">
        <v>9177459.5</v>
      </c>
      <c r="BJ24" s="603">
        <v>125257104.53</v>
      </c>
      <c r="BK24" s="603">
        <v>81304970.849999994</v>
      </c>
      <c r="BL24" s="603">
        <v>16979669.59</v>
      </c>
      <c r="BM24" s="603">
        <v>14471669.379999999</v>
      </c>
      <c r="BN24" s="603">
        <v>17836345.5</v>
      </c>
      <c r="BO24" s="603">
        <v>16810497</v>
      </c>
      <c r="BP24" s="603">
        <v>10701590.34</v>
      </c>
      <c r="BQ24" s="603">
        <v>4285887.7699999996</v>
      </c>
      <c r="BR24" s="603">
        <v>3832988.71</v>
      </c>
      <c r="BS24" s="603">
        <v>141374895.90000001</v>
      </c>
      <c r="BT24" s="603">
        <v>17077797.5</v>
      </c>
      <c r="BU24" s="603">
        <v>16576794.290000001</v>
      </c>
      <c r="BV24" s="603">
        <v>19473784.490000002</v>
      </c>
      <c r="BW24" s="603">
        <v>14997629.029999999</v>
      </c>
      <c r="BX24" s="603">
        <v>15161261.67</v>
      </c>
      <c r="BY24" s="603">
        <v>11380724.26</v>
      </c>
      <c r="BZ24" s="603">
        <v>14501835.939999999</v>
      </c>
      <c r="CA24" s="603">
        <v>63370807.909999996</v>
      </c>
      <c r="CB24" s="603">
        <v>19479387.039999999</v>
      </c>
      <c r="CC24" s="603">
        <v>25355904.009999998</v>
      </c>
      <c r="CD24" s="603">
        <v>37973479.759999998</v>
      </c>
      <c r="CE24" s="603">
        <v>19403967.219999999</v>
      </c>
      <c r="CF24" s="603">
        <v>18112540.359999999</v>
      </c>
      <c r="CG24" s="603">
        <v>16510402.030000001</v>
      </c>
      <c r="CH24" s="603">
        <v>356324833.55000001</v>
      </c>
      <c r="CI24" s="603">
        <v>11701302.48</v>
      </c>
      <c r="CJ24" s="603">
        <v>56166728.859999999</v>
      </c>
      <c r="CK24" s="603">
        <v>12323568.75</v>
      </c>
      <c r="CL24" s="603">
        <v>19161374.77</v>
      </c>
      <c r="CM24" s="603">
        <v>13501167.199999999</v>
      </c>
      <c r="CN24" s="603">
        <v>15959744.130000001</v>
      </c>
      <c r="CO24" s="603">
        <v>33167668.640000001</v>
      </c>
      <c r="CP24" s="603">
        <v>8319818.2300000004</v>
      </c>
      <c r="CQ24" s="603">
        <v>14065480.719999999</v>
      </c>
      <c r="CR24" s="603">
        <v>12794075.73</v>
      </c>
      <c r="CS24" s="603">
        <v>16536751.93</v>
      </c>
      <c r="CT24" s="603">
        <v>11065337.120000001</v>
      </c>
      <c r="CU24" s="603">
        <v>144745880.25999999</v>
      </c>
      <c r="CV24" s="603">
        <v>11477889.5</v>
      </c>
      <c r="CW24" s="603">
        <v>13909270</v>
      </c>
      <c r="CX24" s="603">
        <v>32485358.5</v>
      </c>
      <c r="CY24" s="603">
        <v>14921779</v>
      </c>
      <c r="CZ24" s="603">
        <v>21851060</v>
      </c>
      <c r="DA24" s="603">
        <v>9966713</v>
      </c>
      <c r="DB24" s="603">
        <v>9136569.5</v>
      </c>
      <c r="DC24" s="603">
        <v>108274838.59999999</v>
      </c>
      <c r="DD24" s="603">
        <v>126106342.90000001</v>
      </c>
      <c r="DE24" s="603">
        <v>17741800.91</v>
      </c>
      <c r="DF24" s="603">
        <v>14774975.790000001</v>
      </c>
      <c r="DG24" s="603">
        <v>46020807.099999994</v>
      </c>
      <c r="DH24" s="603">
        <v>39599585</v>
      </c>
      <c r="DI24" s="603">
        <v>45595130.5</v>
      </c>
      <c r="DJ24" s="603">
        <v>41000710.280000001</v>
      </c>
      <c r="DK24" s="603">
        <v>12334410.390000001</v>
      </c>
      <c r="DL24" s="603">
        <v>339738088.62</v>
      </c>
      <c r="DM24" s="603">
        <v>19175833</v>
      </c>
      <c r="DN24" s="603">
        <v>23021250.5</v>
      </c>
      <c r="DO24" s="603">
        <v>17427785.309999999</v>
      </c>
      <c r="DP24" s="603">
        <v>19617546</v>
      </c>
      <c r="DQ24" s="603">
        <v>17148039</v>
      </c>
      <c r="DR24" s="603">
        <v>43393877.160000004</v>
      </c>
      <c r="DS24" s="603">
        <v>17573520.580000002</v>
      </c>
      <c r="DT24" s="603">
        <v>51620437.700000003</v>
      </c>
      <c r="DU24" s="603">
        <v>174262420.62</v>
      </c>
      <c r="DV24" s="603">
        <v>25300532.670000002</v>
      </c>
      <c r="DW24" s="603">
        <v>67071276.329999998</v>
      </c>
      <c r="DX24" s="603">
        <v>80176443.769999996</v>
      </c>
      <c r="DY24" s="603">
        <v>21184367.34</v>
      </c>
      <c r="DZ24" s="603">
        <v>39881557.5</v>
      </c>
      <c r="EA24" s="603">
        <v>30148418.740000002</v>
      </c>
      <c r="EB24" s="603">
        <v>12144356.189999999</v>
      </c>
      <c r="EC24" s="603">
        <v>17229488</v>
      </c>
      <c r="ED24" s="603">
        <v>19030958</v>
      </c>
      <c r="EE24" s="603">
        <v>34276266</v>
      </c>
      <c r="EF24" s="603">
        <v>76662344.439999998</v>
      </c>
      <c r="EG24" s="603">
        <v>79037210.179999992</v>
      </c>
      <c r="EH24" s="603">
        <v>13756470.699999999</v>
      </c>
      <c r="EI24" s="603">
        <v>17575806.25</v>
      </c>
      <c r="EJ24" s="603">
        <v>15249941.34</v>
      </c>
      <c r="EK24" s="603">
        <v>23132226.43</v>
      </c>
      <c r="EL24" s="603">
        <v>30219518.620000001</v>
      </c>
      <c r="EM24" s="603">
        <v>9420517.5</v>
      </c>
      <c r="EN24" s="603">
        <v>11341521.969999999</v>
      </c>
      <c r="EO24" s="603">
        <v>196983672.72000003</v>
      </c>
      <c r="EP24" s="603">
        <v>15280963.77</v>
      </c>
      <c r="EQ24" s="603">
        <v>19383716.060000002</v>
      </c>
      <c r="ER24" s="603">
        <v>19368897.5</v>
      </c>
      <c r="ES24" s="603">
        <v>12073183.25</v>
      </c>
      <c r="ET24" s="603">
        <v>11197750</v>
      </c>
      <c r="EU24" s="603">
        <v>23300070.190000001</v>
      </c>
      <c r="EV24" s="603">
        <v>21492289.5</v>
      </c>
      <c r="EW24" s="603">
        <v>14675999.550000001</v>
      </c>
      <c r="EX24" s="603">
        <v>184834585.23999998</v>
      </c>
      <c r="EY24" s="603">
        <v>6670252</v>
      </c>
      <c r="EZ24" s="603">
        <v>12795078.59</v>
      </c>
      <c r="FA24" s="603">
        <v>19358547</v>
      </c>
      <c r="FB24" s="603">
        <v>32079803</v>
      </c>
      <c r="FC24" s="603">
        <v>27540521.740000002</v>
      </c>
      <c r="FD24" s="603">
        <v>19570480</v>
      </c>
      <c r="FE24" s="603">
        <v>16237926.34</v>
      </c>
      <c r="FF24" s="603">
        <v>11919574.5</v>
      </c>
      <c r="FG24" s="603">
        <v>11967113</v>
      </c>
      <c r="FH24" s="603">
        <v>12808747</v>
      </c>
      <c r="FI24" s="603">
        <v>10323290.469999999</v>
      </c>
      <c r="FJ24" s="603">
        <v>93698578.219999999</v>
      </c>
      <c r="FK24" s="603">
        <v>8691844.5</v>
      </c>
      <c r="FL24" s="603">
        <v>8428870.5</v>
      </c>
      <c r="FM24" s="603">
        <v>10801530</v>
      </c>
      <c r="FN24" s="603">
        <v>20356924.539999999</v>
      </c>
      <c r="FO24" s="603">
        <v>16565496.310000001</v>
      </c>
      <c r="FP24" s="603">
        <v>8162781.25</v>
      </c>
      <c r="FQ24" s="603">
        <v>2226480</v>
      </c>
      <c r="FR24" s="603">
        <v>273177672.30000007</v>
      </c>
      <c r="FS24" s="603">
        <v>14427267.699999999</v>
      </c>
      <c r="FT24" s="603">
        <v>22626967.870000001</v>
      </c>
      <c r="FU24" s="603">
        <v>21811367.030000001</v>
      </c>
      <c r="FV24" s="603">
        <v>31300134.280000001</v>
      </c>
      <c r="FW24" s="603">
        <v>13734268.75</v>
      </c>
      <c r="FX24" s="603">
        <v>37120010.289999999</v>
      </c>
      <c r="FY24" s="603">
        <v>22219240.939999998</v>
      </c>
      <c r="FZ24" s="603">
        <v>20000474.07</v>
      </c>
      <c r="GA24" s="603">
        <v>14301883.539999999</v>
      </c>
      <c r="GB24" s="603">
        <v>37419052.620000005</v>
      </c>
      <c r="GC24" s="603">
        <v>15858369.92</v>
      </c>
      <c r="GD24" s="603">
        <v>14646583.85</v>
      </c>
      <c r="GE24" s="603">
        <v>10470158.870000001</v>
      </c>
      <c r="GF24" s="603">
        <v>139516135.53</v>
      </c>
      <c r="GG24" s="603">
        <v>12098773.75</v>
      </c>
      <c r="GH24" s="603">
        <v>9849632.7300000004</v>
      </c>
      <c r="GI24" s="603">
        <v>28279816.739999998</v>
      </c>
      <c r="GJ24" s="603">
        <v>16009409.629999999</v>
      </c>
      <c r="GK24" s="603">
        <v>12676729.5</v>
      </c>
      <c r="GL24" s="603">
        <v>12409356.210000001</v>
      </c>
      <c r="GM24" s="603">
        <v>38308008.130000003</v>
      </c>
      <c r="GN24" s="603">
        <v>11316503.210000001</v>
      </c>
      <c r="GO24" s="603">
        <v>7833085.0200000005</v>
      </c>
      <c r="GP24" s="603">
        <v>7187870.0999999996</v>
      </c>
      <c r="GQ24" s="603">
        <v>6608529.5</v>
      </c>
      <c r="GR24" s="603">
        <v>74501008.450000003</v>
      </c>
      <c r="GS24" s="603">
        <v>21460276.060000002</v>
      </c>
      <c r="GT24" s="603">
        <v>12287469.77</v>
      </c>
      <c r="GU24" s="603">
        <v>24762797</v>
      </c>
      <c r="GV24" s="603">
        <v>6089295.5300000003</v>
      </c>
      <c r="GW24" s="603">
        <v>20903485.060000002</v>
      </c>
      <c r="GX24" s="603">
        <v>18162661.25</v>
      </c>
      <c r="GY24" s="603">
        <v>11418104.879999999</v>
      </c>
      <c r="GZ24" s="603">
        <v>82008071.439999998</v>
      </c>
      <c r="HA24" s="603">
        <v>7931036.3300000001</v>
      </c>
      <c r="HB24" s="603">
        <v>22370563.439999998</v>
      </c>
      <c r="HC24" s="603">
        <v>16276336.58</v>
      </c>
      <c r="HD24" s="603">
        <v>258544147.90000001</v>
      </c>
      <c r="HE24" s="603">
        <v>28863482.52</v>
      </c>
      <c r="HF24" s="603">
        <v>40742644.310000002</v>
      </c>
      <c r="HG24" s="603">
        <v>49718323.239999995</v>
      </c>
      <c r="HH24" s="603">
        <v>26253683.170000002</v>
      </c>
      <c r="HI24" s="603">
        <v>38795992.960000001</v>
      </c>
      <c r="HJ24" s="603">
        <v>12408549.379999999</v>
      </c>
      <c r="HK24" s="603">
        <v>9281241.5999999996</v>
      </c>
      <c r="HL24" s="603">
        <v>202866696.61000001</v>
      </c>
      <c r="HM24" s="603">
        <v>31039614.77</v>
      </c>
      <c r="HN24" s="603">
        <v>40891226.359999999</v>
      </c>
      <c r="HO24" s="603">
        <v>22980304.18</v>
      </c>
      <c r="HP24" s="603">
        <v>15299026.75</v>
      </c>
      <c r="HQ24" s="603">
        <v>15368456.629999999</v>
      </c>
      <c r="HR24" s="603">
        <v>26066150.82</v>
      </c>
      <c r="HS24" s="603">
        <v>16185486.199999999</v>
      </c>
      <c r="HT24" s="603">
        <v>203526776.11000001</v>
      </c>
      <c r="HU24" s="603">
        <v>68913236.320000008</v>
      </c>
      <c r="HV24" s="603">
        <v>14209202.040000003</v>
      </c>
      <c r="HW24" s="603">
        <v>11107342.440000001</v>
      </c>
      <c r="HX24" s="603">
        <v>11962073.52</v>
      </c>
      <c r="HY24" s="603">
        <v>8303711.8899999997</v>
      </c>
      <c r="HZ24" s="603">
        <v>36106198.640000001</v>
      </c>
      <c r="IA24" s="603">
        <v>11270196.050000001</v>
      </c>
      <c r="IB24" s="603">
        <v>11247812.77</v>
      </c>
      <c r="IC24" s="603">
        <v>11543474.640000001</v>
      </c>
      <c r="ID24" s="603">
        <v>12344517</v>
      </c>
      <c r="IE24" s="603">
        <v>26121471.68</v>
      </c>
      <c r="IF24" s="603">
        <v>6678087.4000000004</v>
      </c>
      <c r="IG24" s="603">
        <v>15276275.07</v>
      </c>
      <c r="IH24" s="603">
        <v>8567940</v>
      </c>
      <c r="II24" s="603">
        <v>8090592.7400000002</v>
      </c>
      <c r="IJ24" s="603">
        <v>154380044.12</v>
      </c>
      <c r="IK24" s="603">
        <v>49429588.18</v>
      </c>
      <c r="IL24" s="603">
        <v>17418008.990000002</v>
      </c>
      <c r="IM24" s="603">
        <v>24328991.23</v>
      </c>
      <c r="IN24" s="603">
        <v>47237413.390000001</v>
      </c>
      <c r="IO24" s="603">
        <v>14452486.859999999</v>
      </c>
      <c r="IP24" s="603">
        <v>12428350.5</v>
      </c>
      <c r="IQ24" s="603">
        <v>8909546.1500000004</v>
      </c>
      <c r="IR24" s="603">
        <v>9704425.4499999993</v>
      </c>
      <c r="IS24" s="603">
        <v>11513024.5</v>
      </c>
      <c r="IT24" s="603">
        <v>10208999.199999999</v>
      </c>
      <c r="IU24" s="603">
        <v>232412414.79999998</v>
      </c>
      <c r="IV24" s="603">
        <v>62631063.299999997</v>
      </c>
      <c r="IW24" s="603">
        <v>23617442.550000001</v>
      </c>
      <c r="IX24" s="603">
        <v>16500404.5</v>
      </c>
      <c r="IY24" s="603">
        <v>9928671.6899999995</v>
      </c>
      <c r="IZ24" s="603">
        <v>5964117.2999999998</v>
      </c>
      <c r="JA24" s="603">
        <v>13278497.189999999</v>
      </c>
      <c r="JB24" s="603">
        <v>7364927.1699999999</v>
      </c>
      <c r="JC24" s="603">
        <v>8819792.5</v>
      </c>
      <c r="JD24" s="603">
        <v>13568904.25</v>
      </c>
      <c r="JE24" s="603">
        <v>17784122.34</v>
      </c>
      <c r="JF24" s="603">
        <v>11972701.5</v>
      </c>
      <c r="JG24" s="603">
        <v>81952424.019999996</v>
      </c>
      <c r="JH24" s="603">
        <v>37652312.140000001</v>
      </c>
      <c r="JI24" s="603">
        <v>9896552</v>
      </c>
      <c r="JJ24" s="603">
        <v>15083087.25</v>
      </c>
      <c r="JK24" s="603">
        <v>8749610.75</v>
      </c>
      <c r="JL24" s="603">
        <v>8985396.25</v>
      </c>
      <c r="JM24" s="603">
        <v>84220634.150000006</v>
      </c>
      <c r="JN24" s="603">
        <v>10508583</v>
      </c>
      <c r="JO24" s="603">
        <v>13979941.370000001</v>
      </c>
      <c r="JP24" s="603">
        <v>17499704.390000001</v>
      </c>
      <c r="JQ24" s="603">
        <v>11279402.5</v>
      </c>
      <c r="JR24" s="603">
        <v>26883726.07</v>
      </c>
      <c r="JS24" s="603">
        <v>9413258.5</v>
      </c>
      <c r="JT24" s="603">
        <v>183444012.24000001</v>
      </c>
      <c r="JU24" s="603">
        <v>86576937.450000003</v>
      </c>
      <c r="JV24" s="603">
        <v>13051726.1</v>
      </c>
      <c r="JW24" s="603">
        <v>10241932.34</v>
      </c>
      <c r="JX24" s="603">
        <v>18566147.120000001</v>
      </c>
      <c r="JY24" s="603">
        <v>8658414.3999999985</v>
      </c>
      <c r="JZ24" s="603">
        <v>37622885.969999999</v>
      </c>
      <c r="KA24" s="603">
        <v>29380340.93</v>
      </c>
      <c r="KB24" s="603">
        <v>18460850.850000001</v>
      </c>
      <c r="KC24" s="603">
        <v>19985719.640000001</v>
      </c>
      <c r="KD24" s="603">
        <v>15423586.890000001</v>
      </c>
      <c r="KE24" s="603">
        <v>12282163.140000001</v>
      </c>
      <c r="KF24" s="603">
        <v>10564964.75</v>
      </c>
      <c r="KG24" s="603">
        <v>6328943.3300000001</v>
      </c>
      <c r="KH24" s="603">
        <v>12589340.210000001</v>
      </c>
      <c r="KI24" s="603">
        <v>11263530.83</v>
      </c>
      <c r="KJ24" s="603">
        <v>277170062.81999999</v>
      </c>
      <c r="KK24" s="603">
        <v>26687039.890000001</v>
      </c>
      <c r="KL24" s="603">
        <v>17704660.66</v>
      </c>
      <c r="KM24" s="603">
        <v>17576277</v>
      </c>
      <c r="KN24" s="603">
        <v>14637726.300000001</v>
      </c>
      <c r="KO24" s="603">
        <v>17546447.77</v>
      </c>
      <c r="KP24" s="603">
        <v>69649573.030000001</v>
      </c>
      <c r="KQ24" s="603">
        <v>12609087.859999999</v>
      </c>
      <c r="KR24" s="603">
        <v>12739410.48</v>
      </c>
      <c r="KS24" s="603">
        <v>88257728.75</v>
      </c>
      <c r="KT24" s="603">
        <v>14485351.25</v>
      </c>
      <c r="KU24" s="603">
        <v>20167880.5</v>
      </c>
      <c r="KV24" s="603">
        <v>56447380</v>
      </c>
      <c r="KW24" s="603">
        <v>13866688</v>
      </c>
      <c r="KX24" s="603">
        <v>21063443.25</v>
      </c>
      <c r="KY24" s="603">
        <v>159448426.22999999</v>
      </c>
      <c r="KZ24" s="603">
        <v>24211288.130000003</v>
      </c>
      <c r="LA24" s="603">
        <v>124927352.36000001</v>
      </c>
      <c r="LB24" s="603">
        <v>11273348.5</v>
      </c>
      <c r="LC24" s="603">
        <v>16613470.9</v>
      </c>
      <c r="LD24" s="603">
        <v>47240536.329999998</v>
      </c>
      <c r="LE24" s="603">
        <v>26106648.5</v>
      </c>
      <c r="LF24" s="603">
        <v>24950552</v>
      </c>
      <c r="LG24" s="603">
        <v>24096870.800000001</v>
      </c>
      <c r="LH24" s="603">
        <v>14077373.210000001</v>
      </c>
      <c r="LI24" s="603">
        <v>284383154.18000001</v>
      </c>
      <c r="LJ24" s="603">
        <v>62768010.340000004</v>
      </c>
      <c r="LK24" s="603">
        <v>82394989.780000001</v>
      </c>
      <c r="LL24" s="603">
        <v>73197150.519999996</v>
      </c>
      <c r="LM24" s="603">
        <v>20998573.02</v>
      </c>
      <c r="LN24" s="603">
        <v>19468702</v>
      </c>
      <c r="LO24" s="603">
        <v>7973532</v>
      </c>
      <c r="LP24" s="603">
        <v>22305370.870000001</v>
      </c>
      <c r="LQ24" s="603">
        <v>11892900</v>
      </c>
      <c r="LR24" s="603">
        <v>23736968.23</v>
      </c>
      <c r="LS24" s="603">
        <v>10983508.77</v>
      </c>
      <c r="LT24" s="603">
        <v>74241363.019999996</v>
      </c>
      <c r="LU24" s="603">
        <v>13603350.02</v>
      </c>
      <c r="LV24" s="603">
        <v>8894035</v>
      </c>
      <c r="LW24" s="603">
        <v>270581992.53999996</v>
      </c>
      <c r="LX24" s="603">
        <v>109138383.92999999</v>
      </c>
      <c r="LY24" s="603">
        <v>237843945.23000002</v>
      </c>
      <c r="LZ24" s="603">
        <v>76396698.50999999</v>
      </c>
      <c r="MA24" s="603">
        <v>26853679.380000003</v>
      </c>
      <c r="MB24" s="603">
        <v>36611494.729999997</v>
      </c>
      <c r="MC24" s="603">
        <v>21706194</v>
      </c>
      <c r="MD24" s="603">
        <v>17281902.98</v>
      </c>
      <c r="ME24" s="603">
        <v>23255007.710000001</v>
      </c>
      <c r="MF24" s="603">
        <v>20361393</v>
      </c>
      <c r="MG24" s="603">
        <v>47234694.600000001</v>
      </c>
      <c r="MH24" s="603">
        <v>18024348.149999999</v>
      </c>
      <c r="MI24" s="603">
        <v>290718182.53000003</v>
      </c>
      <c r="MJ24" s="603">
        <v>15644199.580000002</v>
      </c>
      <c r="MK24" s="603">
        <v>11042558.83</v>
      </c>
      <c r="ML24" s="603">
        <v>10588419</v>
      </c>
      <c r="MM24" s="603">
        <v>10219299.25</v>
      </c>
      <c r="MN24" s="603">
        <v>22029499.359999999</v>
      </c>
      <c r="MO24" s="603">
        <v>16335408.27</v>
      </c>
      <c r="MP24" s="603">
        <v>14052489.5</v>
      </c>
      <c r="MQ24" s="603">
        <v>29481237</v>
      </c>
      <c r="MR24" s="603">
        <v>16405898.219999999</v>
      </c>
      <c r="MS24" s="603">
        <v>16798215.75</v>
      </c>
      <c r="MT24" s="603">
        <v>11384274.199999999</v>
      </c>
      <c r="MU24" s="603">
        <v>218049797.06999999</v>
      </c>
      <c r="MV24" s="603">
        <v>21917911</v>
      </c>
      <c r="MW24" s="603">
        <v>25125125.859999999</v>
      </c>
      <c r="MX24" s="603">
        <v>30797047.510000002</v>
      </c>
      <c r="MY24" s="603">
        <v>18294176.25</v>
      </c>
      <c r="MZ24" s="603">
        <v>16178933</v>
      </c>
      <c r="NA24" s="603">
        <v>49402405.399999999</v>
      </c>
      <c r="NB24" s="603">
        <v>36978292</v>
      </c>
      <c r="NC24" s="603">
        <v>18246898</v>
      </c>
      <c r="ND24" s="603">
        <v>8357210</v>
      </c>
      <c r="NE24" s="603">
        <v>7254262</v>
      </c>
      <c r="NF24" s="603">
        <v>388511860.16000003</v>
      </c>
      <c r="NG24" s="603">
        <v>55235480.700000003</v>
      </c>
      <c r="NH24" s="603">
        <v>14761171.75</v>
      </c>
      <c r="NI24" s="603">
        <v>145762106.63</v>
      </c>
      <c r="NJ24" s="603">
        <v>13935180.970000001</v>
      </c>
      <c r="NK24" s="603">
        <v>38187774.049999997</v>
      </c>
      <c r="NL24" s="603">
        <v>72991022.629999995</v>
      </c>
      <c r="NM24" s="603">
        <v>60371031.950000003</v>
      </c>
      <c r="NN24" s="603">
        <v>10795265.16</v>
      </c>
      <c r="NO24" s="603">
        <v>34834365.509999998</v>
      </c>
      <c r="NP24" s="603">
        <v>22338547</v>
      </c>
      <c r="NQ24" s="603">
        <v>16826182.450000003</v>
      </c>
      <c r="NR24" s="603">
        <v>95579146</v>
      </c>
      <c r="NS24" s="603">
        <v>14209007.75</v>
      </c>
      <c r="NT24" s="603">
        <v>12825696</v>
      </c>
      <c r="NU24" s="603">
        <v>12993557.5</v>
      </c>
      <c r="NV24" s="603">
        <v>9670125.3399999999</v>
      </c>
      <c r="NW24" s="603">
        <v>8241930</v>
      </c>
      <c r="NX24" s="603">
        <v>10316802.25</v>
      </c>
      <c r="NY24" s="603">
        <v>167443542.93000001</v>
      </c>
      <c r="NZ24" s="603">
        <v>93905415.74000001</v>
      </c>
      <c r="OA24" s="603">
        <v>14233576.710000001</v>
      </c>
      <c r="OB24" s="603">
        <v>10631734.4</v>
      </c>
      <c r="OC24" s="603">
        <v>11314394.99</v>
      </c>
      <c r="OD24" s="603">
        <v>20727166.420000002</v>
      </c>
      <c r="OE24" s="603">
        <v>9343831.1699999999</v>
      </c>
      <c r="OF24" s="603">
        <v>244574563.69</v>
      </c>
      <c r="OG24" s="603">
        <v>62695559.359999999</v>
      </c>
      <c r="OH24" s="603">
        <v>20171781.120000001</v>
      </c>
      <c r="OI24" s="603">
        <v>54128881.990000002</v>
      </c>
      <c r="OJ24" s="603">
        <v>15949227.5</v>
      </c>
      <c r="OK24" s="603">
        <v>19737851.219999999</v>
      </c>
      <c r="OL24" s="603">
        <v>24280895.75</v>
      </c>
      <c r="OM24" s="603">
        <v>11142400.82</v>
      </c>
      <c r="ON24" s="603">
        <v>10498828.76</v>
      </c>
      <c r="OO24" s="603">
        <v>248005858.62000003</v>
      </c>
      <c r="OP24" s="603">
        <v>53922168.189999998</v>
      </c>
      <c r="OQ24" s="603">
        <v>103063048.46000001</v>
      </c>
      <c r="OR24" s="603">
        <v>29153278</v>
      </c>
      <c r="OS24" s="603">
        <v>27673771.140000001</v>
      </c>
      <c r="OT24" s="603">
        <v>16326213.18</v>
      </c>
      <c r="OU24" s="603">
        <v>143813857.03999999</v>
      </c>
      <c r="OV24" s="603">
        <v>14585613.26</v>
      </c>
      <c r="OW24" s="603">
        <v>16226896.5</v>
      </c>
      <c r="OX24" s="603">
        <v>25136240.170000002</v>
      </c>
      <c r="OY24" s="603">
        <v>25818730.870000001</v>
      </c>
      <c r="OZ24" s="603">
        <v>65601081.57</v>
      </c>
      <c r="PA24" s="603">
        <v>16790219.25</v>
      </c>
      <c r="PB24" s="603">
        <v>14350482.810000001</v>
      </c>
      <c r="PC24" s="603">
        <v>9789934.1400000006</v>
      </c>
      <c r="PD24" s="603">
        <v>214027981.93000001</v>
      </c>
      <c r="PE24" s="603">
        <v>13448615.75</v>
      </c>
      <c r="PF24" s="603">
        <v>42628812.379999995</v>
      </c>
      <c r="PG24" s="603">
        <v>10022753.75</v>
      </c>
      <c r="PH24" s="603">
        <v>23259831.25</v>
      </c>
      <c r="PI24" s="603">
        <v>56919897.600000001</v>
      </c>
      <c r="PJ24" s="603">
        <v>15391790</v>
      </c>
      <c r="PK24" s="603">
        <v>13982316.939999999</v>
      </c>
      <c r="PL24" s="603">
        <v>23351171.350000001</v>
      </c>
      <c r="PM24" s="603">
        <v>20001652.740000002</v>
      </c>
      <c r="PN24" s="603">
        <v>19886025.509999998</v>
      </c>
      <c r="PO24" s="603">
        <v>37374188.640000001</v>
      </c>
      <c r="PP24" s="603">
        <v>12210327.5</v>
      </c>
      <c r="PQ24" s="603">
        <v>63134967.270000003</v>
      </c>
      <c r="PR24" s="603">
        <v>15157627.58</v>
      </c>
      <c r="PS24" s="603">
        <v>8927842.379999999</v>
      </c>
      <c r="PT24" s="603">
        <v>10868085.789999999</v>
      </c>
      <c r="PU24" s="603">
        <v>12804702.48</v>
      </c>
      <c r="PV24" s="603">
        <v>533254088.51999998</v>
      </c>
      <c r="PW24" s="603">
        <v>17500045.34</v>
      </c>
      <c r="PX24" s="603">
        <v>14775233.75</v>
      </c>
      <c r="PY24" s="603">
        <v>25838409.25</v>
      </c>
      <c r="PZ24" s="603">
        <v>103742683.95</v>
      </c>
      <c r="QA24" s="603">
        <v>26913640.91</v>
      </c>
      <c r="QB24" s="603">
        <v>37110286</v>
      </c>
      <c r="QC24" s="603">
        <v>15018975</v>
      </c>
      <c r="QD24" s="603">
        <v>52016511.710000001</v>
      </c>
      <c r="QE24" s="603">
        <v>11268341.75</v>
      </c>
      <c r="QF24" s="603">
        <v>39883772.700000003</v>
      </c>
      <c r="QG24" s="603">
        <v>12835259.5</v>
      </c>
      <c r="QH24" s="603">
        <v>16091431.4</v>
      </c>
      <c r="QI24" s="603">
        <v>26510394</v>
      </c>
      <c r="QJ24" s="603">
        <v>31343105.5</v>
      </c>
      <c r="QK24" s="603">
        <v>29048518.5</v>
      </c>
      <c r="QL24" s="603">
        <v>13363476</v>
      </c>
      <c r="QM24" s="603">
        <v>14142607.5</v>
      </c>
      <c r="QN24" s="603">
        <v>11826783.32</v>
      </c>
      <c r="QO24" s="603">
        <v>43964049.519999996</v>
      </c>
      <c r="QP24" s="603">
        <v>50328345.870000005</v>
      </c>
      <c r="QQ24" s="603">
        <v>12975022.510000002</v>
      </c>
      <c r="QR24" s="603">
        <v>7231744</v>
      </c>
      <c r="QS24" s="603">
        <v>8986068.9399999995</v>
      </c>
      <c r="QT24" s="603">
        <v>6719700</v>
      </c>
      <c r="QU24" s="603">
        <v>7047731.4299999997</v>
      </c>
      <c r="QV24" s="603">
        <v>253688962.09999999</v>
      </c>
      <c r="QW24" s="603">
        <v>11079338.199999999</v>
      </c>
      <c r="QX24" s="603">
        <v>38689734.82</v>
      </c>
      <c r="QY24" s="603">
        <v>21899539.07</v>
      </c>
      <c r="QZ24" s="603">
        <v>20587812.189999998</v>
      </c>
      <c r="RA24" s="603">
        <v>51806550</v>
      </c>
      <c r="RB24" s="603">
        <v>18451065.98</v>
      </c>
      <c r="RC24" s="603">
        <v>40079173</v>
      </c>
      <c r="RD24" s="603">
        <v>38806325.25</v>
      </c>
      <c r="RE24" s="603">
        <v>13157172.5</v>
      </c>
      <c r="RF24" s="603">
        <v>17349130</v>
      </c>
      <c r="RG24" s="603">
        <v>12378762.57</v>
      </c>
      <c r="RH24" s="603">
        <v>10686760.25</v>
      </c>
      <c r="RI24" s="603">
        <v>386510017.06999999</v>
      </c>
      <c r="RJ24" s="603">
        <v>47812341.979999997</v>
      </c>
      <c r="RK24" s="603">
        <v>16217628</v>
      </c>
      <c r="RL24" s="603">
        <v>24832784.219999999</v>
      </c>
      <c r="RM24" s="603">
        <v>18646912.07</v>
      </c>
      <c r="RN24" s="603">
        <v>22478934.630000003</v>
      </c>
      <c r="RO24" s="603">
        <v>61589301.799999997</v>
      </c>
      <c r="RP24" s="603">
        <v>14856235.699999999</v>
      </c>
      <c r="RQ24" s="603">
        <v>20556862.329999998</v>
      </c>
      <c r="RR24" s="603">
        <v>51838100.670000002</v>
      </c>
      <c r="RS24" s="603">
        <v>57838013.559999995</v>
      </c>
      <c r="RT24" s="603">
        <v>11616649.17</v>
      </c>
      <c r="RU24" s="603">
        <v>11870448.189999999</v>
      </c>
      <c r="RV24" s="603">
        <v>16356327.109999999</v>
      </c>
      <c r="RW24" s="603">
        <v>12492594.58</v>
      </c>
      <c r="RX24" s="603">
        <v>14059626.609999999</v>
      </c>
      <c r="RY24" s="603">
        <v>13878276.5</v>
      </c>
      <c r="RZ24" s="603">
        <v>11069179</v>
      </c>
      <c r="SA24" s="603">
        <v>8411650.7199999988</v>
      </c>
      <c r="SB24" s="603">
        <v>13592965</v>
      </c>
      <c r="SC24" s="603">
        <v>136282935.03999999</v>
      </c>
      <c r="SD24" s="603">
        <v>12190261</v>
      </c>
      <c r="SE24" s="603">
        <v>13420252.529999999</v>
      </c>
      <c r="SF24" s="603">
        <v>13105211.25</v>
      </c>
      <c r="SG24" s="603">
        <v>9543498.3200000003</v>
      </c>
      <c r="SH24" s="603">
        <v>14392740.16</v>
      </c>
      <c r="SI24" s="603">
        <v>22300045.259999998</v>
      </c>
      <c r="SJ24" s="603">
        <v>29018477.719999999</v>
      </c>
      <c r="SK24" s="603">
        <v>14360048.370000001</v>
      </c>
      <c r="SL24" s="603">
        <v>17145175.240000002</v>
      </c>
      <c r="SM24" s="603">
        <v>38734927.380000003</v>
      </c>
      <c r="SN24" s="603">
        <v>7335660.5999999996</v>
      </c>
      <c r="SO24" s="603">
        <v>89929769.790000007</v>
      </c>
      <c r="SP24" s="603">
        <v>17790013.399999999</v>
      </c>
      <c r="SQ24" s="603">
        <v>29198020.600000001</v>
      </c>
      <c r="SR24" s="603">
        <v>35980979.920000002</v>
      </c>
      <c r="SS24" s="603">
        <v>16296448.26</v>
      </c>
      <c r="ST24" s="603">
        <v>18791555</v>
      </c>
      <c r="SU24" s="603">
        <v>16684284.75</v>
      </c>
      <c r="SV24" s="603">
        <v>11075209.26</v>
      </c>
      <c r="SW24" s="603">
        <v>147090622.25</v>
      </c>
      <c r="SX24" s="603">
        <v>12969280.01</v>
      </c>
      <c r="SY24" s="603">
        <v>21642849</v>
      </c>
      <c r="SZ24" s="603">
        <v>20312504.740000002</v>
      </c>
      <c r="TA24" s="603">
        <v>11197689</v>
      </c>
      <c r="TB24" s="603">
        <v>11524506.5</v>
      </c>
      <c r="TC24" s="603">
        <v>13705406.5</v>
      </c>
      <c r="TD24" s="603">
        <v>43092621.060000002</v>
      </c>
      <c r="TE24" s="603">
        <v>14601318.25</v>
      </c>
      <c r="TF24" s="603">
        <v>15067522.48</v>
      </c>
      <c r="TG24" s="603">
        <v>23029819.100000001</v>
      </c>
      <c r="TH24" s="603">
        <v>26776214.75</v>
      </c>
      <c r="TI24" s="603">
        <v>15016293.310000001</v>
      </c>
      <c r="TJ24" s="603">
        <v>11692996.060000001</v>
      </c>
      <c r="TK24" s="603">
        <v>291065103.40000004</v>
      </c>
      <c r="TL24" s="603">
        <v>17429075</v>
      </c>
      <c r="TM24" s="603">
        <v>13045133.65</v>
      </c>
      <c r="TN24" s="603">
        <v>27592746.630000003</v>
      </c>
      <c r="TO24" s="603">
        <v>30613235.640000001</v>
      </c>
      <c r="TP24" s="603">
        <v>16709063.52</v>
      </c>
      <c r="TQ24" s="603">
        <v>8632406</v>
      </c>
      <c r="TR24" s="603">
        <v>62026602.060000002</v>
      </c>
      <c r="TS24" s="603">
        <v>14497491.42</v>
      </c>
      <c r="TT24" s="603">
        <v>22275716.52</v>
      </c>
      <c r="TU24" s="603">
        <v>23660873.740000002</v>
      </c>
      <c r="TV24" s="603">
        <v>14732934</v>
      </c>
      <c r="TW24" s="603">
        <v>10782967.129999999</v>
      </c>
      <c r="TX24" s="603">
        <v>13774073</v>
      </c>
      <c r="TY24" s="603">
        <v>13096330.4</v>
      </c>
      <c r="TZ24" s="603">
        <v>12707445.5</v>
      </c>
      <c r="UA24" s="603">
        <v>77483325.890000001</v>
      </c>
      <c r="UB24" s="603">
        <v>13487832.34</v>
      </c>
      <c r="UC24" s="603">
        <v>144365338.06999999</v>
      </c>
      <c r="UD24" s="603">
        <v>43927614.68</v>
      </c>
      <c r="UE24" s="603">
        <v>13527861.209999999</v>
      </c>
      <c r="UF24" s="603">
        <v>18059778.240000002</v>
      </c>
      <c r="UG24" s="603">
        <v>99813754.329999998</v>
      </c>
      <c r="UH24" s="603">
        <v>12955994</v>
      </c>
      <c r="UI24" s="603">
        <v>10202883</v>
      </c>
      <c r="UJ24" s="603">
        <v>15225837</v>
      </c>
      <c r="UK24" s="603">
        <v>12611728.260000002</v>
      </c>
      <c r="UL24" s="603">
        <v>107204011.47</v>
      </c>
      <c r="UM24" s="603">
        <v>27997652.259999998</v>
      </c>
      <c r="UN24" s="603">
        <v>18106937</v>
      </c>
      <c r="UO24" s="603">
        <v>31098749.140000001</v>
      </c>
      <c r="UP24" s="603">
        <v>22256741.629999999</v>
      </c>
      <c r="UQ24" s="603">
        <v>15538936.439999999</v>
      </c>
      <c r="UR24" s="603">
        <v>490205751.43000007</v>
      </c>
      <c r="US24" s="603">
        <v>20183227.289999999</v>
      </c>
      <c r="UT24" s="603">
        <v>19566402.740000002</v>
      </c>
      <c r="UU24" s="603">
        <v>79800988.289999992</v>
      </c>
      <c r="UV24" s="603">
        <v>4403410</v>
      </c>
      <c r="UW24" s="603">
        <v>15880644.65</v>
      </c>
      <c r="UX24" s="603">
        <v>48289968.579999998</v>
      </c>
      <c r="UY24" s="603">
        <v>11834444.75</v>
      </c>
      <c r="UZ24" s="603">
        <v>12854786.699999999</v>
      </c>
      <c r="VA24" s="603">
        <v>14694207.48</v>
      </c>
      <c r="VB24" s="603">
        <v>19537372</v>
      </c>
      <c r="VC24" s="603">
        <v>46850640.149999999</v>
      </c>
      <c r="VD24" s="603">
        <v>24917687.490000002</v>
      </c>
      <c r="VE24" s="603">
        <v>37478326.5</v>
      </c>
      <c r="VF24" s="603">
        <v>14096524.800000001</v>
      </c>
      <c r="VG24" s="603">
        <v>12627991</v>
      </c>
      <c r="VH24" s="603">
        <v>13588922</v>
      </c>
      <c r="VI24" s="603">
        <v>11799660.5</v>
      </c>
      <c r="VJ24" s="603">
        <v>53584534.129999995</v>
      </c>
      <c r="VK24" s="603">
        <v>10673860.67</v>
      </c>
      <c r="VL24" s="603">
        <v>9074374.9800000004</v>
      </c>
      <c r="VM24" s="603">
        <v>9254742</v>
      </c>
      <c r="VN24" s="603">
        <v>217115319.29000002</v>
      </c>
      <c r="VO24" s="603">
        <v>17012989.25</v>
      </c>
      <c r="VP24" s="603">
        <v>15394779.789999999</v>
      </c>
      <c r="VQ24" s="603">
        <v>29104091.210000001</v>
      </c>
      <c r="VR24" s="603">
        <v>39230401.140000001</v>
      </c>
      <c r="VS24" s="603">
        <v>31095824.329999998</v>
      </c>
      <c r="VT24" s="603">
        <v>19106100.280000001</v>
      </c>
      <c r="VU24" s="603">
        <v>14994656.25</v>
      </c>
      <c r="VV24" s="603">
        <v>18110823</v>
      </c>
      <c r="VW24" s="603">
        <v>68904543.5</v>
      </c>
      <c r="VX24" s="603">
        <v>15891351</v>
      </c>
      <c r="VY24" s="603">
        <v>34268882.280000001</v>
      </c>
      <c r="VZ24" s="603">
        <v>21400153.75</v>
      </c>
      <c r="WA24" s="603">
        <v>14803750.949999999</v>
      </c>
      <c r="WB24" s="603">
        <v>12780377.17</v>
      </c>
      <c r="WC24" s="603">
        <v>708902995.07000005</v>
      </c>
      <c r="WD24" s="603">
        <v>38234993.899999999</v>
      </c>
      <c r="WE24" s="603">
        <v>25939804.5</v>
      </c>
      <c r="WF24" s="603">
        <v>20831979.5</v>
      </c>
      <c r="WG24" s="603">
        <v>12741086</v>
      </c>
      <c r="WH24" s="603">
        <v>24162995.5</v>
      </c>
      <c r="WI24" s="603">
        <v>47681402.75</v>
      </c>
      <c r="WJ24" s="603">
        <v>42204224.5</v>
      </c>
      <c r="WK24" s="603">
        <v>23356618.259999998</v>
      </c>
      <c r="WL24" s="603">
        <v>32470117.030000001</v>
      </c>
      <c r="WM24" s="603">
        <v>18692239.75</v>
      </c>
      <c r="WN24" s="603">
        <v>69886274.450000003</v>
      </c>
      <c r="WO24" s="603">
        <v>24523465.23</v>
      </c>
      <c r="WP24" s="603">
        <v>28686851.649999999</v>
      </c>
      <c r="WQ24" s="603">
        <v>68889276.790000007</v>
      </c>
      <c r="WR24" s="603">
        <v>22435800</v>
      </c>
      <c r="WS24" s="603">
        <v>29460450.5</v>
      </c>
      <c r="WT24" s="603">
        <v>31982806.120000001</v>
      </c>
      <c r="WU24" s="603">
        <v>14341627.710000001</v>
      </c>
      <c r="WV24" s="603">
        <v>40964542.469999999</v>
      </c>
      <c r="WW24" s="603">
        <v>107135133.41000001</v>
      </c>
      <c r="WX24" s="603">
        <v>21902748</v>
      </c>
      <c r="WY24" s="603">
        <v>17154136</v>
      </c>
      <c r="WZ24" s="603">
        <v>10815649</v>
      </c>
      <c r="XA24" s="603">
        <v>16872196</v>
      </c>
      <c r="XB24" s="603">
        <v>15062431.039999999</v>
      </c>
      <c r="XC24" s="603">
        <v>13901238</v>
      </c>
      <c r="XD24" s="603">
        <v>13131991.25</v>
      </c>
      <c r="XE24" s="603">
        <v>83844704.5</v>
      </c>
      <c r="XF24" s="603">
        <v>11048485</v>
      </c>
      <c r="XG24" s="603">
        <v>7855900</v>
      </c>
      <c r="XH24" s="603">
        <v>8934533.370000001</v>
      </c>
      <c r="XI24" s="603">
        <v>10214961</v>
      </c>
      <c r="XJ24" s="603">
        <v>403427306.43000001</v>
      </c>
      <c r="XK24" s="603">
        <v>32804150.699999999</v>
      </c>
      <c r="XL24" s="603">
        <v>28172916.09</v>
      </c>
      <c r="XM24" s="603">
        <v>126428047.86</v>
      </c>
      <c r="XN24" s="603">
        <v>25194621.32</v>
      </c>
      <c r="XO24" s="603">
        <v>36405729.920000002</v>
      </c>
      <c r="XP24" s="603">
        <v>53894271.920000002</v>
      </c>
      <c r="XQ24" s="603">
        <v>27624333.060000002</v>
      </c>
      <c r="XR24" s="603">
        <v>25952955.100000001</v>
      </c>
      <c r="XS24" s="603">
        <v>56238966.130000003</v>
      </c>
      <c r="XT24" s="603">
        <v>42549357.119999997</v>
      </c>
      <c r="XU24" s="603">
        <v>15630364.43</v>
      </c>
      <c r="XV24" s="603">
        <v>16835228.370000001</v>
      </c>
      <c r="XW24" s="603">
        <v>23448598.469999999</v>
      </c>
      <c r="XX24" s="603">
        <v>18744726.23</v>
      </c>
      <c r="XY24" s="603">
        <v>15627289.75</v>
      </c>
      <c r="XZ24" s="603">
        <v>14110228.27</v>
      </c>
      <c r="YA24" s="603">
        <v>16115666.870000001</v>
      </c>
      <c r="YB24" s="603">
        <v>15186141.370000001</v>
      </c>
      <c r="YC24" s="603">
        <v>16276849.710000001</v>
      </c>
      <c r="YD24" s="603">
        <v>15162741</v>
      </c>
      <c r="YE24" s="603">
        <v>13043735.870000001</v>
      </c>
      <c r="YF24" s="603">
        <v>17729997.050000001</v>
      </c>
      <c r="YG24" s="603">
        <v>343125544.50999999</v>
      </c>
      <c r="YH24" s="603">
        <v>21690510</v>
      </c>
      <c r="YI24" s="603">
        <v>43122278</v>
      </c>
      <c r="YJ24" s="603">
        <v>16470469.07</v>
      </c>
      <c r="YK24" s="603">
        <v>84787831.930000007</v>
      </c>
      <c r="YL24" s="603">
        <v>27859964.75</v>
      </c>
      <c r="YM24" s="603">
        <v>46954697.509999998</v>
      </c>
      <c r="YN24" s="603">
        <v>12938592</v>
      </c>
      <c r="YO24" s="603">
        <v>87951318.24000001</v>
      </c>
      <c r="YP24" s="603">
        <v>55003704</v>
      </c>
      <c r="YQ24" s="603">
        <v>28119185</v>
      </c>
      <c r="YR24" s="603">
        <v>21798210.380000003</v>
      </c>
      <c r="YS24" s="603">
        <v>14128835</v>
      </c>
      <c r="YT24" s="603">
        <v>17646472.379999999</v>
      </c>
      <c r="YU24" s="603">
        <v>8644321</v>
      </c>
      <c r="YV24" s="603">
        <v>11728807.65</v>
      </c>
      <c r="YW24" s="603">
        <v>13237599.77</v>
      </c>
      <c r="YX24" s="603">
        <v>123699964.21000001</v>
      </c>
      <c r="YY24" s="603">
        <v>20318910.219999999</v>
      </c>
      <c r="YZ24" s="603">
        <v>15831321</v>
      </c>
      <c r="ZA24" s="603">
        <v>16654240</v>
      </c>
      <c r="ZB24" s="603">
        <v>17440036.879999999</v>
      </c>
      <c r="ZC24" s="603">
        <v>11642835</v>
      </c>
      <c r="ZD24" s="603">
        <v>14181656</v>
      </c>
      <c r="ZE24" s="603">
        <v>141716656.16</v>
      </c>
      <c r="ZF24" s="603">
        <v>9838666.0999999996</v>
      </c>
      <c r="ZG24" s="603">
        <v>19630374.780000001</v>
      </c>
      <c r="ZH24" s="603">
        <v>20828925.920000002</v>
      </c>
      <c r="ZI24" s="603">
        <v>10618269.870000001</v>
      </c>
      <c r="ZJ24" s="603">
        <v>19345660.600000001</v>
      </c>
      <c r="ZK24" s="603">
        <v>10718513.57</v>
      </c>
      <c r="ZL24" s="603">
        <v>11010178.870000001</v>
      </c>
      <c r="ZM24" s="603">
        <v>40559227.409999996</v>
      </c>
      <c r="ZN24" s="603">
        <v>320974593.12</v>
      </c>
      <c r="ZO24" s="603">
        <v>13814506.870000001</v>
      </c>
      <c r="ZP24" s="603">
        <v>26960697.149999999</v>
      </c>
      <c r="ZQ24" s="603">
        <v>79613532.210000008</v>
      </c>
      <c r="ZR24" s="603">
        <v>42508958.280000001</v>
      </c>
      <c r="ZS24" s="603">
        <v>14859537.390000001</v>
      </c>
      <c r="ZT24" s="603">
        <v>20601689.52</v>
      </c>
      <c r="ZU24" s="603">
        <v>32599591.699999999</v>
      </c>
      <c r="ZV24" s="603">
        <v>31043411.920000002</v>
      </c>
      <c r="ZW24" s="603">
        <v>43654220.719999999</v>
      </c>
      <c r="ZX24" s="603">
        <v>10333313</v>
      </c>
      <c r="ZY24" s="603">
        <v>13867771</v>
      </c>
      <c r="ZZ24" s="603">
        <v>15645147.359999999</v>
      </c>
      <c r="AAA24" s="603">
        <v>18053867.5</v>
      </c>
      <c r="AAB24" s="603">
        <v>14328827.83</v>
      </c>
      <c r="AAC24" s="603">
        <v>16029696.49</v>
      </c>
      <c r="AAD24" s="603">
        <v>21224201.979999997</v>
      </c>
      <c r="AAE24" s="603">
        <v>11155106.76</v>
      </c>
      <c r="AAF24" s="603">
        <v>12259397.130000001</v>
      </c>
      <c r="AAG24" s="603">
        <v>10001295.76</v>
      </c>
      <c r="AAH24" s="603">
        <v>10010305.5</v>
      </c>
      <c r="AAI24" s="603">
        <v>7986504</v>
      </c>
      <c r="AAJ24" s="603">
        <v>119504969.21000001</v>
      </c>
      <c r="AAK24" s="603">
        <v>16532152.5</v>
      </c>
      <c r="AAL24" s="603">
        <v>19744757.5</v>
      </c>
      <c r="AAM24" s="603">
        <v>14404007</v>
      </c>
      <c r="AAN24" s="603">
        <v>14343547</v>
      </c>
      <c r="AAO24" s="603">
        <v>24052056</v>
      </c>
      <c r="AAP24" s="603">
        <v>13129425</v>
      </c>
      <c r="AAQ24" s="603">
        <v>525897952.10000002</v>
      </c>
      <c r="AAR24" s="603">
        <v>23047301.449999999</v>
      </c>
      <c r="AAS24" s="603">
        <v>16139724.75</v>
      </c>
      <c r="AAT24" s="603">
        <v>37333441</v>
      </c>
      <c r="AAU24" s="603">
        <v>25394490.77</v>
      </c>
      <c r="AAV24" s="603">
        <v>23068853</v>
      </c>
      <c r="AAW24" s="603">
        <v>25971254.93</v>
      </c>
      <c r="AAX24" s="603">
        <v>32854542.510000002</v>
      </c>
      <c r="AAY24" s="603">
        <v>59707062.5</v>
      </c>
      <c r="AAZ24" s="603">
        <v>19738428.859999999</v>
      </c>
      <c r="ABA24" s="603">
        <v>26232190.689999998</v>
      </c>
      <c r="ABB24" s="603">
        <v>91186933.430000007</v>
      </c>
      <c r="ABC24" s="603">
        <v>56635658</v>
      </c>
      <c r="ABD24" s="603">
        <v>12168466</v>
      </c>
      <c r="ABE24" s="603">
        <v>17258569.600000001</v>
      </c>
      <c r="ABF24" s="603">
        <v>16762525.369999999</v>
      </c>
      <c r="ABG24" s="603">
        <v>13983657.26</v>
      </c>
      <c r="ABH24" s="603">
        <v>21764059.75</v>
      </c>
      <c r="ABI24" s="603">
        <v>11763197</v>
      </c>
      <c r="ABJ24" s="603">
        <v>120787342.31999999</v>
      </c>
      <c r="ABK24" s="603">
        <v>83022494.75999999</v>
      </c>
      <c r="ABL24" s="603">
        <v>13198989</v>
      </c>
      <c r="ABM24" s="603">
        <v>12380668</v>
      </c>
      <c r="ABN24" s="603">
        <v>12949704</v>
      </c>
      <c r="ABO24" s="603">
        <v>11239965.039999999</v>
      </c>
      <c r="ABP24" s="603">
        <v>9253745</v>
      </c>
      <c r="ABQ24" s="603">
        <v>136247809.65000001</v>
      </c>
      <c r="ABR24" s="603">
        <v>18816499.420000002</v>
      </c>
      <c r="ABS24" s="603">
        <v>18126671.719999999</v>
      </c>
      <c r="ABT24" s="603">
        <v>24706894.640000001</v>
      </c>
      <c r="ABU24" s="603">
        <v>21581067.07</v>
      </c>
      <c r="ABV24" s="603">
        <v>17257537.84</v>
      </c>
      <c r="ABW24" s="603">
        <v>12979018</v>
      </c>
      <c r="ABX24" s="603">
        <v>17179065.5</v>
      </c>
      <c r="ABY24" s="603">
        <v>9800302.5199999996</v>
      </c>
      <c r="ABZ24" s="603">
        <v>158789702.56999999</v>
      </c>
      <c r="ACA24" s="603">
        <v>8858949.5</v>
      </c>
      <c r="ACB24" s="603">
        <v>22157256.869999997</v>
      </c>
      <c r="ACC24" s="603">
        <v>12465391.880000001</v>
      </c>
      <c r="ACD24" s="603">
        <v>12160841.25</v>
      </c>
      <c r="ACE24" s="603">
        <v>46029459.5</v>
      </c>
      <c r="ACF24" s="603">
        <v>12879165.5</v>
      </c>
      <c r="ACG24" s="603">
        <v>14126412.5</v>
      </c>
      <c r="ACH24" s="603">
        <v>12259879.15</v>
      </c>
      <c r="ACI24" s="603">
        <v>29933683</v>
      </c>
      <c r="ACJ24" s="603">
        <v>9625080.870000001</v>
      </c>
      <c r="ACK24" s="603">
        <v>335727700.70999998</v>
      </c>
      <c r="ACL24" s="603">
        <v>18812450.939999998</v>
      </c>
      <c r="ACM24" s="603">
        <v>20632119.170000002</v>
      </c>
      <c r="ACN24" s="603">
        <v>29792390.990000002</v>
      </c>
      <c r="ACO24" s="603">
        <v>14046990</v>
      </c>
      <c r="ACP24" s="603">
        <v>20707775</v>
      </c>
      <c r="ACQ24" s="603">
        <v>21158278</v>
      </c>
      <c r="ACR24" s="603">
        <v>85325691.150000006</v>
      </c>
      <c r="ACS24" s="603">
        <v>111885760</v>
      </c>
      <c r="ACT24" s="603">
        <v>16756150</v>
      </c>
      <c r="ACU24" s="603">
        <v>26019780.120000001</v>
      </c>
      <c r="ACV24" s="603">
        <v>31111996.670000002</v>
      </c>
      <c r="ACW24" s="603">
        <v>20962671.25</v>
      </c>
      <c r="ACX24" s="603">
        <v>103278930.95999998</v>
      </c>
      <c r="ACY24" s="603">
        <v>18295147</v>
      </c>
      <c r="ACZ24" s="603">
        <v>20612961</v>
      </c>
      <c r="ADA24" s="603">
        <v>18113873</v>
      </c>
      <c r="ADB24" s="603">
        <v>13029745</v>
      </c>
      <c r="ADC24" s="603">
        <v>13376750</v>
      </c>
      <c r="ADD24" s="603">
        <v>16182328</v>
      </c>
      <c r="ADE24" s="603">
        <v>12469280.16</v>
      </c>
      <c r="ADF24" s="603">
        <v>9406380.1600000001</v>
      </c>
      <c r="ADG24" s="603">
        <v>16140762.370000001</v>
      </c>
      <c r="ADH24" s="603">
        <v>70986489.549999997</v>
      </c>
      <c r="ADI24" s="603">
        <v>68223825.49000001</v>
      </c>
      <c r="ADJ24" s="603">
        <v>10681826.870000001</v>
      </c>
      <c r="ADK24" s="603">
        <v>9515191.9900000002</v>
      </c>
      <c r="ADL24" s="603">
        <v>14381875.59</v>
      </c>
      <c r="ADM24" s="603">
        <v>6443505.9199999999</v>
      </c>
      <c r="ADN24" s="603">
        <v>13195386.609999999</v>
      </c>
      <c r="ADO24" s="603">
        <v>14238647.859999999</v>
      </c>
      <c r="ADP24" s="603">
        <v>15442829.439999999</v>
      </c>
      <c r="ADQ24" s="603">
        <v>363120318.55000001</v>
      </c>
      <c r="ADR24" s="603">
        <v>41389683.310000002</v>
      </c>
      <c r="ADS24" s="603">
        <v>38235342.310000002</v>
      </c>
      <c r="ADT24" s="603">
        <v>26919019.970000003</v>
      </c>
      <c r="ADU24" s="603">
        <v>84829783.520000011</v>
      </c>
      <c r="ADV24" s="603">
        <v>11063633.310000001</v>
      </c>
      <c r="ADW24" s="603">
        <v>11162758</v>
      </c>
      <c r="ADX24" s="603">
        <v>17252257.640000001</v>
      </c>
      <c r="ADY24" s="603">
        <v>11020450.5</v>
      </c>
      <c r="ADZ24" s="603">
        <v>8412470</v>
      </c>
      <c r="AEA24" s="603">
        <v>338164978.13999999</v>
      </c>
      <c r="AEB24" s="603">
        <v>101359258.77000001</v>
      </c>
      <c r="AEC24" s="603">
        <v>59729704.079999998</v>
      </c>
      <c r="AED24" s="603">
        <v>13273079.41</v>
      </c>
      <c r="AEE24" s="603">
        <v>20563383.75</v>
      </c>
      <c r="AEF24" s="603">
        <v>32085834.289999999</v>
      </c>
      <c r="AEG24" s="603">
        <v>14895793.57</v>
      </c>
      <c r="AEH24" s="603">
        <v>19937507.5</v>
      </c>
      <c r="AEI24" s="603">
        <v>13261461.02</v>
      </c>
      <c r="AEJ24" s="603">
        <v>14359375.23</v>
      </c>
      <c r="AEK24" s="603">
        <v>15093345.92</v>
      </c>
      <c r="AEL24" s="603">
        <v>29372441.890000001</v>
      </c>
      <c r="AEM24" s="603">
        <v>15049111.809999999</v>
      </c>
      <c r="AEN24" s="603">
        <v>15976845.970000001</v>
      </c>
      <c r="AEO24" s="603">
        <v>22422705.280000001</v>
      </c>
      <c r="AEP24" s="603">
        <v>21964245.469999999</v>
      </c>
      <c r="AEQ24" s="603">
        <v>16387872.49</v>
      </c>
      <c r="AER24" s="603">
        <v>36594576.470000006</v>
      </c>
      <c r="AES24" s="603">
        <v>16475187.530000001</v>
      </c>
      <c r="AET24" s="603">
        <v>47507804.899999999</v>
      </c>
      <c r="AEU24" s="603">
        <v>222120183.13</v>
      </c>
      <c r="AEV24" s="603">
        <v>32178139.25</v>
      </c>
      <c r="AEW24" s="603">
        <v>26665030</v>
      </c>
      <c r="AEX24" s="603">
        <v>16880817.600000001</v>
      </c>
      <c r="AEY24" s="603">
        <v>13739364.25</v>
      </c>
      <c r="AEZ24" s="603">
        <v>34110141.280000001</v>
      </c>
      <c r="AFA24" s="603">
        <v>14317462.609999999</v>
      </c>
      <c r="AFB24" s="603">
        <v>16128529.370000001</v>
      </c>
      <c r="AFC24" s="603">
        <v>19506741.75</v>
      </c>
      <c r="AFD24" s="603">
        <v>10037338.609999999</v>
      </c>
      <c r="AFE24" s="603">
        <v>187327374.27000004</v>
      </c>
      <c r="AFF24" s="603">
        <v>94594600.310000002</v>
      </c>
      <c r="AFG24" s="603">
        <v>43025941.939999998</v>
      </c>
      <c r="AFH24" s="603">
        <v>27519629</v>
      </c>
      <c r="AFI24" s="603">
        <v>56330669.829999998</v>
      </c>
      <c r="AFJ24" s="603">
        <v>42541690</v>
      </c>
      <c r="AFK24" s="603">
        <v>26525860</v>
      </c>
      <c r="AFL24" s="603">
        <v>30189597.329999998</v>
      </c>
      <c r="AFM24" s="603">
        <v>21265556.109999999</v>
      </c>
      <c r="AFN24" s="603">
        <v>36998887.129999995</v>
      </c>
      <c r="AFO24" s="603">
        <v>27138292.800000001</v>
      </c>
      <c r="AFP24" s="603">
        <v>26914918.079999998</v>
      </c>
      <c r="AFQ24" s="603">
        <v>30278762</v>
      </c>
      <c r="AFR24" s="603">
        <v>184297974.17000002</v>
      </c>
      <c r="AFS24" s="603">
        <v>42301443.75</v>
      </c>
      <c r="AFT24" s="603">
        <v>26994813.48</v>
      </c>
      <c r="AFU24" s="603">
        <v>26510362.210000001</v>
      </c>
      <c r="AFV24" s="603">
        <v>27778849.75</v>
      </c>
      <c r="AFW24" s="603">
        <v>24031880</v>
      </c>
      <c r="AFX24" s="603">
        <v>16551390</v>
      </c>
      <c r="AFY24" s="603">
        <v>36924151.75</v>
      </c>
      <c r="AFZ24" s="603">
        <v>37154153</v>
      </c>
      <c r="AGA24" s="603">
        <v>16799370</v>
      </c>
      <c r="AGB24" s="603">
        <v>47230612.43</v>
      </c>
      <c r="AGC24" s="603">
        <v>19091372.140000001</v>
      </c>
      <c r="AGD24" s="603">
        <v>168501281.93000001</v>
      </c>
      <c r="AGE24" s="603">
        <v>14572443.879999999</v>
      </c>
      <c r="AGF24" s="603">
        <v>13083566.27</v>
      </c>
      <c r="AGG24" s="603">
        <v>14165635.25</v>
      </c>
      <c r="AGH24" s="603">
        <v>32457497.240000002</v>
      </c>
      <c r="AGI24" s="603">
        <v>19763006.329999998</v>
      </c>
      <c r="AGJ24" s="603">
        <v>11118873.5</v>
      </c>
      <c r="AGK24" s="603">
        <v>13718720.83</v>
      </c>
      <c r="AGL24" s="603">
        <v>10267072.66</v>
      </c>
      <c r="AGM24" s="603">
        <v>13312847.73</v>
      </c>
      <c r="AGN24" s="603">
        <v>12022977.52</v>
      </c>
      <c r="AGO24" s="603">
        <v>261148773.53</v>
      </c>
      <c r="AGP24" s="603">
        <v>63919195.199999996</v>
      </c>
      <c r="AGQ24" s="603">
        <v>32224949.879999999</v>
      </c>
      <c r="AGR24" s="603">
        <v>20590789.23</v>
      </c>
      <c r="AGS24" s="603">
        <v>44669818.539999999</v>
      </c>
      <c r="AGT24" s="603">
        <v>28963916.25</v>
      </c>
      <c r="AGU24" s="603">
        <v>16769005</v>
      </c>
      <c r="AGV24" s="603">
        <v>20707509.829999998</v>
      </c>
      <c r="AGW24" s="603">
        <v>354890605.44</v>
      </c>
      <c r="AGX24" s="603">
        <v>219249540.78</v>
      </c>
      <c r="AGY24" s="603">
        <v>17939310.5</v>
      </c>
      <c r="AGZ24" s="603">
        <v>45659210.799999997</v>
      </c>
      <c r="AHA24" s="603">
        <v>76456625.599999994</v>
      </c>
      <c r="AHB24" s="603">
        <v>41060143.740000002</v>
      </c>
      <c r="AHC24" s="603">
        <v>33708406.25</v>
      </c>
      <c r="AHD24" s="603">
        <v>23603719</v>
      </c>
      <c r="AHE24" s="603">
        <v>11991400.5</v>
      </c>
      <c r="AHF24" s="603">
        <v>23901734.949999999</v>
      </c>
      <c r="AHG24" s="603">
        <v>28410521.609999999</v>
      </c>
      <c r="AHH24" s="603">
        <v>15173317.460000001</v>
      </c>
      <c r="AHI24" s="603">
        <v>16456473.67</v>
      </c>
      <c r="AHJ24" s="603">
        <v>17331788.219999999</v>
      </c>
      <c r="AHK24" s="603">
        <v>17313525</v>
      </c>
      <c r="AHL24" s="603">
        <v>15467388.640000001</v>
      </c>
      <c r="AHM24" s="603">
        <v>14203156.690000001</v>
      </c>
      <c r="AHN24" s="603">
        <v>90376793.180000007</v>
      </c>
      <c r="AHO24" s="603">
        <v>13228230.5</v>
      </c>
      <c r="AHP24" s="603">
        <v>13940781.9</v>
      </c>
      <c r="AHQ24" s="603">
        <v>15146942</v>
      </c>
      <c r="AHR24" s="603">
        <v>34487494.769999996</v>
      </c>
      <c r="AHS24" s="603">
        <v>13774857.25</v>
      </c>
      <c r="AHT24" s="603">
        <v>13143280</v>
      </c>
      <c r="AHU24" s="603">
        <v>0</v>
      </c>
      <c r="AHV24" s="603">
        <v>0</v>
      </c>
      <c r="AHW24" s="603">
        <f t="shared" si="16"/>
        <v>37231918537.409996</v>
      </c>
    </row>
    <row r="25" spans="1:913" x14ac:dyDescent="0.6">
      <c r="A25" s="601">
        <v>24</v>
      </c>
      <c r="B25" s="261" t="s">
        <v>31</v>
      </c>
      <c r="C25" s="260" t="s">
        <v>32</v>
      </c>
      <c r="D25" s="603">
        <v>61799522.019999996</v>
      </c>
      <c r="E25" s="603">
        <v>10506659.1</v>
      </c>
      <c r="F25" s="603">
        <v>11411759.040000001</v>
      </c>
      <c r="G25" s="603">
        <v>4873424.66</v>
      </c>
      <c r="H25" s="603">
        <v>17270204.41</v>
      </c>
      <c r="I25" s="603">
        <v>4316417.4499999993</v>
      </c>
      <c r="J25" s="603">
        <v>29175290.199999999</v>
      </c>
      <c r="K25" s="603">
        <v>7854037.29</v>
      </c>
      <c r="L25" s="603">
        <v>10375559.84</v>
      </c>
      <c r="M25" s="603">
        <v>7984435.4800000004</v>
      </c>
      <c r="N25" s="603">
        <v>5859816.4399999995</v>
      </c>
      <c r="O25" s="603">
        <v>7766911.5899999999</v>
      </c>
      <c r="P25" s="603">
        <v>18284435.300000001</v>
      </c>
      <c r="Q25" s="603">
        <v>7370224.0499999998</v>
      </c>
      <c r="R25" s="603">
        <v>4371744.9800000004</v>
      </c>
      <c r="S25" s="603">
        <v>6164916.5800000001</v>
      </c>
      <c r="T25" s="603">
        <v>8684515.8000000007</v>
      </c>
      <c r="U25" s="603">
        <v>2408361.86</v>
      </c>
      <c r="V25" s="603">
        <v>124938.63</v>
      </c>
      <c r="W25" s="603">
        <v>94668935.11999999</v>
      </c>
      <c r="X25" s="603">
        <v>22598182.100000001</v>
      </c>
      <c r="Y25" s="603">
        <v>4280268.05</v>
      </c>
      <c r="Z25" s="603">
        <v>10200671.9</v>
      </c>
      <c r="AA25" s="603">
        <v>11699472.52</v>
      </c>
      <c r="AB25" s="603">
        <v>12654882.16</v>
      </c>
      <c r="AC25" s="603">
        <v>3252339.0200000005</v>
      </c>
      <c r="AD25" s="603">
        <v>41784044.799999997</v>
      </c>
      <c r="AE25" s="603">
        <v>9827153.7699999996</v>
      </c>
      <c r="AF25" s="603">
        <v>4243560.6400000006</v>
      </c>
      <c r="AG25" s="603">
        <v>19146581.219999999</v>
      </c>
      <c r="AH25" s="603">
        <v>11209421.890000001</v>
      </c>
      <c r="AI25" s="603">
        <v>38175658.460000001</v>
      </c>
      <c r="AJ25" s="603">
        <v>30710805.140000001</v>
      </c>
      <c r="AK25" s="603">
        <v>6455951.4400000004</v>
      </c>
      <c r="AL25" s="603">
        <v>2411841.89</v>
      </c>
      <c r="AM25" s="603">
        <v>5074115.88</v>
      </c>
      <c r="AN25" s="603">
        <v>12330500.42</v>
      </c>
      <c r="AO25" s="603">
        <v>5046592.91</v>
      </c>
      <c r="AP25" s="603">
        <v>5033806.66</v>
      </c>
      <c r="AQ25" s="603">
        <v>5304683.24</v>
      </c>
      <c r="AR25" s="603">
        <v>2989723.73</v>
      </c>
      <c r="AS25" s="603">
        <v>6910740.2799999993</v>
      </c>
      <c r="AT25" s="603">
        <v>1398497.96</v>
      </c>
      <c r="AU25" s="603">
        <v>29348713.370000001</v>
      </c>
      <c r="AV25" s="603">
        <v>1889357.84</v>
      </c>
      <c r="AW25" s="603">
        <v>1509094.43</v>
      </c>
      <c r="AX25" s="603">
        <v>1461670.9</v>
      </c>
      <c r="AY25" s="603">
        <v>3672712.9699999997</v>
      </c>
      <c r="AZ25" s="603">
        <v>5372588.5600000005</v>
      </c>
      <c r="BA25" s="603">
        <v>2008368.19</v>
      </c>
      <c r="BB25" s="603">
        <v>1972514.5999999999</v>
      </c>
      <c r="BC25" s="603">
        <v>2637046.7200000002</v>
      </c>
      <c r="BD25" s="603">
        <v>2105386.69</v>
      </c>
      <c r="BE25" s="603">
        <v>971347.77</v>
      </c>
      <c r="BF25" s="603">
        <v>2437505.5999999996</v>
      </c>
      <c r="BG25" s="603">
        <v>6860793.7400000002</v>
      </c>
      <c r="BH25" s="603">
        <v>1465606.23</v>
      </c>
      <c r="BI25" s="603">
        <v>935415.84</v>
      </c>
      <c r="BJ25" s="603">
        <v>34137236.550000004</v>
      </c>
      <c r="BK25" s="603">
        <v>22223195.260000002</v>
      </c>
      <c r="BL25" s="603">
        <v>7260499.0099999998</v>
      </c>
      <c r="BM25" s="603">
        <v>4653862.0199999996</v>
      </c>
      <c r="BN25" s="603">
        <v>9060687.3300000001</v>
      </c>
      <c r="BO25" s="603">
        <v>6757663.3499999996</v>
      </c>
      <c r="BP25" s="603">
        <v>6598706.5199999996</v>
      </c>
      <c r="BQ25" s="603">
        <v>1309832.3</v>
      </c>
      <c r="BR25" s="603">
        <v>617820.44999999995</v>
      </c>
      <c r="BS25" s="603">
        <v>28691740.460000001</v>
      </c>
      <c r="BT25" s="603">
        <v>3164536.52</v>
      </c>
      <c r="BU25" s="603">
        <v>2391312.46</v>
      </c>
      <c r="BV25" s="603">
        <v>3343364.7</v>
      </c>
      <c r="BW25" s="603">
        <v>2813355.54</v>
      </c>
      <c r="BX25" s="603">
        <v>2001067.06</v>
      </c>
      <c r="BY25" s="603">
        <v>1896187.8599999999</v>
      </c>
      <c r="BZ25" s="603">
        <v>2697295.12</v>
      </c>
      <c r="CA25" s="603">
        <v>6548540.0100000007</v>
      </c>
      <c r="CB25" s="603">
        <v>2747640.83</v>
      </c>
      <c r="CC25" s="603">
        <v>3397291.95</v>
      </c>
      <c r="CD25" s="603">
        <v>7493671.040000001</v>
      </c>
      <c r="CE25" s="603">
        <v>1953060.2800000003</v>
      </c>
      <c r="CF25" s="603">
        <v>9897611.8100000005</v>
      </c>
      <c r="CG25" s="603">
        <v>2603650.5500000003</v>
      </c>
      <c r="CH25" s="603">
        <v>46250824.130000003</v>
      </c>
      <c r="CI25" s="603">
        <v>5625001.8399999999</v>
      </c>
      <c r="CJ25" s="603">
        <v>13632853.84</v>
      </c>
      <c r="CK25" s="603">
        <v>5240978.5199999996</v>
      </c>
      <c r="CL25" s="603">
        <v>5845518.8600000003</v>
      </c>
      <c r="CM25" s="603">
        <v>5735078.29</v>
      </c>
      <c r="CN25" s="603">
        <v>3230448.85</v>
      </c>
      <c r="CO25" s="603">
        <v>6036588.0099999998</v>
      </c>
      <c r="CP25" s="603">
        <v>2071920.88</v>
      </c>
      <c r="CQ25" s="603">
        <v>4934155.4399999995</v>
      </c>
      <c r="CR25" s="603">
        <v>2799573.34</v>
      </c>
      <c r="CS25" s="603">
        <v>6187844.04</v>
      </c>
      <c r="CT25" s="603">
        <v>3948140.63</v>
      </c>
      <c r="CU25" s="603">
        <v>65137270.890000001</v>
      </c>
      <c r="CV25" s="603">
        <v>5149945.5199999996</v>
      </c>
      <c r="CW25" s="603">
        <v>6368018.3600000003</v>
      </c>
      <c r="CX25" s="603">
        <v>10157331.9</v>
      </c>
      <c r="CY25" s="603">
        <v>3687917.21</v>
      </c>
      <c r="CZ25" s="603">
        <v>12182356.25</v>
      </c>
      <c r="DA25" s="603">
        <v>7788125.8399999999</v>
      </c>
      <c r="DB25" s="603">
        <v>2906830.25</v>
      </c>
      <c r="DC25" s="603">
        <v>18197489.870000001</v>
      </c>
      <c r="DD25" s="603">
        <v>38598694.319999993</v>
      </c>
      <c r="DE25" s="603">
        <v>3583590.21</v>
      </c>
      <c r="DF25" s="603">
        <v>2468107.96</v>
      </c>
      <c r="DG25" s="603">
        <v>8318917.9399999995</v>
      </c>
      <c r="DH25" s="603">
        <v>12075219.120000001</v>
      </c>
      <c r="DI25" s="603">
        <v>9429678.7699999996</v>
      </c>
      <c r="DJ25" s="603">
        <v>9012294.9399999995</v>
      </c>
      <c r="DK25" s="603">
        <v>1577583.53</v>
      </c>
      <c r="DL25" s="603">
        <v>57393732.760000005</v>
      </c>
      <c r="DM25" s="603">
        <v>2569806.08</v>
      </c>
      <c r="DN25" s="603">
        <v>3500601.8999999994</v>
      </c>
      <c r="DO25" s="603">
        <v>3008646.15</v>
      </c>
      <c r="DP25" s="603">
        <v>3386116.74</v>
      </c>
      <c r="DQ25" s="603">
        <v>3005738.97</v>
      </c>
      <c r="DR25" s="603">
        <v>4527575.07</v>
      </c>
      <c r="DS25" s="603">
        <v>2584691.58</v>
      </c>
      <c r="DT25" s="603">
        <v>4488299.12</v>
      </c>
      <c r="DU25" s="603">
        <v>25566800.290000003</v>
      </c>
      <c r="DV25" s="603">
        <v>2887484.28</v>
      </c>
      <c r="DW25" s="603">
        <v>7187766.7300000004</v>
      </c>
      <c r="DX25" s="603">
        <v>20390874.260000002</v>
      </c>
      <c r="DY25" s="603">
        <v>2956890.51</v>
      </c>
      <c r="DZ25" s="603">
        <v>5318196.3099999996</v>
      </c>
      <c r="EA25" s="603">
        <v>16466094.27</v>
      </c>
      <c r="EB25" s="603">
        <v>2556863.0700000003</v>
      </c>
      <c r="EC25" s="603">
        <v>9766167.9499999993</v>
      </c>
      <c r="ED25" s="603">
        <v>2397813.2999999998</v>
      </c>
      <c r="EE25" s="603">
        <v>15297033.920000002</v>
      </c>
      <c r="EF25" s="603">
        <v>13369490.24</v>
      </c>
      <c r="EG25" s="603">
        <v>14466539.240000002</v>
      </c>
      <c r="EH25" s="603">
        <v>1987941.9800000002</v>
      </c>
      <c r="EI25" s="603">
        <v>5380477.29</v>
      </c>
      <c r="EJ25" s="603">
        <v>3546705.0700000003</v>
      </c>
      <c r="EK25" s="603">
        <v>3455072.38</v>
      </c>
      <c r="EL25" s="603">
        <v>4538402.3000000007</v>
      </c>
      <c r="EM25" s="603">
        <v>4821661.66</v>
      </c>
      <c r="EN25" s="603">
        <v>1950748.04</v>
      </c>
      <c r="EO25" s="603">
        <v>33039817.490000006</v>
      </c>
      <c r="EP25" s="603">
        <v>2581709.83</v>
      </c>
      <c r="EQ25" s="603">
        <v>2078671.4299999997</v>
      </c>
      <c r="ER25" s="603">
        <v>6467951.7800000003</v>
      </c>
      <c r="ES25" s="603">
        <v>5027694.2</v>
      </c>
      <c r="ET25" s="603">
        <v>5371675.9199999999</v>
      </c>
      <c r="EU25" s="603">
        <v>3730990.0300000003</v>
      </c>
      <c r="EV25" s="603">
        <v>9352037.620000001</v>
      </c>
      <c r="EW25" s="603">
        <v>7266644.25</v>
      </c>
      <c r="EX25" s="603">
        <v>23775604.869999997</v>
      </c>
      <c r="EY25" s="603">
        <v>1155050.2</v>
      </c>
      <c r="EZ25" s="603">
        <v>6194453.1200000001</v>
      </c>
      <c r="FA25" s="603">
        <v>3067719.5700000003</v>
      </c>
      <c r="FB25" s="603">
        <v>9107069.6799999997</v>
      </c>
      <c r="FC25" s="603">
        <v>9550040.8399999999</v>
      </c>
      <c r="FD25" s="603">
        <v>4770625.53</v>
      </c>
      <c r="FE25" s="603">
        <v>8052549.8200000003</v>
      </c>
      <c r="FF25" s="603">
        <v>1898949.71</v>
      </c>
      <c r="FG25" s="603">
        <v>5419974.5099999998</v>
      </c>
      <c r="FH25" s="603">
        <v>2541995.9699999997</v>
      </c>
      <c r="FI25" s="603">
        <v>3625783.13</v>
      </c>
      <c r="FJ25" s="603">
        <v>14353693.91</v>
      </c>
      <c r="FK25" s="603">
        <v>6083428.6600000001</v>
      </c>
      <c r="FL25" s="603">
        <v>3854345.5</v>
      </c>
      <c r="FM25" s="603">
        <v>6213794.0600000005</v>
      </c>
      <c r="FN25" s="603">
        <v>5323443.58</v>
      </c>
      <c r="FO25" s="603">
        <v>7585757.0299999993</v>
      </c>
      <c r="FP25" s="603">
        <v>2725068.42</v>
      </c>
      <c r="FQ25" s="603">
        <v>727244.15999999992</v>
      </c>
      <c r="FR25" s="603">
        <v>75187079.840000004</v>
      </c>
      <c r="FS25" s="603">
        <v>4733461.68</v>
      </c>
      <c r="FT25" s="603">
        <v>7149523.1100000003</v>
      </c>
      <c r="FU25" s="603">
        <v>4950300.37</v>
      </c>
      <c r="FV25" s="603">
        <v>14804986.210000001</v>
      </c>
      <c r="FW25" s="603">
        <v>7154061.0700000003</v>
      </c>
      <c r="FX25" s="603">
        <v>16913694.690000001</v>
      </c>
      <c r="FY25" s="603">
        <v>9144539.8399999999</v>
      </c>
      <c r="FZ25" s="603">
        <v>13779280.510000002</v>
      </c>
      <c r="GA25" s="603">
        <v>4102950.02</v>
      </c>
      <c r="GB25" s="603">
        <v>18013856.530000001</v>
      </c>
      <c r="GC25" s="603">
        <v>4823097.58</v>
      </c>
      <c r="GD25" s="603">
        <v>1898787.71</v>
      </c>
      <c r="GE25" s="603">
        <v>3469073.41</v>
      </c>
      <c r="GF25" s="603">
        <v>20547145.890000001</v>
      </c>
      <c r="GG25" s="603">
        <v>2080526.2500000002</v>
      </c>
      <c r="GH25" s="603">
        <v>2670835.19</v>
      </c>
      <c r="GI25" s="603">
        <v>4774054.05</v>
      </c>
      <c r="GJ25" s="603">
        <v>2502573.23</v>
      </c>
      <c r="GK25" s="603">
        <v>2393012.02</v>
      </c>
      <c r="GL25" s="603">
        <v>2691223.48</v>
      </c>
      <c r="GM25" s="603">
        <v>6160653.9100000001</v>
      </c>
      <c r="GN25" s="603">
        <v>2048880.0499999998</v>
      </c>
      <c r="GO25" s="603">
        <v>1080971.43</v>
      </c>
      <c r="GP25" s="603">
        <v>934617.89000000013</v>
      </c>
      <c r="GQ25" s="603">
        <v>925439.64000000013</v>
      </c>
      <c r="GR25" s="603">
        <v>13655414.229999997</v>
      </c>
      <c r="GS25" s="603">
        <v>4124993.95</v>
      </c>
      <c r="GT25" s="603">
        <v>2391072.2599999998</v>
      </c>
      <c r="GU25" s="603">
        <v>4354005.87</v>
      </c>
      <c r="GV25" s="603">
        <v>1345713.37</v>
      </c>
      <c r="GW25" s="603">
        <v>3951533.2600000002</v>
      </c>
      <c r="GX25" s="603">
        <v>2738466.5900000003</v>
      </c>
      <c r="GY25" s="603">
        <v>1492672.35</v>
      </c>
      <c r="GZ25" s="603">
        <v>14647865.219999999</v>
      </c>
      <c r="HA25" s="603">
        <v>313408.5</v>
      </c>
      <c r="HB25" s="603">
        <v>1851699.72</v>
      </c>
      <c r="HC25" s="603">
        <v>1189376.94</v>
      </c>
      <c r="HD25" s="603">
        <v>29199320.579999998</v>
      </c>
      <c r="HE25" s="603">
        <v>4092890.3700000006</v>
      </c>
      <c r="HF25" s="603">
        <v>4690612.99</v>
      </c>
      <c r="HG25" s="603">
        <v>4413276.6500000004</v>
      </c>
      <c r="HH25" s="603">
        <v>5556001.5</v>
      </c>
      <c r="HI25" s="603">
        <v>4530028.82</v>
      </c>
      <c r="HJ25" s="603">
        <v>2351132.81</v>
      </c>
      <c r="HK25" s="603">
        <v>729237.4</v>
      </c>
      <c r="HL25" s="603">
        <v>25931334.359999999</v>
      </c>
      <c r="HM25" s="603">
        <v>36235477.759999998</v>
      </c>
      <c r="HN25" s="603">
        <v>23356515.98</v>
      </c>
      <c r="HO25" s="603">
        <v>23403824.93</v>
      </c>
      <c r="HP25" s="603">
        <v>5749966.9699999997</v>
      </c>
      <c r="HQ25" s="603">
        <v>4774193.49</v>
      </c>
      <c r="HR25" s="603">
        <v>17110685.850000001</v>
      </c>
      <c r="HS25" s="603">
        <v>22488660.649999999</v>
      </c>
      <c r="HT25" s="603">
        <v>27882153.75</v>
      </c>
      <c r="HU25" s="603">
        <v>11561456.939999999</v>
      </c>
      <c r="HV25" s="603">
        <v>2827016.1</v>
      </c>
      <c r="HW25" s="603">
        <v>1755255.4400000002</v>
      </c>
      <c r="HX25" s="603">
        <v>2004854.9300000002</v>
      </c>
      <c r="HY25" s="603">
        <v>1508703.07</v>
      </c>
      <c r="HZ25" s="603">
        <v>3608406.0999999996</v>
      </c>
      <c r="IA25" s="603">
        <v>2843022.01</v>
      </c>
      <c r="IB25" s="603">
        <v>1735096.44</v>
      </c>
      <c r="IC25" s="603">
        <v>2062026.5899999999</v>
      </c>
      <c r="ID25" s="603">
        <v>2448482.29</v>
      </c>
      <c r="IE25" s="603">
        <v>3952040.57</v>
      </c>
      <c r="IF25" s="603">
        <v>1002562.5</v>
      </c>
      <c r="IG25" s="603">
        <v>2357102.23</v>
      </c>
      <c r="IH25" s="603">
        <v>1281755.3999999999</v>
      </c>
      <c r="II25" s="603">
        <v>1255813.4300000002</v>
      </c>
      <c r="IJ25" s="603">
        <v>24396057.689999998</v>
      </c>
      <c r="IK25" s="603">
        <v>9832699.9399999995</v>
      </c>
      <c r="IL25" s="603">
        <v>2938677.1</v>
      </c>
      <c r="IM25" s="603">
        <v>4645096.3199999994</v>
      </c>
      <c r="IN25" s="603">
        <v>11468387.059999999</v>
      </c>
      <c r="IO25" s="603">
        <v>1085362.3</v>
      </c>
      <c r="IP25" s="603">
        <v>2373237.02</v>
      </c>
      <c r="IQ25" s="603">
        <v>3375950.73</v>
      </c>
      <c r="IR25" s="603">
        <v>4067961.12</v>
      </c>
      <c r="IS25" s="603">
        <v>1583787.18</v>
      </c>
      <c r="IT25" s="603">
        <v>2572884.4</v>
      </c>
      <c r="IU25" s="603">
        <v>31434166.25</v>
      </c>
      <c r="IV25" s="603">
        <v>16659219.43</v>
      </c>
      <c r="IW25" s="603">
        <v>10628815.33</v>
      </c>
      <c r="IX25" s="603">
        <v>2100515.02</v>
      </c>
      <c r="IY25" s="603">
        <v>2122513.4500000002</v>
      </c>
      <c r="IZ25" s="603">
        <v>1098000.1400000001</v>
      </c>
      <c r="JA25" s="603">
        <v>2185596.84</v>
      </c>
      <c r="JB25" s="603">
        <v>1326710.5499999998</v>
      </c>
      <c r="JC25" s="603">
        <v>1586052.3</v>
      </c>
      <c r="JD25" s="603">
        <v>2527097.67</v>
      </c>
      <c r="JE25" s="603">
        <v>13227861.870000001</v>
      </c>
      <c r="JF25" s="603">
        <v>1874636.3900000001</v>
      </c>
      <c r="JG25" s="603">
        <v>17069340.919999998</v>
      </c>
      <c r="JH25" s="603">
        <v>7863140.7699999996</v>
      </c>
      <c r="JI25" s="603">
        <v>2104648.06</v>
      </c>
      <c r="JJ25" s="603">
        <v>1703303.86</v>
      </c>
      <c r="JK25" s="603">
        <v>1921086</v>
      </c>
      <c r="JL25" s="603">
        <v>6651246.2000000002</v>
      </c>
      <c r="JM25" s="603">
        <v>16483872.949999997</v>
      </c>
      <c r="JN25" s="603">
        <v>1800843</v>
      </c>
      <c r="JO25" s="603">
        <v>3859956.3600000003</v>
      </c>
      <c r="JP25" s="603">
        <v>3488213.4599999995</v>
      </c>
      <c r="JQ25" s="603">
        <v>1669207.3</v>
      </c>
      <c r="JR25" s="603">
        <v>3740035.22</v>
      </c>
      <c r="JS25" s="603">
        <v>1495915.95</v>
      </c>
      <c r="JT25" s="603">
        <v>31717144.090000004</v>
      </c>
      <c r="JU25" s="603">
        <v>15486810.42</v>
      </c>
      <c r="JV25" s="603">
        <v>1618601.29</v>
      </c>
      <c r="JW25" s="603">
        <v>1333911</v>
      </c>
      <c r="JX25" s="603">
        <v>2713273.01</v>
      </c>
      <c r="JY25" s="603">
        <v>1144174.58</v>
      </c>
      <c r="JZ25" s="603">
        <v>5982414.5499999998</v>
      </c>
      <c r="KA25" s="603">
        <v>2578184.89</v>
      </c>
      <c r="KB25" s="603">
        <v>5685370.6899999995</v>
      </c>
      <c r="KC25" s="603">
        <v>13358066.640000001</v>
      </c>
      <c r="KD25" s="603">
        <v>1970921.63</v>
      </c>
      <c r="KE25" s="603">
        <v>1847411.33</v>
      </c>
      <c r="KF25" s="603">
        <v>1358901</v>
      </c>
      <c r="KG25" s="603">
        <v>232043</v>
      </c>
      <c r="KH25" s="603">
        <v>1506914.9</v>
      </c>
      <c r="KI25" s="603">
        <v>279237</v>
      </c>
      <c r="KJ25" s="603">
        <v>51925581.269999996</v>
      </c>
      <c r="KK25" s="603">
        <v>7281982.8599999994</v>
      </c>
      <c r="KL25" s="603">
        <v>2996273.8499999996</v>
      </c>
      <c r="KM25" s="603">
        <v>3869287.61</v>
      </c>
      <c r="KN25" s="603">
        <v>2253837.2400000002</v>
      </c>
      <c r="KO25" s="603">
        <v>3967330.5</v>
      </c>
      <c r="KP25" s="603">
        <v>8954022.1099999994</v>
      </c>
      <c r="KQ25" s="603">
        <v>1881586.76</v>
      </c>
      <c r="KR25" s="603">
        <v>1535812.75</v>
      </c>
      <c r="KS25" s="603">
        <v>20525329.189999998</v>
      </c>
      <c r="KT25" s="603">
        <v>3080109.62</v>
      </c>
      <c r="KU25" s="603">
        <v>4102609.7399999998</v>
      </c>
      <c r="KV25" s="603">
        <v>6307806.3399999999</v>
      </c>
      <c r="KW25" s="603">
        <v>3014843.51</v>
      </c>
      <c r="KX25" s="603">
        <v>2787095.4</v>
      </c>
      <c r="KY25" s="603">
        <v>22706570.289999999</v>
      </c>
      <c r="KZ25" s="603">
        <v>4004240.8899999997</v>
      </c>
      <c r="LA25" s="603">
        <v>24596434.809999999</v>
      </c>
      <c r="LB25" s="603">
        <v>3005002.8600000003</v>
      </c>
      <c r="LC25" s="603">
        <v>2011318.05</v>
      </c>
      <c r="LD25" s="603">
        <v>4473966.22</v>
      </c>
      <c r="LE25" s="603">
        <v>4573505.71</v>
      </c>
      <c r="LF25" s="603">
        <v>3332640.7199999997</v>
      </c>
      <c r="LG25" s="603">
        <v>2498054.04</v>
      </c>
      <c r="LH25" s="603">
        <v>8039268.2000000002</v>
      </c>
      <c r="LI25" s="603">
        <v>52101874</v>
      </c>
      <c r="LJ25" s="603">
        <v>8630734.6600000001</v>
      </c>
      <c r="LK25" s="603">
        <v>20778649.909999996</v>
      </c>
      <c r="LL25" s="603">
        <v>22113684.619999997</v>
      </c>
      <c r="LM25" s="603">
        <v>3648468.4</v>
      </c>
      <c r="LN25" s="603">
        <v>3325217.9000000004</v>
      </c>
      <c r="LO25" s="603">
        <v>4914469.6400000006</v>
      </c>
      <c r="LP25" s="603">
        <v>4941005.7200000007</v>
      </c>
      <c r="LQ25" s="603">
        <v>3807289.45</v>
      </c>
      <c r="LR25" s="603">
        <v>8578919.0300000012</v>
      </c>
      <c r="LS25" s="603">
        <v>2224478.7199999997</v>
      </c>
      <c r="LT25" s="603">
        <v>40816629.130000003</v>
      </c>
      <c r="LU25" s="603">
        <v>13630924.43</v>
      </c>
      <c r="LV25" s="603">
        <v>5805010.8599999994</v>
      </c>
      <c r="LW25" s="603">
        <v>74084741.179999992</v>
      </c>
      <c r="LX25" s="603">
        <v>25296459.689999998</v>
      </c>
      <c r="LY25" s="603">
        <v>31945776.670000002</v>
      </c>
      <c r="LZ25" s="603">
        <v>10356104.649999999</v>
      </c>
      <c r="MA25" s="603">
        <v>5339802.8800000008</v>
      </c>
      <c r="MB25" s="603">
        <v>4287929.83</v>
      </c>
      <c r="MC25" s="603">
        <v>3672731.65</v>
      </c>
      <c r="MD25" s="603">
        <v>2994836.77</v>
      </c>
      <c r="ME25" s="603">
        <v>3811914.17</v>
      </c>
      <c r="MF25" s="603">
        <v>2599732.29</v>
      </c>
      <c r="MG25" s="603">
        <v>7042042.54</v>
      </c>
      <c r="MH25" s="603">
        <v>2277244.9900000002</v>
      </c>
      <c r="MI25" s="603">
        <v>49164810.810000002</v>
      </c>
      <c r="MJ25" s="603">
        <v>4694277.3100000005</v>
      </c>
      <c r="MK25" s="603">
        <v>1504113.67</v>
      </c>
      <c r="ML25" s="603">
        <v>1489662.0499999998</v>
      </c>
      <c r="MM25" s="603">
        <v>1662450.4</v>
      </c>
      <c r="MN25" s="603">
        <v>4240458.71</v>
      </c>
      <c r="MO25" s="603">
        <v>2600817.15</v>
      </c>
      <c r="MP25" s="603">
        <v>1891516.45</v>
      </c>
      <c r="MQ25" s="603">
        <v>2884809.3</v>
      </c>
      <c r="MR25" s="603">
        <v>1735770.3</v>
      </c>
      <c r="MS25" s="603">
        <v>2213605.9699999997</v>
      </c>
      <c r="MT25" s="603">
        <v>1076521.8</v>
      </c>
      <c r="MU25" s="603">
        <v>30576219.810000002</v>
      </c>
      <c r="MV25" s="603">
        <v>4078898.27</v>
      </c>
      <c r="MW25" s="603">
        <v>4600561.3</v>
      </c>
      <c r="MX25" s="603">
        <v>12791080.710000001</v>
      </c>
      <c r="MY25" s="603">
        <v>2536925.8200000003</v>
      </c>
      <c r="MZ25" s="603">
        <v>1185406</v>
      </c>
      <c r="NA25" s="603">
        <v>1673738</v>
      </c>
      <c r="NB25" s="603">
        <v>4374515.03</v>
      </c>
      <c r="NC25" s="603">
        <v>568087</v>
      </c>
      <c r="ND25" s="603">
        <v>679331.36</v>
      </c>
      <c r="NE25" s="603">
        <v>827131.63</v>
      </c>
      <c r="NF25" s="603">
        <v>58796992.920000002</v>
      </c>
      <c r="NG25" s="603">
        <v>18072797.77</v>
      </c>
      <c r="NH25" s="603">
        <v>4457086.3499999996</v>
      </c>
      <c r="NI25" s="603">
        <v>84332479.010000005</v>
      </c>
      <c r="NJ25" s="603">
        <v>9890327.1799999997</v>
      </c>
      <c r="NK25" s="603">
        <v>11727906.600000001</v>
      </c>
      <c r="NL25" s="603">
        <v>16241932.629999999</v>
      </c>
      <c r="NM25" s="603">
        <v>50217190.049999997</v>
      </c>
      <c r="NN25" s="603">
        <v>774224.12</v>
      </c>
      <c r="NO25" s="603">
        <v>2642815.8400000003</v>
      </c>
      <c r="NP25" s="603">
        <v>3975121.0800000005</v>
      </c>
      <c r="NQ25" s="603">
        <v>4914264.3100000005</v>
      </c>
      <c r="NR25" s="603">
        <v>22392183.450000003</v>
      </c>
      <c r="NS25" s="603">
        <v>3369512.74</v>
      </c>
      <c r="NT25" s="603">
        <v>10895259.050000001</v>
      </c>
      <c r="NU25" s="603">
        <v>2914030.9799999995</v>
      </c>
      <c r="NV25" s="603">
        <v>1733203.6400000001</v>
      </c>
      <c r="NW25" s="603">
        <v>1532428.1</v>
      </c>
      <c r="NX25" s="603">
        <v>6956729.1899999995</v>
      </c>
      <c r="NY25" s="603">
        <v>25126402.520000003</v>
      </c>
      <c r="NZ25" s="603">
        <v>10788187.360000001</v>
      </c>
      <c r="OA25" s="603">
        <v>1819874.58</v>
      </c>
      <c r="OB25" s="603">
        <v>2111145.0299999998</v>
      </c>
      <c r="OC25" s="603">
        <v>1936887.63</v>
      </c>
      <c r="OD25" s="603">
        <v>8685668.1600000001</v>
      </c>
      <c r="OE25" s="603">
        <v>1810338.87</v>
      </c>
      <c r="OF25" s="603">
        <v>48333992.329999998</v>
      </c>
      <c r="OG25" s="603">
        <v>12788386.1</v>
      </c>
      <c r="OH25" s="603">
        <v>4324048.84</v>
      </c>
      <c r="OI25" s="603">
        <v>19909879.77</v>
      </c>
      <c r="OJ25" s="603">
        <v>5498159.6999999993</v>
      </c>
      <c r="OK25" s="603">
        <v>2888302.6500000004</v>
      </c>
      <c r="OL25" s="603">
        <v>2152697.38</v>
      </c>
      <c r="OM25" s="603">
        <v>1699026.9</v>
      </c>
      <c r="ON25" s="603">
        <v>1314042.1299999999</v>
      </c>
      <c r="OO25" s="603">
        <v>23438319.620000001</v>
      </c>
      <c r="OP25" s="603">
        <v>6310943.5699999994</v>
      </c>
      <c r="OQ25" s="603">
        <v>10052561.300000001</v>
      </c>
      <c r="OR25" s="603">
        <v>3630279.2199999997</v>
      </c>
      <c r="OS25" s="603">
        <v>4851097.1300000008</v>
      </c>
      <c r="OT25" s="603">
        <v>1496356.55</v>
      </c>
      <c r="OU25" s="603">
        <v>24236408.130000003</v>
      </c>
      <c r="OV25" s="603">
        <v>6719689.2999999998</v>
      </c>
      <c r="OW25" s="603">
        <v>7580535.7599999998</v>
      </c>
      <c r="OX25" s="603">
        <v>11945439.210000001</v>
      </c>
      <c r="OY25" s="603">
        <v>9122545.0099999998</v>
      </c>
      <c r="OZ25" s="603">
        <v>56324033.089999996</v>
      </c>
      <c r="PA25" s="603">
        <v>9411375.75</v>
      </c>
      <c r="PB25" s="603">
        <v>6301083.75</v>
      </c>
      <c r="PC25" s="603">
        <v>9912568.7200000007</v>
      </c>
      <c r="PD25" s="603">
        <v>23628951.759999998</v>
      </c>
      <c r="PE25" s="603">
        <v>1603334.77</v>
      </c>
      <c r="PF25" s="603">
        <v>5995450</v>
      </c>
      <c r="PG25" s="603">
        <v>1270598.4000000001</v>
      </c>
      <c r="PH25" s="603">
        <v>3469586.08</v>
      </c>
      <c r="PI25" s="603">
        <v>9503611.0800000001</v>
      </c>
      <c r="PJ25" s="603">
        <v>2739078.23</v>
      </c>
      <c r="PK25" s="603">
        <v>2084460.98</v>
      </c>
      <c r="PL25" s="603">
        <v>2533752.5</v>
      </c>
      <c r="PM25" s="603">
        <v>2182493.04</v>
      </c>
      <c r="PN25" s="603">
        <v>5105266.08</v>
      </c>
      <c r="PO25" s="603">
        <v>4576444.29</v>
      </c>
      <c r="PP25" s="603">
        <v>1959868.04</v>
      </c>
      <c r="PQ25" s="603">
        <v>9326272.5099999998</v>
      </c>
      <c r="PR25" s="603">
        <v>1817146.29</v>
      </c>
      <c r="PS25" s="603">
        <v>1473428.27</v>
      </c>
      <c r="PT25" s="603">
        <v>783378.65</v>
      </c>
      <c r="PU25" s="603">
        <v>934929.7300000001</v>
      </c>
      <c r="PV25" s="603">
        <v>63339499.349999994</v>
      </c>
      <c r="PW25" s="603">
        <v>977448.75000000012</v>
      </c>
      <c r="PX25" s="603">
        <v>1040200.05</v>
      </c>
      <c r="PY25" s="603">
        <v>5653402.6300000008</v>
      </c>
      <c r="PZ25" s="603">
        <v>46793198.239999995</v>
      </c>
      <c r="QA25" s="603">
        <v>6228822.0700000003</v>
      </c>
      <c r="QB25" s="603">
        <v>5201261.580000001</v>
      </c>
      <c r="QC25" s="603">
        <v>4213348.3699999992</v>
      </c>
      <c r="QD25" s="603">
        <v>3862975.4899999998</v>
      </c>
      <c r="QE25" s="603">
        <v>1251481.31</v>
      </c>
      <c r="QF25" s="603">
        <v>5261306.26</v>
      </c>
      <c r="QG25" s="603">
        <v>2816712.58</v>
      </c>
      <c r="QH25" s="603">
        <v>2172634.09</v>
      </c>
      <c r="QI25" s="603">
        <v>4812758.82</v>
      </c>
      <c r="QJ25" s="603">
        <v>3771765.38</v>
      </c>
      <c r="QK25" s="603">
        <v>14235098.359999999</v>
      </c>
      <c r="QL25" s="603">
        <v>1196951.8</v>
      </c>
      <c r="QM25" s="603">
        <v>4770843.2300000004</v>
      </c>
      <c r="QN25" s="603">
        <v>1612192.45</v>
      </c>
      <c r="QO25" s="603">
        <v>14396651.65</v>
      </c>
      <c r="QP25" s="603">
        <v>6970455.6200000001</v>
      </c>
      <c r="QQ25" s="603">
        <v>3293094.1900000004</v>
      </c>
      <c r="QR25" s="603">
        <v>617181.54</v>
      </c>
      <c r="QS25" s="603">
        <v>584160.5</v>
      </c>
      <c r="QT25" s="603">
        <v>922799.52</v>
      </c>
      <c r="QU25" s="603">
        <v>925679.12</v>
      </c>
      <c r="QV25" s="603">
        <v>38352404</v>
      </c>
      <c r="QW25" s="603">
        <v>3092690.25</v>
      </c>
      <c r="QX25" s="603">
        <v>8998392.4000000004</v>
      </c>
      <c r="QY25" s="603">
        <v>1238058</v>
      </c>
      <c r="QZ25" s="603">
        <v>1945094.75</v>
      </c>
      <c r="RA25" s="603">
        <v>13083131.84</v>
      </c>
      <c r="RB25" s="603">
        <v>7038071.6100000003</v>
      </c>
      <c r="RC25" s="603">
        <v>2582186.2599999998</v>
      </c>
      <c r="RD25" s="603">
        <v>8945437</v>
      </c>
      <c r="RE25" s="603">
        <v>6443684.0300000003</v>
      </c>
      <c r="RF25" s="603">
        <v>606360.41999999993</v>
      </c>
      <c r="RG25" s="603">
        <v>5103213.5</v>
      </c>
      <c r="RH25" s="603">
        <v>3232197.31</v>
      </c>
      <c r="RI25" s="603">
        <v>47958181.780000001</v>
      </c>
      <c r="RJ25" s="603">
        <v>11584372.559999999</v>
      </c>
      <c r="RK25" s="603">
        <v>1747447.4600000002</v>
      </c>
      <c r="RL25" s="603">
        <v>5262126.4400000004</v>
      </c>
      <c r="RM25" s="603">
        <v>1476641.3</v>
      </c>
      <c r="RN25" s="603">
        <v>5422111.4800000004</v>
      </c>
      <c r="RO25" s="603">
        <v>2300451.36</v>
      </c>
      <c r="RP25" s="603">
        <v>3164831.95</v>
      </c>
      <c r="RQ25" s="603">
        <v>4327499.6900000004</v>
      </c>
      <c r="RR25" s="603">
        <v>2085663.3</v>
      </c>
      <c r="RS25" s="603">
        <v>2441625.9500000002</v>
      </c>
      <c r="RT25" s="603">
        <v>2891621.88</v>
      </c>
      <c r="RU25" s="603">
        <v>2440836.5499999998</v>
      </c>
      <c r="RV25" s="603">
        <v>3078317.96</v>
      </c>
      <c r="RW25" s="603">
        <v>644611.94999999995</v>
      </c>
      <c r="RX25" s="603">
        <v>6317516.4000000004</v>
      </c>
      <c r="RY25" s="603">
        <v>2595937.23</v>
      </c>
      <c r="RZ25" s="603">
        <v>308991</v>
      </c>
      <c r="SA25" s="603">
        <v>594800.47</v>
      </c>
      <c r="SB25" s="603">
        <v>519134.2</v>
      </c>
      <c r="SC25" s="603">
        <v>17450392.68</v>
      </c>
      <c r="SD25" s="603">
        <v>1868155.7</v>
      </c>
      <c r="SE25" s="603">
        <v>2545377.1800000002</v>
      </c>
      <c r="SF25" s="603">
        <v>3108886.2199999997</v>
      </c>
      <c r="SG25" s="603">
        <v>3647311.02</v>
      </c>
      <c r="SH25" s="603">
        <v>3277955.05</v>
      </c>
      <c r="SI25" s="603">
        <v>3114758.79</v>
      </c>
      <c r="SJ25" s="603">
        <v>6585900.4000000004</v>
      </c>
      <c r="SK25" s="603">
        <v>2131062.73</v>
      </c>
      <c r="SL25" s="603">
        <v>2547556.65</v>
      </c>
      <c r="SM25" s="603">
        <v>18970014.550000001</v>
      </c>
      <c r="SN25" s="603">
        <v>620173</v>
      </c>
      <c r="SO25" s="603">
        <v>12259414.470000001</v>
      </c>
      <c r="SP25" s="603">
        <v>14755398.800000001</v>
      </c>
      <c r="SQ25" s="603">
        <v>13859654.059999999</v>
      </c>
      <c r="SR25" s="603">
        <v>14817700.309999999</v>
      </c>
      <c r="SS25" s="603">
        <v>9448699.3300000001</v>
      </c>
      <c r="ST25" s="603">
        <v>9699552.3900000006</v>
      </c>
      <c r="SU25" s="603">
        <v>10455385.439999999</v>
      </c>
      <c r="SV25" s="603">
        <v>1111460.05</v>
      </c>
      <c r="SW25" s="603">
        <v>25135556.609999999</v>
      </c>
      <c r="SX25" s="603">
        <v>1407746.65</v>
      </c>
      <c r="SY25" s="603">
        <v>8284902.3899999997</v>
      </c>
      <c r="SZ25" s="603">
        <v>2056803.8199999998</v>
      </c>
      <c r="TA25" s="603">
        <v>1251670.5699999998</v>
      </c>
      <c r="TB25" s="603">
        <v>1230503.72</v>
      </c>
      <c r="TC25" s="603">
        <v>2198269.4</v>
      </c>
      <c r="TD25" s="603">
        <v>4374276.7200000007</v>
      </c>
      <c r="TE25" s="603">
        <v>1237606</v>
      </c>
      <c r="TF25" s="603">
        <v>2457480.4899999998</v>
      </c>
      <c r="TG25" s="603">
        <v>7140929</v>
      </c>
      <c r="TH25" s="603">
        <v>3447497.07</v>
      </c>
      <c r="TI25" s="603">
        <v>3926240.73</v>
      </c>
      <c r="TJ25" s="603">
        <v>1849451.29</v>
      </c>
      <c r="TK25" s="603">
        <v>33832923</v>
      </c>
      <c r="TL25" s="603">
        <v>2252836.9900000002</v>
      </c>
      <c r="TM25" s="603">
        <v>1974965.6300000001</v>
      </c>
      <c r="TN25" s="603">
        <v>3653773.67</v>
      </c>
      <c r="TO25" s="603">
        <v>4253511.7799999993</v>
      </c>
      <c r="TP25" s="603">
        <v>2201038.7400000002</v>
      </c>
      <c r="TQ25" s="603">
        <v>1122708.79</v>
      </c>
      <c r="TR25" s="603">
        <v>10189802.540000001</v>
      </c>
      <c r="TS25" s="603">
        <v>2585304.79</v>
      </c>
      <c r="TT25" s="603">
        <v>3512096.19</v>
      </c>
      <c r="TU25" s="603">
        <v>4086541.4899999998</v>
      </c>
      <c r="TV25" s="603">
        <v>1615751.35</v>
      </c>
      <c r="TW25" s="603">
        <v>1430479.54</v>
      </c>
      <c r="TX25" s="603">
        <v>2951486.8</v>
      </c>
      <c r="TY25" s="603">
        <v>1701087.0400000003</v>
      </c>
      <c r="TZ25" s="603">
        <v>1981255.41</v>
      </c>
      <c r="UA25" s="603">
        <v>13888692.850000001</v>
      </c>
      <c r="UB25" s="603">
        <v>1734034.28</v>
      </c>
      <c r="UC25" s="603">
        <v>25264004.100000001</v>
      </c>
      <c r="UD25" s="603">
        <v>5012953.0500000007</v>
      </c>
      <c r="UE25" s="603">
        <v>3156716.19</v>
      </c>
      <c r="UF25" s="603">
        <v>2102670.3199999998</v>
      </c>
      <c r="UG25" s="603">
        <v>15510666.9</v>
      </c>
      <c r="UH25" s="603">
        <v>1311768.42</v>
      </c>
      <c r="UI25" s="603">
        <v>951920.09</v>
      </c>
      <c r="UJ25" s="603">
        <v>3862200.63</v>
      </c>
      <c r="UK25" s="603">
        <v>1392500.64</v>
      </c>
      <c r="UL25" s="603">
        <v>12441343.120000001</v>
      </c>
      <c r="UM25" s="603">
        <v>3287788.78</v>
      </c>
      <c r="UN25" s="603">
        <v>3147289.85</v>
      </c>
      <c r="UO25" s="603">
        <v>4172142.5999999996</v>
      </c>
      <c r="UP25" s="603">
        <v>2797616.7</v>
      </c>
      <c r="UQ25" s="603">
        <v>1858819.7100000002</v>
      </c>
      <c r="UR25" s="603">
        <v>69640029.230000004</v>
      </c>
      <c r="US25" s="603">
        <v>3042288.25</v>
      </c>
      <c r="UT25" s="603">
        <v>2915942.9</v>
      </c>
      <c r="UU25" s="603">
        <v>11431677.640000001</v>
      </c>
      <c r="UV25" s="603">
        <v>795346.73</v>
      </c>
      <c r="UW25" s="603">
        <v>2393755.42</v>
      </c>
      <c r="UX25" s="603">
        <v>6498424.7899999991</v>
      </c>
      <c r="UY25" s="603">
        <v>1968551.9900000002</v>
      </c>
      <c r="UZ25" s="603">
        <v>1900959.3800000001</v>
      </c>
      <c r="VA25" s="603">
        <v>2451239.17</v>
      </c>
      <c r="VB25" s="603">
        <v>2801569.9400000004</v>
      </c>
      <c r="VC25" s="603">
        <v>4916706.7300000004</v>
      </c>
      <c r="VD25" s="603">
        <v>3195658.82</v>
      </c>
      <c r="VE25" s="603">
        <v>4257618.49</v>
      </c>
      <c r="VF25" s="603">
        <v>1499305.4300000002</v>
      </c>
      <c r="VG25" s="603">
        <v>1506344.65</v>
      </c>
      <c r="VH25" s="603">
        <v>1432130.1700000002</v>
      </c>
      <c r="VI25" s="603">
        <v>1961469.6199999999</v>
      </c>
      <c r="VJ25" s="603">
        <v>10217238.35</v>
      </c>
      <c r="VK25" s="603">
        <v>1026150.51</v>
      </c>
      <c r="VL25" s="603">
        <v>990378.78999999992</v>
      </c>
      <c r="VM25" s="603">
        <v>2793979.19</v>
      </c>
      <c r="VN25" s="603">
        <v>37550633.090000004</v>
      </c>
      <c r="VO25" s="603">
        <v>6536519</v>
      </c>
      <c r="VP25" s="603">
        <v>7546005.4199999999</v>
      </c>
      <c r="VQ25" s="603">
        <v>3715812.8599999994</v>
      </c>
      <c r="VR25" s="603">
        <v>14421577.1</v>
      </c>
      <c r="VS25" s="603">
        <v>3906850.29</v>
      </c>
      <c r="VT25" s="603">
        <v>5997191.9299999997</v>
      </c>
      <c r="VU25" s="603">
        <v>2605208</v>
      </c>
      <c r="VV25" s="603">
        <v>5426265.0800000001</v>
      </c>
      <c r="VW25" s="603">
        <v>11142265.48</v>
      </c>
      <c r="VX25" s="603">
        <v>6346204</v>
      </c>
      <c r="VY25" s="603">
        <v>6600483.96</v>
      </c>
      <c r="VZ25" s="603">
        <v>3287681.66</v>
      </c>
      <c r="WA25" s="603">
        <v>4037133.6500000004</v>
      </c>
      <c r="WB25" s="603">
        <v>1753961.0500000003</v>
      </c>
      <c r="WC25" s="603">
        <v>80649932.770000011</v>
      </c>
      <c r="WD25" s="603">
        <v>4166900.05</v>
      </c>
      <c r="WE25" s="603">
        <v>3031118.18</v>
      </c>
      <c r="WF25" s="603">
        <v>2271588.8899999997</v>
      </c>
      <c r="WG25" s="603">
        <v>1742264.4</v>
      </c>
      <c r="WH25" s="603">
        <v>2895154.87</v>
      </c>
      <c r="WI25" s="603">
        <v>6220942.3700000001</v>
      </c>
      <c r="WJ25" s="603">
        <v>16900760.060000002</v>
      </c>
      <c r="WK25" s="603">
        <v>3098285.6799999997</v>
      </c>
      <c r="WL25" s="603">
        <v>4643280.79</v>
      </c>
      <c r="WM25" s="603">
        <v>2594461.2600000002</v>
      </c>
      <c r="WN25" s="603">
        <v>5301696.8000000007</v>
      </c>
      <c r="WO25" s="603">
        <v>2370523.2800000003</v>
      </c>
      <c r="WP25" s="603">
        <v>4160968.72</v>
      </c>
      <c r="WQ25" s="603">
        <v>5648053.8899999997</v>
      </c>
      <c r="WR25" s="603">
        <v>829939.25</v>
      </c>
      <c r="WS25" s="603">
        <v>3997492.46</v>
      </c>
      <c r="WT25" s="603">
        <v>4039512.6</v>
      </c>
      <c r="WU25" s="603">
        <v>2006959.72</v>
      </c>
      <c r="WV25" s="603">
        <v>6156930.7300000004</v>
      </c>
      <c r="WW25" s="603">
        <v>12340297.790000001</v>
      </c>
      <c r="WX25" s="603">
        <v>2454193.1100000003</v>
      </c>
      <c r="WY25" s="603">
        <v>1795507.84</v>
      </c>
      <c r="WZ25" s="603">
        <v>404776</v>
      </c>
      <c r="XA25" s="603">
        <v>2566618.5</v>
      </c>
      <c r="XB25" s="603">
        <v>1963424.65</v>
      </c>
      <c r="XC25" s="603">
        <v>1519868.95</v>
      </c>
      <c r="XD25" s="603">
        <v>1637191.31</v>
      </c>
      <c r="XE25" s="603">
        <v>7930993.9699999997</v>
      </c>
      <c r="XF25" s="603">
        <v>1504965.41</v>
      </c>
      <c r="XG25" s="603">
        <v>370474</v>
      </c>
      <c r="XH25" s="603">
        <v>989211.5</v>
      </c>
      <c r="XI25" s="603">
        <v>875505.26</v>
      </c>
      <c r="XJ25" s="603">
        <v>91563494.900000006</v>
      </c>
      <c r="XK25" s="603">
        <v>13000052.969999999</v>
      </c>
      <c r="XL25" s="603">
        <v>17061239.359999999</v>
      </c>
      <c r="XM25" s="603">
        <v>39529315.100000001</v>
      </c>
      <c r="XN25" s="603">
        <v>10777825.59</v>
      </c>
      <c r="XO25" s="603">
        <v>11739194.27</v>
      </c>
      <c r="XP25" s="603">
        <v>24466197.449999999</v>
      </c>
      <c r="XQ25" s="603">
        <v>10828123.24</v>
      </c>
      <c r="XR25" s="603">
        <v>11928082.699999999</v>
      </c>
      <c r="XS25" s="603">
        <v>22156494.449999999</v>
      </c>
      <c r="XT25" s="603">
        <v>14208832.199999999</v>
      </c>
      <c r="XU25" s="603">
        <v>4808819.87</v>
      </c>
      <c r="XV25" s="603">
        <v>7957525.4900000002</v>
      </c>
      <c r="XW25" s="603">
        <v>7332599.54</v>
      </c>
      <c r="XX25" s="603">
        <v>9634597.879999999</v>
      </c>
      <c r="XY25" s="603">
        <v>5900245.1299999999</v>
      </c>
      <c r="XZ25" s="603">
        <v>5706760.3300000001</v>
      </c>
      <c r="YA25" s="603">
        <v>5437804.2799999993</v>
      </c>
      <c r="YB25" s="603">
        <v>5708003.6200000001</v>
      </c>
      <c r="YC25" s="603">
        <v>7512233.1799999997</v>
      </c>
      <c r="YD25" s="603">
        <v>8459361.6400000006</v>
      </c>
      <c r="YE25" s="603">
        <v>6185281.1799999997</v>
      </c>
      <c r="YF25" s="603">
        <v>5373406.1500000004</v>
      </c>
      <c r="YG25" s="603">
        <v>41142404.489999995</v>
      </c>
      <c r="YH25" s="603">
        <v>10161650.98</v>
      </c>
      <c r="YI25" s="603">
        <v>20224248.130000003</v>
      </c>
      <c r="YJ25" s="603">
        <v>10132095.969999999</v>
      </c>
      <c r="YK25" s="603">
        <v>12463414.379999999</v>
      </c>
      <c r="YL25" s="603">
        <v>3198338.0500000003</v>
      </c>
      <c r="YM25" s="603">
        <v>34817106.530000001</v>
      </c>
      <c r="YN25" s="603">
        <v>7010787.5899999999</v>
      </c>
      <c r="YO25" s="603">
        <v>6245364.0199999996</v>
      </c>
      <c r="YP25" s="603">
        <v>47980980.630000003</v>
      </c>
      <c r="YQ25" s="603">
        <v>14446227.91</v>
      </c>
      <c r="YR25" s="603">
        <v>2280020.6899999995</v>
      </c>
      <c r="YS25" s="603">
        <v>7534604.9000000004</v>
      </c>
      <c r="YT25" s="603">
        <v>10132580.390000001</v>
      </c>
      <c r="YU25" s="603">
        <v>6099368.8799999999</v>
      </c>
      <c r="YV25" s="603">
        <v>2030710.78</v>
      </c>
      <c r="YW25" s="603">
        <v>8098850.7999999998</v>
      </c>
      <c r="YX25" s="603">
        <v>17616557.450000003</v>
      </c>
      <c r="YY25" s="603">
        <v>2744828.4299999997</v>
      </c>
      <c r="YZ25" s="603">
        <v>2332242.4699999997</v>
      </c>
      <c r="ZA25" s="603">
        <v>1810001.32</v>
      </c>
      <c r="ZB25" s="603">
        <v>2282281.7999999998</v>
      </c>
      <c r="ZC25" s="603">
        <v>1918699.0000000002</v>
      </c>
      <c r="ZD25" s="603">
        <v>1280604.3999999999</v>
      </c>
      <c r="ZE25" s="603">
        <v>19198103.259999998</v>
      </c>
      <c r="ZF25" s="603">
        <v>2168287.7999999998</v>
      </c>
      <c r="ZG25" s="603">
        <v>4496043.91</v>
      </c>
      <c r="ZH25" s="603">
        <v>3642900.95</v>
      </c>
      <c r="ZI25" s="603">
        <v>2285901.79</v>
      </c>
      <c r="ZJ25" s="603">
        <v>2797226.9499999997</v>
      </c>
      <c r="ZK25" s="603">
        <v>2365448.4</v>
      </c>
      <c r="ZL25" s="603">
        <v>1990273.1</v>
      </c>
      <c r="ZM25" s="603">
        <v>6307526.9100000001</v>
      </c>
      <c r="ZN25" s="603">
        <v>37860269.790000007</v>
      </c>
      <c r="ZO25" s="603">
        <v>6921451.0300000003</v>
      </c>
      <c r="ZP25" s="603">
        <v>3795128.94</v>
      </c>
      <c r="ZQ25" s="603">
        <v>12780281.120000001</v>
      </c>
      <c r="ZR25" s="603">
        <v>8563233.1099999994</v>
      </c>
      <c r="ZS25" s="603">
        <v>2249770.2799999998</v>
      </c>
      <c r="ZT25" s="603">
        <v>2533807.0099999998</v>
      </c>
      <c r="ZU25" s="603">
        <v>4494602.1000000006</v>
      </c>
      <c r="ZV25" s="603">
        <v>5742456.1699999999</v>
      </c>
      <c r="ZW25" s="603">
        <v>6199321.4500000002</v>
      </c>
      <c r="ZX25" s="603">
        <v>1542053.79</v>
      </c>
      <c r="ZY25" s="603">
        <v>1858952.86</v>
      </c>
      <c r="ZZ25" s="603">
        <v>6877229.8700000001</v>
      </c>
      <c r="AAA25" s="603">
        <v>2853846.52</v>
      </c>
      <c r="AAB25" s="603">
        <v>3158448.11</v>
      </c>
      <c r="AAC25" s="603">
        <v>2105214.7599999998</v>
      </c>
      <c r="AAD25" s="603">
        <v>3135024.6500000004</v>
      </c>
      <c r="AAE25" s="603">
        <v>1305562.3499999999</v>
      </c>
      <c r="AAF25" s="603">
        <v>1606314.39</v>
      </c>
      <c r="AAG25" s="603">
        <v>1389358.6600000001</v>
      </c>
      <c r="AAH25" s="603">
        <v>1210284.8</v>
      </c>
      <c r="AAI25" s="603">
        <v>909417.48</v>
      </c>
      <c r="AAJ25" s="603">
        <v>15627114.34</v>
      </c>
      <c r="AAK25" s="603">
        <v>2520295.81</v>
      </c>
      <c r="AAL25" s="603">
        <v>2764613.92</v>
      </c>
      <c r="AAM25" s="603">
        <v>2763354.9</v>
      </c>
      <c r="AAN25" s="603">
        <v>2592990.08</v>
      </c>
      <c r="AAO25" s="603">
        <v>3160348.84</v>
      </c>
      <c r="AAP25" s="603">
        <v>2256410.9700000002</v>
      </c>
      <c r="AAQ25" s="603">
        <v>63253148.20000001</v>
      </c>
      <c r="AAR25" s="603">
        <v>13235930.109999999</v>
      </c>
      <c r="AAS25" s="603">
        <v>8151012.3100000005</v>
      </c>
      <c r="AAT25" s="603">
        <v>20545435.02</v>
      </c>
      <c r="AAU25" s="603">
        <v>12723124.059999999</v>
      </c>
      <c r="AAV25" s="603">
        <v>7332668.1299999999</v>
      </c>
      <c r="AAW25" s="603">
        <v>18874743.629999999</v>
      </c>
      <c r="AAX25" s="603">
        <v>28080205.280000001</v>
      </c>
      <c r="AAY25" s="603">
        <v>21276361.940000001</v>
      </c>
      <c r="AAZ25" s="603">
        <v>8370489.4400000004</v>
      </c>
      <c r="ABA25" s="603">
        <v>12503974.25</v>
      </c>
      <c r="ABB25" s="603">
        <v>14214009.410000002</v>
      </c>
      <c r="ABC25" s="603">
        <v>24142520.039999999</v>
      </c>
      <c r="ABD25" s="603">
        <v>7106436.0700000003</v>
      </c>
      <c r="ABE25" s="603">
        <v>8682541.7899999991</v>
      </c>
      <c r="ABF25" s="603">
        <v>8098772.4299999997</v>
      </c>
      <c r="ABG25" s="603">
        <v>5873076.7200000007</v>
      </c>
      <c r="ABH25" s="603">
        <v>7707663.5999999996</v>
      </c>
      <c r="ABI25" s="603">
        <v>14449317.18</v>
      </c>
      <c r="ABJ25" s="603">
        <v>17069785.140000001</v>
      </c>
      <c r="ABK25" s="603">
        <v>47244308.960000001</v>
      </c>
      <c r="ABL25" s="603">
        <v>12166098.789999999</v>
      </c>
      <c r="ABM25" s="603">
        <v>5302136.46</v>
      </c>
      <c r="ABN25" s="603">
        <v>6339882.4000000004</v>
      </c>
      <c r="ABO25" s="603">
        <v>8184423.9699999997</v>
      </c>
      <c r="ABP25" s="603">
        <v>6906744</v>
      </c>
      <c r="ABQ25" s="603">
        <v>27310062.949999999</v>
      </c>
      <c r="ABR25" s="603">
        <v>2470649.7200000002</v>
      </c>
      <c r="ABS25" s="603">
        <v>1763227.77</v>
      </c>
      <c r="ABT25" s="603">
        <v>3598111.1799999997</v>
      </c>
      <c r="ABU25" s="603">
        <v>4368851.09</v>
      </c>
      <c r="ABV25" s="603">
        <v>4458428.1100000003</v>
      </c>
      <c r="ABW25" s="603">
        <v>2408907.46</v>
      </c>
      <c r="ABX25" s="603">
        <v>2836100.99</v>
      </c>
      <c r="ABY25" s="603">
        <v>1115903.5</v>
      </c>
      <c r="ABZ25" s="603">
        <v>67281514.689999998</v>
      </c>
      <c r="ACA25" s="603">
        <v>8601817.3099999987</v>
      </c>
      <c r="ACB25" s="603">
        <v>11146341.18</v>
      </c>
      <c r="ACC25" s="603">
        <v>2563304.42</v>
      </c>
      <c r="ACD25" s="603">
        <v>5437127</v>
      </c>
      <c r="ACE25" s="603">
        <v>14692141.42</v>
      </c>
      <c r="ACF25" s="603">
        <v>2094440.4400000002</v>
      </c>
      <c r="ACG25" s="603">
        <v>7337280.9000000004</v>
      </c>
      <c r="ACH25" s="603">
        <v>7854433.8499999996</v>
      </c>
      <c r="ACI25" s="603">
        <v>3190863.8800000004</v>
      </c>
      <c r="ACJ25" s="603">
        <v>7363645.8899999997</v>
      </c>
      <c r="ACK25" s="603">
        <v>53306167.389999993</v>
      </c>
      <c r="ACL25" s="603">
        <v>2837239.21</v>
      </c>
      <c r="ACM25" s="603">
        <v>9513003.9299999997</v>
      </c>
      <c r="ACN25" s="603">
        <v>7191668.5899999999</v>
      </c>
      <c r="ACO25" s="603">
        <v>1470621.56</v>
      </c>
      <c r="ACP25" s="603">
        <v>2240549</v>
      </c>
      <c r="ACQ25" s="603">
        <v>2940625</v>
      </c>
      <c r="ACR25" s="603">
        <v>10998715.709999999</v>
      </c>
      <c r="ACS25" s="603">
        <v>4445401.32</v>
      </c>
      <c r="ACT25" s="603">
        <v>2640040.1399999997</v>
      </c>
      <c r="ACU25" s="603">
        <v>2748814.8200000003</v>
      </c>
      <c r="ACV25" s="603">
        <v>2386474.3200000003</v>
      </c>
      <c r="ACW25" s="603">
        <v>170312.52</v>
      </c>
      <c r="ACX25" s="603">
        <v>11904196.810000001</v>
      </c>
      <c r="ACY25" s="603">
        <v>1968863.61</v>
      </c>
      <c r="ACZ25" s="603">
        <v>6604517.8399999999</v>
      </c>
      <c r="ADA25" s="603">
        <v>5780764.7199999997</v>
      </c>
      <c r="ADB25" s="603">
        <v>5435373.75</v>
      </c>
      <c r="ADC25" s="603">
        <v>4538597.6399999997</v>
      </c>
      <c r="ADD25" s="603">
        <v>2984989.83</v>
      </c>
      <c r="ADE25" s="603">
        <v>1858280.9100000001</v>
      </c>
      <c r="ADF25" s="603">
        <v>763182</v>
      </c>
      <c r="ADG25" s="603">
        <v>1385178.5</v>
      </c>
      <c r="ADH25" s="603">
        <v>12091252.470000001</v>
      </c>
      <c r="ADI25" s="603">
        <v>13145800.43</v>
      </c>
      <c r="ADJ25" s="603">
        <v>1838168.9500000002</v>
      </c>
      <c r="ADK25" s="603">
        <v>2077733.26</v>
      </c>
      <c r="ADL25" s="603">
        <v>2688599.83</v>
      </c>
      <c r="ADM25" s="603">
        <v>1159135.4300000002</v>
      </c>
      <c r="ADN25" s="603">
        <v>2004603.16</v>
      </c>
      <c r="ADO25" s="603">
        <v>1471999.3</v>
      </c>
      <c r="ADP25" s="603">
        <v>2104621.89</v>
      </c>
      <c r="ADQ25" s="603">
        <v>77330504.760000005</v>
      </c>
      <c r="ADR25" s="603">
        <v>20543012.350000001</v>
      </c>
      <c r="ADS25" s="603">
        <v>21916722.190000001</v>
      </c>
      <c r="ADT25" s="603">
        <v>14765870.16</v>
      </c>
      <c r="ADU25" s="603">
        <v>26801305.530000001</v>
      </c>
      <c r="ADV25" s="603">
        <v>2538765</v>
      </c>
      <c r="ADW25" s="603">
        <v>457995</v>
      </c>
      <c r="ADX25" s="603">
        <v>2840283.38</v>
      </c>
      <c r="ADY25" s="603">
        <v>654770.41999999993</v>
      </c>
      <c r="ADZ25" s="603">
        <v>514153.91</v>
      </c>
      <c r="AEA25" s="603">
        <v>63829831.030000001</v>
      </c>
      <c r="AEB25" s="603">
        <v>9451893.1500000022</v>
      </c>
      <c r="AEC25" s="603">
        <v>8245382.3399999999</v>
      </c>
      <c r="AED25" s="603">
        <v>1923319.0599999998</v>
      </c>
      <c r="AEE25" s="603">
        <v>1638438.4400000002</v>
      </c>
      <c r="AEF25" s="603">
        <v>3675792.63</v>
      </c>
      <c r="AEG25" s="603">
        <v>2343244.19</v>
      </c>
      <c r="AEH25" s="603">
        <v>2034663.6099999999</v>
      </c>
      <c r="AEI25" s="603">
        <v>1233375.1399999999</v>
      </c>
      <c r="AEJ25" s="603">
        <v>1517073.54</v>
      </c>
      <c r="AEK25" s="603">
        <v>2051694.1999999997</v>
      </c>
      <c r="AEL25" s="603">
        <v>2694793.9000000004</v>
      </c>
      <c r="AEM25" s="603">
        <v>2391239.61</v>
      </c>
      <c r="AEN25" s="603">
        <v>2055877.02</v>
      </c>
      <c r="AEO25" s="603">
        <v>3562929.72</v>
      </c>
      <c r="AEP25" s="603">
        <v>3455723.99</v>
      </c>
      <c r="AEQ25" s="603">
        <v>2296525.9900000002</v>
      </c>
      <c r="AER25" s="603">
        <v>3072712.78</v>
      </c>
      <c r="AES25" s="603">
        <v>1684458.6300000001</v>
      </c>
      <c r="AET25" s="603">
        <v>3125623.2200000007</v>
      </c>
      <c r="AEU25" s="603">
        <v>53270686.439999998</v>
      </c>
      <c r="AEV25" s="603">
        <v>13925599.189999999</v>
      </c>
      <c r="AEW25" s="603">
        <v>6286287.7400000002</v>
      </c>
      <c r="AEX25" s="603">
        <v>3389492.68</v>
      </c>
      <c r="AEY25" s="603">
        <v>2719393.7</v>
      </c>
      <c r="AEZ25" s="603">
        <v>5834954.4699999997</v>
      </c>
      <c r="AFA25" s="603">
        <v>2335464.91</v>
      </c>
      <c r="AFB25" s="603">
        <v>6438386.7999999998</v>
      </c>
      <c r="AFC25" s="603">
        <v>2172555.42</v>
      </c>
      <c r="AFD25" s="603">
        <v>1332239.3499999999</v>
      </c>
      <c r="AFE25" s="603">
        <v>24051257.84</v>
      </c>
      <c r="AFF25" s="603">
        <v>28265095.330000002</v>
      </c>
      <c r="AFG25" s="603">
        <v>7605168.0899999999</v>
      </c>
      <c r="AFH25" s="603">
        <v>9494823.959999999</v>
      </c>
      <c r="AFI25" s="603">
        <v>14614743.1</v>
      </c>
      <c r="AFJ25" s="603">
        <v>4605773.959999999</v>
      </c>
      <c r="AFK25" s="603">
        <v>8253974.9400000004</v>
      </c>
      <c r="AFL25" s="603">
        <v>7538590.9500000002</v>
      </c>
      <c r="AFM25" s="603">
        <v>6347994.7699999996</v>
      </c>
      <c r="AFN25" s="603">
        <v>3976188.57</v>
      </c>
      <c r="AFO25" s="603">
        <v>13447579.289999999</v>
      </c>
      <c r="AFP25" s="603">
        <v>3568259.87</v>
      </c>
      <c r="AFQ25" s="603">
        <v>6630727</v>
      </c>
      <c r="AFR25" s="603">
        <v>45622322.780000001</v>
      </c>
      <c r="AFS25" s="603">
        <v>12162215.710000001</v>
      </c>
      <c r="AFT25" s="603">
        <v>7514073.3599999994</v>
      </c>
      <c r="AFU25" s="603">
        <v>6933588.3600000003</v>
      </c>
      <c r="AFV25" s="603">
        <v>6690581.5499999998</v>
      </c>
      <c r="AFW25" s="603">
        <v>5571137.7700000005</v>
      </c>
      <c r="AFX25" s="603">
        <v>4335679.24</v>
      </c>
      <c r="AFY25" s="603">
        <v>8691978.2100000009</v>
      </c>
      <c r="AFZ25" s="603">
        <v>8523046.7499999981</v>
      </c>
      <c r="AGA25" s="603">
        <v>4819394.43</v>
      </c>
      <c r="AGB25" s="603">
        <v>9851445.3300000001</v>
      </c>
      <c r="AGC25" s="603">
        <v>4847215.7299999995</v>
      </c>
      <c r="AGD25" s="603">
        <v>28349352.190000005</v>
      </c>
      <c r="AGE25" s="603">
        <v>3603902.42</v>
      </c>
      <c r="AGF25" s="603">
        <v>2668221.3000000003</v>
      </c>
      <c r="AGG25" s="603">
        <v>2457347.88</v>
      </c>
      <c r="AGH25" s="603">
        <v>6074630.5699999994</v>
      </c>
      <c r="AGI25" s="603">
        <v>6688996.3899999997</v>
      </c>
      <c r="AGJ25" s="603">
        <v>1939864.57</v>
      </c>
      <c r="AGK25" s="603">
        <v>2109107.0999999996</v>
      </c>
      <c r="AGL25" s="603">
        <v>2028739.2</v>
      </c>
      <c r="AGM25" s="603">
        <v>2611497.3699999996</v>
      </c>
      <c r="AGN25" s="603">
        <v>1435186.79</v>
      </c>
      <c r="AGO25" s="603">
        <v>37141048.880000003</v>
      </c>
      <c r="AGP25" s="603">
        <v>17803087.579999998</v>
      </c>
      <c r="AGQ25" s="603">
        <v>7993910.2800000003</v>
      </c>
      <c r="AGR25" s="603">
        <v>6161036.8899999997</v>
      </c>
      <c r="AGS25" s="603">
        <v>17017812.740000002</v>
      </c>
      <c r="AGT25" s="603">
        <v>8319552.6999999993</v>
      </c>
      <c r="AGU25" s="603">
        <v>4540040.62</v>
      </c>
      <c r="AGV25" s="603">
        <v>5698755</v>
      </c>
      <c r="AGW25" s="603">
        <v>53666083.080000006</v>
      </c>
      <c r="AGX25" s="603">
        <v>40444112.940000005</v>
      </c>
      <c r="AGY25" s="603">
        <v>2400378.6500000004</v>
      </c>
      <c r="AGZ25" s="603">
        <v>10416689.16</v>
      </c>
      <c r="AHA25" s="603">
        <v>6353900.9100000011</v>
      </c>
      <c r="AHB25" s="603">
        <v>16492799.880000001</v>
      </c>
      <c r="AHC25" s="603">
        <v>11374209.140000001</v>
      </c>
      <c r="AHD25" s="603">
        <v>3937240.37</v>
      </c>
      <c r="AHE25" s="603">
        <v>1545470.3</v>
      </c>
      <c r="AHF25" s="603">
        <v>2340395.06</v>
      </c>
      <c r="AHG25" s="603">
        <v>7387570.0899999999</v>
      </c>
      <c r="AHH25" s="603">
        <v>1125367.0699999998</v>
      </c>
      <c r="AHI25" s="603">
        <v>1779747.9300000002</v>
      </c>
      <c r="AHJ25" s="603">
        <v>2485186.7399999998</v>
      </c>
      <c r="AHK25" s="603">
        <v>2302209.1999999997</v>
      </c>
      <c r="AHL25" s="603">
        <v>2345074.38</v>
      </c>
      <c r="AHM25" s="603">
        <v>1912057.9000000001</v>
      </c>
      <c r="AHN25" s="603">
        <v>17014333.32</v>
      </c>
      <c r="AHO25" s="603">
        <v>2408130.4</v>
      </c>
      <c r="AHP25" s="603">
        <v>3549845.66</v>
      </c>
      <c r="AHQ25" s="603">
        <v>2808822.75</v>
      </c>
      <c r="AHR25" s="603">
        <v>4896356.3499999996</v>
      </c>
      <c r="AHS25" s="603">
        <v>2877381.7399999998</v>
      </c>
      <c r="AHT25" s="603">
        <v>1617554.08</v>
      </c>
      <c r="AHU25" s="603">
        <v>0</v>
      </c>
      <c r="AHV25" s="603">
        <v>0</v>
      </c>
      <c r="AHW25" s="603">
        <f t="shared" si="16"/>
        <v>7839426855.0099993</v>
      </c>
    </row>
    <row r="26" spans="1:913" x14ac:dyDescent="0.6">
      <c r="A26" s="601">
        <v>25</v>
      </c>
      <c r="B26" s="261" t="s">
        <v>33</v>
      </c>
      <c r="C26" s="260" t="s">
        <v>34</v>
      </c>
      <c r="D26" s="603">
        <v>279310006.75999999</v>
      </c>
      <c r="E26" s="603">
        <v>16299446.35</v>
      </c>
      <c r="F26" s="603">
        <v>65113573.260000005</v>
      </c>
      <c r="G26" s="603">
        <v>5766819.2800000003</v>
      </c>
      <c r="H26" s="603">
        <v>49971708.100000009</v>
      </c>
      <c r="I26" s="603">
        <v>4139475.7399999998</v>
      </c>
      <c r="J26" s="603">
        <v>40494685.149999999</v>
      </c>
      <c r="K26" s="603">
        <v>6929469.8200000003</v>
      </c>
      <c r="L26" s="603">
        <v>5012116.5600000005</v>
      </c>
      <c r="M26" s="603">
        <v>8852205.6400000006</v>
      </c>
      <c r="N26" s="603">
        <v>3579012.09</v>
      </c>
      <c r="O26" s="603">
        <v>3865231.5100000002</v>
      </c>
      <c r="P26" s="603">
        <v>7381099.2800000003</v>
      </c>
      <c r="Q26" s="603">
        <v>5147061.7699999996</v>
      </c>
      <c r="R26" s="603">
        <v>5675525</v>
      </c>
      <c r="S26" s="603">
        <v>30833017.440000001</v>
      </c>
      <c r="T26" s="603">
        <v>67971290.420000002</v>
      </c>
      <c r="U26" s="603">
        <v>2608864.54</v>
      </c>
      <c r="V26" s="603">
        <v>452847.92000000004</v>
      </c>
      <c r="W26" s="603">
        <v>279775505.39999998</v>
      </c>
      <c r="X26" s="603">
        <v>44283261.939999998</v>
      </c>
      <c r="Y26" s="603">
        <v>6100704.0499999998</v>
      </c>
      <c r="Z26" s="603">
        <v>15029527.91</v>
      </c>
      <c r="AA26" s="603">
        <v>8561009.3999999985</v>
      </c>
      <c r="AB26" s="603">
        <v>11421973.58</v>
      </c>
      <c r="AC26" s="603">
        <v>4853637.4800000004</v>
      </c>
      <c r="AD26" s="603">
        <v>77262029.050000012</v>
      </c>
      <c r="AE26" s="603">
        <v>17846444.670000002</v>
      </c>
      <c r="AF26" s="603">
        <v>9878066.3599999994</v>
      </c>
      <c r="AG26" s="603">
        <v>71066701.550000012</v>
      </c>
      <c r="AH26" s="603">
        <v>10636602.309999999</v>
      </c>
      <c r="AI26" s="603">
        <v>47966060.519999996</v>
      </c>
      <c r="AJ26" s="603">
        <v>21711001.939999998</v>
      </c>
      <c r="AK26" s="603">
        <v>7567157.3700000001</v>
      </c>
      <c r="AL26" s="603">
        <v>5522660.54</v>
      </c>
      <c r="AM26" s="603">
        <v>5219953.2700000005</v>
      </c>
      <c r="AN26" s="603">
        <v>8278028.3599999994</v>
      </c>
      <c r="AO26" s="603">
        <v>7391969.1999999993</v>
      </c>
      <c r="AP26" s="603">
        <v>7572182.5099999998</v>
      </c>
      <c r="AQ26" s="603">
        <v>7361875.4100000001</v>
      </c>
      <c r="AR26" s="603">
        <v>3262044.61</v>
      </c>
      <c r="AS26" s="603">
        <v>6626280.4399999995</v>
      </c>
      <c r="AT26" s="603">
        <v>4443739.8699999992</v>
      </c>
      <c r="AU26" s="603">
        <v>54908403.129999995</v>
      </c>
      <c r="AV26" s="603">
        <v>2753145.7800000003</v>
      </c>
      <c r="AW26" s="603">
        <v>2692262.39</v>
      </c>
      <c r="AX26" s="603">
        <v>5408000.9100000001</v>
      </c>
      <c r="AY26" s="603">
        <v>7192731.2700000005</v>
      </c>
      <c r="AZ26" s="603">
        <v>6614733.6499999994</v>
      </c>
      <c r="BA26" s="603">
        <v>3493658.6300000004</v>
      </c>
      <c r="BB26" s="603">
        <v>3058547.65</v>
      </c>
      <c r="BC26" s="603">
        <v>3285501.48</v>
      </c>
      <c r="BD26" s="603">
        <v>3369009.83</v>
      </c>
      <c r="BE26" s="603">
        <v>4392038.43</v>
      </c>
      <c r="BF26" s="603">
        <v>1625523.7100000002</v>
      </c>
      <c r="BG26" s="603">
        <v>39871875.069999993</v>
      </c>
      <c r="BH26" s="603">
        <v>2150174.0100000002</v>
      </c>
      <c r="BI26" s="603">
        <v>3156066.1799999997</v>
      </c>
      <c r="BJ26" s="603">
        <v>73268975.449999988</v>
      </c>
      <c r="BK26" s="603">
        <v>55319140.049999997</v>
      </c>
      <c r="BL26" s="603">
        <v>5957785.4800000004</v>
      </c>
      <c r="BM26" s="603">
        <v>3700470.3099999996</v>
      </c>
      <c r="BN26" s="603">
        <v>7454083.3900000006</v>
      </c>
      <c r="BO26" s="603">
        <v>6127743.4100000001</v>
      </c>
      <c r="BP26" s="603">
        <v>5625063.4099999992</v>
      </c>
      <c r="BQ26" s="603">
        <v>3203342.39</v>
      </c>
      <c r="BR26" s="603">
        <v>1923548.89</v>
      </c>
      <c r="BS26" s="603">
        <v>119735227.11</v>
      </c>
      <c r="BT26" s="603">
        <v>18402910.100000001</v>
      </c>
      <c r="BU26" s="603">
        <v>3154708.9999999995</v>
      </c>
      <c r="BV26" s="603">
        <v>20904248.260000002</v>
      </c>
      <c r="BW26" s="603">
        <v>4948837.209999999</v>
      </c>
      <c r="BX26" s="603">
        <v>4762461.09</v>
      </c>
      <c r="BY26" s="603">
        <v>2727289.43</v>
      </c>
      <c r="BZ26" s="603">
        <v>11243723.6</v>
      </c>
      <c r="CA26" s="603">
        <v>16233400.73</v>
      </c>
      <c r="CB26" s="603">
        <v>5742085.29</v>
      </c>
      <c r="CC26" s="603">
        <v>8734529.8300000019</v>
      </c>
      <c r="CD26" s="603">
        <v>14177380.890000001</v>
      </c>
      <c r="CE26" s="603">
        <v>7012751.1699999999</v>
      </c>
      <c r="CF26" s="603">
        <v>4826473.82</v>
      </c>
      <c r="CG26" s="603">
        <v>7817794.1300000008</v>
      </c>
      <c r="CH26" s="603">
        <v>235347976.19000006</v>
      </c>
      <c r="CI26" s="603">
        <v>15766008.560000001</v>
      </c>
      <c r="CJ26" s="603">
        <v>63327217.540000007</v>
      </c>
      <c r="CK26" s="603">
        <v>8889966.1600000001</v>
      </c>
      <c r="CL26" s="603">
        <v>16323040.82</v>
      </c>
      <c r="CM26" s="603">
        <v>10095879.050000001</v>
      </c>
      <c r="CN26" s="603">
        <v>10930608.9</v>
      </c>
      <c r="CO26" s="603">
        <v>31286181.509999998</v>
      </c>
      <c r="CP26" s="603">
        <v>5519905.1200000001</v>
      </c>
      <c r="CQ26" s="603">
        <v>10295906.99</v>
      </c>
      <c r="CR26" s="603">
        <v>7803306.0299999993</v>
      </c>
      <c r="CS26" s="603">
        <v>8967650.3300000001</v>
      </c>
      <c r="CT26" s="603">
        <v>6995386.3899999997</v>
      </c>
      <c r="CU26" s="603">
        <v>93295859.839999989</v>
      </c>
      <c r="CV26" s="603">
        <v>4248700.7299999995</v>
      </c>
      <c r="CW26" s="603">
        <v>7529512.3799999999</v>
      </c>
      <c r="CX26" s="603">
        <v>12466331.030000001</v>
      </c>
      <c r="CY26" s="603">
        <v>3898857.11</v>
      </c>
      <c r="CZ26" s="603">
        <v>11779683.58</v>
      </c>
      <c r="DA26" s="603">
        <v>5232666.51</v>
      </c>
      <c r="DB26" s="603">
        <v>4930335.09</v>
      </c>
      <c r="DC26" s="603">
        <v>68116583.710000008</v>
      </c>
      <c r="DD26" s="603">
        <v>65299864.549999997</v>
      </c>
      <c r="DE26" s="603">
        <v>7237595.21</v>
      </c>
      <c r="DF26" s="603">
        <v>3535215.31</v>
      </c>
      <c r="DG26" s="603">
        <v>15709366.310000001</v>
      </c>
      <c r="DH26" s="603">
        <v>19124280.210000001</v>
      </c>
      <c r="DI26" s="603">
        <v>17255195.789999999</v>
      </c>
      <c r="DJ26" s="603">
        <v>13932080.9</v>
      </c>
      <c r="DK26" s="603">
        <v>5493417.209999999</v>
      </c>
      <c r="DL26" s="603">
        <v>216234674.28999999</v>
      </c>
      <c r="DM26" s="603">
        <v>9781216.1600000001</v>
      </c>
      <c r="DN26" s="603">
        <v>4908197.32</v>
      </c>
      <c r="DO26" s="603">
        <v>9643973.4499999993</v>
      </c>
      <c r="DP26" s="603">
        <v>7528697.46</v>
      </c>
      <c r="DQ26" s="603">
        <v>6813136.7599999998</v>
      </c>
      <c r="DR26" s="603">
        <v>19096342.489999998</v>
      </c>
      <c r="DS26" s="603">
        <v>5845690.9199999999</v>
      </c>
      <c r="DT26" s="603">
        <v>37737365.490000002</v>
      </c>
      <c r="DU26" s="603">
        <v>99785199.210000008</v>
      </c>
      <c r="DV26" s="603">
        <v>7319962.8499999996</v>
      </c>
      <c r="DW26" s="603">
        <v>53702182.719999999</v>
      </c>
      <c r="DX26" s="603">
        <v>63383088.149999999</v>
      </c>
      <c r="DY26" s="603">
        <v>16579919.57</v>
      </c>
      <c r="DZ26" s="603">
        <v>32666414.969999999</v>
      </c>
      <c r="EA26" s="603">
        <v>17191469.949999999</v>
      </c>
      <c r="EB26" s="603">
        <v>4690071.3500000006</v>
      </c>
      <c r="EC26" s="603">
        <v>7461093.7699999996</v>
      </c>
      <c r="ED26" s="603">
        <v>7825097.8499999996</v>
      </c>
      <c r="EE26" s="603">
        <v>23421154.48</v>
      </c>
      <c r="EF26" s="603">
        <v>58147687.560000002</v>
      </c>
      <c r="EG26" s="603">
        <v>37331390.959999993</v>
      </c>
      <c r="EH26" s="603">
        <v>9957878.7300000004</v>
      </c>
      <c r="EI26" s="603">
        <v>10532793.58</v>
      </c>
      <c r="EJ26" s="603">
        <v>6804172.8999999994</v>
      </c>
      <c r="EK26" s="603">
        <v>19746688.579999998</v>
      </c>
      <c r="EL26" s="603">
        <v>31494881.289999999</v>
      </c>
      <c r="EM26" s="603">
        <v>4050436.1700000004</v>
      </c>
      <c r="EN26" s="603">
        <v>10887663.190000001</v>
      </c>
      <c r="EO26" s="603">
        <v>167589715.66999999</v>
      </c>
      <c r="EP26" s="603">
        <v>9833776.0799999982</v>
      </c>
      <c r="EQ26" s="603">
        <v>5424005.3099999996</v>
      </c>
      <c r="ER26" s="603">
        <v>11563018.549999999</v>
      </c>
      <c r="ES26" s="603">
        <v>8647150.8599999994</v>
      </c>
      <c r="ET26" s="603">
        <v>3995586.57</v>
      </c>
      <c r="EU26" s="603">
        <v>8181382.2599999998</v>
      </c>
      <c r="EV26" s="603">
        <v>16776418.020000001</v>
      </c>
      <c r="EW26" s="603">
        <v>7826534.0199999996</v>
      </c>
      <c r="EX26" s="603">
        <v>74084440.810000002</v>
      </c>
      <c r="EY26" s="603">
        <v>2593166.71</v>
      </c>
      <c r="EZ26" s="603">
        <v>4185549.75</v>
      </c>
      <c r="FA26" s="603">
        <v>7539189.9700000007</v>
      </c>
      <c r="FB26" s="603">
        <v>7122729.7599999998</v>
      </c>
      <c r="FC26" s="603">
        <v>9779883.2799999993</v>
      </c>
      <c r="FD26" s="603">
        <v>8940673.5600000005</v>
      </c>
      <c r="FE26" s="603">
        <v>5038226.59</v>
      </c>
      <c r="FF26" s="603">
        <v>5199804.84</v>
      </c>
      <c r="FG26" s="603">
        <v>3054706.65</v>
      </c>
      <c r="FH26" s="603">
        <v>3624540.19</v>
      </c>
      <c r="FI26" s="603">
        <v>4710888.13</v>
      </c>
      <c r="FJ26" s="603">
        <v>37263021.060000002</v>
      </c>
      <c r="FK26" s="603">
        <v>3368325.99</v>
      </c>
      <c r="FL26" s="603">
        <v>3690829.61</v>
      </c>
      <c r="FM26" s="603">
        <v>3549097.3899999997</v>
      </c>
      <c r="FN26" s="603">
        <v>10419190.759999998</v>
      </c>
      <c r="FO26" s="603">
        <v>7062806.7699999996</v>
      </c>
      <c r="FP26" s="603">
        <v>2854399.97</v>
      </c>
      <c r="FQ26" s="603">
        <v>2094091.66</v>
      </c>
      <c r="FR26" s="603">
        <v>241660394.44</v>
      </c>
      <c r="FS26" s="603">
        <v>6857880.8100000005</v>
      </c>
      <c r="FT26" s="603">
        <v>6486715.3499999996</v>
      </c>
      <c r="FU26" s="603">
        <v>10824699.43</v>
      </c>
      <c r="FV26" s="603">
        <v>14084730.609999999</v>
      </c>
      <c r="FW26" s="603">
        <v>4440378.57</v>
      </c>
      <c r="FX26" s="603">
        <v>9970964.8499999978</v>
      </c>
      <c r="FY26" s="603">
        <v>8093194.3399999989</v>
      </c>
      <c r="FZ26" s="603">
        <v>6238974.0500000007</v>
      </c>
      <c r="GA26" s="603">
        <v>9258226.5199999996</v>
      </c>
      <c r="GB26" s="603">
        <v>14703048.220000001</v>
      </c>
      <c r="GC26" s="603">
        <v>3478889.52</v>
      </c>
      <c r="GD26" s="603">
        <v>3747066.02</v>
      </c>
      <c r="GE26" s="603">
        <v>3082196.71</v>
      </c>
      <c r="GF26" s="603">
        <v>68933394.659999996</v>
      </c>
      <c r="GG26" s="603">
        <v>5288341.18</v>
      </c>
      <c r="GH26" s="603">
        <v>5953253.0999999996</v>
      </c>
      <c r="GI26" s="603">
        <v>33097576.449999999</v>
      </c>
      <c r="GJ26" s="603">
        <v>11115464.199999999</v>
      </c>
      <c r="GK26" s="603">
        <v>7275064.9400000004</v>
      </c>
      <c r="GL26" s="603">
        <v>6482680.5499999998</v>
      </c>
      <c r="GM26" s="603">
        <v>17213907.41</v>
      </c>
      <c r="GN26" s="603">
        <v>5870593.5099999998</v>
      </c>
      <c r="GO26" s="603">
        <v>3528986.2699999996</v>
      </c>
      <c r="GP26" s="603">
        <v>4504550.2299999995</v>
      </c>
      <c r="GQ26" s="603">
        <v>3638655.0100000002</v>
      </c>
      <c r="GR26" s="603">
        <v>72044032.599999994</v>
      </c>
      <c r="GS26" s="603">
        <v>7610623.5999999996</v>
      </c>
      <c r="GT26" s="603">
        <v>4380632.8</v>
      </c>
      <c r="GU26" s="603">
        <v>7967420.3799999999</v>
      </c>
      <c r="GV26" s="603">
        <v>2721696.12</v>
      </c>
      <c r="GW26" s="603">
        <v>7655902.8300000001</v>
      </c>
      <c r="GX26" s="603">
        <v>5284152.4000000004</v>
      </c>
      <c r="GY26" s="603">
        <v>2281893.12</v>
      </c>
      <c r="GZ26" s="603">
        <v>84419097.849999994</v>
      </c>
      <c r="HA26" s="603">
        <v>8282243.3499999996</v>
      </c>
      <c r="HB26" s="603">
        <v>8908977.5700000022</v>
      </c>
      <c r="HC26" s="603">
        <v>3817206.8</v>
      </c>
      <c r="HD26" s="603">
        <v>124668604.63</v>
      </c>
      <c r="HE26" s="603">
        <v>15076265.75</v>
      </c>
      <c r="HF26" s="603">
        <v>32944976.229999997</v>
      </c>
      <c r="HG26" s="603">
        <v>17142988.300000001</v>
      </c>
      <c r="HH26" s="603">
        <v>11214141.059999999</v>
      </c>
      <c r="HI26" s="603">
        <v>17017715.739999998</v>
      </c>
      <c r="HJ26" s="603">
        <v>4891634.09</v>
      </c>
      <c r="HK26" s="603">
        <v>5820788.8500000006</v>
      </c>
      <c r="HL26" s="603">
        <v>74631023.5</v>
      </c>
      <c r="HM26" s="603">
        <v>12451616.039999999</v>
      </c>
      <c r="HN26" s="603">
        <v>55522458.420000002</v>
      </c>
      <c r="HO26" s="603">
        <v>11698014.229999999</v>
      </c>
      <c r="HP26" s="603">
        <v>7014123.5599999996</v>
      </c>
      <c r="HQ26" s="603">
        <v>14298996.760000002</v>
      </c>
      <c r="HR26" s="603">
        <v>11321181.560000001</v>
      </c>
      <c r="HS26" s="603">
        <v>8422465.6899999995</v>
      </c>
      <c r="HT26" s="603">
        <v>88867710.340000004</v>
      </c>
      <c r="HU26" s="603">
        <v>27440580.200000003</v>
      </c>
      <c r="HV26" s="603">
        <v>4181676.55</v>
      </c>
      <c r="HW26" s="603">
        <v>4761691.6099999994</v>
      </c>
      <c r="HX26" s="603">
        <v>5575048.0600000005</v>
      </c>
      <c r="HY26" s="603">
        <v>3476567.36</v>
      </c>
      <c r="HZ26" s="603">
        <v>19128382.689999998</v>
      </c>
      <c r="IA26" s="603">
        <v>6087186.4100000001</v>
      </c>
      <c r="IB26" s="603">
        <v>8039725.919999999</v>
      </c>
      <c r="IC26" s="603">
        <v>3436577.6500000004</v>
      </c>
      <c r="ID26" s="603">
        <v>8184129.0299999993</v>
      </c>
      <c r="IE26" s="603">
        <v>19220737.080000002</v>
      </c>
      <c r="IF26" s="603">
        <v>2899300.02</v>
      </c>
      <c r="IG26" s="603">
        <v>8117505.96</v>
      </c>
      <c r="IH26" s="603">
        <v>6200314.8900000006</v>
      </c>
      <c r="II26" s="603">
        <v>4075418.49</v>
      </c>
      <c r="IJ26" s="603">
        <v>71447079.890000001</v>
      </c>
      <c r="IK26" s="603">
        <v>24011097.169999998</v>
      </c>
      <c r="IL26" s="603">
        <v>10993330.529999999</v>
      </c>
      <c r="IM26" s="603">
        <v>12206849.310000001</v>
      </c>
      <c r="IN26" s="603">
        <v>41661677.829999998</v>
      </c>
      <c r="IO26" s="603">
        <v>6474512.9900000002</v>
      </c>
      <c r="IP26" s="603">
        <v>8346043.3599999994</v>
      </c>
      <c r="IQ26" s="603">
        <v>2301835.7800000003</v>
      </c>
      <c r="IR26" s="603">
        <v>6131978.1600000001</v>
      </c>
      <c r="IS26" s="603">
        <v>6083911.3099999996</v>
      </c>
      <c r="IT26" s="603">
        <v>9597847.3900000006</v>
      </c>
      <c r="IU26" s="603">
        <v>143246135.11000001</v>
      </c>
      <c r="IV26" s="603">
        <v>34877073.910000004</v>
      </c>
      <c r="IW26" s="603">
        <v>15597992.709999999</v>
      </c>
      <c r="IX26" s="603">
        <v>7150317.2100000018</v>
      </c>
      <c r="IY26" s="603">
        <v>8092659.9800000004</v>
      </c>
      <c r="IZ26" s="603">
        <v>2441594.12</v>
      </c>
      <c r="JA26" s="603">
        <v>2597183.23</v>
      </c>
      <c r="JB26" s="603">
        <v>2548080.1599999997</v>
      </c>
      <c r="JC26" s="603">
        <v>3796729.0500000003</v>
      </c>
      <c r="JD26" s="603">
        <v>6127444.4799999995</v>
      </c>
      <c r="JE26" s="603">
        <v>8967425.2700000014</v>
      </c>
      <c r="JF26" s="603">
        <v>4780567.96</v>
      </c>
      <c r="JG26" s="603">
        <v>41847252.810000002</v>
      </c>
      <c r="JH26" s="603">
        <v>21820827.5</v>
      </c>
      <c r="JI26" s="603">
        <v>6168309.4699999997</v>
      </c>
      <c r="JJ26" s="603">
        <v>4791368.6000000006</v>
      </c>
      <c r="JK26" s="603">
        <v>6190669.4799999995</v>
      </c>
      <c r="JL26" s="603">
        <v>5856587.8899999997</v>
      </c>
      <c r="JM26" s="603">
        <v>25388426.590000004</v>
      </c>
      <c r="JN26" s="603">
        <v>4989042.6500000004</v>
      </c>
      <c r="JO26" s="603">
        <v>5041136.7700000005</v>
      </c>
      <c r="JP26" s="603">
        <v>24023917.200000003</v>
      </c>
      <c r="JQ26" s="603">
        <v>7351982.5299999993</v>
      </c>
      <c r="JR26" s="603">
        <v>15984161.540000001</v>
      </c>
      <c r="JS26" s="603">
        <v>4197762.95</v>
      </c>
      <c r="JT26" s="603">
        <v>128485078.63000001</v>
      </c>
      <c r="JU26" s="603">
        <v>58925355.860000007</v>
      </c>
      <c r="JV26" s="603">
        <v>9235502.9799999986</v>
      </c>
      <c r="JW26" s="603">
        <v>3293441.84</v>
      </c>
      <c r="JX26" s="603">
        <v>9611233.2899999991</v>
      </c>
      <c r="JY26" s="603">
        <v>2883562.04</v>
      </c>
      <c r="JZ26" s="603">
        <v>25823153.48</v>
      </c>
      <c r="KA26" s="603">
        <v>19859283.640000001</v>
      </c>
      <c r="KB26" s="603">
        <v>7220549.0199999996</v>
      </c>
      <c r="KC26" s="603">
        <v>4114267.95</v>
      </c>
      <c r="KD26" s="603">
        <v>10547084.1</v>
      </c>
      <c r="KE26" s="603">
        <v>14531068.970000001</v>
      </c>
      <c r="KF26" s="603">
        <v>3528397.91</v>
      </c>
      <c r="KG26" s="603">
        <v>1560193.86</v>
      </c>
      <c r="KH26" s="603">
        <v>3421247.7399999993</v>
      </c>
      <c r="KI26" s="603">
        <v>3376674.44</v>
      </c>
      <c r="KJ26" s="603">
        <v>147676008.18000001</v>
      </c>
      <c r="KK26" s="603">
        <v>11563164.459999999</v>
      </c>
      <c r="KL26" s="603">
        <v>16086598.320000002</v>
      </c>
      <c r="KM26" s="603">
        <v>9119321.6100000013</v>
      </c>
      <c r="KN26" s="603">
        <v>10249924.17</v>
      </c>
      <c r="KO26" s="603">
        <v>8774081.3999999985</v>
      </c>
      <c r="KP26" s="603">
        <v>28988941.469999999</v>
      </c>
      <c r="KQ26" s="603">
        <v>5644492.1099999994</v>
      </c>
      <c r="KR26" s="603">
        <v>8708763.2299999986</v>
      </c>
      <c r="KS26" s="603">
        <v>41947378.79999999</v>
      </c>
      <c r="KT26" s="603">
        <v>4925804.79</v>
      </c>
      <c r="KU26" s="603">
        <v>8837519.5700000003</v>
      </c>
      <c r="KV26" s="603">
        <v>48022761.840000004</v>
      </c>
      <c r="KW26" s="603">
        <v>10691217.43</v>
      </c>
      <c r="KX26" s="603">
        <v>8308374.2400000002</v>
      </c>
      <c r="KY26" s="603">
        <v>107130833.38999999</v>
      </c>
      <c r="KZ26" s="603">
        <v>14069324.880000001</v>
      </c>
      <c r="LA26" s="603">
        <v>59805988.700000003</v>
      </c>
      <c r="LB26" s="603">
        <v>8790960.2800000012</v>
      </c>
      <c r="LC26" s="603">
        <v>3406604.81</v>
      </c>
      <c r="LD26" s="603">
        <v>22211552.769999996</v>
      </c>
      <c r="LE26" s="603">
        <v>19426321.220000003</v>
      </c>
      <c r="LF26" s="603">
        <v>4801773.3</v>
      </c>
      <c r="LG26" s="603">
        <v>5936130.7400000002</v>
      </c>
      <c r="LH26" s="603">
        <v>6842845.3600000003</v>
      </c>
      <c r="LI26" s="603">
        <v>201374443.44</v>
      </c>
      <c r="LJ26" s="603">
        <v>32325845.129999995</v>
      </c>
      <c r="LK26" s="603">
        <v>53229484.580000006</v>
      </c>
      <c r="LL26" s="603">
        <v>40441577.540000007</v>
      </c>
      <c r="LM26" s="603">
        <v>11262232.220000001</v>
      </c>
      <c r="LN26" s="603">
        <v>4999785.92</v>
      </c>
      <c r="LO26" s="603">
        <v>3961231.9899999998</v>
      </c>
      <c r="LP26" s="603">
        <v>7447198.5800000001</v>
      </c>
      <c r="LQ26" s="603">
        <v>2997233.2</v>
      </c>
      <c r="LR26" s="603">
        <v>11528589.57</v>
      </c>
      <c r="LS26" s="603">
        <v>4906979.75</v>
      </c>
      <c r="LT26" s="603">
        <v>34450614.630000003</v>
      </c>
      <c r="LU26" s="603">
        <v>6633701.3399999999</v>
      </c>
      <c r="LV26" s="603">
        <v>2734723.26</v>
      </c>
      <c r="LW26" s="603">
        <v>291206866.56999999</v>
      </c>
      <c r="LX26" s="603">
        <v>76891973.040000021</v>
      </c>
      <c r="LY26" s="603">
        <v>161766882.66999999</v>
      </c>
      <c r="LZ26" s="603">
        <v>25250595.030000001</v>
      </c>
      <c r="MA26" s="603">
        <v>22393909.25</v>
      </c>
      <c r="MB26" s="603">
        <v>27088692.099999998</v>
      </c>
      <c r="MC26" s="603">
        <v>10153859.430000003</v>
      </c>
      <c r="MD26" s="603">
        <v>10401897.51</v>
      </c>
      <c r="ME26" s="603">
        <v>13440847.619999999</v>
      </c>
      <c r="MF26" s="603">
        <v>21508170.699999999</v>
      </c>
      <c r="MG26" s="603">
        <v>15574847.299999997</v>
      </c>
      <c r="MH26" s="603">
        <v>7918145.9299999997</v>
      </c>
      <c r="MI26" s="603">
        <v>205323369.44000003</v>
      </c>
      <c r="MJ26" s="603">
        <v>10538864.07</v>
      </c>
      <c r="MK26" s="603">
        <v>4056497.6</v>
      </c>
      <c r="ML26" s="603">
        <v>6914154.8900000006</v>
      </c>
      <c r="MM26" s="603">
        <v>5474792.1500000004</v>
      </c>
      <c r="MN26" s="603">
        <v>10196186.49</v>
      </c>
      <c r="MO26" s="603">
        <v>5853240.2700000014</v>
      </c>
      <c r="MP26" s="603">
        <v>5534384.8300000001</v>
      </c>
      <c r="MQ26" s="603">
        <v>9962029.3399999999</v>
      </c>
      <c r="MR26" s="603">
        <v>6556603.1000000006</v>
      </c>
      <c r="MS26" s="603">
        <v>6258741.46</v>
      </c>
      <c r="MT26" s="603">
        <v>5175327.4399999995</v>
      </c>
      <c r="MU26" s="603">
        <v>105226517.38000001</v>
      </c>
      <c r="MV26" s="603">
        <v>8699849.8099999987</v>
      </c>
      <c r="MW26" s="603">
        <v>13475823.26</v>
      </c>
      <c r="MX26" s="603">
        <v>16559783.25</v>
      </c>
      <c r="MY26" s="603">
        <v>21791776.450000003</v>
      </c>
      <c r="MZ26" s="603">
        <v>14334756.089999998</v>
      </c>
      <c r="NA26" s="603">
        <v>23134191.049999997</v>
      </c>
      <c r="NB26" s="603">
        <v>27195351.560000002</v>
      </c>
      <c r="NC26" s="603">
        <v>20438580.02</v>
      </c>
      <c r="ND26" s="603">
        <v>2446242.66</v>
      </c>
      <c r="NE26" s="603">
        <v>6578883.1900000004</v>
      </c>
      <c r="NF26" s="603">
        <v>160169844.07999998</v>
      </c>
      <c r="NG26" s="603">
        <v>36998101.57</v>
      </c>
      <c r="NH26" s="603">
        <v>7343925.6100000003</v>
      </c>
      <c r="NI26" s="603">
        <v>118170018.94</v>
      </c>
      <c r="NJ26" s="603">
        <v>8253910.5</v>
      </c>
      <c r="NK26" s="603">
        <v>17490740.859999996</v>
      </c>
      <c r="NL26" s="603">
        <v>40503145.810000002</v>
      </c>
      <c r="NM26" s="603">
        <v>28271900.039999995</v>
      </c>
      <c r="NN26" s="603">
        <v>5097141.0299999993</v>
      </c>
      <c r="NO26" s="603">
        <v>12718792.630000001</v>
      </c>
      <c r="NP26" s="603">
        <v>13855010.789999999</v>
      </c>
      <c r="NQ26" s="603">
        <v>12151059.120000001</v>
      </c>
      <c r="NR26" s="603">
        <v>38202046.180000007</v>
      </c>
      <c r="NS26" s="603">
        <v>5272611.66</v>
      </c>
      <c r="NT26" s="603">
        <v>4425104.25</v>
      </c>
      <c r="NU26" s="603">
        <v>4755616.21</v>
      </c>
      <c r="NV26" s="603">
        <v>2615289.9099999997</v>
      </c>
      <c r="NW26" s="603">
        <v>2825855.64</v>
      </c>
      <c r="NX26" s="603">
        <v>3244952.0500000003</v>
      </c>
      <c r="NY26" s="603">
        <v>112551022.24000001</v>
      </c>
      <c r="NZ26" s="603">
        <v>20015731.460000001</v>
      </c>
      <c r="OA26" s="603">
        <v>12147318.559999999</v>
      </c>
      <c r="OB26" s="603">
        <v>4519291.63</v>
      </c>
      <c r="OC26" s="603">
        <v>3260995.17</v>
      </c>
      <c r="OD26" s="603">
        <v>9560533.0600000005</v>
      </c>
      <c r="OE26" s="603">
        <v>5064972.2299999986</v>
      </c>
      <c r="OF26" s="603">
        <v>282704893.22999996</v>
      </c>
      <c r="OG26" s="603">
        <v>27026367.600000001</v>
      </c>
      <c r="OH26" s="603">
        <v>20486862.100000001</v>
      </c>
      <c r="OI26" s="603">
        <v>51316612.010000005</v>
      </c>
      <c r="OJ26" s="603">
        <v>19655550.259999998</v>
      </c>
      <c r="OK26" s="603">
        <v>6674773.9699999997</v>
      </c>
      <c r="OL26" s="603">
        <v>19110859.890000001</v>
      </c>
      <c r="OM26" s="603">
        <v>7920865.2000000002</v>
      </c>
      <c r="ON26" s="603">
        <v>11590401.27</v>
      </c>
      <c r="OO26" s="603">
        <v>244351479.48000005</v>
      </c>
      <c r="OP26" s="603">
        <v>40638447.120000005</v>
      </c>
      <c r="OQ26" s="603">
        <v>90971411.519999996</v>
      </c>
      <c r="OR26" s="603">
        <v>18132307.330000002</v>
      </c>
      <c r="OS26" s="603">
        <v>16203453.42</v>
      </c>
      <c r="OT26" s="603">
        <v>7169962.5099999998</v>
      </c>
      <c r="OU26" s="603">
        <v>91302451.409999996</v>
      </c>
      <c r="OV26" s="603">
        <v>3986896.15</v>
      </c>
      <c r="OW26" s="603">
        <v>4148659.2399999998</v>
      </c>
      <c r="OX26" s="603">
        <v>9372102.4000000004</v>
      </c>
      <c r="OY26" s="603">
        <v>6027859.5200000005</v>
      </c>
      <c r="OZ26" s="603">
        <v>57967585.68</v>
      </c>
      <c r="PA26" s="603">
        <v>6655429.5800000001</v>
      </c>
      <c r="PB26" s="603">
        <v>4880444.4500000011</v>
      </c>
      <c r="PC26" s="603">
        <v>6221970.3200000003</v>
      </c>
      <c r="PD26" s="603">
        <v>84379595.570000008</v>
      </c>
      <c r="PE26" s="603">
        <v>3063823.08</v>
      </c>
      <c r="PF26" s="603">
        <v>25316147.220000003</v>
      </c>
      <c r="PG26" s="603">
        <v>2417024.96</v>
      </c>
      <c r="PH26" s="603">
        <v>14991884.9</v>
      </c>
      <c r="PI26" s="603">
        <v>17731636.919999998</v>
      </c>
      <c r="PJ26" s="603">
        <v>2140468.44</v>
      </c>
      <c r="PK26" s="603">
        <v>2739189</v>
      </c>
      <c r="PL26" s="603">
        <v>10380072.640000001</v>
      </c>
      <c r="PM26" s="603">
        <v>11562789.460000001</v>
      </c>
      <c r="PN26" s="603">
        <v>18298923.900000002</v>
      </c>
      <c r="PO26" s="603">
        <v>21764818.719999999</v>
      </c>
      <c r="PP26" s="603">
        <v>3279652.88</v>
      </c>
      <c r="PQ26" s="603">
        <v>23453679.630000003</v>
      </c>
      <c r="PR26" s="603">
        <v>7253256.1699999999</v>
      </c>
      <c r="PS26" s="603">
        <v>4983065.2300000004</v>
      </c>
      <c r="PT26" s="603">
        <v>2175431.9300000002</v>
      </c>
      <c r="PU26" s="603">
        <v>2534690.7399999998</v>
      </c>
      <c r="PV26" s="603">
        <v>277799936.41999996</v>
      </c>
      <c r="PW26" s="603">
        <v>4328047.5299999993</v>
      </c>
      <c r="PX26" s="603">
        <v>3032303.22</v>
      </c>
      <c r="PY26" s="603">
        <v>7711594.7299999995</v>
      </c>
      <c r="PZ26" s="603">
        <v>83739940.11999999</v>
      </c>
      <c r="QA26" s="603">
        <v>8342174.6600000001</v>
      </c>
      <c r="QB26" s="603">
        <v>13432132.279999999</v>
      </c>
      <c r="QC26" s="603">
        <v>2059408.4599999997</v>
      </c>
      <c r="QD26" s="603">
        <v>34624203.230000004</v>
      </c>
      <c r="QE26" s="603">
        <v>3177856.04</v>
      </c>
      <c r="QF26" s="603">
        <v>35324791.420000002</v>
      </c>
      <c r="QG26" s="603">
        <v>2350619.9900000002</v>
      </c>
      <c r="QH26" s="603">
        <v>12997154.98</v>
      </c>
      <c r="QI26" s="603">
        <v>7934742.5100000007</v>
      </c>
      <c r="QJ26" s="603">
        <v>4703732.12</v>
      </c>
      <c r="QK26" s="603">
        <v>21730926.390000001</v>
      </c>
      <c r="QL26" s="603">
        <v>3248649.1699999995</v>
      </c>
      <c r="QM26" s="603">
        <v>4269728.1500000004</v>
      </c>
      <c r="QN26" s="603">
        <v>2215032.0300000003</v>
      </c>
      <c r="QO26" s="603">
        <v>45509808.719999999</v>
      </c>
      <c r="QP26" s="603">
        <v>38080201.43</v>
      </c>
      <c r="QQ26" s="603">
        <v>2936978.25</v>
      </c>
      <c r="QR26" s="603">
        <v>1065763.6499999999</v>
      </c>
      <c r="QS26" s="603">
        <v>1207432.3899999999</v>
      </c>
      <c r="QT26" s="603">
        <v>8382122.6999999993</v>
      </c>
      <c r="QU26" s="603">
        <v>3980349.2099999995</v>
      </c>
      <c r="QV26" s="603">
        <v>134824309.02000001</v>
      </c>
      <c r="QW26" s="603">
        <v>4025933.32</v>
      </c>
      <c r="QX26" s="603">
        <v>43016779.490000002</v>
      </c>
      <c r="QY26" s="603">
        <v>5954053.790000001</v>
      </c>
      <c r="QZ26" s="603">
        <v>37652928.5</v>
      </c>
      <c r="RA26" s="603">
        <v>42660787.059999995</v>
      </c>
      <c r="RB26" s="603">
        <v>3497017.66</v>
      </c>
      <c r="RC26" s="603">
        <v>7504618.9399999995</v>
      </c>
      <c r="RD26" s="603">
        <v>35394373.240000002</v>
      </c>
      <c r="RE26" s="603">
        <v>3478371.9800000004</v>
      </c>
      <c r="RF26" s="603">
        <v>4550119.13</v>
      </c>
      <c r="RG26" s="603">
        <v>7448037.8900000006</v>
      </c>
      <c r="RH26" s="603">
        <v>4377293.5600000005</v>
      </c>
      <c r="RI26" s="603">
        <v>112191584.92</v>
      </c>
      <c r="RJ26" s="603">
        <v>12318028.6</v>
      </c>
      <c r="RK26" s="603">
        <v>14463443.249999998</v>
      </c>
      <c r="RL26" s="603">
        <v>8704398.1699999999</v>
      </c>
      <c r="RM26" s="603">
        <v>22533688.200000003</v>
      </c>
      <c r="RN26" s="603">
        <v>22123616.73</v>
      </c>
      <c r="RO26" s="603">
        <v>68301996.820000008</v>
      </c>
      <c r="RP26" s="603">
        <v>4267260.6500000004</v>
      </c>
      <c r="RQ26" s="603">
        <v>9060963.7599999998</v>
      </c>
      <c r="RR26" s="603">
        <v>16286369.059999999</v>
      </c>
      <c r="RS26" s="603">
        <v>17207290.66</v>
      </c>
      <c r="RT26" s="603">
        <v>5594567.1399999997</v>
      </c>
      <c r="RU26" s="603">
        <v>7528800.8300000001</v>
      </c>
      <c r="RV26" s="603">
        <v>4303219.1500000004</v>
      </c>
      <c r="RW26" s="603">
        <v>3861739.8</v>
      </c>
      <c r="RX26" s="603">
        <v>4018649.95</v>
      </c>
      <c r="RY26" s="603">
        <v>6966755.21</v>
      </c>
      <c r="RZ26" s="603">
        <v>4545327.2799999993</v>
      </c>
      <c r="SA26" s="603">
        <v>3830380.23</v>
      </c>
      <c r="SB26" s="603">
        <v>7105969.3299999991</v>
      </c>
      <c r="SC26" s="603">
        <v>47727453.450000003</v>
      </c>
      <c r="SD26" s="603">
        <v>10735357.9</v>
      </c>
      <c r="SE26" s="603">
        <v>7139310.8399999999</v>
      </c>
      <c r="SF26" s="603">
        <v>4570595.84</v>
      </c>
      <c r="SG26" s="603">
        <v>2048102.16</v>
      </c>
      <c r="SH26" s="603">
        <v>3592854.9</v>
      </c>
      <c r="SI26" s="603">
        <v>7551049.8799999999</v>
      </c>
      <c r="SJ26" s="603">
        <v>34882572.890000001</v>
      </c>
      <c r="SK26" s="603">
        <v>6451759.7699999996</v>
      </c>
      <c r="SL26" s="603">
        <v>7927158.71</v>
      </c>
      <c r="SM26" s="603">
        <v>34097983.559999995</v>
      </c>
      <c r="SN26" s="603">
        <v>2179375.64</v>
      </c>
      <c r="SO26" s="603">
        <v>63221926.25</v>
      </c>
      <c r="SP26" s="603">
        <v>10854746.790000001</v>
      </c>
      <c r="SQ26" s="603">
        <v>14892894.370000001</v>
      </c>
      <c r="SR26" s="603">
        <v>14232170.279999999</v>
      </c>
      <c r="SS26" s="603">
        <v>8263089.1099999994</v>
      </c>
      <c r="ST26" s="603">
        <v>10991128.75</v>
      </c>
      <c r="SU26" s="603">
        <v>8376805.3700000001</v>
      </c>
      <c r="SV26" s="603">
        <v>3967572.69</v>
      </c>
      <c r="SW26" s="603">
        <v>115748912.53999999</v>
      </c>
      <c r="SX26" s="603">
        <v>4627958.5500000007</v>
      </c>
      <c r="SY26" s="603">
        <v>6171734.4300000006</v>
      </c>
      <c r="SZ26" s="603">
        <v>3511986.6799999997</v>
      </c>
      <c r="TA26" s="603">
        <v>4841073.62</v>
      </c>
      <c r="TB26" s="603">
        <v>3166539.16</v>
      </c>
      <c r="TC26" s="603">
        <v>1001217.73</v>
      </c>
      <c r="TD26" s="603">
        <v>15880862.599999998</v>
      </c>
      <c r="TE26" s="603">
        <v>2667219.84</v>
      </c>
      <c r="TF26" s="603">
        <v>6939951.5699999994</v>
      </c>
      <c r="TG26" s="603">
        <v>4498728.71</v>
      </c>
      <c r="TH26" s="603">
        <v>15861433.040000001</v>
      </c>
      <c r="TI26" s="603">
        <v>5642238.9400000004</v>
      </c>
      <c r="TJ26" s="603">
        <v>2834982.1000000006</v>
      </c>
      <c r="TK26" s="603">
        <v>212427456.01999998</v>
      </c>
      <c r="TL26" s="603">
        <v>5767708.9000000004</v>
      </c>
      <c r="TM26" s="603">
        <v>2356377.56</v>
      </c>
      <c r="TN26" s="603">
        <v>7694771.7300000004</v>
      </c>
      <c r="TO26" s="603">
        <v>8152982.4400000004</v>
      </c>
      <c r="TP26" s="603">
        <v>4128333.22</v>
      </c>
      <c r="TQ26" s="603">
        <v>1620715.48</v>
      </c>
      <c r="TR26" s="603">
        <v>111031188.91000001</v>
      </c>
      <c r="TS26" s="603">
        <v>3067176.2800000003</v>
      </c>
      <c r="TT26" s="603">
        <v>14866893.589999998</v>
      </c>
      <c r="TU26" s="603">
        <v>13699142.939999999</v>
      </c>
      <c r="TV26" s="603">
        <v>8169669.4800000004</v>
      </c>
      <c r="TW26" s="603">
        <v>1803583.58</v>
      </c>
      <c r="TX26" s="603">
        <v>3642975.69</v>
      </c>
      <c r="TY26" s="603">
        <v>4047850.7199999997</v>
      </c>
      <c r="TZ26" s="603">
        <v>3334980.76</v>
      </c>
      <c r="UA26" s="603">
        <v>58060451.150000006</v>
      </c>
      <c r="UB26" s="603">
        <v>4181829.5</v>
      </c>
      <c r="UC26" s="603">
        <v>72266339.459999993</v>
      </c>
      <c r="UD26" s="603">
        <v>26570055.84</v>
      </c>
      <c r="UE26" s="603">
        <v>5790862.5299999993</v>
      </c>
      <c r="UF26" s="603">
        <v>2347324.66</v>
      </c>
      <c r="UG26" s="603">
        <v>31729906.75</v>
      </c>
      <c r="UH26" s="603">
        <v>2380219.6</v>
      </c>
      <c r="UI26" s="603">
        <v>2420316.12</v>
      </c>
      <c r="UJ26" s="603">
        <v>4841388.38</v>
      </c>
      <c r="UK26" s="603">
        <v>4543344.13</v>
      </c>
      <c r="UL26" s="603">
        <v>48234628.359999999</v>
      </c>
      <c r="UM26" s="603">
        <v>14030766.790000001</v>
      </c>
      <c r="UN26" s="603">
        <v>8305532.79</v>
      </c>
      <c r="UO26" s="603">
        <v>16441736.189999998</v>
      </c>
      <c r="UP26" s="603">
        <v>7908846.4900000012</v>
      </c>
      <c r="UQ26" s="603">
        <v>6071533.8700000001</v>
      </c>
      <c r="UR26" s="603">
        <v>189910512.45999998</v>
      </c>
      <c r="US26" s="603">
        <v>7328056.1200000001</v>
      </c>
      <c r="UT26" s="603">
        <v>4351992.9000000004</v>
      </c>
      <c r="UU26" s="603">
        <v>37268034.540000007</v>
      </c>
      <c r="UV26" s="603">
        <v>4303079.0500000007</v>
      </c>
      <c r="UW26" s="603">
        <v>5467240.6799999997</v>
      </c>
      <c r="UX26" s="603">
        <v>29434989.239999998</v>
      </c>
      <c r="UY26" s="603">
        <v>2551914.79</v>
      </c>
      <c r="UZ26" s="603">
        <v>4299325.6999999993</v>
      </c>
      <c r="VA26" s="603">
        <v>5643268.7000000002</v>
      </c>
      <c r="VB26" s="603">
        <v>11615635.200000001</v>
      </c>
      <c r="VC26" s="603">
        <v>32253158.240000002</v>
      </c>
      <c r="VD26" s="603">
        <v>6720395.1900000004</v>
      </c>
      <c r="VE26" s="603">
        <v>27883118.68</v>
      </c>
      <c r="VF26" s="603">
        <v>6825900.9699999997</v>
      </c>
      <c r="VG26" s="603">
        <v>2222005.1100000003</v>
      </c>
      <c r="VH26" s="603">
        <v>2045823.31</v>
      </c>
      <c r="VI26" s="603">
        <v>4670050.38</v>
      </c>
      <c r="VJ26" s="603">
        <v>38700536.490000002</v>
      </c>
      <c r="VK26" s="603">
        <v>4982103.74</v>
      </c>
      <c r="VL26" s="603">
        <v>1941637.08</v>
      </c>
      <c r="VM26" s="603">
        <v>3155741.73</v>
      </c>
      <c r="VN26" s="603">
        <v>180588294.00999999</v>
      </c>
      <c r="VO26" s="603">
        <v>6975861.9300000006</v>
      </c>
      <c r="VP26" s="603">
        <v>3210275.37</v>
      </c>
      <c r="VQ26" s="603">
        <v>45067374.969999999</v>
      </c>
      <c r="VR26" s="603">
        <v>34082120.059999995</v>
      </c>
      <c r="VS26" s="603">
        <v>33974320.5</v>
      </c>
      <c r="VT26" s="603">
        <v>15784026.610000001</v>
      </c>
      <c r="VU26" s="603">
        <v>5293370.75</v>
      </c>
      <c r="VV26" s="603">
        <v>4749683.1400000006</v>
      </c>
      <c r="VW26" s="603">
        <v>101113768.63999999</v>
      </c>
      <c r="VX26" s="603">
        <v>7848773.950000002</v>
      </c>
      <c r="VY26" s="603">
        <v>37810488.540000007</v>
      </c>
      <c r="VZ26" s="603">
        <v>6029438.0700000003</v>
      </c>
      <c r="WA26" s="603">
        <v>6298633.7400000002</v>
      </c>
      <c r="WB26" s="603">
        <v>2880554.6199999996</v>
      </c>
      <c r="WC26" s="603">
        <v>498069210.92000002</v>
      </c>
      <c r="WD26" s="603">
        <v>17562005.199999999</v>
      </c>
      <c r="WE26" s="603">
        <v>5727614.4499999993</v>
      </c>
      <c r="WF26" s="603">
        <v>5313363.1999999993</v>
      </c>
      <c r="WG26" s="603">
        <v>3321314.6399999997</v>
      </c>
      <c r="WH26" s="603">
        <v>6339416.6900000004</v>
      </c>
      <c r="WI26" s="603">
        <v>11500795.999999998</v>
      </c>
      <c r="WJ26" s="603">
        <v>18918414.949999999</v>
      </c>
      <c r="WK26" s="603">
        <v>6606122.3500000006</v>
      </c>
      <c r="WL26" s="603">
        <v>7606023.9199999999</v>
      </c>
      <c r="WM26" s="603">
        <v>3130474.2800000003</v>
      </c>
      <c r="WN26" s="603">
        <v>32637780.470000003</v>
      </c>
      <c r="WO26" s="603">
        <v>6152471.7399999993</v>
      </c>
      <c r="WP26" s="603">
        <v>15232200.24</v>
      </c>
      <c r="WQ26" s="603">
        <v>34420899.050000004</v>
      </c>
      <c r="WR26" s="603">
        <v>14803055.57</v>
      </c>
      <c r="WS26" s="603">
        <v>10382186.33</v>
      </c>
      <c r="WT26" s="603">
        <v>15493201.950000001</v>
      </c>
      <c r="WU26" s="603">
        <v>4346904.04</v>
      </c>
      <c r="WV26" s="603">
        <v>27332944.420000002</v>
      </c>
      <c r="WW26" s="603">
        <v>68227125.989999995</v>
      </c>
      <c r="WX26" s="603">
        <v>4337136.8900000006</v>
      </c>
      <c r="WY26" s="603">
        <v>2547905.79</v>
      </c>
      <c r="WZ26" s="603">
        <v>4196323.22</v>
      </c>
      <c r="XA26" s="603">
        <v>8242939.9100000001</v>
      </c>
      <c r="XB26" s="603">
        <v>5717614.8300000001</v>
      </c>
      <c r="XC26" s="603">
        <v>3309865.6599999997</v>
      </c>
      <c r="XD26" s="603">
        <v>2708810.7600000002</v>
      </c>
      <c r="XE26" s="603">
        <v>76321741</v>
      </c>
      <c r="XF26" s="603">
        <v>3075192.08</v>
      </c>
      <c r="XG26" s="603">
        <v>4259266.03</v>
      </c>
      <c r="XH26" s="603">
        <v>3907522.63</v>
      </c>
      <c r="XI26" s="603">
        <v>3120789.8400000003</v>
      </c>
      <c r="XJ26" s="603">
        <v>203335556.61000004</v>
      </c>
      <c r="XK26" s="603">
        <v>10833210.91</v>
      </c>
      <c r="XL26" s="603">
        <v>6714734.1399999997</v>
      </c>
      <c r="XM26" s="603">
        <v>92461742.329999998</v>
      </c>
      <c r="XN26" s="603">
        <v>18772756.600000001</v>
      </c>
      <c r="XO26" s="603">
        <v>7992636.1299999999</v>
      </c>
      <c r="XP26" s="603">
        <v>31519668.719999999</v>
      </c>
      <c r="XQ26" s="603">
        <v>8114896.6699999999</v>
      </c>
      <c r="XR26" s="603">
        <v>3747958.77</v>
      </c>
      <c r="XS26" s="603">
        <v>28472470.539999999</v>
      </c>
      <c r="XT26" s="603">
        <v>34749268.780000001</v>
      </c>
      <c r="XU26" s="603">
        <v>5814985.25</v>
      </c>
      <c r="XV26" s="603">
        <v>5709989.71</v>
      </c>
      <c r="XW26" s="603">
        <v>9252344.0699999984</v>
      </c>
      <c r="XX26" s="603">
        <v>3457784.35</v>
      </c>
      <c r="XY26" s="603">
        <v>4026287.53</v>
      </c>
      <c r="XZ26" s="603">
        <v>6367377.2800000003</v>
      </c>
      <c r="YA26" s="603">
        <v>3217105.1600000006</v>
      </c>
      <c r="YB26" s="603">
        <v>1912954.1199999999</v>
      </c>
      <c r="YC26" s="603">
        <v>2131899.2800000003</v>
      </c>
      <c r="YD26" s="603">
        <v>6704578.3999999994</v>
      </c>
      <c r="YE26" s="603">
        <v>4888146.5600000005</v>
      </c>
      <c r="YF26" s="603">
        <v>4049401.2</v>
      </c>
      <c r="YG26" s="603">
        <v>210778840.16000003</v>
      </c>
      <c r="YH26" s="603">
        <v>5958776.6199999992</v>
      </c>
      <c r="YI26" s="603">
        <v>21229698.489999998</v>
      </c>
      <c r="YJ26" s="603">
        <v>7365290.9199999999</v>
      </c>
      <c r="YK26" s="603">
        <v>51350389.530000009</v>
      </c>
      <c r="YL26" s="603">
        <v>7328420.0300000012</v>
      </c>
      <c r="YM26" s="603">
        <v>20963139.779999997</v>
      </c>
      <c r="YN26" s="603">
        <v>1295545.6300000001</v>
      </c>
      <c r="YO26" s="603">
        <v>43873392.800000004</v>
      </c>
      <c r="YP26" s="603">
        <v>30584568.290000003</v>
      </c>
      <c r="YQ26" s="603">
        <v>13271070.720000001</v>
      </c>
      <c r="YR26" s="603">
        <v>3477671.74</v>
      </c>
      <c r="YS26" s="603">
        <v>4118237.6599999997</v>
      </c>
      <c r="YT26" s="603">
        <v>5110888.33</v>
      </c>
      <c r="YU26" s="603">
        <v>3527114.5000000005</v>
      </c>
      <c r="YV26" s="603">
        <v>1735226.08</v>
      </c>
      <c r="YW26" s="603">
        <v>4025428.15</v>
      </c>
      <c r="YX26" s="603">
        <v>63790283.129999995</v>
      </c>
      <c r="YY26" s="603">
        <v>4326485.99</v>
      </c>
      <c r="YZ26" s="603">
        <v>9672747.370000001</v>
      </c>
      <c r="ZA26" s="603">
        <v>13556895.92</v>
      </c>
      <c r="ZB26" s="603">
        <v>5070128.0999999996</v>
      </c>
      <c r="ZC26" s="603">
        <v>1498072.0300000003</v>
      </c>
      <c r="ZD26" s="603">
        <v>4818959.2300000004</v>
      </c>
      <c r="ZE26" s="603">
        <v>93445846.330000013</v>
      </c>
      <c r="ZF26" s="603">
        <v>7773143.3100000005</v>
      </c>
      <c r="ZG26" s="603">
        <v>12914229.749999998</v>
      </c>
      <c r="ZH26" s="603">
        <v>12889631.370000001</v>
      </c>
      <c r="ZI26" s="603">
        <v>1937193.6099999999</v>
      </c>
      <c r="ZJ26" s="603">
        <v>3118576.1500000004</v>
      </c>
      <c r="ZK26" s="603">
        <v>5159497.08</v>
      </c>
      <c r="ZL26" s="603">
        <v>3330727.41</v>
      </c>
      <c r="ZM26" s="603">
        <v>22191134.41</v>
      </c>
      <c r="ZN26" s="603">
        <v>150457699.69999999</v>
      </c>
      <c r="ZO26" s="603">
        <v>9418321.0099999998</v>
      </c>
      <c r="ZP26" s="603">
        <v>24228936.489999995</v>
      </c>
      <c r="ZQ26" s="603">
        <v>52868059.07</v>
      </c>
      <c r="ZR26" s="603">
        <v>37731096.100000001</v>
      </c>
      <c r="ZS26" s="603">
        <v>4593196.1399999997</v>
      </c>
      <c r="ZT26" s="603">
        <v>8356405.7800000003</v>
      </c>
      <c r="ZU26" s="603">
        <v>17752732.039999999</v>
      </c>
      <c r="ZV26" s="603">
        <v>28255995.449999999</v>
      </c>
      <c r="ZW26" s="603">
        <v>28220152.780000001</v>
      </c>
      <c r="ZX26" s="603">
        <v>5760055.1300000008</v>
      </c>
      <c r="ZY26" s="603">
        <v>5939961.8399999999</v>
      </c>
      <c r="ZZ26" s="603">
        <v>9272482.4199999999</v>
      </c>
      <c r="AAA26" s="603">
        <v>28602747.419999994</v>
      </c>
      <c r="AAB26" s="603">
        <v>6790810.3300000001</v>
      </c>
      <c r="AAC26" s="603">
        <v>5644863.04</v>
      </c>
      <c r="AAD26" s="603">
        <v>8058839.6299999999</v>
      </c>
      <c r="AAE26" s="603">
        <v>5525374.3097999999</v>
      </c>
      <c r="AAF26" s="603">
        <v>9131503.5700000003</v>
      </c>
      <c r="AAG26" s="603">
        <v>5947828.6400000006</v>
      </c>
      <c r="AAH26" s="603">
        <v>4424432.0600000005</v>
      </c>
      <c r="AAI26" s="603">
        <v>5249914.0100000007</v>
      </c>
      <c r="AAJ26" s="603">
        <v>69540799.840000004</v>
      </c>
      <c r="AAK26" s="603">
        <v>2696093.9099999997</v>
      </c>
      <c r="AAL26" s="603">
        <v>11569215.35</v>
      </c>
      <c r="AAM26" s="603">
        <v>8785223.4100000001</v>
      </c>
      <c r="AAN26" s="603">
        <v>3339607.38</v>
      </c>
      <c r="AAO26" s="603">
        <v>11263117.890000001</v>
      </c>
      <c r="AAP26" s="603">
        <v>4019674.8499999996</v>
      </c>
      <c r="AAQ26" s="603">
        <v>173664563.01999998</v>
      </c>
      <c r="AAR26" s="603">
        <v>5572619.3799999999</v>
      </c>
      <c r="AAS26" s="603">
        <v>4410876.6100000003</v>
      </c>
      <c r="AAT26" s="603">
        <v>45408475.5</v>
      </c>
      <c r="AAU26" s="603">
        <v>23841206.520000003</v>
      </c>
      <c r="AAV26" s="603">
        <v>11614552.33</v>
      </c>
      <c r="AAW26" s="603">
        <v>14557640.859999999</v>
      </c>
      <c r="AAX26" s="603">
        <v>9065837.8599999994</v>
      </c>
      <c r="AAY26" s="603">
        <v>33449657.68</v>
      </c>
      <c r="AAZ26" s="603">
        <v>8732632.1600000001</v>
      </c>
      <c r="ABA26" s="603">
        <v>19794656.41</v>
      </c>
      <c r="ABB26" s="603">
        <v>36920519.809999995</v>
      </c>
      <c r="ABC26" s="603">
        <v>27436492.27</v>
      </c>
      <c r="ABD26" s="603">
        <v>1744381.1300000001</v>
      </c>
      <c r="ABE26" s="603">
        <v>3464379.56</v>
      </c>
      <c r="ABF26" s="603">
        <v>3744048.1899999995</v>
      </c>
      <c r="ABG26" s="603">
        <v>3378515.4</v>
      </c>
      <c r="ABH26" s="603">
        <v>5046379.5200000005</v>
      </c>
      <c r="ABI26" s="603">
        <v>2513086.7400000002</v>
      </c>
      <c r="ABJ26" s="603">
        <v>73648821.640000015</v>
      </c>
      <c r="ABK26" s="603">
        <v>83739613.609999999</v>
      </c>
      <c r="ABL26" s="603">
        <v>3349511.0799999996</v>
      </c>
      <c r="ABM26" s="603">
        <v>4086499.94</v>
      </c>
      <c r="ABN26" s="603">
        <v>3577479.38</v>
      </c>
      <c r="ABO26" s="603">
        <v>2944189.7199999997</v>
      </c>
      <c r="ABP26" s="603">
        <v>4345116.040000001</v>
      </c>
      <c r="ABQ26" s="603">
        <v>62442620.07</v>
      </c>
      <c r="ABR26" s="603">
        <v>6022987.959999999</v>
      </c>
      <c r="ABS26" s="603">
        <v>6198195.9600000009</v>
      </c>
      <c r="ABT26" s="603">
        <v>6421890.1699999999</v>
      </c>
      <c r="ABU26" s="603">
        <v>8704884.3599999975</v>
      </c>
      <c r="ABV26" s="603">
        <v>9544241.709999999</v>
      </c>
      <c r="ABW26" s="603">
        <v>6098080.2200000007</v>
      </c>
      <c r="ABX26" s="603">
        <v>7144622.75</v>
      </c>
      <c r="ABY26" s="603">
        <v>1650379</v>
      </c>
      <c r="ABZ26" s="603">
        <v>50283200.259999998</v>
      </c>
      <c r="ACA26" s="603">
        <v>3964703.89</v>
      </c>
      <c r="ACB26" s="603">
        <v>12001454.24</v>
      </c>
      <c r="ACC26" s="603">
        <v>4036934.87</v>
      </c>
      <c r="ACD26" s="603">
        <v>3190228.7800000003</v>
      </c>
      <c r="ACE26" s="603">
        <v>17984920.800000001</v>
      </c>
      <c r="ACF26" s="603">
        <v>5533665</v>
      </c>
      <c r="ACG26" s="603">
        <v>6081331.1199999992</v>
      </c>
      <c r="ACH26" s="603">
        <v>2906918.3299999996</v>
      </c>
      <c r="ACI26" s="603">
        <v>7630604.3700000001</v>
      </c>
      <c r="ACJ26" s="603">
        <v>2850130.99</v>
      </c>
      <c r="ACK26" s="603">
        <v>149347951.76999998</v>
      </c>
      <c r="ACL26" s="603">
        <v>3304650.8000000003</v>
      </c>
      <c r="ACM26" s="603">
        <v>5587573.2299999995</v>
      </c>
      <c r="ACN26" s="603">
        <v>12506371.949999999</v>
      </c>
      <c r="ACO26" s="603">
        <v>3780849.3699999996</v>
      </c>
      <c r="ACP26" s="603">
        <v>5343425.53</v>
      </c>
      <c r="ACQ26" s="603">
        <v>6564386.4700000007</v>
      </c>
      <c r="ACR26" s="603">
        <v>32204761.540000003</v>
      </c>
      <c r="ACS26" s="603">
        <v>99303609.000000015</v>
      </c>
      <c r="ACT26" s="603">
        <v>5971048.7699999996</v>
      </c>
      <c r="ACU26" s="603">
        <v>9377084.9199999999</v>
      </c>
      <c r="ACV26" s="603">
        <v>12029596.060000001</v>
      </c>
      <c r="ACW26" s="603">
        <v>3117451.66</v>
      </c>
      <c r="ACX26" s="603">
        <v>40714989.880000003</v>
      </c>
      <c r="ACY26" s="603">
        <v>8284486.0299999993</v>
      </c>
      <c r="ACZ26" s="603">
        <v>3498734.62</v>
      </c>
      <c r="ADA26" s="603">
        <v>4009146</v>
      </c>
      <c r="ADB26" s="603">
        <v>1913434.3</v>
      </c>
      <c r="ADC26" s="603">
        <v>3306281.0900000003</v>
      </c>
      <c r="ADD26" s="603">
        <v>3493618.7899999991</v>
      </c>
      <c r="ADE26" s="603">
        <v>7372956.5500000007</v>
      </c>
      <c r="ADF26" s="603">
        <v>3052677.5100000002</v>
      </c>
      <c r="ADG26" s="603">
        <v>4083740.58</v>
      </c>
      <c r="ADH26" s="603">
        <v>16437615.43</v>
      </c>
      <c r="ADI26" s="603">
        <v>18254046.59</v>
      </c>
      <c r="ADJ26" s="603">
        <v>5019976.9000000004</v>
      </c>
      <c r="ADK26" s="603">
        <v>2604480.6300000004</v>
      </c>
      <c r="ADL26" s="603">
        <v>6823286.4900000002</v>
      </c>
      <c r="ADM26" s="603">
        <v>1271718.7400000002</v>
      </c>
      <c r="ADN26" s="603">
        <v>4502628.07</v>
      </c>
      <c r="ADO26" s="603">
        <v>3336977.4600000004</v>
      </c>
      <c r="ADP26" s="603">
        <v>6668264.8100000005</v>
      </c>
      <c r="ADQ26" s="603">
        <v>132268340.33000001</v>
      </c>
      <c r="ADR26" s="603">
        <v>23790366.900000002</v>
      </c>
      <c r="ADS26" s="603">
        <v>23232346.740000002</v>
      </c>
      <c r="ADT26" s="603">
        <v>10578665.890000001</v>
      </c>
      <c r="ADU26" s="603">
        <v>62086679.289999999</v>
      </c>
      <c r="ADV26" s="603">
        <v>1509973.6500000001</v>
      </c>
      <c r="ADW26" s="603">
        <v>3465581.2499999995</v>
      </c>
      <c r="ADX26" s="603">
        <v>3834523.0000000005</v>
      </c>
      <c r="ADY26" s="603">
        <v>6514443.3099999996</v>
      </c>
      <c r="ADZ26" s="603">
        <v>11260552.340000002</v>
      </c>
      <c r="AEA26" s="603">
        <v>98806700.939999998</v>
      </c>
      <c r="AEB26" s="603">
        <v>43091091.410000004</v>
      </c>
      <c r="AEC26" s="603">
        <v>24126406.869999997</v>
      </c>
      <c r="AED26" s="603">
        <v>4300513.8599999994</v>
      </c>
      <c r="AEE26" s="603">
        <v>14279979.529999999</v>
      </c>
      <c r="AEF26" s="603">
        <v>16166293.42</v>
      </c>
      <c r="AEG26" s="603">
        <v>6802654.790000001</v>
      </c>
      <c r="AEH26" s="603">
        <v>5837454.4199999999</v>
      </c>
      <c r="AEI26" s="603">
        <v>4036160.5799999996</v>
      </c>
      <c r="AEJ26" s="603">
        <v>3922902.1399999997</v>
      </c>
      <c r="AEK26" s="603">
        <v>2954284.54</v>
      </c>
      <c r="AEL26" s="603">
        <v>6721785.3700000001</v>
      </c>
      <c r="AEM26" s="603">
        <v>4792154.5</v>
      </c>
      <c r="AEN26" s="603">
        <v>29118277.609999996</v>
      </c>
      <c r="AEO26" s="603">
        <v>12426956.210000001</v>
      </c>
      <c r="AEP26" s="603">
        <v>39162464.640000001</v>
      </c>
      <c r="AEQ26" s="603">
        <v>7423158.7499999991</v>
      </c>
      <c r="AER26" s="603">
        <v>23764294.919999998</v>
      </c>
      <c r="AES26" s="603">
        <v>2779302.76</v>
      </c>
      <c r="AET26" s="603">
        <v>14360367.689999999</v>
      </c>
      <c r="AEU26" s="603">
        <v>79747819.86999999</v>
      </c>
      <c r="AEV26" s="603">
        <v>11676106.389999999</v>
      </c>
      <c r="AEW26" s="603">
        <v>12806203.439999999</v>
      </c>
      <c r="AEX26" s="603">
        <v>7280825.5700000003</v>
      </c>
      <c r="AEY26" s="603">
        <v>3255381.87</v>
      </c>
      <c r="AEZ26" s="603">
        <v>24056534.050000004</v>
      </c>
      <c r="AFA26" s="603">
        <v>4054709.9099999997</v>
      </c>
      <c r="AFB26" s="603">
        <v>4281072.38</v>
      </c>
      <c r="AFC26" s="603">
        <v>9856801.8200000022</v>
      </c>
      <c r="AFD26" s="603">
        <v>2875137.96</v>
      </c>
      <c r="AFE26" s="603">
        <v>54008777.089999996</v>
      </c>
      <c r="AFF26" s="603">
        <v>16150586.290000001</v>
      </c>
      <c r="AFG26" s="603">
        <v>14162368.34</v>
      </c>
      <c r="AFH26" s="603">
        <v>8378354.6799999997</v>
      </c>
      <c r="AFI26" s="603">
        <v>16125921.84</v>
      </c>
      <c r="AFJ26" s="603">
        <v>7972087.7599999998</v>
      </c>
      <c r="AFK26" s="603">
        <v>5628450.1299999999</v>
      </c>
      <c r="AFL26" s="603">
        <v>4888030.79</v>
      </c>
      <c r="AFM26" s="603">
        <v>6777177.169999999</v>
      </c>
      <c r="AFN26" s="603">
        <v>4348561.7300000004</v>
      </c>
      <c r="AFO26" s="603">
        <v>5252818.13</v>
      </c>
      <c r="AFP26" s="603">
        <v>8469870.5700000003</v>
      </c>
      <c r="AFQ26" s="603">
        <v>8694403.4399999995</v>
      </c>
      <c r="AFR26" s="603">
        <v>47395763.060000002</v>
      </c>
      <c r="AFS26" s="603">
        <v>16634059.060000002</v>
      </c>
      <c r="AFT26" s="603">
        <v>2553311.7999999998</v>
      </c>
      <c r="AFU26" s="603">
        <v>3752416.7800000003</v>
      </c>
      <c r="AFV26" s="603">
        <v>4713045.0199999996</v>
      </c>
      <c r="AFW26" s="603">
        <v>2784431.37</v>
      </c>
      <c r="AFX26" s="603">
        <v>1634311.9</v>
      </c>
      <c r="AFY26" s="603">
        <v>10696708.779999999</v>
      </c>
      <c r="AFZ26" s="603">
        <v>8752521.6400000006</v>
      </c>
      <c r="AGA26" s="603">
        <v>2267268.1900000004</v>
      </c>
      <c r="AGB26" s="603">
        <v>2819822.17</v>
      </c>
      <c r="AGC26" s="603">
        <v>4016467.64</v>
      </c>
      <c r="AGD26" s="603">
        <v>136928338.85999998</v>
      </c>
      <c r="AGE26" s="603">
        <v>5168353.25</v>
      </c>
      <c r="AGF26" s="603">
        <v>5904253.8499999996</v>
      </c>
      <c r="AGG26" s="603">
        <v>5141163.4300000006</v>
      </c>
      <c r="AGH26" s="603">
        <v>41803542.100000001</v>
      </c>
      <c r="AGI26" s="603">
        <v>10003773.33</v>
      </c>
      <c r="AGJ26" s="603">
        <v>2469062.56</v>
      </c>
      <c r="AGK26" s="603">
        <v>6939526.3899999997</v>
      </c>
      <c r="AGL26" s="603">
        <v>3783734.0700000003</v>
      </c>
      <c r="AGM26" s="603">
        <v>6468711.71</v>
      </c>
      <c r="AGN26" s="603">
        <v>4538953.59</v>
      </c>
      <c r="AGO26" s="603">
        <v>62728266.130000003</v>
      </c>
      <c r="AGP26" s="603">
        <v>19882335.740000002</v>
      </c>
      <c r="AGQ26" s="603">
        <v>7056179.379999999</v>
      </c>
      <c r="AGR26" s="603">
        <v>1864062.03</v>
      </c>
      <c r="AGS26" s="603">
        <v>5582940.0299999993</v>
      </c>
      <c r="AGT26" s="603">
        <v>9629873.3500000015</v>
      </c>
      <c r="AGU26" s="603">
        <v>1962990.37</v>
      </c>
      <c r="AGV26" s="603">
        <v>2481873.2800000003</v>
      </c>
      <c r="AGW26" s="603">
        <v>237193698.00999996</v>
      </c>
      <c r="AGX26" s="603">
        <v>162307059.00000003</v>
      </c>
      <c r="AGY26" s="603">
        <v>4933491.2</v>
      </c>
      <c r="AGZ26" s="603">
        <v>9179246.7699999996</v>
      </c>
      <c r="AHA26" s="603">
        <v>18250015.109999999</v>
      </c>
      <c r="AHB26" s="603">
        <v>12290791.77</v>
      </c>
      <c r="AHC26" s="603">
        <v>7312523.5600000005</v>
      </c>
      <c r="AHD26" s="603">
        <v>13428467.77</v>
      </c>
      <c r="AHE26" s="603">
        <v>2488583.25</v>
      </c>
      <c r="AHF26" s="603">
        <v>12191887.9</v>
      </c>
      <c r="AHG26" s="603">
        <v>7664982.0699999994</v>
      </c>
      <c r="AHH26" s="603">
        <v>8259737.7400000012</v>
      </c>
      <c r="AHI26" s="603">
        <v>5941915.1200000001</v>
      </c>
      <c r="AHJ26" s="603">
        <v>3151694.71</v>
      </c>
      <c r="AHK26" s="603">
        <v>5721819.7000000002</v>
      </c>
      <c r="AHL26" s="603">
        <v>3358184.79</v>
      </c>
      <c r="AHM26" s="603">
        <v>7821306.9300000006</v>
      </c>
      <c r="AHN26" s="603">
        <v>69882115.120000005</v>
      </c>
      <c r="AHO26" s="603">
        <v>6621670.2799999993</v>
      </c>
      <c r="AHP26" s="603">
        <v>3297239.5</v>
      </c>
      <c r="AHQ26" s="603">
        <v>5431013.9499999993</v>
      </c>
      <c r="AHR26" s="603">
        <v>15454950.049999999</v>
      </c>
      <c r="AHS26" s="603">
        <v>5969612.1499999994</v>
      </c>
      <c r="AHT26" s="603">
        <v>4030952.24</v>
      </c>
      <c r="AHU26" s="603">
        <v>0</v>
      </c>
      <c r="AHV26" s="603">
        <v>0</v>
      </c>
      <c r="AHW26" s="603">
        <f t="shared" si="16"/>
        <v>20056551136.499802</v>
      </c>
    </row>
    <row r="27" spans="1:913" x14ac:dyDescent="0.6">
      <c r="A27" s="601">
        <v>26</v>
      </c>
      <c r="B27" s="261" t="s">
        <v>35</v>
      </c>
      <c r="C27" s="260" t="s">
        <v>36</v>
      </c>
      <c r="D27" s="603">
        <v>59576355.149999999</v>
      </c>
      <c r="E27" s="603">
        <v>4255163.2799999993</v>
      </c>
      <c r="F27" s="603">
        <v>6593191.04</v>
      </c>
      <c r="G27" s="603">
        <v>2185332.11</v>
      </c>
      <c r="H27" s="603">
        <v>10108511.52</v>
      </c>
      <c r="I27" s="603">
        <v>3876397.7</v>
      </c>
      <c r="J27" s="603">
        <v>8896654.7200000007</v>
      </c>
      <c r="K27" s="603">
        <v>4451471.21</v>
      </c>
      <c r="L27" s="603">
        <v>4279570.0999999996</v>
      </c>
      <c r="M27" s="603">
        <v>2974662.78</v>
      </c>
      <c r="N27" s="603">
        <v>2387395.92</v>
      </c>
      <c r="O27" s="603">
        <v>2191729.0299999998</v>
      </c>
      <c r="P27" s="603">
        <v>2333680.5699999998</v>
      </c>
      <c r="Q27" s="603">
        <v>2308489.3200000003</v>
      </c>
      <c r="R27" s="603">
        <v>2093446.51</v>
      </c>
      <c r="S27" s="603">
        <v>5324494.1100000003</v>
      </c>
      <c r="T27" s="603">
        <v>4613864</v>
      </c>
      <c r="U27" s="603">
        <v>1082731.32</v>
      </c>
      <c r="V27" s="603">
        <v>269341.60000000003</v>
      </c>
      <c r="W27" s="603">
        <v>50865031.350000001</v>
      </c>
      <c r="X27" s="603">
        <v>13867754.140000001</v>
      </c>
      <c r="Y27" s="603">
        <v>2471934.4900000002</v>
      </c>
      <c r="Z27" s="603">
        <v>4404635.91</v>
      </c>
      <c r="AA27" s="603">
        <v>2604380.44</v>
      </c>
      <c r="AB27" s="603">
        <v>3702970.68</v>
      </c>
      <c r="AC27" s="603">
        <v>2306288.31</v>
      </c>
      <c r="AD27" s="603">
        <v>16983730.010000002</v>
      </c>
      <c r="AE27" s="603">
        <v>4137789.83</v>
      </c>
      <c r="AF27" s="603">
        <v>1480593.72</v>
      </c>
      <c r="AG27" s="603">
        <v>8604383.1699999999</v>
      </c>
      <c r="AH27" s="603">
        <v>2460522.5499999998</v>
      </c>
      <c r="AI27" s="603">
        <v>15241258.650000002</v>
      </c>
      <c r="AJ27" s="603">
        <v>5052891.97</v>
      </c>
      <c r="AK27" s="603">
        <v>2972381.35</v>
      </c>
      <c r="AL27" s="603">
        <v>1323325.7400000002</v>
      </c>
      <c r="AM27" s="603">
        <v>1985911.29</v>
      </c>
      <c r="AN27" s="603">
        <v>2356680.0300000003</v>
      </c>
      <c r="AO27" s="603">
        <v>1447180.3900000001</v>
      </c>
      <c r="AP27" s="603">
        <v>2278425.96</v>
      </c>
      <c r="AQ27" s="603">
        <v>2255068.25</v>
      </c>
      <c r="AR27" s="603">
        <v>1464466.17</v>
      </c>
      <c r="AS27" s="603">
        <v>1263137.6500000001</v>
      </c>
      <c r="AT27" s="603">
        <v>1161402.45</v>
      </c>
      <c r="AU27" s="603">
        <v>32531519.960000001</v>
      </c>
      <c r="AV27" s="603">
        <v>1317604.08</v>
      </c>
      <c r="AW27" s="603">
        <v>1223212.51</v>
      </c>
      <c r="AX27" s="603">
        <v>2791929.08</v>
      </c>
      <c r="AY27" s="603">
        <v>2947449.73</v>
      </c>
      <c r="AZ27" s="603">
        <v>4358227.41</v>
      </c>
      <c r="BA27" s="603">
        <v>1740406.23</v>
      </c>
      <c r="BB27" s="603">
        <v>1841045.46</v>
      </c>
      <c r="BC27" s="603">
        <v>1204917.75</v>
      </c>
      <c r="BD27" s="603">
        <v>1503744.46</v>
      </c>
      <c r="BE27" s="603">
        <v>885758.84000000008</v>
      </c>
      <c r="BF27" s="603">
        <v>1242793.5199999998</v>
      </c>
      <c r="BG27" s="603">
        <v>6516242.5999999996</v>
      </c>
      <c r="BH27" s="603">
        <v>1216792.79</v>
      </c>
      <c r="BI27" s="603">
        <v>1271013.8999999999</v>
      </c>
      <c r="BJ27" s="603">
        <v>22101428.370000001</v>
      </c>
      <c r="BK27" s="603">
        <v>15484004.290000001</v>
      </c>
      <c r="BL27" s="603">
        <v>2253693.4700000002</v>
      </c>
      <c r="BM27" s="603">
        <v>1671975.21</v>
      </c>
      <c r="BN27" s="603">
        <v>2905924.07</v>
      </c>
      <c r="BO27" s="603">
        <v>2698579.45</v>
      </c>
      <c r="BP27" s="603">
        <v>1401262.05</v>
      </c>
      <c r="BQ27" s="603">
        <v>533827.91999999993</v>
      </c>
      <c r="BR27" s="603">
        <v>565200.59</v>
      </c>
      <c r="BS27" s="603">
        <v>29372318.039999999</v>
      </c>
      <c r="BT27" s="603">
        <v>3306350.8800000004</v>
      </c>
      <c r="BU27" s="603">
        <v>3022705.48</v>
      </c>
      <c r="BV27" s="603">
        <v>5325066.169999999</v>
      </c>
      <c r="BW27" s="603">
        <v>3028032.01</v>
      </c>
      <c r="BX27" s="603">
        <v>1763386.35</v>
      </c>
      <c r="BY27" s="603">
        <v>2365366.0700000003</v>
      </c>
      <c r="BZ27" s="603">
        <v>2818369.78</v>
      </c>
      <c r="CA27" s="603">
        <v>8165450.8500000006</v>
      </c>
      <c r="CB27" s="603">
        <v>1463936.5599999998</v>
      </c>
      <c r="CC27" s="603">
        <v>3505627.75</v>
      </c>
      <c r="CD27" s="603">
        <v>8658224.4299999997</v>
      </c>
      <c r="CE27" s="603">
        <v>1853430.73</v>
      </c>
      <c r="CF27" s="603">
        <v>1850882.94</v>
      </c>
      <c r="CG27" s="603">
        <v>1995153</v>
      </c>
      <c r="CH27" s="603">
        <v>69977988.770000011</v>
      </c>
      <c r="CI27" s="603">
        <v>3119661.8200000003</v>
      </c>
      <c r="CJ27" s="603">
        <v>9635499.2800000012</v>
      </c>
      <c r="CK27" s="603">
        <v>1909243.66</v>
      </c>
      <c r="CL27" s="603">
        <v>2647990.4099999997</v>
      </c>
      <c r="CM27" s="603">
        <v>2047899.4700000002</v>
      </c>
      <c r="CN27" s="603">
        <v>2447717.7100000004</v>
      </c>
      <c r="CO27" s="603">
        <v>6301083.8400000008</v>
      </c>
      <c r="CP27" s="603">
        <v>1471385.3499999999</v>
      </c>
      <c r="CQ27" s="603">
        <v>2258164.64</v>
      </c>
      <c r="CR27" s="603">
        <v>2109757.63</v>
      </c>
      <c r="CS27" s="603">
        <v>2604293.83</v>
      </c>
      <c r="CT27" s="603">
        <v>2001208.8699999999</v>
      </c>
      <c r="CU27" s="603">
        <v>21504419.669999998</v>
      </c>
      <c r="CV27" s="603">
        <v>2021596.1300000001</v>
      </c>
      <c r="CW27" s="603">
        <v>2108803.69</v>
      </c>
      <c r="CX27" s="603">
        <v>4686481.2799999993</v>
      </c>
      <c r="CY27" s="603">
        <v>1302325.78</v>
      </c>
      <c r="CZ27" s="603">
        <v>4081142.0200000005</v>
      </c>
      <c r="DA27" s="603">
        <v>2134415.59</v>
      </c>
      <c r="DB27" s="603">
        <v>1093786.3400000001</v>
      </c>
      <c r="DC27" s="603">
        <v>24449251.73</v>
      </c>
      <c r="DD27" s="603">
        <v>32861786.189999994</v>
      </c>
      <c r="DE27" s="603">
        <v>2020696.64</v>
      </c>
      <c r="DF27" s="603">
        <v>2352651.7000000002</v>
      </c>
      <c r="DG27" s="603">
        <v>4353697.4400000004</v>
      </c>
      <c r="DH27" s="603">
        <v>3627674.97</v>
      </c>
      <c r="DI27" s="603">
        <v>3707317.05</v>
      </c>
      <c r="DJ27" s="603">
        <v>3154053.9000000004</v>
      </c>
      <c r="DK27" s="603">
        <v>2117083.5299999998</v>
      </c>
      <c r="DL27" s="603">
        <v>76800560.589999989</v>
      </c>
      <c r="DM27" s="603">
        <v>3178684.7399999998</v>
      </c>
      <c r="DN27" s="603">
        <v>4902416.55</v>
      </c>
      <c r="DO27" s="603">
        <v>4319797.71</v>
      </c>
      <c r="DP27" s="603">
        <v>4948169.9600000009</v>
      </c>
      <c r="DQ27" s="603">
        <v>4617159.6100000003</v>
      </c>
      <c r="DR27" s="603">
        <v>6391275.21</v>
      </c>
      <c r="DS27" s="603">
        <v>3576727.6799999997</v>
      </c>
      <c r="DT27" s="603">
        <v>6497562.2299999995</v>
      </c>
      <c r="DU27" s="603">
        <v>32918623.940000001</v>
      </c>
      <c r="DV27" s="603">
        <v>4037803.35</v>
      </c>
      <c r="DW27" s="603">
        <v>10719347.550000001</v>
      </c>
      <c r="DX27" s="603">
        <v>18465676.199999999</v>
      </c>
      <c r="DY27" s="603">
        <v>4511992.2600000007</v>
      </c>
      <c r="DZ27" s="603">
        <v>9805560.4100000001</v>
      </c>
      <c r="EA27" s="603">
        <v>4830926.91</v>
      </c>
      <c r="EB27" s="603">
        <v>811843.75</v>
      </c>
      <c r="EC27" s="603">
        <v>2542225.96</v>
      </c>
      <c r="ED27" s="603">
        <v>1663293.15</v>
      </c>
      <c r="EE27" s="603">
        <v>5864750.4799999995</v>
      </c>
      <c r="EF27" s="603">
        <v>13734224.73</v>
      </c>
      <c r="EG27" s="603">
        <v>17244313.379999999</v>
      </c>
      <c r="EH27" s="603">
        <v>2765112.65</v>
      </c>
      <c r="EI27" s="603">
        <v>3516139.79</v>
      </c>
      <c r="EJ27" s="603">
        <v>2653518.3000000003</v>
      </c>
      <c r="EK27" s="603">
        <v>3366086.65</v>
      </c>
      <c r="EL27" s="603">
        <v>5114997.790000001</v>
      </c>
      <c r="EM27" s="603">
        <v>1951260.93</v>
      </c>
      <c r="EN27" s="603">
        <v>2775600.9400000004</v>
      </c>
      <c r="EO27" s="603">
        <v>41420314.090000004</v>
      </c>
      <c r="EP27" s="603">
        <v>3380280.93</v>
      </c>
      <c r="EQ27" s="603">
        <v>2715245.5199999996</v>
      </c>
      <c r="ER27" s="603">
        <v>2962007.04</v>
      </c>
      <c r="ES27" s="603">
        <v>2318654.8199999998</v>
      </c>
      <c r="ET27" s="603">
        <v>1581130.6800000002</v>
      </c>
      <c r="EU27" s="603">
        <v>4824957.3199999994</v>
      </c>
      <c r="EV27" s="603">
        <v>4319253.24</v>
      </c>
      <c r="EW27" s="603">
        <v>2249447.4699999997</v>
      </c>
      <c r="EX27" s="603">
        <v>26399801.030000001</v>
      </c>
      <c r="EY27" s="603">
        <v>1642890.96</v>
      </c>
      <c r="EZ27" s="603">
        <v>3373508.09</v>
      </c>
      <c r="FA27" s="603">
        <v>4082067.38</v>
      </c>
      <c r="FB27" s="603">
        <v>5874964.2199999997</v>
      </c>
      <c r="FC27" s="603">
        <v>4541104.8999999994</v>
      </c>
      <c r="FD27" s="603">
        <v>4358685.87</v>
      </c>
      <c r="FE27" s="603">
        <v>3648668.69</v>
      </c>
      <c r="FF27" s="603">
        <v>2426347.56</v>
      </c>
      <c r="FG27" s="603">
        <v>2177166.2000000002</v>
      </c>
      <c r="FH27" s="603">
        <v>2133124.4699999997</v>
      </c>
      <c r="FI27" s="603">
        <v>2116697.75</v>
      </c>
      <c r="FJ27" s="603">
        <v>28918560.870000001</v>
      </c>
      <c r="FK27" s="603">
        <v>2122552.64</v>
      </c>
      <c r="FL27" s="603">
        <v>2161768.5100000002</v>
      </c>
      <c r="FM27" s="603">
        <v>2105387.69</v>
      </c>
      <c r="FN27" s="603">
        <v>4248544.75</v>
      </c>
      <c r="FO27" s="603">
        <v>3891886.6499999994</v>
      </c>
      <c r="FP27" s="603">
        <v>1329849.0699999998</v>
      </c>
      <c r="FQ27" s="603">
        <v>747164.46</v>
      </c>
      <c r="FR27" s="603">
        <v>51416525.799999997</v>
      </c>
      <c r="FS27" s="603">
        <v>2326924.0900000003</v>
      </c>
      <c r="FT27" s="603">
        <v>4366500.3999999994</v>
      </c>
      <c r="FU27" s="603">
        <v>4139147.74</v>
      </c>
      <c r="FV27" s="603">
        <v>5097834.53</v>
      </c>
      <c r="FW27" s="603">
        <v>3151970.16</v>
      </c>
      <c r="FX27" s="603">
        <v>7680958.2000000002</v>
      </c>
      <c r="FY27" s="603">
        <v>4102217.3</v>
      </c>
      <c r="FZ27" s="603">
        <v>4723048.26</v>
      </c>
      <c r="GA27" s="603">
        <v>3231649.3</v>
      </c>
      <c r="GB27" s="603">
        <v>7154558.1300000008</v>
      </c>
      <c r="GC27" s="603">
        <v>2884769.86</v>
      </c>
      <c r="GD27" s="603">
        <v>2542755.14</v>
      </c>
      <c r="GE27" s="603">
        <v>1290127.19</v>
      </c>
      <c r="GF27" s="603">
        <v>22328451.539999999</v>
      </c>
      <c r="GG27" s="603">
        <v>2111757.9400000004</v>
      </c>
      <c r="GH27" s="603">
        <v>1913954.47</v>
      </c>
      <c r="GI27" s="603">
        <v>7213168.4900000002</v>
      </c>
      <c r="GJ27" s="603">
        <v>3298225.0500000003</v>
      </c>
      <c r="GK27" s="603">
        <v>3156847.5300000003</v>
      </c>
      <c r="GL27" s="603">
        <v>3443996.75</v>
      </c>
      <c r="GM27" s="603">
        <v>6223646.8200000003</v>
      </c>
      <c r="GN27" s="603">
        <v>2371814.0300000003</v>
      </c>
      <c r="GO27" s="603">
        <v>1359023.3</v>
      </c>
      <c r="GP27" s="603">
        <v>1282392.01</v>
      </c>
      <c r="GQ27" s="603">
        <v>889522.42</v>
      </c>
      <c r="GR27" s="603">
        <v>16441931.950000001</v>
      </c>
      <c r="GS27" s="603">
        <v>5747452.1200000001</v>
      </c>
      <c r="GT27" s="603">
        <v>3170269.42</v>
      </c>
      <c r="GU27" s="603">
        <v>7608112.0899999999</v>
      </c>
      <c r="GV27" s="603">
        <v>1171074.8799999999</v>
      </c>
      <c r="GW27" s="603">
        <v>3124523.95</v>
      </c>
      <c r="GX27" s="603">
        <v>4893324.59</v>
      </c>
      <c r="GY27" s="603">
        <v>1874115.45</v>
      </c>
      <c r="GZ27" s="603">
        <v>20459235.440000001</v>
      </c>
      <c r="HA27" s="603">
        <v>2404326.59</v>
      </c>
      <c r="HB27" s="603">
        <v>3888721.61</v>
      </c>
      <c r="HC27" s="603">
        <v>2862423.33</v>
      </c>
      <c r="HD27" s="603">
        <v>47901797.939999998</v>
      </c>
      <c r="HE27" s="603">
        <v>2926732.83</v>
      </c>
      <c r="HF27" s="603">
        <v>8300253.3799999999</v>
      </c>
      <c r="HG27" s="603">
        <v>5994180.7899999991</v>
      </c>
      <c r="HH27" s="603">
        <v>3562857.46</v>
      </c>
      <c r="HI27" s="603">
        <v>6548926.7400000012</v>
      </c>
      <c r="HJ27" s="603">
        <v>1894187.12</v>
      </c>
      <c r="HK27" s="603">
        <v>3861417.97</v>
      </c>
      <c r="HL27" s="603">
        <v>36213224.019999996</v>
      </c>
      <c r="HM27" s="603">
        <v>3742195.19</v>
      </c>
      <c r="HN27" s="603">
        <v>12773867.450000001</v>
      </c>
      <c r="HO27" s="603">
        <v>3002001.9399999995</v>
      </c>
      <c r="HP27" s="603">
        <v>2613020.4500000002</v>
      </c>
      <c r="HQ27" s="603">
        <v>3096585.23</v>
      </c>
      <c r="HR27" s="603">
        <v>3800698.39</v>
      </c>
      <c r="HS27" s="603">
        <v>2340942.0699999998</v>
      </c>
      <c r="HT27" s="603">
        <v>37315476.740000002</v>
      </c>
      <c r="HU27" s="603">
        <v>15454989.119999999</v>
      </c>
      <c r="HV27" s="603">
        <v>3302571.63</v>
      </c>
      <c r="HW27" s="603">
        <v>3148960.75</v>
      </c>
      <c r="HX27" s="603">
        <v>2241561.5499999998</v>
      </c>
      <c r="HY27" s="603">
        <v>1734154.8499999999</v>
      </c>
      <c r="HZ27" s="603">
        <v>8119178.1499999994</v>
      </c>
      <c r="IA27" s="603">
        <v>2874022.8200000003</v>
      </c>
      <c r="IB27" s="603">
        <v>2574902.5299999998</v>
      </c>
      <c r="IC27" s="603">
        <v>2593753.2399999998</v>
      </c>
      <c r="ID27" s="603">
        <v>2362526.87</v>
      </c>
      <c r="IE27" s="603">
        <v>6247332.8900000006</v>
      </c>
      <c r="IF27" s="603">
        <v>1364053.33</v>
      </c>
      <c r="IG27" s="603">
        <v>3446746.41</v>
      </c>
      <c r="IH27" s="603">
        <v>2327532.2399999998</v>
      </c>
      <c r="II27" s="603">
        <v>1945239.8299999998</v>
      </c>
      <c r="IJ27" s="603">
        <v>30685036.600000001</v>
      </c>
      <c r="IK27" s="603">
        <v>12031305.65</v>
      </c>
      <c r="IL27" s="603">
        <v>2684360.21</v>
      </c>
      <c r="IM27" s="603">
        <v>5552880.6600000001</v>
      </c>
      <c r="IN27" s="603">
        <v>7625496.7600000007</v>
      </c>
      <c r="IO27" s="603">
        <v>3356615.4299999997</v>
      </c>
      <c r="IP27" s="603">
        <v>2403953.7700000005</v>
      </c>
      <c r="IQ27" s="603">
        <v>2225054.06</v>
      </c>
      <c r="IR27" s="603">
        <v>1938837.69</v>
      </c>
      <c r="IS27" s="603">
        <v>2245248.44</v>
      </c>
      <c r="IT27" s="603">
        <v>2066494.76</v>
      </c>
      <c r="IU27" s="603">
        <v>45682002.210000001</v>
      </c>
      <c r="IV27" s="603">
        <v>20167381.479999997</v>
      </c>
      <c r="IW27" s="603">
        <v>4411401.51</v>
      </c>
      <c r="IX27" s="603">
        <v>3384718.35</v>
      </c>
      <c r="IY27" s="603">
        <v>2107989.75</v>
      </c>
      <c r="IZ27" s="603">
        <v>1685561.25</v>
      </c>
      <c r="JA27" s="603">
        <v>2357845.0699999998</v>
      </c>
      <c r="JB27" s="603">
        <v>1371320.78</v>
      </c>
      <c r="JC27" s="603">
        <v>1630620.0999999999</v>
      </c>
      <c r="JD27" s="603">
        <v>2923994.84</v>
      </c>
      <c r="JE27" s="603">
        <v>3626760.19</v>
      </c>
      <c r="JF27" s="603">
        <v>1833075.8599999999</v>
      </c>
      <c r="JG27" s="603">
        <v>21714141.120000001</v>
      </c>
      <c r="JH27" s="603">
        <v>8496026.3900000006</v>
      </c>
      <c r="JI27" s="603">
        <v>2359065.79</v>
      </c>
      <c r="JJ27" s="603">
        <v>1841216.58</v>
      </c>
      <c r="JK27" s="603">
        <v>2090286.76</v>
      </c>
      <c r="JL27" s="603">
        <v>1649172.7</v>
      </c>
      <c r="JM27" s="603">
        <v>23153151.18</v>
      </c>
      <c r="JN27" s="603">
        <v>2394881.8000000003</v>
      </c>
      <c r="JO27" s="603">
        <v>2234697.52</v>
      </c>
      <c r="JP27" s="603">
        <v>5061007.68</v>
      </c>
      <c r="JQ27" s="603">
        <v>2602063.5099999998</v>
      </c>
      <c r="JR27" s="603">
        <v>5405106.7300000004</v>
      </c>
      <c r="JS27" s="603">
        <v>2110816.92</v>
      </c>
      <c r="JT27" s="603">
        <v>41874383.259999998</v>
      </c>
      <c r="JU27" s="603">
        <v>17338722.649999999</v>
      </c>
      <c r="JV27" s="603">
        <v>3401336.1</v>
      </c>
      <c r="JW27" s="603">
        <v>1526276.59</v>
      </c>
      <c r="JX27" s="603">
        <v>3482521.99</v>
      </c>
      <c r="JY27" s="603">
        <v>1247096.68</v>
      </c>
      <c r="JZ27" s="603">
        <v>8892389.879999999</v>
      </c>
      <c r="KA27" s="603">
        <v>4994074.4800000004</v>
      </c>
      <c r="KB27" s="603">
        <v>3439471.0999999996</v>
      </c>
      <c r="KC27" s="603">
        <v>3916709.1600000006</v>
      </c>
      <c r="KD27" s="603">
        <v>3276206.0100000002</v>
      </c>
      <c r="KE27" s="603">
        <v>3594712.15</v>
      </c>
      <c r="KF27" s="603">
        <v>1385956.7500000002</v>
      </c>
      <c r="KG27" s="603">
        <v>977592.08</v>
      </c>
      <c r="KH27" s="603">
        <v>2371029.65</v>
      </c>
      <c r="KI27" s="603">
        <v>1785335.92</v>
      </c>
      <c r="KJ27" s="603">
        <v>49574254.489999995</v>
      </c>
      <c r="KK27" s="603">
        <v>6195432.0100000007</v>
      </c>
      <c r="KL27" s="603">
        <v>3875783.45</v>
      </c>
      <c r="KM27" s="603">
        <v>4337783.59</v>
      </c>
      <c r="KN27" s="603">
        <v>4245003.53</v>
      </c>
      <c r="KO27" s="603">
        <v>5227268.7</v>
      </c>
      <c r="KP27" s="603">
        <v>13852638.059999999</v>
      </c>
      <c r="KQ27" s="603">
        <v>1409070.6099999999</v>
      </c>
      <c r="KR27" s="603">
        <v>2109903.06</v>
      </c>
      <c r="KS27" s="603">
        <v>21499042.920000002</v>
      </c>
      <c r="KT27" s="603">
        <v>2950369.3800000004</v>
      </c>
      <c r="KU27" s="603">
        <v>3745898.56</v>
      </c>
      <c r="KV27" s="603">
        <v>12209366.41</v>
      </c>
      <c r="KW27" s="603">
        <v>2173692.65</v>
      </c>
      <c r="KX27" s="603">
        <v>5113265.7600000007</v>
      </c>
      <c r="KY27" s="603">
        <v>42336551.809999995</v>
      </c>
      <c r="KZ27" s="603">
        <v>5080374.4300000006</v>
      </c>
      <c r="LA27" s="603">
        <v>37316365.030000001</v>
      </c>
      <c r="LB27" s="603">
        <v>3499049.85</v>
      </c>
      <c r="LC27" s="603">
        <v>2192079.42</v>
      </c>
      <c r="LD27" s="603">
        <v>7513294.7600000007</v>
      </c>
      <c r="LE27" s="603">
        <v>5900090.9300000006</v>
      </c>
      <c r="LF27" s="603">
        <v>3234575.9699999997</v>
      </c>
      <c r="LG27" s="603">
        <v>3511620.08</v>
      </c>
      <c r="LH27" s="603">
        <v>2459247.29</v>
      </c>
      <c r="LI27" s="603">
        <v>53530298.129999995</v>
      </c>
      <c r="LJ27" s="603">
        <v>14863326.779999999</v>
      </c>
      <c r="LK27" s="603">
        <v>16105724.720000001</v>
      </c>
      <c r="LL27" s="603">
        <v>19395504.169999998</v>
      </c>
      <c r="LM27" s="603">
        <v>2747858.1500000004</v>
      </c>
      <c r="LN27" s="603">
        <v>2698684.58</v>
      </c>
      <c r="LO27" s="603">
        <v>1928388.99</v>
      </c>
      <c r="LP27" s="603">
        <v>3735586.71</v>
      </c>
      <c r="LQ27" s="603">
        <v>842070.03999999992</v>
      </c>
      <c r="LR27" s="603">
        <v>4124290.7800000003</v>
      </c>
      <c r="LS27" s="603">
        <v>1677740.1500000001</v>
      </c>
      <c r="LT27" s="603">
        <v>17948113.109999999</v>
      </c>
      <c r="LU27" s="603">
        <v>4293871.34</v>
      </c>
      <c r="LV27" s="603">
        <v>2318378.6799999997</v>
      </c>
      <c r="LW27" s="603">
        <v>60220193.649999999</v>
      </c>
      <c r="LX27" s="603">
        <v>26337830.689999998</v>
      </c>
      <c r="LY27" s="603">
        <v>42846139.18</v>
      </c>
      <c r="LZ27" s="603">
        <v>17495949.800000001</v>
      </c>
      <c r="MA27" s="603">
        <v>7206769.3599999994</v>
      </c>
      <c r="MB27" s="603">
        <v>7167842.1399999997</v>
      </c>
      <c r="MC27" s="603">
        <v>3883459.3200000003</v>
      </c>
      <c r="MD27" s="603">
        <v>4558495.93</v>
      </c>
      <c r="ME27" s="603">
        <v>4360994.2699999996</v>
      </c>
      <c r="MF27" s="603">
        <v>3762523.63</v>
      </c>
      <c r="MG27" s="603">
        <v>11738391.110000001</v>
      </c>
      <c r="MH27" s="603">
        <v>3199699.18</v>
      </c>
      <c r="MI27" s="603">
        <v>59092364.839999996</v>
      </c>
      <c r="MJ27" s="603">
        <v>3849735.0000000005</v>
      </c>
      <c r="MK27" s="603">
        <v>1592953.7699999996</v>
      </c>
      <c r="ML27" s="603">
        <v>2208647.1500000004</v>
      </c>
      <c r="MM27" s="603">
        <v>1663418.29</v>
      </c>
      <c r="MN27" s="603">
        <v>3269604.15</v>
      </c>
      <c r="MO27" s="603">
        <v>2616294.71</v>
      </c>
      <c r="MP27" s="603">
        <v>2088727.47</v>
      </c>
      <c r="MQ27" s="603">
        <v>3383581.49</v>
      </c>
      <c r="MR27" s="603">
        <v>2686669.3</v>
      </c>
      <c r="MS27" s="603">
        <v>2830793.6</v>
      </c>
      <c r="MT27" s="603">
        <v>2121478.83</v>
      </c>
      <c r="MU27" s="603">
        <v>42592895.480000004</v>
      </c>
      <c r="MV27" s="603">
        <v>2532922.12</v>
      </c>
      <c r="MW27" s="603">
        <v>2797943.58</v>
      </c>
      <c r="MX27" s="603">
        <v>3960475.31</v>
      </c>
      <c r="MY27" s="603">
        <v>2488843.02</v>
      </c>
      <c r="MZ27" s="603">
        <v>3525895.17</v>
      </c>
      <c r="NA27" s="603">
        <v>9909274.2699999996</v>
      </c>
      <c r="NB27" s="603">
        <v>5361101.0699999994</v>
      </c>
      <c r="NC27" s="603">
        <v>3038513.4199999995</v>
      </c>
      <c r="ND27" s="603">
        <v>1247076.93</v>
      </c>
      <c r="NE27" s="603">
        <v>1056913.83</v>
      </c>
      <c r="NF27" s="603">
        <v>82817970.420000002</v>
      </c>
      <c r="NG27" s="603">
        <v>9739257.6300000008</v>
      </c>
      <c r="NH27" s="603">
        <v>2696092.09</v>
      </c>
      <c r="NI27" s="603">
        <v>31140695.5</v>
      </c>
      <c r="NJ27" s="603">
        <v>2583669.9499999997</v>
      </c>
      <c r="NK27" s="603">
        <v>7345239.8700000001</v>
      </c>
      <c r="NL27" s="603">
        <v>16386990.549999999</v>
      </c>
      <c r="NM27" s="603">
        <v>12131301.48</v>
      </c>
      <c r="NN27" s="603">
        <v>1847245.74</v>
      </c>
      <c r="NO27" s="603">
        <v>4612906.68</v>
      </c>
      <c r="NP27" s="603">
        <v>4320640.46</v>
      </c>
      <c r="NQ27" s="603">
        <v>3356411.4</v>
      </c>
      <c r="NR27" s="603">
        <v>21115278.350000001</v>
      </c>
      <c r="NS27" s="603">
        <v>2756813.0799999996</v>
      </c>
      <c r="NT27" s="603">
        <v>2277848.1899999995</v>
      </c>
      <c r="NU27" s="603">
        <v>2573738.98</v>
      </c>
      <c r="NV27" s="603">
        <v>1882975.9800000002</v>
      </c>
      <c r="NW27" s="603">
        <v>771000.79</v>
      </c>
      <c r="NX27" s="603">
        <v>1065440.4099999999</v>
      </c>
      <c r="NY27" s="603">
        <v>41385920.57</v>
      </c>
      <c r="NZ27" s="603">
        <v>14508106.439999998</v>
      </c>
      <c r="OA27" s="603">
        <v>2413405.6100000003</v>
      </c>
      <c r="OB27" s="603">
        <v>1197439.25</v>
      </c>
      <c r="OC27" s="603">
        <v>2447361.7400000002</v>
      </c>
      <c r="OD27" s="603">
        <v>4610051.04</v>
      </c>
      <c r="OE27" s="603">
        <v>1891228.8599999999</v>
      </c>
      <c r="OF27" s="603">
        <v>62044966.780000001</v>
      </c>
      <c r="OG27" s="603">
        <v>12313260.620000001</v>
      </c>
      <c r="OH27" s="603">
        <v>6090437.54</v>
      </c>
      <c r="OI27" s="603">
        <v>12413864.75</v>
      </c>
      <c r="OJ27" s="603">
        <v>3235720.5700000003</v>
      </c>
      <c r="OK27" s="603">
        <v>3746472.17</v>
      </c>
      <c r="OL27" s="603">
        <v>4343029.7</v>
      </c>
      <c r="OM27" s="603">
        <v>1904200.0299999998</v>
      </c>
      <c r="ON27" s="603">
        <v>2509327.1</v>
      </c>
      <c r="OO27" s="603">
        <v>47755219.899999999</v>
      </c>
      <c r="OP27" s="603">
        <v>11946489.050000001</v>
      </c>
      <c r="OQ27" s="603">
        <v>11809047.439999999</v>
      </c>
      <c r="OR27" s="603">
        <v>5737036.8900000006</v>
      </c>
      <c r="OS27" s="603">
        <v>4335013.7100000009</v>
      </c>
      <c r="OT27" s="603">
        <v>2195834.8799999999</v>
      </c>
      <c r="OU27" s="603">
        <v>23521131.530000001</v>
      </c>
      <c r="OV27" s="603">
        <v>2175609.7200000002</v>
      </c>
      <c r="OW27" s="603">
        <v>2612863.5000000005</v>
      </c>
      <c r="OX27" s="603">
        <v>4426415.5899999989</v>
      </c>
      <c r="OY27" s="603">
        <v>5327507.6599999992</v>
      </c>
      <c r="OZ27" s="603">
        <v>13404316.640000001</v>
      </c>
      <c r="PA27" s="603">
        <v>3241108.64</v>
      </c>
      <c r="PB27" s="603">
        <v>1722843.59</v>
      </c>
      <c r="PC27" s="603">
        <v>2028501.98</v>
      </c>
      <c r="PD27" s="603">
        <v>29685776.839999996</v>
      </c>
      <c r="PE27" s="603">
        <v>1933838.55</v>
      </c>
      <c r="PF27" s="603">
        <v>5569152.2199999997</v>
      </c>
      <c r="PG27" s="603">
        <v>1496118</v>
      </c>
      <c r="PH27" s="603">
        <v>4410058.5299999993</v>
      </c>
      <c r="PI27" s="603">
        <v>8437006.0999999996</v>
      </c>
      <c r="PJ27" s="603">
        <v>2592734.36</v>
      </c>
      <c r="PK27" s="603">
        <v>2583501.3099999991</v>
      </c>
      <c r="PL27" s="603">
        <v>2921864.13</v>
      </c>
      <c r="PM27" s="603">
        <v>3110639.91</v>
      </c>
      <c r="PN27" s="603">
        <v>4125825.6300000004</v>
      </c>
      <c r="PO27" s="603">
        <v>4089683.45</v>
      </c>
      <c r="PP27" s="603">
        <v>1692112.3499999999</v>
      </c>
      <c r="PQ27" s="603">
        <v>8444036.8000000007</v>
      </c>
      <c r="PR27" s="603">
        <v>2124380.13</v>
      </c>
      <c r="PS27" s="603">
        <v>745529.88</v>
      </c>
      <c r="PT27" s="603">
        <v>864776.05</v>
      </c>
      <c r="PU27" s="603">
        <v>1939251.45</v>
      </c>
      <c r="PV27" s="603">
        <v>91874429.63000001</v>
      </c>
      <c r="PW27" s="603">
        <v>2815064.1700000004</v>
      </c>
      <c r="PX27" s="603">
        <v>2276154.56</v>
      </c>
      <c r="PY27" s="603">
        <v>4376991.33</v>
      </c>
      <c r="PZ27" s="603">
        <v>23656210.309999999</v>
      </c>
      <c r="QA27" s="603">
        <v>4576262.1199999992</v>
      </c>
      <c r="QB27" s="603">
        <v>6355510.3600000003</v>
      </c>
      <c r="QC27" s="603">
        <v>2106035.91</v>
      </c>
      <c r="QD27" s="603">
        <v>8437352</v>
      </c>
      <c r="QE27" s="603">
        <v>1849440.5499999998</v>
      </c>
      <c r="QF27" s="603">
        <v>6096176.3099999996</v>
      </c>
      <c r="QG27" s="603">
        <v>2357733.1500000004</v>
      </c>
      <c r="QH27" s="603">
        <v>3131154.2900000005</v>
      </c>
      <c r="QI27" s="603">
        <v>4443753.4399999995</v>
      </c>
      <c r="QJ27" s="603">
        <v>3838763.96</v>
      </c>
      <c r="QK27" s="603">
        <v>4395492.8099999996</v>
      </c>
      <c r="QL27" s="603">
        <v>2401057.2399999998</v>
      </c>
      <c r="QM27" s="603">
        <v>2138023.84</v>
      </c>
      <c r="QN27" s="603">
        <v>1622180.43</v>
      </c>
      <c r="QO27" s="603">
        <v>9578207.2899999991</v>
      </c>
      <c r="QP27" s="603">
        <v>9786003.5300000012</v>
      </c>
      <c r="QQ27" s="603">
        <v>1846317.8399999999</v>
      </c>
      <c r="QR27" s="603">
        <v>851259.83000000007</v>
      </c>
      <c r="QS27" s="603">
        <v>1031136.9999999999</v>
      </c>
      <c r="QT27" s="603">
        <v>588684.80000000005</v>
      </c>
      <c r="QU27" s="603">
        <v>1085539.47</v>
      </c>
      <c r="QV27" s="603">
        <v>47569393.549999997</v>
      </c>
      <c r="QW27" s="603">
        <v>1924639.7700000003</v>
      </c>
      <c r="QX27" s="603">
        <v>6507899.9399999985</v>
      </c>
      <c r="QY27" s="603">
        <v>3163144.52</v>
      </c>
      <c r="QZ27" s="603">
        <v>3939016.16</v>
      </c>
      <c r="RA27" s="603">
        <v>8148169.9199999999</v>
      </c>
      <c r="RB27" s="603">
        <v>3269650.3200000003</v>
      </c>
      <c r="RC27" s="603">
        <v>6384434.4799999995</v>
      </c>
      <c r="RD27" s="603">
        <v>6371140.3299999991</v>
      </c>
      <c r="RE27" s="603">
        <v>2137764.0300000003</v>
      </c>
      <c r="RF27" s="603">
        <v>2062558.77</v>
      </c>
      <c r="RG27" s="603">
        <v>1716593.55</v>
      </c>
      <c r="RH27" s="603">
        <v>1325627.92</v>
      </c>
      <c r="RI27" s="603">
        <v>57941330.219999999</v>
      </c>
      <c r="RJ27" s="603">
        <v>6560567.7800000003</v>
      </c>
      <c r="RK27" s="603">
        <v>2439546.9700000002</v>
      </c>
      <c r="RL27" s="603">
        <v>3119236.0900000003</v>
      </c>
      <c r="RM27" s="603">
        <v>2395357.7599999998</v>
      </c>
      <c r="RN27" s="603">
        <v>3149171.2</v>
      </c>
      <c r="RO27" s="603">
        <v>8804374.2599999998</v>
      </c>
      <c r="RP27" s="603">
        <v>2724850.19</v>
      </c>
      <c r="RQ27" s="603">
        <v>3149720.5300000003</v>
      </c>
      <c r="RR27" s="603">
        <v>6715911.75</v>
      </c>
      <c r="RS27" s="603">
        <v>7940934.5099999998</v>
      </c>
      <c r="RT27" s="603">
        <v>1869807.2</v>
      </c>
      <c r="RU27" s="603">
        <v>1850174.34</v>
      </c>
      <c r="RV27" s="603">
        <v>2412310.06</v>
      </c>
      <c r="RW27" s="603">
        <v>1465861.81</v>
      </c>
      <c r="RX27" s="603">
        <v>2273624.9699999997</v>
      </c>
      <c r="RY27" s="603">
        <v>2396192.84</v>
      </c>
      <c r="RZ27" s="603">
        <v>1156574.04</v>
      </c>
      <c r="SA27" s="603">
        <v>930654.46</v>
      </c>
      <c r="SB27" s="603">
        <v>1121591.8400000001</v>
      </c>
      <c r="SC27" s="603">
        <v>26390213.899999999</v>
      </c>
      <c r="SD27" s="603">
        <v>3575277.2800000003</v>
      </c>
      <c r="SE27" s="603">
        <v>2973404.86</v>
      </c>
      <c r="SF27" s="603">
        <v>2083242.64</v>
      </c>
      <c r="SG27" s="603">
        <v>1561429.32</v>
      </c>
      <c r="SH27" s="603">
        <v>2877885.58</v>
      </c>
      <c r="SI27" s="603">
        <v>2391497.13</v>
      </c>
      <c r="SJ27" s="603">
        <v>5812662.0699999994</v>
      </c>
      <c r="SK27" s="603">
        <v>2402476.73</v>
      </c>
      <c r="SL27" s="603">
        <v>3392979.97</v>
      </c>
      <c r="SM27" s="603">
        <v>6787232.4299999997</v>
      </c>
      <c r="SN27" s="603">
        <v>1018179</v>
      </c>
      <c r="SO27" s="603">
        <v>17824927.120000001</v>
      </c>
      <c r="SP27" s="603">
        <v>3377323.97</v>
      </c>
      <c r="SQ27" s="603">
        <v>3731200.4600000004</v>
      </c>
      <c r="SR27" s="603">
        <v>5011058.3</v>
      </c>
      <c r="SS27" s="603">
        <v>2859214.14</v>
      </c>
      <c r="ST27" s="603">
        <v>2063061.0099999998</v>
      </c>
      <c r="SU27" s="603">
        <v>2751863.7399999998</v>
      </c>
      <c r="SV27" s="603">
        <v>1411738.9</v>
      </c>
      <c r="SW27" s="603">
        <v>25530954.109999999</v>
      </c>
      <c r="SX27" s="603">
        <v>1930437.08</v>
      </c>
      <c r="SY27" s="603">
        <v>4080687.38</v>
      </c>
      <c r="SZ27" s="603">
        <v>3515397.49</v>
      </c>
      <c r="TA27" s="603">
        <v>1116423.52</v>
      </c>
      <c r="TB27" s="603">
        <v>1290167.2</v>
      </c>
      <c r="TC27" s="603">
        <v>1936050.07</v>
      </c>
      <c r="TD27" s="603">
        <v>6882552.4299999997</v>
      </c>
      <c r="TE27" s="603">
        <v>1036413.99</v>
      </c>
      <c r="TF27" s="603">
        <v>1717035.9900000002</v>
      </c>
      <c r="TG27" s="603">
        <v>3029094.81</v>
      </c>
      <c r="TH27" s="603">
        <v>2441083.29</v>
      </c>
      <c r="TI27" s="603">
        <v>2223719.4900000002</v>
      </c>
      <c r="TJ27" s="603">
        <v>1565250.13</v>
      </c>
      <c r="TK27" s="603">
        <v>56450296.040000007</v>
      </c>
      <c r="TL27" s="603">
        <v>2672424.4500000002</v>
      </c>
      <c r="TM27" s="603">
        <v>2108026.7400000002</v>
      </c>
      <c r="TN27" s="603">
        <v>4604122.54</v>
      </c>
      <c r="TO27" s="603">
        <v>4956256.83</v>
      </c>
      <c r="TP27" s="603">
        <v>3264582.8200000003</v>
      </c>
      <c r="TQ27" s="603">
        <v>1082830.74</v>
      </c>
      <c r="TR27" s="603">
        <v>11606427.82</v>
      </c>
      <c r="TS27" s="603">
        <v>2689539.63</v>
      </c>
      <c r="TT27" s="603">
        <v>5058434.7300000004</v>
      </c>
      <c r="TU27" s="603">
        <v>4748258.2700000005</v>
      </c>
      <c r="TV27" s="603">
        <v>2203261.6100000003</v>
      </c>
      <c r="TW27" s="603">
        <v>1775724.1099999999</v>
      </c>
      <c r="TX27" s="603">
        <v>2632666.81</v>
      </c>
      <c r="TY27" s="603">
        <v>2423170.2399999998</v>
      </c>
      <c r="TZ27" s="603">
        <v>2353760.94</v>
      </c>
      <c r="UA27" s="603">
        <v>17782787.73</v>
      </c>
      <c r="UB27" s="603">
        <v>2363030.9300000002</v>
      </c>
      <c r="UC27" s="603">
        <v>22032920.120000001</v>
      </c>
      <c r="UD27" s="603">
        <v>6644366.9900000002</v>
      </c>
      <c r="UE27" s="603">
        <v>1647513.21</v>
      </c>
      <c r="UF27" s="603">
        <v>2960000.14</v>
      </c>
      <c r="UG27" s="603">
        <v>12300507.85</v>
      </c>
      <c r="UH27" s="603">
        <v>1524993.25</v>
      </c>
      <c r="UI27" s="603">
        <v>701146.11999999988</v>
      </c>
      <c r="UJ27" s="603">
        <v>1733256.69</v>
      </c>
      <c r="UK27" s="603">
        <v>1945491.9500000002</v>
      </c>
      <c r="UL27" s="603">
        <v>22809307</v>
      </c>
      <c r="UM27" s="603">
        <v>5811959.1799999997</v>
      </c>
      <c r="UN27" s="603">
        <v>3655230.5600000005</v>
      </c>
      <c r="UO27" s="603">
        <v>5043325.92</v>
      </c>
      <c r="UP27" s="603">
        <v>3257514.1599999997</v>
      </c>
      <c r="UQ27" s="603">
        <v>2835213.03</v>
      </c>
      <c r="UR27" s="603">
        <v>78597570.670000002</v>
      </c>
      <c r="US27" s="603">
        <v>4824807.5799999991</v>
      </c>
      <c r="UT27" s="603">
        <v>3041191.0500000003</v>
      </c>
      <c r="UU27" s="603">
        <v>18714625.310000002</v>
      </c>
      <c r="UV27" s="603">
        <v>1199869.27</v>
      </c>
      <c r="UW27" s="603">
        <v>3120570.4000000004</v>
      </c>
      <c r="UX27" s="603">
        <v>8352739.1599999992</v>
      </c>
      <c r="UY27" s="603">
        <v>2261784.6200000006</v>
      </c>
      <c r="UZ27" s="603">
        <v>1890445.02</v>
      </c>
      <c r="VA27" s="603">
        <v>2555581.9300000002</v>
      </c>
      <c r="VB27" s="603">
        <v>3335000.6599999997</v>
      </c>
      <c r="VC27" s="603">
        <v>7610762.2400000002</v>
      </c>
      <c r="VD27" s="603">
        <v>4310247.6400000006</v>
      </c>
      <c r="VE27" s="603">
        <v>7413102.46</v>
      </c>
      <c r="VF27" s="603">
        <v>2618043.17</v>
      </c>
      <c r="VG27" s="603">
        <v>2337477.9299999997</v>
      </c>
      <c r="VH27" s="603">
        <v>1855167.03</v>
      </c>
      <c r="VI27" s="603">
        <v>2098427.0499999998</v>
      </c>
      <c r="VJ27" s="603">
        <v>9924807.5700000003</v>
      </c>
      <c r="VK27" s="603">
        <v>1426187.33</v>
      </c>
      <c r="VL27" s="603">
        <v>1716991.1900000002</v>
      </c>
      <c r="VM27" s="603">
        <v>1114587.31</v>
      </c>
      <c r="VN27" s="603">
        <v>45514777.290000007</v>
      </c>
      <c r="VO27" s="603">
        <v>3109590.3099999996</v>
      </c>
      <c r="VP27" s="603">
        <v>2871232.0999999996</v>
      </c>
      <c r="VQ27" s="603">
        <v>4200437.55</v>
      </c>
      <c r="VR27" s="603">
        <v>8324196.4199999999</v>
      </c>
      <c r="VS27" s="603">
        <v>6204852.8600000003</v>
      </c>
      <c r="VT27" s="603">
        <v>4143191.85</v>
      </c>
      <c r="VU27" s="603">
        <v>3769637.8599999994</v>
      </c>
      <c r="VV27" s="603">
        <v>3769419.0500000003</v>
      </c>
      <c r="VW27" s="603">
        <v>15598964.419999998</v>
      </c>
      <c r="VX27" s="603">
        <v>2871243.04</v>
      </c>
      <c r="VY27" s="603">
        <v>5980644.8900000006</v>
      </c>
      <c r="VZ27" s="603">
        <v>3088943.88</v>
      </c>
      <c r="WA27" s="603">
        <v>2704805.6599999997</v>
      </c>
      <c r="WB27" s="603">
        <v>1640155.2700000003</v>
      </c>
      <c r="WC27" s="603">
        <v>132238483.76000001</v>
      </c>
      <c r="WD27" s="603">
        <v>5994158.9100000001</v>
      </c>
      <c r="WE27" s="603">
        <v>3780924</v>
      </c>
      <c r="WF27" s="603">
        <v>3688380.95</v>
      </c>
      <c r="WG27" s="603">
        <v>2445321.69</v>
      </c>
      <c r="WH27" s="603">
        <v>4848782.93</v>
      </c>
      <c r="WI27" s="603">
        <v>6763733.8900000006</v>
      </c>
      <c r="WJ27" s="603">
        <v>7710424.5200000005</v>
      </c>
      <c r="WK27" s="603">
        <v>3601217.43</v>
      </c>
      <c r="WL27" s="603">
        <v>5587835.5100000007</v>
      </c>
      <c r="WM27" s="603">
        <v>2964837.6399999997</v>
      </c>
      <c r="WN27" s="603">
        <v>14623644.510000002</v>
      </c>
      <c r="WO27" s="603">
        <v>4352540.32</v>
      </c>
      <c r="WP27" s="603">
        <v>7964000.5300000003</v>
      </c>
      <c r="WQ27" s="603">
        <v>12400964.26</v>
      </c>
      <c r="WR27" s="603">
        <v>3660639.89</v>
      </c>
      <c r="WS27" s="603">
        <v>4071536.9499999997</v>
      </c>
      <c r="WT27" s="603">
        <v>5092528.6499999994</v>
      </c>
      <c r="WU27" s="603">
        <v>2120275.96</v>
      </c>
      <c r="WV27" s="603">
        <v>8612943.7400000002</v>
      </c>
      <c r="WW27" s="603">
        <v>22997380.849999998</v>
      </c>
      <c r="WX27" s="603">
        <v>3277428.33</v>
      </c>
      <c r="WY27" s="603">
        <v>2005328.71</v>
      </c>
      <c r="WZ27" s="603">
        <v>2325305.1999999997</v>
      </c>
      <c r="XA27" s="603">
        <v>2124742.14</v>
      </c>
      <c r="XB27" s="603">
        <v>1966972.4100000001</v>
      </c>
      <c r="XC27" s="603">
        <v>2088318.86</v>
      </c>
      <c r="XD27" s="603">
        <v>2311076.77</v>
      </c>
      <c r="XE27" s="603">
        <v>13514877.109999999</v>
      </c>
      <c r="XF27" s="603">
        <v>1945578.32</v>
      </c>
      <c r="XG27" s="603">
        <v>1331456.72</v>
      </c>
      <c r="XH27" s="603">
        <v>1445295.23</v>
      </c>
      <c r="XI27" s="603">
        <v>1841064.66</v>
      </c>
      <c r="XJ27" s="603">
        <v>64590028.140000001</v>
      </c>
      <c r="XK27" s="603">
        <v>5408988.6799999997</v>
      </c>
      <c r="XL27" s="603">
        <v>3921605.15</v>
      </c>
      <c r="XM27" s="603">
        <v>17821573.66</v>
      </c>
      <c r="XN27" s="603">
        <v>4337995.9899999993</v>
      </c>
      <c r="XO27" s="603">
        <v>6115701.3699999992</v>
      </c>
      <c r="XP27" s="603">
        <v>8422309.4499999993</v>
      </c>
      <c r="XQ27" s="603">
        <v>3600235.2499999995</v>
      </c>
      <c r="XR27" s="603">
        <v>3359697.8899999997</v>
      </c>
      <c r="XS27" s="603">
        <v>7960710.3799999999</v>
      </c>
      <c r="XT27" s="603">
        <v>7627167.9999999991</v>
      </c>
      <c r="XU27" s="603">
        <v>2352342.67</v>
      </c>
      <c r="XV27" s="603">
        <v>2198364.88</v>
      </c>
      <c r="XW27" s="603">
        <v>2784746.97</v>
      </c>
      <c r="XX27" s="603">
        <v>1886362.6099999999</v>
      </c>
      <c r="XY27" s="603">
        <v>2695142.5900000003</v>
      </c>
      <c r="XZ27" s="603">
        <v>1668874.9500000002</v>
      </c>
      <c r="YA27" s="603">
        <v>2353834.7799999998</v>
      </c>
      <c r="YB27" s="603">
        <v>2098233.54</v>
      </c>
      <c r="YC27" s="603">
        <v>1592969.84</v>
      </c>
      <c r="YD27" s="603">
        <v>1948727.7899999998</v>
      </c>
      <c r="YE27" s="603">
        <v>1755165.43</v>
      </c>
      <c r="YF27" s="603">
        <v>1860545.2100000002</v>
      </c>
      <c r="YG27" s="603">
        <v>49834457.449999996</v>
      </c>
      <c r="YH27" s="603">
        <v>3258599.3599999994</v>
      </c>
      <c r="YI27" s="603">
        <v>6246046.2599999998</v>
      </c>
      <c r="YJ27" s="603">
        <v>3201253.45</v>
      </c>
      <c r="YK27" s="603">
        <v>12623389.67</v>
      </c>
      <c r="YL27" s="603">
        <v>3297535.7899999996</v>
      </c>
      <c r="YM27" s="603">
        <v>6963769.0399999991</v>
      </c>
      <c r="YN27" s="603">
        <v>2628863.59</v>
      </c>
      <c r="YO27" s="603">
        <v>10112331.119999999</v>
      </c>
      <c r="YP27" s="603">
        <v>11990515.860000001</v>
      </c>
      <c r="YQ27" s="603">
        <v>4683497.1900000004</v>
      </c>
      <c r="YR27" s="603">
        <v>3482538.5199999996</v>
      </c>
      <c r="YS27" s="603">
        <v>2247706.31</v>
      </c>
      <c r="YT27" s="603">
        <v>2371877.7599999998</v>
      </c>
      <c r="YU27" s="603">
        <v>2023948.14</v>
      </c>
      <c r="YV27" s="603">
        <v>1850702.8599999999</v>
      </c>
      <c r="YW27" s="603">
        <v>1877324.76</v>
      </c>
      <c r="YX27" s="603">
        <v>27536380.169999998</v>
      </c>
      <c r="YY27" s="603">
        <v>2712121.27</v>
      </c>
      <c r="YZ27" s="603">
        <v>1830698.4899999998</v>
      </c>
      <c r="ZA27" s="603">
        <v>1707873.3199999998</v>
      </c>
      <c r="ZB27" s="603">
        <v>2837382.39</v>
      </c>
      <c r="ZC27" s="603">
        <v>1371355.53</v>
      </c>
      <c r="ZD27" s="603">
        <v>1849247.25</v>
      </c>
      <c r="ZE27" s="603">
        <v>27157331.760000002</v>
      </c>
      <c r="ZF27" s="603">
        <v>1918618.1700000002</v>
      </c>
      <c r="ZG27" s="603">
        <v>3271665.05</v>
      </c>
      <c r="ZH27" s="603">
        <v>2630109.17</v>
      </c>
      <c r="ZI27" s="603">
        <v>1945205.75</v>
      </c>
      <c r="ZJ27" s="603">
        <v>1933739.94</v>
      </c>
      <c r="ZK27" s="603">
        <v>1529067.0899999999</v>
      </c>
      <c r="ZL27" s="603">
        <v>1761455.5599999998</v>
      </c>
      <c r="ZM27" s="603">
        <v>6469457.1530000009</v>
      </c>
      <c r="ZN27" s="603">
        <v>49005501.340000004</v>
      </c>
      <c r="ZO27" s="603">
        <v>2251481.5299999998</v>
      </c>
      <c r="ZP27" s="603">
        <v>4503692.67</v>
      </c>
      <c r="ZQ27" s="603">
        <v>12428234.939999999</v>
      </c>
      <c r="ZR27" s="603">
        <v>8154341.2700000005</v>
      </c>
      <c r="ZS27" s="603">
        <v>1872872.98</v>
      </c>
      <c r="ZT27" s="603">
        <v>3822241.84</v>
      </c>
      <c r="ZU27" s="603">
        <v>4924963.12</v>
      </c>
      <c r="ZV27" s="603">
        <v>5116908.84</v>
      </c>
      <c r="ZW27" s="603">
        <v>8414656.3999999985</v>
      </c>
      <c r="ZX27" s="603">
        <v>1413101.9000000001</v>
      </c>
      <c r="ZY27" s="603">
        <v>2316134.3999999999</v>
      </c>
      <c r="ZZ27" s="603">
        <v>2073428.2200000002</v>
      </c>
      <c r="AAA27" s="603">
        <v>3932557.26</v>
      </c>
      <c r="AAB27" s="603">
        <v>2343791.94</v>
      </c>
      <c r="AAC27" s="603">
        <v>2276820.91</v>
      </c>
      <c r="AAD27" s="603">
        <v>2541552.71</v>
      </c>
      <c r="AAE27" s="603">
        <v>1424812.17</v>
      </c>
      <c r="AAF27" s="603">
        <v>2296961.2799999998</v>
      </c>
      <c r="AAG27" s="603">
        <v>1668542.0499999998</v>
      </c>
      <c r="AAH27" s="603">
        <v>1629362.54</v>
      </c>
      <c r="AAI27" s="603">
        <v>1565627.42</v>
      </c>
      <c r="AAJ27" s="603">
        <v>25201318.759999998</v>
      </c>
      <c r="AAK27" s="603">
        <v>2126191.36</v>
      </c>
      <c r="AAL27" s="603">
        <v>3092614.6199999996</v>
      </c>
      <c r="AAM27" s="603">
        <v>2736062.9699999997</v>
      </c>
      <c r="AAN27" s="603">
        <v>2290456.4700000002</v>
      </c>
      <c r="AAO27" s="603">
        <v>3278711.65</v>
      </c>
      <c r="AAP27" s="603">
        <v>2204535.9500000002</v>
      </c>
      <c r="AAQ27" s="603">
        <v>86645262.760000005</v>
      </c>
      <c r="AAR27" s="603">
        <v>2897433.84</v>
      </c>
      <c r="AAS27" s="603">
        <v>2418933.9900000002</v>
      </c>
      <c r="AAT27" s="603">
        <v>7150776.5899999999</v>
      </c>
      <c r="AAU27" s="603">
        <v>5252444.620000001</v>
      </c>
      <c r="AAV27" s="603">
        <v>2467338.85</v>
      </c>
      <c r="AAW27" s="603">
        <v>5390224.8700000001</v>
      </c>
      <c r="AAX27" s="603">
        <v>4769815.57</v>
      </c>
      <c r="AAY27" s="603">
        <v>10524584.060000001</v>
      </c>
      <c r="AAZ27" s="603">
        <v>3459289.73</v>
      </c>
      <c r="ABA27" s="603">
        <v>4615733.59</v>
      </c>
      <c r="ABB27" s="603">
        <v>17893186.730000004</v>
      </c>
      <c r="ABC27" s="603">
        <v>7899457.8300000001</v>
      </c>
      <c r="ABD27" s="603">
        <v>1617389.02</v>
      </c>
      <c r="ABE27" s="603">
        <v>3183593.8</v>
      </c>
      <c r="ABF27" s="603">
        <v>2558600.2800000003</v>
      </c>
      <c r="ABG27" s="603">
        <v>1945090.24</v>
      </c>
      <c r="ABH27" s="603">
        <v>3151550.93</v>
      </c>
      <c r="ABI27" s="603">
        <v>1716063.87</v>
      </c>
      <c r="ABJ27" s="603">
        <v>22495552.939999998</v>
      </c>
      <c r="ABK27" s="603">
        <v>11679090.680000002</v>
      </c>
      <c r="ABL27" s="603">
        <v>1840615.35</v>
      </c>
      <c r="ABM27" s="603">
        <v>1915010.61</v>
      </c>
      <c r="ABN27" s="603">
        <v>1597287.69</v>
      </c>
      <c r="ABO27" s="603">
        <v>1490723.53</v>
      </c>
      <c r="ABP27" s="603">
        <v>1277619.3399999999</v>
      </c>
      <c r="ABQ27" s="603">
        <v>26704830.039999999</v>
      </c>
      <c r="ABR27" s="603">
        <v>4156224.1299999994</v>
      </c>
      <c r="ABS27" s="603">
        <v>1909867.57</v>
      </c>
      <c r="ABT27" s="603">
        <v>4315773.8899999997</v>
      </c>
      <c r="ABU27" s="603">
        <v>3690233.6199999996</v>
      </c>
      <c r="ABV27" s="603">
        <v>2629839.86</v>
      </c>
      <c r="ABW27" s="603">
        <v>1769554.34</v>
      </c>
      <c r="ABX27" s="603">
        <v>3069349.0799999996</v>
      </c>
      <c r="ABY27" s="603">
        <v>1003775.85</v>
      </c>
      <c r="ABZ27" s="603">
        <v>35165703.760000005</v>
      </c>
      <c r="ACA27" s="603">
        <v>1500592.35</v>
      </c>
      <c r="ACB27" s="603">
        <v>4217098.4099999992</v>
      </c>
      <c r="ACC27" s="603">
        <v>1989875.97</v>
      </c>
      <c r="ACD27" s="603">
        <v>1841393.8699999999</v>
      </c>
      <c r="ACE27" s="603">
        <v>8656926.2000000011</v>
      </c>
      <c r="ACF27" s="603">
        <v>2138945.27</v>
      </c>
      <c r="ACG27" s="603">
        <v>2202952.98</v>
      </c>
      <c r="ACH27" s="603">
        <v>2135990.08</v>
      </c>
      <c r="ACI27" s="603">
        <v>2864099.3299999996</v>
      </c>
      <c r="ACJ27" s="603">
        <v>1829572.5100000002</v>
      </c>
      <c r="ACK27" s="603">
        <v>79300490.970000014</v>
      </c>
      <c r="ACL27" s="603">
        <v>2084945.52</v>
      </c>
      <c r="ACM27" s="603">
        <v>1898889.3099999998</v>
      </c>
      <c r="ACN27" s="603">
        <v>4557651.3800000008</v>
      </c>
      <c r="ACO27" s="603">
        <v>1384517.2300000002</v>
      </c>
      <c r="ACP27" s="603">
        <v>3270789.53</v>
      </c>
      <c r="ACQ27" s="603">
        <v>4782299.76</v>
      </c>
      <c r="ACR27" s="603">
        <v>15472888.050000001</v>
      </c>
      <c r="ACS27" s="603">
        <v>20845312.120000001</v>
      </c>
      <c r="ACT27" s="603">
        <v>1884056.03</v>
      </c>
      <c r="ACU27" s="603">
        <v>3485991.78</v>
      </c>
      <c r="ACV27" s="603">
        <v>5402301.4400000004</v>
      </c>
      <c r="ACW27" s="603">
        <v>1250979.4300000002</v>
      </c>
      <c r="ACX27" s="603">
        <v>15372996.719999999</v>
      </c>
      <c r="ACY27" s="603">
        <v>3128495.27</v>
      </c>
      <c r="ACZ27" s="603">
        <v>2840182.8600000003</v>
      </c>
      <c r="ADA27" s="603">
        <v>2112773.46</v>
      </c>
      <c r="ADB27" s="603">
        <v>1444354.53</v>
      </c>
      <c r="ADC27" s="603">
        <v>1800356.2999999998</v>
      </c>
      <c r="ADD27" s="603">
        <v>1685278.77</v>
      </c>
      <c r="ADE27" s="603">
        <v>2305430.0099999998</v>
      </c>
      <c r="ADF27" s="603">
        <v>1215723.7400000002</v>
      </c>
      <c r="ADG27" s="603">
        <v>1848939.74</v>
      </c>
      <c r="ADH27" s="603">
        <v>16375036.369999999</v>
      </c>
      <c r="ADI27" s="603">
        <v>11503775.209999999</v>
      </c>
      <c r="ADJ27" s="603">
        <v>1559010.3199999998</v>
      </c>
      <c r="ADK27" s="603">
        <v>1217985.55</v>
      </c>
      <c r="ADL27" s="603">
        <v>2818450.62</v>
      </c>
      <c r="ADM27" s="603">
        <v>863667.96</v>
      </c>
      <c r="ADN27" s="603">
        <v>2023573.28</v>
      </c>
      <c r="ADO27" s="603">
        <v>2390990.6499999994</v>
      </c>
      <c r="ADP27" s="603">
        <v>3016300.8</v>
      </c>
      <c r="ADQ27" s="603">
        <v>53199178.770000003</v>
      </c>
      <c r="ADR27" s="603">
        <v>8553394.9200000018</v>
      </c>
      <c r="ADS27" s="603">
        <v>5580959.0999999996</v>
      </c>
      <c r="ADT27" s="603">
        <v>2993020.73</v>
      </c>
      <c r="ADU27" s="603">
        <v>20115497.16</v>
      </c>
      <c r="ADV27" s="603">
        <v>1454381.16</v>
      </c>
      <c r="ADW27" s="603">
        <v>2239358.0499999998</v>
      </c>
      <c r="ADX27" s="603">
        <v>2859849.0100000002</v>
      </c>
      <c r="ADY27" s="603">
        <v>1991340.5799999998</v>
      </c>
      <c r="ADZ27" s="603">
        <v>1484688.0899999999</v>
      </c>
      <c r="AEA27" s="603">
        <v>58845319.740000002</v>
      </c>
      <c r="AEB27" s="603">
        <v>18831321.399999999</v>
      </c>
      <c r="AEC27" s="603">
        <v>8787142.7800000012</v>
      </c>
      <c r="AED27" s="603">
        <v>2345906.94</v>
      </c>
      <c r="AEE27" s="603">
        <v>4846314.63</v>
      </c>
      <c r="AEF27" s="603">
        <v>4331919.5</v>
      </c>
      <c r="AEG27" s="603">
        <v>3011980.78</v>
      </c>
      <c r="AEH27" s="603">
        <v>3542832.6</v>
      </c>
      <c r="AEI27" s="603">
        <v>2462611.7599999998</v>
      </c>
      <c r="AEJ27" s="603">
        <v>2452006.7600000002</v>
      </c>
      <c r="AEK27" s="603">
        <v>4013087.56</v>
      </c>
      <c r="AEL27" s="603">
        <v>3839331.54</v>
      </c>
      <c r="AEM27" s="603">
        <v>1974324.5</v>
      </c>
      <c r="AEN27" s="603">
        <v>3063090.88</v>
      </c>
      <c r="AEO27" s="603">
        <v>4273406.62</v>
      </c>
      <c r="AEP27" s="603">
        <v>4406300.75</v>
      </c>
      <c r="AEQ27" s="603">
        <v>2198687.3200000003</v>
      </c>
      <c r="AER27" s="603">
        <v>5437156.9499999993</v>
      </c>
      <c r="AES27" s="603">
        <v>1680061.45</v>
      </c>
      <c r="AET27" s="603">
        <v>7483680.0299999993</v>
      </c>
      <c r="AEU27" s="603">
        <v>29281447.399999999</v>
      </c>
      <c r="AEV27" s="603">
        <v>3040587.29</v>
      </c>
      <c r="AEW27" s="603">
        <v>3373991.64</v>
      </c>
      <c r="AEX27" s="603">
        <v>2622143.7799999998</v>
      </c>
      <c r="AEY27" s="603">
        <v>2681411.11</v>
      </c>
      <c r="AEZ27" s="603">
        <v>6771116.6500000004</v>
      </c>
      <c r="AFA27" s="603">
        <v>1734890.57</v>
      </c>
      <c r="AFB27" s="603">
        <v>3063688.71</v>
      </c>
      <c r="AFC27" s="603">
        <v>2496522.25</v>
      </c>
      <c r="AFD27" s="603">
        <v>1577179.34</v>
      </c>
      <c r="AFE27" s="603">
        <v>27668741.080000002</v>
      </c>
      <c r="AFF27" s="603">
        <v>16958114.640000001</v>
      </c>
      <c r="AFG27" s="603">
        <v>4879475.7100000009</v>
      </c>
      <c r="AFH27" s="603">
        <v>2909466.14</v>
      </c>
      <c r="AFI27" s="603">
        <v>4708443.75</v>
      </c>
      <c r="AFJ27" s="603">
        <v>5149611.42</v>
      </c>
      <c r="AFK27" s="603">
        <v>3262533.5399999996</v>
      </c>
      <c r="AFL27" s="603">
        <v>3046239.17</v>
      </c>
      <c r="AFM27" s="603">
        <v>1497770.85</v>
      </c>
      <c r="AFN27" s="603">
        <v>2494807.7799999998</v>
      </c>
      <c r="AFO27" s="603">
        <v>3082159.43</v>
      </c>
      <c r="AFP27" s="603">
        <v>2616241.2399999998</v>
      </c>
      <c r="AFQ27" s="603">
        <v>3421462.73</v>
      </c>
      <c r="AFR27" s="603">
        <v>30318640.289999999</v>
      </c>
      <c r="AFS27" s="603">
        <v>5580981.7400000002</v>
      </c>
      <c r="AFT27" s="603">
        <v>2843599.93</v>
      </c>
      <c r="AFU27" s="603">
        <v>2134017.9</v>
      </c>
      <c r="AFV27" s="603">
        <v>2647857.8000000003</v>
      </c>
      <c r="AFW27" s="603">
        <v>2515971.98</v>
      </c>
      <c r="AFX27" s="603">
        <v>2046800.65</v>
      </c>
      <c r="AFY27" s="603">
        <v>3451814.93</v>
      </c>
      <c r="AFZ27" s="603">
        <v>3863850.3600000003</v>
      </c>
      <c r="AGA27" s="603">
        <v>2256446.0900000003</v>
      </c>
      <c r="AGB27" s="603">
        <v>4299805.59</v>
      </c>
      <c r="AGC27" s="603">
        <v>2107002.6999999997</v>
      </c>
      <c r="AGD27" s="603">
        <v>42112875.789999999</v>
      </c>
      <c r="AGE27" s="603">
        <v>1557017.6500000001</v>
      </c>
      <c r="AGF27" s="603">
        <v>2307248.0400000005</v>
      </c>
      <c r="AGG27" s="603">
        <v>2106816.84</v>
      </c>
      <c r="AGH27" s="603">
        <v>5504936.7399999993</v>
      </c>
      <c r="AGI27" s="603">
        <v>2501446.6300000004</v>
      </c>
      <c r="AGJ27" s="603">
        <v>1668438.1500000001</v>
      </c>
      <c r="AGK27" s="603">
        <v>1708493.33</v>
      </c>
      <c r="AGL27" s="603">
        <v>1949225.68</v>
      </c>
      <c r="AGM27" s="603">
        <v>2578702.7199999993</v>
      </c>
      <c r="AGN27" s="603">
        <v>2467730.5500000003</v>
      </c>
      <c r="AGO27" s="603">
        <v>44894136.489999995</v>
      </c>
      <c r="AGP27" s="603">
        <v>6568654.7700000005</v>
      </c>
      <c r="AGQ27" s="603">
        <v>3649905.7399999998</v>
      </c>
      <c r="AGR27" s="603">
        <v>2115009.2400000002</v>
      </c>
      <c r="AGS27" s="603">
        <v>4878283.0699999994</v>
      </c>
      <c r="AGT27" s="603">
        <v>4520084.79</v>
      </c>
      <c r="AGU27" s="603">
        <v>1987510.68</v>
      </c>
      <c r="AGV27" s="603">
        <v>2243480.89</v>
      </c>
      <c r="AGW27" s="603">
        <v>62407981.699999996</v>
      </c>
      <c r="AGX27" s="603">
        <v>37861969.069999993</v>
      </c>
      <c r="AGY27" s="603">
        <v>2031239.32</v>
      </c>
      <c r="AGZ27" s="603">
        <v>4106436.92</v>
      </c>
      <c r="AHA27" s="603">
        <v>8248325.7199999997</v>
      </c>
      <c r="AHB27" s="603">
        <v>4063691.55</v>
      </c>
      <c r="AHC27" s="603">
        <v>4507415.8099999996</v>
      </c>
      <c r="AHD27" s="603">
        <v>4013811.97</v>
      </c>
      <c r="AHE27" s="603">
        <v>1487119.74</v>
      </c>
      <c r="AHF27" s="603">
        <v>4407747.32</v>
      </c>
      <c r="AHG27" s="603">
        <v>4813418.7600000007</v>
      </c>
      <c r="AHH27" s="603">
        <v>1673826.34</v>
      </c>
      <c r="AHI27" s="603">
        <v>2482671.0199999996</v>
      </c>
      <c r="AHJ27" s="603">
        <v>2170363.37</v>
      </c>
      <c r="AHK27" s="603">
        <v>2534042.1899999995</v>
      </c>
      <c r="AHL27" s="603">
        <v>2842406.78</v>
      </c>
      <c r="AHM27" s="603">
        <v>1713349.46</v>
      </c>
      <c r="AHN27" s="603">
        <v>19758135.34</v>
      </c>
      <c r="AHO27" s="603">
        <v>2331528.41</v>
      </c>
      <c r="AHP27" s="603">
        <v>2134597.0999999996</v>
      </c>
      <c r="AHQ27" s="603">
        <v>2296755.9199999995</v>
      </c>
      <c r="AHR27" s="603">
        <v>6237676.5899999989</v>
      </c>
      <c r="AHS27" s="603">
        <v>2114216.91</v>
      </c>
      <c r="AHT27" s="603">
        <v>1572966.91</v>
      </c>
      <c r="AHU27" s="603">
        <v>0</v>
      </c>
      <c r="AHV27" s="603">
        <v>0</v>
      </c>
      <c r="AHW27" s="603">
        <f t="shared" si="16"/>
        <v>6599021230.3029995</v>
      </c>
    </row>
    <row r="28" spans="1:913" x14ac:dyDescent="0.6">
      <c r="A28" s="601">
        <v>27</v>
      </c>
      <c r="B28" s="261" t="s">
        <v>37</v>
      </c>
      <c r="C28" s="260" t="s">
        <v>38</v>
      </c>
      <c r="D28" s="603">
        <v>50380136.93</v>
      </c>
      <c r="E28" s="603">
        <v>5310710.03</v>
      </c>
      <c r="F28" s="603">
        <v>11688256.73</v>
      </c>
      <c r="G28" s="603">
        <v>3732607</v>
      </c>
      <c r="H28" s="603">
        <v>10756701.35</v>
      </c>
      <c r="I28" s="603">
        <v>3178218.13</v>
      </c>
      <c r="J28" s="603">
        <v>9389179.9600000009</v>
      </c>
      <c r="K28" s="603">
        <v>7793210.4799999995</v>
      </c>
      <c r="L28" s="603">
        <v>7301091.6399999997</v>
      </c>
      <c r="M28" s="603">
        <v>9100919.9499999993</v>
      </c>
      <c r="N28" s="603">
        <v>3598372.55</v>
      </c>
      <c r="O28" s="603">
        <v>2001255.71</v>
      </c>
      <c r="P28" s="603">
        <v>4096205.57</v>
      </c>
      <c r="Q28" s="603">
        <v>3794204.27</v>
      </c>
      <c r="R28" s="603">
        <v>3039620.73</v>
      </c>
      <c r="S28" s="603">
        <v>5771656.8300000001</v>
      </c>
      <c r="T28" s="603">
        <v>6449660.1099999994</v>
      </c>
      <c r="U28" s="603">
        <v>2031302.32</v>
      </c>
      <c r="V28" s="603">
        <v>965257.2</v>
      </c>
      <c r="W28" s="603">
        <v>60610237.810000002</v>
      </c>
      <c r="X28" s="603">
        <v>12310496.73</v>
      </c>
      <c r="Y28" s="603">
        <v>4620367.33</v>
      </c>
      <c r="Z28" s="603">
        <v>4284617.04</v>
      </c>
      <c r="AA28" s="603">
        <v>3714947.9499999997</v>
      </c>
      <c r="AB28" s="603">
        <v>3231831.93</v>
      </c>
      <c r="AC28" s="603">
        <v>2884542.3800000004</v>
      </c>
      <c r="AD28" s="603">
        <v>8049588.4200000009</v>
      </c>
      <c r="AE28" s="603">
        <v>5149549.4700000007</v>
      </c>
      <c r="AF28" s="603">
        <v>2072952.7000000002</v>
      </c>
      <c r="AG28" s="603">
        <v>5959439.6799999997</v>
      </c>
      <c r="AH28" s="603">
        <v>1688368.02</v>
      </c>
      <c r="AI28" s="603">
        <v>14769343.530000001</v>
      </c>
      <c r="AJ28" s="603">
        <v>3644631.5399999996</v>
      </c>
      <c r="AK28" s="603">
        <v>2179447.4500000002</v>
      </c>
      <c r="AL28" s="603">
        <v>1780919.73</v>
      </c>
      <c r="AM28" s="603">
        <v>7063834.7699999996</v>
      </c>
      <c r="AN28" s="603">
        <v>2075678.59</v>
      </c>
      <c r="AO28" s="603">
        <v>3410476.36</v>
      </c>
      <c r="AP28" s="603">
        <v>3139360.5300000003</v>
      </c>
      <c r="AQ28" s="603">
        <v>2264754.29</v>
      </c>
      <c r="AR28" s="603">
        <v>1587973.81</v>
      </c>
      <c r="AS28" s="603">
        <v>1519086.96</v>
      </c>
      <c r="AT28" s="603">
        <v>1622324.01</v>
      </c>
      <c r="AU28" s="603">
        <v>38958287.730000004</v>
      </c>
      <c r="AV28" s="603">
        <v>1619095.8599999999</v>
      </c>
      <c r="AW28" s="603">
        <v>1681137.3</v>
      </c>
      <c r="AX28" s="603">
        <v>3128256.03</v>
      </c>
      <c r="AY28" s="603">
        <v>3827637.5700000003</v>
      </c>
      <c r="AZ28" s="603">
        <v>5186932.0999999996</v>
      </c>
      <c r="BA28" s="603">
        <v>2305214.0499999998</v>
      </c>
      <c r="BB28" s="603">
        <v>3304851.3</v>
      </c>
      <c r="BC28" s="603">
        <v>1264144.8900000001</v>
      </c>
      <c r="BD28" s="603">
        <v>1889393.9799999997</v>
      </c>
      <c r="BE28" s="603">
        <v>1776615.75</v>
      </c>
      <c r="BF28" s="603">
        <v>1547488.8399999999</v>
      </c>
      <c r="BG28" s="603">
        <v>10624969.970000001</v>
      </c>
      <c r="BH28" s="603">
        <v>1317884.08</v>
      </c>
      <c r="BI28" s="603">
        <v>989143.70000000007</v>
      </c>
      <c r="BJ28" s="603">
        <v>9554808.8599999994</v>
      </c>
      <c r="BK28" s="603">
        <v>19342526.039999999</v>
      </c>
      <c r="BL28" s="603">
        <v>3544619.77</v>
      </c>
      <c r="BM28" s="603">
        <v>1923909</v>
      </c>
      <c r="BN28" s="603">
        <v>3924468.12</v>
      </c>
      <c r="BO28" s="603">
        <v>3923473.9899999998</v>
      </c>
      <c r="BP28" s="603">
        <v>2454635.5</v>
      </c>
      <c r="BQ28" s="603">
        <v>1063519.08</v>
      </c>
      <c r="BR28" s="603">
        <v>839463.1399999999</v>
      </c>
      <c r="BS28" s="603">
        <v>32934418.160000004</v>
      </c>
      <c r="BT28" s="603">
        <v>2918436.3000000003</v>
      </c>
      <c r="BU28" s="603">
        <v>3286405.7199999997</v>
      </c>
      <c r="BV28" s="603">
        <v>4003773.25</v>
      </c>
      <c r="BW28" s="603">
        <v>4589728.9000000004</v>
      </c>
      <c r="BX28" s="603">
        <v>2213889.85</v>
      </c>
      <c r="BY28" s="603">
        <v>2215977.9299999997</v>
      </c>
      <c r="BZ28" s="603">
        <v>3234007.82</v>
      </c>
      <c r="CA28" s="603">
        <v>9854785.1500000004</v>
      </c>
      <c r="CB28" s="603">
        <v>3509517.31</v>
      </c>
      <c r="CC28" s="603">
        <v>6062033.6399999997</v>
      </c>
      <c r="CD28" s="603">
        <v>8853002.4499999993</v>
      </c>
      <c r="CE28" s="603">
        <v>2191134.75</v>
      </c>
      <c r="CF28" s="603">
        <v>3357141.1799999997</v>
      </c>
      <c r="CG28" s="603">
        <v>1792426.8599999999</v>
      </c>
      <c r="CH28" s="603">
        <v>66504731.589999996</v>
      </c>
      <c r="CI28" s="603">
        <v>3773870.24</v>
      </c>
      <c r="CJ28" s="603">
        <v>8215787.3999999994</v>
      </c>
      <c r="CK28" s="603">
        <v>3578385.7</v>
      </c>
      <c r="CL28" s="603">
        <v>5802115.79</v>
      </c>
      <c r="CM28" s="603">
        <v>2136915.8200000003</v>
      </c>
      <c r="CN28" s="603">
        <v>3811062.3200000003</v>
      </c>
      <c r="CO28" s="603">
        <v>6217766.7299999995</v>
      </c>
      <c r="CP28" s="603">
        <v>1780047.51</v>
      </c>
      <c r="CQ28" s="603">
        <v>2854452.94</v>
      </c>
      <c r="CR28" s="603">
        <v>3976398.45</v>
      </c>
      <c r="CS28" s="603">
        <v>2766134.34</v>
      </c>
      <c r="CT28" s="603">
        <v>1329733</v>
      </c>
      <c r="CU28" s="603">
        <v>34480957.330000006</v>
      </c>
      <c r="CV28" s="603">
        <v>2014257.44</v>
      </c>
      <c r="CW28" s="603">
        <v>1887440.35</v>
      </c>
      <c r="CX28" s="603">
        <v>4043720.09</v>
      </c>
      <c r="CY28" s="603">
        <v>2699196.77</v>
      </c>
      <c r="CZ28" s="603">
        <v>2017893.4100000001</v>
      </c>
      <c r="DA28" s="603">
        <v>1968195</v>
      </c>
      <c r="DB28" s="603">
        <v>746657.40999999992</v>
      </c>
      <c r="DC28" s="603">
        <v>22835019.120000001</v>
      </c>
      <c r="DD28" s="603">
        <v>21866083.77</v>
      </c>
      <c r="DE28" s="603">
        <v>5325231.4000000004</v>
      </c>
      <c r="DF28" s="603">
        <v>2863039.62</v>
      </c>
      <c r="DG28" s="603">
        <v>9817199.5700000003</v>
      </c>
      <c r="DH28" s="603">
        <v>9162651</v>
      </c>
      <c r="DI28" s="603">
        <v>10232425.189999998</v>
      </c>
      <c r="DJ28" s="603">
        <v>26653223.489999998</v>
      </c>
      <c r="DK28" s="603">
        <v>2446752.44</v>
      </c>
      <c r="DL28" s="603">
        <v>69217397.829999998</v>
      </c>
      <c r="DM28" s="603">
        <v>6972679.5099999998</v>
      </c>
      <c r="DN28" s="603">
        <v>6012375.9900000002</v>
      </c>
      <c r="DO28" s="603">
        <v>3444114.92</v>
      </c>
      <c r="DP28" s="603">
        <v>3769610.7800000003</v>
      </c>
      <c r="DQ28" s="603">
        <v>4702215.0899999989</v>
      </c>
      <c r="DR28" s="603">
        <v>3852526.55</v>
      </c>
      <c r="DS28" s="603">
        <v>3092175.18</v>
      </c>
      <c r="DT28" s="603">
        <v>10006096.09</v>
      </c>
      <c r="DU28" s="603">
        <v>47020658.539999999</v>
      </c>
      <c r="DV28" s="603">
        <v>3880300.1</v>
      </c>
      <c r="DW28" s="603">
        <v>14795903.859999999</v>
      </c>
      <c r="DX28" s="603">
        <v>15104413.840000002</v>
      </c>
      <c r="DY28" s="603">
        <v>5824140.2599999988</v>
      </c>
      <c r="DZ28" s="603">
        <v>10003649.459999999</v>
      </c>
      <c r="EA28" s="603">
        <v>5099172.68</v>
      </c>
      <c r="EB28" s="603">
        <v>1883115.28</v>
      </c>
      <c r="EC28" s="603">
        <v>2985185.9</v>
      </c>
      <c r="ED28" s="603">
        <v>3314311.62</v>
      </c>
      <c r="EE28" s="603">
        <v>7768982.209999999</v>
      </c>
      <c r="EF28" s="603">
        <v>17795285.329999998</v>
      </c>
      <c r="EG28" s="603">
        <v>14406861.82</v>
      </c>
      <c r="EH28" s="603">
        <v>2795738.56</v>
      </c>
      <c r="EI28" s="603">
        <v>3432641.02</v>
      </c>
      <c r="EJ28" s="603">
        <v>2516512.83</v>
      </c>
      <c r="EK28" s="603">
        <v>5714815.29</v>
      </c>
      <c r="EL28" s="603">
        <v>7497502.75</v>
      </c>
      <c r="EM28" s="603">
        <v>1971763.5</v>
      </c>
      <c r="EN28" s="603">
        <v>2710097.59</v>
      </c>
      <c r="EO28" s="603">
        <v>35171071.729999997</v>
      </c>
      <c r="EP28" s="603">
        <v>3945007.74</v>
      </c>
      <c r="EQ28" s="603">
        <v>3478507</v>
      </c>
      <c r="ER28" s="603">
        <v>3895998.3</v>
      </c>
      <c r="ES28" s="603">
        <v>1893230.8499999999</v>
      </c>
      <c r="ET28" s="603">
        <v>2663403.9</v>
      </c>
      <c r="EU28" s="603">
        <v>6039419.6600000001</v>
      </c>
      <c r="EV28" s="603">
        <v>3616526.67</v>
      </c>
      <c r="EW28" s="603">
        <v>2243225.0300000003</v>
      </c>
      <c r="EX28" s="603">
        <v>27942502.319999997</v>
      </c>
      <c r="EY28" s="603">
        <v>1314572.7</v>
      </c>
      <c r="EZ28" s="603">
        <v>3810713.41</v>
      </c>
      <c r="FA28" s="603">
        <v>4816445.43</v>
      </c>
      <c r="FB28" s="603">
        <v>8699917.8599999994</v>
      </c>
      <c r="FC28" s="603">
        <v>7461942.379999999</v>
      </c>
      <c r="FD28" s="603">
        <v>4507859.17</v>
      </c>
      <c r="FE28" s="603">
        <v>6160613.5299999993</v>
      </c>
      <c r="FF28" s="603">
        <v>2704304.12</v>
      </c>
      <c r="FG28" s="603">
        <v>3267234.64</v>
      </c>
      <c r="FH28" s="603">
        <v>2508711.5300000003</v>
      </c>
      <c r="FI28" s="603">
        <v>3911482.44</v>
      </c>
      <c r="FJ28" s="603">
        <v>13114748</v>
      </c>
      <c r="FK28" s="603">
        <v>2070138.15</v>
      </c>
      <c r="FL28" s="603">
        <v>1401871.35</v>
      </c>
      <c r="FM28" s="603">
        <v>1374651.57</v>
      </c>
      <c r="FN28" s="603">
        <v>5777467.7800000003</v>
      </c>
      <c r="FO28" s="603">
        <v>3307573.4299999997</v>
      </c>
      <c r="FP28" s="603">
        <v>1196324</v>
      </c>
      <c r="FQ28" s="603">
        <v>585891.4</v>
      </c>
      <c r="FR28" s="603">
        <v>71207902.109999999</v>
      </c>
      <c r="FS28" s="603">
        <v>1834131.2200000002</v>
      </c>
      <c r="FT28" s="603">
        <v>3453712.51</v>
      </c>
      <c r="FU28" s="603">
        <v>7849597.709999999</v>
      </c>
      <c r="FV28" s="603">
        <v>9538113.75</v>
      </c>
      <c r="FW28" s="603">
        <v>2316064.0499999998</v>
      </c>
      <c r="FX28" s="603">
        <v>7515510.4000000004</v>
      </c>
      <c r="FY28" s="603">
        <v>4103841.4</v>
      </c>
      <c r="FZ28" s="603">
        <v>4681192.12</v>
      </c>
      <c r="GA28" s="603">
        <v>2526464.31</v>
      </c>
      <c r="GB28" s="603">
        <v>8047940.6699999999</v>
      </c>
      <c r="GC28" s="603">
        <v>2575461.85</v>
      </c>
      <c r="GD28" s="603">
        <v>2691837.18</v>
      </c>
      <c r="GE28" s="603">
        <v>1742476.9</v>
      </c>
      <c r="GF28" s="603">
        <v>28358051.560000002</v>
      </c>
      <c r="GG28" s="603">
        <v>3683355.5500000003</v>
      </c>
      <c r="GH28" s="603">
        <v>1785319.98</v>
      </c>
      <c r="GI28" s="603">
        <v>7192407.6899999995</v>
      </c>
      <c r="GJ28" s="603">
        <v>2763690.71</v>
      </c>
      <c r="GK28" s="603">
        <v>2181946.2599999998</v>
      </c>
      <c r="GL28" s="603">
        <v>2148578.5099999998</v>
      </c>
      <c r="GM28" s="603">
        <v>6856227.8499999996</v>
      </c>
      <c r="GN28" s="603">
        <v>1439937.32</v>
      </c>
      <c r="GO28" s="603">
        <v>1309302.32</v>
      </c>
      <c r="GP28" s="603">
        <v>1140180.53</v>
      </c>
      <c r="GQ28" s="603">
        <v>1015754.28</v>
      </c>
      <c r="GR28" s="603">
        <v>17225059.260000002</v>
      </c>
      <c r="GS28" s="603">
        <v>4298802.2700000005</v>
      </c>
      <c r="GT28" s="603">
        <v>2932887.45</v>
      </c>
      <c r="GU28" s="603">
        <v>5974444.29</v>
      </c>
      <c r="GV28" s="603">
        <v>667414.37</v>
      </c>
      <c r="GW28" s="603">
        <v>4137725.0700000003</v>
      </c>
      <c r="GX28" s="603">
        <v>3716451.31</v>
      </c>
      <c r="GY28" s="603">
        <v>1758784.56</v>
      </c>
      <c r="GZ28" s="603">
        <v>20770324.82</v>
      </c>
      <c r="HA28" s="603">
        <v>2061291.47</v>
      </c>
      <c r="HB28" s="603">
        <v>4535927.78</v>
      </c>
      <c r="HC28" s="603">
        <v>2087625.74</v>
      </c>
      <c r="HD28" s="603">
        <v>46276595.329999998</v>
      </c>
      <c r="HE28" s="603">
        <v>2855828.06</v>
      </c>
      <c r="HF28" s="603">
        <v>3545540.91</v>
      </c>
      <c r="HG28" s="603">
        <v>5608355.7800000012</v>
      </c>
      <c r="HH28" s="603">
        <v>2505140.0500000003</v>
      </c>
      <c r="HI28" s="603">
        <v>2749129.29</v>
      </c>
      <c r="HJ28" s="603">
        <v>693395.3</v>
      </c>
      <c r="HK28" s="603">
        <v>709061.38</v>
      </c>
      <c r="HL28" s="603">
        <v>32528816.199999999</v>
      </c>
      <c r="HM28" s="603">
        <v>7062579.4199999999</v>
      </c>
      <c r="HN28" s="603">
        <v>12369263.470000001</v>
      </c>
      <c r="HO28" s="603">
        <v>2597534.7199999997</v>
      </c>
      <c r="HP28" s="603">
        <v>2703255.16</v>
      </c>
      <c r="HQ28" s="603">
        <v>2741902</v>
      </c>
      <c r="HR28" s="603">
        <v>4887710.2</v>
      </c>
      <c r="HS28" s="603">
        <v>2608893.54</v>
      </c>
      <c r="HT28" s="603">
        <v>36809088.160000004</v>
      </c>
      <c r="HU28" s="603">
        <v>7433982.3599999994</v>
      </c>
      <c r="HV28" s="603">
        <v>2942202.74</v>
      </c>
      <c r="HW28" s="603">
        <v>3053135.2700000005</v>
      </c>
      <c r="HX28" s="603">
        <v>2171558.37</v>
      </c>
      <c r="HY28" s="603">
        <v>1325274.7200000002</v>
      </c>
      <c r="HZ28" s="603">
        <v>6338482.9500000002</v>
      </c>
      <c r="IA28" s="603">
        <v>3586511.5</v>
      </c>
      <c r="IB28" s="603">
        <v>2221925.9300000002</v>
      </c>
      <c r="IC28" s="603">
        <v>2993129.87</v>
      </c>
      <c r="ID28" s="603">
        <v>5047837.8499999996</v>
      </c>
      <c r="IE28" s="603">
        <v>5469423.4099999992</v>
      </c>
      <c r="IF28" s="603">
        <v>1038489.58</v>
      </c>
      <c r="IG28" s="603">
        <v>4132203.3699999996</v>
      </c>
      <c r="IH28" s="603">
        <v>1793053.34</v>
      </c>
      <c r="II28" s="603">
        <v>1900740.8199999998</v>
      </c>
      <c r="IJ28" s="603">
        <v>40597479.199999996</v>
      </c>
      <c r="IK28" s="603">
        <v>10637456.970000001</v>
      </c>
      <c r="IL28" s="603">
        <v>4149482.1399999997</v>
      </c>
      <c r="IM28" s="603">
        <v>6758011.8599999994</v>
      </c>
      <c r="IN28" s="603">
        <v>10813718.16</v>
      </c>
      <c r="IO28" s="603">
        <v>2452356.16</v>
      </c>
      <c r="IP28" s="603">
        <v>3304033.33</v>
      </c>
      <c r="IQ28" s="603">
        <v>1620695.4899999998</v>
      </c>
      <c r="IR28" s="603">
        <v>2394341.83</v>
      </c>
      <c r="IS28" s="603">
        <v>2411633.16</v>
      </c>
      <c r="IT28" s="603">
        <v>2604661.13</v>
      </c>
      <c r="IU28" s="603">
        <v>37320190.75</v>
      </c>
      <c r="IV28" s="603">
        <v>22617865.780000001</v>
      </c>
      <c r="IW28" s="603">
        <v>5517461.2999999998</v>
      </c>
      <c r="IX28" s="603">
        <v>4192020.9899999993</v>
      </c>
      <c r="IY28" s="603">
        <v>2243615.1</v>
      </c>
      <c r="IZ28" s="603">
        <v>857501.13000000012</v>
      </c>
      <c r="JA28" s="603">
        <v>1802720.4300000002</v>
      </c>
      <c r="JB28" s="603">
        <v>1125224.71</v>
      </c>
      <c r="JC28" s="603">
        <v>6748680.0300000003</v>
      </c>
      <c r="JD28" s="603">
        <v>6267472.5900000008</v>
      </c>
      <c r="JE28" s="603">
        <v>3346439.36</v>
      </c>
      <c r="JF28" s="603">
        <v>2698000.6</v>
      </c>
      <c r="JG28" s="603">
        <v>15268766.699999999</v>
      </c>
      <c r="JH28" s="603">
        <v>10806651.989999998</v>
      </c>
      <c r="JI28" s="603">
        <v>891861.81</v>
      </c>
      <c r="JJ28" s="603">
        <v>1134582.8700000001</v>
      </c>
      <c r="JK28" s="603">
        <v>1890825.33</v>
      </c>
      <c r="JL28" s="603">
        <v>997654.05</v>
      </c>
      <c r="JM28" s="603">
        <v>19137630.52</v>
      </c>
      <c r="JN28" s="603">
        <v>1722109.96</v>
      </c>
      <c r="JO28" s="603">
        <v>2749266.74</v>
      </c>
      <c r="JP28" s="603">
        <v>4195113.33</v>
      </c>
      <c r="JQ28" s="603">
        <v>2657327.6399999997</v>
      </c>
      <c r="JR28" s="603">
        <v>4408710.17</v>
      </c>
      <c r="JS28" s="603">
        <v>1025176.3</v>
      </c>
      <c r="JT28" s="603">
        <v>42305912.079999998</v>
      </c>
      <c r="JU28" s="603">
        <v>18566648.140000001</v>
      </c>
      <c r="JV28" s="603">
        <v>5523184.0099999998</v>
      </c>
      <c r="JW28" s="603">
        <v>2867267.9299999997</v>
      </c>
      <c r="JX28" s="603">
        <v>6079747.0599999996</v>
      </c>
      <c r="JY28" s="603">
        <v>1980992.16</v>
      </c>
      <c r="JZ28" s="603">
        <v>9371443.3200000003</v>
      </c>
      <c r="KA28" s="603">
        <v>5886440.8800000008</v>
      </c>
      <c r="KB28" s="603">
        <v>5633585.75</v>
      </c>
      <c r="KC28" s="603">
        <v>4363524.4800000004</v>
      </c>
      <c r="KD28" s="603">
        <v>3867776.07</v>
      </c>
      <c r="KE28" s="603">
        <v>6043573.9299999997</v>
      </c>
      <c r="KF28" s="603">
        <v>2396451.4700000002</v>
      </c>
      <c r="KG28" s="603">
        <v>885856.51</v>
      </c>
      <c r="KH28" s="603">
        <v>3409507.53</v>
      </c>
      <c r="KI28" s="603">
        <v>2517747.35</v>
      </c>
      <c r="KJ28" s="603">
        <v>56563509.019999996</v>
      </c>
      <c r="KK28" s="603">
        <v>5749479.9699999997</v>
      </c>
      <c r="KL28" s="603">
        <v>4510385.62</v>
      </c>
      <c r="KM28" s="603">
        <v>1819491.8299999998</v>
      </c>
      <c r="KN28" s="603">
        <v>2996225.34</v>
      </c>
      <c r="KO28" s="603">
        <v>3867490.0700000003</v>
      </c>
      <c r="KP28" s="603">
        <v>9864299.8699999992</v>
      </c>
      <c r="KQ28" s="603">
        <v>1958178.7000000002</v>
      </c>
      <c r="KR28" s="603">
        <v>2149628.7600000002</v>
      </c>
      <c r="KS28" s="603">
        <v>20002605.57</v>
      </c>
      <c r="KT28" s="603">
        <v>2984912.91</v>
      </c>
      <c r="KU28" s="603">
        <v>4599600.51</v>
      </c>
      <c r="KV28" s="603">
        <v>21129217.460000001</v>
      </c>
      <c r="KW28" s="603">
        <v>3721332.04</v>
      </c>
      <c r="KX28" s="603">
        <v>5459151.4299999997</v>
      </c>
      <c r="KY28" s="603">
        <v>28518652.189999998</v>
      </c>
      <c r="KZ28" s="603">
        <v>9243873.1400000006</v>
      </c>
      <c r="LA28" s="603">
        <v>35909205.849999994</v>
      </c>
      <c r="LB28" s="603">
        <v>3141217.87</v>
      </c>
      <c r="LC28" s="603">
        <v>2668539.21</v>
      </c>
      <c r="LD28" s="603">
        <v>7682194.79</v>
      </c>
      <c r="LE28" s="603">
        <v>6774661.4199999999</v>
      </c>
      <c r="LF28" s="603">
        <v>2866509.6</v>
      </c>
      <c r="LG28" s="603">
        <v>2362407.46</v>
      </c>
      <c r="LH28" s="603">
        <v>3055716.7699999996</v>
      </c>
      <c r="LI28" s="603">
        <v>46760186.719999999</v>
      </c>
      <c r="LJ28" s="603">
        <v>12526050.620000001</v>
      </c>
      <c r="LK28" s="603">
        <v>17221083.27</v>
      </c>
      <c r="LL28" s="603">
        <v>14187523.35</v>
      </c>
      <c r="LM28" s="603">
        <v>5765594.21</v>
      </c>
      <c r="LN28" s="603">
        <v>3469207.08</v>
      </c>
      <c r="LO28" s="603">
        <v>1372188.56</v>
      </c>
      <c r="LP28" s="603">
        <v>3915862.5</v>
      </c>
      <c r="LQ28" s="603">
        <v>2449374.41</v>
      </c>
      <c r="LR28" s="603">
        <v>5492909.8099999996</v>
      </c>
      <c r="LS28" s="603">
        <v>2290197.2400000002</v>
      </c>
      <c r="LT28" s="603">
        <v>15973437.82</v>
      </c>
      <c r="LU28" s="603">
        <v>2686756.49</v>
      </c>
      <c r="LV28" s="603">
        <v>1932485.9199999997</v>
      </c>
      <c r="LW28" s="603">
        <v>48474422.010000005</v>
      </c>
      <c r="LX28" s="603">
        <v>18323092.239999998</v>
      </c>
      <c r="LY28" s="603">
        <v>37729934.300000004</v>
      </c>
      <c r="LZ28" s="603">
        <v>9319791.1500000004</v>
      </c>
      <c r="MA28" s="603">
        <v>8226156.8299999982</v>
      </c>
      <c r="MB28" s="603">
        <v>8206223.6900000013</v>
      </c>
      <c r="MC28" s="603">
        <v>6456455</v>
      </c>
      <c r="MD28" s="603">
        <v>4010677.2</v>
      </c>
      <c r="ME28" s="603">
        <v>8265407.75</v>
      </c>
      <c r="MF28" s="603">
        <v>6432553.6400000006</v>
      </c>
      <c r="MG28" s="603">
        <v>11749031.399999999</v>
      </c>
      <c r="MH28" s="603">
        <v>5655880.7300000004</v>
      </c>
      <c r="MI28" s="603">
        <v>54724640.950000003</v>
      </c>
      <c r="MJ28" s="603">
        <v>4201580.03</v>
      </c>
      <c r="MK28" s="603">
        <v>1408864.02</v>
      </c>
      <c r="ML28" s="603">
        <v>1561782.94</v>
      </c>
      <c r="MM28" s="603">
        <v>863043.31</v>
      </c>
      <c r="MN28" s="603">
        <v>4199918.84</v>
      </c>
      <c r="MO28" s="603">
        <v>3176486.84</v>
      </c>
      <c r="MP28" s="603">
        <v>3035889.19</v>
      </c>
      <c r="MQ28" s="603">
        <v>6256630.1999999993</v>
      </c>
      <c r="MR28" s="603">
        <v>3479854.09</v>
      </c>
      <c r="MS28" s="603">
        <v>3132622.96</v>
      </c>
      <c r="MT28" s="603">
        <v>2338270.61</v>
      </c>
      <c r="MU28" s="603">
        <v>49567292.039999999</v>
      </c>
      <c r="MV28" s="603">
        <v>3831637.83</v>
      </c>
      <c r="MW28" s="603">
        <v>3514818.63</v>
      </c>
      <c r="MX28" s="603">
        <v>6157406.8899999997</v>
      </c>
      <c r="MY28" s="603">
        <v>6105249.8499999996</v>
      </c>
      <c r="MZ28" s="603">
        <v>3472969.3400000003</v>
      </c>
      <c r="NA28" s="603">
        <v>9957199.5700000003</v>
      </c>
      <c r="NB28" s="603">
        <v>3452253.3900000006</v>
      </c>
      <c r="NC28" s="603">
        <v>3481232.91</v>
      </c>
      <c r="ND28" s="603">
        <v>1308653.6600000001</v>
      </c>
      <c r="NE28" s="603">
        <v>2072421.6800000002</v>
      </c>
      <c r="NF28" s="603">
        <v>66235834.690000005</v>
      </c>
      <c r="NG28" s="603">
        <v>12923641.609999999</v>
      </c>
      <c r="NH28" s="603">
        <v>2993979.33</v>
      </c>
      <c r="NI28" s="603">
        <v>31089528.629999995</v>
      </c>
      <c r="NJ28" s="603">
        <v>2484092.4</v>
      </c>
      <c r="NK28" s="603">
        <v>7019635.4799999995</v>
      </c>
      <c r="NL28" s="603">
        <v>22730779.229999997</v>
      </c>
      <c r="NM28" s="603">
        <v>8920083.5500000007</v>
      </c>
      <c r="NN28" s="603">
        <v>1169622.25</v>
      </c>
      <c r="NO28" s="603">
        <v>3545764.56</v>
      </c>
      <c r="NP28" s="603">
        <v>3652878.44</v>
      </c>
      <c r="NQ28" s="603">
        <v>3060046.2800000003</v>
      </c>
      <c r="NR28" s="603">
        <v>20360612.949999999</v>
      </c>
      <c r="NS28" s="603">
        <v>2929545.49</v>
      </c>
      <c r="NT28" s="603">
        <v>3263946.3</v>
      </c>
      <c r="NU28" s="603">
        <v>2770564.35</v>
      </c>
      <c r="NV28" s="603">
        <v>1633866.06</v>
      </c>
      <c r="NW28" s="603">
        <v>768670.2</v>
      </c>
      <c r="NX28" s="603">
        <v>1439376.8199999998</v>
      </c>
      <c r="NY28" s="603">
        <v>36125147.900000006</v>
      </c>
      <c r="NZ28" s="603">
        <v>22977666.120000001</v>
      </c>
      <c r="OA28" s="603">
        <v>2270620.25</v>
      </c>
      <c r="OB28" s="603">
        <v>1605576.67</v>
      </c>
      <c r="OC28" s="603">
        <v>2058758.39</v>
      </c>
      <c r="OD28" s="603">
        <v>4406405.79</v>
      </c>
      <c r="OE28" s="603">
        <v>1694409.31</v>
      </c>
      <c r="OF28" s="603">
        <v>46281037.199999996</v>
      </c>
      <c r="OG28" s="603">
        <v>13035497.639999999</v>
      </c>
      <c r="OH28" s="603">
        <v>7485381.5800000001</v>
      </c>
      <c r="OI28" s="603">
        <v>15972725.800000001</v>
      </c>
      <c r="OJ28" s="603">
        <v>3318474.5700000003</v>
      </c>
      <c r="OK28" s="603">
        <v>4555619.1500000004</v>
      </c>
      <c r="OL28" s="603">
        <v>6485324.6799999997</v>
      </c>
      <c r="OM28" s="603">
        <v>1624974.2699999998</v>
      </c>
      <c r="ON28" s="603">
        <v>2642201.0599999996</v>
      </c>
      <c r="OO28" s="603">
        <v>40180832.450000003</v>
      </c>
      <c r="OP28" s="603">
        <v>10204044.120000001</v>
      </c>
      <c r="OQ28" s="603">
        <v>18572381.719999999</v>
      </c>
      <c r="OR28" s="603">
        <v>9419118.6799999997</v>
      </c>
      <c r="OS28" s="603">
        <v>5026838.74</v>
      </c>
      <c r="OT28" s="603">
        <v>1524413.4300000002</v>
      </c>
      <c r="OU28" s="603">
        <v>25199267.210000001</v>
      </c>
      <c r="OV28" s="603">
        <v>2231511.85</v>
      </c>
      <c r="OW28" s="603">
        <v>4152623.74</v>
      </c>
      <c r="OX28" s="603">
        <v>4425623.09</v>
      </c>
      <c r="OY28" s="603">
        <v>4836145.58</v>
      </c>
      <c r="OZ28" s="603">
        <v>17330121.329999998</v>
      </c>
      <c r="PA28" s="603">
        <v>2246277</v>
      </c>
      <c r="PB28" s="603">
        <v>2702048.55</v>
      </c>
      <c r="PC28" s="603">
        <v>2537278</v>
      </c>
      <c r="PD28" s="603">
        <v>32568897.809999999</v>
      </c>
      <c r="PE28" s="603">
        <v>3170972.54</v>
      </c>
      <c r="PF28" s="603">
        <v>5951735.6300000008</v>
      </c>
      <c r="PG28" s="603">
        <v>1227183.21</v>
      </c>
      <c r="PH28" s="603">
        <v>5166811.57</v>
      </c>
      <c r="PI28" s="603">
        <v>10904088.309999999</v>
      </c>
      <c r="PJ28" s="603">
        <v>4107940.12</v>
      </c>
      <c r="PK28" s="603">
        <v>2941432.75</v>
      </c>
      <c r="PL28" s="603">
        <v>5004811.8</v>
      </c>
      <c r="PM28" s="603">
        <v>4011209.7</v>
      </c>
      <c r="PN28" s="603">
        <v>4313461.18</v>
      </c>
      <c r="PO28" s="603">
        <v>6979177</v>
      </c>
      <c r="PP28" s="603">
        <v>2604886.5100000002</v>
      </c>
      <c r="PQ28" s="603">
        <v>10878308.52</v>
      </c>
      <c r="PR28" s="603">
        <v>4086889.76</v>
      </c>
      <c r="PS28" s="603">
        <v>1400239.1400000001</v>
      </c>
      <c r="PT28" s="603">
        <v>1892052.93</v>
      </c>
      <c r="PU28" s="603">
        <v>3226852.75</v>
      </c>
      <c r="PV28" s="603">
        <v>102724963.26000001</v>
      </c>
      <c r="PW28" s="603">
        <v>3617756.2300000004</v>
      </c>
      <c r="PX28" s="603">
        <v>3245188.48</v>
      </c>
      <c r="PY28" s="603">
        <v>7657224.1699999999</v>
      </c>
      <c r="PZ28" s="603">
        <v>11856483.26</v>
      </c>
      <c r="QA28" s="603">
        <v>5327232.63</v>
      </c>
      <c r="QB28" s="603">
        <v>12250656.969999999</v>
      </c>
      <c r="QC28" s="603">
        <v>3716769.3</v>
      </c>
      <c r="QD28" s="603">
        <v>8615988.7400000002</v>
      </c>
      <c r="QE28" s="603">
        <v>2455465.4000000004</v>
      </c>
      <c r="QF28" s="603">
        <v>8239704.5800000001</v>
      </c>
      <c r="QG28" s="603">
        <v>2280287.6800000002</v>
      </c>
      <c r="QH28" s="603">
        <v>3742729.89</v>
      </c>
      <c r="QI28" s="603">
        <v>3983725.4699999997</v>
      </c>
      <c r="QJ28" s="603">
        <v>5484515.2799999993</v>
      </c>
      <c r="QK28" s="603">
        <v>5479303.3399999989</v>
      </c>
      <c r="QL28" s="603">
        <v>5383342.6899999995</v>
      </c>
      <c r="QM28" s="603">
        <v>2399713.21</v>
      </c>
      <c r="QN28" s="603">
        <v>2311631.52</v>
      </c>
      <c r="QO28" s="603">
        <v>11864795.619999999</v>
      </c>
      <c r="QP28" s="603">
        <v>10087683.809999999</v>
      </c>
      <c r="QQ28" s="603">
        <v>2290579</v>
      </c>
      <c r="QR28" s="603">
        <v>1381226.94</v>
      </c>
      <c r="QS28" s="603">
        <v>1122451.55</v>
      </c>
      <c r="QT28" s="603">
        <v>2139137.4299999997</v>
      </c>
      <c r="QU28" s="603">
        <v>1082016.18</v>
      </c>
      <c r="QV28" s="603">
        <v>42165877.57</v>
      </c>
      <c r="QW28" s="603">
        <v>2890552.25</v>
      </c>
      <c r="QX28" s="603">
        <v>9540837.9400000013</v>
      </c>
      <c r="QY28" s="603">
        <v>3661941.71</v>
      </c>
      <c r="QZ28" s="603">
        <v>7348936.3899999997</v>
      </c>
      <c r="RA28" s="603">
        <v>9684125.2200000007</v>
      </c>
      <c r="RB28" s="603">
        <v>4401648.83</v>
      </c>
      <c r="RC28" s="603">
        <v>11041242.790000001</v>
      </c>
      <c r="RD28" s="603">
        <v>5942277.0899999999</v>
      </c>
      <c r="RE28" s="603">
        <v>2384461.4500000002</v>
      </c>
      <c r="RF28" s="603">
        <v>3911603.5</v>
      </c>
      <c r="RG28" s="603">
        <v>2870724.02</v>
      </c>
      <c r="RH28" s="603">
        <v>2876735</v>
      </c>
      <c r="RI28" s="603">
        <v>51952023.450000003</v>
      </c>
      <c r="RJ28" s="603">
        <v>13489530.18</v>
      </c>
      <c r="RK28" s="603">
        <v>4226285.83</v>
      </c>
      <c r="RL28" s="603">
        <v>6332121.4499999993</v>
      </c>
      <c r="RM28" s="603">
        <v>4650622.6499999994</v>
      </c>
      <c r="RN28" s="603">
        <v>5579464.75</v>
      </c>
      <c r="RO28" s="603">
        <v>15550777.870000001</v>
      </c>
      <c r="RP28" s="603">
        <v>4621464.8499999996</v>
      </c>
      <c r="RQ28" s="603">
        <v>4926173.1500000004</v>
      </c>
      <c r="RR28" s="603">
        <v>12834679.780000001</v>
      </c>
      <c r="RS28" s="603">
        <v>13289770.219999999</v>
      </c>
      <c r="RT28" s="603">
        <v>2400839.17</v>
      </c>
      <c r="RU28" s="603">
        <v>2098401.7000000002</v>
      </c>
      <c r="RV28" s="603">
        <v>2778801.0999999996</v>
      </c>
      <c r="RW28" s="603">
        <v>3235194.6</v>
      </c>
      <c r="RX28" s="603">
        <v>3280751.78</v>
      </c>
      <c r="RY28" s="603">
        <v>4845448.47</v>
      </c>
      <c r="RZ28" s="603">
        <v>2190393.2999999998</v>
      </c>
      <c r="SA28" s="603">
        <v>1717418.5</v>
      </c>
      <c r="SB28" s="603">
        <v>2234697.4500000002</v>
      </c>
      <c r="SC28" s="603">
        <v>28973438.949999999</v>
      </c>
      <c r="SD28" s="603">
        <v>4545139.32</v>
      </c>
      <c r="SE28" s="603">
        <v>4263863.4000000004</v>
      </c>
      <c r="SF28" s="603">
        <v>5639859.5599999996</v>
      </c>
      <c r="SG28" s="603">
        <v>2563209.25</v>
      </c>
      <c r="SH28" s="603">
        <v>3548441.34</v>
      </c>
      <c r="SI28" s="603">
        <v>4487920.8499999996</v>
      </c>
      <c r="SJ28" s="603">
        <v>6313851.6200000001</v>
      </c>
      <c r="SK28" s="603">
        <v>4162070.8400000003</v>
      </c>
      <c r="SL28" s="603">
        <v>7000364.7800000003</v>
      </c>
      <c r="SM28" s="603">
        <v>9203439.7399999984</v>
      </c>
      <c r="SN28" s="603">
        <v>1189055.6000000001</v>
      </c>
      <c r="SO28" s="603">
        <v>19189914.540000003</v>
      </c>
      <c r="SP28" s="603">
        <v>4202583.9000000004</v>
      </c>
      <c r="SQ28" s="603">
        <v>6575606.2300000004</v>
      </c>
      <c r="SR28" s="603">
        <v>10193428.539999999</v>
      </c>
      <c r="SS28" s="603">
        <v>4601657.4399999995</v>
      </c>
      <c r="ST28" s="603">
        <v>4252684.8800000008</v>
      </c>
      <c r="SU28" s="603">
        <v>4685133.95</v>
      </c>
      <c r="SV28" s="603">
        <v>2813214.2199999997</v>
      </c>
      <c r="SW28" s="603">
        <v>42482956.800000004</v>
      </c>
      <c r="SX28" s="603">
        <v>3373584.37</v>
      </c>
      <c r="SY28" s="603">
        <v>11267001.280000001</v>
      </c>
      <c r="SZ28" s="603">
        <v>4777510.7</v>
      </c>
      <c r="TA28" s="603">
        <v>2572991.19</v>
      </c>
      <c r="TB28" s="603">
        <v>3374712.13</v>
      </c>
      <c r="TC28" s="603">
        <v>4511375.6899999995</v>
      </c>
      <c r="TD28" s="603">
        <v>18532617</v>
      </c>
      <c r="TE28" s="603">
        <v>4320723.38</v>
      </c>
      <c r="TF28" s="603">
        <v>5404958.25</v>
      </c>
      <c r="TG28" s="603">
        <v>6610016.7300000004</v>
      </c>
      <c r="TH28" s="603">
        <v>5218422.88</v>
      </c>
      <c r="TI28" s="603">
        <v>3566647.9899999998</v>
      </c>
      <c r="TJ28" s="603">
        <v>3342388.81</v>
      </c>
      <c r="TK28" s="603">
        <v>57936515.68</v>
      </c>
      <c r="TL28" s="603">
        <v>9171465.620000001</v>
      </c>
      <c r="TM28" s="603">
        <v>2634759.4300000002</v>
      </c>
      <c r="TN28" s="603">
        <v>9199001.040000001</v>
      </c>
      <c r="TO28" s="603">
        <v>8677144.3599999994</v>
      </c>
      <c r="TP28" s="603">
        <v>7709258.5599999996</v>
      </c>
      <c r="TQ28" s="603">
        <v>1858722.0300000003</v>
      </c>
      <c r="TR28" s="603">
        <v>25644164.840000004</v>
      </c>
      <c r="TS28" s="603">
        <v>6513798.5</v>
      </c>
      <c r="TT28" s="603">
        <v>13980204.57</v>
      </c>
      <c r="TU28" s="603">
        <v>9477497.3399999999</v>
      </c>
      <c r="TV28" s="603">
        <v>4048358.08</v>
      </c>
      <c r="TW28" s="603">
        <v>2452911.64</v>
      </c>
      <c r="TX28" s="603">
        <v>4431111.2200000007</v>
      </c>
      <c r="TY28" s="603">
        <v>3748085.66</v>
      </c>
      <c r="TZ28" s="603">
        <v>3846399.3</v>
      </c>
      <c r="UA28" s="603">
        <v>14230544.199999999</v>
      </c>
      <c r="UB28" s="603">
        <v>3114348.2</v>
      </c>
      <c r="UC28" s="603">
        <v>18104140.629999999</v>
      </c>
      <c r="UD28" s="603">
        <v>7475199.3500000006</v>
      </c>
      <c r="UE28" s="603">
        <v>1912950.9</v>
      </c>
      <c r="UF28" s="603">
        <v>3581494.6999999997</v>
      </c>
      <c r="UG28" s="603">
        <v>17884799.170000002</v>
      </c>
      <c r="UH28" s="603">
        <v>2633019.1</v>
      </c>
      <c r="UI28" s="603">
        <v>1712110.36</v>
      </c>
      <c r="UJ28" s="603">
        <v>4242246.5999999996</v>
      </c>
      <c r="UK28" s="603">
        <v>2631972.0099999998</v>
      </c>
      <c r="UL28" s="603">
        <v>23551718.32</v>
      </c>
      <c r="UM28" s="603">
        <v>8244760.0600000005</v>
      </c>
      <c r="UN28" s="603">
        <v>4320479.2699999996</v>
      </c>
      <c r="UO28" s="603">
        <v>7143864.4400000004</v>
      </c>
      <c r="UP28" s="603">
        <v>7906926.1699999999</v>
      </c>
      <c r="UQ28" s="603">
        <v>4729881.51</v>
      </c>
      <c r="UR28" s="603">
        <v>75256870.479999989</v>
      </c>
      <c r="US28" s="603">
        <v>5864942.5300000003</v>
      </c>
      <c r="UT28" s="603">
        <v>6174718.8500000006</v>
      </c>
      <c r="UU28" s="603">
        <v>17100187.169999998</v>
      </c>
      <c r="UV28" s="603">
        <v>1193223.1800000002</v>
      </c>
      <c r="UW28" s="603">
        <v>3803542.29</v>
      </c>
      <c r="UX28" s="603">
        <v>11060169.710000001</v>
      </c>
      <c r="UY28" s="603">
        <v>4762097.6500000004</v>
      </c>
      <c r="UZ28" s="603">
        <v>2655315.3499999996</v>
      </c>
      <c r="VA28" s="603">
        <v>4209128.1899999995</v>
      </c>
      <c r="VB28" s="603">
        <v>11372870.810000001</v>
      </c>
      <c r="VC28" s="603">
        <v>10624825.73</v>
      </c>
      <c r="VD28" s="603">
        <v>7682299.9199999999</v>
      </c>
      <c r="VE28" s="603">
        <v>7023816.0700000003</v>
      </c>
      <c r="VF28" s="603">
        <v>3220359.17</v>
      </c>
      <c r="VG28" s="603">
        <v>2758285.26</v>
      </c>
      <c r="VH28" s="603">
        <v>2829719.13</v>
      </c>
      <c r="VI28" s="603">
        <v>3090970.9000000004</v>
      </c>
      <c r="VJ28" s="603">
        <v>17122894.809999999</v>
      </c>
      <c r="VK28" s="603">
        <v>1193462</v>
      </c>
      <c r="VL28" s="603">
        <v>1822512.85</v>
      </c>
      <c r="VM28" s="603">
        <v>1752171.2</v>
      </c>
      <c r="VN28" s="603">
        <v>40662888.160000004</v>
      </c>
      <c r="VO28" s="603">
        <v>3090095.35</v>
      </c>
      <c r="VP28" s="603">
        <v>3447186.95</v>
      </c>
      <c r="VQ28" s="603">
        <v>5103279.41</v>
      </c>
      <c r="VR28" s="603">
        <v>9584010.3499999996</v>
      </c>
      <c r="VS28" s="603">
        <v>5659419.46</v>
      </c>
      <c r="VT28" s="603">
        <v>3610527.31</v>
      </c>
      <c r="VU28" s="603">
        <v>4142230.8</v>
      </c>
      <c r="VV28" s="603">
        <v>4978326.76</v>
      </c>
      <c r="VW28" s="603">
        <v>21463307.620000001</v>
      </c>
      <c r="VX28" s="603">
        <v>3455551.46</v>
      </c>
      <c r="VY28" s="603">
        <v>6552177.7999999998</v>
      </c>
      <c r="VZ28" s="603">
        <v>4873358.6199999992</v>
      </c>
      <c r="WA28" s="603">
        <v>5271675.3499999996</v>
      </c>
      <c r="WB28" s="603">
        <v>2114557.2199999997</v>
      </c>
      <c r="WC28" s="603">
        <v>108368645.85999998</v>
      </c>
      <c r="WD28" s="603">
        <v>7372839.1100000003</v>
      </c>
      <c r="WE28" s="603">
        <v>6026996.2400000002</v>
      </c>
      <c r="WF28" s="603">
        <v>2840522.55</v>
      </c>
      <c r="WG28" s="603">
        <v>3466748.84</v>
      </c>
      <c r="WH28" s="603">
        <v>4866786.8099999996</v>
      </c>
      <c r="WI28" s="603">
        <v>8360048.6100000003</v>
      </c>
      <c r="WJ28" s="603">
        <v>8648477.8699999992</v>
      </c>
      <c r="WK28" s="603">
        <v>3304029.3000000003</v>
      </c>
      <c r="WL28" s="603">
        <v>6759018.79</v>
      </c>
      <c r="WM28" s="603">
        <v>3100220.46</v>
      </c>
      <c r="WN28" s="603">
        <v>17095150.5</v>
      </c>
      <c r="WO28" s="603">
        <v>5048686.29</v>
      </c>
      <c r="WP28" s="603">
        <v>5875884.4900000002</v>
      </c>
      <c r="WQ28" s="603">
        <v>7335989.2199999997</v>
      </c>
      <c r="WR28" s="603">
        <v>6119751.3200000003</v>
      </c>
      <c r="WS28" s="603">
        <v>5588511.5099999998</v>
      </c>
      <c r="WT28" s="603">
        <v>6640398.2699999996</v>
      </c>
      <c r="WU28" s="603">
        <v>2794762.33</v>
      </c>
      <c r="WV28" s="603">
        <v>12936574.84</v>
      </c>
      <c r="WW28" s="603">
        <v>23695675.93</v>
      </c>
      <c r="WX28" s="603">
        <v>3753290.2</v>
      </c>
      <c r="WY28" s="603">
        <v>2419433.02</v>
      </c>
      <c r="WZ28" s="603">
        <v>2976583.96</v>
      </c>
      <c r="XA28" s="603">
        <v>5285894.9400000004</v>
      </c>
      <c r="XB28" s="603">
        <v>2747765.42</v>
      </c>
      <c r="XC28" s="603">
        <v>2266247.6800000002</v>
      </c>
      <c r="XD28" s="603">
        <v>2278972.41</v>
      </c>
      <c r="XE28" s="603">
        <v>10485569.4</v>
      </c>
      <c r="XF28" s="603">
        <v>2619896.11</v>
      </c>
      <c r="XG28" s="603">
        <v>2160301.3600000003</v>
      </c>
      <c r="XH28" s="603">
        <v>3591954.96</v>
      </c>
      <c r="XI28" s="603">
        <v>1946367.7999999998</v>
      </c>
      <c r="XJ28" s="603">
        <v>70877301.25999999</v>
      </c>
      <c r="XK28" s="603">
        <v>10569642.049999999</v>
      </c>
      <c r="XL28" s="603">
        <v>7582714.8799999999</v>
      </c>
      <c r="XM28" s="603">
        <v>27681808.199999999</v>
      </c>
      <c r="XN28" s="603">
        <v>3457099.5</v>
      </c>
      <c r="XO28" s="603">
        <v>5586216.8399999999</v>
      </c>
      <c r="XP28" s="603">
        <v>10852349.07</v>
      </c>
      <c r="XQ28" s="603">
        <v>6164716.9800000004</v>
      </c>
      <c r="XR28" s="603">
        <v>5728304.5</v>
      </c>
      <c r="XS28" s="603">
        <v>10442105.460000001</v>
      </c>
      <c r="XT28" s="603">
        <v>8982210.2599999998</v>
      </c>
      <c r="XU28" s="603">
        <v>2944674.3899999997</v>
      </c>
      <c r="XV28" s="603">
        <v>4141435.8800000004</v>
      </c>
      <c r="XW28" s="603">
        <v>3860766.7800000003</v>
      </c>
      <c r="XX28" s="603">
        <v>3924918</v>
      </c>
      <c r="XY28" s="603">
        <v>2706100.3</v>
      </c>
      <c r="XZ28" s="603">
        <v>2870114.6900000004</v>
      </c>
      <c r="YA28" s="603">
        <v>2509187.92</v>
      </c>
      <c r="YB28" s="603">
        <v>2130407.11</v>
      </c>
      <c r="YC28" s="603">
        <v>1923358.6400000001</v>
      </c>
      <c r="YD28" s="603">
        <v>3917721</v>
      </c>
      <c r="YE28" s="603">
        <v>3041684.1</v>
      </c>
      <c r="YF28" s="603">
        <v>2324370.4</v>
      </c>
      <c r="YG28" s="603">
        <v>60420175.689999998</v>
      </c>
      <c r="YH28" s="603">
        <v>3920795.16</v>
      </c>
      <c r="YI28" s="603">
        <v>11858000.09</v>
      </c>
      <c r="YJ28" s="603">
        <v>2877960.7800000003</v>
      </c>
      <c r="YK28" s="603">
        <v>15505954.040000001</v>
      </c>
      <c r="YL28" s="603">
        <v>6902570.46</v>
      </c>
      <c r="YM28" s="603">
        <v>8772568.6799999997</v>
      </c>
      <c r="YN28" s="603">
        <v>2283250.7000000002</v>
      </c>
      <c r="YO28" s="603">
        <v>20216892.350000001</v>
      </c>
      <c r="YP28" s="603">
        <v>21676257.050000001</v>
      </c>
      <c r="YQ28" s="603">
        <v>6533900.2400000002</v>
      </c>
      <c r="YR28" s="603">
        <v>4750386.08</v>
      </c>
      <c r="YS28" s="603">
        <v>4457588.4499999993</v>
      </c>
      <c r="YT28" s="603">
        <v>3380119.11</v>
      </c>
      <c r="YU28" s="603">
        <v>3301244.89</v>
      </c>
      <c r="YV28" s="603">
        <v>1989072.34</v>
      </c>
      <c r="YW28" s="603">
        <v>2710554.02</v>
      </c>
      <c r="YX28" s="603">
        <v>29936582.079999998</v>
      </c>
      <c r="YY28" s="603">
        <v>4504726.75</v>
      </c>
      <c r="YZ28" s="603">
        <v>2086273.46</v>
      </c>
      <c r="ZA28" s="603">
        <v>1609081.5899999999</v>
      </c>
      <c r="ZB28" s="603">
        <v>2429706.31</v>
      </c>
      <c r="ZC28" s="603">
        <v>1749084.04</v>
      </c>
      <c r="ZD28" s="603">
        <v>1978052.9100000001</v>
      </c>
      <c r="ZE28" s="603">
        <v>29130526.450000003</v>
      </c>
      <c r="ZF28" s="603">
        <v>2541862.6799999997</v>
      </c>
      <c r="ZG28" s="603">
        <v>5334590.7699999996</v>
      </c>
      <c r="ZH28" s="603">
        <v>3824617.4</v>
      </c>
      <c r="ZI28" s="603">
        <v>2822972.66</v>
      </c>
      <c r="ZJ28" s="603">
        <v>3220226.87</v>
      </c>
      <c r="ZK28" s="603">
        <v>3915265.3800000004</v>
      </c>
      <c r="ZL28" s="603">
        <v>2525387</v>
      </c>
      <c r="ZM28" s="603">
        <v>12512428.699999999</v>
      </c>
      <c r="ZN28" s="603">
        <v>74558263.050000012</v>
      </c>
      <c r="ZO28" s="603">
        <v>3193629.5999999996</v>
      </c>
      <c r="ZP28" s="603">
        <v>6963860.5200000005</v>
      </c>
      <c r="ZQ28" s="603">
        <v>21616110.93</v>
      </c>
      <c r="ZR28" s="603">
        <v>11600244.75</v>
      </c>
      <c r="ZS28" s="603">
        <v>2336153.0500000003</v>
      </c>
      <c r="ZT28" s="603">
        <v>6434609.5700000003</v>
      </c>
      <c r="ZU28" s="603">
        <v>8573547.8200000003</v>
      </c>
      <c r="ZV28" s="603">
        <v>8179329.0199999996</v>
      </c>
      <c r="ZW28" s="603">
        <v>6332324.9000000004</v>
      </c>
      <c r="ZX28" s="603">
        <v>1428728.35</v>
      </c>
      <c r="ZY28" s="603">
        <v>7291610.5300000003</v>
      </c>
      <c r="ZZ28" s="603">
        <v>3844538.6</v>
      </c>
      <c r="AAA28" s="603">
        <v>5811547.79</v>
      </c>
      <c r="AAB28" s="603">
        <v>4353196.28</v>
      </c>
      <c r="AAC28" s="603">
        <v>3226024.86</v>
      </c>
      <c r="AAD28" s="603">
        <v>7618541.5499999998</v>
      </c>
      <c r="AAE28" s="603">
        <v>2982475.9499999997</v>
      </c>
      <c r="AAF28" s="603">
        <v>5494972.6100000003</v>
      </c>
      <c r="AAG28" s="603">
        <v>2801071.8200000003</v>
      </c>
      <c r="AAH28" s="603">
        <v>2323892.4</v>
      </c>
      <c r="AAI28" s="603">
        <v>1587789.6</v>
      </c>
      <c r="AAJ28" s="603">
        <v>19560281.02</v>
      </c>
      <c r="AAK28" s="603">
        <v>3860966.86</v>
      </c>
      <c r="AAL28" s="603">
        <v>2442496.5699999998</v>
      </c>
      <c r="AAM28" s="603">
        <v>3501169.1</v>
      </c>
      <c r="AAN28" s="603">
        <v>2942784.37</v>
      </c>
      <c r="AAO28" s="603">
        <v>9277418.4499999993</v>
      </c>
      <c r="AAP28" s="603">
        <v>2229906.2999999998</v>
      </c>
      <c r="AAQ28" s="603">
        <v>101399737.34999999</v>
      </c>
      <c r="AAR28" s="603">
        <v>5509735.4100000001</v>
      </c>
      <c r="AAS28" s="603">
        <v>3031392.2399999998</v>
      </c>
      <c r="AAT28" s="603">
        <v>12644835.399999999</v>
      </c>
      <c r="AAU28" s="603">
        <v>5585734.4299999997</v>
      </c>
      <c r="AAV28" s="603">
        <v>4122655.62</v>
      </c>
      <c r="AAW28" s="603">
        <v>6680659.8800000008</v>
      </c>
      <c r="AAX28" s="603">
        <v>7277381.4299999997</v>
      </c>
      <c r="AAY28" s="603">
        <v>13273290.390000001</v>
      </c>
      <c r="AAZ28" s="603">
        <v>4692874.12</v>
      </c>
      <c r="ABA28" s="603">
        <v>8348868.7000000002</v>
      </c>
      <c r="ABB28" s="603">
        <v>17171848.559999999</v>
      </c>
      <c r="ABC28" s="603">
        <v>12230612.460000001</v>
      </c>
      <c r="ABD28" s="603">
        <v>1948111.62</v>
      </c>
      <c r="ABE28" s="603">
        <v>4361430.7300000004</v>
      </c>
      <c r="ABF28" s="603">
        <v>2712619.9000000004</v>
      </c>
      <c r="ABG28" s="603">
        <v>2406740.5699999998</v>
      </c>
      <c r="ABH28" s="603">
        <v>5359086.79</v>
      </c>
      <c r="ABI28" s="603">
        <v>2444665.5300000003</v>
      </c>
      <c r="ABJ28" s="603">
        <v>33965778.199999996</v>
      </c>
      <c r="ABK28" s="603">
        <v>17467055.030000001</v>
      </c>
      <c r="ABL28" s="603">
        <v>3980155.6899999995</v>
      </c>
      <c r="ABM28" s="603">
        <v>2354848.2400000002</v>
      </c>
      <c r="ABN28" s="603">
        <v>1631365.07</v>
      </c>
      <c r="ABO28" s="603">
        <v>2545554.7999999998</v>
      </c>
      <c r="ABP28" s="603">
        <v>1948109.31</v>
      </c>
      <c r="ABQ28" s="603">
        <v>31643729.859999999</v>
      </c>
      <c r="ABR28" s="603">
        <v>2617729.1</v>
      </c>
      <c r="ABS28" s="603">
        <v>2643981.5</v>
      </c>
      <c r="ABT28" s="603">
        <v>4562781.74</v>
      </c>
      <c r="ABU28" s="603">
        <v>2949891.9800000004</v>
      </c>
      <c r="ABV28" s="603">
        <v>4982779.08</v>
      </c>
      <c r="ABW28" s="603">
        <v>1852441.01</v>
      </c>
      <c r="ABX28" s="603">
        <v>2027669.1600000001</v>
      </c>
      <c r="ABY28" s="603">
        <v>532290.15</v>
      </c>
      <c r="ABZ28" s="603">
        <v>25642690.299999997</v>
      </c>
      <c r="ACA28" s="603">
        <v>1631318.89</v>
      </c>
      <c r="ACB28" s="603">
        <v>4808262.01</v>
      </c>
      <c r="ACC28" s="603">
        <v>1548811.7799999998</v>
      </c>
      <c r="ACD28" s="603">
        <v>2502667.35</v>
      </c>
      <c r="ACE28" s="603">
        <v>10915437.610000001</v>
      </c>
      <c r="ACF28" s="603">
        <v>1625968.68</v>
      </c>
      <c r="ACG28" s="603">
        <v>2579846.65</v>
      </c>
      <c r="ACH28" s="603">
        <v>1684941.6900000002</v>
      </c>
      <c r="ACI28" s="603">
        <v>3757252.96</v>
      </c>
      <c r="ACJ28" s="603">
        <v>2100676.1800000002</v>
      </c>
      <c r="ACK28" s="603">
        <v>93986736.180000007</v>
      </c>
      <c r="ACL28" s="603">
        <v>2657254.71</v>
      </c>
      <c r="ACM28" s="603">
        <v>2799963.04</v>
      </c>
      <c r="ACN28" s="603">
        <v>5871533.5</v>
      </c>
      <c r="ACO28" s="603">
        <v>1262190.7999999998</v>
      </c>
      <c r="ACP28" s="603">
        <v>4361616.6400000006</v>
      </c>
      <c r="ACQ28" s="603">
        <v>4278761.3</v>
      </c>
      <c r="ACR28" s="603">
        <v>18691211.280000001</v>
      </c>
      <c r="ACS28" s="603">
        <v>10212389.859999999</v>
      </c>
      <c r="ACT28" s="603">
        <v>2368645.64</v>
      </c>
      <c r="ACU28" s="603">
        <v>3029494.4</v>
      </c>
      <c r="ACV28" s="603">
        <v>3428472.93</v>
      </c>
      <c r="ACW28" s="603">
        <v>2660199.46</v>
      </c>
      <c r="ACX28" s="603">
        <v>10737620.65</v>
      </c>
      <c r="ACY28" s="603">
        <v>4997886.43</v>
      </c>
      <c r="ACZ28" s="603">
        <v>4077623.06</v>
      </c>
      <c r="ADA28" s="603">
        <v>2716591.91</v>
      </c>
      <c r="ADB28" s="603">
        <v>2530855.52</v>
      </c>
      <c r="ADC28" s="603">
        <v>2800156.85</v>
      </c>
      <c r="ADD28" s="603">
        <v>1525072</v>
      </c>
      <c r="ADE28" s="603">
        <v>1882944.4</v>
      </c>
      <c r="ADF28" s="603">
        <v>1166336.03</v>
      </c>
      <c r="ADG28" s="603">
        <v>1159105.23</v>
      </c>
      <c r="ADH28" s="603">
        <v>14534786.129999999</v>
      </c>
      <c r="ADI28" s="603">
        <v>10356979.85</v>
      </c>
      <c r="ADJ28" s="603">
        <v>2706512.37</v>
      </c>
      <c r="ADK28" s="603">
        <v>726024.17000000016</v>
      </c>
      <c r="ADL28" s="603">
        <v>2824024.0599999996</v>
      </c>
      <c r="ADM28" s="603">
        <v>233764.81</v>
      </c>
      <c r="ADN28" s="603">
        <v>3380853.3200000003</v>
      </c>
      <c r="ADO28" s="603">
        <v>1010594.7100000001</v>
      </c>
      <c r="ADP28" s="603">
        <v>2632154.0199999996</v>
      </c>
      <c r="ADQ28" s="603">
        <v>49453229.319999993</v>
      </c>
      <c r="ADR28" s="603">
        <v>5717405.8199999994</v>
      </c>
      <c r="ADS28" s="603">
        <v>5998551.1399999997</v>
      </c>
      <c r="ADT28" s="603">
        <v>1801608.85</v>
      </c>
      <c r="ADU28" s="603">
        <v>25985722.710000005</v>
      </c>
      <c r="ADV28" s="603">
        <v>611981.69999999995</v>
      </c>
      <c r="ADW28" s="603">
        <v>1741946.5899999999</v>
      </c>
      <c r="ADX28" s="603">
        <v>2926449.2</v>
      </c>
      <c r="ADY28" s="603">
        <v>1813582.6</v>
      </c>
      <c r="ADZ28" s="603">
        <v>1074921.5</v>
      </c>
      <c r="AEA28" s="603">
        <v>43211247.93</v>
      </c>
      <c r="AEB28" s="603">
        <v>15144089.58</v>
      </c>
      <c r="AEC28" s="603">
        <v>7021293.0199999996</v>
      </c>
      <c r="AED28" s="603">
        <v>2117392.5499999998</v>
      </c>
      <c r="AEE28" s="603">
        <v>4552657.6100000003</v>
      </c>
      <c r="AEF28" s="603">
        <v>3716538.68</v>
      </c>
      <c r="AEG28" s="603">
        <v>2587257.4299999997</v>
      </c>
      <c r="AEH28" s="603">
        <v>3714217.0999999996</v>
      </c>
      <c r="AEI28" s="603">
        <v>2309425.89</v>
      </c>
      <c r="AEJ28" s="603">
        <v>1760506.69</v>
      </c>
      <c r="AEK28" s="603">
        <v>2206846.87</v>
      </c>
      <c r="AEL28" s="603">
        <v>4362903.42</v>
      </c>
      <c r="AEM28" s="603">
        <v>1294725.8199999998</v>
      </c>
      <c r="AEN28" s="603">
        <v>3743186.05</v>
      </c>
      <c r="AEO28" s="603">
        <v>6369640.25</v>
      </c>
      <c r="AEP28" s="603">
        <v>3226531.0000000005</v>
      </c>
      <c r="AEQ28" s="603">
        <v>2574379</v>
      </c>
      <c r="AER28" s="603">
        <v>7003046.0099999998</v>
      </c>
      <c r="AES28" s="603">
        <v>1144875</v>
      </c>
      <c r="AET28" s="603">
        <v>5309346.3600000003</v>
      </c>
      <c r="AEU28" s="603">
        <v>46081810.499999993</v>
      </c>
      <c r="AEV28" s="603">
        <v>3872149.58</v>
      </c>
      <c r="AEW28" s="603">
        <v>4570647.38</v>
      </c>
      <c r="AEX28" s="603">
        <v>5437058.9800000004</v>
      </c>
      <c r="AEY28" s="603">
        <v>3306441.55</v>
      </c>
      <c r="AEZ28" s="603">
        <v>10309438.17</v>
      </c>
      <c r="AFA28" s="603">
        <v>4360408.2299999995</v>
      </c>
      <c r="AFB28" s="603">
        <v>4971149.71</v>
      </c>
      <c r="AFC28" s="603">
        <v>3445219.6799999997</v>
      </c>
      <c r="AFD28" s="603">
        <v>2004100.67</v>
      </c>
      <c r="AFE28" s="603">
        <v>31068757.839999996</v>
      </c>
      <c r="AFF28" s="603">
        <v>14875262.239999998</v>
      </c>
      <c r="AFG28" s="603">
        <v>9471769.4400000013</v>
      </c>
      <c r="AFH28" s="603">
        <v>3661922.71</v>
      </c>
      <c r="AFI28" s="603">
        <v>11754641.699999999</v>
      </c>
      <c r="AFJ28" s="603">
        <v>6068654.1599999992</v>
      </c>
      <c r="AFK28" s="603">
        <v>5614446.6299999999</v>
      </c>
      <c r="AFL28" s="603">
        <v>5048065.9000000004</v>
      </c>
      <c r="AFM28" s="603">
        <v>3306931.3899999997</v>
      </c>
      <c r="AFN28" s="603">
        <v>2972270.1</v>
      </c>
      <c r="AFO28" s="603">
        <v>8933009.0599999987</v>
      </c>
      <c r="AFP28" s="603">
        <v>4865501.67</v>
      </c>
      <c r="AFQ28" s="603">
        <v>3229241.54</v>
      </c>
      <c r="AFR28" s="603">
        <v>24798801.210000001</v>
      </c>
      <c r="AFS28" s="603">
        <v>6006030.9500000002</v>
      </c>
      <c r="AFT28" s="603">
        <v>5668453.9500000002</v>
      </c>
      <c r="AFU28" s="603">
        <v>2604050.83</v>
      </c>
      <c r="AFV28" s="603">
        <v>4448618.17</v>
      </c>
      <c r="AFW28" s="603">
        <v>4467040.8600000003</v>
      </c>
      <c r="AFX28" s="603">
        <v>2858630.35</v>
      </c>
      <c r="AFY28" s="603">
        <v>4805886.72</v>
      </c>
      <c r="AFZ28" s="603">
        <v>6441723.2299999995</v>
      </c>
      <c r="AGA28" s="603">
        <v>2213219.58</v>
      </c>
      <c r="AGB28" s="603">
        <v>7278713.2599999998</v>
      </c>
      <c r="AGC28" s="603">
        <v>3493535.85</v>
      </c>
      <c r="AGD28" s="603">
        <v>45864424.160000004</v>
      </c>
      <c r="AGE28" s="603">
        <v>1694514.6</v>
      </c>
      <c r="AGF28" s="603">
        <v>3182466.3200000003</v>
      </c>
      <c r="AGG28" s="603">
        <v>2667515.61</v>
      </c>
      <c r="AGH28" s="603">
        <v>7734281</v>
      </c>
      <c r="AGI28" s="603">
        <v>3098087.1</v>
      </c>
      <c r="AGJ28" s="603">
        <v>1465264.53</v>
      </c>
      <c r="AGK28" s="603">
        <v>2649638.63</v>
      </c>
      <c r="AGL28" s="603">
        <v>2606656.52</v>
      </c>
      <c r="AGM28" s="603">
        <v>3562364.35</v>
      </c>
      <c r="AGN28" s="603">
        <v>1318890.5</v>
      </c>
      <c r="AGO28" s="603">
        <v>72530662.590000004</v>
      </c>
      <c r="AGP28" s="603">
        <v>6809273.8399999999</v>
      </c>
      <c r="AGQ28" s="603">
        <v>3750496.08</v>
      </c>
      <c r="AGR28" s="603">
        <v>2403214.3199999998</v>
      </c>
      <c r="AGS28" s="603">
        <v>8684868.8399999999</v>
      </c>
      <c r="AGT28" s="603">
        <v>8933207.3100000005</v>
      </c>
      <c r="AGU28" s="603">
        <v>2308001.83</v>
      </c>
      <c r="AGV28" s="603">
        <v>4148323.63</v>
      </c>
      <c r="AGW28" s="603">
        <v>64124188.509999998</v>
      </c>
      <c r="AGX28" s="603">
        <v>36667555.619999997</v>
      </c>
      <c r="AGY28" s="603">
        <v>3021373.05</v>
      </c>
      <c r="AGZ28" s="603">
        <v>7403585.8600000003</v>
      </c>
      <c r="AHA28" s="603">
        <v>9053289.6600000001</v>
      </c>
      <c r="AHB28" s="603">
        <v>6863829.5499999998</v>
      </c>
      <c r="AHC28" s="603">
        <v>5491870.1600000001</v>
      </c>
      <c r="AHD28" s="603">
        <v>4507373.45</v>
      </c>
      <c r="AHE28" s="603">
        <v>1871619.0000000002</v>
      </c>
      <c r="AHF28" s="603">
        <v>5355324.8599999994</v>
      </c>
      <c r="AHG28" s="603">
        <v>7502770.71</v>
      </c>
      <c r="AHH28" s="603">
        <v>3133063.34</v>
      </c>
      <c r="AHI28" s="603">
        <v>2208036.65</v>
      </c>
      <c r="AHJ28" s="603">
        <v>2281902.8299999996</v>
      </c>
      <c r="AHK28" s="603">
        <v>4064572.0300000003</v>
      </c>
      <c r="AHL28" s="603">
        <v>2702995.0700000003</v>
      </c>
      <c r="AHM28" s="603">
        <v>1731954.2299999997</v>
      </c>
      <c r="AHN28" s="603">
        <v>20929389.810000002</v>
      </c>
      <c r="AHO28" s="603">
        <v>2202061.7800000003</v>
      </c>
      <c r="AHP28" s="603">
        <v>2907934.11</v>
      </c>
      <c r="AHQ28" s="603">
        <v>3596929.4000000004</v>
      </c>
      <c r="AHR28" s="603">
        <v>6245709.6899999985</v>
      </c>
      <c r="AHS28" s="603">
        <v>2408595.7599999998</v>
      </c>
      <c r="AHT28" s="603">
        <v>1977047.29</v>
      </c>
      <c r="AHU28" s="603">
        <v>0</v>
      </c>
      <c r="AHV28" s="603">
        <v>0</v>
      </c>
      <c r="AHW28" s="603">
        <f t="shared" si="16"/>
        <v>7423165355.0299997</v>
      </c>
    </row>
    <row r="29" spans="1:913" x14ac:dyDescent="0.6">
      <c r="A29" s="601">
        <v>28</v>
      </c>
      <c r="B29" s="261" t="s">
        <v>39</v>
      </c>
      <c r="C29" s="260" t="s">
        <v>40</v>
      </c>
      <c r="D29" s="603">
        <v>200651175.17999998</v>
      </c>
      <c r="E29" s="603">
        <v>9267982.7200000025</v>
      </c>
      <c r="F29" s="603">
        <v>8181450.3100000005</v>
      </c>
      <c r="G29" s="603">
        <v>4606017.74</v>
      </c>
      <c r="H29" s="603">
        <v>29629366.600000001</v>
      </c>
      <c r="I29" s="603">
        <v>8579822.1900000013</v>
      </c>
      <c r="J29" s="603">
        <v>23273372.34</v>
      </c>
      <c r="K29" s="603">
        <v>15074995.639999997</v>
      </c>
      <c r="L29" s="603">
        <v>13083442.560000001</v>
      </c>
      <c r="M29" s="603">
        <v>9128919.6300000008</v>
      </c>
      <c r="N29" s="603">
        <v>5657030.5200000005</v>
      </c>
      <c r="O29" s="603">
        <v>4492257.22</v>
      </c>
      <c r="P29" s="603">
        <v>8279950.2100000009</v>
      </c>
      <c r="Q29" s="603">
        <v>9046862.7899999991</v>
      </c>
      <c r="R29" s="603">
        <v>5713538.8000000007</v>
      </c>
      <c r="S29" s="603">
        <v>11321580.529999999</v>
      </c>
      <c r="T29" s="603">
        <v>7705344.8300000001</v>
      </c>
      <c r="U29" s="603">
        <v>3680958.45</v>
      </c>
      <c r="V29" s="603">
        <v>127836.16</v>
      </c>
      <c r="W29" s="603">
        <v>191240662.72</v>
      </c>
      <c r="X29" s="603">
        <v>29344334.360000003</v>
      </c>
      <c r="Y29" s="603">
        <v>11805044</v>
      </c>
      <c r="Z29" s="603">
        <v>14196760.42</v>
      </c>
      <c r="AA29" s="603">
        <v>5188051.5499999989</v>
      </c>
      <c r="AB29" s="603">
        <v>5876276.2699999996</v>
      </c>
      <c r="AC29" s="603">
        <v>2999343.8799999994</v>
      </c>
      <c r="AD29" s="603">
        <v>35560584.830000006</v>
      </c>
      <c r="AE29" s="603">
        <v>11469734.109999998</v>
      </c>
      <c r="AF29" s="603">
        <v>4249501.5900000008</v>
      </c>
      <c r="AG29" s="603">
        <v>21473394.669999998</v>
      </c>
      <c r="AH29" s="603">
        <v>7620918.9799999977</v>
      </c>
      <c r="AI29" s="603">
        <v>42820404.069999993</v>
      </c>
      <c r="AJ29" s="603">
        <v>8666362.0899999999</v>
      </c>
      <c r="AK29" s="603">
        <v>8487385.6500000004</v>
      </c>
      <c r="AL29" s="603">
        <v>5089366.3599999994</v>
      </c>
      <c r="AM29" s="603">
        <v>4878348.4700000007</v>
      </c>
      <c r="AN29" s="603">
        <v>3870315.39</v>
      </c>
      <c r="AO29" s="603">
        <v>5544781.0800000001</v>
      </c>
      <c r="AP29" s="603">
        <v>5071153.5399999991</v>
      </c>
      <c r="AQ29" s="603">
        <v>6189186.2599999998</v>
      </c>
      <c r="AR29" s="603">
        <v>4322447.68</v>
      </c>
      <c r="AS29" s="603">
        <v>2854746.4</v>
      </c>
      <c r="AT29" s="603">
        <v>6320253.29</v>
      </c>
      <c r="AU29" s="603">
        <v>91356156</v>
      </c>
      <c r="AV29" s="603">
        <v>3586830.3599999994</v>
      </c>
      <c r="AW29" s="603">
        <v>2471880.38</v>
      </c>
      <c r="AX29" s="603">
        <v>2691758.98</v>
      </c>
      <c r="AY29" s="603">
        <v>6380118.2400000002</v>
      </c>
      <c r="AZ29" s="603">
        <v>5458442.1500000004</v>
      </c>
      <c r="BA29" s="603">
        <v>2829216.74</v>
      </c>
      <c r="BB29" s="603">
        <v>2960415.3300000005</v>
      </c>
      <c r="BC29" s="603">
        <v>1937907.86</v>
      </c>
      <c r="BD29" s="603">
        <v>2025711.8699999999</v>
      </c>
      <c r="BE29" s="603">
        <v>3321386.9800000004</v>
      </c>
      <c r="BF29" s="603">
        <v>1593252.8300000003</v>
      </c>
      <c r="BG29" s="603">
        <v>21879092.18</v>
      </c>
      <c r="BH29" s="603">
        <v>5583768.370000001</v>
      </c>
      <c r="BI29" s="603">
        <v>4961782.51</v>
      </c>
      <c r="BJ29" s="603">
        <v>57282594.109999999</v>
      </c>
      <c r="BK29" s="603">
        <v>35462196.149999999</v>
      </c>
      <c r="BL29" s="603">
        <v>7533801.9300000006</v>
      </c>
      <c r="BM29" s="603">
        <v>3586235.31</v>
      </c>
      <c r="BN29" s="603">
        <v>6741323.4399999995</v>
      </c>
      <c r="BO29" s="603">
        <v>5687684.8600000003</v>
      </c>
      <c r="BP29" s="603">
        <v>6013147.1299999999</v>
      </c>
      <c r="BQ29" s="603">
        <v>4022582.5700000003</v>
      </c>
      <c r="BR29" s="603">
        <v>3323282.8400000003</v>
      </c>
      <c r="BS29" s="603">
        <v>112270938.39999999</v>
      </c>
      <c r="BT29" s="603">
        <v>6776333.8599999994</v>
      </c>
      <c r="BU29" s="603">
        <v>4796645.0399999991</v>
      </c>
      <c r="BV29" s="603">
        <v>8597166.5699999984</v>
      </c>
      <c r="BW29" s="603">
        <v>5734842.580000001</v>
      </c>
      <c r="BX29" s="603">
        <v>3824883.4900000007</v>
      </c>
      <c r="BY29" s="603">
        <v>2759632.65</v>
      </c>
      <c r="BZ29" s="603">
        <v>5872691.79</v>
      </c>
      <c r="CA29" s="603">
        <v>53700311.670000002</v>
      </c>
      <c r="CB29" s="603">
        <v>6098919.4400000013</v>
      </c>
      <c r="CC29" s="603">
        <v>9064428.959999999</v>
      </c>
      <c r="CD29" s="603">
        <v>32728614.52</v>
      </c>
      <c r="CE29" s="603">
        <v>2888179.9000000004</v>
      </c>
      <c r="CF29" s="603">
        <v>5617480.0600000005</v>
      </c>
      <c r="CG29" s="603">
        <v>3789654.35</v>
      </c>
      <c r="CH29" s="603">
        <v>178183114.45000005</v>
      </c>
      <c r="CI29" s="603">
        <v>6947880.8499999996</v>
      </c>
      <c r="CJ29" s="603">
        <v>24245686.200000003</v>
      </c>
      <c r="CK29" s="603">
        <v>2767573.09</v>
      </c>
      <c r="CL29" s="603">
        <v>5649162.2599999998</v>
      </c>
      <c r="CM29" s="603">
        <v>4074987.12</v>
      </c>
      <c r="CN29" s="603">
        <v>5119524.8699999992</v>
      </c>
      <c r="CO29" s="603">
        <v>23314187.419999998</v>
      </c>
      <c r="CP29" s="603">
        <v>1213312.0000000002</v>
      </c>
      <c r="CQ29" s="603">
        <v>3911069.8000000003</v>
      </c>
      <c r="CR29" s="603">
        <v>4320778.7700000005</v>
      </c>
      <c r="CS29" s="603">
        <v>3683265.06</v>
      </c>
      <c r="CT29" s="603">
        <v>3670825.73</v>
      </c>
      <c r="CU29" s="603">
        <v>65001227.359999992</v>
      </c>
      <c r="CV29" s="603">
        <v>2020618.52</v>
      </c>
      <c r="CW29" s="603">
        <v>5380021.2499999991</v>
      </c>
      <c r="CX29" s="603">
        <v>9321595.8900000006</v>
      </c>
      <c r="CY29" s="603">
        <v>4667905.5600000005</v>
      </c>
      <c r="CZ29" s="603">
        <v>15005344.369999999</v>
      </c>
      <c r="DA29" s="603">
        <v>3369588.8400000003</v>
      </c>
      <c r="DB29" s="603">
        <v>3536168.1500000008</v>
      </c>
      <c r="DC29" s="603">
        <v>74054523.230000004</v>
      </c>
      <c r="DD29" s="603">
        <v>38156446.900000006</v>
      </c>
      <c r="DE29" s="603">
        <v>10302042.679999998</v>
      </c>
      <c r="DF29" s="603">
        <v>5241462.1399999997</v>
      </c>
      <c r="DG29" s="603">
        <v>23445139.519999996</v>
      </c>
      <c r="DH29" s="603">
        <v>24749087.750000004</v>
      </c>
      <c r="DI29" s="603">
        <v>16850300.789999999</v>
      </c>
      <c r="DJ29" s="603">
        <v>21480361.970000003</v>
      </c>
      <c r="DK29" s="603">
        <v>8539160.0699999984</v>
      </c>
      <c r="DL29" s="603">
        <v>264660647.16000006</v>
      </c>
      <c r="DM29" s="603">
        <v>8662943.9199999999</v>
      </c>
      <c r="DN29" s="603">
        <v>17688574.759999998</v>
      </c>
      <c r="DO29" s="603">
        <v>8733744.5399999991</v>
      </c>
      <c r="DP29" s="603">
        <v>8001503.4099999992</v>
      </c>
      <c r="DQ29" s="603">
        <v>13277400.92</v>
      </c>
      <c r="DR29" s="603">
        <v>15744242.57</v>
      </c>
      <c r="DS29" s="603">
        <v>9571246.6400000006</v>
      </c>
      <c r="DT29" s="603">
        <v>28584229.219999995</v>
      </c>
      <c r="DU29" s="603">
        <v>111418311.65999998</v>
      </c>
      <c r="DV29" s="603">
        <v>9591293.5199999996</v>
      </c>
      <c r="DW29" s="603">
        <v>29997296.350000005</v>
      </c>
      <c r="DX29" s="603">
        <v>29902096.590000004</v>
      </c>
      <c r="DY29" s="603">
        <v>7433714.2799999993</v>
      </c>
      <c r="DZ29" s="603">
        <v>7363001.4399999995</v>
      </c>
      <c r="EA29" s="603">
        <v>7709521.5800000001</v>
      </c>
      <c r="EB29" s="603">
        <v>5882533.1600000001</v>
      </c>
      <c r="EC29" s="603">
        <v>9301269.8499999996</v>
      </c>
      <c r="ED29" s="603">
        <v>5612122.6500000004</v>
      </c>
      <c r="EE29" s="603">
        <v>19810229.880000003</v>
      </c>
      <c r="EF29" s="603">
        <v>54256186.469999991</v>
      </c>
      <c r="EG29" s="603">
        <v>53103715.419999994</v>
      </c>
      <c r="EH29" s="603">
        <v>3520030.1199999992</v>
      </c>
      <c r="EI29" s="603">
        <v>7105265.9300000006</v>
      </c>
      <c r="EJ29" s="603">
        <v>6163347.46</v>
      </c>
      <c r="EK29" s="603">
        <v>8597345.0199999996</v>
      </c>
      <c r="EL29" s="603">
        <v>14209364.140000002</v>
      </c>
      <c r="EM29" s="603">
        <v>4198751.63</v>
      </c>
      <c r="EN29" s="603">
        <v>6005261.7499999991</v>
      </c>
      <c r="EO29" s="603">
        <v>90151002.770000011</v>
      </c>
      <c r="EP29" s="603">
        <v>6374904.0999999996</v>
      </c>
      <c r="EQ29" s="603">
        <v>7480720.2199999997</v>
      </c>
      <c r="ER29" s="603">
        <v>7623876.6700000009</v>
      </c>
      <c r="ES29" s="603">
        <v>6931911.8500000006</v>
      </c>
      <c r="ET29" s="603">
        <v>6038368.6700000009</v>
      </c>
      <c r="EU29" s="603">
        <v>9927918.5899999961</v>
      </c>
      <c r="EV29" s="603">
        <v>7461515.2899999991</v>
      </c>
      <c r="EW29" s="603">
        <v>4776439.7500000009</v>
      </c>
      <c r="EX29" s="603">
        <v>79831921.349999994</v>
      </c>
      <c r="EY29" s="603">
        <v>4440840.45</v>
      </c>
      <c r="EZ29" s="603">
        <v>10671563.73</v>
      </c>
      <c r="FA29" s="603">
        <v>11595966.23</v>
      </c>
      <c r="FB29" s="603">
        <v>28667768.809999999</v>
      </c>
      <c r="FC29" s="603">
        <v>17065276.75</v>
      </c>
      <c r="FD29" s="603">
        <v>7531689.4999999991</v>
      </c>
      <c r="FE29" s="603">
        <v>10097987.68</v>
      </c>
      <c r="FF29" s="603">
        <v>6782023.5100000007</v>
      </c>
      <c r="FG29" s="603">
        <v>8464455.959999999</v>
      </c>
      <c r="FH29" s="603">
        <v>5762382.1899999995</v>
      </c>
      <c r="FI29" s="603">
        <v>8902241.7699999996</v>
      </c>
      <c r="FJ29" s="603">
        <v>80101368.550000012</v>
      </c>
      <c r="FK29" s="603">
        <v>4903400.26</v>
      </c>
      <c r="FL29" s="603">
        <v>4426930.2</v>
      </c>
      <c r="FM29" s="603">
        <v>2791527.67</v>
      </c>
      <c r="FN29" s="603">
        <v>8609510.549999997</v>
      </c>
      <c r="FO29" s="603">
        <v>7253040.4699999988</v>
      </c>
      <c r="FP29" s="603">
        <v>4425887.3500000006</v>
      </c>
      <c r="FQ29" s="603">
        <v>3873362</v>
      </c>
      <c r="FR29" s="603">
        <v>303561207.62</v>
      </c>
      <c r="FS29" s="603">
        <v>4181037.2699999996</v>
      </c>
      <c r="FT29" s="603">
        <v>12112175.210000003</v>
      </c>
      <c r="FU29" s="603">
        <v>11722954.049999999</v>
      </c>
      <c r="FV29" s="603">
        <v>10660843.300000001</v>
      </c>
      <c r="FW29" s="603">
        <v>3670550.1700000004</v>
      </c>
      <c r="FX29" s="603">
        <v>16578029.85</v>
      </c>
      <c r="FY29" s="603">
        <v>10565932.509999998</v>
      </c>
      <c r="FZ29" s="603">
        <v>10524263.449999999</v>
      </c>
      <c r="GA29" s="603">
        <v>7583284.5899999999</v>
      </c>
      <c r="GB29" s="603">
        <v>18315670.979999997</v>
      </c>
      <c r="GC29" s="603">
        <v>8739849.959999999</v>
      </c>
      <c r="GD29" s="603">
        <v>6954469.7599999998</v>
      </c>
      <c r="GE29" s="603">
        <v>5477179.0700000003</v>
      </c>
      <c r="GF29" s="603">
        <v>93140877.219999999</v>
      </c>
      <c r="GG29" s="603">
        <v>10222111.660000002</v>
      </c>
      <c r="GH29" s="603">
        <v>4441066.5599999996</v>
      </c>
      <c r="GI29" s="603">
        <v>17705639.73</v>
      </c>
      <c r="GJ29" s="603">
        <v>8563348.959999999</v>
      </c>
      <c r="GK29" s="603">
        <v>7966624.6799999997</v>
      </c>
      <c r="GL29" s="603">
        <v>5933373.6100000022</v>
      </c>
      <c r="GM29" s="603">
        <v>13525532.210000003</v>
      </c>
      <c r="GN29" s="603">
        <v>6460514.6900000013</v>
      </c>
      <c r="GO29" s="603">
        <v>6063095.2999999998</v>
      </c>
      <c r="GP29" s="603">
        <v>3998541.4</v>
      </c>
      <c r="GQ29" s="603">
        <v>3637614.86</v>
      </c>
      <c r="GR29" s="603">
        <v>70577769.979999989</v>
      </c>
      <c r="GS29" s="603">
        <v>11913553.880000001</v>
      </c>
      <c r="GT29" s="603">
        <v>5533007.9900000002</v>
      </c>
      <c r="GU29" s="603">
        <v>11918597.770000001</v>
      </c>
      <c r="GV29" s="603">
        <v>3339476.1100000008</v>
      </c>
      <c r="GW29" s="603">
        <v>8893394.25</v>
      </c>
      <c r="GX29" s="603">
        <v>7839826.25</v>
      </c>
      <c r="GY29" s="603">
        <v>4559993.54</v>
      </c>
      <c r="GZ29" s="603">
        <v>44375793.540000007</v>
      </c>
      <c r="HA29" s="603">
        <v>4500858.9099999992</v>
      </c>
      <c r="HB29" s="603">
        <v>12103674.609999999</v>
      </c>
      <c r="HC29" s="603">
        <v>13999062.050000004</v>
      </c>
      <c r="HD29" s="603">
        <v>178854078.85000002</v>
      </c>
      <c r="HE29" s="603">
        <v>26463435.66</v>
      </c>
      <c r="HF29" s="603">
        <v>20869834.590000004</v>
      </c>
      <c r="HG29" s="603">
        <v>38898796.050000004</v>
      </c>
      <c r="HH29" s="603">
        <v>15713629.640000001</v>
      </c>
      <c r="HI29" s="603">
        <v>27392557.189999998</v>
      </c>
      <c r="HJ29" s="603">
        <v>11628311.229999999</v>
      </c>
      <c r="HK29" s="603">
        <v>16553810.229999999</v>
      </c>
      <c r="HL29" s="603">
        <v>103355149.24999999</v>
      </c>
      <c r="HM29" s="603">
        <v>11818210.269999998</v>
      </c>
      <c r="HN29" s="603">
        <v>43265236.680000007</v>
      </c>
      <c r="HO29" s="603">
        <v>7074211.0199999996</v>
      </c>
      <c r="HP29" s="603">
        <v>6643240.3599999994</v>
      </c>
      <c r="HQ29" s="603">
        <v>3948200.2169999997</v>
      </c>
      <c r="HR29" s="603">
        <v>5742061.2799999993</v>
      </c>
      <c r="HS29" s="603">
        <v>5151279.5699999994</v>
      </c>
      <c r="HT29" s="603">
        <v>85372271.590000004</v>
      </c>
      <c r="HU29" s="603">
        <v>50237085.990000002</v>
      </c>
      <c r="HV29" s="603">
        <v>2893766.3000000003</v>
      </c>
      <c r="HW29" s="603">
        <v>6773249.2999999989</v>
      </c>
      <c r="HX29" s="603">
        <v>6981556.8000000007</v>
      </c>
      <c r="HY29" s="603">
        <v>2562056.5999999996</v>
      </c>
      <c r="HZ29" s="603">
        <v>78442338.749999985</v>
      </c>
      <c r="IA29" s="603">
        <v>2899742.2000000011</v>
      </c>
      <c r="IB29" s="603">
        <v>4699413.8000000007</v>
      </c>
      <c r="IC29" s="603">
        <v>4953298.8000000017</v>
      </c>
      <c r="ID29" s="603">
        <v>5769991.7999999998</v>
      </c>
      <c r="IE29" s="603">
        <v>16464492.549999995</v>
      </c>
      <c r="IF29" s="603">
        <v>2718556.19</v>
      </c>
      <c r="IG29" s="603">
        <v>5676649.7500000009</v>
      </c>
      <c r="IH29" s="603">
        <v>3491506.9000000004</v>
      </c>
      <c r="II29" s="603">
        <v>3802889.9499999993</v>
      </c>
      <c r="IJ29" s="603">
        <v>79112832.719999999</v>
      </c>
      <c r="IK29" s="603">
        <v>25696859.639999997</v>
      </c>
      <c r="IL29" s="603">
        <v>8916899.5699999984</v>
      </c>
      <c r="IM29" s="603">
        <v>8375830.5200000005</v>
      </c>
      <c r="IN29" s="603">
        <v>22048414.540000003</v>
      </c>
      <c r="IO29" s="603">
        <v>5028363.959999999</v>
      </c>
      <c r="IP29" s="603">
        <v>4700233.58</v>
      </c>
      <c r="IQ29" s="603">
        <v>2810125.2199999997</v>
      </c>
      <c r="IR29" s="603">
        <v>3553155.0799999996</v>
      </c>
      <c r="IS29" s="603">
        <v>3226636.14</v>
      </c>
      <c r="IT29" s="603">
        <v>2788023.44</v>
      </c>
      <c r="IU29" s="603">
        <v>137391464.14000002</v>
      </c>
      <c r="IV29" s="603">
        <v>38433761.969999999</v>
      </c>
      <c r="IW29" s="603">
        <v>9456886.870000001</v>
      </c>
      <c r="IX29" s="603">
        <v>7966177.7400000002</v>
      </c>
      <c r="IY29" s="603">
        <v>3493496.9999999995</v>
      </c>
      <c r="IZ29" s="603">
        <v>5206838.12</v>
      </c>
      <c r="JA29" s="603">
        <v>3281835.64</v>
      </c>
      <c r="JB29" s="603">
        <v>1858479.73</v>
      </c>
      <c r="JC29" s="603">
        <v>4358481.53</v>
      </c>
      <c r="JD29" s="603">
        <v>8125489.9799999986</v>
      </c>
      <c r="JE29" s="603">
        <v>3730046.54</v>
      </c>
      <c r="JF29" s="603">
        <v>1854923.04</v>
      </c>
      <c r="JG29" s="603">
        <v>53484220.250000007</v>
      </c>
      <c r="JH29" s="603">
        <v>25267515.760000005</v>
      </c>
      <c r="JI29" s="603">
        <v>2095982.4000000001</v>
      </c>
      <c r="JJ29" s="603">
        <v>2643215.9</v>
      </c>
      <c r="JK29" s="603">
        <v>3167689.8</v>
      </c>
      <c r="JL29" s="603">
        <v>4349315.6600000011</v>
      </c>
      <c r="JM29" s="603">
        <v>30959502.640000001</v>
      </c>
      <c r="JN29" s="603">
        <v>7077258.6499999994</v>
      </c>
      <c r="JO29" s="603">
        <v>6352056.0999999996</v>
      </c>
      <c r="JP29" s="603">
        <v>15426764.029999999</v>
      </c>
      <c r="JQ29" s="603">
        <v>3699216.09</v>
      </c>
      <c r="JR29" s="603">
        <v>21268430.599999998</v>
      </c>
      <c r="JS29" s="603">
        <v>4643603.08</v>
      </c>
      <c r="JT29" s="603">
        <v>122644726.23999999</v>
      </c>
      <c r="JU29" s="603">
        <v>24722016.869999994</v>
      </c>
      <c r="JV29" s="603">
        <v>6057606.6839999985</v>
      </c>
      <c r="JW29" s="603">
        <v>3854946.3100000005</v>
      </c>
      <c r="JX29" s="603">
        <v>9342974.9199999999</v>
      </c>
      <c r="JY29" s="603">
        <v>5146941.59</v>
      </c>
      <c r="JZ29" s="603">
        <v>32315709.169999994</v>
      </c>
      <c r="KA29" s="603">
        <v>20705277.350000001</v>
      </c>
      <c r="KB29" s="603">
        <v>9313183.7499999981</v>
      </c>
      <c r="KC29" s="603">
        <v>5312215.78</v>
      </c>
      <c r="KD29" s="603">
        <v>5021387.09</v>
      </c>
      <c r="KE29" s="603">
        <v>9080465.6799999978</v>
      </c>
      <c r="KF29" s="603">
        <v>2862575.79</v>
      </c>
      <c r="KG29" s="603">
        <v>3276563.1500000004</v>
      </c>
      <c r="KH29" s="603">
        <v>5496231.4300000016</v>
      </c>
      <c r="KI29" s="603">
        <v>6879003.9400000004</v>
      </c>
      <c r="KJ29" s="603">
        <v>90047144.829999983</v>
      </c>
      <c r="KK29" s="603">
        <v>15281679.780000001</v>
      </c>
      <c r="KL29" s="603">
        <v>13507362.949999999</v>
      </c>
      <c r="KM29" s="603">
        <v>5808879.0599999996</v>
      </c>
      <c r="KN29" s="603">
        <v>17221950.32</v>
      </c>
      <c r="KO29" s="603">
        <v>5326904.29</v>
      </c>
      <c r="KP29" s="603">
        <v>34066978.650000006</v>
      </c>
      <c r="KQ29" s="603">
        <v>8973911.2200000025</v>
      </c>
      <c r="KR29" s="603">
        <v>6938552.0199999996</v>
      </c>
      <c r="KS29" s="603">
        <v>51412988.850000001</v>
      </c>
      <c r="KT29" s="603">
        <v>6289359.9800000004</v>
      </c>
      <c r="KU29" s="603">
        <v>6704170.1200000001</v>
      </c>
      <c r="KV29" s="603">
        <v>31680985.110000007</v>
      </c>
      <c r="KW29" s="603">
        <v>6527604.0300000003</v>
      </c>
      <c r="KX29" s="603">
        <v>8906992.5499999989</v>
      </c>
      <c r="KY29" s="603">
        <v>76627050.510000005</v>
      </c>
      <c r="KZ29" s="603">
        <v>7812177.1800000006</v>
      </c>
      <c r="LA29" s="603">
        <v>83941413.590000018</v>
      </c>
      <c r="LB29" s="603">
        <v>7402880.3499999996</v>
      </c>
      <c r="LC29" s="603">
        <v>3325268.66</v>
      </c>
      <c r="LD29" s="603">
        <v>16349653.34</v>
      </c>
      <c r="LE29" s="603">
        <v>14170252.609999999</v>
      </c>
      <c r="LF29" s="603">
        <v>4014110.1300000004</v>
      </c>
      <c r="LG29" s="603">
        <v>7439572.46</v>
      </c>
      <c r="LH29" s="603">
        <v>5143181.05</v>
      </c>
      <c r="LI29" s="603">
        <v>163285273.40999997</v>
      </c>
      <c r="LJ29" s="603">
        <v>31536286.600000009</v>
      </c>
      <c r="LK29" s="603">
        <v>55410570.460000008</v>
      </c>
      <c r="LL29" s="603">
        <v>49343148.490000002</v>
      </c>
      <c r="LM29" s="603">
        <v>8095310.8599999994</v>
      </c>
      <c r="LN29" s="603">
        <v>7377866.5499999998</v>
      </c>
      <c r="LO29" s="603">
        <v>3450424.9400000004</v>
      </c>
      <c r="LP29" s="603">
        <v>8474157.9399999995</v>
      </c>
      <c r="LQ29" s="603">
        <v>1088867.97</v>
      </c>
      <c r="LR29" s="603">
        <v>6201254.0200000005</v>
      </c>
      <c r="LS29" s="603">
        <v>4086746.6199999996</v>
      </c>
      <c r="LT29" s="603">
        <v>65392169.460000001</v>
      </c>
      <c r="LU29" s="603">
        <v>7376237.1799999997</v>
      </c>
      <c r="LV29" s="603">
        <v>4626755.57</v>
      </c>
      <c r="LW29" s="603">
        <v>51266542.68</v>
      </c>
      <c r="LX29" s="603">
        <v>49341313.249999978</v>
      </c>
      <c r="LY29" s="603">
        <v>160274419.84</v>
      </c>
      <c r="LZ29" s="603">
        <v>41334505.560000002</v>
      </c>
      <c r="MA29" s="603">
        <v>19314110.819999997</v>
      </c>
      <c r="MB29" s="603">
        <v>20526819.869999997</v>
      </c>
      <c r="MC29" s="603">
        <v>15053350.299999999</v>
      </c>
      <c r="MD29" s="603">
        <v>1146744.51</v>
      </c>
      <c r="ME29" s="603">
        <v>12056578.579999998</v>
      </c>
      <c r="MF29" s="603">
        <v>20660833.5</v>
      </c>
      <c r="MG29" s="603">
        <v>24511309.719999995</v>
      </c>
      <c r="MH29" s="603">
        <v>9397140.6500000022</v>
      </c>
      <c r="MI29" s="603">
        <v>186836790.10000002</v>
      </c>
      <c r="MJ29" s="603">
        <v>6917000.2000000002</v>
      </c>
      <c r="MK29" s="603">
        <v>3904231.75</v>
      </c>
      <c r="ML29" s="603">
        <v>4569420.4899999993</v>
      </c>
      <c r="MM29" s="603">
        <v>4419875.6800000006</v>
      </c>
      <c r="MN29" s="603">
        <v>4439514.0199999996</v>
      </c>
      <c r="MO29" s="603">
        <v>8768307.6900000013</v>
      </c>
      <c r="MP29" s="603">
        <v>6371376.1199999992</v>
      </c>
      <c r="MQ29" s="603">
        <v>12801371.4</v>
      </c>
      <c r="MR29" s="603">
        <v>6634061.2699999996</v>
      </c>
      <c r="MS29" s="603">
        <v>6713389.1700000009</v>
      </c>
      <c r="MT29" s="603">
        <v>6788504.620000001</v>
      </c>
      <c r="MU29" s="603">
        <v>125352812.38000001</v>
      </c>
      <c r="MV29" s="603">
        <v>6987675.46</v>
      </c>
      <c r="MW29" s="603">
        <v>8419552.3999999985</v>
      </c>
      <c r="MX29" s="603">
        <v>10073238.939999999</v>
      </c>
      <c r="MY29" s="603">
        <v>5405418.4999999991</v>
      </c>
      <c r="MZ29" s="603">
        <v>590304.68000000005</v>
      </c>
      <c r="NA29" s="603">
        <v>29253703.700000003</v>
      </c>
      <c r="NB29" s="603">
        <v>22260914.499999996</v>
      </c>
      <c r="NC29" s="603">
        <v>54159215.150000006</v>
      </c>
      <c r="ND29" s="603">
        <v>3266294.8200000003</v>
      </c>
      <c r="NE29" s="603">
        <v>4687383.17</v>
      </c>
      <c r="NF29" s="603">
        <v>165237599.96000001</v>
      </c>
      <c r="NG29" s="603">
        <v>42167040.120000005</v>
      </c>
      <c r="NH29" s="603">
        <v>4247167.0900000008</v>
      </c>
      <c r="NI29" s="603">
        <v>78365454.329999998</v>
      </c>
      <c r="NJ29" s="603">
        <v>3488886.1599999997</v>
      </c>
      <c r="NK29" s="603">
        <v>19129545.57</v>
      </c>
      <c r="NL29" s="603">
        <v>43899194.769999996</v>
      </c>
      <c r="NM29" s="603">
        <v>41202246.509999998</v>
      </c>
      <c r="NN29" s="603">
        <v>3163147.94</v>
      </c>
      <c r="NO29" s="603">
        <v>7703983.6500000004</v>
      </c>
      <c r="NP29" s="603">
        <v>10943238.519999998</v>
      </c>
      <c r="NQ29" s="603">
        <v>8677374.4499999993</v>
      </c>
      <c r="NR29" s="603">
        <v>62865149.419999994</v>
      </c>
      <c r="NS29" s="603">
        <v>5141084.51</v>
      </c>
      <c r="NT29" s="603">
        <v>4137909.7699999996</v>
      </c>
      <c r="NU29" s="603">
        <v>3415013.0000000005</v>
      </c>
      <c r="NV29" s="603">
        <v>2285896.0700000003</v>
      </c>
      <c r="NW29" s="603">
        <v>1653152.41</v>
      </c>
      <c r="NX29" s="603">
        <v>3516097.21</v>
      </c>
      <c r="NY29" s="603">
        <v>125981216.65000001</v>
      </c>
      <c r="NZ29" s="603">
        <v>38536184.640000001</v>
      </c>
      <c r="OA29" s="603">
        <v>3910811.33</v>
      </c>
      <c r="OB29" s="603">
        <v>3493503.3899999997</v>
      </c>
      <c r="OC29" s="603">
        <v>6007468.5</v>
      </c>
      <c r="OD29" s="603">
        <v>10055250.27</v>
      </c>
      <c r="OE29" s="603">
        <v>3595096.5800000005</v>
      </c>
      <c r="OF29" s="603">
        <v>131227062.42999998</v>
      </c>
      <c r="OG29" s="603">
        <v>56899758.729999989</v>
      </c>
      <c r="OH29" s="603">
        <v>17283501.030000001</v>
      </c>
      <c r="OI29" s="603">
        <v>19025668.349999998</v>
      </c>
      <c r="OJ29" s="603">
        <v>9772254.9100000001</v>
      </c>
      <c r="OK29" s="603">
        <v>5826084.0499999998</v>
      </c>
      <c r="OL29" s="603">
        <v>10900886.529999999</v>
      </c>
      <c r="OM29" s="603">
        <v>3736909.9499999997</v>
      </c>
      <c r="ON29" s="603">
        <v>601983.66</v>
      </c>
      <c r="OO29" s="603">
        <v>118599615.3</v>
      </c>
      <c r="OP29" s="603">
        <v>20078815.309999995</v>
      </c>
      <c r="OQ29" s="603">
        <v>49030965.120000005</v>
      </c>
      <c r="OR29" s="603">
        <v>9223040</v>
      </c>
      <c r="OS29" s="603">
        <v>10664747.720000001</v>
      </c>
      <c r="OT29" s="603">
        <v>8754375.6799999997</v>
      </c>
      <c r="OU29" s="603">
        <v>77039602.900000006</v>
      </c>
      <c r="OV29" s="603">
        <v>3969765.1399999997</v>
      </c>
      <c r="OW29" s="603">
        <v>7261515.7600000016</v>
      </c>
      <c r="OX29" s="603">
        <v>11260052.380000001</v>
      </c>
      <c r="OY29" s="603">
        <v>8330196.3099999996</v>
      </c>
      <c r="OZ29" s="603">
        <v>53251119.240000002</v>
      </c>
      <c r="PA29" s="603">
        <v>4915143.6400000006</v>
      </c>
      <c r="PB29" s="603">
        <v>5905676.3500000006</v>
      </c>
      <c r="PC29" s="603">
        <v>7173772.1300000018</v>
      </c>
      <c r="PD29" s="603">
        <v>65919189.209999993</v>
      </c>
      <c r="PE29" s="603">
        <v>4345065.24</v>
      </c>
      <c r="PF29" s="603">
        <v>10026034.689999999</v>
      </c>
      <c r="PG29" s="603">
        <v>3793961.9300000006</v>
      </c>
      <c r="PH29" s="603">
        <v>6311102.2500000009</v>
      </c>
      <c r="PI29" s="603">
        <v>18812557.120000001</v>
      </c>
      <c r="PJ29" s="603">
        <v>6041462.9900000002</v>
      </c>
      <c r="PK29" s="603">
        <v>3983152.58</v>
      </c>
      <c r="PL29" s="603">
        <v>7303944.0799999973</v>
      </c>
      <c r="PM29" s="603">
        <v>6833559.5099999998</v>
      </c>
      <c r="PN29" s="603">
        <v>9749701.7799999993</v>
      </c>
      <c r="PO29" s="603">
        <v>14499117.650000002</v>
      </c>
      <c r="PP29" s="603">
        <v>4913604.7999999989</v>
      </c>
      <c r="PQ29" s="603">
        <v>30754363.219999999</v>
      </c>
      <c r="PR29" s="603">
        <v>7689933.5600000005</v>
      </c>
      <c r="PS29" s="603">
        <v>6529055.1299999999</v>
      </c>
      <c r="PT29" s="603">
        <v>3741587.8</v>
      </c>
      <c r="PU29" s="603">
        <v>5911460.1000000006</v>
      </c>
      <c r="PV29" s="603">
        <v>314618802.33999997</v>
      </c>
      <c r="PW29" s="603">
        <v>2063839.97</v>
      </c>
      <c r="PX29" s="603">
        <v>5806069.6600000001</v>
      </c>
      <c r="PY29" s="603">
        <v>7459160.6799999997</v>
      </c>
      <c r="PZ29" s="603">
        <v>61464187.420000002</v>
      </c>
      <c r="QA29" s="603">
        <v>8221505.0100000007</v>
      </c>
      <c r="QB29" s="603">
        <v>19536641</v>
      </c>
      <c r="QC29" s="603">
        <v>5098998.62</v>
      </c>
      <c r="QD29" s="603">
        <v>10541269.869999999</v>
      </c>
      <c r="QE29" s="603">
        <v>3208347.34</v>
      </c>
      <c r="QF29" s="603">
        <v>10891949.020000001</v>
      </c>
      <c r="QG29" s="603">
        <v>4655462.5199999996</v>
      </c>
      <c r="QH29" s="603">
        <v>5672621.2000000002</v>
      </c>
      <c r="QI29" s="603">
        <v>9965369.4899999984</v>
      </c>
      <c r="QJ29" s="603">
        <v>5731579.2000000011</v>
      </c>
      <c r="QK29" s="603">
        <v>5874124.2400000002</v>
      </c>
      <c r="QL29" s="603">
        <v>3712738.560000001</v>
      </c>
      <c r="QM29" s="603">
        <v>5420389.4099999992</v>
      </c>
      <c r="QN29" s="603">
        <v>4882966.32</v>
      </c>
      <c r="QO29" s="603">
        <v>14330312.270000001</v>
      </c>
      <c r="QP29" s="603">
        <v>29252960.179999992</v>
      </c>
      <c r="QQ29" s="603">
        <v>2496919.8999999994</v>
      </c>
      <c r="QR29" s="603">
        <v>3561559.7199999993</v>
      </c>
      <c r="QS29" s="603">
        <v>3941463.36</v>
      </c>
      <c r="QT29" s="603">
        <v>8131432.8600000013</v>
      </c>
      <c r="QU29" s="603">
        <v>2477757.71</v>
      </c>
      <c r="QV29" s="603">
        <v>133326966.62999997</v>
      </c>
      <c r="QW29" s="603">
        <v>5999993.7199999997</v>
      </c>
      <c r="QX29" s="603">
        <v>15153404.790000001</v>
      </c>
      <c r="QY29" s="603">
        <v>5925822.2000000002</v>
      </c>
      <c r="QZ29" s="603">
        <v>9293917.379999999</v>
      </c>
      <c r="RA29" s="603">
        <v>23464691.880000003</v>
      </c>
      <c r="RB29" s="603">
        <v>4254938.03</v>
      </c>
      <c r="RC29" s="603">
        <v>19176081.610000003</v>
      </c>
      <c r="RD29" s="603">
        <v>10757283.459999999</v>
      </c>
      <c r="RE29" s="603">
        <v>5757043.6600000001</v>
      </c>
      <c r="RF29" s="603">
        <v>8367023.7700000005</v>
      </c>
      <c r="RG29" s="603">
        <v>6901860.8300000001</v>
      </c>
      <c r="RH29" s="603">
        <v>6563154.0599999987</v>
      </c>
      <c r="RI29" s="603">
        <v>226806374.40999997</v>
      </c>
      <c r="RJ29" s="603">
        <v>26562511.099999998</v>
      </c>
      <c r="RK29" s="603">
        <v>4783709.8199999994</v>
      </c>
      <c r="RL29" s="603">
        <v>9398901.9199999999</v>
      </c>
      <c r="RM29" s="603">
        <v>7143168.7699999977</v>
      </c>
      <c r="RN29" s="603">
        <v>11142608.049999999</v>
      </c>
      <c r="RO29" s="603">
        <v>26764075.630000003</v>
      </c>
      <c r="RP29" s="603">
        <v>9309625.3999999966</v>
      </c>
      <c r="RQ29" s="603">
        <v>11548827.630000001</v>
      </c>
      <c r="RR29" s="603">
        <v>29192883.629999999</v>
      </c>
      <c r="RS29" s="603">
        <v>30396984.640000004</v>
      </c>
      <c r="RT29" s="603">
        <v>3890945.1500000008</v>
      </c>
      <c r="RU29" s="603">
        <v>5075005.3099999996</v>
      </c>
      <c r="RV29" s="603">
        <v>5628872.3500000006</v>
      </c>
      <c r="RW29" s="603">
        <v>4688439.0699999994</v>
      </c>
      <c r="RX29" s="603">
        <v>7457582.3700000001</v>
      </c>
      <c r="RY29" s="603">
        <v>6181760.6000000006</v>
      </c>
      <c r="RZ29" s="603">
        <v>6967423.5100000007</v>
      </c>
      <c r="SA29" s="603">
        <v>5613895.6599999992</v>
      </c>
      <c r="SB29" s="603">
        <v>6965520.8500000006</v>
      </c>
      <c r="SC29" s="603">
        <v>62298269.089999996</v>
      </c>
      <c r="SD29" s="603">
        <v>6528351.46</v>
      </c>
      <c r="SE29" s="603">
        <v>3005277.21</v>
      </c>
      <c r="SF29" s="603">
        <v>5191005.2599999988</v>
      </c>
      <c r="SG29" s="603">
        <v>4864163.17</v>
      </c>
      <c r="SH29" s="603">
        <v>4182373.8200000003</v>
      </c>
      <c r="SI29" s="603">
        <v>4802228.47</v>
      </c>
      <c r="SJ29" s="603">
        <v>10196467.98</v>
      </c>
      <c r="SK29" s="603">
        <v>5000196.82</v>
      </c>
      <c r="SL29" s="603">
        <v>8397607.2699999996</v>
      </c>
      <c r="SM29" s="603">
        <v>19468899.120000001</v>
      </c>
      <c r="SN29" s="603">
        <v>6011585.5700000003</v>
      </c>
      <c r="SO29" s="603">
        <v>49510478.330000013</v>
      </c>
      <c r="SP29" s="603">
        <v>6851811.1000000006</v>
      </c>
      <c r="SQ29" s="603">
        <v>5729528.4600000009</v>
      </c>
      <c r="SR29" s="603">
        <v>18034147.530000001</v>
      </c>
      <c r="SS29" s="603">
        <v>6648474.79</v>
      </c>
      <c r="ST29" s="603">
        <v>7232612.1600000001</v>
      </c>
      <c r="SU29" s="603">
        <v>2899817.6299999994</v>
      </c>
      <c r="SV29" s="603">
        <v>2964854.1100000003</v>
      </c>
      <c r="SW29" s="603">
        <v>81476284.139999986</v>
      </c>
      <c r="SX29" s="603">
        <v>6723540.6799999997</v>
      </c>
      <c r="SY29" s="603">
        <v>10510950.25</v>
      </c>
      <c r="SZ29" s="603">
        <v>7482716.1000000006</v>
      </c>
      <c r="TA29" s="603">
        <v>4026641.32</v>
      </c>
      <c r="TB29" s="603">
        <v>4753067.9000000004</v>
      </c>
      <c r="TC29" s="603">
        <v>4206427.67</v>
      </c>
      <c r="TD29" s="603">
        <v>18212444.16</v>
      </c>
      <c r="TE29" s="603">
        <v>4714379.5999999996</v>
      </c>
      <c r="TF29" s="603">
        <v>4634477.8000000007</v>
      </c>
      <c r="TG29" s="603">
        <v>7258174.0099999998</v>
      </c>
      <c r="TH29" s="603">
        <v>9576598.6600000001</v>
      </c>
      <c r="TI29" s="603">
        <v>5911126.1599999992</v>
      </c>
      <c r="TJ29" s="603">
        <v>6392809.8499999996</v>
      </c>
      <c r="TK29" s="603">
        <v>133895100.99999999</v>
      </c>
      <c r="TL29" s="603">
        <v>5859321.9500000002</v>
      </c>
      <c r="TM29" s="603">
        <v>3935218.1799999997</v>
      </c>
      <c r="TN29" s="603">
        <v>7137514.1699999999</v>
      </c>
      <c r="TO29" s="603">
        <v>11387314.770000001</v>
      </c>
      <c r="TP29" s="603">
        <v>7608335.0700000003</v>
      </c>
      <c r="TQ29" s="603">
        <v>4028583.6500000004</v>
      </c>
      <c r="TR29" s="603">
        <v>40455272.600000009</v>
      </c>
      <c r="TS29" s="603">
        <v>5579655.1100000003</v>
      </c>
      <c r="TT29" s="603">
        <v>12431635.109999999</v>
      </c>
      <c r="TU29" s="603">
        <v>11085133.810000001</v>
      </c>
      <c r="TV29" s="603">
        <v>6713650.370000001</v>
      </c>
      <c r="TW29" s="603">
        <v>4750718.4999999991</v>
      </c>
      <c r="TX29" s="603">
        <v>7185718.5100000016</v>
      </c>
      <c r="TY29" s="603">
        <v>6199567.419999999</v>
      </c>
      <c r="TZ29" s="603">
        <v>8423779.3300000001</v>
      </c>
      <c r="UA29" s="603">
        <v>45449755.509999998</v>
      </c>
      <c r="UB29" s="603">
        <v>8023697.6400000006</v>
      </c>
      <c r="UC29" s="603">
        <v>76582650.420000017</v>
      </c>
      <c r="UD29" s="603">
        <v>17248073.100000001</v>
      </c>
      <c r="UE29" s="603">
        <v>3659059.22</v>
      </c>
      <c r="UF29" s="603">
        <v>14537455.199999999</v>
      </c>
      <c r="UG29" s="603">
        <v>61337709.899999991</v>
      </c>
      <c r="UH29" s="603">
        <v>2605551.7000000002</v>
      </c>
      <c r="UI29" s="603">
        <v>6839409.7399999993</v>
      </c>
      <c r="UJ29" s="603">
        <v>3660478.8000000003</v>
      </c>
      <c r="UK29" s="603">
        <v>7389072.3599999994</v>
      </c>
      <c r="UL29" s="603">
        <v>52312304.849999994</v>
      </c>
      <c r="UM29" s="603">
        <v>11068620.449999999</v>
      </c>
      <c r="UN29" s="603">
        <v>10344486.550000001</v>
      </c>
      <c r="UO29" s="603">
        <v>12812674.920000002</v>
      </c>
      <c r="UP29" s="603">
        <v>7943575.8400000008</v>
      </c>
      <c r="UQ29" s="603">
        <v>8221545.4800000014</v>
      </c>
      <c r="UR29" s="603">
        <v>203580719.34</v>
      </c>
      <c r="US29" s="603">
        <v>8832194.7300000004</v>
      </c>
      <c r="UT29" s="603">
        <v>4861626.1499999994</v>
      </c>
      <c r="UU29" s="603">
        <v>53125894.129999995</v>
      </c>
      <c r="UV29" s="603">
        <v>5099417.51</v>
      </c>
      <c r="UW29" s="603">
        <v>8815230.0399999991</v>
      </c>
      <c r="UX29" s="603">
        <v>30724677.460000001</v>
      </c>
      <c r="UY29" s="603">
        <v>5924558.5</v>
      </c>
      <c r="UZ29" s="603">
        <v>4042119.61</v>
      </c>
      <c r="VA29" s="603">
        <v>7526063.54</v>
      </c>
      <c r="VB29" s="603">
        <v>9294145.8600000013</v>
      </c>
      <c r="VC29" s="603">
        <v>25883624.690000005</v>
      </c>
      <c r="VD29" s="603">
        <v>7760173.7000000002</v>
      </c>
      <c r="VE29" s="603">
        <v>20518425</v>
      </c>
      <c r="VF29" s="603">
        <v>5445596.5600000005</v>
      </c>
      <c r="VG29" s="603">
        <v>3671673.84</v>
      </c>
      <c r="VH29" s="603">
        <v>4706906.5699999984</v>
      </c>
      <c r="VI29" s="603">
        <v>3170599.83</v>
      </c>
      <c r="VJ29" s="603">
        <v>31214511.669999994</v>
      </c>
      <c r="VK29" s="603">
        <v>8306600.9999999972</v>
      </c>
      <c r="VL29" s="603">
        <v>5856049.959999999</v>
      </c>
      <c r="VM29" s="603">
        <v>2784095.96</v>
      </c>
      <c r="VN29" s="603">
        <v>109306448.04000001</v>
      </c>
      <c r="VO29" s="603">
        <v>6582149.9900000002</v>
      </c>
      <c r="VP29" s="603">
        <v>5026334.0999999996</v>
      </c>
      <c r="VQ29" s="603">
        <v>11338245.360000001</v>
      </c>
      <c r="VR29" s="603">
        <v>11099728.41</v>
      </c>
      <c r="VS29" s="603">
        <v>10939405.959999999</v>
      </c>
      <c r="VT29" s="603">
        <v>8407668.2800000012</v>
      </c>
      <c r="VU29" s="603">
        <v>4965905.870000001</v>
      </c>
      <c r="VV29" s="603">
        <v>5810903.71</v>
      </c>
      <c r="VW29" s="603">
        <v>29124538.619999997</v>
      </c>
      <c r="VX29" s="603">
        <v>5978807.7800000003</v>
      </c>
      <c r="VY29" s="603">
        <v>14626296.279999997</v>
      </c>
      <c r="VZ29" s="603">
        <v>9649335.3000000007</v>
      </c>
      <c r="WA29" s="603">
        <v>6450513.3999999994</v>
      </c>
      <c r="WB29" s="603">
        <v>5897011.7100000009</v>
      </c>
      <c r="WC29" s="603">
        <v>222014599.10000005</v>
      </c>
      <c r="WD29" s="603">
        <v>18380318.699999996</v>
      </c>
      <c r="WE29" s="603">
        <v>6219496.4299999988</v>
      </c>
      <c r="WF29" s="603">
        <v>5022673.5999999996</v>
      </c>
      <c r="WG29" s="603">
        <v>5074816.6999999993</v>
      </c>
      <c r="WH29" s="603">
        <v>9922098.2299999986</v>
      </c>
      <c r="WI29" s="603">
        <v>28392006.210000001</v>
      </c>
      <c r="WJ29" s="603">
        <v>11129007.159999998</v>
      </c>
      <c r="WK29" s="603">
        <v>10336931.939999999</v>
      </c>
      <c r="WL29" s="603">
        <v>10672916.49</v>
      </c>
      <c r="WM29" s="603">
        <v>5581400.120000001</v>
      </c>
      <c r="WN29" s="603">
        <v>33238600.729999993</v>
      </c>
      <c r="WO29" s="603">
        <v>9296912.3900000006</v>
      </c>
      <c r="WP29" s="603">
        <v>23680556.98</v>
      </c>
      <c r="WQ29" s="603">
        <v>32389202.250000004</v>
      </c>
      <c r="WR29" s="603">
        <v>11582647.420000002</v>
      </c>
      <c r="WS29" s="603">
        <v>9239317.040000001</v>
      </c>
      <c r="WT29" s="603">
        <v>6106753.9099999983</v>
      </c>
      <c r="WU29" s="603">
        <v>5743017.5700000012</v>
      </c>
      <c r="WV29" s="603">
        <v>19207270.029999997</v>
      </c>
      <c r="WW29" s="603">
        <v>66264778.250000007</v>
      </c>
      <c r="WX29" s="603">
        <v>5324021.0099999988</v>
      </c>
      <c r="WY29" s="603">
        <v>1669945.6399999997</v>
      </c>
      <c r="WZ29" s="603">
        <v>4120484.59</v>
      </c>
      <c r="XA29" s="603">
        <v>9349494.7999999989</v>
      </c>
      <c r="XB29" s="603">
        <v>3835449.4599999995</v>
      </c>
      <c r="XC29" s="603">
        <v>5042197.8</v>
      </c>
      <c r="XD29" s="603">
        <v>10551011.23</v>
      </c>
      <c r="XE29" s="603">
        <v>54239526.339999996</v>
      </c>
      <c r="XF29" s="603">
        <v>6051603.4299999988</v>
      </c>
      <c r="XG29" s="603">
        <v>5323636.41</v>
      </c>
      <c r="XH29" s="603">
        <v>6643426.330000001</v>
      </c>
      <c r="XI29" s="603">
        <v>4539323.1800000006</v>
      </c>
      <c r="XJ29" s="603">
        <v>156030189.38</v>
      </c>
      <c r="XK29" s="603">
        <v>17161116.280000001</v>
      </c>
      <c r="XL29" s="603">
        <v>9627039.120000001</v>
      </c>
      <c r="XM29" s="603">
        <v>45271999.680000015</v>
      </c>
      <c r="XN29" s="603">
        <v>9493979.1000000015</v>
      </c>
      <c r="XO29" s="603">
        <v>14473901.550000001</v>
      </c>
      <c r="XP29" s="603">
        <v>23819201.359999999</v>
      </c>
      <c r="XQ29" s="603">
        <v>8672924.4000000004</v>
      </c>
      <c r="XR29" s="603">
        <v>5911174.3400000017</v>
      </c>
      <c r="XS29" s="603">
        <v>23933037.569999997</v>
      </c>
      <c r="XT29" s="603">
        <v>20325900.52</v>
      </c>
      <c r="XU29" s="603">
        <v>6430867.0800000001</v>
      </c>
      <c r="XV29" s="603">
        <v>7450165.879999999</v>
      </c>
      <c r="XW29" s="603">
        <v>9831815.2500000019</v>
      </c>
      <c r="XX29" s="603">
        <v>5560970.2699999996</v>
      </c>
      <c r="XY29" s="603">
        <v>6408530.8300000001</v>
      </c>
      <c r="XZ29" s="603">
        <v>2985494.0900000008</v>
      </c>
      <c r="YA29" s="603">
        <v>6946630.459999999</v>
      </c>
      <c r="YB29" s="603">
        <v>4023678.6199999996</v>
      </c>
      <c r="YC29" s="603">
        <v>4557798.96</v>
      </c>
      <c r="YD29" s="603">
        <v>5357244.120000001</v>
      </c>
      <c r="YE29" s="603">
        <v>5399812.4800000004</v>
      </c>
      <c r="YF29" s="603">
        <v>5855293.4699999997</v>
      </c>
      <c r="YG29" s="603">
        <v>88103789.010000005</v>
      </c>
      <c r="YH29" s="603">
        <v>5791156.9700000007</v>
      </c>
      <c r="YI29" s="603">
        <v>13623029.57</v>
      </c>
      <c r="YJ29" s="603">
        <v>7929300.3500000006</v>
      </c>
      <c r="YK29" s="603">
        <v>23734885.970000003</v>
      </c>
      <c r="YL29" s="603">
        <v>10070668.85</v>
      </c>
      <c r="YM29" s="603">
        <v>19274668.859999996</v>
      </c>
      <c r="YN29" s="603">
        <v>6253150.4000000004</v>
      </c>
      <c r="YO29" s="603">
        <v>33017095.559999999</v>
      </c>
      <c r="YP29" s="603">
        <v>24632804.039999995</v>
      </c>
      <c r="YQ29" s="603">
        <v>14184082.790000001</v>
      </c>
      <c r="YR29" s="603">
        <v>7417804.1500000004</v>
      </c>
      <c r="YS29" s="603">
        <v>5473453.6599999992</v>
      </c>
      <c r="YT29" s="603">
        <v>7391646.2899999991</v>
      </c>
      <c r="YU29" s="603">
        <v>7694858.6600000001</v>
      </c>
      <c r="YV29" s="603">
        <v>36452065.590000004</v>
      </c>
      <c r="YW29" s="603">
        <v>8906249.8300000019</v>
      </c>
      <c r="YX29" s="603">
        <v>71656055.469999999</v>
      </c>
      <c r="YY29" s="603">
        <v>13041793.890000001</v>
      </c>
      <c r="YZ29" s="603">
        <v>5730777.3400000017</v>
      </c>
      <c r="ZA29" s="603">
        <v>5370219.0700000003</v>
      </c>
      <c r="ZB29" s="603">
        <v>9075226.4900000002</v>
      </c>
      <c r="ZC29" s="603">
        <v>5377783.1399999987</v>
      </c>
      <c r="ZD29" s="603">
        <v>3889713.7699999996</v>
      </c>
      <c r="ZE29" s="603">
        <v>94079342.719999999</v>
      </c>
      <c r="ZF29" s="603">
        <v>3525674.11</v>
      </c>
      <c r="ZG29" s="603">
        <v>4880779.74</v>
      </c>
      <c r="ZH29" s="603">
        <v>6421501.5999999996</v>
      </c>
      <c r="ZI29" s="603">
        <v>3917115.27</v>
      </c>
      <c r="ZJ29" s="603">
        <v>6608933.1600000011</v>
      </c>
      <c r="ZK29" s="603">
        <v>8326536.3200000022</v>
      </c>
      <c r="ZL29" s="603">
        <v>4460345.16</v>
      </c>
      <c r="ZM29" s="603">
        <v>16474423.32</v>
      </c>
      <c r="ZN29" s="603">
        <v>130594466.67999999</v>
      </c>
      <c r="ZO29" s="603">
        <v>5201483.1100000003</v>
      </c>
      <c r="ZP29" s="603">
        <v>13954505.800000001</v>
      </c>
      <c r="ZQ29" s="603">
        <v>49492247.480000004</v>
      </c>
      <c r="ZR29" s="603">
        <v>16603449.65</v>
      </c>
      <c r="ZS29" s="603">
        <v>5143882.3500000015</v>
      </c>
      <c r="ZT29" s="603">
        <v>6195008.2500000009</v>
      </c>
      <c r="ZU29" s="603">
        <v>25106286.599999998</v>
      </c>
      <c r="ZV29" s="603">
        <v>19749236.350000001</v>
      </c>
      <c r="ZW29" s="603">
        <v>24178320.500000004</v>
      </c>
      <c r="ZX29" s="603">
        <v>2364192.2999999998</v>
      </c>
      <c r="ZY29" s="603">
        <v>5667484.5899999999</v>
      </c>
      <c r="ZZ29" s="603">
        <v>4790655</v>
      </c>
      <c r="AAA29" s="603">
        <v>10482366.02</v>
      </c>
      <c r="AAB29" s="603">
        <v>7866813.1599999992</v>
      </c>
      <c r="AAC29" s="603">
        <v>6009461.9499999993</v>
      </c>
      <c r="AAD29" s="603">
        <v>7484793.9400000004</v>
      </c>
      <c r="AAE29" s="603">
        <v>5941628.8500000006</v>
      </c>
      <c r="AAF29" s="603">
        <v>8176938.6399999987</v>
      </c>
      <c r="AAG29" s="603">
        <v>8877396.9000000004</v>
      </c>
      <c r="AAH29" s="603">
        <v>5559913.9299999997</v>
      </c>
      <c r="AAI29" s="603">
        <v>4531764.71</v>
      </c>
      <c r="AAJ29" s="603">
        <v>56531424.349999994</v>
      </c>
      <c r="AAK29" s="603">
        <v>5439181.1999999993</v>
      </c>
      <c r="AAL29" s="603">
        <v>4085879.19</v>
      </c>
      <c r="AAM29" s="603">
        <v>3834780.9</v>
      </c>
      <c r="AAN29" s="603">
        <v>5023320.16</v>
      </c>
      <c r="AAO29" s="603">
        <v>7937739.0700000003</v>
      </c>
      <c r="AAP29" s="603">
        <v>4341119.9400000004</v>
      </c>
      <c r="AAQ29" s="603">
        <v>265620586.34</v>
      </c>
      <c r="AAR29" s="603">
        <v>9986479.7899999991</v>
      </c>
      <c r="AAS29" s="603">
        <v>5602542.5200000005</v>
      </c>
      <c r="AAT29" s="603">
        <v>18746079.400000002</v>
      </c>
      <c r="AAU29" s="603">
        <v>10103856.289999999</v>
      </c>
      <c r="AAV29" s="603">
        <v>6365123.8099999996</v>
      </c>
      <c r="AAW29" s="603">
        <v>7309377.75</v>
      </c>
      <c r="AAX29" s="603">
        <v>19329140.559999999</v>
      </c>
      <c r="AAY29" s="603">
        <v>29027783.029999997</v>
      </c>
      <c r="AAZ29" s="603">
        <v>4505707.6199999992</v>
      </c>
      <c r="ABA29" s="603">
        <v>11908855.759999998</v>
      </c>
      <c r="ABB29" s="603">
        <v>50644001.259999998</v>
      </c>
      <c r="ABC29" s="603">
        <v>36139341.619999997</v>
      </c>
      <c r="ABD29" s="603">
        <v>6768863.6499999994</v>
      </c>
      <c r="ABE29" s="603">
        <v>12869041.110000001</v>
      </c>
      <c r="ABF29" s="603">
        <v>7703912.4999999991</v>
      </c>
      <c r="ABG29" s="603">
        <v>3399576.98</v>
      </c>
      <c r="ABH29" s="603">
        <v>5232765.26</v>
      </c>
      <c r="ABI29" s="603">
        <v>7057608.0499999998</v>
      </c>
      <c r="ABJ29" s="603">
        <v>62886778.039999999</v>
      </c>
      <c r="ABK29" s="603">
        <v>57417652.920000009</v>
      </c>
      <c r="ABL29" s="603">
        <v>7771057.7599999998</v>
      </c>
      <c r="ABM29" s="603">
        <v>7741279.5099999998</v>
      </c>
      <c r="ABN29" s="603">
        <v>5162030.79</v>
      </c>
      <c r="ABO29" s="603">
        <v>7495172.1100000013</v>
      </c>
      <c r="ABP29" s="603">
        <v>6349472.790000001</v>
      </c>
      <c r="ABQ29" s="603">
        <v>83068462.129999995</v>
      </c>
      <c r="ABR29" s="603">
        <v>5783204.04</v>
      </c>
      <c r="ABS29" s="603">
        <v>6345291.7600000007</v>
      </c>
      <c r="ABT29" s="603">
        <v>13106654.459999999</v>
      </c>
      <c r="ABU29" s="603">
        <v>7798042.3200000012</v>
      </c>
      <c r="ABV29" s="603">
        <v>6940151.7600000007</v>
      </c>
      <c r="ABW29" s="603">
        <v>5854962.7700000005</v>
      </c>
      <c r="ABX29" s="603">
        <v>8977920.6099999994</v>
      </c>
      <c r="ABY29" s="603">
        <v>3576074.3000000003</v>
      </c>
      <c r="ABZ29" s="603">
        <v>40764079.719999999</v>
      </c>
      <c r="ACA29" s="603">
        <v>4216070.8899999997</v>
      </c>
      <c r="ACB29" s="603">
        <v>9848300.6499999985</v>
      </c>
      <c r="ACC29" s="603">
        <v>3484141.8300000005</v>
      </c>
      <c r="ACD29" s="603">
        <v>4456227.1900000004</v>
      </c>
      <c r="ACE29" s="603">
        <v>14000085.529999999</v>
      </c>
      <c r="ACF29" s="603">
        <v>599442.66999999993</v>
      </c>
      <c r="ACG29" s="603">
        <v>6243196.4999999991</v>
      </c>
      <c r="ACH29" s="603">
        <v>5610824.8799999999</v>
      </c>
      <c r="ACI29" s="603">
        <v>2960712.5000000005</v>
      </c>
      <c r="ACJ29" s="603">
        <v>3697694.23</v>
      </c>
      <c r="ACK29" s="603">
        <v>213674361.56999993</v>
      </c>
      <c r="ACL29" s="603">
        <v>3374788.2300000004</v>
      </c>
      <c r="ACM29" s="603">
        <v>5984435.5700000003</v>
      </c>
      <c r="ACN29" s="603">
        <v>12049613.570000004</v>
      </c>
      <c r="ACO29" s="603">
        <v>6003306.6400000006</v>
      </c>
      <c r="ACP29" s="603">
        <v>6148630.3399999999</v>
      </c>
      <c r="ACQ29" s="603">
        <v>7624032.9799999995</v>
      </c>
      <c r="ACR29" s="603">
        <v>41709407.640000015</v>
      </c>
      <c r="ACS29" s="603">
        <v>64235344.259999998</v>
      </c>
      <c r="ACT29" s="603">
        <v>5759517.5199999996</v>
      </c>
      <c r="ACU29" s="603">
        <v>3956037.0900000003</v>
      </c>
      <c r="ACV29" s="603">
        <v>8108166.4800000004</v>
      </c>
      <c r="ACW29" s="603">
        <v>16586748.380000001</v>
      </c>
      <c r="ACX29" s="603">
        <v>74621062.450000003</v>
      </c>
      <c r="ACY29" s="603">
        <v>9210553.7699999996</v>
      </c>
      <c r="ACZ29" s="603">
        <v>7441086.0599999996</v>
      </c>
      <c r="ADA29" s="603">
        <v>5000560.0899999989</v>
      </c>
      <c r="ADB29" s="603">
        <v>4165031.8000000007</v>
      </c>
      <c r="ADC29" s="603">
        <v>5342501.5200000005</v>
      </c>
      <c r="ADD29" s="603">
        <v>6892163.8399999989</v>
      </c>
      <c r="ADE29" s="603">
        <v>7822659.5299999993</v>
      </c>
      <c r="ADF29" s="603">
        <v>3542918.79</v>
      </c>
      <c r="ADG29" s="603">
        <v>6137397.4999999991</v>
      </c>
      <c r="ADH29" s="603">
        <v>55951613.899999999</v>
      </c>
      <c r="ADI29" s="603">
        <v>30365029.600000001</v>
      </c>
      <c r="ADJ29" s="603">
        <v>13152534.519999998</v>
      </c>
      <c r="ADK29" s="603">
        <v>5009456.32</v>
      </c>
      <c r="ADL29" s="603">
        <v>1075999.1000000001</v>
      </c>
      <c r="ADM29" s="603">
        <v>1974058.33</v>
      </c>
      <c r="ADN29" s="603">
        <v>6835675.71</v>
      </c>
      <c r="ADO29" s="603">
        <v>1320783.32</v>
      </c>
      <c r="ADP29" s="603">
        <v>4315906.8</v>
      </c>
      <c r="ADQ29" s="603">
        <v>142445750.89000005</v>
      </c>
      <c r="ADR29" s="603">
        <v>26204603.490000002</v>
      </c>
      <c r="ADS29" s="603">
        <v>16563798.840000002</v>
      </c>
      <c r="ADT29" s="603">
        <v>9899658.0200000014</v>
      </c>
      <c r="ADU29" s="603">
        <v>31385087.98</v>
      </c>
      <c r="ADV29" s="603">
        <v>2826493.66</v>
      </c>
      <c r="ADW29" s="603">
        <v>2384267.5499999998</v>
      </c>
      <c r="ADX29" s="603">
        <v>5559723.25</v>
      </c>
      <c r="ADY29" s="603">
        <v>3354673.7000000007</v>
      </c>
      <c r="ADZ29" s="603">
        <v>2873717.0900000003</v>
      </c>
      <c r="AEA29" s="603">
        <v>215874062.50000003</v>
      </c>
      <c r="AEB29" s="603">
        <v>21920952.539999999</v>
      </c>
      <c r="AEC29" s="603">
        <v>25019164.010000002</v>
      </c>
      <c r="AED29" s="603">
        <v>5615748.8600000003</v>
      </c>
      <c r="AEE29" s="603">
        <v>5197350.8400000008</v>
      </c>
      <c r="AEF29" s="603">
        <v>6691503.6999999993</v>
      </c>
      <c r="AEG29" s="603">
        <v>8167025.5000000009</v>
      </c>
      <c r="AEH29" s="603">
        <v>9463861.0800000019</v>
      </c>
      <c r="AEI29" s="603">
        <v>8061190.6100000003</v>
      </c>
      <c r="AEJ29" s="603">
        <v>5359988.55</v>
      </c>
      <c r="AEK29" s="603">
        <v>3415828.6600000006</v>
      </c>
      <c r="AEL29" s="603">
        <v>10127158.209999997</v>
      </c>
      <c r="AEM29" s="603">
        <v>4192688.9699999993</v>
      </c>
      <c r="AEN29" s="603">
        <v>5424328.9199999999</v>
      </c>
      <c r="AEO29" s="603">
        <v>8861732.1600000001</v>
      </c>
      <c r="AEP29" s="603">
        <v>8952244.4700000007</v>
      </c>
      <c r="AEQ29" s="603">
        <v>5311288.8199999994</v>
      </c>
      <c r="AER29" s="603">
        <v>17980296.27</v>
      </c>
      <c r="AES29" s="603">
        <v>4092807.84</v>
      </c>
      <c r="AET29" s="603">
        <v>21402616.540000003</v>
      </c>
      <c r="AEU29" s="603">
        <v>116720721.56999998</v>
      </c>
      <c r="AEV29" s="603">
        <v>9484068.9100000001</v>
      </c>
      <c r="AEW29" s="603">
        <v>18978583.66</v>
      </c>
      <c r="AEX29" s="603">
        <v>5674110.8099999996</v>
      </c>
      <c r="AEY29" s="603">
        <v>5944977.9099999983</v>
      </c>
      <c r="AEZ29" s="603">
        <v>16423027.699999999</v>
      </c>
      <c r="AFA29" s="603">
        <v>5751630.790000001</v>
      </c>
      <c r="AFB29" s="603">
        <v>5581218.8399999999</v>
      </c>
      <c r="AFC29" s="603">
        <v>4614888.97</v>
      </c>
      <c r="AFD29" s="603">
        <v>6830702.0300000003</v>
      </c>
      <c r="AFE29" s="603">
        <v>109731537.65000002</v>
      </c>
      <c r="AFF29" s="603">
        <v>57270742.009999998</v>
      </c>
      <c r="AFG29" s="603">
        <v>15916582.32</v>
      </c>
      <c r="AFH29" s="603">
        <v>10114555.34</v>
      </c>
      <c r="AFI29" s="603">
        <v>12759607.000000002</v>
      </c>
      <c r="AFJ29" s="603">
        <v>8445383.8300000001</v>
      </c>
      <c r="AFK29" s="603">
        <v>5492079.4799999986</v>
      </c>
      <c r="AFL29" s="603">
        <v>6023650.5</v>
      </c>
      <c r="AFM29" s="603">
        <v>6177166.7700000005</v>
      </c>
      <c r="AFN29" s="603">
        <v>5898222.2800000003</v>
      </c>
      <c r="AFO29" s="603">
        <v>6734151.5499999989</v>
      </c>
      <c r="AFP29" s="603">
        <v>7356354.6100000013</v>
      </c>
      <c r="AFQ29" s="603">
        <v>13889004.649999997</v>
      </c>
      <c r="AFR29" s="603">
        <v>95476820.150000006</v>
      </c>
      <c r="AFS29" s="603">
        <v>8399550.2200000007</v>
      </c>
      <c r="AFT29" s="603">
        <v>4544635.22</v>
      </c>
      <c r="AFU29" s="603">
        <v>6207540.9100000001</v>
      </c>
      <c r="AFV29" s="603">
        <v>6641150.3600000003</v>
      </c>
      <c r="AFW29" s="603">
        <v>5432675.6799999997</v>
      </c>
      <c r="AFX29" s="603">
        <v>4061273.46</v>
      </c>
      <c r="AFY29" s="603">
        <v>12106963.76</v>
      </c>
      <c r="AFZ29" s="603">
        <v>10879247.470000001</v>
      </c>
      <c r="AGA29" s="603">
        <v>6024980.5000000009</v>
      </c>
      <c r="AGB29" s="603">
        <v>16479648.370000005</v>
      </c>
      <c r="AGC29" s="603">
        <v>6518673.6500000004</v>
      </c>
      <c r="AGD29" s="603">
        <v>74209419.770000026</v>
      </c>
      <c r="AGE29" s="603">
        <v>8643870.8499999996</v>
      </c>
      <c r="AGF29" s="603">
        <v>6067703.2499999991</v>
      </c>
      <c r="AGG29" s="603">
        <v>4497043.2399999993</v>
      </c>
      <c r="AGH29" s="603">
        <v>15469748.5</v>
      </c>
      <c r="AGI29" s="603">
        <v>6995288.4000000004</v>
      </c>
      <c r="AGJ29" s="603">
        <v>3363557.4299999997</v>
      </c>
      <c r="AGK29" s="603">
        <v>3821634.76</v>
      </c>
      <c r="AGL29" s="603">
        <v>2855577.5800000005</v>
      </c>
      <c r="AGM29" s="603">
        <v>4884507.6900000004</v>
      </c>
      <c r="AGN29" s="603">
        <v>8885420.2599999998</v>
      </c>
      <c r="AGO29" s="603">
        <v>201580009.48000002</v>
      </c>
      <c r="AGP29" s="603">
        <v>33384618.299999993</v>
      </c>
      <c r="AGQ29" s="603">
        <v>7967762.6499999994</v>
      </c>
      <c r="AGR29" s="603">
        <v>6811982.2899999991</v>
      </c>
      <c r="AGS29" s="603">
        <v>16182099.260000002</v>
      </c>
      <c r="AGT29" s="603">
        <v>9692448.7500000019</v>
      </c>
      <c r="AGU29" s="603">
        <v>8659864.4600000009</v>
      </c>
      <c r="AGV29" s="603">
        <v>7117978.9300000016</v>
      </c>
      <c r="AGW29" s="603">
        <v>210971634.45999998</v>
      </c>
      <c r="AGX29" s="603">
        <v>86510461.189999983</v>
      </c>
      <c r="AGY29" s="603">
        <v>5541908.7599999988</v>
      </c>
      <c r="AGZ29" s="603">
        <v>15299078.409999998</v>
      </c>
      <c r="AHA29" s="603">
        <v>26295665.639999997</v>
      </c>
      <c r="AHB29" s="603">
        <v>12833974.090000002</v>
      </c>
      <c r="AHC29" s="603">
        <v>11630430.310000001</v>
      </c>
      <c r="AHD29" s="603">
        <v>9373456.2100000009</v>
      </c>
      <c r="AHE29" s="603">
        <v>4228479.6499999994</v>
      </c>
      <c r="AHF29" s="603">
        <v>9961519.0800000019</v>
      </c>
      <c r="AHG29" s="603">
        <v>22036456.989999998</v>
      </c>
      <c r="AHH29" s="603">
        <v>7581183.4500000002</v>
      </c>
      <c r="AHI29" s="603">
        <v>6658793.0300000003</v>
      </c>
      <c r="AHJ29" s="603">
        <v>11317436.869999997</v>
      </c>
      <c r="AHK29" s="603">
        <v>7860499.7899999991</v>
      </c>
      <c r="AHL29" s="603">
        <v>39050344.390000001</v>
      </c>
      <c r="AHM29" s="603">
        <v>8320540.9300000006</v>
      </c>
      <c r="AHN29" s="603">
        <v>52661093.870000005</v>
      </c>
      <c r="AHO29" s="603">
        <v>4406382.12</v>
      </c>
      <c r="AHP29" s="603">
        <v>4838807.4799999995</v>
      </c>
      <c r="AHQ29" s="603">
        <v>9091949.1699999981</v>
      </c>
      <c r="AHR29" s="603">
        <v>9966666.379999999</v>
      </c>
      <c r="AHS29" s="603">
        <v>4947678.3500000006</v>
      </c>
      <c r="AHT29" s="603">
        <v>6148061.5999999996</v>
      </c>
      <c r="AHU29" s="603">
        <v>0</v>
      </c>
      <c r="AHV29" s="603">
        <v>0</v>
      </c>
      <c r="AHW29" s="603">
        <f t="shared" si="16"/>
        <v>18139490694.390987</v>
      </c>
    </row>
    <row r="30" spans="1:913" x14ac:dyDescent="0.6">
      <c r="A30" s="601">
        <v>29</v>
      </c>
      <c r="B30" s="261" t="s">
        <v>663</v>
      </c>
      <c r="C30" s="260" t="s">
        <v>664</v>
      </c>
      <c r="D30" s="603">
        <v>2860457.04</v>
      </c>
      <c r="E30" s="603">
        <v>35785.579999999994</v>
      </c>
      <c r="F30" s="603">
        <v>125828.01000000001</v>
      </c>
      <c r="G30" s="603">
        <v>7747.5</v>
      </c>
      <c r="H30" s="603">
        <v>186385.06</v>
      </c>
      <c r="I30" s="603">
        <v>41926.120000000003</v>
      </c>
      <c r="J30" s="603">
        <v>110041.06</v>
      </c>
      <c r="K30" s="603">
        <v>79195.69</v>
      </c>
      <c r="L30" s="603">
        <v>41940.019999999997</v>
      </c>
      <c r="M30" s="603">
        <v>83004.959999999992</v>
      </c>
      <c r="N30" s="603">
        <v>0</v>
      </c>
      <c r="O30" s="603">
        <v>14404.949999999999</v>
      </c>
      <c r="P30" s="603">
        <v>171856.96</v>
      </c>
      <c r="Q30" s="603">
        <v>4528.4799999999996</v>
      </c>
      <c r="R30" s="603">
        <v>19312.8</v>
      </c>
      <c r="S30" s="603">
        <v>5886.33</v>
      </c>
      <c r="T30" s="603">
        <v>29929.45</v>
      </c>
      <c r="U30" s="603">
        <v>6340.98</v>
      </c>
      <c r="V30" s="603">
        <v>24927.53</v>
      </c>
      <c r="W30" s="603">
        <v>28403863.300000001</v>
      </c>
      <c r="X30" s="603">
        <v>396570.52</v>
      </c>
      <c r="Y30" s="603">
        <v>80721.48</v>
      </c>
      <c r="Z30" s="603">
        <v>266732.83999999997</v>
      </c>
      <c r="AA30" s="603">
        <v>91201.67</v>
      </c>
      <c r="AB30" s="603">
        <v>31114.01</v>
      </c>
      <c r="AC30" s="603">
        <v>4971.8500000000004</v>
      </c>
      <c r="AD30" s="603">
        <v>555407</v>
      </c>
      <c r="AE30" s="603">
        <v>170918.77000000002</v>
      </c>
      <c r="AF30" s="603">
        <v>54909.920000000006</v>
      </c>
      <c r="AG30" s="603">
        <v>222724.92</v>
      </c>
      <c r="AH30" s="603">
        <v>15112.8</v>
      </c>
      <c r="AI30" s="603">
        <v>955014.85000000009</v>
      </c>
      <c r="AJ30" s="603">
        <v>69006.38</v>
      </c>
      <c r="AK30" s="603">
        <v>29895.510000000002</v>
      </c>
      <c r="AL30" s="603">
        <v>9040.2799999999988</v>
      </c>
      <c r="AM30" s="603">
        <v>57722.219999999994</v>
      </c>
      <c r="AN30" s="603">
        <v>17120.439999999999</v>
      </c>
      <c r="AO30" s="603">
        <v>82561.5</v>
      </c>
      <c r="AP30" s="603">
        <v>177048.74</v>
      </c>
      <c r="AQ30" s="603">
        <v>68077.240000000005</v>
      </c>
      <c r="AR30" s="603">
        <v>30201.25</v>
      </c>
      <c r="AS30" s="603">
        <v>309.08999999999997</v>
      </c>
      <c r="AT30" s="603">
        <v>16440.510000000002</v>
      </c>
      <c r="AU30" s="603">
        <v>139569.78000000003</v>
      </c>
      <c r="AV30" s="603">
        <v>6341.7999999999993</v>
      </c>
      <c r="AW30" s="603">
        <v>9845.4600000000009</v>
      </c>
      <c r="AX30" s="603">
        <v>30452.799999999999</v>
      </c>
      <c r="AY30" s="603">
        <v>55951.23</v>
      </c>
      <c r="AZ30" s="603">
        <v>26953.019999999997</v>
      </c>
      <c r="BA30" s="603">
        <v>18785.62</v>
      </c>
      <c r="BB30" s="603">
        <v>2262.87</v>
      </c>
      <c r="BC30" s="603">
        <v>2395.9300000000003</v>
      </c>
      <c r="BD30" s="603">
        <v>53975.76</v>
      </c>
      <c r="BE30" s="603">
        <v>13969.6</v>
      </c>
      <c r="BF30" s="603">
        <v>13313.04</v>
      </c>
      <c r="BG30" s="603">
        <v>42258.8</v>
      </c>
      <c r="BH30" s="603">
        <v>11369.310000000001</v>
      </c>
      <c r="BI30" s="603">
        <v>193103.18</v>
      </c>
      <c r="BJ30" s="603">
        <v>429463.44</v>
      </c>
      <c r="BK30" s="603">
        <v>277926.44</v>
      </c>
      <c r="BL30" s="603">
        <v>129.44999999999999</v>
      </c>
      <c r="BM30" s="603">
        <v>2265.0700000000002</v>
      </c>
      <c r="BN30" s="603">
        <v>9878.74</v>
      </c>
      <c r="BO30" s="603">
        <v>1460.08</v>
      </c>
      <c r="BP30" s="603">
        <v>17.93</v>
      </c>
      <c r="BQ30" s="603">
        <v>78.3</v>
      </c>
      <c r="BR30" s="603">
        <v>150.15</v>
      </c>
      <c r="BS30" s="603">
        <v>44125.46</v>
      </c>
      <c r="BT30" s="603">
        <v>1503.4</v>
      </c>
      <c r="BU30" s="603">
        <v>15859.87</v>
      </c>
      <c r="BV30" s="603">
        <v>37289.090000000004</v>
      </c>
      <c r="BW30" s="603">
        <v>5574.4</v>
      </c>
      <c r="BX30" s="603">
        <v>13055.98</v>
      </c>
      <c r="BY30" s="603">
        <v>1809.14</v>
      </c>
      <c r="BZ30" s="603">
        <v>2245.21</v>
      </c>
      <c r="CA30" s="603">
        <v>3772540.2999999993</v>
      </c>
      <c r="CB30" s="603">
        <v>655038.71999999997</v>
      </c>
      <c r="CC30" s="603">
        <v>742262.09000000008</v>
      </c>
      <c r="CD30" s="603">
        <v>2698016.0900000003</v>
      </c>
      <c r="CE30" s="603">
        <v>260057.09</v>
      </c>
      <c r="CF30" s="603">
        <v>79792.659999999989</v>
      </c>
      <c r="CG30" s="603">
        <v>284197.23</v>
      </c>
      <c r="CH30" s="603">
        <v>732171.66</v>
      </c>
      <c r="CI30" s="603">
        <v>38381.219999999994</v>
      </c>
      <c r="CJ30" s="603">
        <v>248718.62</v>
      </c>
      <c r="CK30" s="603">
        <v>412.28</v>
      </c>
      <c r="CL30" s="603">
        <v>7226.99</v>
      </c>
      <c r="CM30" s="603">
        <v>3683.7000000000003</v>
      </c>
      <c r="CN30" s="603">
        <v>10851.4</v>
      </c>
      <c r="CO30" s="603">
        <v>28615.89</v>
      </c>
      <c r="CP30" s="603">
        <v>1630.5500000000002</v>
      </c>
      <c r="CQ30" s="603">
        <v>22044.17</v>
      </c>
      <c r="CR30" s="603">
        <v>1566.35</v>
      </c>
      <c r="CS30" s="603">
        <v>11958.19</v>
      </c>
      <c r="CT30" s="603">
        <v>2983.36</v>
      </c>
      <c r="CU30" s="603">
        <v>18994.690000000002</v>
      </c>
      <c r="CV30" s="603">
        <v>16233.489999999998</v>
      </c>
      <c r="CW30" s="603">
        <v>27815.45</v>
      </c>
      <c r="CX30" s="603">
        <v>53285.689999999995</v>
      </c>
      <c r="CY30" s="603">
        <v>2707.96</v>
      </c>
      <c r="CZ30" s="603">
        <v>35625.079999999994</v>
      </c>
      <c r="DA30" s="603">
        <v>8000.64</v>
      </c>
      <c r="DB30" s="603">
        <v>32567.93</v>
      </c>
      <c r="DC30" s="603">
        <v>224203.74</v>
      </c>
      <c r="DD30" s="603">
        <v>5279581.84</v>
      </c>
      <c r="DE30" s="603">
        <v>33364.35</v>
      </c>
      <c r="DF30" s="603">
        <v>13928.7</v>
      </c>
      <c r="DG30" s="603">
        <v>17579.989999999998</v>
      </c>
      <c r="DH30" s="603">
        <v>3734.82</v>
      </c>
      <c r="DI30" s="603">
        <v>1559573.7999999998</v>
      </c>
      <c r="DJ30" s="603">
        <v>14975.25</v>
      </c>
      <c r="DK30" s="603">
        <v>16372.749999999998</v>
      </c>
      <c r="DL30" s="603">
        <v>98212.43</v>
      </c>
      <c r="DM30" s="603">
        <v>3062.08</v>
      </c>
      <c r="DN30" s="603">
        <v>55384.520000000004</v>
      </c>
      <c r="DO30" s="603">
        <v>22295.84</v>
      </c>
      <c r="DP30" s="603">
        <v>0</v>
      </c>
      <c r="DQ30" s="603">
        <v>0</v>
      </c>
      <c r="DR30" s="603">
        <v>90964.319999999992</v>
      </c>
      <c r="DS30" s="603">
        <v>77517.3</v>
      </c>
      <c r="DT30" s="603">
        <v>111829.22</v>
      </c>
      <c r="DU30" s="603">
        <v>660081.52999999991</v>
      </c>
      <c r="DV30" s="603">
        <v>22230.81</v>
      </c>
      <c r="DW30" s="603">
        <v>37321.460000000006</v>
      </c>
      <c r="DX30" s="603">
        <v>259842.25</v>
      </c>
      <c r="DY30" s="603">
        <v>12849.16</v>
      </c>
      <c r="DZ30" s="603">
        <v>106518.12000000001</v>
      </c>
      <c r="EA30" s="603">
        <v>3411.05</v>
      </c>
      <c r="EB30" s="603">
        <v>802.98</v>
      </c>
      <c r="EC30" s="603">
        <v>19830.400000000001</v>
      </c>
      <c r="ED30" s="603">
        <v>17257.39</v>
      </c>
      <c r="EE30" s="603">
        <v>118225.11000000002</v>
      </c>
      <c r="EF30" s="603">
        <v>44216.310000000005</v>
      </c>
      <c r="EG30" s="603">
        <v>117518.37000000001</v>
      </c>
      <c r="EH30" s="603">
        <v>174818.21000000002</v>
      </c>
      <c r="EI30" s="603">
        <v>48357.42</v>
      </c>
      <c r="EJ30" s="603">
        <v>30648.44</v>
      </c>
      <c r="EK30" s="603">
        <v>280263.12</v>
      </c>
      <c r="EL30" s="603">
        <v>33885.57</v>
      </c>
      <c r="EM30" s="603">
        <v>13665.02</v>
      </c>
      <c r="EN30" s="603">
        <v>41024.86</v>
      </c>
      <c r="EO30" s="603">
        <v>181944.95</v>
      </c>
      <c r="EP30" s="603">
        <v>21877.88</v>
      </c>
      <c r="EQ30" s="603">
        <v>8217.7000000000007</v>
      </c>
      <c r="ER30" s="603">
        <v>33603.33</v>
      </c>
      <c r="ES30" s="603">
        <v>5862.91</v>
      </c>
      <c r="ET30" s="603">
        <v>11882.960000000001</v>
      </c>
      <c r="EU30" s="603">
        <v>192881.47</v>
      </c>
      <c r="EV30" s="603">
        <v>131844.5</v>
      </c>
      <c r="EW30" s="603">
        <v>10501.5</v>
      </c>
      <c r="EX30" s="603">
        <v>2454508.35</v>
      </c>
      <c r="EY30" s="603">
        <v>9736.0600000000013</v>
      </c>
      <c r="EZ30" s="603">
        <v>37631.57</v>
      </c>
      <c r="FA30" s="603">
        <v>34990.11</v>
      </c>
      <c r="FB30" s="603">
        <v>37469.729999999996</v>
      </c>
      <c r="FC30" s="603">
        <v>22131.489999999998</v>
      </c>
      <c r="FD30" s="603">
        <v>22209.06</v>
      </c>
      <c r="FE30" s="603">
        <v>17804.169999999998</v>
      </c>
      <c r="FF30" s="603">
        <v>2997.54</v>
      </c>
      <c r="FG30" s="603">
        <v>10881.04</v>
      </c>
      <c r="FH30" s="603">
        <v>10638.669999999998</v>
      </c>
      <c r="FI30" s="603">
        <v>3203.26</v>
      </c>
      <c r="FJ30" s="603">
        <v>369017.81</v>
      </c>
      <c r="FK30" s="603">
        <v>0</v>
      </c>
      <c r="FL30" s="603">
        <v>42139.899999999994</v>
      </c>
      <c r="FM30" s="603">
        <v>486.15999999999997</v>
      </c>
      <c r="FN30" s="603">
        <v>151337.35999999999</v>
      </c>
      <c r="FO30" s="603">
        <v>185363.29</v>
      </c>
      <c r="FP30" s="603">
        <v>6921.99</v>
      </c>
      <c r="FQ30" s="603">
        <v>14686.730000000001</v>
      </c>
      <c r="FR30" s="603">
        <v>307973.23</v>
      </c>
      <c r="FS30" s="603">
        <v>0</v>
      </c>
      <c r="FT30" s="603">
        <v>23127.3</v>
      </c>
      <c r="FU30" s="603">
        <v>3695.11</v>
      </c>
      <c r="FV30" s="603">
        <v>1102.27</v>
      </c>
      <c r="FW30" s="603">
        <v>5137.5200000000004</v>
      </c>
      <c r="FX30" s="603">
        <v>9505.5499999999993</v>
      </c>
      <c r="FY30" s="603">
        <v>0</v>
      </c>
      <c r="FZ30" s="603">
        <v>2819.04</v>
      </c>
      <c r="GA30" s="603">
        <v>120035.62000000001</v>
      </c>
      <c r="GB30" s="603">
        <v>8401.39</v>
      </c>
      <c r="GC30" s="603">
        <v>10774.529999999999</v>
      </c>
      <c r="GD30" s="603">
        <v>36103.770000000004</v>
      </c>
      <c r="GE30" s="603">
        <v>1231.23</v>
      </c>
      <c r="GF30" s="603">
        <v>66102.13</v>
      </c>
      <c r="GG30" s="603">
        <v>38141.550000000003</v>
      </c>
      <c r="GH30" s="603">
        <v>4357.6099999999997</v>
      </c>
      <c r="GI30" s="603">
        <v>0</v>
      </c>
      <c r="GJ30" s="603">
        <v>55976.6</v>
      </c>
      <c r="GK30" s="603">
        <v>12746.01</v>
      </c>
      <c r="GL30" s="603">
        <v>140318.56</v>
      </c>
      <c r="GM30" s="603">
        <v>633.20000000000005</v>
      </c>
      <c r="GN30" s="603">
        <v>3156.2400000000002</v>
      </c>
      <c r="GO30" s="603">
        <v>14788.56</v>
      </c>
      <c r="GP30" s="603">
        <v>2398.8000000000002</v>
      </c>
      <c r="GQ30" s="603">
        <v>3168.09</v>
      </c>
      <c r="GR30" s="603">
        <v>331087.08999999997</v>
      </c>
      <c r="GS30" s="603">
        <v>19198.539999999997</v>
      </c>
      <c r="GT30" s="603">
        <v>19983.099999999999</v>
      </c>
      <c r="GU30" s="603">
        <v>117486.91</v>
      </c>
      <c r="GV30" s="603">
        <v>4609.32</v>
      </c>
      <c r="GW30" s="603">
        <v>2758.6200000000003</v>
      </c>
      <c r="GX30" s="603">
        <v>32038.86</v>
      </c>
      <c r="GY30" s="603">
        <v>60740.11</v>
      </c>
      <c r="GZ30" s="603">
        <v>555317.12</v>
      </c>
      <c r="HA30" s="603">
        <v>0</v>
      </c>
      <c r="HB30" s="603">
        <v>0</v>
      </c>
      <c r="HC30" s="603">
        <v>0</v>
      </c>
      <c r="HD30" s="603">
        <v>966884.03</v>
      </c>
      <c r="HE30" s="603">
        <v>13931.1</v>
      </c>
      <c r="HF30" s="603">
        <v>50679.16</v>
      </c>
      <c r="HG30" s="603">
        <v>124045.66</v>
      </c>
      <c r="HH30" s="603">
        <v>6045.15</v>
      </c>
      <c r="HI30" s="603">
        <v>22646.66</v>
      </c>
      <c r="HJ30" s="603">
        <v>18306.59</v>
      </c>
      <c r="HK30" s="603">
        <v>0</v>
      </c>
      <c r="HL30" s="603">
        <v>1738352.82</v>
      </c>
      <c r="HM30" s="603">
        <v>23682</v>
      </c>
      <c r="HN30" s="603">
        <v>79710.720000000001</v>
      </c>
      <c r="HO30" s="603">
        <v>0</v>
      </c>
      <c r="HP30" s="603">
        <v>109384.25</v>
      </c>
      <c r="HQ30" s="603">
        <v>13059.16</v>
      </c>
      <c r="HR30" s="603">
        <v>61422.74</v>
      </c>
      <c r="HS30" s="603">
        <v>0</v>
      </c>
      <c r="HT30" s="603">
        <v>1137752.83</v>
      </c>
      <c r="HU30" s="603">
        <v>157802.88</v>
      </c>
      <c r="HV30" s="603">
        <v>2049</v>
      </c>
      <c r="HW30" s="603">
        <v>17249.68</v>
      </c>
      <c r="HX30" s="603">
        <v>1982.6799999999998</v>
      </c>
      <c r="HY30" s="603">
        <v>2275.9699999999998</v>
      </c>
      <c r="HZ30" s="603">
        <v>201548.16999999998</v>
      </c>
      <c r="IA30" s="603">
        <v>3849.84</v>
      </c>
      <c r="IB30" s="603">
        <v>3050.5299999999997</v>
      </c>
      <c r="IC30" s="603">
        <v>7007.7900000000009</v>
      </c>
      <c r="ID30" s="603">
        <v>4506.8100000000004</v>
      </c>
      <c r="IE30" s="603">
        <v>298491.36</v>
      </c>
      <c r="IF30" s="603">
        <v>2142.41</v>
      </c>
      <c r="IG30" s="603">
        <v>0</v>
      </c>
      <c r="IH30" s="603">
        <v>11180.45</v>
      </c>
      <c r="II30" s="603">
        <v>3115.26</v>
      </c>
      <c r="IJ30" s="603">
        <v>293494.11</v>
      </c>
      <c r="IK30" s="603">
        <v>35982.5</v>
      </c>
      <c r="IL30" s="603">
        <v>23995.57</v>
      </c>
      <c r="IM30" s="603">
        <v>3650.81</v>
      </c>
      <c r="IN30" s="603">
        <v>0</v>
      </c>
      <c r="IO30" s="603">
        <v>6683.1</v>
      </c>
      <c r="IP30" s="603">
        <v>13203.45</v>
      </c>
      <c r="IQ30" s="603">
        <v>18547.91</v>
      </c>
      <c r="IR30" s="603">
        <v>16680.23</v>
      </c>
      <c r="IS30" s="603">
        <v>0</v>
      </c>
      <c r="IT30" s="603">
        <v>3797.6000000000004</v>
      </c>
      <c r="IU30" s="603">
        <v>2092226.1099999999</v>
      </c>
      <c r="IV30" s="603">
        <v>206999.56</v>
      </c>
      <c r="IW30" s="603">
        <v>71307.850000000006</v>
      </c>
      <c r="IX30" s="603">
        <v>10319.58</v>
      </c>
      <c r="IY30" s="603">
        <v>117159.45000000001</v>
      </c>
      <c r="IZ30" s="603">
        <v>186526.58000000002</v>
      </c>
      <c r="JA30" s="603">
        <v>3468.78</v>
      </c>
      <c r="JB30" s="603">
        <v>5636.08</v>
      </c>
      <c r="JC30" s="603">
        <v>1441.8799999999999</v>
      </c>
      <c r="JD30" s="603">
        <v>24361.370000000003</v>
      </c>
      <c r="JE30" s="603">
        <v>19328.34</v>
      </c>
      <c r="JF30" s="603">
        <v>22958.400000000001</v>
      </c>
      <c r="JG30" s="603">
        <v>1304796.4900000002</v>
      </c>
      <c r="JH30" s="603">
        <v>80040.3</v>
      </c>
      <c r="JI30" s="603">
        <v>0</v>
      </c>
      <c r="JJ30" s="603">
        <v>10055.9</v>
      </c>
      <c r="JK30" s="603">
        <v>0</v>
      </c>
      <c r="JL30" s="603">
        <v>1348.95</v>
      </c>
      <c r="JM30" s="603">
        <v>318512.51</v>
      </c>
      <c r="JN30" s="603">
        <v>19348.879999999997</v>
      </c>
      <c r="JO30" s="603">
        <v>25.86</v>
      </c>
      <c r="JP30" s="603">
        <v>151077.71</v>
      </c>
      <c r="JQ30" s="603">
        <v>0</v>
      </c>
      <c r="JR30" s="603">
        <v>1505053.5</v>
      </c>
      <c r="JS30" s="603">
        <v>2060.34</v>
      </c>
      <c r="JT30" s="603">
        <v>2074839.9300000002</v>
      </c>
      <c r="JU30" s="603">
        <v>298736.46000000002</v>
      </c>
      <c r="JV30" s="603">
        <v>0</v>
      </c>
      <c r="JW30" s="603">
        <v>0</v>
      </c>
      <c r="JX30" s="603">
        <v>0</v>
      </c>
      <c r="JY30" s="603">
        <v>0</v>
      </c>
      <c r="JZ30" s="603">
        <v>40172.76</v>
      </c>
      <c r="KA30" s="603">
        <v>0</v>
      </c>
      <c r="KB30" s="603">
        <v>0</v>
      </c>
      <c r="KC30" s="603">
        <v>0</v>
      </c>
      <c r="KD30" s="603">
        <v>0</v>
      </c>
      <c r="KE30" s="603">
        <v>20537.440000000002</v>
      </c>
      <c r="KF30" s="603">
        <v>0</v>
      </c>
      <c r="KG30" s="603">
        <v>0</v>
      </c>
      <c r="KH30" s="603">
        <v>0</v>
      </c>
      <c r="KI30" s="603">
        <v>0</v>
      </c>
      <c r="KJ30" s="603">
        <v>443954.58</v>
      </c>
      <c r="KK30" s="603">
        <v>18444.64</v>
      </c>
      <c r="KL30" s="603">
        <v>0</v>
      </c>
      <c r="KM30" s="603">
        <v>0</v>
      </c>
      <c r="KN30" s="603">
        <v>1763.46</v>
      </c>
      <c r="KO30" s="603">
        <v>7566.79</v>
      </c>
      <c r="KP30" s="603">
        <v>13656.6</v>
      </c>
      <c r="KQ30" s="603">
        <v>284354.69</v>
      </c>
      <c r="KR30" s="603">
        <v>7077.26</v>
      </c>
      <c r="KS30" s="603">
        <v>234528.52000000002</v>
      </c>
      <c r="KT30" s="603">
        <v>210483.24000000002</v>
      </c>
      <c r="KU30" s="603">
        <v>66592.38</v>
      </c>
      <c r="KV30" s="603">
        <v>159518.35999999999</v>
      </c>
      <c r="KW30" s="603">
        <v>20565.900000000001</v>
      </c>
      <c r="KX30" s="603">
        <v>48337.36</v>
      </c>
      <c r="KY30" s="603">
        <v>333396.36</v>
      </c>
      <c r="KZ30" s="603">
        <v>162238.04999999999</v>
      </c>
      <c r="LA30" s="603">
        <v>0</v>
      </c>
      <c r="LB30" s="603">
        <v>6921.64</v>
      </c>
      <c r="LC30" s="603">
        <v>0</v>
      </c>
      <c r="LD30" s="603">
        <v>35293.800000000003</v>
      </c>
      <c r="LE30" s="603">
        <v>0</v>
      </c>
      <c r="LF30" s="603">
        <v>0</v>
      </c>
      <c r="LG30" s="603">
        <v>0</v>
      </c>
      <c r="LH30" s="603">
        <v>0</v>
      </c>
      <c r="LI30" s="603">
        <v>123420.15</v>
      </c>
      <c r="LJ30" s="603">
        <v>13319.33</v>
      </c>
      <c r="LK30" s="603">
        <v>25400.920000000002</v>
      </c>
      <c r="LL30" s="603">
        <v>557475.12</v>
      </c>
      <c r="LM30" s="603">
        <v>58357.36</v>
      </c>
      <c r="LN30" s="603">
        <v>0</v>
      </c>
      <c r="LO30" s="603">
        <v>0</v>
      </c>
      <c r="LP30" s="603">
        <v>0</v>
      </c>
      <c r="LQ30" s="603">
        <v>0</v>
      </c>
      <c r="LR30" s="603">
        <v>0</v>
      </c>
      <c r="LS30" s="603">
        <v>0</v>
      </c>
      <c r="LT30" s="603">
        <v>1968.4</v>
      </c>
      <c r="LU30" s="603">
        <v>0</v>
      </c>
      <c r="LV30" s="603">
        <v>0</v>
      </c>
      <c r="LW30" s="603">
        <v>2254340.9299999997</v>
      </c>
      <c r="LX30" s="603">
        <v>343006.98</v>
      </c>
      <c r="LY30" s="603">
        <v>4699440.72</v>
      </c>
      <c r="LZ30" s="603">
        <v>54684.51</v>
      </c>
      <c r="MA30" s="603">
        <v>50650.54</v>
      </c>
      <c r="MB30" s="603">
        <v>35820.32</v>
      </c>
      <c r="MC30" s="603">
        <v>14100.589999999998</v>
      </c>
      <c r="MD30" s="603">
        <v>0</v>
      </c>
      <c r="ME30" s="603">
        <v>33325.449999999997</v>
      </c>
      <c r="MF30" s="603">
        <v>17318.79</v>
      </c>
      <c r="MG30" s="603">
        <v>200852.08000000002</v>
      </c>
      <c r="MH30" s="603">
        <v>0</v>
      </c>
      <c r="MI30" s="603">
        <v>1625214.04</v>
      </c>
      <c r="MJ30" s="603">
        <v>83337.72</v>
      </c>
      <c r="MK30" s="603">
        <v>22603.949999999997</v>
      </c>
      <c r="ML30" s="603">
        <v>10414.26</v>
      </c>
      <c r="MM30" s="603">
        <v>23551.68</v>
      </c>
      <c r="MN30" s="603">
        <v>8120.26</v>
      </c>
      <c r="MO30" s="603">
        <v>45150.82</v>
      </c>
      <c r="MP30" s="603">
        <v>12439.740000000002</v>
      </c>
      <c r="MQ30" s="603">
        <v>53712.7</v>
      </c>
      <c r="MR30" s="603">
        <v>15753.94</v>
      </c>
      <c r="MS30" s="603">
        <v>13782.17</v>
      </c>
      <c r="MT30" s="603">
        <v>48424.45</v>
      </c>
      <c r="MU30" s="603">
        <v>568757.44000000006</v>
      </c>
      <c r="MV30" s="603">
        <v>0</v>
      </c>
      <c r="MW30" s="603">
        <v>50741.61</v>
      </c>
      <c r="MX30" s="603">
        <v>141564.4</v>
      </c>
      <c r="MY30" s="603">
        <v>0</v>
      </c>
      <c r="MZ30" s="603">
        <v>76490.840000000011</v>
      </c>
      <c r="NA30" s="603">
        <v>68231.459999999992</v>
      </c>
      <c r="NB30" s="603">
        <v>205937.56</v>
      </c>
      <c r="NC30" s="603">
        <v>125930.36000000002</v>
      </c>
      <c r="ND30" s="603">
        <v>6260.32</v>
      </c>
      <c r="NE30" s="603">
        <v>8725.1</v>
      </c>
      <c r="NF30" s="603">
        <v>1930948.33</v>
      </c>
      <c r="NG30" s="603">
        <v>309643.40000000002</v>
      </c>
      <c r="NH30" s="603">
        <v>42840.25</v>
      </c>
      <c r="NI30" s="603">
        <v>489678.02</v>
      </c>
      <c r="NJ30" s="603">
        <v>61373.85</v>
      </c>
      <c r="NK30" s="603">
        <v>55083.54</v>
      </c>
      <c r="NL30" s="603">
        <v>16412.03</v>
      </c>
      <c r="NM30" s="603">
        <v>0</v>
      </c>
      <c r="NN30" s="603">
        <v>83322</v>
      </c>
      <c r="NO30" s="603">
        <v>16097.21</v>
      </c>
      <c r="NP30" s="603">
        <v>28030.799999999999</v>
      </c>
      <c r="NQ30" s="603">
        <v>51057.299999999996</v>
      </c>
      <c r="NR30" s="603">
        <v>708321.74</v>
      </c>
      <c r="NS30" s="603">
        <v>29168.949999999997</v>
      </c>
      <c r="NT30" s="603">
        <v>54053.57</v>
      </c>
      <c r="NU30" s="603">
        <v>69929.73000000001</v>
      </c>
      <c r="NV30" s="603">
        <v>110313.54</v>
      </c>
      <c r="NW30" s="603">
        <v>5413.15</v>
      </c>
      <c r="NX30" s="603">
        <v>38807.240000000005</v>
      </c>
      <c r="NY30" s="603">
        <v>324902.84000000003</v>
      </c>
      <c r="NZ30" s="603">
        <v>50818.240000000005</v>
      </c>
      <c r="OA30" s="603">
        <v>3484910.95</v>
      </c>
      <c r="OB30" s="603">
        <v>21860.639999999999</v>
      </c>
      <c r="OC30" s="603">
        <v>5983.9500000000007</v>
      </c>
      <c r="OD30" s="603">
        <v>50176.520000000004</v>
      </c>
      <c r="OE30" s="603">
        <v>117037.32999999999</v>
      </c>
      <c r="OF30" s="603">
        <v>1044395.2300000001</v>
      </c>
      <c r="OG30" s="603">
        <v>230063.46</v>
      </c>
      <c r="OH30" s="603">
        <v>136078.67000000001</v>
      </c>
      <c r="OI30" s="603">
        <v>1068577.71</v>
      </c>
      <c r="OJ30" s="603">
        <v>134850.72</v>
      </c>
      <c r="OK30" s="603">
        <v>1504572.11</v>
      </c>
      <c r="OL30" s="603">
        <v>344063.32</v>
      </c>
      <c r="OM30" s="603">
        <v>58974.26</v>
      </c>
      <c r="ON30" s="603">
        <v>936923.3</v>
      </c>
      <c r="OO30" s="603">
        <v>2015483.88</v>
      </c>
      <c r="OP30" s="603">
        <v>592664.59</v>
      </c>
      <c r="OQ30" s="603">
        <v>0</v>
      </c>
      <c r="OR30" s="603">
        <v>27137.360000000001</v>
      </c>
      <c r="OS30" s="603">
        <v>14402.79</v>
      </c>
      <c r="OT30" s="603">
        <v>0</v>
      </c>
      <c r="OU30" s="603">
        <v>736393.10000000009</v>
      </c>
      <c r="OV30" s="603">
        <v>26990.62</v>
      </c>
      <c r="OW30" s="603">
        <v>25188.969999999998</v>
      </c>
      <c r="OX30" s="603">
        <v>39771.61</v>
      </c>
      <c r="OY30" s="603">
        <v>59144.21</v>
      </c>
      <c r="OZ30" s="603">
        <v>440153.51</v>
      </c>
      <c r="PA30" s="603">
        <v>48250</v>
      </c>
      <c r="PB30" s="603">
        <v>59717.049999999996</v>
      </c>
      <c r="PC30" s="603">
        <v>34867.24</v>
      </c>
      <c r="PD30" s="603">
        <v>1819988.4500000002</v>
      </c>
      <c r="PE30" s="603">
        <v>0</v>
      </c>
      <c r="PF30" s="603">
        <v>0</v>
      </c>
      <c r="PG30" s="603">
        <v>11534.46</v>
      </c>
      <c r="PH30" s="603">
        <v>649670.86</v>
      </c>
      <c r="PI30" s="603">
        <v>76386.41</v>
      </c>
      <c r="PJ30" s="603">
        <v>0</v>
      </c>
      <c r="PK30" s="603">
        <v>5328.08</v>
      </c>
      <c r="PL30" s="603">
        <v>8517.4499999999989</v>
      </c>
      <c r="PM30" s="603">
        <v>28574.16</v>
      </c>
      <c r="PN30" s="603">
        <v>132544.63</v>
      </c>
      <c r="PO30" s="603">
        <v>277752.06</v>
      </c>
      <c r="PP30" s="603">
        <v>45503.439999999995</v>
      </c>
      <c r="PQ30" s="603">
        <v>2597691.81</v>
      </c>
      <c r="PR30" s="603">
        <v>18763.07</v>
      </c>
      <c r="PS30" s="603">
        <v>6658.4699999999993</v>
      </c>
      <c r="PT30" s="603">
        <v>0</v>
      </c>
      <c r="PU30" s="603">
        <v>24870.53</v>
      </c>
      <c r="PV30" s="603">
        <v>624040.17000000004</v>
      </c>
      <c r="PW30" s="603">
        <v>0</v>
      </c>
      <c r="PX30" s="603">
        <v>7920.42</v>
      </c>
      <c r="PY30" s="603">
        <v>18.45</v>
      </c>
      <c r="PZ30" s="603">
        <v>1324934.1000000001</v>
      </c>
      <c r="QA30" s="603">
        <v>0</v>
      </c>
      <c r="QB30" s="603">
        <v>23158.800000000003</v>
      </c>
      <c r="QC30" s="603">
        <v>46098.16</v>
      </c>
      <c r="QD30" s="603">
        <v>7057.6399999999994</v>
      </c>
      <c r="QE30" s="603">
        <v>0</v>
      </c>
      <c r="QF30" s="603">
        <v>104585.11</v>
      </c>
      <c r="QG30" s="603">
        <v>13247.119999999999</v>
      </c>
      <c r="QH30" s="603">
        <v>2580.19</v>
      </c>
      <c r="QI30" s="603">
        <v>26578.95</v>
      </c>
      <c r="QJ30" s="603">
        <v>2765395.77</v>
      </c>
      <c r="QK30" s="603">
        <v>7520.4199999999992</v>
      </c>
      <c r="QL30" s="603">
        <v>6068.97</v>
      </c>
      <c r="QM30" s="603">
        <v>21981.239999999998</v>
      </c>
      <c r="QN30" s="603">
        <v>5036.7700000000004</v>
      </c>
      <c r="QO30" s="603">
        <v>431997.73</v>
      </c>
      <c r="QP30" s="603">
        <v>334815.11</v>
      </c>
      <c r="QQ30" s="603">
        <v>26410.55</v>
      </c>
      <c r="QR30" s="603">
        <v>11249.65</v>
      </c>
      <c r="QS30" s="603">
        <v>5740.17</v>
      </c>
      <c r="QT30" s="603">
        <v>190.08</v>
      </c>
      <c r="QU30" s="603">
        <v>1743.68</v>
      </c>
      <c r="QV30" s="603">
        <v>20433823.710000001</v>
      </c>
      <c r="QW30" s="603">
        <v>6454.82</v>
      </c>
      <c r="QX30" s="603">
        <v>17766.03</v>
      </c>
      <c r="QY30" s="603">
        <v>10461.18</v>
      </c>
      <c r="QZ30" s="603">
        <v>20529.55</v>
      </c>
      <c r="RA30" s="603">
        <v>257406.97</v>
      </c>
      <c r="RB30" s="603">
        <v>12317.630000000001</v>
      </c>
      <c r="RC30" s="603">
        <v>3937.2</v>
      </c>
      <c r="RD30" s="603">
        <v>21086.36</v>
      </c>
      <c r="RE30" s="603">
        <v>17427.580000000002</v>
      </c>
      <c r="RF30" s="603">
        <v>5653.87</v>
      </c>
      <c r="RG30" s="603">
        <v>11489.32</v>
      </c>
      <c r="RH30" s="603">
        <v>12271.23</v>
      </c>
      <c r="RI30" s="603">
        <v>28747.8</v>
      </c>
      <c r="RJ30" s="603">
        <v>10833.3</v>
      </c>
      <c r="RK30" s="603">
        <v>927.66</v>
      </c>
      <c r="RL30" s="603">
        <v>19944.57</v>
      </c>
      <c r="RM30" s="603">
        <v>140061.28</v>
      </c>
      <c r="RN30" s="603">
        <v>70135.750000000015</v>
      </c>
      <c r="RO30" s="603">
        <v>328067.68</v>
      </c>
      <c r="RP30" s="603">
        <v>4000.99</v>
      </c>
      <c r="RQ30" s="603">
        <v>28301.230000000003</v>
      </c>
      <c r="RR30" s="603">
        <v>52687.259999999995</v>
      </c>
      <c r="RS30" s="603">
        <v>21850.59</v>
      </c>
      <c r="RT30" s="603">
        <v>4143.29</v>
      </c>
      <c r="RU30" s="603">
        <v>163933.01999999999</v>
      </c>
      <c r="RV30" s="603">
        <v>42417.98</v>
      </c>
      <c r="RW30" s="603">
        <v>8408.98</v>
      </c>
      <c r="RX30" s="603">
        <v>42126.67</v>
      </c>
      <c r="RY30" s="603">
        <v>18654</v>
      </c>
      <c r="RZ30" s="603">
        <v>6857.67</v>
      </c>
      <c r="SA30" s="603">
        <v>125283.18</v>
      </c>
      <c r="SB30" s="603">
        <v>4720.22</v>
      </c>
      <c r="SC30" s="603">
        <v>3280313.1500000004</v>
      </c>
      <c r="SD30" s="603">
        <v>95344.829999999987</v>
      </c>
      <c r="SE30" s="603">
        <v>69959.08</v>
      </c>
      <c r="SF30" s="603">
        <v>59068.15</v>
      </c>
      <c r="SG30" s="603">
        <v>93694.15</v>
      </c>
      <c r="SH30" s="603">
        <v>137443.24</v>
      </c>
      <c r="SI30" s="603">
        <v>57579.89</v>
      </c>
      <c r="SJ30" s="603">
        <v>637962.05999999994</v>
      </c>
      <c r="SK30" s="603">
        <v>90844.92</v>
      </c>
      <c r="SL30" s="603">
        <v>386350.60000000003</v>
      </c>
      <c r="SM30" s="603">
        <v>160561.34</v>
      </c>
      <c r="SN30" s="603">
        <v>16094.49</v>
      </c>
      <c r="SO30" s="603">
        <v>436631.76</v>
      </c>
      <c r="SP30" s="603">
        <v>99030.71</v>
      </c>
      <c r="SQ30" s="603">
        <v>37114.840000000004</v>
      </c>
      <c r="SR30" s="603">
        <v>1026916.3799999999</v>
      </c>
      <c r="SS30" s="603">
        <v>293726.19</v>
      </c>
      <c r="ST30" s="603">
        <v>79146.44</v>
      </c>
      <c r="SU30" s="603">
        <v>141511.65</v>
      </c>
      <c r="SV30" s="603">
        <v>11185.41</v>
      </c>
      <c r="SW30" s="603">
        <v>2694933.9099999997</v>
      </c>
      <c r="SX30" s="603">
        <v>19707.080000000002</v>
      </c>
      <c r="SY30" s="603">
        <v>250806.47</v>
      </c>
      <c r="SZ30" s="603">
        <v>98383.12</v>
      </c>
      <c r="TA30" s="603">
        <v>15495.67</v>
      </c>
      <c r="TB30" s="603">
        <v>51011.679999999993</v>
      </c>
      <c r="TC30" s="603">
        <v>491619.01</v>
      </c>
      <c r="TD30" s="603">
        <v>165185.81</v>
      </c>
      <c r="TE30" s="603">
        <v>74786.84</v>
      </c>
      <c r="TF30" s="603">
        <v>46753.1</v>
      </c>
      <c r="TG30" s="603">
        <v>50273.9</v>
      </c>
      <c r="TH30" s="603">
        <v>83469.279999999999</v>
      </c>
      <c r="TI30" s="603">
        <v>36992.990000000005</v>
      </c>
      <c r="TJ30" s="603">
        <v>93589.439999999988</v>
      </c>
      <c r="TK30" s="603">
        <v>4719913.09</v>
      </c>
      <c r="TL30" s="603">
        <v>71663.520000000004</v>
      </c>
      <c r="TM30" s="603">
        <v>52443.35</v>
      </c>
      <c r="TN30" s="603">
        <v>605932.78</v>
      </c>
      <c r="TO30" s="603">
        <v>69488.67</v>
      </c>
      <c r="TP30" s="603">
        <v>56646.62</v>
      </c>
      <c r="TQ30" s="603">
        <v>16622.23</v>
      </c>
      <c r="TR30" s="603">
        <v>608004.76</v>
      </c>
      <c r="TS30" s="603">
        <v>35453.67</v>
      </c>
      <c r="TT30" s="603">
        <v>113147.52</v>
      </c>
      <c r="TU30" s="603">
        <v>78645.02</v>
      </c>
      <c r="TV30" s="603">
        <v>68991.23000000001</v>
      </c>
      <c r="TW30" s="603">
        <v>16693.43</v>
      </c>
      <c r="TX30" s="603">
        <v>96751.08</v>
      </c>
      <c r="TY30" s="603">
        <v>50277.440000000002</v>
      </c>
      <c r="TZ30" s="603">
        <v>14689.75</v>
      </c>
      <c r="UA30" s="603">
        <v>574451.54</v>
      </c>
      <c r="UB30" s="603">
        <v>31540.91</v>
      </c>
      <c r="UC30" s="603">
        <v>3426464.54</v>
      </c>
      <c r="UD30" s="603">
        <v>841978.05</v>
      </c>
      <c r="UE30" s="603">
        <v>52595.61</v>
      </c>
      <c r="UF30" s="603">
        <v>134875.66</v>
      </c>
      <c r="UG30" s="603">
        <v>709954.71</v>
      </c>
      <c r="UH30" s="603">
        <v>19137.03</v>
      </c>
      <c r="UI30" s="603">
        <v>10489.849999999999</v>
      </c>
      <c r="UJ30" s="603">
        <v>158267.18000000002</v>
      </c>
      <c r="UK30" s="603">
        <v>210991.46</v>
      </c>
      <c r="UL30" s="603">
        <v>1573940.96</v>
      </c>
      <c r="UM30" s="603">
        <v>297200.23</v>
      </c>
      <c r="UN30" s="603">
        <v>75276.12</v>
      </c>
      <c r="UO30" s="603">
        <v>168383.5</v>
      </c>
      <c r="UP30" s="603">
        <v>182104.90999999997</v>
      </c>
      <c r="UQ30" s="603">
        <v>319340.23</v>
      </c>
      <c r="UR30" s="603">
        <v>3936687.9399999995</v>
      </c>
      <c r="US30" s="603">
        <v>49859.82</v>
      </c>
      <c r="UT30" s="603">
        <v>173004.38999999998</v>
      </c>
      <c r="UU30" s="603">
        <v>1566715.25</v>
      </c>
      <c r="UV30" s="603">
        <v>31176</v>
      </c>
      <c r="UW30" s="603">
        <v>157352.96999999997</v>
      </c>
      <c r="UX30" s="603">
        <v>487742.73</v>
      </c>
      <c r="UY30" s="603">
        <v>37618.54</v>
      </c>
      <c r="UZ30" s="603">
        <v>270438.14</v>
      </c>
      <c r="VA30" s="603">
        <v>206619.68</v>
      </c>
      <c r="VB30" s="603">
        <v>235444.45</v>
      </c>
      <c r="VC30" s="603">
        <v>231083.15</v>
      </c>
      <c r="VD30" s="603">
        <v>440784.19999999995</v>
      </c>
      <c r="VE30" s="603">
        <v>268733.88</v>
      </c>
      <c r="VF30" s="603">
        <v>7480.6900000000005</v>
      </c>
      <c r="VG30" s="603">
        <v>56885.91</v>
      </c>
      <c r="VH30" s="603">
        <v>49759.799999999996</v>
      </c>
      <c r="VI30" s="603">
        <v>28292.55</v>
      </c>
      <c r="VJ30" s="603">
        <v>360719.54</v>
      </c>
      <c r="VK30" s="603">
        <v>11538.17</v>
      </c>
      <c r="VL30" s="603">
        <v>61009.36</v>
      </c>
      <c r="VM30" s="603">
        <v>121679.56</v>
      </c>
      <c r="VN30" s="603">
        <v>1437774.8399999999</v>
      </c>
      <c r="VO30" s="603">
        <v>23775.659999999996</v>
      </c>
      <c r="VP30" s="603">
        <v>33792.990000000005</v>
      </c>
      <c r="VQ30" s="603">
        <v>82976.63</v>
      </c>
      <c r="VR30" s="603">
        <v>141354.32</v>
      </c>
      <c r="VS30" s="603">
        <v>46968.3</v>
      </c>
      <c r="VT30" s="603">
        <v>49486.270000000004</v>
      </c>
      <c r="VU30" s="603">
        <v>75035.839999999997</v>
      </c>
      <c r="VV30" s="603">
        <v>65824.509999999995</v>
      </c>
      <c r="VW30" s="603">
        <v>148976.32999999999</v>
      </c>
      <c r="VX30" s="603">
        <v>85055.91</v>
      </c>
      <c r="VY30" s="603">
        <v>74177.95</v>
      </c>
      <c r="VZ30" s="603">
        <v>26306.65</v>
      </c>
      <c r="WA30" s="603">
        <v>291982.86</v>
      </c>
      <c r="WB30" s="603">
        <v>16683.309999999998</v>
      </c>
      <c r="WC30" s="603">
        <v>7977760.1600000001</v>
      </c>
      <c r="WD30" s="603">
        <v>22210.41</v>
      </c>
      <c r="WE30" s="603">
        <v>45712.259999999995</v>
      </c>
      <c r="WF30" s="603">
        <v>1156148.75</v>
      </c>
      <c r="WG30" s="603">
        <v>6392.8</v>
      </c>
      <c r="WH30" s="603">
        <v>5398.61</v>
      </c>
      <c r="WI30" s="603">
        <v>52102.880000000005</v>
      </c>
      <c r="WJ30" s="603">
        <v>819056.14</v>
      </c>
      <c r="WK30" s="603">
        <v>14716.36</v>
      </c>
      <c r="WL30" s="603">
        <v>38697.200000000004</v>
      </c>
      <c r="WM30" s="603">
        <v>93980.62</v>
      </c>
      <c r="WN30" s="603">
        <v>206680.99</v>
      </c>
      <c r="WO30" s="603">
        <v>59241.98</v>
      </c>
      <c r="WP30" s="603">
        <v>3130455.8400000003</v>
      </c>
      <c r="WQ30" s="603">
        <v>96979.079999999987</v>
      </c>
      <c r="WR30" s="603">
        <v>14062.7</v>
      </c>
      <c r="WS30" s="603">
        <v>9334.2999999999993</v>
      </c>
      <c r="WT30" s="603">
        <v>58695.840000000004</v>
      </c>
      <c r="WU30" s="603">
        <v>21947.7</v>
      </c>
      <c r="WV30" s="603">
        <v>30451.199999999997</v>
      </c>
      <c r="WW30" s="603">
        <v>457467.43999999994</v>
      </c>
      <c r="WX30" s="603">
        <v>7197.5599999999995</v>
      </c>
      <c r="WY30" s="603">
        <v>0</v>
      </c>
      <c r="WZ30" s="603">
        <v>20864.560000000001</v>
      </c>
      <c r="XA30" s="603">
        <v>14561.760000000002</v>
      </c>
      <c r="XB30" s="603">
        <v>0</v>
      </c>
      <c r="XC30" s="603">
        <v>0</v>
      </c>
      <c r="XD30" s="603">
        <v>7172.9699999999993</v>
      </c>
      <c r="XE30" s="603">
        <v>911874.81</v>
      </c>
      <c r="XF30" s="603">
        <v>44540.52</v>
      </c>
      <c r="XG30" s="603">
        <v>5010.24</v>
      </c>
      <c r="XH30" s="603">
        <v>0</v>
      </c>
      <c r="XI30" s="603">
        <v>20551.580000000002</v>
      </c>
      <c r="XJ30" s="603">
        <v>797320.56</v>
      </c>
      <c r="XK30" s="603">
        <v>89569.95</v>
      </c>
      <c r="XL30" s="603">
        <v>47476.920000000006</v>
      </c>
      <c r="XM30" s="603">
        <v>569445.34</v>
      </c>
      <c r="XN30" s="603">
        <v>54765.43</v>
      </c>
      <c r="XO30" s="603">
        <v>87688.62</v>
      </c>
      <c r="XP30" s="603">
        <v>170755.79</v>
      </c>
      <c r="XQ30" s="603">
        <v>76594.87</v>
      </c>
      <c r="XR30" s="603">
        <v>28700.82</v>
      </c>
      <c r="XS30" s="603">
        <v>101431.47</v>
      </c>
      <c r="XT30" s="603">
        <v>116619.31999999999</v>
      </c>
      <c r="XU30" s="603">
        <v>31288.050000000003</v>
      </c>
      <c r="XV30" s="603">
        <v>6564.18</v>
      </c>
      <c r="XW30" s="603">
        <v>63981.700000000004</v>
      </c>
      <c r="XX30" s="603">
        <v>45540.22</v>
      </c>
      <c r="XY30" s="603">
        <v>40197.31</v>
      </c>
      <c r="XZ30" s="603">
        <v>28996.71</v>
      </c>
      <c r="YA30" s="603">
        <v>41453.240000000005</v>
      </c>
      <c r="YB30" s="603">
        <v>10231.290000000001</v>
      </c>
      <c r="YC30" s="603">
        <v>46063.16</v>
      </c>
      <c r="YD30" s="603">
        <v>20481.27</v>
      </c>
      <c r="YE30" s="603">
        <v>4688.1000000000004</v>
      </c>
      <c r="YF30" s="603">
        <v>19812.8</v>
      </c>
      <c r="YG30" s="603">
        <v>1282639.72</v>
      </c>
      <c r="YH30" s="603">
        <v>12702.73</v>
      </c>
      <c r="YI30" s="603">
        <v>95595.171000000002</v>
      </c>
      <c r="YJ30" s="603">
        <v>36142.21</v>
      </c>
      <c r="YK30" s="603">
        <v>130940.15599999999</v>
      </c>
      <c r="YL30" s="603">
        <v>42100.39</v>
      </c>
      <c r="YM30" s="603">
        <v>93328.110000000015</v>
      </c>
      <c r="YN30" s="603">
        <v>33577.369999999995</v>
      </c>
      <c r="YO30" s="603">
        <v>105873.38</v>
      </c>
      <c r="YP30" s="603">
        <v>161702.50999999998</v>
      </c>
      <c r="YQ30" s="603">
        <v>103220.85</v>
      </c>
      <c r="YR30" s="603">
        <v>91587.760000000009</v>
      </c>
      <c r="YS30" s="603">
        <v>28851.040000000001</v>
      </c>
      <c r="YT30" s="603">
        <v>21335.03</v>
      </c>
      <c r="YU30" s="603">
        <v>16250.640000000001</v>
      </c>
      <c r="YV30" s="603">
        <v>67170</v>
      </c>
      <c r="YW30" s="603">
        <v>9591.0600000000013</v>
      </c>
      <c r="YX30" s="603">
        <v>881204.89</v>
      </c>
      <c r="YY30" s="603">
        <v>79574.600000000006</v>
      </c>
      <c r="YZ30" s="603">
        <v>363685.23</v>
      </c>
      <c r="ZA30" s="603">
        <v>24303.67</v>
      </c>
      <c r="ZB30" s="603">
        <v>296135.57</v>
      </c>
      <c r="ZC30" s="603">
        <v>38481.33</v>
      </c>
      <c r="ZD30" s="603">
        <v>260742.93000000002</v>
      </c>
      <c r="ZE30" s="603">
        <v>1415690.42</v>
      </c>
      <c r="ZF30" s="603">
        <v>14534.61</v>
      </c>
      <c r="ZG30" s="603">
        <v>123258.31999999999</v>
      </c>
      <c r="ZH30" s="603">
        <v>36633.392500000002</v>
      </c>
      <c r="ZI30" s="603">
        <v>16340.350000000002</v>
      </c>
      <c r="ZJ30" s="603">
        <v>17188.071199999998</v>
      </c>
      <c r="ZK30" s="603">
        <v>4926.9799999999996</v>
      </c>
      <c r="ZL30" s="603">
        <v>17200.190000000002</v>
      </c>
      <c r="ZM30" s="603">
        <v>66141.084000000003</v>
      </c>
      <c r="ZN30" s="603">
        <v>2440526.27</v>
      </c>
      <c r="ZO30" s="603">
        <v>221.94</v>
      </c>
      <c r="ZP30" s="603">
        <v>70230.959999999992</v>
      </c>
      <c r="ZQ30" s="603">
        <v>192610.99</v>
      </c>
      <c r="ZR30" s="603">
        <v>148680.67000000001</v>
      </c>
      <c r="ZS30" s="603">
        <v>8446.1</v>
      </c>
      <c r="ZT30" s="603">
        <v>79978.679999999993</v>
      </c>
      <c r="ZU30" s="603">
        <v>150635.46</v>
      </c>
      <c r="ZV30" s="603">
        <v>47221.55</v>
      </c>
      <c r="ZW30" s="603">
        <v>143977.35</v>
      </c>
      <c r="ZX30" s="603">
        <v>1784.31</v>
      </c>
      <c r="ZY30" s="603">
        <v>95895.35</v>
      </c>
      <c r="ZZ30" s="603">
        <v>37025.009999999995</v>
      </c>
      <c r="AAA30" s="603">
        <v>42440.58</v>
      </c>
      <c r="AAB30" s="603">
        <v>2794.59</v>
      </c>
      <c r="AAC30" s="603">
        <v>62367.850000000006</v>
      </c>
      <c r="AAD30" s="603">
        <v>46674.46</v>
      </c>
      <c r="AAE30" s="603">
        <v>2000.02</v>
      </c>
      <c r="AAF30" s="603">
        <v>49625.03</v>
      </c>
      <c r="AAG30" s="603">
        <v>61538.91</v>
      </c>
      <c r="AAH30" s="603">
        <v>10162.549999999999</v>
      </c>
      <c r="AAI30" s="603">
        <v>2113.7200000000003</v>
      </c>
      <c r="AAJ30" s="603">
        <v>106878.9</v>
      </c>
      <c r="AAK30" s="603">
        <v>37648.960000000006</v>
      </c>
      <c r="AAL30" s="603">
        <v>26282.05</v>
      </c>
      <c r="AAM30" s="603">
        <v>46596.33</v>
      </c>
      <c r="AAN30" s="603">
        <v>17134.559999999998</v>
      </c>
      <c r="AAO30" s="603">
        <v>33615.079999999994</v>
      </c>
      <c r="AAP30" s="603">
        <v>9146.6200000000008</v>
      </c>
      <c r="AAQ30" s="603">
        <v>2902788.47</v>
      </c>
      <c r="AAR30" s="603">
        <v>0</v>
      </c>
      <c r="AAS30" s="603">
        <v>33071.51</v>
      </c>
      <c r="AAT30" s="603">
        <v>1130.81</v>
      </c>
      <c r="AAU30" s="603">
        <v>77500.010000000009</v>
      </c>
      <c r="AAV30" s="603">
        <v>25992.37</v>
      </c>
      <c r="AAW30" s="603">
        <v>49.54</v>
      </c>
      <c r="AAX30" s="603">
        <v>151674.30000000002</v>
      </c>
      <c r="AAY30" s="603">
        <v>736044.82</v>
      </c>
      <c r="AAZ30" s="603">
        <v>32068.360000000004</v>
      </c>
      <c r="ABA30" s="603">
        <v>1074.68</v>
      </c>
      <c r="ABB30" s="603">
        <v>79230.67</v>
      </c>
      <c r="ABC30" s="603">
        <v>192695.93</v>
      </c>
      <c r="ABD30" s="603">
        <v>2507.46</v>
      </c>
      <c r="ABE30" s="603">
        <v>23401.14</v>
      </c>
      <c r="ABF30" s="603">
        <v>2761.39</v>
      </c>
      <c r="ABG30" s="603">
        <v>243.36</v>
      </c>
      <c r="ABH30" s="603">
        <v>7100.33</v>
      </c>
      <c r="ABI30" s="603">
        <v>5881.47</v>
      </c>
      <c r="ABJ30" s="603">
        <v>578759.81999999995</v>
      </c>
      <c r="ABK30" s="603">
        <v>240786.36</v>
      </c>
      <c r="ABL30" s="603">
        <v>170110.2</v>
      </c>
      <c r="ABM30" s="603">
        <v>79980.47</v>
      </c>
      <c r="ABN30" s="603">
        <v>7833.8499999999995</v>
      </c>
      <c r="ABO30" s="603">
        <v>1231.32</v>
      </c>
      <c r="ABP30" s="603">
        <v>0</v>
      </c>
      <c r="ABQ30" s="603">
        <v>0</v>
      </c>
      <c r="ABR30" s="603">
        <v>380.88</v>
      </c>
      <c r="ABS30" s="603">
        <v>0</v>
      </c>
      <c r="ABT30" s="603">
        <v>0</v>
      </c>
      <c r="ABU30" s="603">
        <v>0</v>
      </c>
      <c r="ABV30" s="603">
        <v>0</v>
      </c>
      <c r="ABW30" s="603">
        <v>0</v>
      </c>
      <c r="ABX30" s="603">
        <v>0</v>
      </c>
      <c r="ABY30" s="603">
        <v>0</v>
      </c>
      <c r="ABZ30" s="603">
        <v>685878.78999999992</v>
      </c>
      <c r="ACA30" s="603">
        <v>76407.02</v>
      </c>
      <c r="ACB30" s="603">
        <v>100219.03</v>
      </c>
      <c r="ACC30" s="603">
        <v>21314.269999999997</v>
      </c>
      <c r="ACD30" s="603">
        <v>36348.730000000003</v>
      </c>
      <c r="ACE30" s="603">
        <v>1736994.34</v>
      </c>
      <c r="ACF30" s="603">
        <v>0</v>
      </c>
      <c r="ACG30" s="603">
        <v>304678.38</v>
      </c>
      <c r="ACH30" s="603">
        <v>34026.46</v>
      </c>
      <c r="ACI30" s="603">
        <v>0</v>
      </c>
      <c r="ACJ30" s="603">
        <v>47172.2</v>
      </c>
      <c r="ACK30" s="603">
        <v>578853.74</v>
      </c>
      <c r="ACL30" s="603">
        <v>0</v>
      </c>
      <c r="ACM30" s="603">
        <v>4378.4799999999996</v>
      </c>
      <c r="ACN30" s="603">
        <v>0</v>
      </c>
      <c r="ACO30" s="603">
        <v>0</v>
      </c>
      <c r="ACP30" s="603">
        <v>0</v>
      </c>
      <c r="ACQ30" s="603">
        <v>0</v>
      </c>
      <c r="ACR30" s="603">
        <v>4068876.92</v>
      </c>
      <c r="ACS30" s="603">
        <v>308860.55</v>
      </c>
      <c r="ACT30" s="603">
        <v>0</v>
      </c>
      <c r="ACU30" s="603">
        <v>0</v>
      </c>
      <c r="ACV30" s="603">
        <v>534958.30000000005</v>
      </c>
      <c r="ACW30" s="603">
        <v>0</v>
      </c>
      <c r="ACX30" s="603">
        <v>0</v>
      </c>
      <c r="ACY30" s="603">
        <v>0</v>
      </c>
      <c r="ACZ30" s="603">
        <v>179373.91999999998</v>
      </c>
      <c r="ADA30" s="603">
        <v>0</v>
      </c>
      <c r="ADB30" s="603">
        <v>0</v>
      </c>
      <c r="ADC30" s="603">
        <v>0</v>
      </c>
      <c r="ADD30" s="603">
        <v>0</v>
      </c>
      <c r="ADE30" s="603">
        <v>0</v>
      </c>
      <c r="ADF30" s="603">
        <v>184775.24</v>
      </c>
      <c r="ADG30" s="603">
        <v>0</v>
      </c>
      <c r="ADH30" s="603">
        <v>870128.65</v>
      </c>
      <c r="ADI30" s="603">
        <v>214652.05</v>
      </c>
      <c r="ADJ30" s="603">
        <v>0</v>
      </c>
      <c r="ADK30" s="603">
        <v>43859.18</v>
      </c>
      <c r="ADL30" s="603">
        <v>1607801.16</v>
      </c>
      <c r="ADM30" s="603">
        <v>2342213.25</v>
      </c>
      <c r="ADN30" s="603">
        <v>44305.31</v>
      </c>
      <c r="ADO30" s="603">
        <v>22061.53</v>
      </c>
      <c r="ADP30" s="603">
        <v>134984.37000000002</v>
      </c>
      <c r="ADQ30" s="603">
        <v>3579586.9</v>
      </c>
      <c r="ADR30" s="603">
        <v>0</v>
      </c>
      <c r="ADS30" s="603">
        <v>0</v>
      </c>
      <c r="ADT30" s="603">
        <v>0</v>
      </c>
      <c r="ADU30" s="603">
        <v>64445.08</v>
      </c>
      <c r="ADV30" s="603">
        <v>11016.6</v>
      </c>
      <c r="ADW30" s="603">
        <v>5037</v>
      </c>
      <c r="ADX30" s="603">
        <v>216047.76</v>
      </c>
      <c r="ADY30" s="603">
        <v>323468.71000000002</v>
      </c>
      <c r="ADZ30" s="603">
        <v>580922.23</v>
      </c>
      <c r="AEA30" s="603">
        <v>6464859.1999999993</v>
      </c>
      <c r="AEB30" s="603">
        <v>188591.35999999999</v>
      </c>
      <c r="AEC30" s="603">
        <v>73539.540000000008</v>
      </c>
      <c r="AED30" s="603">
        <v>30497.96</v>
      </c>
      <c r="AEE30" s="603">
        <v>165760.51999999999</v>
      </c>
      <c r="AEF30" s="603">
        <v>171066.52000000002</v>
      </c>
      <c r="AEG30" s="603">
        <v>533986.49999999988</v>
      </c>
      <c r="AEH30" s="603">
        <v>101568.73999999999</v>
      </c>
      <c r="AEI30" s="603">
        <v>223774.84999999998</v>
      </c>
      <c r="AEJ30" s="603">
        <v>16791.34</v>
      </c>
      <c r="AEK30" s="603">
        <v>1106.3600000000001</v>
      </c>
      <c r="AEL30" s="603">
        <v>67842.880000000005</v>
      </c>
      <c r="AEM30" s="603">
        <v>177988.9</v>
      </c>
      <c r="AEN30" s="603">
        <v>120294.17000000001</v>
      </c>
      <c r="AEO30" s="603">
        <v>38893.199999999997</v>
      </c>
      <c r="AEP30" s="603">
        <v>811821.15</v>
      </c>
      <c r="AEQ30" s="603">
        <v>14011.12</v>
      </c>
      <c r="AER30" s="603">
        <v>0</v>
      </c>
      <c r="AES30" s="603">
        <v>0</v>
      </c>
      <c r="AET30" s="603">
        <v>221979.94</v>
      </c>
      <c r="AEU30" s="603">
        <v>386347.98</v>
      </c>
      <c r="AEV30" s="603">
        <v>15413.560000000001</v>
      </c>
      <c r="AEW30" s="603">
        <v>53065.79</v>
      </c>
      <c r="AEX30" s="603">
        <v>6685.8</v>
      </c>
      <c r="AEY30" s="603">
        <v>12877.6</v>
      </c>
      <c r="AEZ30" s="603">
        <v>92263.51</v>
      </c>
      <c r="AFA30" s="603">
        <v>19112.309999999998</v>
      </c>
      <c r="AFB30" s="603">
        <v>2467.0700000000002</v>
      </c>
      <c r="AFC30" s="603">
        <v>28864.92</v>
      </c>
      <c r="AFD30" s="603">
        <v>13885.46</v>
      </c>
      <c r="AFE30" s="603">
        <v>92646.07</v>
      </c>
      <c r="AFF30" s="603">
        <v>30773.24</v>
      </c>
      <c r="AFG30" s="603">
        <v>38397.42</v>
      </c>
      <c r="AFH30" s="603">
        <v>6988.6500000000005</v>
      </c>
      <c r="AFI30" s="603">
        <v>28783.660000000003</v>
      </c>
      <c r="AFJ30" s="603">
        <v>3175.5699999999997</v>
      </c>
      <c r="AFK30" s="603">
        <v>5128.3500000000004</v>
      </c>
      <c r="AFL30" s="603">
        <v>707.74</v>
      </c>
      <c r="AFM30" s="603">
        <v>1832.33</v>
      </c>
      <c r="AFN30" s="603">
        <v>7791.05</v>
      </c>
      <c r="AFO30" s="603">
        <v>93290.36</v>
      </c>
      <c r="AFP30" s="603">
        <v>3027.15</v>
      </c>
      <c r="AFQ30" s="603">
        <v>4588.4399999999996</v>
      </c>
      <c r="AFR30" s="603">
        <v>209366.00599999999</v>
      </c>
      <c r="AFS30" s="603">
        <v>13567.46</v>
      </c>
      <c r="AFT30" s="603">
        <v>51686.52</v>
      </c>
      <c r="AFU30" s="603">
        <v>18532.310000000001</v>
      </c>
      <c r="AFV30" s="603">
        <v>18104.68</v>
      </c>
      <c r="AFW30" s="603">
        <v>26623.909999999996</v>
      </c>
      <c r="AFX30" s="603">
        <v>53353.65</v>
      </c>
      <c r="AFY30" s="603">
        <v>2517.36</v>
      </c>
      <c r="AFZ30" s="603">
        <v>23145.43</v>
      </c>
      <c r="AGA30" s="603">
        <v>5796.62</v>
      </c>
      <c r="AGB30" s="603">
        <v>38566.14</v>
      </c>
      <c r="AGC30" s="603">
        <v>27894.95</v>
      </c>
      <c r="AGD30" s="603">
        <v>490569</v>
      </c>
      <c r="AGE30" s="603">
        <v>12373</v>
      </c>
      <c r="AGF30" s="603">
        <v>18868.419999999998</v>
      </c>
      <c r="AGG30" s="603">
        <v>17889.73</v>
      </c>
      <c r="AGH30" s="603">
        <v>281859.49</v>
      </c>
      <c r="AGI30" s="603">
        <v>2980.4799999999996</v>
      </c>
      <c r="AGJ30" s="603">
        <v>3391.76</v>
      </c>
      <c r="AGK30" s="603">
        <v>36239.68</v>
      </c>
      <c r="AGL30" s="603">
        <v>6094.3</v>
      </c>
      <c r="AGM30" s="603">
        <v>40114.15</v>
      </c>
      <c r="AGN30" s="603">
        <v>2372.48</v>
      </c>
      <c r="AGO30" s="603">
        <v>313363.93</v>
      </c>
      <c r="AGP30" s="603">
        <v>203763.37</v>
      </c>
      <c r="AGQ30" s="603">
        <v>3374.85</v>
      </c>
      <c r="AGR30" s="603">
        <v>1981.51</v>
      </c>
      <c r="AGS30" s="603">
        <v>1622.22</v>
      </c>
      <c r="AGT30" s="603">
        <v>17304.09</v>
      </c>
      <c r="AGU30" s="603">
        <v>808.89</v>
      </c>
      <c r="AGV30" s="603">
        <v>1203.99</v>
      </c>
      <c r="AGW30" s="603">
        <v>722925.17999999993</v>
      </c>
      <c r="AGX30" s="603">
        <v>279249.52999999997</v>
      </c>
      <c r="AGY30" s="603">
        <v>24060.03</v>
      </c>
      <c r="AGZ30" s="603">
        <v>36122.14</v>
      </c>
      <c r="AHA30" s="603">
        <v>60659.789999999994</v>
      </c>
      <c r="AHB30" s="603">
        <v>24436.979999999996</v>
      </c>
      <c r="AHC30" s="603">
        <v>31386.649999999998</v>
      </c>
      <c r="AHD30" s="603">
        <v>14407.25</v>
      </c>
      <c r="AHE30" s="603">
        <v>8640.41</v>
      </c>
      <c r="AHF30" s="603">
        <v>59530.23</v>
      </c>
      <c r="AHG30" s="603">
        <v>49106.05</v>
      </c>
      <c r="AHH30" s="603">
        <v>14744.34</v>
      </c>
      <c r="AHI30" s="603">
        <v>18173.09</v>
      </c>
      <c r="AHJ30" s="603">
        <v>51121.67</v>
      </c>
      <c r="AHK30" s="603">
        <v>12597.55</v>
      </c>
      <c r="AHL30" s="603">
        <v>55142.239999999998</v>
      </c>
      <c r="AHM30" s="603">
        <v>35226.230000000003</v>
      </c>
      <c r="AHN30" s="603">
        <v>389726.85</v>
      </c>
      <c r="AHO30" s="603">
        <v>43635.56</v>
      </c>
      <c r="AHP30" s="603">
        <v>37062.949999999997</v>
      </c>
      <c r="AHQ30" s="603">
        <v>17767.690000000002</v>
      </c>
      <c r="AHR30" s="603">
        <v>34853.56</v>
      </c>
      <c r="AHS30" s="603">
        <v>12596.88</v>
      </c>
      <c r="AHT30" s="603">
        <v>29193.350000000002</v>
      </c>
      <c r="AHU30" s="603">
        <v>0</v>
      </c>
      <c r="AHV30" s="603">
        <v>0</v>
      </c>
      <c r="AHW30" s="603">
        <f t="shared" si="16"/>
        <v>246406175.05070004</v>
      </c>
    </row>
    <row r="31" spans="1:913" x14ac:dyDescent="0.6">
      <c r="A31" s="601">
        <v>30</v>
      </c>
      <c r="B31" s="261" t="s">
        <v>41</v>
      </c>
      <c r="C31" s="260" t="s">
        <v>42</v>
      </c>
      <c r="D31" s="603">
        <v>70386281.659999996</v>
      </c>
      <c r="E31" s="603">
        <v>42222777.700000003</v>
      </c>
      <c r="F31" s="603">
        <v>56804561.189999998</v>
      </c>
      <c r="G31" s="603">
        <v>12625559.379999999</v>
      </c>
      <c r="H31" s="603">
        <v>28758199.77</v>
      </c>
      <c r="I31" s="603">
        <v>15664239.629999999</v>
      </c>
      <c r="J31" s="603">
        <v>45921137.409999996</v>
      </c>
      <c r="K31" s="603">
        <v>45343120.980000004</v>
      </c>
      <c r="L31" s="603">
        <v>25505125.529999997</v>
      </c>
      <c r="M31" s="603">
        <v>18340841.059999999</v>
      </c>
      <c r="N31" s="603">
        <v>13925872.879999999</v>
      </c>
      <c r="O31" s="603">
        <v>14320004.83</v>
      </c>
      <c r="P31" s="603">
        <v>34883710.879999995</v>
      </c>
      <c r="Q31" s="603">
        <v>12224774.08</v>
      </c>
      <c r="R31" s="603">
        <v>8849909.1699999999</v>
      </c>
      <c r="S31" s="603">
        <v>26107293.41</v>
      </c>
      <c r="T31" s="603">
        <v>25849362.300000001</v>
      </c>
      <c r="U31" s="603">
        <v>6874113.2300000004</v>
      </c>
      <c r="V31" s="603">
        <v>150979.45000000001</v>
      </c>
      <c r="W31" s="603">
        <v>142517905.79000002</v>
      </c>
      <c r="X31" s="603">
        <v>13689842.690000001</v>
      </c>
      <c r="Y31" s="603">
        <v>11636770.890000001</v>
      </c>
      <c r="Z31" s="603">
        <v>36308417.519999996</v>
      </c>
      <c r="AA31" s="603">
        <v>31095853.979999997</v>
      </c>
      <c r="AB31" s="603">
        <v>40897059.760000005</v>
      </c>
      <c r="AC31" s="603">
        <v>8537891.6500000004</v>
      </c>
      <c r="AD31" s="603">
        <v>17244178.170000002</v>
      </c>
      <c r="AE31" s="603">
        <v>28628028.27</v>
      </c>
      <c r="AF31" s="603">
        <v>20787958.990000002</v>
      </c>
      <c r="AG31" s="603">
        <v>20797243.289999999</v>
      </c>
      <c r="AH31" s="603">
        <v>33399953.759999998</v>
      </c>
      <c r="AI31" s="603">
        <v>46793987.629999995</v>
      </c>
      <c r="AJ31" s="603">
        <v>19053411.530000001</v>
      </c>
      <c r="AK31" s="603">
        <v>15011455.039999999</v>
      </c>
      <c r="AL31" s="603">
        <v>4242564.55</v>
      </c>
      <c r="AM31" s="603">
        <v>15886356.300000001</v>
      </c>
      <c r="AN31" s="603">
        <v>19515646.109999999</v>
      </c>
      <c r="AO31" s="603">
        <v>13091977.67</v>
      </c>
      <c r="AP31" s="603">
        <v>14742977.529999999</v>
      </c>
      <c r="AQ31" s="603">
        <v>10465597.16</v>
      </c>
      <c r="AR31" s="603">
        <v>11379201.25</v>
      </c>
      <c r="AS31" s="603">
        <v>7042472.3600000003</v>
      </c>
      <c r="AT31" s="603">
        <v>3322271.6399999997</v>
      </c>
      <c r="AU31" s="603">
        <v>15915947.719999999</v>
      </c>
      <c r="AV31" s="603">
        <v>7699351.3600000003</v>
      </c>
      <c r="AW31" s="603">
        <v>5770199.8199999994</v>
      </c>
      <c r="AX31" s="603">
        <v>4032853.91</v>
      </c>
      <c r="AY31" s="603">
        <v>23647440.369999997</v>
      </c>
      <c r="AZ31" s="603">
        <v>24809477.719999999</v>
      </c>
      <c r="BA31" s="603">
        <v>7334489.8499999996</v>
      </c>
      <c r="BB31" s="603">
        <v>4435177.5</v>
      </c>
      <c r="BC31" s="603">
        <v>1957084.45</v>
      </c>
      <c r="BD31" s="603">
        <v>2361675.3899999997</v>
      </c>
      <c r="BE31" s="603">
        <v>1416960</v>
      </c>
      <c r="BF31" s="603">
        <v>5442990.3399999999</v>
      </c>
      <c r="BG31" s="603">
        <v>11716011.35</v>
      </c>
      <c r="BH31" s="603">
        <v>3614850.4299999997</v>
      </c>
      <c r="BI31" s="603">
        <v>3094698.79</v>
      </c>
      <c r="BJ31" s="603">
        <v>19590176.480000004</v>
      </c>
      <c r="BK31" s="603">
        <v>3458906.3499999996</v>
      </c>
      <c r="BL31" s="603">
        <v>18318089.940000001</v>
      </c>
      <c r="BM31" s="603">
        <v>3922289.25</v>
      </c>
      <c r="BN31" s="603">
        <v>25548464.620000001</v>
      </c>
      <c r="BO31" s="603">
        <v>19927264.75</v>
      </c>
      <c r="BP31" s="603">
        <v>7640491.1399999997</v>
      </c>
      <c r="BQ31" s="603">
        <v>7702463.75</v>
      </c>
      <c r="BR31" s="603">
        <v>3803637.15</v>
      </c>
      <c r="BS31" s="603">
        <v>26021232.280000001</v>
      </c>
      <c r="BT31" s="603">
        <v>24304426.510000002</v>
      </c>
      <c r="BU31" s="603">
        <v>27682524.630000003</v>
      </c>
      <c r="BV31" s="603">
        <v>36323452.789999999</v>
      </c>
      <c r="BW31" s="603">
        <v>30910752.359999999</v>
      </c>
      <c r="BX31" s="603">
        <v>20870260.490000002</v>
      </c>
      <c r="BY31" s="603">
        <v>9880445.0600000005</v>
      </c>
      <c r="BZ31" s="603">
        <v>14741393.66</v>
      </c>
      <c r="CA31" s="603">
        <v>30158598.940000001</v>
      </c>
      <c r="CB31" s="603">
        <v>6735431.0799999991</v>
      </c>
      <c r="CC31" s="603">
        <v>7871191.9299999997</v>
      </c>
      <c r="CD31" s="603">
        <v>10273533.24</v>
      </c>
      <c r="CE31" s="603">
        <v>4920116.22</v>
      </c>
      <c r="CF31" s="603">
        <v>8652387.4800000004</v>
      </c>
      <c r="CG31" s="603">
        <v>5868150.8600000003</v>
      </c>
      <c r="CH31" s="603">
        <v>76710473.950000003</v>
      </c>
      <c r="CI31" s="603">
        <v>12885995.41</v>
      </c>
      <c r="CJ31" s="603">
        <v>21946896.780000001</v>
      </c>
      <c r="CK31" s="603">
        <v>14354731.83</v>
      </c>
      <c r="CL31" s="603">
        <v>17020090.350000001</v>
      </c>
      <c r="CM31" s="603">
        <v>15147857.060000001</v>
      </c>
      <c r="CN31" s="603">
        <v>13005870.800000001</v>
      </c>
      <c r="CO31" s="603">
        <v>22174172.91</v>
      </c>
      <c r="CP31" s="603">
        <v>6797584.7999999998</v>
      </c>
      <c r="CQ31" s="603">
        <v>33563597.079999998</v>
      </c>
      <c r="CR31" s="603">
        <v>16412903.789999999</v>
      </c>
      <c r="CS31" s="603">
        <v>22815000.59</v>
      </c>
      <c r="CT31" s="603">
        <v>11649373.4</v>
      </c>
      <c r="CU31" s="603">
        <v>26197889.629999999</v>
      </c>
      <c r="CV31" s="603">
        <v>16323750.24</v>
      </c>
      <c r="CW31" s="603">
        <v>20264663.130000003</v>
      </c>
      <c r="CX31" s="603">
        <v>23101963.100000001</v>
      </c>
      <c r="CY31" s="603">
        <v>9294489.9000000004</v>
      </c>
      <c r="CZ31" s="603">
        <v>27807420.490000002</v>
      </c>
      <c r="DA31" s="603">
        <v>7313665.7000000002</v>
      </c>
      <c r="DB31" s="603">
        <v>8661687.6500000004</v>
      </c>
      <c r="DC31" s="603">
        <v>34704759.519999996</v>
      </c>
      <c r="DD31" s="603">
        <v>41500678.829999998</v>
      </c>
      <c r="DE31" s="603">
        <v>13626385.649999999</v>
      </c>
      <c r="DF31" s="603">
        <v>9190325.9699999988</v>
      </c>
      <c r="DG31" s="603">
        <v>16900685.5</v>
      </c>
      <c r="DH31" s="603">
        <v>22205715.740000002</v>
      </c>
      <c r="DI31" s="603">
        <v>24402887.299999997</v>
      </c>
      <c r="DJ31" s="603">
        <v>51850839.780000001</v>
      </c>
      <c r="DK31" s="603">
        <v>10693885.530000001</v>
      </c>
      <c r="DL31" s="603">
        <v>120862583.95999999</v>
      </c>
      <c r="DM31" s="603">
        <v>14399724.460000001</v>
      </c>
      <c r="DN31" s="603">
        <v>38983558.950000003</v>
      </c>
      <c r="DO31" s="603">
        <v>31667208.109999999</v>
      </c>
      <c r="DP31" s="603">
        <v>56709028.75</v>
      </c>
      <c r="DQ31" s="603">
        <v>22323158.960000001</v>
      </c>
      <c r="DR31" s="603">
        <v>72531959.299999997</v>
      </c>
      <c r="DS31" s="603">
        <v>21200069.309999999</v>
      </c>
      <c r="DT31" s="603">
        <v>24379697.690000001</v>
      </c>
      <c r="DU31" s="603">
        <v>16931105.719999999</v>
      </c>
      <c r="DV31" s="603">
        <v>5777352.6699999999</v>
      </c>
      <c r="DW31" s="603">
        <v>10450286.540000001</v>
      </c>
      <c r="DX31" s="603">
        <v>5212577.38</v>
      </c>
      <c r="DY31" s="603">
        <v>5266801</v>
      </c>
      <c r="DZ31" s="603">
        <v>9744052.8399999999</v>
      </c>
      <c r="EA31" s="603">
        <v>5392304.2000000002</v>
      </c>
      <c r="EB31" s="603">
        <v>5317565.6400000006</v>
      </c>
      <c r="EC31" s="603">
        <v>1312757.76</v>
      </c>
      <c r="ED31" s="603">
        <v>3900323.9099999997</v>
      </c>
      <c r="EE31" s="603">
        <v>6304759.7200000007</v>
      </c>
      <c r="EF31" s="603">
        <v>20646694.219999999</v>
      </c>
      <c r="EG31" s="603">
        <v>24917724.419999998</v>
      </c>
      <c r="EH31" s="603">
        <v>9367212.4600000009</v>
      </c>
      <c r="EI31" s="603">
        <v>15036343.810000001</v>
      </c>
      <c r="EJ31" s="603">
        <v>17892222.52</v>
      </c>
      <c r="EK31" s="603">
        <v>11324812.58</v>
      </c>
      <c r="EL31" s="603">
        <v>14972864.91</v>
      </c>
      <c r="EM31" s="603">
        <v>5100734.8499999996</v>
      </c>
      <c r="EN31" s="603">
        <v>6223649.6899999995</v>
      </c>
      <c r="EO31" s="603">
        <v>22997973.620000001</v>
      </c>
      <c r="EP31" s="603">
        <v>24688544.689999998</v>
      </c>
      <c r="EQ31" s="603">
        <v>21281646.909999996</v>
      </c>
      <c r="ER31" s="603">
        <v>18808081.879999999</v>
      </c>
      <c r="ES31" s="603">
        <v>9978106.9499999993</v>
      </c>
      <c r="ET31" s="603">
        <v>7984514.5</v>
      </c>
      <c r="EU31" s="603">
        <v>37508419.399999999</v>
      </c>
      <c r="EV31" s="603">
        <v>36386763.130000003</v>
      </c>
      <c r="EW31" s="603">
        <v>21470277.48</v>
      </c>
      <c r="EX31" s="603">
        <v>12685666.23</v>
      </c>
      <c r="EY31" s="603">
        <v>11282074.43</v>
      </c>
      <c r="EZ31" s="603">
        <v>18087351.490000002</v>
      </c>
      <c r="FA31" s="603">
        <v>25225100.670000002</v>
      </c>
      <c r="FB31" s="603">
        <v>13165656.469999999</v>
      </c>
      <c r="FC31" s="603">
        <v>22058505.91</v>
      </c>
      <c r="FD31" s="603">
        <v>15374306.169999998</v>
      </c>
      <c r="FE31" s="603">
        <v>10035033.350000001</v>
      </c>
      <c r="FF31" s="603">
        <v>6642197.6600000001</v>
      </c>
      <c r="FG31" s="603">
        <v>7632638.21</v>
      </c>
      <c r="FH31" s="603">
        <v>6730009.9500000002</v>
      </c>
      <c r="FI31" s="603">
        <v>5878946.0800000001</v>
      </c>
      <c r="FJ31" s="603">
        <v>3470262.92</v>
      </c>
      <c r="FK31" s="603">
        <v>7495223.2599999998</v>
      </c>
      <c r="FL31" s="603">
        <v>4403783.26</v>
      </c>
      <c r="FM31" s="603">
        <v>7171272.6699999999</v>
      </c>
      <c r="FN31" s="603">
        <v>13052147.130000003</v>
      </c>
      <c r="FO31" s="603">
        <v>14572023.82</v>
      </c>
      <c r="FP31" s="603">
        <v>3523908.86</v>
      </c>
      <c r="FQ31" s="603">
        <v>4222622.93</v>
      </c>
      <c r="FR31" s="603">
        <v>38676419.560000002</v>
      </c>
      <c r="FS31" s="603">
        <v>8800781.0399999991</v>
      </c>
      <c r="FT31" s="603">
        <v>14044218.300000001</v>
      </c>
      <c r="FU31" s="603">
        <v>14975360.66</v>
      </c>
      <c r="FV31" s="603">
        <v>20673174.440000001</v>
      </c>
      <c r="FW31" s="603">
        <v>8673455.7200000007</v>
      </c>
      <c r="FX31" s="603">
        <v>19987015.210000001</v>
      </c>
      <c r="FY31" s="603">
        <v>19897569.640000004</v>
      </c>
      <c r="FZ31" s="603">
        <v>20294771.800000001</v>
      </c>
      <c r="GA31" s="603">
        <v>17214392.449999999</v>
      </c>
      <c r="GB31" s="603">
        <v>22941059.300000001</v>
      </c>
      <c r="GC31" s="603">
        <v>9025071.0299999993</v>
      </c>
      <c r="GD31" s="603">
        <v>13508465.869999999</v>
      </c>
      <c r="GE31" s="603">
        <v>7263342.3200000003</v>
      </c>
      <c r="GF31" s="603">
        <v>19435758.91</v>
      </c>
      <c r="GG31" s="603">
        <v>4384413.47</v>
      </c>
      <c r="GH31" s="603">
        <v>5784767.8200000003</v>
      </c>
      <c r="GI31" s="603">
        <v>9321317.0500000007</v>
      </c>
      <c r="GJ31" s="603">
        <v>6773132.2700000005</v>
      </c>
      <c r="GK31" s="603">
        <v>4211383.75</v>
      </c>
      <c r="GL31" s="603">
        <v>3001768.61</v>
      </c>
      <c r="GM31" s="603">
        <v>10355523.67</v>
      </c>
      <c r="GN31" s="603">
        <v>5975112.8300000001</v>
      </c>
      <c r="GO31" s="603">
        <v>6132332.6500000004</v>
      </c>
      <c r="GP31" s="603">
        <v>2943448.0000000005</v>
      </c>
      <c r="GQ31" s="603">
        <v>5239805.66</v>
      </c>
      <c r="GR31" s="603">
        <v>5569422.9900000002</v>
      </c>
      <c r="GS31" s="603">
        <v>4284981.25</v>
      </c>
      <c r="GT31" s="603">
        <v>3586647.55</v>
      </c>
      <c r="GU31" s="603">
        <v>17977392.920000002</v>
      </c>
      <c r="GV31" s="603">
        <v>3645406.95</v>
      </c>
      <c r="GW31" s="603">
        <v>18253931.609999999</v>
      </c>
      <c r="GX31" s="603">
        <v>7312612.25</v>
      </c>
      <c r="GY31" s="603">
        <v>2199739.5</v>
      </c>
      <c r="GZ31" s="603">
        <v>8558365.8399999999</v>
      </c>
      <c r="HA31" s="603">
        <v>6099996.5099999998</v>
      </c>
      <c r="HB31" s="603">
        <v>21465705.469999999</v>
      </c>
      <c r="HC31" s="603">
        <v>10295693.050000001</v>
      </c>
      <c r="HD31" s="603">
        <v>34271447.850000001</v>
      </c>
      <c r="HE31" s="603">
        <v>42769314.629999995</v>
      </c>
      <c r="HF31" s="603">
        <v>28156164.449999999</v>
      </c>
      <c r="HG31" s="603">
        <v>23889912.530000001</v>
      </c>
      <c r="HH31" s="603">
        <v>27500426.939999998</v>
      </c>
      <c r="HI31" s="603">
        <v>18598903.560000002</v>
      </c>
      <c r="HJ31" s="603">
        <v>7492798.2000000002</v>
      </c>
      <c r="HK31" s="603">
        <v>44198.75</v>
      </c>
      <c r="HL31" s="603">
        <v>19357432.640000001</v>
      </c>
      <c r="HM31" s="603">
        <v>32572848.649999999</v>
      </c>
      <c r="HN31" s="603">
        <v>11774849.91</v>
      </c>
      <c r="HO31" s="603">
        <v>2556788.75</v>
      </c>
      <c r="HP31" s="603">
        <v>2058641.59</v>
      </c>
      <c r="HQ31" s="603">
        <v>6664415.1299999999</v>
      </c>
      <c r="HR31" s="603">
        <v>7057897.1100000003</v>
      </c>
      <c r="HS31" s="603">
        <v>19517796.460000001</v>
      </c>
      <c r="HT31" s="603">
        <v>50513068.900000006</v>
      </c>
      <c r="HU31" s="603">
        <v>14543733.73</v>
      </c>
      <c r="HV31" s="603">
        <v>11348136.529999997</v>
      </c>
      <c r="HW31" s="603">
        <v>11588839.699999999</v>
      </c>
      <c r="HX31" s="603">
        <v>12870654.879999999</v>
      </c>
      <c r="HY31" s="603">
        <v>7891143.4499999993</v>
      </c>
      <c r="HZ31" s="603">
        <v>21531597.84</v>
      </c>
      <c r="IA31" s="603">
        <v>6105364.7400000002</v>
      </c>
      <c r="IB31" s="603">
        <v>14720744.060000001</v>
      </c>
      <c r="IC31" s="603">
        <v>11304391.469999999</v>
      </c>
      <c r="ID31" s="603">
        <v>11904624.83</v>
      </c>
      <c r="IE31" s="603">
        <v>15664183.77</v>
      </c>
      <c r="IF31" s="603">
        <v>4871137.55</v>
      </c>
      <c r="IG31" s="603">
        <v>15520259.830000002</v>
      </c>
      <c r="IH31" s="603">
        <v>3833251.66</v>
      </c>
      <c r="II31" s="603">
        <v>3160617.95</v>
      </c>
      <c r="IJ31" s="603">
        <v>7314347.8599999994</v>
      </c>
      <c r="IK31" s="603">
        <v>5099746.54</v>
      </c>
      <c r="IL31" s="603">
        <v>6204174.2999999998</v>
      </c>
      <c r="IM31" s="603">
        <v>13900298.57</v>
      </c>
      <c r="IN31" s="603">
        <v>4613063</v>
      </c>
      <c r="IO31" s="603">
        <v>3994101.6</v>
      </c>
      <c r="IP31" s="603">
        <v>2494899.25</v>
      </c>
      <c r="IQ31" s="603">
        <v>3483910.69</v>
      </c>
      <c r="IR31" s="603">
        <v>5066351</v>
      </c>
      <c r="IS31" s="603">
        <v>2377920.64</v>
      </c>
      <c r="IT31" s="603">
        <v>5141427.1799999988</v>
      </c>
      <c r="IU31" s="603">
        <v>21288675.280000001</v>
      </c>
      <c r="IV31" s="603">
        <v>7677559.4199999999</v>
      </c>
      <c r="IW31" s="603">
        <v>5672245.3099999996</v>
      </c>
      <c r="IX31" s="603">
        <v>9702757.2599999998</v>
      </c>
      <c r="IY31" s="603">
        <v>6396605.8799999999</v>
      </c>
      <c r="IZ31" s="603">
        <v>4531188.42</v>
      </c>
      <c r="JA31" s="603">
        <v>8286598.1799999997</v>
      </c>
      <c r="JB31" s="603">
        <v>6747974.1200000001</v>
      </c>
      <c r="JC31" s="603">
        <v>2104855.9</v>
      </c>
      <c r="JD31" s="603">
        <v>7782704.9899999993</v>
      </c>
      <c r="JE31" s="603">
        <v>7307917.4299999997</v>
      </c>
      <c r="JF31" s="603">
        <v>3560896</v>
      </c>
      <c r="JG31" s="603">
        <v>5172955.2300000004</v>
      </c>
      <c r="JH31" s="603">
        <v>6896643.9700000007</v>
      </c>
      <c r="JI31" s="603">
        <v>12858162.15</v>
      </c>
      <c r="JJ31" s="603">
        <v>5443184.5899999999</v>
      </c>
      <c r="JK31" s="603">
        <v>3826279.0100000002</v>
      </c>
      <c r="JL31" s="603">
        <v>3566222.4899999998</v>
      </c>
      <c r="JM31" s="603">
        <v>18074200.869999997</v>
      </c>
      <c r="JN31" s="603">
        <v>15114923.460000001</v>
      </c>
      <c r="JO31" s="603">
        <v>9485175.8399999999</v>
      </c>
      <c r="JP31" s="603">
        <v>19335930.43</v>
      </c>
      <c r="JQ31" s="603">
        <v>8822500.4900000002</v>
      </c>
      <c r="JR31" s="603">
        <v>11926448.75</v>
      </c>
      <c r="JS31" s="603">
        <v>6984736.75</v>
      </c>
      <c r="JT31" s="603">
        <v>26448292.799999997</v>
      </c>
      <c r="JU31" s="603">
        <v>15225146.690000001</v>
      </c>
      <c r="JV31" s="603">
        <v>8108944.7400000002</v>
      </c>
      <c r="JW31" s="603">
        <v>571285.15</v>
      </c>
      <c r="JX31" s="603">
        <v>7083744.9699999997</v>
      </c>
      <c r="JY31" s="603">
        <v>2233366</v>
      </c>
      <c r="JZ31" s="603">
        <v>5487766.3699999992</v>
      </c>
      <c r="KA31" s="603">
        <v>3791741</v>
      </c>
      <c r="KB31" s="603">
        <v>9223200.5599999987</v>
      </c>
      <c r="KC31" s="603">
        <v>2794102</v>
      </c>
      <c r="KD31" s="603">
        <v>5152798.51</v>
      </c>
      <c r="KE31" s="603">
        <v>10555628.83</v>
      </c>
      <c r="KF31" s="603">
        <v>721739</v>
      </c>
      <c r="KG31" s="603">
        <v>1282184</v>
      </c>
      <c r="KH31" s="603">
        <v>1580000.72</v>
      </c>
      <c r="KI31" s="603">
        <v>528570</v>
      </c>
      <c r="KJ31" s="603">
        <v>35144663.450000003</v>
      </c>
      <c r="KK31" s="603">
        <v>50284976.149999999</v>
      </c>
      <c r="KL31" s="603">
        <v>14990109.5</v>
      </c>
      <c r="KM31" s="603">
        <v>20313225.060000002</v>
      </c>
      <c r="KN31" s="603">
        <v>18856312.68</v>
      </c>
      <c r="KO31" s="603">
        <v>12793674.619999999</v>
      </c>
      <c r="KP31" s="603">
        <v>49416427.840000004</v>
      </c>
      <c r="KQ31" s="603">
        <v>10771355.67</v>
      </c>
      <c r="KR31" s="603">
        <v>6468344.3599999994</v>
      </c>
      <c r="KS31" s="603">
        <v>12163451</v>
      </c>
      <c r="KT31" s="603">
        <v>13488805</v>
      </c>
      <c r="KU31" s="603">
        <v>13392413.9</v>
      </c>
      <c r="KV31" s="603">
        <v>13351513.390000001</v>
      </c>
      <c r="KW31" s="603">
        <v>8622903.1500000004</v>
      </c>
      <c r="KX31" s="603">
        <v>9311743.7200000007</v>
      </c>
      <c r="KY31" s="603">
        <v>12220804.539999999</v>
      </c>
      <c r="KZ31" s="603">
        <v>7795349.7199999988</v>
      </c>
      <c r="LA31" s="603">
        <v>7074679.6299999999</v>
      </c>
      <c r="LB31" s="603">
        <v>8210426.29</v>
      </c>
      <c r="LC31" s="603">
        <v>5712240.46</v>
      </c>
      <c r="LD31" s="603">
        <v>32779500.469999999</v>
      </c>
      <c r="LE31" s="603">
        <v>20847288.979999997</v>
      </c>
      <c r="LF31" s="603">
        <v>20445999.099999998</v>
      </c>
      <c r="LG31" s="603">
        <v>33090737.43</v>
      </c>
      <c r="LH31" s="603">
        <v>15203079.639999999</v>
      </c>
      <c r="LI31" s="603">
        <v>45430505.519999996</v>
      </c>
      <c r="LJ31" s="603">
        <v>16757691.479999999</v>
      </c>
      <c r="LK31" s="603">
        <v>11856040.18</v>
      </c>
      <c r="LL31" s="603">
        <v>14319441.469999999</v>
      </c>
      <c r="LM31" s="603">
        <v>13158303.34</v>
      </c>
      <c r="LN31" s="603">
        <v>18660195.16</v>
      </c>
      <c r="LO31" s="603">
        <v>5170471.2699999996</v>
      </c>
      <c r="LP31" s="603">
        <v>11863816.629999999</v>
      </c>
      <c r="LQ31" s="603">
        <v>2759799.75</v>
      </c>
      <c r="LR31" s="603">
        <v>9896705.5599999987</v>
      </c>
      <c r="LS31" s="603">
        <v>6283728.4900000002</v>
      </c>
      <c r="LT31" s="603">
        <v>15679421.270000001</v>
      </c>
      <c r="LU31" s="603">
        <v>20832565.98</v>
      </c>
      <c r="LV31" s="603">
        <v>6643020.75</v>
      </c>
      <c r="LW31" s="603">
        <v>30674408.77</v>
      </c>
      <c r="LX31" s="603">
        <v>12716871.289999999</v>
      </c>
      <c r="LY31" s="603">
        <v>31016205.049999997</v>
      </c>
      <c r="LZ31" s="603">
        <v>9032098.1999999993</v>
      </c>
      <c r="MA31" s="603">
        <v>11139417.210000001</v>
      </c>
      <c r="MB31" s="603">
        <v>9230182.3399999999</v>
      </c>
      <c r="MC31" s="603">
        <v>15104794.060000001</v>
      </c>
      <c r="MD31" s="603">
        <v>10041516.58</v>
      </c>
      <c r="ME31" s="603">
        <v>12965686.899999999</v>
      </c>
      <c r="MF31" s="603">
        <v>10669200.720000001</v>
      </c>
      <c r="MG31" s="603">
        <v>20962322.16</v>
      </c>
      <c r="MH31" s="603">
        <v>6954327.6199999992</v>
      </c>
      <c r="MI31" s="603">
        <v>39223301.310000002</v>
      </c>
      <c r="MJ31" s="603">
        <v>18763204.029999997</v>
      </c>
      <c r="MK31" s="603">
        <v>12544244.17</v>
      </c>
      <c r="ML31" s="603">
        <v>7662136.2599999998</v>
      </c>
      <c r="MM31" s="603">
        <v>11700249.880000001</v>
      </c>
      <c r="MN31" s="603">
        <v>16883173.490000002</v>
      </c>
      <c r="MO31" s="603">
        <v>12219015.82</v>
      </c>
      <c r="MP31" s="603">
        <v>11380366.15</v>
      </c>
      <c r="MQ31" s="603">
        <v>12850689.290000001</v>
      </c>
      <c r="MR31" s="603">
        <v>11664230.189999999</v>
      </c>
      <c r="MS31" s="603">
        <v>13806965.91</v>
      </c>
      <c r="MT31" s="603">
        <v>8640291.2199999988</v>
      </c>
      <c r="MU31" s="603">
        <v>61982358.000000007</v>
      </c>
      <c r="MV31" s="603">
        <v>14126873.309999999</v>
      </c>
      <c r="MW31" s="603">
        <v>14224907.49</v>
      </c>
      <c r="MX31" s="603">
        <v>22799205.399999999</v>
      </c>
      <c r="MY31" s="603">
        <v>18093667.75</v>
      </c>
      <c r="MZ31" s="603">
        <v>5845166.8499999996</v>
      </c>
      <c r="NA31" s="603">
        <v>16580712.710000001</v>
      </c>
      <c r="NB31" s="603">
        <v>12748931.710000001</v>
      </c>
      <c r="NC31" s="603">
        <v>5842794.0999999996</v>
      </c>
      <c r="ND31" s="603">
        <v>3375376.51</v>
      </c>
      <c r="NE31" s="603">
        <v>3519862.95</v>
      </c>
      <c r="NF31" s="603">
        <v>46825977.230000004</v>
      </c>
      <c r="NG31" s="603">
        <v>32592758.189999998</v>
      </c>
      <c r="NH31" s="603">
        <v>3422079.3899999997</v>
      </c>
      <c r="NI31" s="603">
        <v>54781596.899999999</v>
      </c>
      <c r="NJ31" s="603">
        <v>4358658.3900000006</v>
      </c>
      <c r="NK31" s="603">
        <v>24761897.210000001</v>
      </c>
      <c r="NL31" s="603">
        <v>14835637.43</v>
      </c>
      <c r="NM31" s="603">
        <v>21147108.879999999</v>
      </c>
      <c r="NN31" s="603">
        <v>1194258</v>
      </c>
      <c r="NO31" s="603">
        <v>13838583.75</v>
      </c>
      <c r="NP31" s="603">
        <v>17584524.949999999</v>
      </c>
      <c r="NQ31" s="603">
        <v>4529757.47</v>
      </c>
      <c r="NR31" s="603">
        <v>12297332.93</v>
      </c>
      <c r="NS31" s="603">
        <v>12707394.619999999</v>
      </c>
      <c r="NT31" s="603">
        <v>14137889.050000001</v>
      </c>
      <c r="NU31" s="603">
        <v>7638404.1500000004</v>
      </c>
      <c r="NV31" s="603">
        <v>6503751.5</v>
      </c>
      <c r="NW31" s="603">
        <v>1120014.8500000001</v>
      </c>
      <c r="NX31" s="603">
        <v>6341402.7599999998</v>
      </c>
      <c r="NY31" s="603">
        <v>137168086.69999999</v>
      </c>
      <c r="NZ31" s="603">
        <v>8993844.5300000012</v>
      </c>
      <c r="OA31" s="603">
        <v>5190468.7999999989</v>
      </c>
      <c r="OB31" s="603">
        <v>17487596.780000001</v>
      </c>
      <c r="OC31" s="603">
        <v>22277683.290000003</v>
      </c>
      <c r="OD31" s="603">
        <v>35160348.850000001</v>
      </c>
      <c r="OE31" s="603">
        <v>4970270.6100000003</v>
      </c>
      <c r="OF31" s="603">
        <v>89247882.019999996</v>
      </c>
      <c r="OG31" s="603">
        <v>6101521.6500000004</v>
      </c>
      <c r="OH31" s="603">
        <v>7447221.5599999996</v>
      </c>
      <c r="OI31" s="603">
        <v>7971771.1199999992</v>
      </c>
      <c r="OJ31" s="603">
        <v>14963359.899999999</v>
      </c>
      <c r="OK31" s="603">
        <v>16808091.710000001</v>
      </c>
      <c r="OL31" s="603">
        <v>8742920.5399999991</v>
      </c>
      <c r="OM31" s="603">
        <v>5405444.5700000003</v>
      </c>
      <c r="ON31" s="603">
        <v>7521642.4400000004</v>
      </c>
      <c r="OO31" s="603">
        <v>330638154.64999998</v>
      </c>
      <c r="OP31" s="603">
        <v>15602276.279999999</v>
      </c>
      <c r="OQ31" s="603">
        <v>24072008.580000002</v>
      </c>
      <c r="OR31" s="603">
        <v>17124327.719999999</v>
      </c>
      <c r="OS31" s="603">
        <v>14648609.569999998</v>
      </c>
      <c r="OT31" s="603">
        <v>23447934.760000002</v>
      </c>
      <c r="OU31" s="603">
        <v>25183017.169999998</v>
      </c>
      <c r="OV31" s="603">
        <v>6681773.3700000001</v>
      </c>
      <c r="OW31" s="603">
        <v>10360799.9</v>
      </c>
      <c r="OX31" s="603">
        <v>10884915.83</v>
      </c>
      <c r="OY31" s="603">
        <v>28946943.289999999</v>
      </c>
      <c r="OZ31" s="603">
        <v>11100250.99</v>
      </c>
      <c r="PA31" s="603">
        <v>27816530.379999999</v>
      </c>
      <c r="PB31" s="603">
        <v>8747440.0399999991</v>
      </c>
      <c r="PC31" s="603">
        <v>6209698.46</v>
      </c>
      <c r="PD31" s="603">
        <v>51538260.739999995</v>
      </c>
      <c r="PE31" s="603">
        <v>5354253.42</v>
      </c>
      <c r="PF31" s="603">
        <v>647101</v>
      </c>
      <c r="PG31" s="603">
        <v>1126993</v>
      </c>
      <c r="PH31" s="603">
        <v>3533683.06</v>
      </c>
      <c r="PI31" s="603">
        <v>3254243.21</v>
      </c>
      <c r="PJ31" s="603">
        <v>11792381.66</v>
      </c>
      <c r="PK31" s="603">
        <v>1730852</v>
      </c>
      <c r="PL31" s="603">
        <v>2513462.25</v>
      </c>
      <c r="PM31" s="603">
        <v>829059.36</v>
      </c>
      <c r="PN31" s="603">
        <v>5196518.5</v>
      </c>
      <c r="PO31" s="603">
        <v>2946051.5</v>
      </c>
      <c r="PP31" s="603">
        <v>866049.17999999993</v>
      </c>
      <c r="PQ31" s="603">
        <v>7427586.3099999996</v>
      </c>
      <c r="PR31" s="603">
        <v>949921</v>
      </c>
      <c r="PS31" s="603">
        <v>1758781.2</v>
      </c>
      <c r="PT31" s="603">
        <v>731848</v>
      </c>
      <c r="PU31" s="603">
        <v>671890</v>
      </c>
      <c r="PV31" s="603">
        <v>81596641.790000007</v>
      </c>
      <c r="PW31" s="603">
        <v>1939340.7300000002</v>
      </c>
      <c r="PX31" s="603">
        <v>643463.5</v>
      </c>
      <c r="PY31" s="603">
        <v>2542160.9300000002</v>
      </c>
      <c r="PZ31" s="603">
        <v>5574968</v>
      </c>
      <c r="QA31" s="603">
        <v>3282863.91</v>
      </c>
      <c r="QB31" s="603">
        <v>2389523.75</v>
      </c>
      <c r="QC31" s="603">
        <v>2404466</v>
      </c>
      <c r="QD31" s="603">
        <v>28557222.59</v>
      </c>
      <c r="QE31" s="603">
        <v>2524536</v>
      </c>
      <c r="QF31" s="603">
        <v>22807577.440000001</v>
      </c>
      <c r="QG31" s="603">
        <v>5709317.4500000002</v>
      </c>
      <c r="QH31" s="603">
        <v>5158387.47</v>
      </c>
      <c r="QI31" s="603">
        <v>16285459.42</v>
      </c>
      <c r="QJ31" s="603">
        <v>5575810.25</v>
      </c>
      <c r="QK31" s="603">
        <v>16856788.949999999</v>
      </c>
      <c r="QL31" s="603">
        <v>1631520.12</v>
      </c>
      <c r="QM31" s="603">
        <v>5701378.1099999994</v>
      </c>
      <c r="QN31" s="603">
        <v>1032453.8200000001</v>
      </c>
      <c r="QO31" s="603">
        <v>4801803</v>
      </c>
      <c r="QP31" s="603">
        <v>6275048.5399999991</v>
      </c>
      <c r="QQ31" s="603">
        <v>991422</v>
      </c>
      <c r="QR31" s="603">
        <v>958584</v>
      </c>
      <c r="QS31" s="603">
        <v>1037891</v>
      </c>
      <c r="QT31" s="603">
        <v>1970293.13</v>
      </c>
      <c r="QU31" s="603">
        <v>536977</v>
      </c>
      <c r="QV31" s="603">
        <v>21459671.830000006</v>
      </c>
      <c r="QW31" s="603">
        <v>3144546.86</v>
      </c>
      <c r="QX31" s="603">
        <v>11528602.93</v>
      </c>
      <c r="QY31" s="603">
        <v>13336725.5</v>
      </c>
      <c r="QZ31" s="603">
        <v>4416715.2</v>
      </c>
      <c r="RA31" s="603">
        <v>12544333.449999999</v>
      </c>
      <c r="RB31" s="603">
        <v>4466636</v>
      </c>
      <c r="RC31" s="603">
        <v>17034174</v>
      </c>
      <c r="RD31" s="603">
        <v>6978486.7699999996</v>
      </c>
      <c r="RE31" s="603">
        <v>4372449</v>
      </c>
      <c r="RF31" s="603">
        <v>4731165.25</v>
      </c>
      <c r="RG31" s="603">
        <v>921124</v>
      </c>
      <c r="RH31" s="603">
        <v>1348206.41</v>
      </c>
      <c r="RI31" s="603">
        <v>9298388.3699999992</v>
      </c>
      <c r="RJ31" s="603">
        <v>1423239.83</v>
      </c>
      <c r="RK31" s="603">
        <v>7717017.7000000002</v>
      </c>
      <c r="RL31" s="603">
        <v>8628004.6600000001</v>
      </c>
      <c r="RM31" s="603">
        <v>16044450.24</v>
      </c>
      <c r="RN31" s="603">
        <v>6467678.71</v>
      </c>
      <c r="RO31" s="603">
        <v>8233404.04</v>
      </c>
      <c r="RP31" s="603">
        <v>8896165.7699999996</v>
      </c>
      <c r="RQ31" s="603">
        <v>11432160.83</v>
      </c>
      <c r="RR31" s="603">
        <v>11423864.84</v>
      </c>
      <c r="RS31" s="603">
        <v>7618377.3100000005</v>
      </c>
      <c r="RT31" s="603">
        <v>3217035</v>
      </c>
      <c r="RU31" s="603">
        <v>4654822.08</v>
      </c>
      <c r="RV31" s="603">
        <v>6127596.3300000001</v>
      </c>
      <c r="RW31" s="603">
        <v>2396654.81</v>
      </c>
      <c r="RX31" s="603">
        <v>4468113.4000000004</v>
      </c>
      <c r="RY31" s="603">
        <v>6927961.6399999997</v>
      </c>
      <c r="RZ31" s="603">
        <v>3047550.22</v>
      </c>
      <c r="SA31" s="603">
        <v>5230483.2700000005</v>
      </c>
      <c r="SB31" s="603">
        <v>2995510</v>
      </c>
      <c r="SC31" s="603">
        <v>10629296.120000001</v>
      </c>
      <c r="SD31" s="603">
        <v>10651516.629999999</v>
      </c>
      <c r="SE31" s="603">
        <v>9744558.3000000007</v>
      </c>
      <c r="SF31" s="603">
        <v>4625684.8</v>
      </c>
      <c r="SG31" s="603">
        <v>3603502.75</v>
      </c>
      <c r="SH31" s="603">
        <v>14237412.690000001</v>
      </c>
      <c r="SI31" s="603">
        <v>23269004.140000001</v>
      </c>
      <c r="SJ31" s="603">
        <v>17000478.799999997</v>
      </c>
      <c r="SK31" s="603">
        <v>13064563.630000001</v>
      </c>
      <c r="SL31" s="603">
        <v>13857464.609999999</v>
      </c>
      <c r="SM31" s="603">
        <v>15260448.290000001</v>
      </c>
      <c r="SN31" s="603">
        <v>1688346.6400000001</v>
      </c>
      <c r="SO31" s="603">
        <v>22651312.940000001</v>
      </c>
      <c r="SP31" s="603">
        <v>24420688.210000001</v>
      </c>
      <c r="SQ31" s="603">
        <v>36293441.150000006</v>
      </c>
      <c r="SR31" s="603">
        <v>10969126.17</v>
      </c>
      <c r="SS31" s="603">
        <v>8315266.7400000002</v>
      </c>
      <c r="ST31" s="603">
        <v>14070969.310000001</v>
      </c>
      <c r="SU31" s="603">
        <v>7078018.3599999994</v>
      </c>
      <c r="SV31" s="603">
        <v>9537360.7599999998</v>
      </c>
      <c r="SW31" s="603">
        <v>12224171.710000001</v>
      </c>
      <c r="SX31" s="603">
        <v>9286505.9499999993</v>
      </c>
      <c r="SY31" s="603">
        <v>9936735.3100000005</v>
      </c>
      <c r="SZ31" s="603">
        <v>14033225.609999999</v>
      </c>
      <c r="TA31" s="603">
        <v>4849290.7799999993</v>
      </c>
      <c r="TB31" s="603">
        <v>10802539.02</v>
      </c>
      <c r="TC31" s="603">
        <v>1659499.25</v>
      </c>
      <c r="TD31" s="603">
        <v>19748488.759999998</v>
      </c>
      <c r="TE31" s="603">
        <v>3940404.73</v>
      </c>
      <c r="TF31" s="603">
        <v>9083291.1899999995</v>
      </c>
      <c r="TG31" s="603">
        <v>10013192</v>
      </c>
      <c r="TH31" s="603">
        <v>13962545.139999999</v>
      </c>
      <c r="TI31" s="603">
        <v>14190726.9</v>
      </c>
      <c r="TJ31" s="603">
        <v>4031187.71</v>
      </c>
      <c r="TK31" s="603">
        <v>47055442.93999999</v>
      </c>
      <c r="TL31" s="603">
        <v>12847949.5</v>
      </c>
      <c r="TM31" s="603">
        <v>2490943.5</v>
      </c>
      <c r="TN31" s="603">
        <v>24915778.23</v>
      </c>
      <c r="TO31" s="603">
        <v>4875641.84</v>
      </c>
      <c r="TP31" s="603">
        <v>6140454.5</v>
      </c>
      <c r="TQ31" s="603">
        <v>1145682.3999999999</v>
      </c>
      <c r="TR31" s="603">
        <v>17677972.150000002</v>
      </c>
      <c r="TS31" s="603">
        <v>5420200.6699999999</v>
      </c>
      <c r="TT31" s="603">
        <v>7546070.7200000007</v>
      </c>
      <c r="TU31" s="603">
        <v>10093977.67</v>
      </c>
      <c r="TV31" s="603">
        <v>4657199.4499999993</v>
      </c>
      <c r="TW31" s="603">
        <v>2869404.45</v>
      </c>
      <c r="TX31" s="603">
        <v>4348412.83</v>
      </c>
      <c r="TY31" s="603">
        <v>3263955</v>
      </c>
      <c r="TZ31" s="603">
        <v>5010225.8599999994</v>
      </c>
      <c r="UA31" s="603">
        <v>15160057.960000001</v>
      </c>
      <c r="UB31" s="603">
        <v>2585040.75</v>
      </c>
      <c r="UC31" s="603">
        <v>21313557</v>
      </c>
      <c r="UD31" s="603">
        <v>15784520.74</v>
      </c>
      <c r="UE31" s="603">
        <v>9450604.2699999996</v>
      </c>
      <c r="UF31" s="603">
        <v>8684496.3399999999</v>
      </c>
      <c r="UG31" s="603">
        <v>11755761.870000001</v>
      </c>
      <c r="UH31" s="603">
        <v>5341370.8100000005</v>
      </c>
      <c r="UI31" s="603">
        <v>2032689.73</v>
      </c>
      <c r="UJ31" s="603">
        <v>9409929.1499999985</v>
      </c>
      <c r="UK31" s="603">
        <v>1888239.54</v>
      </c>
      <c r="UL31" s="603">
        <v>6833564.1899999995</v>
      </c>
      <c r="UM31" s="603">
        <v>9713565.9900000002</v>
      </c>
      <c r="UN31" s="603">
        <v>5783857.4799999995</v>
      </c>
      <c r="UO31" s="603">
        <v>4695912.22</v>
      </c>
      <c r="UP31" s="603">
        <v>6554119.8300000001</v>
      </c>
      <c r="UQ31" s="603">
        <v>5280030.75</v>
      </c>
      <c r="UR31" s="603">
        <v>46161981.119999997</v>
      </c>
      <c r="US31" s="603">
        <v>24340640.959999997</v>
      </c>
      <c r="UT31" s="603">
        <v>10502200.629999999</v>
      </c>
      <c r="UU31" s="603">
        <v>19081253.899999999</v>
      </c>
      <c r="UV31" s="603">
        <v>2883445.21</v>
      </c>
      <c r="UW31" s="603">
        <v>7664449.5600000005</v>
      </c>
      <c r="UX31" s="603">
        <v>23357544.880000003</v>
      </c>
      <c r="UY31" s="603">
        <v>8517961.7599999998</v>
      </c>
      <c r="UZ31" s="603">
        <v>9584776.5399999991</v>
      </c>
      <c r="VA31" s="603">
        <v>17028710.960000001</v>
      </c>
      <c r="VB31" s="603">
        <v>13589711.470000001</v>
      </c>
      <c r="VC31" s="603">
        <v>21861739.109999999</v>
      </c>
      <c r="VD31" s="603">
        <v>18989812.420000002</v>
      </c>
      <c r="VE31" s="603">
        <v>24242196.920000002</v>
      </c>
      <c r="VF31" s="603">
        <v>10434867.550000001</v>
      </c>
      <c r="VG31" s="603">
        <v>6252497.8899999997</v>
      </c>
      <c r="VH31" s="603">
        <v>4140715.94</v>
      </c>
      <c r="VI31" s="603">
        <v>9327763.5700000003</v>
      </c>
      <c r="VJ31" s="603">
        <v>15642346.35</v>
      </c>
      <c r="VK31" s="603">
        <v>10048685.140000001</v>
      </c>
      <c r="VL31" s="603">
        <v>6855307.1900000004</v>
      </c>
      <c r="VM31" s="603">
        <v>2792190.15</v>
      </c>
      <c r="VN31" s="603">
        <v>26345765.840000004</v>
      </c>
      <c r="VO31" s="603">
        <v>6262945.3600000003</v>
      </c>
      <c r="VP31" s="603">
        <v>10188371.51</v>
      </c>
      <c r="VQ31" s="603">
        <v>17647281.829999998</v>
      </c>
      <c r="VR31" s="603">
        <v>2785987.96</v>
      </c>
      <c r="VS31" s="603">
        <v>6172543.5100000007</v>
      </c>
      <c r="VT31" s="603">
        <v>9879013.4000000022</v>
      </c>
      <c r="VU31" s="603">
        <v>6898237.5999999996</v>
      </c>
      <c r="VV31" s="603">
        <v>23236659.039999999</v>
      </c>
      <c r="VW31" s="603">
        <v>20245756.75</v>
      </c>
      <c r="VX31" s="603">
        <v>7097481.04</v>
      </c>
      <c r="VY31" s="603">
        <v>14071240.360000001</v>
      </c>
      <c r="VZ31" s="603">
        <v>12801121.1</v>
      </c>
      <c r="WA31" s="603">
        <v>6930173.7000000002</v>
      </c>
      <c r="WB31" s="603">
        <v>5865282.8399999999</v>
      </c>
      <c r="WC31" s="603">
        <v>58566293.760000005</v>
      </c>
      <c r="WD31" s="603">
        <v>21756930.5</v>
      </c>
      <c r="WE31" s="603">
        <v>9692317.2400000002</v>
      </c>
      <c r="WF31" s="603">
        <v>14594420.549999999</v>
      </c>
      <c r="WG31" s="603">
        <v>3410322.96</v>
      </c>
      <c r="WH31" s="603">
        <v>6968963.5500000007</v>
      </c>
      <c r="WI31" s="603">
        <v>11095578.100000001</v>
      </c>
      <c r="WJ31" s="603">
        <v>13501915.82</v>
      </c>
      <c r="WK31" s="603">
        <v>11408867.08</v>
      </c>
      <c r="WL31" s="603">
        <v>13735986.449999999</v>
      </c>
      <c r="WM31" s="603">
        <v>3521460.2800000003</v>
      </c>
      <c r="WN31" s="603">
        <v>10378169.869999999</v>
      </c>
      <c r="WO31" s="603">
        <v>4102744.85</v>
      </c>
      <c r="WP31" s="603">
        <v>18192523.199999999</v>
      </c>
      <c r="WQ31" s="603">
        <v>10169381.869999999</v>
      </c>
      <c r="WR31" s="603">
        <v>7561125.75</v>
      </c>
      <c r="WS31" s="603">
        <v>17790705.239999998</v>
      </c>
      <c r="WT31" s="603">
        <v>14956787.99</v>
      </c>
      <c r="WU31" s="603">
        <v>4400414.91</v>
      </c>
      <c r="WV31" s="603">
        <v>14026624.220000001</v>
      </c>
      <c r="WW31" s="603">
        <v>18983452.349999998</v>
      </c>
      <c r="WX31" s="603">
        <v>6619491.9700000007</v>
      </c>
      <c r="WY31" s="603">
        <v>3691494.56</v>
      </c>
      <c r="WZ31" s="603">
        <v>2881754.16</v>
      </c>
      <c r="XA31" s="603">
        <v>6569119.75</v>
      </c>
      <c r="XB31" s="603">
        <v>1554981.35</v>
      </c>
      <c r="XC31" s="603">
        <v>2937431.07</v>
      </c>
      <c r="XD31" s="603">
        <v>4535207.47</v>
      </c>
      <c r="XE31" s="603">
        <v>16148610.33</v>
      </c>
      <c r="XF31" s="603">
        <v>3519407.86</v>
      </c>
      <c r="XG31" s="603">
        <v>5037801.5</v>
      </c>
      <c r="XH31" s="603">
        <v>2471294.04</v>
      </c>
      <c r="XI31" s="603">
        <v>2669652.56</v>
      </c>
      <c r="XJ31" s="603">
        <v>66259012.329999998</v>
      </c>
      <c r="XK31" s="603">
        <v>53408263.280000001</v>
      </c>
      <c r="XL31" s="603">
        <v>100324238.67</v>
      </c>
      <c r="XM31" s="603">
        <v>32507728.390000001</v>
      </c>
      <c r="XN31" s="603">
        <v>28673580.129999999</v>
      </c>
      <c r="XO31" s="603">
        <v>32410538.68</v>
      </c>
      <c r="XP31" s="603">
        <v>70230965.579999998</v>
      </c>
      <c r="XQ31" s="603">
        <v>59024443.86999999</v>
      </c>
      <c r="XR31" s="603">
        <v>26149503.280000001</v>
      </c>
      <c r="XS31" s="603">
        <v>71753792.079999998</v>
      </c>
      <c r="XT31" s="603">
        <v>73765333.579999998</v>
      </c>
      <c r="XU31" s="603">
        <v>18242433.66</v>
      </c>
      <c r="XV31" s="603">
        <v>20398284.059999999</v>
      </c>
      <c r="XW31" s="603">
        <v>25569624.029999997</v>
      </c>
      <c r="XX31" s="603">
        <v>27439988.789999999</v>
      </c>
      <c r="XY31" s="603">
        <v>48568373.350000001</v>
      </c>
      <c r="XZ31" s="603">
        <v>14927093.120000001</v>
      </c>
      <c r="YA31" s="603">
        <v>19337416.649999999</v>
      </c>
      <c r="YB31" s="603">
        <v>14344523.300000001</v>
      </c>
      <c r="YC31" s="603">
        <v>9237967.9199999999</v>
      </c>
      <c r="YD31" s="603">
        <v>19820279.560000002</v>
      </c>
      <c r="YE31" s="603">
        <v>18606103.780000001</v>
      </c>
      <c r="YF31" s="603">
        <v>38771434.060000002</v>
      </c>
      <c r="YG31" s="603">
        <v>118499394.30000001</v>
      </c>
      <c r="YH31" s="603">
        <v>6518850.6099999994</v>
      </c>
      <c r="YI31" s="603">
        <v>10953116.85</v>
      </c>
      <c r="YJ31" s="603">
        <v>9261779.370000001</v>
      </c>
      <c r="YK31" s="603">
        <v>19078238.010000002</v>
      </c>
      <c r="YL31" s="603">
        <v>10064522.51</v>
      </c>
      <c r="YM31" s="603">
        <v>11272059.629999999</v>
      </c>
      <c r="YN31" s="603">
        <v>7211835.1399999997</v>
      </c>
      <c r="YO31" s="603">
        <v>6006713.6099999994</v>
      </c>
      <c r="YP31" s="603">
        <v>19977589.009999998</v>
      </c>
      <c r="YQ31" s="603">
        <v>25405782.309999999</v>
      </c>
      <c r="YR31" s="603">
        <v>5922616.9299999997</v>
      </c>
      <c r="YS31" s="603">
        <v>5570462.5899999999</v>
      </c>
      <c r="YT31" s="603">
        <v>7206894.4800000004</v>
      </c>
      <c r="YU31" s="603">
        <v>8857909.3900000006</v>
      </c>
      <c r="YV31" s="603">
        <v>3568728.24</v>
      </c>
      <c r="YW31" s="603">
        <v>4137379.25</v>
      </c>
      <c r="YX31" s="603">
        <v>6329664.7199999997</v>
      </c>
      <c r="YY31" s="603">
        <v>13400926.9</v>
      </c>
      <c r="YZ31" s="603">
        <v>13899174.5</v>
      </c>
      <c r="ZA31" s="603">
        <v>7212440</v>
      </c>
      <c r="ZB31" s="603">
        <v>11623142.52</v>
      </c>
      <c r="ZC31" s="603">
        <v>5307209.25</v>
      </c>
      <c r="ZD31" s="603">
        <v>2375499</v>
      </c>
      <c r="ZE31" s="603">
        <v>24113227.280000001</v>
      </c>
      <c r="ZF31" s="603">
        <v>3156310.5</v>
      </c>
      <c r="ZG31" s="603">
        <v>4621740.88</v>
      </c>
      <c r="ZH31" s="603">
        <v>4695363.07</v>
      </c>
      <c r="ZI31" s="603">
        <v>4870164</v>
      </c>
      <c r="ZJ31" s="603">
        <v>3764825</v>
      </c>
      <c r="ZK31" s="603">
        <v>3701680.3899999997</v>
      </c>
      <c r="ZL31" s="603">
        <v>2306102.5</v>
      </c>
      <c r="ZM31" s="603">
        <v>6892838.9100000001</v>
      </c>
      <c r="ZN31" s="603">
        <v>90355861.75</v>
      </c>
      <c r="ZO31" s="603">
        <v>3212090.65</v>
      </c>
      <c r="ZP31" s="603">
        <v>5239608.68</v>
      </c>
      <c r="ZQ31" s="603">
        <v>64930054.5</v>
      </c>
      <c r="ZR31" s="603">
        <v>14972907.379999999</v>
      </c>
      <c r="ZS31" s="603">
        <v>4433990.95</v>
      </c>
      <c r="ZT31" s="603">
        <v>11895167.379999999</v>
      </c>
      <c r="ZU31" s="603">
        <v>12341941.310000001</v>
      </c>
      <c r="ZV31" s="603">
        <v>16713892.710000001</v>
      </c>
      <c r="ZW31" s="603">
        <v>19312507.52</v>
      </c>
      <c r="ZX31" s="603">
        <v>5198027.26</v>
      </c>
      <c r="ZY31" s="603">
        <v>1432420.42</v>
      </c>
      <c r="ZZ31" s="603">
        <v>5908603.5999999996</v>
      </c>
      <c r="AAA31" s="603">
        <v>13524187.789999999</v>
      </c>
      <c r="AAB31" s="603">
        <v>7956667.8499999996</v>
      </c>
      <c r="AAC31" s="603">
        <v>3695963.6799999997</v>
      </c>
      <c r="AAD31" s="603">
        <v>7184529.6899999995</v>
      </c>
      <c r="AAE31" s="603">
        <v>3822973.98</v>
      </c>
      <c r="AAF31" s="603">
        <v>6537928.3999999994</v>
      </c>
      <c r="AAG31" s="603">
        <v>7548373.7000000002</v>
      </c>
      <c r="AAH31" s="603">
        <v>2249596.4899999998</v>
      </c>
      <c r="AAI31" s="603">
        <v>9151778.7400000002</v>
      </c>
      <c r="AAJ31" s="603">
        <v>6714419.29</v>
      </c>
      <c r="AAK31" s="603">
        <v>3052773.92</v>
      </c>
      <c r="AAL31" s="603">
        <v>3083470</v>
      </c>
      <c r="AAM31" s="603">
        <v>3649779.95</v>
      </c>
      <c r="AAN31" s="603">
        <v>3557800.34</v>
      </c>
      <c r="AAO31" s="603">
        <v>8391353.6900000013</v>
      </c>
      <c r="AAP31" s="603">
        <v>8235186.46</v>
      </c>
      <c r="AAQ31" s="603">
        <v>27670078.970000003</v>
      </c>
      <c r="AAR31" s="603">
        <v>2956308</v>
      </c>
      <c r="AAS31" s="603">
        <v>10161627.51</v>
      </c>
      <c r="AAT31" s="603">
        <v>18061013.399999999</v>
      </c>
      <c r="AAU31" s="603">
        <v>7396044.1799999997</v>
      </c>
      <c r="AAV31" s="603">
        <v>7573546.9900000002</v>
      </c>
      <c r="AAW31" s="603">
        <v>12231758.07</v>
      </c>
      <c r="AAX31" s="603">
        <v>12162127.25</v>
      </c>
      <c r="AAY31" s="603">
        <v>26154686.390000001</v>
      </c>
      <c r="AAZ31" s="603">
        <v>5833972.75</v>
      </c>
      <c r="ABA31" s="603">
        <v>12982155.050000001</v>
      </c>
      <c r="ABB31" s="603">
        <v>13086693.66</v>
      </c>
      <c r="ABC31" s="603">
        <v>18106171.119999997</v>
      </c>
      <c r="ABD31" s="603">
        <v>4494259.5199999996</v>
      </c>
      <c r="ABE31" s="603">
        <v>3782778.25</v>
      </c>
      <c r="ABF31" s="603">
        <v>17815021.030000001</v>
      </c>
      <c r="ABG31" s="603">
        <v>1407631.6800000002</v>
      </c>
      <c r="ABH31" s="603">
        <v>7145271.4299999997</v>
      </c>
      <c r="ABI31" s="603">
        <v>4029640.65</v>
      </c>
      <c r="ABJ31" s="603">
        <v>14481321.65</v>
      </c>
      <c r="ABK31" s="603">
        <v>20138242.490000002</v>
      </c>
      <c r="ABL31" s="603">
        <v>3973114.71</v>
      </c>
      <c r="ABM31" s="603">
        <v>4943921.42</v>
      </c>
      <c r="ABN31" s="603">
        <v>3775523.75</v>
      </c>
      <c r="ABO31" s="603">
        <v>14007067.800000001</v>
      </c>
      <c r="ABP31" s="603">
        <v>4468063.25</v>
      </c>
      <c r="ABQ31" s="603">
        <v>14077210.48</v>
      </c>
      <c r="ABR31" s="603">
        <v>21872505.48</v>
      </c>
      <c r="ABS31" s="603">
        <v>6016940.2800000003</v>
      </c>
      <c r="ABT31" s="603">
        <v>36440429.70000001</v>
      </c>
      <c r="ABU31" s="603">
        <v>22177504.039999999</v>
      </c>
      <c r="ABV31" s="603">
        <v>9874301.4600000009</v>
      </c>
      <c r="ABW31" s="603">
        <v>12748371.810000001</v>
      </c>
      <c r="ABX31" s="603">
        <v>22384000.989999998</v>
      </c>
      <c r="ABY31" s="603">
        <v>3291134.59</v>
      </c>
      <c r="ABZ31" s="603">
        <v>45382869.359999999</v>
      </c>
      <c r="ACA31" s="603">
        <v>8906326.5300000012</v>
      </c>
      <c r="ACB31" s="603">
        <v>12138859.810000001</v>
      </c>
      <c r="ACC31" s="603">
        <v>9276348.5800000001</v>
      </c>
      <c r="ACD31" s="603">
        <v>5166025.01</v>
      </c>
      <c r="ACE31" s="603">
        <v>17656356.780000001</v>
      </c>
      <c r="ACF31" s="603">
        <v>5764360.5600000005</v>
      </c>
      <c r="ACG31" s="603">
        <v>3579898.04</v>
      </c>
      <c r="ACH31" s="603">
        <v>5595953.9100000001</v>
      </c>
      <c r="ACI31" s="603">
        <v>11058403.390000001</v>
      </c>
      <c r="ACJ31" s="603">
        <v>6340770.0199999996</v>
      </c>
      <c r="ACK31" s="603">
        <v>62164911.579999998</v>
      </c>
      <c r="ACL31" s="603">
        <v>1656054.69</v>
      </c>
      <c r="ACM31" s="603">
        <v>5561014.0700000003</v>
      </c>
      <c r="ACN31" s="603">
        <v>4306765.0600000005</v>
      </c>
      <c r="ACO31" s="603">
        <v>1111202.27</v>
      </c>
      <c r="ACP31" s="603">
        <v>2315828</v>
      </c>
      <c r="ACQ31" s="603">
        <v>13302955.440000001</v>
      </c>
      <c r="ACR31" s="603">
        <v>18331877.609999999</v>
      </c>
      <c r="ACS31" s="603">
        <v>21105996.48</v>
      </c>
      <c r="ACT31" s="603">
        <v>487964.64</v>
      </c>
      <c r="ACU31" s="603">
        <v>101735.4</v>
      </c>
      <c r="ACV31" s="603">
        <v>12553222.34</v>
      </c>
      <c r="ACW31" s="603">
        <v>4823799.87</v>
      </c>
      <c r="ACX31" s="603">
        <v>15225228.4</v>
      </c>
      <c r="ACY31" s="603">
        <v>3786119.98</v>
      </c>
      <c r="ACZ31" s="603">
        <v>5184701.4700000007</v>
      </c>
      <c r="ADA31" s="603">
        <v>871283.07</v>
      </c>
      <c r="ADB31" s="603">
        <v>1345326.3</v>
      </c>
      <c r="ADC31" s="603">
        <v>3133426.1</v>
      </c>
      <c r="ADD31" s="603">
        <v>178375</v>
      </c>
      <c r="ADE31" s="603">
        <v>1916503.75</v>
      </c>
      <c r="ADF31" s="603">
        <v>3754363.15</v>
      </c>
      <c r="ADG31" s="603">
        <v>3588339.26</v>
      </c>
      <c r="ADH31" s="603">
        <v>10743112.559999999</v>
      </c>
      <c r="ADI31" s="603">
        <v>7110931.96</v>
      </c>
      <c r="ADJ31" s="603">
        <v>4268723.92</v>
      </c>
      <c r="ADK31" s="603">
        <v>2760580.97</v>
      </c>
      <c r="ADL31" s="603">
        <v>10547598</v>
      </c>
      <c r="ADM31" s="603">
        <v>1957567</v>
      </c>
      <c r="ADN31" s="603">
        <v>8276914.75</v>
      </c>
      <c r="ADO31" s="603">
        <v>1707249</v>
      </c>
      <c r="ADP31" s="603">
        <v>5212535.49</v>
      </c>
      <c r="ADQ31" s="603">
        <v>42365415.629999995</v>
      </c>
      <c r="ADR31" s="603">
        <v>2746016.8200000003</v>
      </c>
      <c r="ADS31" s="603">
        <v>6157803.4100000001</v>
      </c>
      <c r="ADT31" s="603">
        <v>2431347.7000000002</v>
      </c>
      <c r="ADU31" s="603">
        <v>26678912.18</v>
      </c>
      <c r="ADV31" s="603">
        <v>6070911.4900000002</v>
      </c>
      <c r="ADW31" s="603">
        <v>5599142.8600000003</v>
      </c>
      <c r="ADX31" s="603">
        <v>8722246.6500000004</v>
      </c>
      <c r="ADY31" s="603">
        <v>2023702.8800000001</v>
      </c>
      <c r="ADZ31" s="603">
        <v>269278.21000000002</v>
      </c>
      <c r="AEA31" s="603">
        <v>40309196.18</v>
      </c>
      <c r="AEB31" s="603">
        <v>4378789.2200000007</v>
      </c>
      <c r="AEC31" s="603">
        <v>11000419.120000001</v>
      </c>
      <c r="AED31" s="603">
        <v>1723114.55</v>
      </c>
      <c r="AEE31" s="603">
        <v>12771907.83</v>
      </c>
      <c r="AEF31" s="603">
        <v>35056721.539999999</v>
      </c>
      <c r="AEG31" s="603">
        <v>860052.06</v>
      </c>
      <c r="AEH31" s="603">
        <v>19662273.050000001</v>
      </c>
      <c r="AEI31" s="603">
        <v>7642680.5999999996</v>
      </c>
      <c r="AEJ31" s="603">
        <v>26876503.399999999</v>
      </c>
      <c r="AEK31" s="603">
        <v>24735728.939999998</v>
      </c>
      <c r="AEL31" s="603">
        <v>17927184.27</v>
      </c>
      <c r="AEM31" s="603">
        <v>5172372.38</v>
      </c>
      <c r="AEN31" s="603">
        <v>29747076.16</v>
      </c>
      <c r="AEO31" s="603">
        <v>19911462.399999999</v>
      </c>
      <c r="AEP31" s="603">
        <v>29833434.649999999</v>
      </c>
      <c r="AEQ31" s="603">
        <v>7017930.0499999998</v>
      </c>
      <c r="AER31" s="603">
        <v>15517520.59</v>
      </c>
      <c r="AES31" s="603">
        <v>3546333.8200000003</v>
      </c>
      <c r="AET31" s="603">
        <v>7342965.8600000003</v>
      </c>
      <c r="AEU31" s="603">
        <v>30763877.370000001</v>
      </c>
      <c r="AEV31" s="603">
        <v>23683184.719999999</v>
      </c>
      <c r="AEW31" s="603">
        <v>35126250.340000004</v>
      </c>
      <c r="AEX31" s="603">
        <v>26805875.900000002</v>
      </c>
      <c r="AEY31" s="603">
        <v>11784391.249999998</v>
      </c>
      <c r="AEZ31" s="603">
        <v>29856820.399999999</v>
      </c>
      <c r="AFA31" s="603">
        <v>11422975.25</v>
      </c>
      <c r="AFB31" s="603">
        <v>17741313.82</v>
      </c>
      <c r="AFC31" s="603">
        <v>7707070.5899999999</v>
      </c>
      <c r="AFD31" s="603">
        <v>7089680.5899999999</v>
      </c>
      <c r="AFE31" s="603">
        <v>24309860.41</v>
      </c>
      <c r="AFF31" s="603">
        <v>6319485.9399999995</v>
      </c>
      <c r="AFG31" s="603">
        <v>12490874.08</v>
      </c>
      <c r="AFH31" s="603">
        <v>13403794.02</v>
      </c>
      <c r="AFI31" s="603">
        <v>5874496.0700000003</v>
      </c>
      <c r="AFJ31" s="603">
        <v>13109847.27</v>
      </c>
      <c r="AFK31" s="603">
        <v>4009172.26</v>
      </c>
      <c r="AFL31" s="603">
        <v>8048510.1599999992</v>
      </c>
      <c r="AFM31" s="603">
        <v>4204095.9399999995</v>
      </c>
      <c r="AFN31" s="603">
        <v>8492362.5099999998</v>
      </c>
      <c r="AFO31" s="603">
        <v>4443438.58</v>
      </c>
      <c r="AFP31" s="603">
        <v>4545941.99</v>
      </c>
      <c r="AFQ31" s="603">
        <v>5746193.0599999996</v>
      </c>
      <c r="AFR31" s="603">
        <v>10146315.009999998</v>
      </c>
      <c r="AFS31" s="603">
        <v>7940961.5999999996</v>
      </c>
      <c r="AFT31" s="603">
        <v>10146793.83</v>
      </c>
      <c r="AFU31" s="603">
        <v>4858400.1899999995</v>
      </c>
      <c r="AFV31" s="603">
        <v>6292852.79</v>
      </c>
      <c r="AFW31" s="603">
        <v>5514615.0099999998</v>
      </c>
      <c r="AFX31" s="603">
        <v>3171935</v>
      </c>
      <c r="AFY31" s="603">
        <v>8922948.620000001</v>
      </c>
      <c r="AFZ31" s="603">
        <v>6317835.7300000004</v>
      </c>
      <c r="AGA31" s="603">
        <v>3651194.95</v>
      </c>
      <c r="AGB31" s="603">
        <v>7917704.1100000003</v>
      </c>
      <c r="AGC31" s="603">
        <v>3471457.96</v>
      </c>
      <c r="AGD31" s="603">
        <v>52727375.919999994</v>
      </c>
      <c r="AGE31" s="603">
        <v>25855710.210000001</v>
      </c>
      <c r="AGF31" s="603">
        <v>24332863.949999999</v>
      </c>
      <c r="AGG31" s="603">
        <v>20049906.699999999</v>
      </c>
      <c r="AGH31" s="603">
        <v>39567165.710000001</v>
      </c>
      <c r="AGI31" s="603">
        <v>19523240.359999999</v>
      </c>
      <c r="AGJ31" s="603">
        <v>9774562.7199999988</v>
      </c>
      <c r="AGK31" s="603">
        <v>17404773.579999998</v>
      </c>
      <c r="AGL31" s="603">
        <v>13930440.890000001</v>
      </c>
      <c r="AGM31" s="603">
        <v>10578702.460000001</v>
      </c>
      <c r="AGN31" s="603">
        <v>15590170.899999999</v>
      </c>
      <c r="AGO31" s="603">
        <v>37583245.659999996</v>
      </c>
      <c r="AGP31" s="603">
        <v>4210601.6899999995</v>
      </c>
      <c r="AGQ31" s="603">
        <v>25696689.23</v>
      </c>
      <c r="AGR31" s="603">
        <v>10528116</v>
      </c>
      <c r="AGS31" s="603">
        <v>14927699.060000001</v>
      </c>
      <c r="AGT31" s="603">
        <v>21237763.25</v>
      </c>
      <c r="AGU31" s="603">
        <v>6139857.8499999996</v>
      </c>
      <c r="AGV31" s="603">
        <v>8691516.870000001</v>
      </c>
      <c r="AGW31" s="603">
        <v>58396704.730000004</v>
      </c>
      <c r="AGX31" s="603">
        <v>18934829.629999999</v>
      </c>
      <c r="AGY31" s="603">
        <v>5670428.0900000008</v>
      </c>
      <c r="AGZ31" s="603">
        <v>27268493.539999999</v>
      </c>
      <c r="AHA31" s="603">
        <v>8305511.8700000001</v>
      </c>
      <c r="AHB31" s="603">
        <v>18157690.739999998</v>
      </c>
      <c r="AHC31" s="603">
        <v>9779801.9800000004</v>
      </c>
      <c r="AHD31" s="603">
        <v>18881377.27</v>
      </c>
      <c r="AHE31" s="603">
        <v>4836422.78</v>
      </c>
      <c r="AHF31" s="603">
        <v>13145122.609999999</v>
      </c>
      <c r="AHG31" s="603">
        <v>11247960.950000001</v>
      </c>
      <c r="AHH31" s="603">
        <v>7098409.5700000003</v>
      </c>
      <c r="AHI31" s="603">
        <v>6479515.4800000004</v>
      </c>
      <c r="AHJ31" s="603">
        <v>14686922.189999999</v>
      </c>
      <c r="AHK31" s="603">
        <v>10042877.300000001</v>
      </c>
      <c r="AHL31" s="603">
        <v>9252229.8599999994</v>
      </c>
      <c r="AHM31" s="603">
        <v>6909713.71</v>
      </c>
      <c r="AHN31" s="603">
        <v>2578039.38</v>
      </c>
      <c r="AHO31" s="603">
        <v>14290274.25</v>
      </c>
      <c r="AHP31" s="603">
        <v>8692544.4299999997</v>
      </c>
      <c r="AHQ31" s="603">
        <v>10480156.469999999</v>
      </c>
      <c r="AHR31" s="603">
        <v>15542595.869999999</v>
      </c>
      <c r="AHS31" s="603">
        <v>7224091.6500000004</v>
      </c>
      <c r="AHT31" s="603">
        <v>6406413.25</v>
      </c>
      <c r="AHU31" s="603">
        <v>0</v>
      </c>
      <c r="AHV31" s="603">
        <v>0</v>
      </c>
      <c r="AHW31" s="603">
        <f t="shared" si="16"/>
        <v>13086434232.529995</v>
      </c>
    </row>
    <row r="32" spans="1:913" x14ac:dyDescent="0.6">
      <c r="A32" s="601">
        <v>31</v>
      </c>
      <c r="B32" s="261" t="s">
        <v>1141</v>
      </c>
      <c r="C32" s="260" t="s">
        <v>1142</v>
      </c>
      <c r="D32" s="603">
        <v>4423607264.3199997</v>
      </c>
      <c r="E32" s="603">
        <v>0</v>
      </c>
      <c r="F32" s="603">
        <v>0</v>
      </c>
      <c r="G32" s="603">
        <v>0</v>
      </c>
      <c r="H32" s="603">
        <v>0</v>
      </c>
      <c r="I32" s="603">
        <v>0</v>
      </c>
      <c r="J32" s="603">
        <v>0</v>
      </c>
      <c r="K32" s="603">
        <v>0</v>
      </c>
      <c r="L32" s="603">
        <v>0</v>
      </c>
      <c r="M32" s="603">
        <v>0</v>
      </c>
      <c r="N32" s="603">
        <v>0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3176874942.8899999</v>
      </c>
      <c r="X32" s="603">
        <v>32990826.32</v>
      </c>
      <c r="Y32" s="603">
        <v>0</v>
      </c>
      <c r="Z32" s="603">
        <v>0</v>
      </c>
      <c r="AA32" s="603">
        <v>0</v>
      </c>
      <c r="AB32" s="603">
        <v>0</v>
      </c>
      <c r="AC32" s="603">
        <v>0</v>
      </c>
      <c r="AD32" s="603">
        <v>23005413.739999998</v>
      </c>
      <c r="AE32" s="603">
        <v>0</v>
      </c>
      <c r="AF32" s="603">
        <v>0</v>
      </c>
      <c r="AG32" s="603">
        <v>0</v>
      </c>
      <c r="AH32" s="603">
        <v>0</v>
      </c>
      <c r="AI32" s="603">
        <v>840714.42999999993</v>
      </c>
      <c r="AJ32" s="603">
        <v>0</v>
      </c>
      <c r="AK32" s="603">
        <v>0</v>
      </c>
      <c r="AL32" s="603">
        <v>0</v>
      </c>
      <c r="AM32" s="603">
        <v>0</v>
      </c>
      <c r="AN32" s="603">
        <v>0</v>
      </c>
      <c r="AO32" s="603">
        <v>0</v>
      </c>
      <c r="AP32" s="603">
        <v>0</v>
      </c>
      <c r="AQ32" s="603">
        <v>0</v>
      </c>
      <c r="AR32" s="603">
        <v>0</v>
      </c>
      <c r="AS32" s="603">
        <v>0</v>
      </c>
      <c r="AT32" s="603">
        <v>0</v>
      </c>
      <c r="AU32" s="603">
        <v>0</v>
      </c>
      <c r="AV32" s="603">
        <v>0</v>
      </c>
      <c r="AW32" s="603">
        <v>0</v>
      </c>
      <c r="AX32" s="603">
        <v>0</v>
      </c>
      <c r="AY32" s="603">
        <v>0</v>
      </c>
      <c r="AZ32" s="603">
        <v>0</v>
      </c>
      <c r="BA32" s="603">
        <v>0</v>
      </c>
      <c r="BB32" s="603">
        <v>0</v>
      </c>
      <c r="BC32" s="603">
        <v>0</v>
      </c>
      <c r="BD32" s="603">
        <v>0</v>
      </c>
      <c r="BE32" s="603">
        <v>0</v>
      </c>
      <c r="BF32" s="603">
        <v>0</v>
      </c>
      <c r="BG32" s="603">
        <v>0</v>
      </c>
      <c r="BH32" s="603">
        <v>0</v>
      </c>
      <c r="BI32" s="603">
        <v>0</v>
      </c>
      <c r="BJ32" s="603">
        <v>738125239.36999989</v>
      </c>
      <c r="BK32" s="603">
        <v>505707759.85000002</v>
      </c>
      <c r="BL32" s="603">
        <v>0</v>
      </c>
      <c r="BM32" s="603">
        <v>0</v>
      </c>
      <c r="BN32" s="603">
        <v>0</v>
      </c>
      <c r="BO32" s="603">
        <v>0</v>
      </c>
      <c r="BP32" s="603">
        <v>0</v>
      </c>
      <c r="BQ32" s="603">
        <v>0</v>
      </c>
      <c r="BR32" s="603">
        <v>0</v>
      </c>
      <c r="BS32" s="603">
        <v>1106080553.1500001</v>
      </c>
      <c r="BT32" s="603">
        <v>0</v>
      </c>
      <c r="BU32" s="603">
        <v>0</v>
      </c>
      <c r="BV32" s="603">
        <v>0</v>
      </c>
      <c r="BW32" s="603">
        <v>0</v>
      </c>
      <c r="BX32" s="603">
        <v>0</v>
      </c>
      <c r="BY32" s="603">
        <v>0</v>
      </c>
      <c r="BZ32" s="603">
        <v>0</v>
      </c>
      <c r="CA32" s="603">
        <v>4066528.82</v>
      </c>
      <c r="CB32" s="603">
        <v>0</v>
      </c>
      <c r="CC32" s="603">
        <v>0</v>
      </c>
      <c r="CD32" s="603">
        <v>0</v>
      </c>
      <c r="CE32" s="603">
        <v>0</v>
      </c>
      <c r="CF32" s="603">
        <v>0</v>
      </c>
      <c r="CG32" s="603">
        <v>0</v>
      </c>
      <c r="CH32" s="603">
        <v>1292322214.3700001</v>
      </c>
      <c r="CI32" s="603">
        <v>0</v>
      </c>
      <c r="CJ32" s="603">
        <v>0</v>
      </c>
      <c r="CK32" s="603">
        <v>0</v>
      </c>
      <c r="CL32" s="603">
        <v>0</v>
      </c>
      <c r="CM32" s="603">
        <v>0</v>
      </c>
      <c r="CN32" s="603">
        <v>0</v>
      </c>
      <c r="CO32" s="603">
        <v>0</v>
      </c>
      <c r="CP32" s="603">
        <v>0</v>
      </c>
      <c r="CQ32" s="603">
        <v>0</v>
      </c>
      <c r="CR32" s="603">
        <v>0</v>
      </c>
      <c r="CS32" s="603">
        <v>0</v>
      </c>
      <c r="CT32" s="603">
        <v>0</v>
      </c>
      <c r="CU32" s="603">
        <v>0</v>
      </c>
      <c r="CV32" s="603">
        <v>0</v>
      </c>
      <c r="CW32" s="603">
        <v>0</v>
      </c>
      <c r="CX32" s="603">
        <v>0</v>
      </c>
      <c r="CY32" s="603">
        <v>0</v>
      </c>
      <c r="CZ32" s="603">
        <v>0</v>
      </c>
      <c r="DA32" s="603">
        <v>0</v>
      </c>
      <c r="DB32" s="603">
        <v>0</v>
      </c>
      <c r="DC32" s="603">
        <v>18734319.039999999</v>
      </c>
      <c r="DD32" s="603">
        <v>56158435.609999999</v>
      </c>
      <c r="DE32" s="603">
        <v>0</v>
      </c>
      <c r="DF32" s="603">
        <v>0</v>
      </c>
      <c r="DG32" s="603">
        <v>0</v>
      </c>
      <c r="DH32" s="603">
        <v>0</v>
      </c>
      <c r="DI32" s="603">
        <v>0</v>
      </c>
      <c r="DJ32" s="603">
        <v>0</v>
      </c>
      <c r="DK32" s="603">
        <v>0</v>
      </c>
      <c r="DL32" s="603">
        <v>844321519.99000001</v>
      </c>
      <c r="DM32" s="603">
        <v>0</v>
      </c>
      <c r="DN32" s="603">
        <v>0</v>
      </c>
      <c r="DO32" s="603">
        <v>0</v>
      </c>
      <c r="DP32" s="603">
        <v>0</v>
      </c>
      <c r="DQ32" s="603">
        <v>0</v>
      </c>
      <c r="DR32" s="603">
        <v>0</v>
      </c>
      <c r="DS32" s="603">
        <v>0</v>
      </c>
      <c r="DT32" s="603">
        <v>0</v>
      </c>
      <c r="DU32" s="603">
        <v>2294134.67</v>
      </c>
      <c r="DV32" s="603">
        <v>0</v>
      </c>
      <c r="DW32" s="603">
        <v>0</v>
      </c>
      <c r="DX32" s="603">
        <v>0</v>
      </c>
      <c r="DY32" s="603">
        <v>0</v>
      </c>
      <c r="DZ32" s="603">
        <v>0</v>
      </c>
      <c r="EA32" s="603">
        <v>0</v>
      </c>
      <c r="EB32" s="603">
        <v>0</v>
      </c>
      <c r="EC32" s="603">
        <v>0</v>
      </c>
      <c r="ED32" s="603">
        <v>0</v>
      </c>
      <c r="EE32" s="603">
        <v>0</v>
      </c>
      <c r="EF32" s="603">
        <v>386713534.44999999</v>
      </c>
      <c r="EG32" s="603">
        <v>188392350.16000003</v>
      </c>
      <c r="EH32" s="603">
        <v>0</v>
      </c>
      <c r="EI32" s="603">
        <v>0</v>
      </c>
      <c r="EJ32" s="603">
        <v>0</v>
      </c>
      <c r="EK32" s="603">
        <v>0</v>
      </c>
      <c r="EL32" s="603">
        <v>0</v>
      </c>
      <c r="EM32" s="603">
        <v>0</v>
      </c>
      <c r="EN32" s="603">
        <v>0</v>
      </c>
      <c r="EO32" s="603">
        <v>753429910.25</v>
      </c>
      <c r="EP32" s="603">
        <v>0</v>
      </c>
      <c r="EQ32" s="603">
        <v>0</v>
      </c>
      <c r="ER32" s="603">
        <v>0</v>
      </c>
      <c r="ES32" s="603">
        <v>0</v>
      </c>
      <c r="ET32" s="603">
        <v>0</v>
      </c>
      <c r="EU32" s="603">
        <v>0</v>
      </c>
      <c r="EV32" s="603">
        <v>0</v>
      </c>
      <c r="EW32" s="603">
        <v>0</v>
      </c>
      <c r="EX32" s="603">
        <v>77316.69</v>
      </c>
      <c r="EY32" s="603">
        <v>0</v>
      </c>
      <c r="EZ32" s="603">
        <v>0</v>
      </c>
      <c r="FA32" s="603">
        <v>0</v>
      </c>
      <c r="FB32" s="603">
        <v>0</v>
      </c>
      <c r="FC32" s="603">
        <v>0</v>
      </c>
      <c r="FD32" s="603">
        <v>0</v>
      </c>
      <c r="FE32" s="603">
        <v>0</v>
      </c>
      <c r="FF32" s="603">
        <v>0</v>
      </c>
      <c r="FG32" s="603">
        <v>0</v>
      </c>
      <c r="FH32" s="603">
        <v>0</v>
      </c>
      <c r="FI32" s="603">
        <v>0</v>
      </c>
      <c r="FJ32" s="603">
        <v>89355.88</v>
      </c>
      <c r="FK32" s="603">
        <v>0</v>
      </c>
      <c r="FL32" s="603">
        <v>0</v>
      </c>
      <c r="FM32" s="603">
        <v>0</v>
      </c>
      <c r="FN32" s="603">
        <v>278.31</v>
      </c>
      <c r="FO32" s="603">
        <v>0</v>
      </c>
      <c r="FP32" s="603">
        <v>0</v>
      </c>
      <c r="FQ32" s="603">
        <v>0</v>
      </c>
      <c r="FR32" s="603">
        <v>0</v>
      </c>
      <c r="FS32" s="603">
        <v>0</v>
      </c>
      <c r="FT32" s="603">
        <v>0</v>
      </c>
      <c r="FU32" s="603">
        <v>0</v>
      </c>
      <c r="FV32" s="603">
        <v>0</v>
      </c>
      <c r="FW32" s="603">
        <v>0</v>
      </c>
      <c r="FX32" s="603">
        <v>0</v>
      </c>
      <c r="FY32" s="603">
        <v>0</v>
      </c>
      <c r="FZ32" s="603">
        <v>0</v>
      </c>
      <c r="GA32" s="603">
        <v>0</v>
      </c>
      <c r="GB32" s="603">
        <v>0</v>
      </c>
      <c r="GC32" s="603">
        <v>0</v>
      </c>
      <c r="GD32" s="603">
        <v>0</v>
      </c>
      <c r="GE32" s="603">
        <v>0</v>
      </c>
      <c r="GF32" s="603">
        <v>9645205.3000000007</v>
      </c>
      <c r="GG32" s="603">
        <v>0</v>
      </c>
      <c r="GH32" s="603">
        <v>0</v>
      </c>
      <c r="GI32" s="603">
        <v>0</v>
      </c>
      <c r="GJ32" s="603">
        <v>0</v>
      </c>
      <c r="GK32" s="603">
        <v>0</v>
      </c>
      <c r="GL32" s="603">
        <v>0</v>
      </c>
      <c r="GM32" s="603">
        <v>0</v>
      </c>
      <c r="GN32" s="603">
        <v>0</v>
      </c>
      <c r="GO32" s="603">
        <v>0</v>
      </c>
      <c r="GP32" s="603">
        <v>0</v>
      </c>
      <c r="GQ32" s="603">
        <v>0</v>
      </c>
      <c r="GR32" s="603">
        <v>0</v>
      </c>
      <c r="GS32" s="603">
        <v>0</v>
      </c>
      <c r="GT32" s="603">
        <v>0</v>
      </c>
      <c r="GU32" s="603">
        <v>0</v>
      </c>
      <c r="GV32" s="603">
        <v>0</v>
      </c>
      <c r="GW32" s="603">
        <v>0</v>
      </c>
      <c r="GX32" s="603">
        <v>0</v>
      </c>
      <c r="GY32" s="603">
        <v>0</v>
      </c>
      <c r="GZ32" s="603">
        <v>881595.24</v>
      </c>
      <c r="HA32" s="603">
        <v>0</v>
      </c>
      <c r="HB32" s="603">
        <v>0</v>
      </c>
      <c r="HC32" s="603">
        <v>0</v>
      </c>
      <c r="HD32" s="603">
        <v>581319.35</v>
      </c>
      <c r="HE32" s="603">
        <v>0</v>
      </c>
      <c r="HF32" s="603">
        <v>0</v>
      </c>
      <c r="HG32" s="603">
        <v>0</v>
      </c>
      <c r="HH32" s="603">
        <v>0</v>
      </c>
      <c r="HI32" s="603">
        <v>0</v>
      </c>
      <c r="HJ32" s="603">
        <v>0</v>
      </c>
      <c r="HK32" s="603">
        <v>0</v>
      </c>
      <c r="HL32" s="603">
        <v>0</v>
      </c>
      <c r="HM32" s="603">
        <v>0</v>
      </c>
      <c r="HN32" s="603">
        <v>0</v>
      </c>
      <c r="HO32" s="603">
        <v>0</v>
      </c>
      <c r="HP32" s="603">
        <v>0</v>
      </c>
      <c r="HQ32" s="603">
        <v>0</v>
      </c>
      <c r="HR32" s="603">
        <v>0</v>
      </c>
      <c r="HS32" s="603">
        <v>0</v>
      </c>
      <c r="HT32" s="603">
        <v>1396427.76</v>
      </c>
      <c r="HU32" s="603">
        <v>1383316.99</v>
      </c>
      <c r="HV32" s="603">
        <v>0</v>
      </c>
      <c r="HW32" s="603">
        <v>0</v>
      </c>
      <c r="HX32" s="603">
        <v>0</v>
      </c>
      <c r="HY32" s="603">
        <v>0</v>
      </c>
      <c r="HZ32" s="603">
        <v>0</v>
      </c>
      <c r="IA32" s="603">
        <v>0</v>
      </c>
      <c r="IB32" s="603">
        <v>0</v>
      </c>
      <c r="IC32" s="603">
        <v>0</v>
      </c>
      <c r="ID32" s="603">
        <v>0</v>
      </c>
      <c r="IE32" s="603">
        <v>0</v>
      </c>
      <c r="IF32" s="603">
        <v>0</v>
      </c>
      <c r="IG32" s="603">
        <v>0</v>
      </c>
      <c r="IH32" s="603">
        <v>0</v>
      </c>
      <c r="II32" s="603">
        <v>0</v>
      </c>
      <c r="IJ32" s="603">
        <v>4736770.57</v>
      </c>
      <c r="IK32" s="603">
        <v>126834825.43000001</v>
      </c>
      <c r="IL32" s="603">
        <v>0</v>
      </c>
      <c r="IM32" s="603">
        <v>0</v>
      </c>
      <c r="IN32" s="603">
        <v>0</v>
      </c>
      <c r="IO32" s="603">
        <v>0</v>
      </c>
      <c r="IP32" s="603">
        <v>0</v>
      </c>
      <c r="IQ32" s="603">
        <v>0</v>
      </c>
      <c r="IR32" s="603">
        <v>0</v>
      </c>
      <c r="IS32" s="603">
        <v>0</v>
      </c>
      <c r="IT32" s="603">
        <v>0</v>
      </c>
      <c r="IU32" s="603">
        <v>598929.64</v>
      </c>
      <c r="IV32" s="603">
        <v>187857.2</v>
      </c>
      <c r="IW32" s="603">
        <v>0</v>
      </c>
      <c r="IX32" s="603">
        <v>0</v>
      </c>
      <c r="IY32" s="603">
        <v>0</v>
      </c>
      <c r="IZ32" s="603">
        <v>0</v>
      </c>
      <c r="JA32" s="603">
        <v>0</v>
      </c>
      <c r="JB32" s="603">
        <v>0</v>
      </c>
      <c r="JC32" s="603">
        <v>0</v>
      </c>
      <c r="JD32" s="603">
        <v>62999.93</v>
      </c>
      <c r="JE32" s="603">
        <v>0</v>
      </c>
      <c r="JF32" s="603">
        <v>0</v>
      </c>
      <c r="JG32" s="603">
        <v>395914396.16999996</v>
      </c>
      <c r="JH32" s="603">
        <v>0</v>
      </c>
      <c r="JI32" s="603">
        <v>0</v>
      </c>
      <c r="JJ32" s="603">
        <v>0</v>
      </c>
      <c r="JK32" s="603">
        <v>0</v>
      </c>
      <c r="JL32" s="603">
        <v>0</v>
      </c>
      <c r="JM32" s="603">
        <v>333768799.64999998</v>
      </c>
      <c r="JN32" s="603">
        <v>0</v>
      </c>
      <c r="JO32" s="603">
        <v>0</v>
      </c>
      <c r="JP32" s="603">
        <v>0</v>
      </c>
      <c r="JQ32" s="603">
        <v>0</v>
      </c>
      <c r="JR32" s="603">
        <v>0</v>
      </c>
      <c r="JS32" s="603">
        <v>0</v>
      </c>
      <c r="JT32" s="603">
        <v>907753113.87</v>
      </c>
      <c r="JU32" s="603">
        <v>20075.760000000002</v>
      </c>
      <c r="JV32" s="603">
        <v>0</v>
      </c>
      <c r="JW32" s="603">
        <v>0</v>
      </c>
      <c r="JX32" s="603">
        <v>0</v>
      </c>
      <c r="JY32" s="603">
        <v>0</v>
      </c>
      <c r="JZ32" s="603">
        <v>0</v>
      </c>
      <c r="KA32" s="603">
        <v>0</v>
      </c>
      <c r="KB32" s="603">
        <v>0</v>
      </c>
      <c r="KC32" s="603">
        <v>0</v>
      </c>
      <c r="KD32" s="603">
        <v>0</v>
      </c>
      <c r="KE32" s="603">
        <v>0</v>
      </c>
      <c r="KF32" s="603">
        <v>0</v>
      </c>
      <c r="KG32" s="603">
        <v>0</v>
      </c>
      <c r="KH32" s="603">
        <v>0</v>
      </c>
      <c r="KI32" s="603">
        <v>0</v>
      </c>
      <c r="KJ32" s="603">
        <v>5496853.7300000004</v>
      </c>
      <c r="KK32" s="603">
        <v>0</v>
      </c>
      <c r="KL32" s="603">
        <v>0</v>
      </c>
      <c r="KM32" s="603">
        <v>135000</v>
      </c>
      <c r="KN32" s="603">
        <v>0</v>
      </c>
      <c r="KO32" s="603">
        <v>0</v>
      </c>
      <c r="KP32" s="603">
        <v>0</v>
      </c>
      <c r="KQ32" s="603">
        <v>0</v>
      </c>
      <c r="KR32" s="603">
        <v>0</v>
      </c>
      <c r="KS32" s="603">
        <v>200367541.5</v>
      </c>
      <c r="KT32" s="603">
        <v>0</v>
      </c>
      <c r="KU32" s="603">
        <v>0</v>
      </c>
      <c r="KV32" s="603">
        <v>0</v>
      </c>
      <c r="KW32" s="603">
        <v>0</v>
      </c>
      <c r="KX32" s="603">
        <v>0</v>
      </c>
      <c r="KY32" s="603">
        <v>1897271.4400000002</v>
      </c>
      <c r="KZ32" s="603">
        <v>0</v>
      </c>
      <c r="LA32" s="603">
        <v>0</v>
      </c>
      <c r="LB32" s="603">
        <v>0</v>
      </c>
      <c r="LC32" s="603">
        <v>0</v>
      </c>
      <c r="LD32" s="603">
        <v>0</v>
      </c>
      <c r="LE32" s="603">
        <v>0</v>
      </c>
      <c r="LF32" s="603">
        <v>0</v>
      </c>
      <c r="LG32" s="603">
        <v>0</v>
      </c>
      <c r="LH32" s="603">
        <v>0</v>
      </c>
      <c r="LI32" s="603">
        <v>771375.35000000009</v>
      </c>
      <c r="LJ32" s="603">
        <v>51349.98</v>
      </c>
      <c r="LK32" s="603">
        <v>0</v>
      </c>
      <c r="LL32" s="603">
        <v>0</v>
      </c>
      <c r="LM32" s="603">
        <v>0</v>
      </c>
      <c r="LN32" s="603">
        <v>0</v>
      </c>
      <c r="LO32" s="603">
        <v>0</v>
      </c>
      <c r="LP32" s="603">
        <v>0</v>
      </c>
      <c r="LQ32" s="603">
        <v>0</v>
      </c>
      <c r="LR32" s="603">
        <v>0</v>
      </c>
      <c r="LS32" s="603">
        <v>0</v>
      </c>
      <c r="LT32" s="603">
        <v>189488.95</v>
      </c>
      <c r="LU32" s="603">
        <v>0</v>
      </c>
      <c r="LV32" s="603">
        <v>0</v>
      </c>
      <c r="LW32" s="603">
        <v>4153549.57</v>
      </c>
      <c r="LX32" s="603">
        <v>186444050.97</v>
      </c>
      <c r="LY32" s="603">
        <v>71142.740000000005</v>
      </c>
      <c r="LZ32" s="603">
        <v>343125.9</v>
      </c>
      <c r="MA32" s="603">
        <v>0</v>
      </c>
      <c r="MB32" s="603">
        <v>0</v>
      </c>
      <c r="MC32" s="603">
        <v>0</v>
      </c>
      <c r="MD32" s="603">
        <v>11860</v>
      </c>
      <c r="ME32" s="603">
        <v>0</v>
      </c>
      <c r="MF32" s="603">
        <v>0</v>
      </c>
      <c r="MG32" s="603">
        <v>0</v>
      </c>
      <c r="MH32" s="603">
        <v>0</v>
      </c>
      <c r="MI32" s="603">
        <v>1798261478.0999999</v>
      </c>
      <c r="MJ32" s="603">
        <v>0</v>
      </c>
      <c r="MK32" s="603">
        <v>0</v>
      </c>
      <c r="ML32" s="603">
        <v>0</v>
      </c>
      <c r="MM32" s="603">
        <v>0</v>
      </c>
      <c r="MN32" s="603">
        <v>0</v>
      </c>
      <c r="MO32" s="603">
        <v>0</v>
      </c>
      <c r="MP32" s="603">
        <v>0</v>
      </c>
      <c r="MQ32" s="603">
        <v>0</v>
      </c>
      <c r="MR32" s="603">
        <v>0</v>
      </c>
      <c r="MS32" s="603">
        <v>0</v>
      </c>
      <c r="MT32" s="603">
        <v>0</v>
      </c>
      <c r="MU32" s="603">
        <v>1282378631.21</v>
      </c>
      <c r="MV32" s="603">
        <v>0</v>
      </c>
      <c r="MW32" s="603">
        <v>0</v>
      </c>
      <c r="MX32" s="603">
        <v>22345.69</v>
      </c>
      <c r="MY32" s="603">
        <v>0</v>
      </c>
      <c r="MZ32" s="603">
        <v>0</v>
      </c>
      <c r="NA32" s="603">
        <v>0</v>
      </c>
      <c r="NB32" s="603">
        <v>0</v>
      </c>
      <c r="NC32" s="603">
        <v>0</v>
      </c>
      <c r="ND32" s="603">
        <v>0</v>
      </c>
      <c r="NE32" s="603">
        <v>0</v>
      </c>
      <c r="NF32" s="603">
        <v>1232825892.8400002</v>
      </c>
      <c r="NG32" s="603">
        <v>0</v>
      </c>
      <c r="NH32" s="603">
        <v>0</v>
      </c>
      <c r="NI32" s="603">
        <v>98618967.689999998</v>
      </c>
      <c r="NJ32" s="603">
        <v>0</v>
      </c>
      <c r="NK32" s="603">
        <v>0</v>
      </c>
      <c r="NL32" s="603">
        <v>0</v>
      </c>
      <c r="NM32" s="603">
        <v>0</v>
      </c>
      <c r="NN32" s="603">
        <v>0</v>
      </c>
      <c r="NO32" s="603">
        <v>0</v>
      </c>
      <c r="NP32" s="603">
        <v>0</v>
      </c>
      <c r="NQ32" s="603">
        <v>0</v>
      </c>
      <c r="NR32" s="603">
        <v>224600942.19</v>
      </c>
      <c r="NS32" s="603">
        <v>0</v>
      </c>
      <c r="NT32" s="603">
        <v>0</v>
      </c>
      <c r="NU32" s="603">
        <v>0</v>
      </c>
      <c r="NV32" s="603">
        <v>0</v>
      </c>
      <c r="NW32" s="603">
        <v>0</v>
      </c>
      <c r="NX32" s="603">
        <v>0</v>
      </c>
      <c r="NY32" s="603">
        <v>1179949240.8300002</v>
      </c>
      <c r="NZ32" s="603">
        <v>0</v>
      </c>
      <c r="OA32" s="603">
        <v>0</v>
      </c>
      <c r="OB32" s="603">
        <v>0</v>
      </c>
      <c r="OC32" s="603">
        <v>0</v>
      </c>
      <c r="OD32" s="603">
        <v>0</v>
      </c>
      <c r="OE32" s="603">
        <v>0</v>
      </c>
      <c r="OF32" s="603">
        <v>0</v>
      </c>
      <c r="OG32" s="603">
        <v>54245.14</v>
      </c>
      <c r="OH32" s="603">
        <v>0</v>
      </c>
      <c r="OI32" s="603">
        <v>2242319.59</v>
      </c>
      <c r="OJ32" s="603">
        <v>0</v>
      </c>
      <c r="OK32" s="603">
        <v>0</v>
      </c>
      <c r="OL32" s="603">
        <v>0</v>
      </c>
      <c r="OM32" s="603">
        <v>0</v>
      </c>
      <c r="ON32" s="603">
        <v>0</v>
      </c>
      <c r="OO32" s="603">
        <v>1499744.43</v>
      </c>
      <c r="OP32" s="603">
        <v>0</v>
      </c>
      <c r="OQ32" s="603">
        <v>0</v>
      </c>
      <c r="OR32" s="603">
        <v>0</v>
      </c>
      <c r="OS32" s="603">
        <v>0</v>
      </c>
      <c r="OT32" s="603">
        <v>0</v>
      </c>
      <c r="OU32" s="603">
        <v>452733</v>
      </c>
      <c r="OV32" s="603">
        <v>0</v>
      </c>
      <c r="OW32" s="603">
        <v>0</v>
      </c>
      <c r="OX32" s="603">
        <v>0</v>
      </c>
      <c r="OY32" s="603">
        <v>0</v>
      </c>
      <c r="OZ32" s="603">
        <v>0</v>
      </c>
      <c r="PA32" s="603">
        <v>0</v>
      </c>
      <c r="PB32" s="603">
        <v>0</v>
      </c>
      <c r="PC32" s="603">
        <v>0</v>
      </c>
      <c r="PD32" s="603">
        <v>4077162.52</v>
      </c>
      <c r="PE32" s="603">
        <v>0</v>
      </c>
      <c r="PF32" s="603">
        <v>0</v>
      </c>
      <c r="PG32" s="603">
        <v>0</v>
      </c>
      <c r="PH32" s="603">
        <v>0</v>
      </c>
      <c r="PI32" s="603">
        <v>0</v>
      </c>
      <c r="PJ32" s="603">
        <v>167100</v>
      </c>
      <c r="PK32" s="603">
        <v>0</v>
      </c>
      <c r="PL32" s="603">
        <v>0</v>
      </c>
      <c r="PM32" s="603">
        <v>0</v>
      </c>
      <c r="PN32" s="603">
        <v>0</v>
      </c>
      <c r="PO32" s="603">
        <v>0</v>
      </c>
      <c r="PP32" s="603">
        <v>0</v>
      </c>
      <c r="PQ32" s="603">
        <v>0</v>
      </c>
      <c r="PR32" s="603">
        <v>0</v>
      </c>
      <c r="PS32" s="603">
        <v>0</v>
      </c>
      <c r="PT32" s="603">
        <v>0</v>
      </c>
      <c r="PU32" s="603">
        <v>0</v>
      </c>
      <c r="PV32" s="603">
        <v>2610202.04</v>
      </c>
      <c r="PW32" s="603">
        <v>0</v>
      </c>
      <c r="PX32" s="603">
        <v>0</v>
      </c>
      <c r="PY32" s="603">
        <v>0</v>
      </c>
      <c r="PZ32" s="603">
        <v>0</v>
      </c>
      <c r="QA32" s="603">
        <v>0</v>
      </c>
      <c r="QB32" s="603">
        <v>0</v>
      </c>
      <c r="QC32" s="603">
        <v>0</v>
      </c>
      <c r="QD32" s="603">
        <v>0</v>
      </c>
      <c r="QE32" s="603">
        <v>0</v>
      </c>
      <c r="QF32" s="603">
        <v>0</v>
      </c>
      <c r="QG32" s="603">
        <v>0</v>
      </c>
      <c r="QH32" s="603">
        <v>0</v>
      </c>
      <c r="QI32" s="603">
        <v>0</v>
      </c>
      <c r="QJ32" s="603">
        <v>0</v>
      </c>
      <c r="QK32" s="603">
        <v>0</v>
      </c>
      <c r="QL32" s="603">
        <v>0</v>
      </c>
      <c r="QM32" s="603">
        <v>0</v>
      </c>
      <c r="QN32" s="603">
        <v>0</v>
      </c>
      <c r="QO32" s="603">
        <v>0</v>
      </c>
      <c r="QP32" s="603">
        <v>43913809.150000006</v>
      </c>
      <c r="QQ32" s="603">
        <v>0</v>
      </c>
      <c r="QR32" s="603">
        <v>0</v>
      </c>
      <c r="QS32" s="603">
        <v>0</v>
      </c>
      <c r="QT32" s="603">
        <v>0</v>
      </c>
      <c r="QU32" s="603">
        <v>0</v>
      </c>
      <c r="QV32" s="603">
        <v>10074660.57</v>
      </c>
      <c r="QW32" s="603">
        <v>0</v>
      </c>
      <c r="QX32" s="603">
        <v>0</v>
      </c>
      <c r="QY32" s="603">
        <v>0</v>
      </c>
      <c r="QZ32" s="603">
        <v>0</v>
      </c>
      <c r="RA32" s="603">
        <v>0</v>
      </c>
      <c r="RB32" s="603">
        <v>0</v>
      </c>
      <c r="RC32" s="603">
        <v>0</v>
      </c>
      <c r="RD32" s="603">
        <v>0</v>
      </c>
      <c r="RE32" s="603">
        <v>0</v>
      </c>
      <c r="RF32" s="603">
        <v>0</v>
      </c>
      <c r="RG32" s="603">
        <v>0</v>
      </c>
      <c r="RH32" s="603">
        <v>0</v>
      </c>
      <c r="RI32" s="603">
        <v>398349.81</v>
      </c>
      <c r="RJ32" s="603">
        <v>0</v>
      </c>
      <c r="RK32" s="603">
        <v>226349.81</v>
      </c>
      <c r="RL32" s="603">
        <v>0</v>
      </c>
      <c r="RM32" s="603">
        <v>17453.28</v>
      </c>
      <c r="RN32" s="603">
        <v>0</v>
      </c>
      <c r="RO32" s="603">
        <v>0</v>
      </c>
      <c r="RP32" s="603">
        <v>0</v>
      </c>
      <c r="RQ32" s="603">
        <v>0</v>
      </c>
      <c r="RR32" s="603">
        <v>0</v>
      </c>
      <c r="RS32" s="603">
        <v>0</v>
      </c>
      <c r="RT32" s="603">
        <v>0</v>
      </c>
      <c r="RU32" s="603">
        <v>0</v>
      </c>
      <c r="RV32" s="603">
        <v>0</v>
      </c>
      <c r="RW32" s="603">
        <v>0</v>
      </c>
      <c r="RX32" s="603">
        <v>0</v>
      </c>
      <c r="RY32" s="603">
        <v>0</v>
      </c>
      <c r="RZ32" s="603">
        <v>0</v>
      </c>
      <c r="SA32" s="603">
        <v>0</v>
      </c>
      <c r="SB32" s="603">
        <v>0</v>
      </c>
      <c r="SC32" s="603">
        <v>2665537.5299999998</v>
      </c>
      <c r="SD32" s="603">
        <v>0</v>
      </c>
      <c r="SE32" s="603">
        <v>0</v>
      </c>
      <c r="SF32" s="603">
        <v>0</v>
      </c>
      <c r="SG32" s="603">
        <v>0</v>
      </c>
      <c r="SH32" s="603">
        <v>0</v>
      </c>
      <c r="SI32" s="603">
        <v>0</v>
      </c>
      <c r="SJ32" s="603">
        <v>0</v>
      </c>
      <c r="SK32" s="603">
        <v>0</v>
      </c>
      <c r="SL32" s="603">
        <v>0</v>
      </c>
      <c r="SM32" s="603">
        <v>0</v>
      </c>
      <c r="SN32" s="603">
        <v>0</v>
      </c>
      <c r="SO32" s="603">
        <v>128618.14</v>
      </c>
      <c r="SP32" s="603">
        <v>0</v>
      </c>
      <c r="SQ32" s="603">
        <v>0</v>
      </c>
      <c r="SR32" s="603">
        <v>0</v>
      </c>
      <c r="SS32" s="603">
        <v>0</v>
      </c>
      <c r="ST32" s="603">
        <v>0</v>
      </c>
      <c r="SU32" s="603">
        <v>0</v>
      </c>
      <c r="SV32" s="603">
        <v>0</v>
      </c>
      <c r="SW32" s="603">
        <v>131264.68</v>
      </c>
      <c r="SX32" s="603">
        <v>0</v>
      </c>
      <c r="SY32" s="603">
        <v>0</v>
      </c>
      <c r="SZ32" s="603">
        <v>0</v>
      </c>
      <c r="TA32" s="603">
        <v>0</v>
      </c>
      <c r="TB32" s="603">
        <v>0</v>
      </c>
      <c r="TC32" s="603">
        <v>0</v>
      </c>
      <c r="TD32" s="603">
        <v>0</v>
      </c>
      <c r="TE32" s="603">
        <v>0</v>
      </c>
      <c r="TF32" s="603">
        <v>0</v>
      </c>
      <c r="TG32" s="603">
        <v>0</v>
      </c>
      <c r="TH32" s="603">
        <v>0</v>
      </c>
      <c r="TI32" s="603">
        <v>0</v>
      </c>
      <c r="TJ32" s="603">
        <v>0</v>
      </c>
      <c r="TK32" s="603">
        <v>0</v>
      </c>
      <c r="TL32" s="603">
        <v>0</v>
      </c>
      <c r="TM32" s="603">
        <v>0</v>
      </c>
      <c r="TN32" s="603">
        <v>0</v>
      </c>
      <c r="TO32" s="603">
        <v>0</v>
      </c>
      <c r="TP32" s="603">
        <v>0</v>
      </c>
      <c r="TQ32" s="603">
        <v>0</v>
      </c>
      <c r="TR32" s="603">
        <v>179000</v>
      </c>
      <c r="TS32" s="603">
        <v>0</v>
      </c>
      <c r="TT32" s="603">
        <v>0</v>
      </c>
      <c r="TU32" s="603">
        <v>0</v>
      </c>
      <c r="TV32" s="603">
        <v>0</v>
      </c>
      <c r="TW32" s="603">
        <v>0</v>
      </c>
      <c r="TX32" s="603">
        <v>0</v>
      </c>
      <c r="TY32" s="603">
        <v>0</v>
      </c>
      <c r="TZ32" s="603">
        <v>0</v>
      </c>
      <c r="UA32" s="603">
        <v>2300</v>
      </c>
      <c r="UB32" s="603">
        <v>0</v>
      </c>
      <c r="UC32" s="603">
        <v>567912.05000000005</v>
      </c>
      <c r="UD32" s="603">
        <v>0</v>
      </c>
      <c r="UE32" s="603">
        <v>0</v>
      </c>
      <c r="UF32" s="603">
        <v>0</v>
      </c>
      <c r="UG32" s="603">
        <v>0</v>
      </c>
      <c r="UH32" s="603">
        <v>0</v>
      </c>
      <c r="UI32" s="603">
        <v>0</v>
      </c>
      <c r="UJ32" s="603">
        <v>0</v>
      </c>
      <c r="UK32" s="603">
        <v>0</v>
      </c>
      <c r="UL32" s="603">
        <v>3646853.33</v>
      </c>
      <c r="UM32" s="603">
        <v>0</v>
      </c>
      <c r="UN32" s="603">
        <v>0</v>
      </c>
      <c r="UO32" s="603">
        <v>0</v>
      </c>
      <c r="UP32" s="603">
        <v>0</v>
      </c>
      <c r="UQ32" s="603">
        <v>0</v>
      </c>
      <c r="UR32" s="603">
        <v>3279398.25</v>
      </c>
      <c r="US32" s="603">
        <v>0</v>
      </c>
      <c r="UT32" s="603">
        <v>0</v>
      </c>
      <c r="UU32" s="603">
        <v>0</v>
      </c>
      <c r="UV32" s="603">
        <v>0</v>
      </c>
      <c r="UW32" s="603">
        <v>0</v>
      </c>
      <c r="UX32" s="603">
        <v>0</v>
      </c>
      <c r="UY32" s="603">
        <v>0</v>
      </c>
      <c r="UZ32" s="603">
        <v>0</v>
      </c>
      <c r="VA32" s="603">
        <v>0</v>
      </c>
      <c r="VB32" s="603">
        <v>0</v>
      </c>
      <c r="VC32" s="603">
        <v>0</v>
      </c>
      <c r="VD32" s="603">
        <v>0</v>
      </c>
      <c r="VE32" s="603">
        <v>0</v>
      </c>
      <c r="VF32" s="603">
        <v>0</v>
      </c>
      <c r="VG32" s="603">
        <v>0</v>
      </c>
      <c r="VH32" s="603">
        <v>0</v>
      </c>
      <c r="VI32" s="603">
        <v>0</v>
      </c>
      <c r="VJ32" s="603">
        <v>0</v>
      </c>
      <c r="VK32" s="603">
        <v>0</v>
      </c>
      <c r="VL32" s="603">
        <v>0</v>
      </c>
      <c r="VM32" s="603">
        <v>0</v>
      </c>
      <c r="VN32" s="603">
        <v>295529278.45999998</v>
      </c>
      <c r="VO32" s="603">
        <v>0</v>
      </c>
      <c r="VP32" s="603">
        <v>0</v>
      </c>
      <c r="VQ32" s="603">
        <v>0</v>
      </c>
      <c r="VR32" s="603">
        <v>0</v>
      </c>
      <c r="VS32" s="603">
        <v>0</v>
      </c>
      <c r="VT32" s="603">
        <v>0</v>
      </c>
      <c r="VU32" s="603">
        <v>0</v>
      </c>
      <c r="VV32" s="603">
        <v>0</v>
      </c>
      <c r="VW32" s="603">
        <v>0</v>
      </c>
      <c r="VX32" s="603">
        <v>0</v>
      </c>
      <c r="VY32" s="603">
        <v>0</v>
      </c>
      <c r="VZ32" s="603">
        <v>0</v>
      </c>
      <c r="WA32" s="603">
        <v>0</v>
      </c>
      <c r="WB32" s="603">
        <v>0</v>
      </c>
      <c r="WC32" s="603">
        <v>20190544.489999998</v>
      </c>
      <c r="WD32" s="603">
        <v>0</v>
      </c>
      <c r="WE32" s="603">
        <v>0</v>
      </c>
      <c r="WF32" s="603">
        <v>0</v>
      </c>
      <c r="WG32" s="603">
        <v>0</v>
      </c>
      <c r="WH32" s="603">
        <v>0</v>
      </c>
      <c r="WI32" s="603">
        <v>0</v>
      </c>
      <c r="WJ32" s="603">
        <v>0</v>
      </c>
      <c r="WK32" s="603">
        <v>0</v>
      </c>
      <c r="WL32" s="603">
        <v>0</v>
      </c>
      <c r="WM32" s="603">
        <v>0</v>
      </c>
      <c r="WN32" s="603">
        <v>0</v>
      </c>
      <c r="WO32" s="603">
        <v>0</v>
      </c>
      <c r="WP32" s="603">
        <v>0</v>
      </c>
      <c r="WQ32" s="603">
        <v>0</v>
      </c>
      <c r="WR32" s="603">
        <v>0</v>
      </c>
      <c r="WS32" s="603">
        <v>0</v>
      </c>
      <c r="WT32" s="603">
        <v>0</v>
      </c>
      <c r="WU32" s="603">
        <v>0</v>
      </c>
      <c r="WV32" s="603">
        <v>0</v>
      </c>
      <c r="WW32" s="603">
        <v>665059.35</v>
      </c>
      <c r="WX32" s="603">
        <v>0</v>
      </c>
      <c r="WY32" s="603">
        <v>0</v>
      </c>
      <c r="WZ32" s="603">
        <v>0</v>
      </c>
      <c r="XA32" s="603">
        <v>0</v>
      </c>
      <c r="XB32" s="603">
        <v>0</v>
      </c>
      <c r="XC32" s="603">
        <v>0</v>
      </c>
      <c r="XD32" s="603">
        <v>0</v>
      </c>
      <c r="XE32" s="603">
        <v>0</v>
      </c>
      <c r="XF32" s="603">
        <v>0</v>
      </c>
      <c r="XG32" s="603">
        <v>0</v>
      </c>
      <c r="XH32" s="603">
        <v>0</v>
      </c>
      <c r="XI32" s="603">
        <v>0</v>
      </c>
      <c r="XJ32" s="603">
        <v>80927781</v>
      </c>
      <c r="XK32" s="603">
        <v>0</v>
      </c>
      <c r="XL32" s="603">
        <v>0</v>
      </c>
      <c r="XM32" s="603">
        <v>137191.41</v>
      </c>
      <c r="XN32" s="603">
        <v>0</v>
      </c>
      <c r="XO32" s="603">
        <v>0</v>
      </c>
      <c r="XP32" s="603">
        <v>0</v>
      </c>
      <c r="XQ32" s="603">
        <v>0</v>
      </c>
      <c r="XR32" s="603">
        <v>0</v>
      </c>
      <c r="XS32" s="603">
        <v>0</v>
      </c>
      <c r="XT32" s="603">
        <v>0</v>
      </c>
      <c r="XU32" s="603">
        <v>0</v>
      </c>
      <c r="XV32" s="603">
        <v>0</v>
      </c>
      <c r="XW32" s="603">
        <v>0</v>
      </c>
      <c r="XX32" s="603">
        <v>0</v>
      </c>
      <c r="XY32" s="603">
        <v>0</v>
      </c>
      <c r="XZ32" s="603">
        <v>0</v>
      </c>
      <c r="YA32" s="603">
        <v>0</v>
      </c>
      <c r="YB32" s="603">
        <v>0</v>
      </c>
      <c r="YC32" s="603">
        <v>0</v>
      </c>
      <c r="YD32" s="603">
        <v>0</v>
      </c>
      <c r="YE32" s="603">
        <v>0</v>
      </c>
      <c r="YF32" s="603">
        <v>0</v>
      </c>
      <c r="YG32" s="603">
        <v>108946</v>
      </c>
      <c r="YH32" s="603">
        <v>0</v>
      </c>
      <c r="YI32" s="603">
        <v>0</v>
      </c>
      <c r="YJ32" s="603">
        <v>0</v>
      </c>
      <c r="YK32" s="603">
        <v>169084.79999999999</v>
      </c>
      <c r="YL32" s="603">
        <v>0</v>
      </c>
      <c r="YM32" s="603">
        <v>0</v>
      </c>
      <c r="YN32" s="603">
        <v>0</v>
      </c>
      <c r="YO32" s="603">
        <v>0</v>
      </c>
      <c r="YP32" s="603">
        <v>0</v>
      </c>
      <c r="YQ32" s="603">
        <v>0</v>
      </c>
      <c r="YR32" s="603">
        <v>0</v>
      </c>
      <c r="YS32" s="603">
        <v>0</v>
      </c>
      <c r="YT32" s="603">
        <v>0</v>
      </c>
      <c r="YU32" s="603">
        <v>0</v>
      </c>
      <c r="YV32" s="603">
        <v>0</v>
      </c>
      <c r="YW32" s="603">
        <v>0</v>
      </c>
      <c r="YX32" s="603">
        <v>526853434.88</v>
      </c>
      <c r="YY32" s="603">
        <v>0</v>
      </c>
      <c r="YZ32" s="603">
        <v>0</v>
      </c>
      <c r="ZA32" s="603">
        <v>0</v>
      </c>
      <c r="ZB32" s="603">
        <v>0</v>
      </c>
      <c r="ZC32" s="603">
        <v>0</v>
      </c>
      <c r="ZD32" s="603">
        <v>0</v>
      </c>
      <c r="ZE32" s="603">
        <v>960427.22</v>
      </c>
      <c r="ZF32" s="603">
        <v>0</v>
      </c>
      <c r="ZG32" s="603">
        <v>0</v>
      </c>
      <c r="ZH32" s="603">
        <v>0</v>
      </c>
      <c r="ZI32" s="603">
        <v>0</v>
      </c>
      <c r="ZJ32" s="603">
        <v>0</v>
      </c>
      <c r="ZK32" s="603">
        <v>0</v>
      </c>
      <c r="ZL32" s="603">
        <v>0</v>
      </c>
      <c r="ZM32" s="603">
        <v>0</v>
      </c>
      <c r="ZN32" s="603">
        <v>13713525.9</v>
      </c>
      <c r="ZO32" s="603">
        <v>0</v>
      </c>
      <c r="ZP32" s="603">
        <v>0</v>
      </c>
      <c r="ZQ32" s="603">
        <v>526216</v>
      </c>
      <c r="ZR32" s="603">
        <v>0</v>
      </c>
      <c r="ZS32" s="603">
        <v>0</v>
      </c>
      <c r="ZT32" s="603">
        <v>0</v>
      </c>
      <c r="ZU32" s="603">
        <v>0</v>
      </c>
      <c r="ZV32" s="603">
        <v>0</v>
      </c>
      <c r="ZW32" s="603">
        <v>0</v>
      </c>
      <c r="ZX32" s="603">
        <v>0</v>
      </c>
      <c r="ZY32" s="603">
        <v>0</v>
      </c>
      <c r="ZZ32" s="603">
        <v>0</v>
      </c>
      <c r="AAA32" s="603">
        <v>0</v>
      </c>
      <c r="AAB32" s="603">
        <v>0</v>
      </c>
      <c r="AAC32" s="603">
        <v>0</v>
      </c>
      <c r="AAD32" s="603">
        <v>0</v>
      </c>
      <c r="AAE32" s="603">
        <v>0</v>
      </c>
      <c r="AAF32" s="603">
        <v>0</v>
      </c>
      <c r="AAG32" s="603">
        <v>0</v>
      </c>
      <c r="AAH32" s="603">
        <v>0</v>
      </c>
      <c r="AAI32" s="603">
        <v>0</v>
      </c>
      <c r="AAJ32" s="603">
        <v>59640.26</v>
      </c>
      <c r="AAK32" s="603">
        <v>0</v>
      </c>
      <c r="AAL32" s="603">
        <v>0</v>
      </c>
      <c r="AAM32" s="603">
        <v>0</v>
      </c>
      <c r="AAN32" s="603">
        <v>0</v>
      </c>
      <c r="AAO32" s="603">
        <v>0</v>
      </c>
      <c r="AAP32" s="603">
        <v>0</v>
      </c>
      <c r="AAQ32" s="603">
        <v>25332589.02</v>
      </c>
      <c r="AAR32" s="603">
        <v>0</v>
      </c>
      <c r="AAS32" s="603">
        <v>0</v>
      </c>
      <c r="AAT32" s="603">
        <v>0</v>
      </c>
      <c r="AAU32" s="603">
        <v>0</v>
      </c>
      <c r="AAV32" s="603">
        <v>0</v>
      </c>
      <c r="AAW32" s="603">
        <v>0</v>
      </c>
      <c r="AAX32" s="603">
        <v>0</v>
      </c>
      <c r="AAY32" s="603">
        <v>0</v>
      </c>
      <c r="AAZ32" s="603">
        <v>0</v>
      </c>
      <c r="ABA32" s="603">
        <v>0</v>
      </c>
      <c r="ABB32" s="603">
        <v>0</v>
      </c>
      <c r="ABC32" s="603">
        <v>0</v>
      </c>
      <c r="ABD32" s="603">
        <v>0</v>
      </c>
      <c r="ABE32" s="603">
        <v>0</v>
      </c>
      <c r="ABF32" s="603">
        <v>0</v>
      </c>
      <c r="ABG32" s="603">
        <v>0</v>
      </c>
      <c r="ABH32" s="603">
        <v>0</v>
      </c>
      <c r="ABI32" s="603">
        <v>0</v>
      </c>
      <c r="ABJ32" s="603">
        <v>0</v>
      </c>
      <c r="ABK32" s="603">
        <v>0</v>
      </c>
      <c r="ABL32" s="603">
        <v>0</v>
      </c>
      <c r="ABM32" s="603">
        <v>0</v>
      </c>
      <c r="ABN32" s="603">
        <v>0</v>
      </c>
      <c r="ABO32" s="603">
        <v>0</v>
      </c>
      <c r="ABP32" s="603">
        <v>0</v>
      </c>
      <c r="ABQ32" s="603">
        <v>1710482.45</v>
      </c>
      <c r="ABR32" s="603">
        <v>0</v>
      </c>
      <c r="ABS32" s="603">
        <v>0</v>
      </c>
      <c r="ABT32" s="603">
        <v>0</v>
      </c>
      <c r="ABU32" s="603">
        <v>0</v>
      </c>
      <c r="ABV32" s="603">
        <v>0</v>
      </c>
      <c r="ABW32" s="603">
        <v>0</v>
      </c>
      <c r="ABX32" s="603">
        <v>0</v>
      </c>
      <c r="ABY32" s="603">
        <v>0</v>
      </c>
      <c r="ABZ32" s="603">
        <v>456967204.27000004</v>
      </c>
      <c r="ACA32" s="603">
        <v>0</v>
      </c>
      <c r="ACB32" s="603">
        <v>0</v>
      </c>
      <c r="ACC32" s="603">
        <v>0</v>
      </c>
      <c r="ACD32" s="603">
        <v>0</v>
      </c>
      <c r="ACE32" s="603">
        <v>0</v>
      </c>
      <c r="ACF32" s="603">
        <v>0</v>
      </c>
      <c r="ACG32" s="603">
        <v>0</v>
      </c>
      <c r="ACH32" s="603">
        <v>0</v>
      </c>
      <c r="ACI32" s="603">
        <v>0</v>
      </c>
      <c r="ACJ32" s="603">
        <v>0</v>
      </c>
      <c r="ACK32" s="603">
        <v>13259902</v>
      </c>
      <c r="ACL32" s="603">
        <v>0</v>
      </c>
      <c r="ACM32" s="603">
        <v>0</v>
      </c>
      <c r="ACN32" s="603">
        <v>0</v>
      </c>
      <c r="ACO32" s="603">
        <v>0</v>
      </c>
      <c r="ACP32" s="603">
        <v>0</v>
      </c>
      <c r="ACQ32" s="603">
        <v>0</v>
      </c>
      <c r="ACR32" s="603">
        <v>0</v>
      </c>
      <c r="ACS32" s="603">
        <v>0</v>
      </c>
      <c r="ACT32" s="603">
        <v>0</v>
      </c>
      <c r="ACU32" s="603">
        <v>0</v>
      </c>
      <c r="ACV32" s="603">
        <v>0</v>
      </c>
      <c r="ACW32" s="603">
        <v>0</v>
      </c>
      <c r="ACX32" s="603">
        <v>0</v>
      </c>
      <c r="ACY32" s="603">
        <v>0</v>
      </c>
      <c r="ACZ32" s="603">
        <v>0</v>
      </c>
      <c r="ADA32" s="603">
        <v>0</v>
      </c>
      <c r="ADB32" s="603">
        <v>0</v>
      </c>
      <c r="ADC32" s="603">
        <v>0</v>
      </c>
      <c r="ADD32" s="603">
        <v>0</v>
      </c>
      <c r="ADE32" s="603">
        <v>0</v>
      </c>
      <c r="ADF32" s="603">
        <v>0</v>
      </c>
      <c r="ADG32" s="603">
        <v>0</v>
      </c>
      <c r="ADH32" s="603">
        <v>237301529.59999999</v>
      </c>
      <c r="ADI32" s="603">
        <v>35912694.330000006</v>
      </c>
      <c r="ADJ32" s="603">
        <v>0</v>
      </c>
      <c r="ADK32" s="603">
        <v>0</v>
      </c>
      <c r="ADL32" s="603">
        <v>0</v>
      </c>
      <c r="ADM32" s="603">
        <v>0</v>
      </c>
      <c r="ADN32" s="603">
        <v>0</v>
      </c>
      <c r="ADO32" s="603">
        <v>0</v>
      </c>
      <c r="ADP32" s="603">
        <v>0</v>
      </c>
      <c r="ADQ32" s="603">
        <v>485007334.40000004</v>
      </c>
      <c r="ADR32" s="603">
        <v>0</v>
      </c>
      <c r="ADS32" s="603">
        <v>0</v>
      </c>
      <c r="ADT32" s="603">
        <v>0</v>
      </c>
      <c r="ADU32" s="603">
        <v>177341722.31999999</v>
      </c>
      <c r="ADV32" s="603">
        <v>0</v>
      </c>
      <c r="ADW32" s="603">
        <v>0</v>
      </c>
      <c r="ADX32" s="603">
        <v>0</v>
      </c>
      <c r="ADY32" s="603">
        <v>0</v>
      </c>
      <c r="ADZ32" s="603">
        <v>0</v>
      </c>
      <c r="AEA32" s="603">
        <v>659442.23</v>
      </c>
      <c r="AEB32" s="603">
        <v>0</v>
      </c>
      <c r="AEC32" s="603">
        <v>0</v>
      </c>
      <c r="AED32" s="603">
        <v>0</v>
      </c>
      <c r="AEE32" s="603">
        <v>0</v>
      </c>
      <c r="AEF32" s="603">
        <v>0</v>
      </c>
      <c r="AEG32" s="603">
        <v>0</v>
      </c>
      <c r="AEH32" s="603">
        <v>0</v>
      </c>
      <c r="AEI32" s="603">
        <v>0</v>
      </c>
      <c r="AEJ32" s="603">
        <v>0</v>
      </c>
      <c r="AEK32" s="603">
        <v>0</v>
      </c>
      <c r="AEL32" s="603">
        <v>0</v>
      </c>
      <c r="AEM32" s="603">
        <v>0</v>
      </c>
      <c r="AEN32" s="603">
        <v>0</v>
      </c>
      <c r="AEO32" s="603">
        <v>0</v>
      </c>
      <c r="AEP32" s="603">
        <v>0</v>
      </c>
      <c r="AEQ32" s="603">
        <v>0</v>
      </c>
      <c r="AER32" s="603">
        <v>0</v>
      </c>
      <c r="AES32" s="603">
        <v>0</v>
      </c>
      <c r="AET32" s="603">
        <v>0</v>
      </c>
      <c r="AEU32" s="603">
        <v>915978215.10000002</v>
      </c>
      <c r="AEV32" s="603">
        <v>0</v>
      </c>
      <c r="AEW32" s="603">
        <v>0</v>
      </c>
      <c r="AEX32" s="603">
        <v>0</v>
      </c>
      <c r="AEY32" s="603">
        <v>0</v>
      </c>
      <c r="AEZ32" s="603">
        <v>0</v>
      </c>
      <c r="AFA32" s="603">
        <v>0</v>
      </c>
      <c r="AFB32" s="603">
        <v>0</v>
      </c>
      <c r="AFC32" s="603">
        <v>0</v>
      </c>
      <c r="AFD32" s="603">
        <v>0</v>
      </c>
      <c r="AFE32" s="603">
        <v>294248759.14999998</v>
      </c>
      <c r="AFF32" s="603">
        <v>303213701.14999998</v>
      </c>
      <c r="AFG32" s="603">
        <v>0</v>
      </c>
      <c r="AFH32" s="603">
        <v>0</v>
      </c>
      <c r="AFI32" s="603">
        <v>0</v>
      </c>
      <c r="AFJ32" s="603">
        <v>0</v>
      </c>
      <c r="AFK32" s="603">
        <v>0</v>
      </c>
      <c r="AFL32" s="603">
        <v>0</v>
      </c>
      <c r="AFM32" s="603">
        <v>0</v>
      </c>
      <c r="AFN32" s="603">
        <v>0</v>
      </c>
      <c r="AFO32" s="603">
        <v>0</v>
      </c>
      <c r="AFP32" s="603">
        <v>0</v>
      </c>
      <c r="AFQ32" s="603">
        <v>0</v>
      </c>
      <c r="AFR32" s="603">
        <v>2701788.48</v>
      </c>
      <c r="AFS32" s="603">
        <v>0</v>
      </c>
      <c r="AFT32" s="603">
        <v>0</v>
      </c>
      <c r="AFU32" s="603">
        <v>0</v>
      </c>
      <c r="AFV32" s="603">
        <v>0</v>
      </c>
      <c r="AFW32" s="603">
        <v>0</v>
      </c>
      <c r="AFX32" s="603">
        <v>0</v>
      </c>
      <c r="AFY32" s="603">
        <v>0</v>
      </c>
      <c r="AFZ32" s="603">
        <v>0</v>
      </c>
      <c r="AGA32" s="603">
        <v>0</v>
      </c>
      <c r="AGB32" s="603">
        <v>0</v>
      </c>
      <c r="AGC32" s="603">
        <v>0</v>
      </c>
      <c r="AGD32" s="603">
        <v>309498346.38</v>
      </c>
      <c r="AGE32" s="603">
        <v>0</v>
      </c>
      <c r="AGF32" s="603">
        <v>0</v>
      </c>
      <c r="AGG32" s="603">
        <v>0</v>
      </c>
      <c r="AGH32" s="603">
        <v>0</v>
      </c>
      <c r="AGI32" s="603">
        <v>0</v>
      </c>
      <c r="AGJ32" s="603">
        <v>0</v>
      </c>
      <c r="AGK32" s="603">
        <v>0</v>
      </c>
      <c r="AGL32" s="603">
        <v>0</v>
      </c>
      <c r="AGM32" s="603">
        <v>0</v>
      </c>
      <c r="AGN32" s="603">
        <v>0</v>
      </c>
      <c r="AGO32" s="603">
        <v>8979758.6099999994</v>
      </c>
      <c r="AGP32" s="603">
        <v>15425184.960000001</v>
      </c>
      <c r="AGQ32" s="603">
        <v>0</v>
      </c>
      <c r="AGR32" s="603">
        <v>0</v>
      </c>
      <c r="AGS32" s="603">
        <v>0</v>
      </c>
      <c r="AGT32" s="603">
        <v>0</v>
      </c>
      <c r="AGU32" s="603">
        <v>0</v>
      </c>
      <c r="AGV32" s="603">
        <v>0</v>
      </c>
      <c r="AGW32" s="603">
        <v>16905000</v>
      </c>
      <c r="AGX32" s="603">
        <v>10584000</v>
      </c>
      <c r="AGY32" s="603">
        <v>0</v>
      </c>
      <c r="AGZ32" s="603">
        <v>0</v>
      </c>
      <c r="AHA32" s="603">
        <v>0</v>
      </c>
      <c r="AHB32" s="603">
        <v>0</v>
      </c>
      <c r="AHC32" s="603">
        <v>0</v>
      </c>
      <c r="AHD32" s="603">
        <v>0</v>
      </c>
      <c r="AHE32" s="603">
        <v>0</v>
      </c>
      <c r="AHF32" s="603">
        <v>0</v>
      </c>
      <c r="AHG32" s="603">
        <v>0</v>
      </c>
      <c r="AHH32" s="603">
        <v>0</v>
      </c>
      <c r="AHI32" s="603">
        <v>0</v>
      </c>
      <c r="AHJ32" s="603">
        <v>0</v>
      </c>
      <c r="AHK32" s="603">
        <v>0</v>
      </c>
      <c r="AHL32" s="603">
        <v>0</v>
      </c>
      <c r="AHM32" s="603">
        <v>0</v>
      </c>
      <c r="AHN32" s="603">
        <v>261552.08000000002</v>
      </c>
      <c r="AHO32" s="603">
        <v>0</v>
      </c>
      <c r="AHP32" s="603">
        <v>0</v>
      </c>
      <c r="AHQ32" s="603">
        <v>0</v>
      </c>
      <c r="AHR32" s="603">
        <v>0</v>
      </c>
      <c r="AHS32" s="603">
        <v>0</v>
      </c>
      <c r="AHT32" s="603">
        <v>0</v>
      </c>
      <c r="AHU32" s="603">
        <v>0</v>
      </c>
      <c r="AHV32" s="603">
        <v>0</v>
      </c>
      <c r="AHW32" s="603">
        <f t="shared" si="16"/>
        <v>25881653703.470005</v>
      </c>
    </row>
    <row r="33" spans="1:913" s="1" customFormat="1" ht="24.6" x14ac:dyDescent="0.7">
      <c r="A33" s="622">
        <v>32</v>
      </c>
      <c r="B33" s="1" t="s">
        <v>645</v>
      </c>
      <c r="C33" s="1" t="s">
        <v>646</v>
      </c>
      <c r="D33" s="2">
        <f>SUM(D18:D32)</f>
        <v>7390465000.3299999</v>
      </c>
      <c r="E33" s="2">
        <f t="shared" ref="E33:BP33" si="17">SUM(E18:E32)</f>
        <v>207654209.79000002</v>
      </c>
      <c r="F33" s="2">
        <f t="shared" si="17"/>
        <v>336900131.15999997</v>
      </c>
      <c r="G33" s="2">
        <f t="shared" si="17"/>
        <v>96703603.11999999</v>
      </c>
      <c r="H33" s="2">
        <f t="shared" si="17"/>
        <v>398655934.29000002</v>
      </c>
      <c r="I33" s="2">
        <f t="shared" si="17"/>
        <v>137757452.09</v>
      </c>
      <c r="J33" s="2">
        <f t="shared" si="17"/>
        <v>372391082.27999997</v>
      </c>
      <c r="K33" s="2">
        <f t="shared" si="17"/>
        <v>211216170.14999998</v>
      </c>
      <c r="L33" s="2">
        <f t="shared" si="17"/>
        <v>194417492.32000002</v>
      </c>
      <c r="M33" s="2">
        <f t="shared" si="17"/>
        <v>152948777.81000003</v>
      </c>
      <c r="N33" s="2">
        <f t="shared" si="17"/>
        <v>101510698.16</v>
      </c>
      <c r="O33" s="2">
        <f t="shared" si="17"/>
        <v>103560487.33</v>
      </c>
      <c r="P33" s="2">
        <f t="shared" si="17"/>
        <v>149302445.55999994</v>
      </c>
      <c r="Q33" s="2">
        <f t="shared" si="17"/>
        <v>109192757.41</v>
      </c>
      <c r="R33" s="2">
        <f t="shared" si="17"/>
        <v>94989873.640000015</v>
      </c>
      <c r="S33" s="2">
        <f t="shared" si="17"/>
        <v>220065782.34000006</v>
      </c>
      <c r="T33" s="2">
        <f t="shared" si="17"/>
        <v>216744832.19000003</v>
      </c>
      <c r="U33" s="2">
        <f t="shared" si="17"/>
        <v>48666269.689999998</v>
      </c>
      <c r="V33" s="2">
        <f t="shared" si="17"/>
        <v>11918759.199999999</v>
      </c>
      <c r="W33" s="2">
        <f t="shared" si="17"/>
        <v>5910090522.9599991</v>
      </c>
      <c r="X33" s="2">
        <f t="shared" si="17"/>
        <v>535820040.88000005</v>
      </c>
      <c r="Y33" s="2">
        <f t="shared" si="17"/>
        <v>126325909.20999998</v>
      </c>
      <c r="Z33" s="2">
        <f t="shared" si="17"/>
        <v>225091859.28999996</v>
      </c>
      <c r="AA33" s="2">
        <f t="shared" si="17"/>
        <v>165882933.00999996</v>
      </c>
      <c r="AB33" s="2">
        <f t="shared" si="17"/>
        <v>178387199.95999998</v>
      </c>
      <c r="AC33" s="2">
        <f t="shared" si="17"/>
        <v>76551333.870000005</v>
      </c>
      <c r="AD33" s="2">
        <f t="shared" si="17"/>
        <v>603101807.25</v>
      </c>
      <c r="AE33" s="2">
        <f t="shared" si="17"/>
        <v>206136388.71000001</v>
      </c>
      <c r="AF33" s="2">
        <f t="shared" si="17"/>
        <v>115240199.84</v>
      </c>
      <c r="AG33" s="2">
        <f t="shared" si="17"/>
        <v>460708295.75000012</v>
      </c>
      <c r="AH33" s="2">
        <f t="shared" si="17"/>
        <v>160360610.25</v>
      </c>
      <c r="AI33" s="2">
        <f t="shared" si="17"/>
        <v>540203411.9799999</v>
      </c>
      <c r="AJ33" s="2">
        <f t="shared" si="17"/>
        <v>251993882.91999996</v>
      </c>
      <c r="AK33" s="2">
        <f t="shared" si="17"/>
        <v>120499033.99000001</v>
      </c>
      <c r="AL33" s="2">
        <f t="shared" si="17"/>
        <v>74592635.659999996</v>
      </c>
      <c r="AM33" s="2">
        <f t="shared" si="17"/>
        <v>127579069.39999999</v>
      </c>
      <c r="AN33" s="2">
        <f t="shared" si="17"/>
        <v>161095296.31999999</v>
      </c>
      <c r="AO33" s="2">
        <f t="shared" si="17"/>
        <v>92330640.980000004</v>
      </c>
      <c r="AP33" s="2">
        <f t="shared" si="17"/>
        <v>112954386.17</v>
      </c>
      <c r="AQ33" s="2">
        <f t="shared" si="17"/>
        <v>105386729.31999999</v>
      </c>
      <c r="AR33" s="2">
        <f t="shared" si="17"/>
        <v>85466364.829999983</v>
      </c>
      <c r="AS33" s="2">
        <f t="shared" si="17"/>
        <v>78923426.350000009</v>
      </c>
      <c r="AT33" s="2">
        <f t="shared" si="17"/>
        <v>55580989.859999992</v>
      </c>
      <c r="AU33" s="2">
        <f t="shared" si="17"/>
        <v>1313775688.8200002</v>
      </c>
      <c r="AV33" s="2">
        <f t="shared" si="17"/>
        <v>58955736.68</v>
      </c>
      <c r="AW33" s="2">
        <f t="shared" si="17"/>
        <v>54592919.869999997</v>
      </c>
      <c r="AX33" s="2">
        <f t="shared" si="17"/>
        <v>81405534.519999996</v>
      </c>
      <c r="AY33" s="2">
        <f t="shared" si="17"/>
        <v>136552543.44</v>
      </c>
      <c r="AZ33" s="2">
        <f t="shared" si="17"/>
        <v>166421573.52000001</v>
      </c>
      <c r="BA33" s="2">
        <f t="shared" si="17"/>
        <v>73060172.449999988</v>
      </c>
      <c r="BB33" s="2">
        <f t="shared" si="17"/>
        <v>74883246.219999999</v>
      </c>
      <c r="BC33" s="2">
        <f t="shared" si="17"/>
        <v>55054054.139999993</v>
      </c>
      <c r="BD33" s="2">
        <f t="shared" si="17"/>
        <v>59445661.039999992</v>
      </c>
      <c r="BE33" s="2">
        <f t="shared" si="17"/>
        <v>46217236.780000009</v>
      </c>
      <c r="BF33" s="2">
        <f t="shared" si="17"/>
        <v>51529973.109999999</v>
      </c>
      <c r="BG33" s="2">
        <f t="shared" si="17"/>
        <v>328380010.37000012</v>
      </c>
      <c r="BH33" s="2">
        <f t="shared" si="17"/>
        <v>49565143.339999996</v>
      </c>
      <c r="BI33" s="2">
        <f t="shared" si="17"/>
        <v>52508213.740000002</v>
      </c>
      <c r="BJ33" s="2">
        <f t="shared" si="17"/>
        <v>1616897862.8199997</v>
      </c>
      <c r="BK33" s="2">
        <f t="shared" si="17"/>
        <v>1100850063.7</v>
      </c>
      <c r="BL33" s="2">
        <f t="shared" si="17"/>
        <v>135820064.50000003</v>
      </c>
      <c r="BM33" s="2">
        <f t="shared" si="17"/>
        <v>77942240.049999982</v>
      </c>
      <c r="BN33" s="2">
        <f t="shared" si="17"/>
        <v>168595572.18000001</v>
      </c>
      <c r="BO33" s="2">
        <f t="shared" si="17"/>
        <v>133412592.15999998</v>
      </c>
      <c r="BP33" s="2">
        <f t="shared" si="17"/>
        <v>97938636.450000003</v>
      </c>
      <c r="BQ33" s="2">
        <f t="shared" ref="BQ33:EB33" si="18">SUM(BQ18:BQ32)</f>
        <v>37030428.530000001</v>
      </c>
      <c r="BR33" s="2">
        <f t="shared" si="18"/>
        <v>28758855.139999997</v>
      </c>
      <c r="BS33" s="2">
        <f t="shared" si="18"/>
        <v>2385370662.5100002</v>
      </c>
      <c r="BT33" s="2">
        <f t="shared" si="18"/>
        <v>153074619.63</v>
      </c>
      <c r="BU33" s="2">
        <f t="shared" si="18"/>
        <v>120895855.53999999</v>
      </c>
      <c r="BV33" s="2">
        <f t="shared" si="18"/>
        <v>187594793.54999998</v>
      </c>
      <c r="BW33" s="2">
        <f t="shared" si="18"/>
        <v>138324845.65000004</v>
      </c>
      <c r="BX33" s="2">
        <f t="shared" si="18"/>
        <v>103279180.78999999</v>
      </c>
      <c r="BY33" s="2">
        <f t="shared" si="18"/>
        <v>81690335.700000003</v>
      </c>
      <c r="BZ33" s="2">
        <f t="shared" si="18"/>
        <v>132006464.20999998</v>
      </c>
      <c r="CA33" s="2">
        <f t="shared" si="18"/>
        <v>432356239.05000007</v>
      </c>
      <c r="CB33" s="2">
        <f t="shared" si="18"/>
        <v>93515481.820000008</v>
      </c>
      <c r="CC33" s="2">
        <f t="shared" si="18"/>
        <v>143033196.08000001</v>
      </c>
      <c r="CD33" s="2">
        <f t="shared" si="18"/>
        <v>264426032.01999998</v>
      </c>
      <c r="CE33" s="2">
        <f t="shared" si="18"/>
        <v>88172855.969999999</v>
      </c>
      <c r="CF33" s="2">
        <f t="shared" si="18"/>
        <v>96550038.180000022</v>
      </c>
      <c r="CG33" s="2">
        <f t="shared" si="18"/>
        <v>80351129.820000008</v>
      </c>
      <c r="CH33" s="2">
        <f t="shared" si="18"/>
        <v>4029968088.3000002</v>
      </c>
      <c r="CI33" s="2">
        <f t="shared" si="18"/>
        <v>123255974.61</v>
      </c>
      <c r="CJ33" s="2">
        <f t="shared" si="18"/>
        <v>360809762.31000006</v>
      </c>
      <c r="CK33" s="2">
        <f t="shared" si="18"/>
        <v>101673696.73</v>
      </c>
      <c r="CL33" s="2">
        <f t="shared" si="18"/>
        <v>133099001.09</v>
      </c>
      <c r="CM33" s="2">
        <f t="shared" si="18"/>
        <v>113034592.21000002</v>
      </c>
      <c r="CN33" s="2">
        <f t="shared" si="18"/>
        <v>115477210.52</v>
      </c>
      <c r="CO33" s="2">
        <f t="shared" si="18"/>
        <v>236313227.60999995</v>
      </c>
      <c r="CP33" s="2">
        <f t="shared" si="18"/>
        <v>58600650.029999994</v>
      </c>
      <c r="CQ33" s="2">
        <f t="shared" si="18"/>
        <v>135350359.14999998</v>
      </c>
      <c r="CR33" s="2">
        <f t="shared" si="18"/>
        <v>96479942.99000001</v>
      </c>
      <c r="CS33" s="2">
        <f t="shared" si="18"/>
        <v>133381224.76000001</v>
      </c>
      <c r="CT33" s="2">
        <f t="shared" si="18"/>
        <v>88820946.310000002</v>
      </c>
      <c r="CU33" s="2">
        <f t="shared" si="18"/>
        <v>1136223960.4600003</v>
      </c>
      <c r="CV33" s="2">
        <f t="shared" si="18"/>
        <v>94388468.119999975</v>
      </c>
      <c r="CW33" s="2">
        <f t="shared" si="18"/>
        <v>118424363.82999998</v>
      </c>
      <c r="CX33" s="2">
        <f t="shared" si="18"/>
        <v>194618078.71000001</v>
      </c>
      <c r="CY33" s="2">
        <f t="shared" si="18"/>
        <v>83826223.390000001</v>
      </c>
      <c r="CZ33" s="2">
        <f t="shared" si="18"/>
        <v>183329392.21000004</v>
      </c>
      <c r="DA33" s="2">
        <f t="shared" si="18"/>
        <v>81385541.400000006</v>
      </c>
      <c r="DB33" s="2">
        <f t="shared" si="18"/>
        <v>63449238.259999998</v>
      </c>
      <c r="DC33" s="2">
        <f t="shared" si="18"/>
        <v>894448742.26999998</v>
      </c>
      <c r="DD33" s="2">
        <f t="shared" si="18"/>
        <v>965820369.00999987</v>
      </c>
      <c r="DE33" s="2">
        <f t="shared" si="18"/>
        <v>135797723.35999998</v>
      </c>
      <c r="DF33" s="2">
        <f t="shared" si="18"/>
        <v>99323770.000000015</v>
      </c>
      <c r="DG33" s="2">
        <f t="shared" si="18"/>
        <v>271504787.86000001</v>
      </c>
      <c r="DH33" s="2">
        <f t="shared" si="18"/>
        <v>239088174.74000001</v>
      </c>
      <c r="DI33" s="2">
        <f t="shared" si="18"/>
        <v>232109627.67000002</v>
      </c>
      <c r="DJ33" s="2">
        <f t="shared" si="18"/>
        <v>265965945.65000004</v>
      </c>
      <c r="DK33" s="2">
        <f t="shared" si="18"/>
        <v>84406839.420000002</v>
      </c>
      <c r="DL33" s="2">
        <f t="shared" si="18"/>
        <v>3951572290.75</v>
      </c>
      <c r="DM33" s="2">
        <f t="shared" si="18"/>
        <v>131700096.97</v>
      </c>
      <c r="DN33" s="2">
        <f t="shared" si="18"/>
        <v>202709344.65000004</v>
      </c>
      <c r="DO33" s="2">
        <f t="shared" si="18"/>
        <v>158057105.19</v>
      </c>
      <c r="DP33" s="2">
        <f t="shared" si="18"/>
        <v>198772475.94999999</v>
      </c>
      <c r="DQ33" s="2">
        <f t="shared" si="18"/>
        <v>145112621.28</v>
      </c>
      <c r="DR33" s="2">
        <f t="shared" si="18"/>
        <v>305883082.95999998</v>
      </c>
      <c r="DS33" s="2">
        <f t="shared" si="18"/>
        <v>129417585.63000003</v>
      </c>
      <c r="DT33" s="2">
        <f t="shared" si="18"/>
        <v>297154967.88</v>
      </c>
      <c r="DU33" s="2">
        <f t="shared" si="18"/>
        <v>1166764859.0600002</v>
      </c>
      <c r="DV33" s="2">
        <f t="shared" si="18"/>
        <v>147095756.45999998</v>
      </c>
      <c r="DW33" s="2">
        <f t="shared" si="18"/>
        <v>428429135.43000001</v>
      </c>
      <c r="DX33" s="2">
        <f t="shared" si="18"/>
        <v>468712813.31999993</v>
      </c>
      <c r="DY33" s="2">
        <f t="shared" si="18"/>
        <v>145930991.81</v>
      </c>
      <c r="DZ33" s="2">
        <f t="shared" si="18"/>
        <v>246806100.38</v>
      </c>
      <c r="EA33" s="2">
        <f t="shared" si="18"/>
        <v>230477143.28000003</v>
      </c>
      <c r="EB33" s="2">
        <f t="shared" si="18"/>
        <v>66998958.54999999</v>
      </c>
      <c r="EC33" s="2">
        <f t="shared" ref="EC33:GN33" si="19">SUM(EC18:EC32)</f>
        <v>110374318.12</v>
      </c>
      <c r="ED33" s="2">
        <f t="shared" si="19"/>
        <v>106627235.16000001</v>
      </c>
      <c r="EE33" s="2">
        <f t="shared" si="19"/>
        <v>243112298.86000001</v>
      </c>
      <c r="EF33" s="2">
        <f t="shared" si="19"/>
        <v>1053083160.46</v>
      </c>
      <c r="EG33" s="2">
        <f t="shared" si="19"/>
        <v>785115482.43000007</v>
      </c>
      <c r="EH33" s="2">
        <f t="shared" si="19"/>
        <v>108590791.61000001</v>
      </c>
      <c r="EI33" s="2">
        <f t="shared" si="19"/>
        <v>133385554.61000003</v>
      </c>
      <c r="EJ33" s="2">
        <f t="shared" si="19"/>
        <v>127353159.42999998</v>
      </c>
      <c r="EK33" s="2">
        <f t="shared" si="19"/>
        <v>174685831.28000003</v>
      </c>
      <c r="EL33" s="2">
        <f t="shared" si="19"/>
        <v>246850402.51000002</v>
      </c>
      <c r="EM33" s="2">
        <f t="shared" si="19"/>
        <v>79035751.789999992</v>
      </c>
      <c r="EN33" s="2">
        <f t="shared" si="19"/>
        <v>105955705.06</v>
      </c>
      <c r="EO33" s="2">
        <f t="shared" si="19"/>
        <v>2461785865.1899996</v>
      </c>
      <c r="EP33" s="2">
        <f t="shared" si="19"/>
        <v>130930841.10999998</v>
      </c>
      <c r="EQ33" s="2">
        <f t="shared" si="19"/>
        <v>126060596.48000002</v>
      </c>
      <c r="ER33" s="2">
        <f t="shared" si="19"/>
        <v>142395772.03</v>
      </c>
      <c r="ES33" s="2">
        <f t="shared" si="19"/>
        <v>81751895.939999998</v>
      </c>
      <c r="ET33" s="2">
        <f t="shared" si="19"/>
        <v>72145137.270000011</v>
      </c>
      <c r="EU33" s="2">
        <f t="shared" si="19"/>
        <v>186115163.28</v>
      </c>
      <c r="EV33" s="2">
        <f t="shared" si="19"/>
        <v>178500920.74999997</v>
      </c>
      <c r="EW33" s="2">
        <f t="shared" si="19"/>
        <v>112695552.90000001</v>
      </c>
      <c r="EX33" s="2">
        <f t="shared" si="19"/>
        <v>1174605712.1699998</v>
      </c>
      <c r="EY33" s="2">
        <f t="shared" si="19"/>
        <v>60561091.160000011</v>
      </c>
      <c r="EZ33" s="2">
        <f t="shared" si="19"/>
        <v>120650520.81</v>
      </c>
      <c r="FA33" s="2">
        <f t="shared" si="19"/>
        <v>171202696.07999998</v>
      </c>
      <c r="FB33" s="2">
        <f t="shared" si="19"/>
        <v>239488955.05000001</v>
      </c>
      <c r="FC33" s="2">
        <f t="shared" si="19"/>
        <v>214797060.96000001</v>
      </c>
      <c r="FD33" s="2">
        <f t="shared" si="19"/>
        <v>141570952.55000001</v>
      </c>
      <c r="FE33" s="2">
        <f t="shared" si="19"/>
        <v>125925351.37000003</v>
      </c>
      <c r="FF33" s="2">
        <f t="shared" si="19"/>
        <v>92955104.920000017</v>
      </c>
      <c r="FG33" s="2">
        <f t="shared" si="19"/>
        <v>84588222.75999999</v>
      </c>
      <c r="FH33" s="2">
        <f t="shared" si="19"/>
        <v>78499806.150000006</v>
      </c>
      <c r="FI33" s="2">
        <f t="shared" si="19"/>
        <v>71542532.640000001</v>
      </c>
      <c r="FJ33" s="2">
        <f t="shared" si="19"/>
        <v>722045135.58999991</v>
      </c>
      <c r="FK33" s="2">
        <f t="shared" si="19"/>
        <v>88697084.920000017</v>
      </c>
      <c r="FL33" s="2">
        <f t="shared" si="19"/>
        <v>73922380.480000004</v>
      </c>
      <c r="FM33" s="2">
        <f t="shared" si="19"/>
        <v>85519873.039999992</v>
      </c>
      <c r="FN33" s="2">
        <f t="shared" si="19"/>
        <v>161825168.24000001</v>
      </c>
      <c r="FO33" s="2">
        <f t="shared" si="19"/>
        <v>132771582.51000002</v>
      </c>
      <c r="FP33" s="2">
        <f t="shared" si="19"/>
        <v>53178465.760000005</v>
      </c>
      <c r="FQ33" s="2">
        <f t="shared" si="19"/>
        <v>31068000.299999997</v>
      </c>
      <c r="FR33" s="2">
        <f t="shared" si="19"/>
        <v>2648381446.25</v>
      </c>
      <c r="FS33" s="2">
        <f t="shared" si="19"/>
        <v>99550332.700000018</v>
      </c>
      <c r="FT33" s="2">
        <f t="shared" si="19"/>
        <v>159635167.19000003</v>
      </c>
      <c r="FU33" s="2">
        <f t="shared" si="19"/>
        <v>156617904.45000002</v>
      </c>
      <c r="FV33" s="2">
        <f t="shared" si="19"/>
        <v>219715748.17000002</v>
      </c>
      <c r="FW33" s="2">
        <f t="shared" si="19"/>
        <v>93103761.539999977</v>
      </c>
      <c r="FX33" s="2">
        <f t="shared" si="19"/>
        <v>247940622.84</v>
      </c>
      <c r="FY33" s="2">
        <f t="shared" si="19"/>
        <v>155356675.65000001</v>
      </c>
      <c r="FZ33" s="2">
        <f t="shared" si="19"/>
        <v>157039898.54000002</v>
      </c>
      <c r="GA33" s="2">
        <f t="shared" si="19"/>
        <v>116797583.38</v>
      </c>
      <c r="GB33" s="2">
        <f t="shared" si="19"/>
        <v>258484121.54999998</v>
      </c>
      <c r="GC33" s="2">
        <f t="shared" si="19"/>
        <v>107943078.94999999</v>
      </c>
      <c r="GD33" s="2">
        <f t="shared" si="19"/>
        <v>98921478.049999997</v>
      </c>
      <c r="GE33" s="2">
        <f t="shared" si="19"/>
        <v>57458037.339999996</v>
      </c>
      <c r="GF33" s="2">
        <f t="shared" si="19"/>
        <v>1039555989.8799999</v>
      </c>
      <c r="GG33" s="2">
        <f t="shared" si="19"/>
        <v>85291773.699999988</v>
      </c>
      <c r="GH33" s="2">
        <f t="shared" si="19"/>
        <v>84365548.389999986</v>
      </c>
      <c r="GI33" s="2">
        <f t="shared" si="19"/>
        <v>247126108.45000005</v>
      </c>
      <c r="GJ33" s="2">
        <f t="shared" si="19"/>
        <v>113419331.97999997</v>
      </c>
      <c r="GK33" s="2">
        <f t="shared" si="19"/>
        <v>93512345.960000023</v>
      </c>
      <c r="GL33" s="2">
        <f t="shared" si="19"/>
        <v>87719633.99000001</v>
      </c>
      <c r="GM33" s="2">
        <f t="shared" si="19"/>
        <v>256020445.00999996</v>
      </c>
      <c r="GN33" s="2">
        <f t="shared" si="19"/>
        <v>78141738.819999993</v>
      </c>
      <c r="GO33" s="2">
        <f t="shared" ref="GO33:IZ33" si="20">SUM(GO18:GO32)</f>
        <v>51126777.789999992</v>
      </c>
      <c r="GP33" s="2">
        <f t="shared" si="20"/>
        <v>41299848.079999998</v>
      </c>
      <c r="GQ33" s="2">
        <f t="shared" si="20"/>
        <v>40050881.850000009</v>
      </c>
      <c r="GR33" s="2">
        <f t="shared" si="20"/>
        <v>681733275.7700001</v>
      </c>
      <c r="GS33" s="2">
        <f t="shared" si="20"/>
        <v>151308365.44999999</v>
      </c>
      <c r="GT33" s="2">
        <f t="shared" si="20"/>
        <v>86718959.599999994</v>
      </c>
      <c r="GU33" s="2">
        <f t="shared" si="20"/>
        <v>185285275.13</v>
      </c>
      <c r="GV33" s="2">
        <f t="shared" si="20"/>
        <v>42583571.890000008</v>
      </c>
      <c r="GW33" s="2">
        <f t="shared" si="20"/>
        <v>136482434.70000005</v>
      </c>
      <c r="GX33" s="2">
        <f t="shared" si="20"/>
        <v>121257230.75000001</v>
      </c>
      <c r="GY33" s="2">
        <f t="shared" si="20"/>
        <v>65356878.759999998</v>
      </c>
      <c r="GZ33" s="2">
        <f t="shared" si="20"/>
        <v>725446316.26000011</v>
      </c>
      <c r="HA33" s="2">
        <f t="shared" si="20"/>
        <v>71322508.790000007</v>
      </c>
      <c r="HB33" s="2">
        <f t="shared" si="20"/>
        <v>164151056.84999999</v>
      </c>
      <c r="HC33" s="2">
        <f t="shared" si="20"/>
        <v>117139713.50999998</v>
      </c>
      <c r="HD33" s="2">
        <f t="shared" si="20"/>
        <v>1985237675.7899997</v>
      </c>
      <c r="HE33" s="2">
        <f t="shared" si="20"/>
        <v>218671451.84999999</v>
      </c>
      <c r="HF33" s="2">
        <f t="shared" si="20"/>
        <v>289606530.54000002</v>
      </c>
      <c r="HG33" s="2">
        <f t="shared" si="20"/>
        <v>282128965.75999999</v>
      </c>
      <c r="HH33" s="2">
        <f t="shared" si="20"/>
        <v>191845253.59</v>
      </c>
      <c r="HI33" s="2">
        <f t="shared" si="20"/>
        <v>267126807.28999999</v>
      </c>
      <c r="HJ33" s="2">
        <f t="shared" si="20"/>
        <v>67419858.810000002</v>
      </c>
      <c r="HK33" s="2">
        <f t="shared" si="20"/>
        <v>66483659.979999997</v>
      </c>
      <c r="HL33" s="2">
        <f t="shared" si="20"/>
        <v>1261961852.7400002</v>
      </c>
      <c r="HM33" s="2">
        <f t="shared" si="20"/>
        <v>239474058.87</v>
      </c>
      <c r="HN33" s="2">
        <f t="shared" si="20"/>
        <v>363098084.74000007</v>
      </c>
      <c r="HO33" s="2">
        <f t="shared" si="20"/>
        <v>159058341.96000001</v>
      </c>
      <c r="HP33" s="2">
        <f t="shared" si="20"/>
        <v>102176432.66000001</v>
      </c>
      <c r="HQ33" s="2">
        <f t="shared" si="20"/>
        <v>111119723.20699999</v>
      </c>
      <c r="HR33" s="2">
        <f t="shared" si="20"/>
        <v>150544757.68000004</v>
      </c>
      <c r="HS33" s="2">
        <f t="shared" si="20"/>
        <v>118849666.38</v>
      </c>
      <c r="HT33" s="2">
        <f t="shared" si="20"/>
        <v>1417982844.6200001</v>
      </c>
      <c r="HU33" s="2">
        <f t="shared" si="20"/>
        <v>457686172.76000005</v>
      </c>
      <c r="HV33" s="2">
        <f t="shared" si="20"/>
        <v>109171824.27999999</v>
      </c>
      <c r="HW33" s="2">
        <f t="shared" si="20"/>
        <v>89549395.579999998</v>
      </c>
      <c r="HX33" s="2">
        <f t="shared" si="20"/>
        <v>92718037.909999996</v>
      </c>
      <c r="HY33" s="2">
        <f t="shared" si="20"/>
        <v>70208387.180000007</v>
      </c>
      <c r="HZ33" s="2">
        <f t="shared" si="20"/>
        <v>320290185.46999997</v>
      </c>
      <c r="IA33" s="2">
        <f t="shared" si="20"/>
        <v>85293752.620000005</v>
      </c>
      <c r="IB33" s="2">
        <f t="shared" si="20"/>
        <v>93939855.780000001</v>
      </c>
      <c r="IC33" s="2">
        <f t="shared" si="20"/>
        <v>89393771.350000009</v>
      </c>
      <c r="ID33" s="2">
        <f t="shared" si="20"/>
        <v>99537061.11999999</v>
      </c>
      <c r="IE33" s="2">
        <f t="shared" si="20"/>
        <v>164054209.94</v>
      </c>
      <c r="IF33" s="2">
        <f t="shared" si="20"/>
        <v>45321304.599999994</v>
      </c>
      <c r="IG33" s="2">
        <f t="shared" si="20"/>
        <v>113472295.10000001</v>
      </c>
      <c r="IH33" s="2">
        <f t="shared" si="20"/>
        <v>63337029.030000001</v>
      </c>
      <c r="II33" s="2">
        <f t="shared" si="20"/>
        <v>59013383.280000009</v>
      </c>
      <c r="IJ33" s="2">
        <f t="shared" si="20"/>
        <v>1135071277.7599998</v>
      </c>
      <c r="IK33" s="2">
        <f t="shared" si="20"/>
        <v>506362229.45000005</v>
      </c>
      <c r="IL33" s="2">
        <f t="shared" si="20"/>
        <v>140262785.94</v>
      </c>
      <c r="IM33" s="2">
        <f t="shared" si="20"/>
        <v>215564386.08999994</v>
      </c>
      <c r="IN33" s="2">
        <f t="shared" si="20"/>
        <v>322727530.20000005</v>
      </c>
      <c r="IO33" s="2">
        <f t="shared" si="20"/>
        <v>99747007.86999996</v>
      </c>
      <c r="IP33" s="2">
        <f t="shared" si="20"/>
        <v>93090658.919999987</v>
      </c>
      <c r="IQ33" s="2">
        <f t="shared" si="20"/>
        <v>60451178.179999992</v>
      </c>
      <c r="IR33" s="2">
        <f t="shared" si="20"/>
        <v>74522601.459999993</v>
      </c>
      <c r="IS33" s="2">
        <f t="shared" si="20"/>
        <v>67586880.969999999</v>
      </c>
      <c r="IT33" s="2">
        <f t="shared" si="20"/>
        <v>86076245.569999993</v>
      </c>
      <c r="IU33" s="2">
        <f t="shared" si="20"/>
        <v>1911111825.5700002</v>
      </c>
      <c r="IV33" s="2">
        <f t="shared" si="20"/>
        <v>585302632.13</v>
      </c>
      <c r="IW33" s="2">
        <f t="shared" si="20"/>
        <v>185527723.16</v>
      </c>
      <c r="IX33" s="2">
        <f t="shared" si="20"/>
        <v>130095347.93999998</v>
      </c>
      <c r="IY33" s="2">
        <f t="shared" si="20"/>
        <v>90109978.219999999</v>
      </c>
      <c r="IZ33" s="2">
        <f t="shared" si="20"/>
        <v>54213112.139999993</v>
      </c>
      <c r="JA33" s="2">
        <f t="shared" ref="JA33:LL33" si="21">SUM(JA18:JA32)</f>
        <v>85427356.580000013</v>
      </c>
      <c r="JB33" s="2">
        <f t="shared" si="21"/>
        <v>52946562.629999988</v>
      </c>
      <c r="JC33" s="2">
        <f t="shared" si="21"/>
        <v>70158516.230000004</v>
      </c>
      <c r="JD33" s="2">
        <f t="shared" si="21"/>
        <v>108287832.15000002</v>
      </c>
      <c r="JE33" s="2">
        <f t="shared" si="21"/>
        <v>120825905.51000002</v>
      </c>
      <c r="JF33" s="2">
        <f t="shared" si="21"/>
        <v>76236234.850000009</v>
      </c>
      <c r="JG33" s="2">
        <f t="shared" si="21"/>
        <v>1043642897.6800001</v>
      </c>
      <c r="JH33" s="2">
        <f t="shared" si="21"/>
        <v>357034047.36000001</v>
      </c>
      <c r="JI33" s="2">
        <f t="shared" si="21"/>
        <v>82507143.250000015</v>
      </c>
      <c r="JJ33" s="2">
        <f t="shared" si="21"/>
        <v>75821903.420000017</v>
      </c>
      <c r="JK33" s="2">
        <f t="shared" si="21"/>
        <v>65475915.849999987</v>
      </c>
      <c r="JL33" s="2">
        <f t="shared" si="21"/>
        <v>74151322.670000002</v>
      </c>
      <c r="JM33" s="2">
        <f t="shared" si="21"/>
        <v>979965978.55999982</v>
      </c>
      <c r="JN33" s="2">
        <f t="shared" si="21"/>
        <v>82718691.199999988</v>
      </c>
      <c r="JO33" s="2">
        <f t="shared" si="21"/>
        <v>100655465.61999999</v>
      </c>
      <c r="JP33" s="2">
        <f t="shared" si="21"/>
        <v>165477547.92999998</v>
      </c>
      <c r="JQ33" s="2">
        <f t="shared" si="21"/>
        <v>90023038.760000005</v>
      </c>
      <c r="JR33" s="2">
        <f t="shared" si="21"/>
        <v>192251809.90999997</v>
      </c>
      <c r="JS33" s="2">
        <f t="shared" si="21"/>
        <v>67094142.99000001</v>
      </c>
      <c r="JT33" s="2">
        <f t="shared" si="21"/>
        <v>2303438187.79</v>
      </c>
      <c r="JU33" s="2">
        <f t="shared" si="21"/>
        <v>586970836.87000012</v>
      </c>
      <c r="JV33" s="2">
        <f t="shared" si="21"/>
        <v>98860173.393999994</v>
      </c>
      <c r="JW33" s="2">
        <f t="shared" si="21"/>
        <v>57154410.640000001</v>
      </c>
      <c r="JX33" s="2">
        <f t="shared" si="21"/>
        <v>138861698.06</v>
      </c>
      <c r="JY33" s="2">
        <f t="shared" si="21"/>
        <v>50023728.829999998</v>
      </c>
      <c r="JZ33" s="2">
        <f t="shared" si="21"/>
        <v>292623964.31999999</v>
      </c>
      <c r="KA33" s="2">
        <f t="shared" si="21"/>
        <v>182282540.51999998</v>
      </c>
      <c r="KB33" s="2">
        <f t="shared" si="21"/>
        <v>112719690.15999998</v>
      </c>
      <c r="KC33" s="2">
        <f t="shared" si="21"/>
        <v>136289967.74000001</v>
      </c>
      <c r="KD33" s="2">
        <f t="shared" si="21"/>
        <v>101085423.92999999</v>
      </c>
      <c r="KE33" s="2">
        <f t="shared" si="21"/>
        <v>108727347.78</v>
      </c>
      <c r="KF33" s="2">
        <f t="shared" si="21"/>
        <v>56621817.089999996</v>
      </c>
      <c r="KG33" s="2">
        <f t="shared" si="21"/>
        <v>31461479.160000004</v>
      </c>
      <c r="KH33" s="2">
        <f t="shared" si="21"/>
        <v>75946762.640000001</v>
      </c>
      <c r="KI33" s="2">
        <f t="shared" si="21"/>
        <v>39618787.589999996</v>
      </c>
      <c r="KJ33" s="2">
        <f t="shared" si="21"/>
        <v>2202781338.6699996</v>
      </c>
      <c r="KK33" s="2">
        <f t="shared" si="21"/>
        <v>276634541.68000001</v>
      </c>
      <c r="KL33" s="2">
        <f t="shared" si="21"/>
        <v>145609532.87</v>
      </c>
      <c r="KM33" s="2">
        <f t="shared" si="21"/>
        <v>143002610.80000001</v>
      </c>
      <c r="KN33" s="2">
        <f t="shared" si="21"/>
        <v>148991364.10999998</v>
      </c>
      <c r="KO33" s="2">
        <f t="shared" si="21"/>
        <v>134628168.37000003</v>
      </c>
      <c r="KP33" s="2">
        <f t="shared" si="21"/>
        <v>438636106.00000012</v>
      </c>
      <c r="KQ33" s="2">
        <f t="shared" si="21"/>
        <v>97880895.170000002</v>
      </c>
      <c r="KR33" s="2">
        <f t="shared" si="21"/>
        <v>82609939.329999998</v>
      </c>
      <c r="KS33" s="2">
        <f t="shared" si="21"/>
        <v>834863438.43000007</v>
      </c>
      <c r="KT33" s="2">
        <f t="shared" si="21"/>
        <v>106998905.36</v>
      </c>
      <c r="KU33" s="2">
        <f t="shared" si="21"/>
        <v>138808993.83999997</v>
      </c>
      <c r="KV33" s="2">
        <f t="shared" si="21"/>
        <v>358616926.36000001</v>
      </c>
      <c r="KW33" s="2">
        <f t="shared" si="21"/>
        <v>101142847.88000004</v>
      </c>
      <c r="KX33" s="2">
        <f t="shared" si="21"/>
        <v>147239979.69000003</v>
      </c>
      <c r="KY33" s="2">
        <f t="shared" si="21"/>
        <v>1069285186.2599999</v>
      </c>
      <c r="KZ33" s="2">
        <f t="shared" si="21"/>
        <v>162946892.89000002</v>
      </c>
      <c r="LA33" s="2">
        <f t="shared" si="21"/>
        <v>1029381120.11</v>
      </c>
      <c r="LB33" s="2">
        <f t="shared" si="21"/>
        <v>111074931.51000001</v>
      </c>
      <c r="LC33" s="2">
        <f t="shared" si="21"/>
        <v>79453559.12999998</v>
      </c>
      <c r="LD33" s="2">
        <f t="shared" si="21"/>
        <v>255946390.54999998</v>
      </c>
      <c r="LE33" s="2">
        <f t="shared" si="21"/>
        <v>206065799.27000001</v>
      </c>
      <c r="LF33" s="2">
        <f t="shared" si="21"/>
        <v>131922328.78999998</v>
      </c>
      <c r="LG33" s="2">
        <f t="shared" si="21"/>
        <v>139703331.75999999</v>
      </c>
      <c r="LH33" s="2">
        <f t="shared" si="21"/>
        <v>101118431.53</v>
      </c>
      <c r="LI33" s="2">
        <f t="shared" si="21"/>
        <v>2405322054.5</v>
      </c>
      <c r="LJ33" s="2">
        <f t="shared" si="21"/>
        <v>450290535.31000006</v>
      </c>
      <c r="LK33" s="2">
        <f t="shared" si="21"/>
        <v>676457100.82999992</v>
      </c>
      <c r="LL33" s="2">
        <f t="shared" si="21"/>
        <v>563906119.12</v>
      </c>
      <c r="LM33" s="2">
        <f t="shared" ref="LM33:NX33" si="22">SUM(LM18:LM32)</f>
        <v>144952242.56</v>
      </c>
      <c r="LN33" s="2">
        <f t="shared" si="22"/>
        <v>128622054.31999999</v>
      </c>
      <c r="LO33" s="2">
        <f t="shared" si="22"/>
        <v>72557182.109999999</v>
      </c>
      <c r="LP33" s="2">
        <f t="shared" si="22"/>
        <v>142509170.34</v>
      </c>
      <c r="LQ33" s="2">
        <f t="shared" si="22"/>
        <v>69461863.600000009</v>
      </c>
      <c r="LR33" s="2">
        <f t="shared" si="22"/>
        <v>173994089.53000003</v>
      </c>
      <c r="LS33" s="2">
        <f t="shared" si="22"/>
        <v>62555579.100000001</v>
      </c>
      <c r="LT33" s="2">
        <f t="shared" si="22"/>
        <v>716599795.36000013</v>
      </c>
      <c r="LU33" s="2">
        <f t="shared" si="22"/>
        <v>161516915.98999998</v>
      </c>
      <c r="LV33" s="2">
        <f t="shared" si="22"/>
        <v>82284841.189999998</v>
      </c>
      <c r="LW33" s="2">
        <f t="shared" si="22"/>
        <v>1794999105.48</v>
      </c>
      <c r="LX33" s="2">
        <f t="shared" si="22"/>
        <v>944927720.83999991</v>
      </c>
      <c r="LY33" s="2">
        <f t="shared" si="22"/>
        <v>1950123373.2900002</v>
      </c>
      <c r="LZ33" s="2">
        <f t="shared" si="22"/>
        <v>511778644.00999993</v>
      </c>
      <c r="MA33" s="2">
        <f t="shared" si="22"/>
        <v>244629530.34999996</v>
      </c>
      <c r="MB33" s="2">
        <f t="shared" si="22"/>
        <v>239968581.19999999</v>
      </c>
      <c r="MC33" s="2">
        <f t="shared" si="22"/>
        <v>182898962.91</v>
      </c>
      <c r="MD33" s="2">
        <f t="shared" si="22"/>
        <v>152793917.04999998</v>
      </c>
      <c r="ME33" s="2">
        <f t="shared" si="22"/>
        <v>181377807.97999999</v>
      </c>
      <c r="MF33" s="2">
        <f t="shared" si="22"/>
        <v>192742478.70999998</v>
      </c>
      <c r="MG33" s="2">
        <f t="shared" si="22"/>
        <v>346823378.49999994</v>
      </c>
      <c r="MH33" s="2">
        <f t="shared" si="22"/>
        <v>110191852.7</v>
      </c>
      <c r="MI33" s="2">
        <f t="shared" si="22"/>
        <v>4106910409.6700001</v>
      </c>
      <c r="MJ33" s="2">
        <f t="shared" si="22"/>
        <v>134767270.27000001</v>
      </c>
      <c r="MK33" s="2">
        <f t="shared" si="22"/>
        <v>78135498.207999989</v>
      </c>
      <c r="ML33" s="2">
        <f t="shared" si="22"/>
        <v>74789519.200000003</v>
      </c>
      <c r="MM33" s="2">
        <f t="shared" si="22"/>
        <v>72207045.019999996</v>
      </c>
      <c r="MN33" s="2">
        <f t="shared" si="22"/>
        <v>126484130.05000001</v>
      </c>
      <c r="MO33" s="2">
        <f t="shared" si="22"/>
        <v>106653980.75</v>
      </c>
      <c r="MP33" s="2">
        <f t="shared" si="22"/>
        <v>95946750.420000002</v>
      </c>
      <c r="MQ33" s="2">
        <f t="shared" si="22"/>
        <v>159599889.82999995</v>
      </c>
      <c r="MR33" s="2">
        <f t="shared" si="22"/>
        <v>92374778.709999979</v>
      </c>
      <c r="MS33" s="2">
        <f t="shared" si="22"/>
        <v>99052482.109999985</v>
      </c>
      <c r="MT33" s="2">
        <f t="shared" si="22"/>
        <v>85576254.069999993</v>
      </c>
      <c r="MU33" s="2">
        <f t="shared" si="22"/>
        <v>2844314678.0900002</v>
      </c>
      <c r="MV33" s="2">
        <f t="shared" si="22"/>
        <v>122970701.92999999</v>
      </c>
      <c r="MW33" s="2">
        <f t="shared" si="22"/>
        <v>134022610.42999998</v>
      </c>
      <c r="MX33" s="2">
        <f t="shared" si="22"/>
        <v>205599696.22</v>
      </c>
      <c r="MY33" s="2">
        <f t="shared" si="22"/>
        <v>172354119.65000004</v>
      </c>
      <c r="MZ33" s="2">
        <f t="shared" si="22"/>
        <v>109789881.35000001</v>
      </c>
      <c r="NA33" s="2">
        <f t="shared" si="22"/>
        <v>281980332.65000004</v>
      </c>
      <c r="NB33" s="2">
        <f t="shared" si="22"/>
        <v>228206261.15000001</v>
      </c>
      <c r="NC33" s="2">
        <f t="shared" si="22"/>
        <v>143604642.87</v>
      </c>
      <c r="ND33" s="2">
        <f t="shared" si="22"/>
        <v>49926563.470000006</v>
      </c>
      <c r="NE33" s="2">
        <f t="shared" si="22"/>
        <v>47077885.410000004</v>
      </c>
      <c r="NF33" s="2">
        <f t="shared" si="22"/>
        <v>3974935303.1300006</v>
      </c>
      <c r="NG33" s="2">
        <f t="shared" si="22"/>
        <v>399564561.23000002</v>
      </c>
      <c r="NH33" s="2">
        <f t="shared" si="22"/>
        <v>87275606.850000009</v>
      </c>
      <c r="NI33" s="2">
        <f t="shared" si="22"/>
        <v>1131264109.5799999</v>
      </c>
      <c r="NJ33" s="2">
        <f t="shared" si="22"/>
        <v>91377367.030000001</v>
      </c>
      <c r="NK33" s="2">
        <f t="shared" si="22"/>
        <v>247094019.09999999</v>
      </c>
      <c r="NL33" s="2">
        <f t="shared" si="22"/>
        <v>525195471.73000002</v>
      </c>
      <c r="NM33" s="2">
        <f t="shared" si="22"/>
        <v>434968535.58000004</v>
      </c>
      <c r="NN33" s="2">
        <f t="shared" si="22"/>
        <v>42563711.769999996</v>
      </c>
      <c r="NO33" s="2">
        <f t="shared" si="22"/>
        <v>170132570.51000002</v>
      </c>
      <c r="NP33" s="2">
        <f t="shared" si="22"/>
        <v>146609890.28999999</v>
      </c>
      <c r="NQ33" s="2">
        <f t="shared" si="22"/>
        <v>96052502.810000017</v>
      </c>
      <c r="NR33" s="2">
        <f t="shared" si="22"/>
        <v>943364220.02999997</v>
      </c>
      <c r="NS33" s="2">
        <f t="shared" si="22"/>
        <v>97555869.090000004</v>
      </c>
      <c r="NT33" s="2">
        <f t="shared" si="22"/>
        <v>100479908.70999998</v>
      </c>
      <c r="NU33" s="2">
        <f t="shared" si="22"/>
        <v>81754109.270000011</v>
      </c>
      <c r="NV33" s="2">
        <f t="shared" si="22"/>
        <v>70445691.639999986</v>
      </c>
      <c r="NW33" s="2">
        <f t="shared" si="22"/>
        <v>29465907.379999999</v>
      </c>
      <c r="NX33" s="2">
        <f t="shared" si="22"/>
        <v>55335448.529999994</v>
      </c>
      <c r="NY33" s="2">
        <f t="shared" ref="NY33:QJ33" si="23">SUM(NY18:NY32)</f>
        <v>2625421454.96</v>
      </c>
      <c r="NZ33" s="2">
        <f t="shared" si="23"/>
        <v>475451032.75999999</v>
      </c>
      <c r="OA33" s="2">
        <f t="shared" si="23"/>
        <v>97557301.870000005</v>
      </c>
      <c r="OB33" s="2">
        <f t="shared" si="23"/>
        <v>81883983.320000008</v>
      </c>
      <c r="OC33" s="2">
        <f t="shared" si="23"/>
        <v>101973801.97</v>
      </c>
      <c r="OD33" s="2">
        <f t="shared" si="23"/>
        <v>172795370.96000001</v>
      </c>
      <c r="OE33" s="2">
        <f t="shared" si="23"/>
        <v>68649460.359999999</v>
      </c>
      <c r="OF33" s="2">
        <f t="shared" si="23"/>
        <v>1963111448.6100001</v>
      </c>
      <c r="OG33" s="2">
        <f t="shared" si="23"/>
        <v>412646276.12000006</v>
      </c>
      <c r="OH33" s="2">
        <f t="shared" si="23"/>
        <v>174440443.38999999</v>
      </c>
      <c r="OI33" s="2">
        <f t="shared" si="23"/>
        <v>447859821.12</v>
      </c>
      <c r="OJ33" s="2">
        <f t="shared" si="23"/>
        <v>136730640.50999999</v>
      </c>
      <c r="OK33" s="2">
        <f t="shared" si="23"/>
        <v>147954717.5</v>
      </c>
      <c r="OL33" s="2">
        <f t="shared" si="23"/>
        <v>181958923.60999995</v>
      </c>
      <c r="OM33" s="2">
        <f t="shared" si="23"/>
        <v>66856918.100000009</v>
      </c>
      <c r="ON33" s="2">
        <f t="shared" si="23"/>
        <v>80231107.589999989</v>
      </c>
      <c r="OO33" s="2">
        <f t="shared" si="23"/>
        <v>1993312427.3000004</v>
      </c>
      <c r="OP33" s="2">
        <f t="shared" si="23"/>
        <v>356859059.88999993</v>
      </c>
      <c r="OQ33" s="2">
        <f t="shared" si="23"/>
        <v>577035058.7700001</v>
      </c>
      <c r="OR33" s="2">
        <f t="shared" si="23"/>
        <v>217890655.46000001</v>
      </c>
      <c r="OS33" s="2">
        <f t="shared" si="23"/>
        <v>171524088.29999998</v>
      </c>
      <c r="OT33" s="2">
        <f t="shared" si="23"/>
        <v>98391926.640000001</v>
      </c>
      <c r="OU33" s="2">
        <f t="shared" si="23"/>
        <v>911008989.28999996</v>
      </c>
      <c r="OV33" s="2">
        <f t="shared" si="23"/>
        <v>84539485.489999995</v>
      </c>
      <c r="OW33" s="2">
        <f t="shared" si="23"/>
        <v>102230866</v>
      </c>
      <c r="OX33" s="2">
        <f t="shared" si="23"/>
        <v>155838519.70000005</v>
      </c>
      <c r="OY33" s="2">
        <f t="shared" si="23"/>
        <v>170358465.69</v>
      </c>
      <c r="OZ33" s="2">
        <f t="shared" si="23"/>
        <v>504088216.93000001</v>
      </c>
      <c r="PA33" s="2">
        <f t="shared" si="23"/>
        <v>120751401</v>
      </c>
      <c r="PB33" s="2">
        <f t="shared" si="23"/>
        <v>72514996.800000012</v>
      </c>
      <c r="PC33" s="2">
        <f t="shared" si="23"/>
        <v>73191710.109999999</v>
      </c>
      <c r="PD33" s="2">
        <f t="shared" si="23"/>
        <v>1261951877.8899999</v>
      </c>
      <c r="PE33" s="2">
        <f t="shared" si="23"/>
        <v>85139097.099999994</v>
      </c>
      <c r="PF33" s="2">
        <f t="shared" si="23"/>
        <v>226804130.44</v>
      </c>
      <c r="PG33" s="2">
        <f t="shared" si="23"/>
        <v>57547408.680000007</v>
      </c>
      <c r="PH33" s="2">
        <f t="shared" si="23"/>
        <v>143121436.32000002</v>
      </c>
      <c r="PI33" s="2">
        <f t="shared" si="23"/>
        <v>291756450.84999996</v>
      </c>
      <c r="PJ33" s="2">
        <f t="shared" si="23"/>
        <v>101515123.60000001</v>
      </c>
      <c r="PK33" s="2">
        <f t="shared" si="23"/>
        <v>84335314.840000004</v>
      </c>
      <c r="PL33" s="2">
        <f t="shared" si="23"/>
        <v>128472667.66999999</v>
      </c>
      <c r="PM33" s="2">
        <f t="shared" si="23"/>
        <v>110899656.29000001</v>
      </c>
      <c r="PN33" s="2">
        <f t="shared" si="23"/>
        <v>138904809.79999998</v>
      </c>
      <c r="PO33" s="2">
        <f t="shared" si="23"/>
        <v>208842015.93999997</v>
      </c>
      <c r="PP33" s="2">
        <f t="shared" si="23"/>
        <v>76025562.010000005</v>
      </c>
      <c r="PQ33" s="2">
        <f t="shared" si="23"/>
        <v>378962677.87</v>
      </c>
      <c r="PR33" s="2">
        <f t="shared" si="23"/>
        <v>71136439.789999992</v>
      </c>
      <c r="PS33" s="2">
        <f t="shared" si="23"/>
        <v>54671528.710000008</v>
      </c>
      <c r="PT33" s="2">
        <f t="shared" si="23"/>
        <v>43962608.629999988</v>
      </c>
      <c r="PU33" s="2">
        <f t="shared" si="23"/>
        <v>59495432.520000003</v>
      </c>
      <c r="PV33" s="2">
        <f t="shared" si="23"/>
        <v>3685432084.4500003</v>
      </c>
      <c r="PW33" s="2">
        <f t="shared" si="23"/>
        <v>97558389.580000013</v>
      </c>
      <c r="PX33" s="2">
        <f t="shared" si="23"/>
        <v>91332503.600000009</v>
      </c>
      <c r="PY33" s="2">
        <f t="shared" si="23"/>
        <v>173231616.00999999</v>
      </c>
      <c r="PZ33" s="2">
        <f t="shared" si="23"/>
        <v>728723249.93999982</v>
      </c>
      <c r="QA33" s="2">
        <f t="shared" si="23"/>
        <v>137717448.38999999</v>
      </c>
      <c r="QB33" s="2">
        <f t="shared" si="23"/>
        <v>245718101.15000004</v>
      </c>
      <c r="QC33" s="2">
        <f t="shared" si="23"/>
        <v>100130079.83999999</v>
      </c>
      <c r="QD33" s="2">
        <f t="shared" si="23"/>
        <v>309968054.04000002</v>
      </c>
      <c r="QE33" s="2">
        <f t="shared" si="23"/>
        <v>63315467.090000004</v>
      </c>
      <c r="QF33" s="2">
        <f t="shared" si="23"/>
        <v>273570931.78000003</v>
      </c>
      <c r="QG33" s="2">
        <f t="shared" si="23"/>
        <v>83825035.13000001</v>
      </c>
      <c r="QH33" s="2">
        <f t="shared" si="23"/>
        <v>98095918.360000014</v>
      </c>
      <c r="QI33" s="2">
        <f t="shared" si="23"/>
        <v>148688735.27000001</v>
      </c>
      <c r="QJ33" s="2">
        <f t="shared" si="23"/>
        <v>168699217.65000001</v>
      </c>
      <c r="QK33" s="2">
        <f t="shared" ref="QK33:SV33" si="24">SUM(QK18:QK32)</f>
        <v>200644990.00999999</v>
      </c>
      <c r="QL33" s="2">
        <f t="shared" si="24"/>
        <v>90429229.799999997</v>
      </c>
      <c r="QM33" s="2">
        <f t="shared" si="24"/>
        <v>94858290.569999993</v>
      </c>
      <c r="QN33" s="2">
        <f t="shared" si="24"/>
        <v>66391768.770000011</v>
      </c>
      <c r="QO33" s="2">
        <f t="shared" si="24"/>
        <v>305797561.47000003</v>
      </c>
      <c r="QP33" s="2">
        <f t="shared" si="24"/>
        <v>378582317.37000012</v>
      </c>
      <c r="QQ33" s="2">
        <f t="shared" si="24"/>
        <v>69969858.930000007</v>
      </c>
      <c r="QR33" s="2">
        <f t="shared" si="24"/>
        <v>35031879.509999998</v>
      </c>
      <c r="QS33" s="2">
        <f t="shared" si="24"/>
        <v>34159777.469999999</v>
      </c>
      <c r="QT33" s="2">
        <f t="shared" si="24"/>
        <v>50081970.340000004</v>
      </c>
      <c r="QU33" s="2">
        <f t="shared" si="24"/>
        <v>35671465.359999999</v>
      </c>
      <c r="QV33" s="2">
        <f t="shared" si="24"/>
        <v>1609990777.8499997</v>
      </c>
      <c r="QW33" s="2">
        <f t="shared" si="24"/>
        <v>77282421.609999999</v>
      </c>
      <c r="QX33" s="2">
        <f t="shared" si="24"/>
        <v>268625654.81999999</v>
      </c>
      <c r="QY33" s="2">
        <f t="shared" si="24"/>
        <v>130265849.74000001</v>
      </c>
      <c r="QZ33" s="2">
        <f t="shared" si="24"/>
        <v>161411555.23999998</v>
      </c>
      <c r="RA33" s="2">
        <f t="shared" si="24"/>
        <v>313875033.06</v>
      </c>
      <c r="RB33" s="2">
        <f t="shared" si="24"/>
        <v>103738029.69999997</v>
      </c>
      <c r="RC33" s="2">
        <f t="shared" si="24"/>
        <v>226396771.40999997</v>
      </c>
      <c r="RD33" s="2">
        <f t="shared" si="24"/>
        <v>238818250.52000007</v>
      </c>
      <c r="RE33" s="2">
        <f t="shared" si="24"/>
        <v>84808761.540000007</v>
      </c>
      <c r="RF33" s="2">
        <f t="shared" si="24"/>
        <v>87524103.450000003</v>
      </c>
      <c r="RG33" s="2">
        <f t="shared" si="24"/>
        <v>66076982.170000002</v>
      </c>
      <c r="RH33" s="2">
        <f t="shared" si="24"/>
        <v>56198099.649999999</v>
      </c>
      <c r="RI33" s="2">
        <f t="shared" si="24"/>
        <v>2283879595.1700001</v>
      </c>
      <c r="RJ33" s="2">
        <f t="shared" si="24"/>
        <v>270554860.94999999</v>
      </c>
      <c r="RK33" s="2">
        <f t="shared" si="24"/>
        <v>114604934.90999998</v>
      </c>
      <c r="RL33" s="2">
        <f t="shared" si="24"/>
        <v>153204374.99999997</v>
      </c>
      <c r="RM33" s="2">
        <f t="shared" si="24"/>
        <v>140683897.78000003</v>
      </c>
      <c r="RN33" s="2">
        <f t="shared" si="24"/>
        <v>165086382.45000002</v>
      </c>
      <c r="RO33" s="2">
        <f t="shared" si="24"/>
        <v>386777935.22000003</v>
      </c>
      <c r="RP33" s="2">
        <f t="shared" si="24"/>
        <v>106268134.17999998</v>
      </c>
      <c r="RQ33" s="2">
        <f t="shared" si="24"/>
        <v>137935614.16000003</v>
      </c>
      <c r="RR33" s="2">
        <f t="shared" si="24"/>
        <v>288167121.50999999</v>
      </c>
      <c r="RS33" s="2">
        <f t="shared" si="24"/>
        <v>319605673.00999999</v>
      </c>
      <c r="RT33" s="2">
        <f t="shared" si="24"/>
        <v>73037895.480000019</v>
      </c>
      <c r="RU33" s="2">
        <f t="shared" si="24"/>
        <v>73977189.679999992</v>
      </c>
      <c r="RV33" s="2">
        <f t="shared" si="24"/>
        <v>108870272.09999999</v>
      </c>
      <c r="RW33" s="2">
        <f t="shared" si="24"/>
        <v>69102328.879999995</v>
      </c>
      <c r="RX33" s="2">
        <f t="shared" si="24"/>
        <v>90325881.600000024</v>
      </c>
      <c r="RY33" s="2">
        <f t="shared" si="24"/>
        <v>103952512.63000001</v>
      </c>
      <c r="RZ33" s="2">
        <f t="shared" si="24"/>
        <v>55843902.409999996</v>
      </c>
      <c r="SA33" s="2">
        <f t="shared" si="24"/>
        <v>47830843.109999992</v>
      </c>
      <c r="SB33" s="2">
        <f t="shared" si="24"/>
        <v>62218587.870000005</v>
      </c>
      <c r="SC33" s="2">
        <f t="shared" si="24"/>
        <v>924669255.38999999</v>
      </c>
      <c r="SD33" s="2">
        <f t="shared" si="24"/>
        <v>110552888.24000001</v>
      </c>
      <c r="SE33" s="2">
        <f t="shared" si="24"/>
        <v>106874403.34</v>
      </c>
      <c r="SF33" s="2">
        <f t="shared" si="24"/>
        <v>98269572.850000009</v>
      </c>
      <c r="SG33" s="2">
        <f t="shared" si="24"/>
        <v>67562003.409999996</v>
      </c>
      <c r="SH33" s="2">
        <f t="shared" si="24"/>
        <v>122128454.63000001</v>
      </c>
      <c r="SI33" s="2">
        <f t="shared" si="24"/>
        <v>142668282.67999995</v>
      </c>
      <c r="SJ33" s="2">
        <f t="shared" si="24"/>
        <v>215013082.65999997</v>
      </c>
      <c r="SK33" s="2">
        <f t="shared" si="24"/>
        <v>109886092.51000001</v>
      </c>
      <c r="SL33" s="2">
        <f t="shared" si="24"/>
        <v>151315682.95999998</v>
      </c>
      <c r="SM33" s="2">
        <f t="shared" si="24"/>
        <v>284519058.37</v>
      </c>
      <c r="SN33" s="2">
        <f t="shared" si="24"/>
        <v>39766406.260000005</v>
      </c>
      <c r="SO33" s="2">
        <f t="shared" si="24"/>
        <v>611083713.63000011</v>
      </c>
      <c r="SP33" s="2">
        <f t="shared" si="24"/>
        <v>141827268.16999999</v>
      </c>
      <c r="SQ33" s="2">
        <f t="shared" si="24"/>
        <v>172451296.20000002</v>
      </c>
      <c r="SR33" s="2">
        <f t="shared" si="24"/>
        <v>219704602.72000003</v>
      </c>
      <c r="SS33" s="2">
        <f t="shared" si="24"/>
        <v>114187622.13</v>
      </c>
      <c r="ST33" s="2">
        <f t="shared" si="24"/>
        <v>118245679.14</v>
      </c>
      <c r="SU33" s="2">
        <f t="shared" si="24"/>
        <v>106824747.48999999</v>
      </c>
      <c r="SV33" s="2">
        <f t="shared" si="24"/>
        <v>62377732.249999985</v>
      </c>
      <c r="SW33" s="2">
        <f t="shared" ref="SW33:VH33" si="25">SUM(SW18:SW32)</f>
        <v>1092178731.1200001</v>
      </c>
      <c r="SX33" s="2">
        <f t="shared" si="25"/>
        <v>82177827.61999999</v>
      </c>
      <c r="SY33" s="2">
        <f t="shared" si="25"/>
        <v>156795929.53</v>
      </c>
      <c r="SZ33" s="2">
        <f t="shared" si="25"/>
        <v>108256829.17999999</v>
      </c>
      <c r="TA33" s="2">
        <f t="shared" si="25"/>
        <v>60218684.240000002</v>
      </c>
      <c r="TB33" s="2">
        <f t="shared" si="25"/>
        <v>75896387.140000001</v>
      </c>
      <c r="TC33" s="2">
        <f t="shared" si="25"/>
        <v>80175397.75</v>
      </c>
      <c r="TD33" s="2">
        <f t="shared" si="25"/>
        <v>284650028.78000003</v>
      </c>
      <c r="TE33" s="2">
        <f t="shared" si="25"/>
        <v>76660277.500000015</v>
      </c>
      <c r="TF33" s="2">
        <f t="shared" si="25"/>
        <v>88531317.329999983</v>
      </c>
      <c r="TG33" s="2">
        <f t="shared" si="25"/>
        <v>120430320.50000001</v>
      </c>
      <c r="TH33" s="2">
        <f t="shared" si="25"/>
        <v>172444447.68999994</v>
      </c>
      <c r="TI33" s="2">
        <f t="shared" si="25"/>
        <v>96319565.36999999</v>
      </c>
      <c r="TJ33" s="2">
        <f t="shared" si="25"/>
        <v>62387095.180000007</v>
      </c>
      <c r="TK33" s="2">
        <f t="shared" si="25"/>
        <v>2185046712.04</v>
      </c>
      <c r="TL33" s="2">
        <f t="shared" si="25"/>
        <v>113310425.92000002</v>
      </c>
      <c r="TM33" s="2">
        <f t="shared" si="25"/>
        <v>71850121.080000013</v>
      </c>
      <c r="TN33" s="2">
        <f t="shared" si="25"/>
        <v>201525798.81999993</v>
      </c>
      <c r="TO33" s="2">
        <f t="shared" si="25"/>
        <v>170271646.59999999</v>
      </c>
      <c r="TP33" s="2">
        <f t="shared" si="25"/>
        <v>104776655.35999998</v>
      </c>
      <c r="TQ33" s="2">
        <f t="shared" si="25"/>
        <v>46342274.799999997</v>
      </c>
      <c r="TR33" s="2">
        <f t="shared" si="25"/>
        <v>532761511.18000007</v>
      </c>
      <c r="TS33" s="2">
        <f t="shared" si="25"/>
        <v>95673911.680000007</v>
      </c>
      <c r="TT33" s="2">
        <f t="shared" si="25"/>
        <v>179625956.95999998</v>
      </c>
      <c r="TU33" s="2">
        <f t="shared" si="25"/>
        <v>192307203.30000001</v>
      </c>
      <c r="TV33" s="2">
        <f t="shared" si="25"/>
        <v>93603983</v>
      </c>
      <c r="TW33" s="2">
        <f t="shared" si="25"/>
        <v>62825539.559999987</v>
      </c>
      <c r="TX33" s="2">
        <f t="shared" si="25"/>
        <v>104723380.11</v>
      </c>
      <c r="TY33" s="2">
        <f t="shared" si="25"/>
        <v>88879881.710000008</v>
      </c>
      <c r="TZ33" s="2">
        <f t="shared" si="25"/>
        <v>84901343.249999985</v>
      </c>
      <c r="UA33" s="2">
        <f t="shared" si="25"/>
        <v>605559515.46000004</v>
      </c>
      <c r="UB33" s="2">
        <f t="shared" si="25"/>
        <v>82239722.590000004</v>
      </c>
      <c r="UC33" s="2">
        <f t="shared" si="25"/>
        <v>1001857804.8299999</v>
      </c>
      <c r="UD33" s="2">
        <f t="shared" si="25"/>
        <v>257162612.55000007</v>
      </c>
      <c r="UE33" s="2">
        <f t="shared" si="25"/>
        <v>87644421.289999992</v>
      </c>
      <c r="UF33" s="2">
        <f t="shared" si="25"/>
        <v>102514056.79000001</v>
      </c>
      <c r="UG33" s="2">
        <f t="shared" si="25"/>
        <v>576502721.76999998</v>
      </c>
      <c r="UH33" s="2">
        <f t="shared" si="25"/>
        <v>63381523.860000014</v>
      </c>
      <c r="UI33" s="2">
        <f t="shared" si="25"/>
        <v>48285201.439999998</v>
      </c>
      <c r="UJ33" s="2">
        <f t="shared" si="25"/>
        <v>80161548.770000011</v>
      </c>
      <c r="UK33" s="2">
        <f t="shared" si="25"/>
        <v>68697755.659999996</v>
      </c>
      <c r="UL33" s="2">
        <f t="shared" si="25"/>
        <v>692696832.8100003</v>
      </c>
      <c r="UM33" s="2">
        <f t="shared" si="25"/>
        <v>170282745.96999997</v>
      </c>
      <c r="UN33" s="2">
        <f t="shared" si="25"/>
        <v>118671907.40000001</v>
      </c>
      <c r="UO33" s="2">
        <f t="shared" si="25"/>
        <v>190699312.67999998</v>
      </c>
      <c r="UP33" s="2">
        <f t="shared" si="25"/>
        <v>132138731.03999999</v>
      </c>
      <c r="UQ33" s="2">
        <f t="shared" si="25"/>
        <v>97498940.440000013</v>
      </c>
      <c r="UR33" s="2">
        <f t="shared" si="25"/>
        <v>3251893723.48</v>
      </c>
      <c r="US33" s="2">
        <f t="shared" si="25"/>
        <v>152266770.88</v>
      </c>
      <c r="UT33" s="2">
        <f t="shared" si="25"/>
        <v>126200296.84</v>
      </c>
      <c r="UU33" s="2">
        <f t="shared" si="25"/>
        <v>531587814.82999998</v>
      </c>
      <c r="UV33" s="2">
        <f t="shared" si="25"/>
        <v>40354900.469999999</v>
      </c>
      <c r="UW33" s="2">
        <f t="shared" si="25"/>
        <v>105362636.49000004</v>
      </c>
      <c r="UX33" s="2">
        <f t="shared" si="25"/>
        <v>324435985.39999998</v>
      </c>
      <c r="UY33" s="2">
        <f t="shared" si="25"/>
        <v>85727662.350000009</v>
      </c>
      <c r="UZ33" s="2">
        <f t="shared" si="25"/>
        <v>82220663.180000007</v>
      </c>
      <c r="VA33" s="2">
        <f t="shared" si="25"/>
        <v>113037820.02000001</v>
      </c>
      <c r="VB33" s="2">
        <f t="shared" si="25"/>
        <v>147031457.5</v>
      </c>
      <c r="VC33" s="2">
        <f t="shared" si="25"/>
        <v>303502299.56999999</v>
      </c>
      <c r="VD33" s="2">
        <f t="shared" si="25"/>
        <v>152467813.17000002</v>
      </c>
      <c r="VE33" s="2">
        <f t="shared" si="25"/>
        <v>260140743.93000001</v>
      </c>
      <c r="VF33" s="2">
        <f t="shared" si="25"/>
        <v>83475524.339999989</v>
      </c>
      <c r="VG33" s="2">
        <f t="shared" si="25"/>
        <v>73355531.859999999</v>
      </c>
      <c r="VH33" s="2">
        <f t="shared" si="25"/>
        <v>66858818.070000008</v>
      </c>
      <c r="VI33" s="2">
        <f t="shared" ref="VI33:XT33" si="26">SUM(VI18:VI32)</f>
        <v>78195993.169999987</v>
      </c>
      <c r="VJ33" s="2">
        <f t="shared" si="26"/>
        <v>348686152.64000005</v>
      </c>
      <c r="VK33" s="2">
        <f t="shared" si="26"/>
        <v>63654962.020000003</v>
      </c>
      <c r="VL33" s="2">
        <f t="shared" si="26"/>
        <v>54789335.579999998</v>
      </c>
      <c r="VM33" s="2">
        <f t="shared" si="26"/>
        <v>44822584.74000001</v>
      </c>
      <c r="VN33" s="2">
        <f t="shared" si="26"/>
        <v>1840535081.6099997</v>
      </c>
      <c r="VO33" s="2">
        <f t="shared" si="26"/>
        <v>119488051.28</v>
      </c>
      <c r="VP33" s="2">
        <f t="shared" si="26"/>
        <v>114851074.91</v>
      </c>
      <c r="VQ33" s="2">
        <f t="shared" si="26"/>
        <v>217347332.48000002</v>
      </c>
      <c r="VR33" s="2">
        <f t="shared" si="26"/>
        <v>269301850.36999995</v>
      </c>
      <c r="VS33" s="2">
        <f t="shared" si="26"/>
        <v>201170400.15000001</v>
      </c>
      <c r="VT33" s="2">
        <f t="shared" si="26"/>
        <v>144556498.61000001</v>
      </c>
      <c r="VU33" s="2">
        <f t="shared" si="26"/>
        <v>105207720.59999999</v>
      </c>
      <c r="VV33" s="2">
        <f t="shared" si="26"/>
        <v>129894898.81999999</v>
      </c>
      <c r="VW33" s="2">
        <f t="shared" si="26"/>
        <v>546849736.18000007</v>
      </c>
      <c r="VX33" s="2">
        <f t="shared" si="26"/>
        <v>110129142.82000001</v>
      </c>
      <c r="VY33" s="2">
        <f t="shared" si="26"/>
        <v>246260214.19000003</v>
      </c>
      <c r="VZ33" s="2">
        <f t="shared" si="26"/>
        <v>126930518.83</v>
      </c>
      <c r="WA33" s="2">
        <f t="shared" si="26"/>
        <v>91530812.680000007</v>
      </c>
      <c r="WB33" s="2">
        <f t="shared" si="26"/>
        <v>79335529.620000005</v>
      </c>
      <c r="WC33" s="2">
        <f t="shared" si="26"/>
        <v>5080015928.75</v>
      </c>
      <c r="WD33" s="2">
        <f t="shared" si="26"/>
        <v>251281533.35000002</v>
      </c>
      <c r="WE33" s="2">
        <f t="shared" si="26"/>
        <v>141898090.49000001</v>
      </c>
      <c r="WF33" s="2">
        <f t="shared" si="26"/>
        <v>128913429.69999999</v>
      </c>
      <c r="WG33" s="2">
        <f t="shared" si="26"/>
        <v>80115623.650000006</v>
      </c>
      <c r="WH33" s="2">
        <f t="shared" si="26"/>
        <v>152115094.75000003</v>
      </c>
      <c r="WI33" s="2">
        <f t="shared" si="26"/>
        <v>260785493.31999999</v>
      </c>
      <c r="WJ33" s="2">
        <f t="shared" si="26"/>
        <v>275469116.69999999</v>
      </c>
      <c r="WK33" s="2">
        <f t="shared" si="26"/>
        <v>150434319.90000004</v>
      </c>
      <c r="WL33" s="2">
        <f t="shared" si="26"/>
        <v>199250677.25999996</v>
      </c>
      <c r="WM33" s="2">
        <f t="shared" si="26"/>
        <v>116619192.87000002</v>
      </c>
      <c r="WN33" s="2">
        <f t="shared" si="26"/>
        <v>425181499.55000007</v>
      </c>
      <c r="WO33" s="2">
        <f t="shared" si="26"/>
        <v>140832956.40000001</v>
      </c>
      <c r="WP33" s="2">
        <f t="shared" si="26"/>
        <v>239451122.36000001</v>
      </c>
      <c r="WQ33" s="2">
        <f t="shared" si="26"/>
        <v>387576838.25999999</v>
      </c>
      <c r="WR33" s="2">
        <f t="shared" si="26"/>
        <v>151559310.75</v>
      </c>
      <c r="WS33" s="2">
        <f t="shared" si="26"/>
        <v>186120281.85000002</v>
      </c>
      <c r="WT33" s="2">
        <f t="shared" si="26"/>
        <v>195606576.12</v>
      </c>
      <c r="WU33" s="2">
        <f t="shared" si="26"/>
        <v>97360937.170000002</v>
      </c>
      <c r="WV33" s="2">
        <f t="shared" si="26"/>
        <v>294719678.25</v>
      </c>
      <c r="WW33" s="2">
        <f t="shared" si="26"/>
        <v>681036655.74000013</v>
      </c>
      <c r="WX33" s="2">
        <f t="shared" si="26"/>
        <v>123258340.59</v>
      </c>
      <c r="WY33" s="2">
        <f t="shared" si="26"/>
        <v>79953442.700000003</v>
      </c>
      <c r="WZ33" s="2">
        <f t="shared" si="26"/>
        <v>77963970.86999999</v>
      </c>
      <c r="XA33" s="2">
        <f t="shared" si="26"/>
        <v>109000014.8432</v>
      </c>
      <c r="XB33" s="2">
        <f t="shared" si="26"/>
        <v>75002332.219999984</v>
      </c>
      <c r="XC33" s="2">
        <f t="shared" si="26"/>
        <v>76746693.529999986</v>
      </c>
      <c r="XD33" s="2">
        <f t="shared" si="26"/>
        <v>85944483.25</v>
      </c>
      <c r="XE33" s="2">
        <f t="shared" si="26"/>
        <v>556237768.34000003</v>
      </c>
      <c r="XF33" s="2">
        <f t="shared" si="26"/>
        <v>69177523.540000007</v>
      </c>
      <c r="XG33" s="2">
        <f t="shared" si="26"/>
        <v>50382769.087100007</v>
      </c>
      <c r="XH33" s="2">
        <f t="shared" si="26"/>
        <v>53027835.980000004</v>
      </c>
      <c r="XI33" s="2">
        <f t="shared" si="26"/>
        <v>49539593.789999992</v>
      </c>
      <c r="XJ33" s="2">
        <f t="shared" si="26"/>
        <v>2570715463.5300002</v>
      </c>
      <c r="XK33" s="2">
        <f t="shared" si="26"/>
        <v>232227832.60999998</v>
      </c>
      <c r="XL33" s="2">
        <f t="shared" si="26"/>
        <v>268309094.05000001</v>
      </c>
      <c r="XM33" s="2">
        <f t="shared" si="26"/>
        <v>777968246.86000013</v>
      </c>
      <c r="XN33" s="2">
        <f t="shared" si="26"/>
        <v>189872785.78</v>
      </c>
      <c r="XO33" s="2">
        <f t="shared" si="26"/>
        <v>221907376.29000002</v>
      </c>
      <c r="XP33" s="2">
        <f t="shared" si="26"/>
        <v>388749520</v>
      </c>
      <c r="XQ33" s="2">
        <f t="shared" si="26"/>
        <v>201107154.43000001</v>
      </c>
      <c r="XR33" s="2">
        <f t="shared" si="26"/>
        <v>160921745.63</v>
      </c>
      <c r="XS33" s="2">
        <f t="shared" si="26"/>
        <v>382628468.31999999</v>
      </c>
      <c r="XT33" s="2">
        <f t="shared" si="26"/>
        <v>320698886.46999997</v>
      </c>
      <c r="XU33" s="2">
        <f t="shared" ref="XU33:AAF33" si="27">SUM(XU18:XU32)</f>
        <v>109501943.78999999</v>
      </c>
      <c r="XV33" s="2">
        <f t="shared" si="27"/>
        <v>116559254.11999999</v>
      </c>
      <c r="XW33" s="2">
        <f t="shared" si="27"/>
        <v>141474007.07999998</v>
      </c>
      <c r="XX33" s="2">
        <f t="shared" si="27"/>
        <v>124811368.36999997</v>
      </c>
      <c r="XY33" s="2">
        <f t="shared" si="27"/>
        <v>139187742.91</v>
      </c>
      <c r="XZ33" s="2">
        <f t="shared" si="27"/>
        <v>86880422.390000001</v>
      </c>
      <c r="YA33" s="2">
        <f t="shared" si="27"/>
        <v>98017738.819999993</v>
      </c>
      <c r="YB33" s="2">
        <f t="shared" si="27"/>
        <v>86567896.730000019</v>
      </c>
      <c r="YC33" s="2">
        <f t="shared" si="27"/>
        <v>84012184.029999986</v>
      </c>
      <c r="YD33" s="2">
        <f t="shared" si="27"/>
        <v>105238427.75000001</v>
      </c>
      <c r="YE33" s="2">
        <f t="shared" si="27"/>
        <v>90641694.049999997</v>
      </c>
      <c r="YF33" s="2">
        <f t="shared" si="27"/>
        <v>111951582.23</v>
      </c>
      <c r="YG33" s="2">
        <f t="shared" si="27"/>
        <v>2420110073.0200005</v>
      </c>
      <c r="YH33" s="2">
        <f t="shared" si="27"/>
        <v>128261509.53</v>
      </c>
      <c r="YI33" s="2">
        <f t="shared" si="27"/>
        <v>262412347.98100001</v>
      </c>
      <c r="YJ33" s="2">
        <f t="shared" si="27"/>
        <v>124371594.59</v>
      </c>
      <c r="YK33" s="2">
        <f t="shared" si="27"/>
        <v>503016258.52600014</v>
      </c>
      <c r="YL33" s="2">
        <f t="shared" si="27"/>
        <v>138977229.72</v>
      </c>
      <c r="YM33" s="2">
        <f t="shared" si="27"/>
        <v>283672696.91000003</v>
      </c>
      <c r="YN33" s="2">
        <f t="shared" si="27"/>
        <v>86235924.220000014</v>
      </c>
      <c r="YO33" s="2">
        <f t="shared" si="27"/>
        <v>418022199.08000004</v>
      </c>
      <c r="YP33" s="2">
        <f t="shared" si="27"/>
        <v>380857942.18000007</v>
      </c>
      <c r="YQ33" s="2">
        <f t="shared" si="27"/>
        <v>207798713.04999998</v>
      </c>
      <c r="YR33" s="2">
        <f t="shared" si="27"/>
        <v>110164446.12</v>
      </c>
      <c r="YS33" s="2">
        <f t="shared" si="27"/>
        <v>93277832.920000017</v>
      </c>
      <c r="YT33" s="2">
        <f t="shared" si="27"/>
        <v>99167196.920000002</v>
      </c>
      <c r="YU33" s="2">
        <f t="shared" si="27"/>
        <v>74593619.080000013</v>
      </c>
      <c r="YV33" s="2">
        <f t="shared" si="27"/>
        <v>92661451.339999989</v>
      </c>
      <c r="YW33" s="2">
        <f t="shared" si="27"/>
        <v>71488340.210000008</v>
      </c>
      <c r="YX33" s="2">
        <f t="shared" si="27"/>
        <v>1427597117.3700001</v>
      </c>
      <c r="YY33" s="2">
        <f t="shared" si="27"/>
        <v>122493386.71999998</v>
      </c>
      <c r="YZ33" s="2">
        <f t="shared" si="27"/>
        <v>105346092.18000001</v>
      </c>
      <c r="ZA33" s="2">
        <f t="shared" si="27"/>
        <v>91228533.11999999</v>
      </c>
      <c r="ZB33" s="2">
        <f t="shared" si="27"/>
        <v>114404281.05999997</v>
      </c>
      <c r="ZC33" s="2">
        <f t="shared" si="27"/>
        <v>67320464.030000001</v>
      </c>
      <c r="ZD33" s="2">
        <f t="shared" si="27"/>
        <v>79518701.069999993</v>
      </c>
      <c r="ZE33" s="2">
        <f t="shared" si="27"/>
        <v>1024774059.3100001</v>
      </c>
      <c r="ZF33" s="2">
        <f t="shared" si="27"/>
        <v>79516805.75999999</v>
      </c>
      <c r="ZG33" s="2">
        <f t="shared" si="27"/>
        <v>123753018.01999997</v>
      </c>
      <c r="ZH33" s="2">
        <f t="shared" si="27"/>
        <v>131376908.3425</v>
      </c>
      <c r="ZI33" s="2">
        <f t="shared" si="27"/>
        <v>77969986.359999985</v>
      </c>
      <c r="ZJ33" s="2">
        <f t="shared" si="27"/>
        <v>100937011.04120001</v>
      </c>
      <c r="ZK33" s="2">
        <f t="shared" si="27"/>
        <v>73616896.810000002</v>
      </c>
      <c r="ZL33" s="2">
        <f t="shared" si="27"/>
        <v>66870602.120000005</v>
      </c>
      <c r="ZM33" s="2">
        <f t="shared" si="27"/>
        <v>265948229.74699995</v>
      </c>
      <c r="ZN33" s="2">
        <f t="shared" si="27"/>
        <v>2005476663.04</v>
      </c>
      <c r="ZO33" s="2">
        <f t="shared" si="27"/>
        <v>90061273.950000003</v>
      </c>
      <c r="ZP33" s="2">
        <f t="shared" si="27"/>
        <v>204960782.08000001</v>
      </c>
      <c r="ZQ33" s="2">
        <f t="shared" si="27"/>
        <v>601274627.26999998</v>
      </c>
      <c r="ZR33" s="2">
        <f t="shared" si="27"/>
        <v>299610247.94999999</v>
      </c>
      <c r="ZS33" s="2">
        <f t="shared" si="27"/>
        <v>94196234.290000007</v>
      </c>
      <c r="ZT33" s="2">
        <f t="shared" si="27"/>
        <v>129863431.37</v>
      </c>
      <c r="ZU33" s="2">
        <f t="shared" si="27"/>
        <v>234574426.45299998</v>
      </c>
      <c r="ZV33" s="2">
        <f t="shared" si="27"/>
        <v>229478767.52000001</v>
      </c>
      <c r="ZW33" s="2">
        <f t="shared" si="27"/>
        <v>295475807.71000004</v>
      </c>
      <c r="ZX33" s="2">
        <f t="shared" si="27"/>
        <v>65257715.339999996</v>
      </c>
      <c r="ZY33" s="2">
        <f t="shared" si="27"/>
        <v>87342218.610000014</v>
      </c>
      <c r="ZZ33" s="2">
        <f t="shared" si="27"/>
        <v>92898613.779999986</v>
      </c>
      <c r="AAA33" s="2">
        <f t="shared" si="27"/>
        <v>151881399.21000001</v>
      </c>
      <c r="AAB33" s="2">
        <f t="shared" si="27"/>
        <v>97494169.579999983</v>
      </c>
      <c r="AAC33" s="2">
        <f t="shared" si="27"/>
        <v>89166899.199999988</v>
      </c>
      <c r="AAD33" s="2">
        <f t="shared" si="27"/>
        <v>110731233.11999997</v>
      </c>
      <c r="AAE33" s="2">
        <f t="shared" si="27"/>
        <v>62167022.449800007</v>
      </c>
      <c r="AAF33" s="2">
        <f t="shared" si="27"/>
        <v>87902924.579999998</v>
      </c>
      <c r="AAG33" s="2">
        <f t="shared" ref="AAG33:ACR33" si="28">SUM(AAG18:AAG32)</f>
        <v>71620889.739999995</v>
      </c>
      <c r="AAH33" s="2">
        <f t="shared" si="28"/>
        <v>57333930.769999996</v>
      </c>
      <c r="AAI33" s="2">
        <f t="shared" si="28"/>
        <v>55055488.130000003</v>
      </c>
      <c r="AAJ33" s="2">
        <f t="shared" si="28"/>
        <v>770284212.33000004</v>
      </c>
      <c r="AAK33" s="2">
        <f t="shared" si="28"/>
        <v>83047031.439999998</v>
      </c>
      <c r="AAL33" s="2">
        <f t="shared" si="28"/>
        <v>99458424</v>
      </c>
      <c r="AAM33" s="2">
        <f t="shared" si="28"/>
        <v>93573260.330000013</v>
      </c>
      <c r="AAN33" s="2">
        <f t="shared" si="28"/>
        <v>80488335.180000022</v>
      </c>
      <c r="AAO33" s="2">
        <f t="shared" si="28"/>
        <v>147501153.58000001</v>
      </c>
      <c r="AAP33" s="2">
        <f t="shared" si="28"/>
        <v>85288971.789999992</v>
      </c>
      <c r="AAQ33" s="2">
        <f t="shared" si="28"/>
        <v>3877091873.4399991</v>
      </c>
      <c r="AAR33" s="2">
        <f t="shared" si="28"/>
        <v>135106542.66</v>
      </c>
      <c r="AAS33" s="2">
        <f t="shared" si="28"/>
        <v>94893336.140000001</v>
      </c>
      <c r="AAT33" s="2">
        <f t="shared" si="28"/>
        <v>290592608.76999998</v>
      </c>
      <c r="AAU33" s="2">
        <f t="shared" si="28"/>
        <v>181512215.52000001</v>
      </c>
      <c r="AAV33" s="2">
        <f t="shared" si="28"/>
        <v>125687004.16999999</v>
      </c>
      <c r="AAW33" s="2">
        <f t="shared" si="28"/>
        <v>163634926.41999996</v>
      </c>
      <c r="AAX33" s="2">
        <f t="shared" si="28"/>
        <v>212628641.29000002</v>
      </c>
      <c r="AAY33" s="2">
        <f t="shared" si="28"/>
        <v>385424250.07999998</v>
      </c>
      <c r="AAZ33" s="2">
        <f t="shared" si="28"/>
        <v>105046249.62</v>
      </c>
      <c r="ABA33" s="2">
        <f t="shared" si="28"/>
        <v>183282534.41999999</v>
      </c>
      <c r="ABB33" s="2">
        <f t="shared" si="28"/>
        <v>575666295.5</v>
      </c>
      <c r="ABC33" s="2">
        <f t="shared" si="28"/>
        <v>350680729.48999995</v>
      </c>
      <c r="ABD33" s="2">
        <f t="shared" si="28"/>
        <v>73980344.189999998</v>
      </c>
      <c r="ABE33" s="2">
        <f t="shared" si="28"/>
        <v>105258904.44999999</v>
      </c>
      <c r="ABF33" s="2">
        <f t="shared" si="28"/>
        <v>118385883.17</v>
      </c>
      <c r="ABG33" s="2">
        <f t="shared" si="28"/>
        <v>69708842.100000009</v>
      </c>
      <c r="ABH33" s="2">
        <f t="shared" si="28"/>
        <v>105263262.33000001</v>
      </c>
      <c r="ABI33" s="2">
        <f t="shared" si="28"/>
        <v>82334358.370000005</v>
      </c>
      <c r="ABJ33" s="2">
        <f t="shared" si="28"/>
        <v>762298565.50999999</v>
      </c>
      <c r="ABK33" s="2">
        <f t="shared" si="28"/>
        <v>605648477.29999995</v>
      </c>
      <c r="ABL33" s="2">
        <f t="shared" si="28"/>
        <v>87502462.459999993</v>
      </c>
      <c r="ABM33" s="2">
        <f t="shared" si="28"/>
        <v>69274055.089999989</v>
      </c>
      <c r="ABN33" s="2">
        <f t="shared" si="28"/>
        <v>66099017.589999996</v>
      </c>
      <c r="ABO33" s="2">
        <f t="shared" si="28"/>
        <v>75138800.510000005</v>
      </c>
      <c r="ABP33" s="2">
        <f t="shared" si="28"/>
        <v>63168081.199999996</v>
      </c>
      <c r="ABQ33" s="2">
        <f t="shared" si="28"/>
        <v>985808263.12000012</v>
      </c>
      <c r="ABR33" s="2">
        <f t="shared" si="28"/>
        <v>137468588.60999998</v>
      </c>
      <c r="ABS33" s="2">
        <f t="shared" si="28"/>
        <v>82852192.670000002</v>
      </c>
      <c r="ABT33" s="2">
        <f t="shared" si="28"/>
        <v>185225406.68000004</v>
      </c>
      <c r="ABU33" s="2">
        <f t="shared" si="28"/>
        <v>156583382.70000002</v>
      </c>
      <c r="ABV33" s="2">
        <f t="shared" si="28"/>
        <v>116300418.16</v>
      </c>
      <c r="ABW33" s="2">
        <f t="shared" si="28"/>
        <v>97217057.430000007</v>
      </c>
      <c r="ABX33" s="2">
        <f t="shared" si="28"/>
        <v>140913994.72</v>
      </c>
      <c r="ABY33" s="2">
        <f t="shared" si="28"/>
        <v>34874672.390000001</v>
      </c>
      <c r="ABZ33" s="2">
        <f t="shared" si="28"/>
        <v>1522001094.74</v>
      </c>
      <c r="ACA33" s="2">
        <f t="shared" si="28"/>
        <v>89594494.420000002</v>
      </c>
      <c r="ACB33" s="2">
        <f t="shared" si="28"/>
        <v>183399007.37</v>
      </c>
      <c r="ACC33" s="2">
        <f t="shared" si="28"/>
        <v>84728407.629999995</v>
      </c>
      <c r="ACD33" s="2">
        <f t="shared" si="28"/>
        <v>75097225.170000017</v>
      </c>
      <c r="ACE33" s="2">
        <f t="shared" si="28"/>
        <v>293966833.01999998</v>
      </c>
      <c r="ACF33" s="2">
        <f t="shared" si="28"/>
        <v>66934564.82</v>
      </c>
      <c r="ACG33" s="2">
        <f t="shared" si="28"/>
        <v>103509718.50000003</v>
      </c>
      <c r="ACH33" s="2">
        <f t="shared" si="28"/>
        <v>80062041.609999985</v>
      </c>
      <c r="ACI33" s="2">
        <f t="shared" si="28"/>
        <v>145024714.39999998</v>
      </c>
      <c r="ACJ33" s="2">
        <f t="shared" si="28"/>
        <v>71144231.549999997</v>
      </c>
      <c r="ACK33" s="2">
        <f t="shared" si="28"/>
        <v>2531772378.6999998</v>
      </c>
      <c r="ACL33" s="2">
        <f t="shared" si="28"/>
        <v>85521817.48999998</v>
      </c>
      <c r="ACM33" s="2">
        <f t="shared" si="28"/>
        <v>127076937.80000001</v>
      </c>
      <c r="ACN33" s="2">
        <f t="shared" si="28"/>
        <v>175084889.91</v>
      </c>
      <c r="ACO33" s="2">
        <f t="shared" si="28"/>
        <v>69835330.809999987</v>
      </c>
      <c r="ACP33" s="2">
        <f t="shared" si="28"/>
        <v>106286120.55000001</v>
      </c>
      <c r="ACQ33" s="2">
        <f t="shared" si="28"/>
        <v>149142423.81</v>
      </c>
      <c r="ACR33" s="2">
        <f t="shared" si="28"/>
        <v>514166207.38000005</v>
      </c>
      <c r="ACS33" s="2">
        <f t="shared" ref="ACS33:AFD33" si="29">SUM(ACS18:ACS32)</f>
        <v>679995620.82999992</v>
      </c>
      <c r="ACT33" s="2">
        <f t="shared" si="29"/>
        <v>95723901.999999985</v>
      </c>
      <c r="ACU33" s="2">
        <f t="shared" si="29"/>
        <v>123054392.26000004</v>
      </c>
      <c r="ACV33" s="2">
        <f t="shared" si="29"/>
        <v>175937797.28</v>
      </c>
      <c r="ACW33" s="2">
        <f t="shared" si="29"/>
        <v>137169233.38999999</v>
      </c>
      <c r="ACX33" s="2">
        <f t="shared" si="29"/>
        <v>544407697.05999994</v>
      </c>
      <c r="ACY33" s="2">
        <f t="shared" si="29"/>
        <v>108422806.50999999</v>
      </c>
      <c r="ACZ33" s="2">
        <f t="shared" si="29"/>
        <v>123015055.62</v>
      </c>
      <c r="ADA33" s="2">
        <f t="shared" si="29"/>
        <v>90642189.86999999</v>
      </c>
      <c r="ADB33" s="2">
        <f t="shared" si="29"/>
        <v>61898241.540000007</v>
      </c>
      <c r="ADC33" s="2">
        <f t="shared" si="29"/>
        <v>76091767.249999985</v>
      </c>
      <c r="ADD33" s="2">
        <f t="shared" si="29"/>
        <v>67980169.030000001</v>
      </c>
      <c r="ADE33" s="2">
        <f t="shared" si="29"/>
        <v>63457658.239999995</v>
      </c>
      <c r="ADF33" s="2">
        <f t="shared" si="29"/>
        <v>48516426.149999999</v>
      </c>
      <c r="ADG33" s="2">
        <f t="shared" si="29"/>
        <v>75607873.280000016</v>
      </c>
      <c r="ADH33" s="2">
        <f t="shared" si="29"/>
        <v>742197436.75999999</v>
      </c>
      <c r="ADI33" s="2">
        <f t="shared" si="29"/>
        <v>456916074.5</v>
      </c>
      <c r="ADJ33" s="2">
        <f t="shared" si="29"/>
        <v>71650427.710000008</v>
      </c>
      <c r="ADK33" s="2">
        <f t="shared" si="29"/>
        <v>59360788.171999998</v>
      </c>
      <c r="ADL33" s="2">
        <f t="shared" si="29"/>
        <v>90827012.729999989</v>
      </c>
      <c r="ADM33" s="2">
        <f t="shared" si="29"/>
        <v>40367204.400000006</v>
      </c>
      <c r="ADN33" s="2">
        <f t="shared" si="29"/>
        <v>89308164.679999992</v>
      </c>
      <c r="ADO33" s="2">
        <f t="shared" si="29"/>
        <v>69695581.75999999</v>
      </c>
      <c r="ADP33" s="2">
        <f t="shared" si="29"/>
        <v>88694454.539999992</v>
      </c>
      <c r="ADQ33" s="2">
        <f t="shared" si="29"/>
        <v>2650342632.7399998</v>
      </c>
      <c r="ADR33" s="2">
        <f t="shared" si="29"/>
        <v>249067179.83999997</v>
      </c>
      <c r="ADS33" s="2">
        <f t="shared" si="29"/>
        <v>260954758.84999999</v>
      </c>
      <c r="ADT33" s="2">
        <f t="shared" si="29"/>
        <v>116425370.34999999</v>
      </c>
      <c r="ADU33" s="2">
        <f t="shared" si="29"/>
        <v>868233908.6400001</v>
      </c>
      <c r="ADV33" s="2">
        <f t="shared" si="29"/>
        <v>56156404.519999996</v>
      </c>
      <c r="ADW33" s="2">
        <f t="shared" si="29"/>
        <v>64949029.959999993</v>
      </c>
      <c r="ADX33" s="2">
        <f t="shared" si="29"/>
        <v>105881028.78000002</v>
      </c>
      <c r="ADY33" s="2">
        <f t="shared" si="29"/>
        <v>57504025.650000013</v>
      </c>
      <c r="ADZ33" s="2">
        <f t="shared" si="29"/>
        <v>33976183.060000002</v>
      </c>
      <c r="AEA33" s="2">
        <f t="shared" si="29"/>
        <v>2616212907.0499992</v>
      </c>
      <c r="AEB33" s="2">
        <f t="shared" si="29"/>
        <v>453998830.30000001</v>
      </c>
      <c r="AEC33" s="2">
        <f t="shared" si="29"/>
        <v>337723180.93000001</v>
      </c>
      <c r="AED33" s="2">
        <f t="shared" si="29"/>
        <v>84941688.059999987</v>
      </c>
      <c r="AEE33" s="2">
        <f t="shared" si="29"/>
        <v>119901418.27</v>
      </c>
      <c r="AEF33" s="2">
        <f t="shared" si="29"/>
        <v>210889957.34999996</v>
      </c>
      <c r="AEG33" s="2">
        <f t="shared" si="29"/>
        <v>107773926.97</v>
      </c>
      <c r="AEH33" s="2">
        <f t="shared" si="29"/>
        <v>133397260.02999999</v>
      </c>
      <c r="AEI33" s="2">
        <f t="shared" si="29"/>
        <v>92989958.719999984</v>
      </c>
      <c r="AEJ33" s="2">
        <f t="shared" si="29"/>
        <v>105802346.88999999</v>
      </c>
      <c r="AEK33" s="2">
        <f t="shared" si="29"/>
        <v>116055058.10000001</v>
      </c>
      <c r="AEL33" s="2">
        <f t="shared" si="29"/>
        <v>191174478.36000001</v>
      </c>
      <c r="AEM33" s="2">
        <f t="shared" si="29"/>
        <v>88668155.249999985</v>
      </c>
      <c r="AEN33" s="2">
        <f t="shared" si="29"/>
        <v>155593105.19</v>
      </c>
      <c r="AEO33" s="2">
        <f t="shared" si="29"/>
        <v>162967313.50999999</v>
      </c>
      <c r="AEP33" s="2">
        <f t="shared" si="29"/>
        <v>180438818.24000001</v>
      </c>
      <c r="AEQ33" s="2">
        <f t="shared" si="29"/>
        <v>92655331.690000013</v>
      </c>
      <c r="AER33" s="2">
        <f t="shared" si="29"/>
        <v>241406732.26999998</v>
      </c>
      <c r="AES33" s="2">
        <f t="shared" si="29"/>
        <v>67539924.180000007</v>
      </c>
      <c r="AET33" s="2">
        <f t="shared" si="29"/>
        <v>229976882.05000001</v>
      </c>
      <c r="AEU33" s="2">
        <f t="shared" si="29"/>
        <v>2570733670.8699999</v>
      </c>
      <c r="AEV33" s="2">
        <f t="shared" si="29"/>
        <v>223737857.78999996</v>
      </c>
      <c r="AEW33" s="2">
        <f t="shared" si="29"/>
        <v>212624014.45999998</v>
      </c>
      <c r="AEX33" s="2">
        <f t="shared" si="29"/>
        <v>140344035.93000001</v>
      </c>
      <c r="AEY33" s="2">
        <f t="shared" si="29"/>
        <v>105678727.67</v>
      </c>
      <c r="AEZ33" s="2">
        <f t="shared" si="29"/>
        <v>284337189.70999998</v>
      </c>
      <c r="AFA33" s="2">
        <f t="shared" si="29"/>
        <v>113758694.27000001</v>
      </c>
      <c r="AFB33" s="2">
        <f t="shared" si="29"/>
        <v>140354245.83999997</v>
      </c>
      <c r="AFC33" s="2">
        <f t="shared" si="29"/>
        <v>106505916.53000002</v>
      </c>
      <c r="AFD33" s="2">
        <f t="shared" si="29"/>
        <v>61833895.370000005</v>
      </c>
      <c r="AFE33" s="2">
        <f t="shared" ref="AFE33:AHP33" si="30">SUM(AFE18:AFE32)</f>
        <v>1339724866.0500002</v>
      </c>
      <c r="AFF33" s="2">
        <f t="shared" si="30"/>
        <v>869098801.30000007</v>
      </c>
      <c r="AFG33" s="2">
        <f t="shared" si="30"/>
        <v>218023270.81</v>
      </c>
      <c r="AFH33" s="2">
        <f t="shared" si="30"/>
        <v>171893624.74000001</v>
      </c>
      <c r="AFI33" s="2">
        <f t="shared" si="30"/>
        <v>274988302.35999995</v>
      </c>
      <c r="AFJ33" s="2">
        <f t="shared" si="30"/>
        <v>194271673.12</v>
      </c>
      <c r="AFK33" s="2">
        <f t="shared" si="30"/>
        <v>131078533.72999999</v>
      </c>
      <c r="AFL33" s="2">
        <f t="shared" si="30"/>
        <v>153553599.86000001</v>
      </c>
      <c r="AFM33" s="2">
        <f t="shared" si="30"/>
        <v>107578349.07999998</v>
      </c>
      <c r="AFN33" s="2">
        <f t="shared" si="30"/>
        <v>150238203.60999998</v>
      </c>
      <c r="AFO33" s="2">
        <f t="shared" si="30"/>
        <v>151902789.14000005</v>
      </c>
      <c r="AFP33" s="2">
        <f t="shared" si="30"/>
        <v>124732340.26999998</v>
      </c>
      <c r="AFQ33" s="2">
        <f t="shared" si="30"/>
        <v>165094570.42000002</v>
      </c>
      <c r="AFR33" s="2">
        <f t="shared" si="30"/>
        <v>1080030847.7660003</v>
      </c>
      <c r="AFS33" s="2">
        <f t="shared" si="30"/>
        <v>241380298.44</v>
      </c>
      <c r="AFT33" s="2">
        <f t="shared" si="30"/>
        <v>150891444.82000002</v>
      </c>
      <c r="AFU33" s="2">
        <f t="shared" si="30"/>
        <v>128704575.82999998</v>
      </c>
      <c r="AFV33" s="2">
        <f t="shared" si="30"/>
        <v>140493459.14000002</v>
      </c>
      <c r="AFW33" s="2">
        <f t="shared" si="30"/>
        <v>112223726.70999999</v>
      </c>
      <c r="AFX33" s="2">
        <f t="shared" si="30"/>
        <v>81684320.469999999</v>
      </c>
      <c r="AFY33" s="2">
        <f t="shared" si="30"/>
        <v>191702786.18000004</v>
      </c>
      <c r="AFZ33" s="2">
        <f t="shared" si="30"/>
        <v>179323521.78</v>
      </c>
      <c r="AGA33" s="2">
        <f t="shared" si="30"/>
        <v>89645484.189999998</v>
      </c>
      <c r="AGB33" s="2">
        <f t="shared" si="30"/>
        <v>214376704.09</v>
      </c>
      <c r="AGC33" s="2">
        <f t="shared" si="30"/>
        <v>95857773.510000005</v>
      </c>
      <c r="AGD33" s="2">
        <f t="shared" si="30"/>
        <v>1647004667.1600003</v>
      </c>
      <c r="AGE33" s="2">
        <f t="shared" si="30"/>
        <v>109528355.84999999</v>
      </c>
      <c r="AGF33" s="2">
        <f t="shared" si="30"/>
        <v>122762618.58000001</v>
      </c>
      <c r="AGG33" s="2">
        <f t="shared" si="30"/>
        <v>109389432</v>
      </c>
      <c r="AGH33" s="2">
        <f t="shared" si="30"/>
        <v>291357709.17000002</v>
      </c>
      <c r="AGI33" s="2">
        <f t="shared" si="30"/>
        <v>130740358.59999999</v>
      </c>
      <c r="AGJ33" s="2">
        <f t="shared" si="30"/>
        <v>79051959.769999996</v>
      </c>
      <c r="AGK33" s="2">
        <f t="shared" si="30"/>
        <v>104762481.38999999</v>
      </c>
      <c r="AGL33" s="2">
        <f t="shared" si="30"/>
        <v>82765613.360000014</v>
      </c>
      <c r="AGM33" s="2">
        <f t="shared" si="30"/>
        <v>107504734.32999998</v>
      </c>
      <c r="AGN33" s="2">
        <f t="shared" si="30"/>
        <v>81589660.549999982</v>
      </c>
      <c r="AGO33" s="2">
        <f t="shared" si="30"/>
        <v>1737213157.0300002</v>
      </c>
      <c r="AGP33" s="2">
        <f t="shared" si="30"/>
        <v>353973710.99999994</v>
      </c>
      <c r="AGQ33" s="2">
        <f t="shared" si="30"/>
        <v>181907967.03999999</v>
      </c>
      <c r="AGR33" s="2">
        <f t="shared" si="30"/>
        <v>103625612.24999999</v>
      </c>
      <c r="AGS33" s="2">
        <f t="shared" si="30"/>
        <v>231542074.69</v>
      </c>
      <c r="AGT33" s="2">
        <f t="shared" si="30"/>
        <v>181886808.37</v>
      </c>
      <c r="AGU33" s="2">
        <f t="shared" si="30"/>
        <v>87926311.219999984</v>
      </c>
      <c r="AGV33" s="2">
        <f t="shared" si="30"/>
        <v>100169264.30000001</v>
      </c>
      <c r="AGW33" s="2">
        <f t="shared" si="30"/>
        <v>2583510321.7399998</v>
      </c>
      <c r="AGX33" s="2">
        <f t="shared" si="30"/>
        <v>1493758095.3600001</v>
      </c>
      <c r="AGY33" s="2">
        <f t="shared" si="30"/>
        <v>111531608.78</v>
      </c>
      <c r="AGZ33" s="2">
        <f t="shared" si="30"/>
        <v>264692160.40000001</v>
      </c>
      <c r="AHA33" s="2">
        <f t="shared" si="30"/>
        <v>345812719.68000007</v>
      </c>
      <c r="AHB33" s="2">
        <f t="shared" si="30"/>
        <v>227735151.07000002</v>
      </c>
      <c r="AHC33" s="2">
        <f t="shared" si="30"/>
        <v>184550442.59</v>
      </c>
      <c r="AHD33" s="2">
        <f t="shared" si="30"/>
        <v>169685360.35000002</v>
      </c>
      <c r="AHE33" s="2">
        <f t="shared" si="30"/>
        <v>65899315.669999994</v>
      </c>
      <c r="AHF33" s="2">
        <f t="shared" si="30"/>
        <v>143083064.84</v>
      </c>
      <c r="AHG33" s="2">
        <f t="shared" si="30"/>
        <v>181734450.18000001</v>
      </c>
      <c r="AHH33" s="2">
        <f t="shared" si="30"/>
        <v>85783628.480000019</v>
      </c>
      <c r="AHI33" s="2">
        <f t="shared" si="30"/>
        <v>91872423.62000002</v>
      </c>
      <c r="AHJ33" s="2">
        <f t="shared" si="30"/>
        <v>102115139.39999999</v>
      </c>
      <c r="AHK33" s="2">
        <f t="shared" si="30"/>
        <v>100002488.5702</v>
      </c>
      <c r="AHL33" s="2">
        <f t="shared" si="30"/>
        <v>137968594.30000001</v>
      </c>
      <c r="AHM33" s="2">
        <f t="shared" si="30"/>
        <v>88302799.230000004</v>
      </c>
      <c r="AHN33" s="2">
        <f t="shared" si="30"/>
        <v>715889895.32000017</v>
      </c>
      <c r="AHO33" s="2">
        <f t="shared" si="30"/>
        <v>107729022.39000002</v>
      </c>
      <c r="AHP33" s="2">
        <f t="shared" si="30"/>
        <v>110196975.52000001</v>
      </c>
      <c r="AHQ33" s="2">
        <f t="shared" ref="AHQ33:AHW33" si="31">SUM(AHQ18:AHQ32)</f>
        <v>115557527.05000003</v>
      </c>
      <c r="AHR33" s="2">
        <f t="shared" si="31"/>
        <v>218656180.06</v>
      </c>
      <c r="AHS33" s="2">
        <f t="shared" si="31"/>
        <v>99343483.680000007</v>
      </c>
      <c r="AHT33" s="2">
        <f t="shared" si="31"/>
        <v>65778769.900000006</v>
      </c>
      <c r="AHU33" s="2">
        <f t="shared" si="31"/>
        <v>0</v>
      </c>
      <c r="AHV33" s="2">
        <f t="shared" si="31"/>
        <v>0</v>
      </c>
      <c r="AHW33" s="2">
        <f t="shared" si="31"/>
        <v>282754882526.258</v>
      </c>
      <c r="AHY33" s="646"/>
      <c r="AHZ33" s="646"/>
      <c r="AIA33" s="646"/>
      <c r="AIB33" s="646"/>
      <c r="AIC33" s="646"/>
    </row>
    <row r="34" spans="1:913" x14ac:dyDescent="0.6">
      <c r="A34" s="601">
        <v>33</v>
      </c>
      <c r="B34" s="261" t="s">
        <v>647</v>
      </c>
      <c r="C34" s="260" t="s">
        <v>6491</v>
      </c>
      <c r="D34" s="603">
        <f>D17-D33</f>
        <v>-28705459.949999809</v>
      </c>
      <c r="E34" s="603">
        <f t="shared" ref="E34:BP34" si="32">E17-E33</f>
        <v>-3832727.0800000131</v>
      </c>
      <c r="F34" s="603">
        <f t="shared" si="32"/>
        <v>33670329.910000026</v>
      </c>
      <c r="G34" s="603">
        <f t="shared" si="32"/>
        <v>-8040116.5400000215</v>
      </c>
      <c r="H34" s="603">
        <f t="shared" si="32"/>
        <v>-27819878.520000041</v>
      </c>
      <c r="I34" s="603">
        <f t="shared" si="32"/>
        <v>-3730781.400000006</v>
      </c>
      <c r="J34" s="603">
        <f t="shared" si="32"/>
        <v>42403277.940000057</v>
      </c>
      <c r="K34" s="603">
        <f t="shared" si="32"/>
        <v>-12440531.569999963</v>
      </c>
      <c r="L34" s="603">
        <f t="shared" si="32"/>
        <v>-18070049.829999983</v>
      </c>
      <c r="M34" s="603">
        <f t="shared" si="32"/>
        <v>-19201113.710000038</v>
      </c>
      <c r="N34" s="603">
        <f t="shared" si="32"/>
        <v>-7639176.9999999851</v>
      </c>
      <c r="O34" s="603">
        <f t="shared" si="32"/>
        <v>1596576.5100000054</v>
      </c>
      <c r="P34" s="603">
        <f t="shared" si="32"/>
        <v>25546086.410000086</v>
      </c>
      <c r="Q34" s="603">
        <f t="shared" si="32"/>
        <v>-4494076.5900000185</v>
      </c>
      <c r="R34" s="603">
        <f t="shared" si="32"/>
        <v>-1549287.1300000101</v>
      </c>
      <c r="S34" s="603">
        <f t="shared" si="32"/>
        <v>5772928.5199999511</v>
      </c>
      <c r="T34" s="603">
        <f t="shared" si="32"/>
        <v>16194757.420000017</v>
      </c>
      <c r="U34" s="603">
        <f t="shared" si="32"/>
        <v>-5328893.6299999952</v>
      </c>
      <c r="V34" s="603">
        <f t="shared" si="32"/>
        <v>7018206.2900000028</v>
      </c>
      <c r="W34" s="603">
        <f t="shared" si="32"/>
        <v>-198794854.78999901</v>
      </c>
      <c r="X34" s="603">
        <f t="shared" si="32"/>
        <v>-367993.58000010252</v>
      </c>
      <c r="Y34" s="603">
        <f t="shared" si="32"/>
        <v>-1596457.9699999839</v>
      </c>
      <c r="Z34" s="603">
        <f t="shared" si="32"/>
        <v>-9774279.9099999368</v>
      </c>
      <c r="AA34" s="603">
        <f t="shared" si="32"/>
        <v>-12338765.519999951</v>
      </c>
      <c r="AB34" s="603">
        <f t="shared" si="32"/>
        <v>6473083.7900000811</v>
      </c>
      <c r="AC34" s="603">
        <f t="shared" si="32"/>
        <v>4314272.2199999839</v>
      </c>
      <c r="AD34" s="603">
        <f t="shared" si="32"/>
        <v>27946903.26000011</v>
      </c>
      <c r="AE34" s="603">
        <f t="shared" si="32"/>
        <v>-14679315.359999985</v>
      </c>
      <c r="AF34" s="603">
        <f t="shared" si="32"/>
        <v>15982856.440000013</v>
      </c>
      <c r="AG34" s="603">
        <f t="shared" si="32"/>
        <v>-15793074.370000005</v>
      </c>
      <c r="AH34" s="603">
        <f t="shared" si="32"/>
        <v>-12938632.730000019</v>
      </c>
      <c r="AI34" s="603">
        <f t="shared" si="32"/>
        <v>7940080.7699999809</v>
      </c>
      <c r="AJ34" s="603">
        <f t="shared" si="32"/>
        <v>-203076.50999996066</v>
      </c>
      <c r="AK34" s="603">
        <f t="shared" si="32"/>
        <v>-4113383.1099999696</v>
      </c>
      <c r="AL34" s="603">
        <f t="shared" si="32"/>
        <v>-4142318.2699999809</v>
      </c>
      <c r="AM34" s="603">
        <f t="shared" si="32"/>
        <v>-7155869.0399999917</v>
      </c>
      <c r="AN34" s="603">
        <f t="shared" si="32"/>
        <v>13063323.540000021</v>
      </c>
      <c r="AO34" s="603">
        <f t="shared" si="32"/>
        <v>3052267.5799999833</v>
      </c>
      <c r="AP34" s="603">
        <f t="shared" si="32"/>
        <v>-15586397.320000008</v>
      </c>
      <c r="AQ34" s="603">
        <f t="shared" si="32"/>
        <v>3969760.400000006</v>
      </c>
      <c r="AR34" s="603">
        <f t="shared" si="32"/>
        <v>6303458.6099999994</v>
      </c>
      <c r="AS34" s="603">
        <f t="shared" si="32"/>
        <v>747916.82999998331</v>
      </c>
      <c r="AT34" s="603">
        <f t="shared" si="32"/>
        <v>7494736.3500000089</v>
      </c>
      <c r="AU34" s="603">
        <f t="shared" si="32"/>
        <v>301870684.45000005</v>
      </c>
      <c r="AV34" s="603">
        <f t="shared" si="32"/>
        <v>-904267.39000000805</v>
      </c>
      <c r="AW34" s="603">
        <f t="shared" si="32"/>
        <v>977883.55000001192</v>
      </c>
      <c r="AX34" s="603">
        <f t="shared" si="32"/>
        <v>6062488.4900000095</v>
      </c>
      <c r="AY34" s="603">
        <f t="shared" si="32"/>
        <v>9708549.3400000036</v>
      </c>
      <c r="AZ34" s="603">
        <f t="shared" si="32"/>
        <v>-1152544.7199999988</v>
      </c>
      <c r="BA34" s="603">
        <f t="shared" si="32"/>
        <v>-3983777.349999994</v>
      </c>
      <c r="BB34" s="603">
        <f t="shared" si="32"/>
        <v>-1841188.6899999827</v>
      </c>
      <c r="BC34" s="603">
        <f t="shared" si="32"/>
        <v>-3436366.9699999914</v>
      </c>
      <c r="BD34" s="603">
        <f t="shared" si="32"/>
        <v>4335275.8000000045</v>
      </c>
      <c r="BE34" s="603">
        <f t="shared" si="32"/>
        <v>-1445758.7600000128</v>
      </c>
      <c r="BF34" s="603">
        <f t="shared" si="32"/>
        <v>2085023.9299999997</v>
      </c>
      <c r="BG34" s="603">
        <f t="shared" si="32"/>
        <v>-3183188.5000001788</v>
      </c>
      <c r="BH34" s="603">
        <f t="shared" si="32"/>
        <v>19225814.550000019</v>
      </c>
      <c r="BI34" s="603">
        <f t="shared" si="32"/>
        <v>-8968424.0500000045</v>
      </c>
      <c r="BJ34" s="603">
        <f t="shared" si="32"/>
        <v>98961584.353000164</v>
      </c>
      <c r="BK34" s="603">
        <f t="shared" si="32"/>
        <v>7396452.5799999237</v>
      </c>
      <c r="BL34" s="603">
        <f t="shared" si="32"/>
        <v>-3112469.7200000137</v>
      </c>
      <c r="BM34" s="603">
        <f t="shared" si="32"/>
        <v>-1624198.7799999714</v>
      </c>
      <c r="BN34" s="603">
        <f t="shared" si="32"/>
        <v>-16125115.680000007</v>
      </c>
      <c r="BO34" s="603">
        <f t="shared" si="32"/>
        <v>130350.30000001192</v>
      </c>
      <c r="BP34" s="603">
        <f t="shared" si="32"/>
        <v>-4244526.2800000012</v>
      </c>
      <c r="BQ34" s="603">
        <f t="shared" ref="BQ34:EB34" si="33">BQ17-BQ33</f>
        <v>3786433.4899999946</v>
      </c>
      <c r="BR34" s="603">
        <f t="shared" si="33"/>
        <v>1885849.5900000073</v>
      </c>
      <c r="BS34" s="603">
        <f t="shared" si="33"/>
        <v>18604672.460000038</v>
      </c>
      <c r="BT34" s="603">
        <f t="shared" si="33"/>
        <v>-18505256.520000011</v>
      </c>
      <c r="BU34" s="603">
        <f t="shared" si="33"/>
        <v>-7319767.380000025</v>
      </c>
      <c r="BV34" s="603">
        <f t="shared" si="33"/>
        <v>18798347.719999969</v>
      </c>
      <c r="BW34" s="603">
        <f t="shared" si="33"/>
        <v>-4205872.7200000584</v>
      </c>
      <c r="BX34" s="603">
        <f t="shared" si="33"/>
        <v>569962.46000000834</v>
      </c>
      <c r="BY34" s="603">
        <f t="shared" si="33"/>
        <v>-7644243.25</v>
      </c>
      <c r="BZ34" s="603">
        <f t="shared" si="33"/>
        <v>-5984919.7500000149</v>
      </c>
      <c r="CA34" s="603">
        <f t="shared" si="33"/>
        <v>-25900993.050000072</v>
      </c>
      <c r="CB34" s="603">
        <f t="shared" si="33"/>
        <v>-6905760.1200000048</v>
      </c>
      <c r="CC34" s="603">
        <f t="shared" si="33"/>
        <v>3968397.7799999714</v>
      </c>
      <c r="CD34" s="603">
        <f t="shared" si="33"/>
        <v>2378928.7600000501</v>
      </c>
      <c r="CE34" s="603">
        <f t="shared" si="33"/>
        <v>6895603.5400000066</v>
      </c>
      <c r="CF34" s="603">
        <f t="shared" si="33"/>
        <v>-14175026.26000005</v>
      </c>
      <c r="CG34" s="603">
        <f t="shared" si="33"/>
        <v>-674869.83999998868</v>
      </c>
      <c r="CH34" s="603">
        <f t="shared" si="33"/>
        <v>-142958563.58999968</v>
      </c>
      <c r="CI34" s="603">
        <f t="shared" si="33"/>
        <v>11454421.790000007</v>
      </c>
      <c r="CJ34" s="603">
        <f t="shared" si="33"/>
        <v>-24965726.310000062</v>
      </c>
      <c r="CK34" s="603">
        <f t="shared" si="33"/>
        <v>-7672002.7199999988</v>
      </c>
      <c r="CL34" s="603">
        <f t="shared" si="33"/>
        <v>-12565190.270000011</v>
      </c>
      <c r="CM34" s="603">
        <f t="shared" si="33"/>
        <v>-6329928.5600000024</v>
      </c>
      <c r="CN34" s="603">
        <f t="shared" si="33"/>
        <v>-4829296.4699999839</v>
      </c>
      <c r="CO34" s="603">
        <f t="shared" si="33"/>
        <v>-18886848.319999993</v>
      </c>
      <c r="CP34" s="603">
        <f t="shared" si="33"/>
        <v>140302.5700000003</v>
      </c>
      <c r="CQ34" s="603">
        <f t="shared" si="33"/>
        <v>-10553621.949999988</v>
      </c>
      <c r="CR34" s="603">
        <f t="shared" si="33"/>
        <v>-12724553.170000017</v>
      </c>
      <c r="CS34" s="603">
        <f t="shared" si="33"/>
        <v>-13676780.86999999</v>
      </c>
      <c r="CT34" s="603">
        <f t="shared" si="33"/>
        <v>-7148867.3200000077</v>
      </c>
      <c r="CU34" s="603">
        <f t="shared" si="33"/>
        <v>72480384.039999723</v>
      </c>
      <c r="CV34" s="603">
        <f t="shared" si="33"/>
        <v>356482.92000003159</v>
      </c>
      <c r="CW34" s="603">
        <f t="shared" si="33"/>
        <v>-11696303.249999985</v>
      </c>
      <c r="CX34" s="603">
        <f t="shared" si="33"/>
        <v>-11458107.920000017</v>
      </c>
      <c r="CY34" s="603">
        <f t="shared" si="33"/>
        <v>-5748862.3199999928</v>
      </c>
      <c r="CZ34" s="603">
        <f t="shared" si="33"/>
        <v>-5830399.2400000393</v>
      </c>
      <c r="DA34" s="603">
        <f t="shared" si="33"/>
        <v>-5709985.8700000197</v>
      </c>
      <c r="DB34" s="603">
        <f t="shared" si="33"/>
        <v>-3094096.8500000015</v>
      </c>
      <c r="DC34" s="603">
        <f t="shared" si="33"/>
        <v>-70459565.810000062</v>
      </c>
      <c r="DD34" s="603">
        <f t="shared" si="33"/>
        <v>21761772.789999843</v>
      </c>
      <c r="DE34" s="603">
        <f t="shared" si="33"/>
        <v>-16621695.159999952</v>
      </c>
      <c r="DF34" s="603">
        <f t="shared" si="33"/>
        <v>-12979815.270000011</v>
      </c>
      <c r="DG34" s="603">
        <f t="shared" si="33"/>
        <v>-37082730</v>
      </c>
      <c r="DH34" s="603">
        <f t="shared" si="33"/>
        <v>-22312322.120000035</v>
      </c>
      <c r="DI34" s="603">
        <f t="shared" si="33"/>
        <v>-51678438.930000037</v>
      </c>
      <c r="DJ34" s="603">
        <f t="shared" si="33"/>
        <v>-7121380.5500000119</v>
      </c>
      <c r="DK34" s="603">
        <f t="shared" si="33"/>
        <v>-7850674.3000000119</v>
      </c>
      <c r="DL34" s="603">
        <f t="shared" si="33"/>
        <v>11457335.559999466</v>
      </c>
      <c r="DM34" s="603">
        <f t="shared" si="33"/>
        <v>-335566.18999995291</v>
      </c>
      <c r="DN34" s="603">
        <f t="shared" si="33"/>
        <v>-19560494.880000055</v>
      </c>
      <c r="DO34" s="603">
        <f t="shared" si="33"/>
        <v>-5167665.3299999833</v>
      </c>
      <c r="DP34" s="603">
        <f t="shared" si="33"/>
        <v>-21237933.920000017</v>
      </c>
      <c r="DQ34" s="603">
        <f t="shared" si="33"/>
        <v>-25790290.589999974</v>
      </c>
      <c r="DR34" s="603">
        <f t="shared" si="33"/>
        <v>-32199349.769999981</v>
      </c>
      <c r="DS34" s="603">
        <f t="shared" si="33"/>
        <v>32929535.929999977</v>
      </c>
      <c r="DT34" s="603">
        <f t="shared" si="33"/>
        <v>-27806881.719999969</v>
      </c>
      <c r="DU34" s="603">
        <f t="shared" si="33"/>
        <v>-30668333.840000391</v>
      </c>
      <c r="DV34" s="603">
        <f t="shared" si="33"/>
        <v>6299356.4600000381</v>
      </c>
      <c r="DW34" s="603">
        <f t="shared" si="33"/>
        <v>-16149935.279999971</v>
      </c>
      <c r="DX34" s="603">
        <f t="shared" si="33"/>
        <v>12347877.980000019</v>
      </c>
      <c r="DY34" s="603">
        <f t="shared" si="33"/>
        <v>-14787025.25999999</v>
      </c>
      <c r="DZ34" s="603">
        <f t="shared" si="33"/>
        <v>4320015.9100000262</v>
      </c>
      <c r="EA34" s="603">
        <f t="shared" si="33"/>
        <v>-6236999.9700000286</v>
      </c>
      <c r="EB34" s="603">
        <f t="shared" si="33"/>
        <v>868890.5700000152</v>
      </c>
      <c r="EC34" s="603">
        <f t="shared" ref="EC34:GN34" si="34">EC17-EC33</f>
        <v>3544430.3999999911</v>
      </c>
      <c r="ED34" s="603">
        <f t="shared" si="34"/>
        <v>5865387.5099999607</v>
      </c>
      <c r="EE34" s="603">
        <f t="shared" si="34"/>
        <v>-2957098.0100000203</v>
      </c>
      <c r="EF34" s="603">
        <f t="shared" si="34"/>
        <v>-7426583.7399998903</v>
      </c>
      <c r="EG34" s="603">
        <f t="shared" si="34"/>
        <v>19104889.779999852</v>
      </c>
      <c r="EH34" s="603">
        <f t="shared" si="34"/>
        <v>4217280.0999999642</v>
      </c>
      <c r="EI34" s="603">
        <f t="shared" si="34"/>
        <v>-9686531.8799999952</v>
      </c>
      <c r="EJ34" s="603">
        <f t="shared" si="34"/>
        <v>-1621346.9899999648</v>
      </c>
      <c r="EK34" s="603">
        <f t="shared" si="34"/>
        <v>-3299158.3799999952</v>
      </c>
      <c r="EL34" s="603">
        <f t="shared" si="34"/>
        <v>-12126978.189999998</v>
      </c>
      <c r="EM34" s="603">
        <f t="shared" si="34"/>
        <v>-1907204.9599999934</v>
      </c>
      <c r="EN34" s="603">
        <f t="shared" si="34"/>
        <v>5696051.8200000077</v>
      </c>
      <c r="EO34" s="603">
        <f t="shared" si="34"/>
        <v>61516798.750000477</v>
      </c>
      <c r="EP34" s="603">
        <f t="shared" si="34"/>
        <v>-31350226.519999981</v>
      </c>
      <c r="EQ34" s="603">
        <f t="shared" si="34"/>
        <v>-17020746.850000009</v>
      </c>
      <c r="ER34" s="603">
        <f t="shared" si="34"/>
        <v>-13664671.960000038</v>
      </c>
      <c r="ES34" s="603">
        <f t="shared" si="34"/>
        <v>-3416250.2300000191</v>
      </c>
      <c r="ET34" s="603">
        <f t="shared" si="34"/>
        <v>-1350287.7800000161</v>
      </c>
      <c r="EU34" s="603">
        <f t="shared" si="34"/>
        <v>11223332.599999994</v>
      </c>
      <c r="EV34" s="603">
        <f t="shared" si="34"/>
        <v>-21210696.639999956</v>
      </c>
      <c r="EW34" s="603">
        <f t="shared" si="34"/>
        <v>-6234728.349999994</v>
      </c>
      <c r="EX34" s="603">
        <f t="shared" si="34"/>
        <v>12531833.080000401</v>
      </c>
      <c r="EY34" s="603">
        <f t="shared" si="34"/>
        <v>-1887471.490000017</v>
      </c>
      <c r="EZ34" s="603">
        <f t="shared" si="34"/>
        <v>-19119389.849999994</v>
      </c>
      <c r="FA34" s="603">
        <f t="shared" si="34"/>
        <v>-21752086.449999988</v>
      </c>
      <c r="FB34" s="603">
        <f t="shared" si="34"/>
        <v>-39905225.99999997</v>
      </c>
      <c r="FC34" s="603">
        <f t="shared" si="34"/>
        <v>-15633995.52000007</v>
      </c>
      <c r="FD34" s="603">
        <f t="shared" si="34"/>
        <v>-6321157.4200000167</v>
      </c>
      <c r="FE34" s="603">
        <f t="shared" si="34"/>
        <v>-20052132.720000044</v>
      </c>
      <c r="FF34" s="603">
        <f t="shared" si="34"/>
        <v>-13521199.01000002</v>
      </c>
      <c r="FG34" s="603">
        <f t="shared" si="34"/>
        <v>1815811.349999994</v>
      </c>
      <c r="FH34" s="603">
        <f t="shared" si="34"/>
        <v>-5153982.9900000244</v>
      </c>
      <c r="FI34" s="603">
        <f t="shared" si="34"/>
        <v>-9264338.3600000143</v>
      </c>
      <c r="FJ34" s="603">
        <f t="shared" si="34"/>
        <v>-2054740.9499998093</v>
      </c>
      <c r="FK34" s="603">
        <f t="shared" si="34"/>
        <v>6334421.0899999738</v>
      </c>
      <c r="FL34" s="603">
        <f t="shared" si="34"/>
        <v>3013296.8699999899</v>
      </c>
      <c r="FM34" s="603">
        <f t="shared" si="34"/>
        <v>-693242.15000000596</v>
      </c>
      <c r="FN34" s="603">
        <f t="shared" si="34"/>
        <v>-2652680.7800000012</v>
      </c>
      <c r="FO34" s="603">
        <f t="shared" si="34"/>
        <v>-5264452.8300000131</v>
      </c>
      <c r="FP34" s="603">
        <f t="shared" si="34"/>
        <v>-5906605.9600000083</v>
      </c>
      <c r="FQ34" s="603">
        <f t="shared" si="34"/>
        <v>-4285443.0999999978</v>
      </c>
      <c r="FR34" s="603">
        <f t="shared" si="34"/>
        <v>-255827291.59000063</v>
      </c>
      <c r="FS34" s="603">
        <f t="shared" si="34"/>
        <v>21597846.169999987</v>
      </c>
      <c r="FT34" s="603">
        <f t="shared" si="34"/>
        <v>402600.2499999702</v>
      </c>
      <c r="FU34" s="603">
        <f t="shared" si="34"/>
        <v>-24257987.940000013</v>
      </c>
      <c r="FV34" s="603">
        <f t="shared" si="34"/>
        <v>-13910327.939999998</v>
      </c>
      <c r="FW34" s="603">
        <f t="shared" si="34"/>
        <v>-5452418.1899999827</v>
      </c>
      <c r="FX34" s="603">
        <f t="shared" si="34"/>
        <v>-3985849.0699999928</v>
      </c>
      <c r="FY34" s="603">
        <f t="shared" si="34"/>
        <v>-6157083.6100000143</v>
      </c>
      <c r="FZ34" s="603">
        <f t="shared" si="34"/>
        <v>4467853.4699999392</v>
      </c>
      <c r="GA34" s="603">
        <f t="shared" si="34"/>
        <v>8583304.1500000358</v>
      </c>
      <c r="GB34" s="603">
        <f t="shared" si="34"/>
        <v>-19044739.599999994</v>
      </c>
      <c r="GC34" s="603">
        <f t="shared" si="34"/>
        <v>-1585321.2899999917</v>
      </c>
      <c r="GD34" s="603">
        <f t="shared" si="34"/>
        <v>-879360.40000000596</v>
      </c>
      <c r="GE34" s="603">
        <f t="shared" si="34"/>
        <v>13740749.82</v>
      </c>
      <c r="GF34" s="603">
        <f t="shared" si="34"/>
        <v>23102544.720000148</v>
      </c>
      <c r="GG34" s="603">
        <f t="shared" si="34"/>
        <v>-5279060.9699999839</v>
      </c>
      <c r="GH34" s="603">
        <f t="shared" si="34"/>
        <v>2967526.400000006</v>
      </c>
      <c r="GI34" s="603">
        <f t="shared" si="34"/>
        <v>16584549.450000048</v>
      </c>
      <c r="GJ34" s="603">
        <f t="shared" si="34"/>
        <v>-14143741.639999941</v>
      </c>
      <c r="GK34" s="603">
        <f t="shared" si="34"/>
        <v>-2414310.1100000292</v>
      </c>
      <c r="GL34" s="603">
        <f t="shared" si="34"/>
        <v>-403672.59000000358</v>
      </c>
      <c r="GM34" s="603">
        <f t="shared" si="34"/>
        <v>-1263637.8499999642</v>
      </c>
      <c r="GN34" s="603">
        <f t="shared" si="34"/>
        <v>-2716540.5199999958</v>
      </c>
      <c r="GO34" s="603">
        <f t="shared" ref="GO34:IZ34" si="35">GO17-GO33</f>
        <v>3779954.4300000072</v>
      </c>
      <c r="GP34" s="603">
        <f t="shared" si="35"/>
        <v>1555473.8599999994</v>
      </c>
      <c r="GQ34" s="603">
        <f t="shared" si="35"/>
        <v>3164539.8900000006</v>
      </c>
      <c r="GR34" s="603">
        <f t="shared" si="35"/>
        <v>53835645.069999814</v>
      </c>
      <c r="GS34" s="603">
        <f t="shared" si="35"/>
        <v>-14592817.789999992</v>
      </c>
      <c r="GT34" s="603">
        <f t="shared" si="35"/>
        <v>-11477315.470000014</v>
      </c>
      <c r="GU34" s="603">
        <f t="shared" si="35"/>
        <v>-8134592.9099999666</v>
      </c>
      <c r="GV34" s="603">
        <f t="shared" si="35"/>
        <v>-5874307.9700000137</v>
      </c>
      <c r="GW34" s="603">
        <f t="shared" si="35"/>
        <v>-6323118.5700000525</v>
      </c>
      <c r="GX34" s="603">
        <f t="shared" si="35"/>
        <v>-3446060.8400000185</v>
      </c>
      <c r="GY34" s="603">
        <f t="shared" si="35"/>
        <v>-3262782.0500000045</v>
      </c>
      <c r="GZ34" s="603">
        <f t="shared" si="35"/>
        <v>-31194179.290000081</v>
      </c>
      <c r="HA34" s="603">
        <f t="shared" si="35"/>
        <v>-14158257.560000002</v>
      </c>
      <c r="HB34" s="603">
        <f t="shared" si="35"/>
        <v>-32077941.129999995</v>
      </c>
      <c r="HC34" s="603">
        <f t="shared" si="35"/>
        <v>-766113.68999998271</v>
      </c>
      <c r="HD34" s="603">
        <f t="shared" si="35"/>
        <v>54307134.090000391</v>
      </c>
      <c r="HE34" s="603">
        <f t="shared" si="35"/>
        <v>-35522179.930000007</v>
      </c>
      <c r="HF34" s="603">
        <f t="shared" si="35"/>
        <v>5700555.719999969</v>
      </c>
      <c r="HG34" s="603">
        <f t="shared" si="35"/>
        <v>-59349285.190000027</v>
      </c>
      <c r="HH34" s="603">
        <f t="shared" si="35"/>
        <v>-2500239.469999969</v>
      </c>
      <c r="HI34" s="603">
        <f t="shared" si="35"/>
        <v>-21539718.159999937</v>
      </c>
      <c r="HJ34" s="603">
        <f t="shared" si="35"/>
        <v>-16492012.879999995</v>
      </c>
      <c r="HK34" s="603">
        <f t="shared" si="35"/>
        <v>29897441.830000006</v>
      </c>
      <c r="HL34" s="603">
        <f t="shared" si="35"/>
        <v>-1750035.9700005054</v>
      </c>
      <c r="HM34" s="603">
        <f t="shared" si="35"/>
        <v>-2664440.0500000119</v>
      </c>
      <c r="HN34" s="603">
        <f t="shared" si="35"/>
        <v>-24455930.550000072</v>
      </c>
      <c r="HO34" s="603">
        <f t="shared" si="35"/>
        <v>-10022859.289999992</v>
      </c>
      <c r="HP34" s="603">
        <f t="shared" si="35"/>
        <v>2377292.549999997</v>
      </c>
      <c r="HQ34" s="603">
        <f t="shared" si="35"/>
        <v>16946270.893000022</v>
      </c>
      <c r="HR34" s="603">
        <f t="shared" si="35"/>
        <v>-842811.60000005364</v>
      </c>
      <c r="HS34" s="603">
        <f t="shared" si="35"/>
        <v>-32374983.089999989</v>
      </c>
      <c r="HT34" s="603">
        <f t="shared" si="35"/>
        <v>-52161809.069999933</v>
      </c>
      <c r="HU34" s="603">
        <f t="shared" si="35"/>
        <v>4043581.8599999547</v>
      </c>
      <c r="HV34" s="603">
        <f t="shared" si="35"/>
        <v>-11971914.089999974</v>
      </c>
      <c r="HW34" s="603">
        <f t="shared" si="35"/>
        <v>-14329779.200000003</v>
      </c>
      <c r="HX34" s="603">
        <f t="shared" si="35"/>
        <v>-17593718.879999995</v>
      </c>
      <c r="HY34" s="603">
        <f t="shared" si="35"/>
        <v>-13114699.090000004</v>
      </c>
      <c r="HZ34" s="603">
        <f t="shared" si="35"/>
        <v>-77471337.909999996</v>
      </c>
      <c r="IA34" s="603">
        <f t="shared" si="35"/>
        <v>-5987828.6200000048</v>
      </c>
      <c r="IB34" s="603">
        <f t="shared" si="35"/>
        <v>-16947759.349999994</v>
      </c>
      <c r="IC34" s="603">
        <f t="shared" si="35"/>
        <v>-6687539.9900000095</v>
      </c>
      <c r="ID34" s="603">
        <f t="shared" si="35"/>
        <v>-15907031.280000001</v>
      </c>
      <c r="IE34" s="603">
        <f t="shared" si="35"/>
        <v>-31975492.450000018</v>
      </c>
      <c r="IF34" s="603">
        <f t="shared" si="35"/>
        <v>-7441869.9299999923</v>
      </c>
      <c r="IG34" s="603">
        <f t="shared" si="35"/>
        <v>-19346261.850000039</v>
      </c>
      <c r="IH34" s="603">
        <f t="shared" si="35"/>
        <v>-16618155.080000006</v>
      </c>
      <c r="II34" s="603">
        <f t="shared" si="35"/>
        <v>-10856009.540000007</v>
      </c>
      <c r="IJ34" s="603">
        <f t="shared" si="35"/>
        <v>38504779.360000134</v>
      </c>
      <c r="IK34" s="603">
        <f t="shared" si="35"/>
        <v>-42453289.990000069</v>
      </c>
      <c r="IL34" s="603">
        <f t="shared" si="35"/>
        <v>1780442.5500000119</v>
      </c>
      <c r="IM34" s="603">
        <f t="shared" si="35"/>
        <v>21422135.150000095</v>
      </c>
      <c r="IN34" s="603">
        <f t="shared" si="35"/>
        <v>8437450.0199999809</v>
      </c>
      <c r="IO34" s="603">
        <f t="shared" si="35"/>
        <v>-98991.339999973774</v>
      </c>
      <c r="IP34" s="603">
        <f t="shared" si="35"/>
        <v>-7626976.6699999869</v>
      </c>
      <c r="IQ34" s="603">
        <f t="shared" si="35"/>
        <v>-4666674.1799999848</v>
      </c>
      <c r="IR34" s="603">
        <f t="shared" si="35"/>
        <v>-6004189.1899999976</v>
      </c>
      <c r="IS34" s="603">
        <f t="shared" si="35"/>
        <v>-7920528.5629999936</v>
      </c>
      <c r="IT34" s="603">
        <f t="shared" si="35"/>
        <v>-1530898.3999999911</v>
      </c>
      <c r="IU34" s="603">
        <f t="shared" si="35"/>
        <v>-57087631.430000067</v>
      </c>
      <c r="IV34" s="603">
        <f t="shared" si="35"/>
        <v>-26260013.180000067</v>
      </c>
      <c r="IW34" s="603">
        <f t="shared" si="35"/>
        <v>14719695.280000001</v>
      </c>
      <c r="IX34" s="603">
        <f t="shared" si="35"/>
        <v>-10102985.989999965</v>
      </c>
      <c r="IY34" s="603">
        <f t="shared" si="35"/>
        <v>10794856.569999993</v>
      </c>
      <c r="IZ34" s="603">
        <f t="shared" si="35"/>
        <v>-8301759.609999992</v>
      </c>
      <c r="JA34" s="603">
        <f t="shared" ref="JA34:LL34" si="36">JA17-JA33</f>
        <v>-9637901.5200000256</v>
      </c>
      <c r="JB34" s="603">
        <f t="shared" si="36"/>
        <v>-5167217.5899999887</v>
      </c>
      <c r="JC34" s="603">
        <f t="shared" si="36"/>
        <v>2142814.1899999976</v>
      </c>
      <c r="JD34" s="603">
        <f t="shared" si="36"/>
        <v>-11971798.360000029</v>
      </c>
      <c r="JE34" s="603">
        <f t="shared" si="36"/>
        <v>16114337.169999957</v>
      </c>
      <c r="JF34" s="603">
        <f t="shared" si="36"/>
        <v>-15699625.150000013</v>
      </c>
      <c r="JG34" s="603">
        <f t="shared" si="36"/>
        <v>-62708156.580000043</v>
      </c>
      <c r="JH34" s="603">
        <f t="shared" si="36"/>
        <v>-37429124.660000086</v>
      </c>
      <c r="JI34" s="603">
        <f t="shared" si="36"/>
        <v>-2245050.4200000018</v>
      </c>
      <c r="JJ34" s="603">
        <f t="shared" si="36"/>
        <v>2543576.5999999791</v>
      </c>
      <c r="JK34" s="603">
        <f t="shared" si="36"/>
        <v>-9480480.0399999842</v>
      </c>
      <c r="JL34" s="603">
        <f t="shared" si="36"/>
        <v>-11677086.549999997</v>
      </c>
      <c r="JM34" s="603">
        <f t="shared" si="36"/>
        <v>36557598.890000105</v>
      </c>
      <c r="JN34" s="603">
        <f t="shared" si="36"/>
        <v>-22363492.369999975</v>
      </c>
      <c r="JO34" s="603">
        <f t="shared" si="36"/>
        <v>-14147041.709999979</v>
      </c>
      <c r="JP34" s="603">
        <f t="shared" si="36"/>
        <v>-24841820.229999989</v>
      </c>
      <c r="JQ34" s="603">
        <f t="shared" si="36"/>
        <v>-16224287.99000001</v>
      </c>
      <c r="JR34" s="603">
        <f t="shared" si="36"/>
        <v>-32075301.719999939</v>
      </c>
      <c r="JS34" s="603">
        <f t="shared" si="36"/>
        <v>-12205138.070000023</v>
      </c>
      <c r="JT34" s="603">
        <f t="shared" si="36"/>
        <v>163196522.13000011</v>
      </c>
      <c r="JU34" s="603">
        <f t="shared" si="36"/>
        <v>57451028.289999843</v>
      </c>
      <c r="JV34" s="603">
        <f t="shared" si="36"/>
        <v>-14384369.116999999</v>
      </c>
      <c r="JW34" s="603">
        <f t="shared" si="36"/>
        <v>-4280119.4900000021</v>
      </c>
      <c r="JX34" s="603">
        <f t="shared" si="36"/>
        <v>2389860.0600000024</v>
      </c>
      <c r="JY34" s="603">
        <f t="shared" si="36"/>
        <v>1668888.3400000036</v>
      </c>
      <c r="JZ34" s="603">
        <f t="shared" si="36"/>
        <v>-1331740.5199999809</v>
      </c>
      <c r="KA34" s="603">
        <f t="shared" si="36"/>
        <v>-7504832.2699999809</v>
      </c>
      <c r="KB34" s="603">
        <f t="shared" si="36"/>
        <v>-21696380.819999978</v>
      </c>
      <c r="KC34" s="603">
        <f t="shared" si="36"/>
        <v>-7419695.0700000077</v>
      </c>
      <c r="KD34" s="603">
        <f t="shared" si="36"/>
        <v>13706864.140000001</v>
      </c>
      <c r="KE34" s="603">
        <f t="shared" si="36"/>
        <v>-1773064.1499999762</v>
      </c>
      <c r="KF34" s="603">
        <f t="shared" si="36"/>
        <v>-7751152.3299999982</v>
      </c>
      <c r="KG34" s="603">
        <f t="shared" si="36"/>
        <v>-332385.25000000373</v>
      </c>
      <c r="KH34" s="603">
        <f t="shared" si="36"/>
        <v>-4713642.599999994</v>
      </c>
      <c r="KI34" s="603">
        <f t="shared" si="36"/>
        <v>5543717.5600000173</v>
      </c>
      <c r="KJ34" s="603">
        <f t="shared" si="36"/>
        <v>-94899020.399999619</v>
      </c>
      <c r="KK34" s="603">
        <f t="shared" si="36"/>
        <v>21773798.560000002</v>
      </c>
      <c r="KL34" s="603">
        <f t="shared" si="36"/>
        <v>-18215909.950000018</v>
      </c>
      <c r="KM34" s="603">
        <f t="shared" si="36"/>
        <v>11412212.270000011</v>
      </c>
      <c r="KN34" s="603">
        <f t="shared" si="36"/>
        <v>1093501.900000006</v>
      </c>
      <c r="KO34" s="603">
        <f t="shared" si="36"/>
        <v>14623293.679999977</v>
      </c>
      <c r="KP34" s="603">
        <f t="shared" si="36"/>
        <v>-21086325.070000231</v>
      </c>
      <c r="KQ34" s="603">
        <f t="shared" si="36"/>
        <v>16874383.819999993</v>
      </c>
      <c r="KR34" s="603">
        <f t="shared" si="36"/>
        <v>6215144.8200000077</v>
      </c>
      <c r="KS34" s="603">
        <f t="shared" si="36"/>
        <v>-45985898.380000114</v>
      </c>
      <c r="KT34" s="603">
        <f t="shared" si="36"/>
        <v>-929617.10000000894</v>
      </c>
      <c r="KU34" s="603">
        <f t="shared" si="36"/>
        <v>-8169008.5799999535</v>
      </c>
      <c r="KV34" s="603">
        <f t="shared" si="36"/>
        <v>5883389.2400000691</v>
      </c>
      <c r="KW34" s="603">
        <f t="shared" si="36"/>
        <v>-2143222.4000000358</v>
      </c>
      <c r="KX34" s="603">
        <f t="shared" si="36"/>
        <v>5594794.9899999797</v>
      </c>
      <c r="KY34" s="603">
        <f t="shared" si="36"/>
        <v>99296324.350000024</v>
      </c>
      <c r="KZ34" s="603">
        <f t="shared" si="36"/>
        <v>9741977.8899999559</v>
      </c>
      <c r="LA34" s="603">
        <f t="shared" si="36"/>
        <v>32704707.48999989</v>
      </c>
      <c r="LB34" s="603">
        <f t="shared" si="36"/>
        <v>-11894279.740000024</v>
      </c>
      <c r="LC34" s="603">
        <f t="shared" si="36"/>
        <v>-7087783.9399999827</v>
      </c>
      <c r="LD34" s="603">
        <f t="shared" si="36"/>
        <v>-19018057.960000008</v>
      </c>
      <c r="LE34" s="603">
        <f t="shared" si="36"/>
        <v>-12009863.220000029</v>
      </c>
      <c r="LF34" s="603">
        <f t="shared" si="36"/>
        <v>-3927419.719999969</v>
      </c>
      <c r="LG34" s="603">
        <f t="shared" si="36"/>
        <v>-6959588.3399999887</v>
      </c>
      <c r="LH34" s="603">
        <f t="shared" si="36"/>
        <v>5728560.8100000024</v>
      </c>
      <c r="LI34" s="603">
        <f t="shared" si="36"/>
        <v>37475007.43999958</v>
      </c>
      <c r="LJ34" s="603">
        <f t="shared" si="36"/>
        <v>-40937571.890000105</v>
      </c>
      <c r="LK34" s="603">
        <f t="shared" si="36"/>
        <v>108178837.4200002</v>
      </c>
      <c r="LL34" s="603">
        <f t="shared" si="36"/>
        <v>-29215916.770000041</v>
      </c>
      <c r="LM34" s="603">
        <f t="shared" ref="LM34:NX34" si="37">LM17-LM33</f>
        <v>-36668186.469999999</v>
      </c>
      <c r="LN34" s="603">
        <f t="shared" si="37"/>
        <v>-11277681.75999999</v>
      </c>
      <c r="LO34" s="603">
        <f t="shared" si="37"/>
        <v>-9090071.450000003</v>
      </c>
      <c r="LP34" s="603">
        <f t="shared" si="37"/>
        <v>-18154156.620000035</v>
      </c>
      <c r="LQ34" s="603">
        <f t="shared" si="37"/>
        <v>10783774.709999979</v>
      </c>
      <c r="LR34" s="603">
        <f t="shared" si="37"/>
        <v>-15444690.25999999</v>
      </c>
      <c r="LS34" s="603">
        <f t="shared" si="37"/>
        <v>-8970892.3700000122</v>
      </c>
      <c r="LT34" s="603">
        <f t="shared" si="37"/>
        <v>-92698019.050000191</v>
      </c>
      <c r="LU34" s="603">
        <f t="shared" si="37"/>
        <v>-6826244.0199999809</v>
      </c>
      <c r="LV34" s="603">
        <f t="shared" si="37"/>
        <v>-6990782.2800000012</v>
      </c>
      <c r="LW34" s="603">
        <f t="shared" si="37"/>
        <v>95391588</v>
      </c>
      <c r="LX34" s="603">
        <f t="shared" si="37"/>
        <v>-21243274.029999971</v>
      </c>
      <c r="LY34" s="603">
        <f t="shared" si="37"/>
        <v>36290875.68999958</v>
      </c>
      <c r="LZ34" s="603">
        <f t="shared" si="37"/>
        <v>-26322854.46999985</v>
      </c>
      <c r="MA34" s="603">
        <f t="shared" si="37"/>
        <v>1925991.0500000119</v>
      </c>
      <c r="MB34" s="603">
        <f t="shared" si="37"/>
        <v>5334401.2000000775</v>
      </c>
      <c r="MC34" s="603">
        <f t="shared" si="37"/>
        <v>-19772056.659999937</v>
      </c>
      <c r="MD34" s="603">
        <f t="shared" si="37"/>
        <v>19073804.409999996</v>
      </c>
      <c r="ME34" s="603">
        <f t="shared" si="37"/>
        <v>-10872399.339999944</v>
      </c>
      <c r="MF34" s="603">
        <f t="shared" si="37"/>
        <v>28605501.830000043</v>
      </c>
      <c r="MG34" s="603">
        <f t="shared" si="37"/>
        <v>-29595301.550000012</v>
      </c>
      <c r="MH34" s="603">
        <f t="shared" si="37"/>
        <v>74049316.659999982</v>
      </c>
      <c r="MI34" s="603">
        <f t="shared" si="37"/>
        <v>111462128.88999891</v>
      </c>
      <c r="MJ34" s="603">
        <f t="shared" si="37"/>
        <v>-8946493.2499999851</v>
      </c>
      <c r="MK34" s="603">
        <f t="shared" si="37"/>
        <v>-5386105.1780000031</v>
      </c>
      <c r="ML34" s="603">
        <f t="shared" si="37"/>
        <v>-5131968.1700000018</v>
      </c>
      <c r="MM34" s="603">
        <f t="shared" si="37"/>
        <v>-5523434.0200000033</v>
      </c>
      <c r="MN34" s="603">
        <f t="shared" si="37"/>
        <v>-4791391.5100000203</v>
      </c>
      <c r="MO34" s="603">
        <f t="shared" si="37"/>
        <v>-12569843.479999989</v>
      </c>
      <c r="MP34" s="603">
        <f t="shared" si="37"/>
        <v>-16224691.510000005</v>
      </c>
      <c r="MQ34" s="603">
        <f t="shared" si="37"/>
        <v>-12452440.179999977</v>
      </c>
      <c r="MR34" s="603">
        <f t="shared" si="37"/>
        <v>-8109875.4299999923</v>
      </c>
      <c r="MS34" s="603">
        <f t="shared" si="37"/>
        <v>-6242161.7599999905</v>
      </c>
      <c r="MT34" s="603">
        <f t="shared" si="37"/>
        <v>-11774529.349999979</v>
      </c>
      <c r="MU34" s="603">
        <f t="shared" si="37"/>
        <v>-85337422.890000343</v>
      </c>
      <c r="MV34" s="603">
        <f t="shared" si="37"/>
        <v>-34644257.439999998</v>
      </c>
      <c r="MW34" s="603">
        <f t="shared" si="37"/>
        <v>-8270768.7399999797</v>
      </c>
      <c r="MX34" s="603">
        <f t="shared" si="37"/>
        <v>-12858263.170000017</v>
      </c>
      <c r="MY34" s="603">
        <f t="shared" si="37"/>
        <v>17344320.359999955</v>
      </c>
      <c r="MZ34" s="603">
        <f t="shared" si="37"/>
        <v>-4291815.6000000238</v>
      </c>
      <c r="NA34" s="603">
        <f t="shared" si="37"/>
        <v>-11522395.780000031</v>
      </c>
      <c r="NB34" s="603">
        <f t="shared" si="37"/>
        <v>-23103745.150000006</v>
      </c>
      <c r="NC34" s="603">
        <f t="shared" si="37"/>
        <v>6015684.8100000024</v>
      </c>
      <c r="ND34" s="603">
        <f t="shared" si="37"/>
        <v>-6009155.9899999946</v>
      </c>
      <c r="NE34" s="603">
        <f t="shared" si="37"/>
        <v>2386608.2200000063</v>
      </c>
      <c r="NF34" s="603">
        <f t="shared" si="37"/>
        <v>54267534.859999657</v>
      </c>
      <c r="NG34" s="603">
        <f t="shared" si="37"/>
        <v>14099244.909999967</v>
      </c>
      <c r="NH34" s="603">
        <f t="shared" si="37"/>
        <v>-13879549.25</v>
      </c>
      <c r="NI34" s="603">
        <f t="shared" si="37"/>
        <v>14893633.930000067</v>
      </c>
      <c r="NJ34" s="603">
        <f t="shared" si="37"/>
        <v>13133072.179999992</v>
      </c>
      <c r="NK34" s="603">
        <f t="shared" si="37"/>
        <v>-15686749.75999999</v>
      </c>
      <c r="NL34" s="603">
        <f t="shared" si="37"/>
        <v>38840431.529999852</v>
      </c>
      <c r="NM34" s="603">
        <f t="shared" si="37"/>
        <v>-8242279.4599999785</v>
      </c>
      <c r="NN34" s="603">
        <f t="shared" si="37"/>
        <v>-1513677.9200000018</v>
      </c>
      <c r="NO34" s="603">
        <f t="shared" si="37"/>
        <v>-6762059.0300000012</v>
      </c>
      <c r="NP34" s="603">
        <f t="shared" si="37"/>
        <v>463766.78000000119</v>
      </c>
      <c r="NQ34" s="603">
        <f t="shared" si="37"/>
        <v>-4693827.7000000179</v>
      </c>
      <c r="NR34" s="603">
        <f t="shared" si="37"/>
        <v>14429719.110000134</v>
      </c>
      <c r="NS34" s="603">
        <f t="shared" si="37"/>
        <v>-13052503.580000013</v>
      </c>
      <c r="NT34" s="603">
        <f t="shared" si="37"/>
        <v>5283126.4899999797</v>
      </c>
      <c r="NU34" s="603">
        <f t="shared" si="37"/>
        <v>6108134.0299999863</v>
      </c>
      <c r="NV34" s="603">
        <f t="shared" si="37"/>
        <v>12630372.820000008</v>
      </c>
      <c r="NW34" s="603">
        <f t="shared" si="37"/>
        <v>652074.71999999881</v>
      </c>
      <c r="NX34" s="603">
        <f t="shared" si="37"/>
        <v>-2476549.75</v>
      </c>
      <c r="NY34" s="603">
        <f t="shared" ref="NY34:QJ34" si="38">NY17-NY33</f>
        <v>-20232104.739999294</v>
      </c>
      <c r="NZ34" s="603">
        <f t="shared" si="38"/>
        <v>-11301092.98999995</v>
      </c>
      <c r="OA34" s="603">
        <f t="shared" si="38"/>
        <v>24458078.069999993</v>
      </c>
      <c r="OB34" s="603">
        <f t="shared" si="38"/>
        <v>23781348.00999999</v>
      </c>
      <c r="OC34" s="603">
        <f t="shared" si="38"/>
        <v>-16194631.219999984</v>
      </c>
      <c r="OD34" s="603">
        <f t="shared" si="38"/>
        <v>-33748354.029999971</v>
      </c>
      <c r="OE34" s="603">
        <f t="shared" si="38"/>
        <v>-6757889.0799999982</v>
      </c>
      <c r="OF34" s="603">
        <f t="shared" si="38"/>
        <v>-129923941.8300004</v>
      </c>
      <c r="OG34" s="603">
        <f t="shared" si="38"/>
        <v>-8014933.8700001836</v>
      </c>
      <c r="OH34" s="603">
        <f t="shared" si="38"/>
        <v>-29364231.109999955</v>
      </c>
      <c r="OI34" s="603">
        <f t="shared" si="38"/>
        <v>156109781.58999991</v>
      </c>
      <c r="OJ34" s="603">
        <f t="shared" si="38"/>
        <v>-1480359.4099999666</v>
      </c>
      <c r="OK34" s="603">
        <f t="shared" si="38"/>
        <v>-2641904.4600000083</v>
      </c>
      <c r="OL34" s="603">
        <f t="shared" si="38"/>
        <v>24044919.720000029</v>
      </c>
      <c r="OM34" s="603">
        <f t="shared" si="38"/>
        <v>8016821.0300000012</v>
      </c>
      <c r="ON34" s="603">
        <f t="shared" si="38"/>
        <v>7369544.7300000191</v>
      </c>
      <c r="OO34" s="603">
        <f t="shared" si="38"/>
        <v>-398603922.70000052</v>
      </c>
      <c r="OP34" s="603">
        <f t="shared" si="38"/>
        <v>9387947.1500000954</v>
      </c>
      <c r="OQ34" s="603">
        <f t="shared" si="38"/>
        <v>201765488.93999994</v>
      </c>
      <c r="OR34" s="603">
        <f t="shared" si="38"/>
        <v>-18207362.600000054</v>
      </c>
      <c r="OS34" s="603">
        <f t="shared" si="38"/>
        <v>-37472098.480000004</v>
      </c>
      <c r="OT34" s="603">
        <f t="shared" si="38"/>
        <v>-25767316.639999986</v>
      </c>
      <c r="OU34" s="603">
        <f t="shared" si="38"/>
        <v>48109956.840000153</v>
      </c>
      <c r="OV34" s="603">
        <f t="shared" si="38"/>
        <v>-2984101.0799999982</v>
      </c>
      <c r="OW34" s="603">
        <f t="shared" si="38"/>
        <v>2596335.450000003</v>
      </c>
      <c r="OX34" s="603">
        <f t="shared" si="38"/>
        <v>-763013.15000009537</v>
      </c>
      <c r="OY34" s="603">
        <f t="shared" si="38"/>
        <v>-110663.19000002742</v>
      </c>
      <c r="OZ34" s="603">
        <f t="shared" si="38"/>
        <v>-53417254.25999999</v>
      </c>
      <c r="PA34" s="603">
        <f t="shared" si="38"/>
        <v>-14246537.639999986</v>
      </c>
      <c r="PB34" s="603">
        <f t="shared" si="38"/>
        <v>-15145152.220000021</v>
      </c>
      <c r="PC34" s="603">
        <f t="shared" si="38"/>
        <v>-438175.47999998927</v>
      </c>
      <c r="PD34" s="603">
        <f t="shared" si="38"/>
        <v>-19152218.439999819</v>
      </c>
      <c r="PE34" s="603">
        <f t="shared" si="38"/>
        <v>-3189440.2399999797</v>
      </c>
      <c r="PF34" s="603">
        <f t="shared" si="38"/>
        <v>-3266177.3100000024</v>
      </c>
      <c r="PG34" s="603">
        <f t="shared" si="38"/>
        <v>-3808716.0500000119</v>
      </c>
      <c r="PH34" s="603">
        <f t="shared" si="38"/>
        <v>2493124.0499999821</v>
      </c>
      <c r="PI34" s="603">
        <f t="shared" si="38"/>
        <v>-30160915.400000006</v>
      </c>
      <c r="PJ34" s="603">
        <f t="shared" si="38"/>
        <v>-6359201.3900000006</v>
      </c>
      <c r="PK34" s="603">
        <f t="shared" si="38"/>
        <v>-2097412.5499999821</v>
      </c>
      <c r="PL34" s="603">
        <f t="shared" si="38"/>
        <v>-790870.79999998212</v>
      </c>
      <c r="PM34" s="603">
        <f t="shared" si="38"/>
        <v>6895103.1300000101</v>
      </c>
      <c r="PN34" s="603">
        <f t="shared" si="38"/>
        <v>15034052.390000015</v>
      </c>
      <c r="PO34" s="603">
        <f t="shared" si="38"/>
        <v>19405414.850000054</v>
      </c>
      <c r="PP34" s="603">
        <f t="shared" si="38"/>
        <v>-2339749.650000006</v>
      </c>
      <c r="PQ34" s="603">
        <f t="shared" si="38"/>
        <v>9409123.280000031</v>
      </c>
      <c r="PR34" s="603">
        <f t="shared" si="38"/>
        <v>1777112.9900000393</v>
      </c>
      <c r="PS34" s="603">
        <f t="shared" si="38"/>
        <v>-2976353.5599999949</v>
      </c>
      <c r="PT34" s="603">
        <f t="shared" si="38"/>
        <v>22688974.170000017</v>
      </c>
      <c r="PU34" s="603">
        <f t="shared" si="38"/>
        <v>481159.12999999523</v>
      </c>
      <c r="PV34" s="603">
        <f t="shared" si="38"/>
        <v>-241748895.55999994</v>
      </c>
      <c r="PW34" s="603">
        <f t="shared" si="38"/>
        <v>-3462162.5100000203</v>
      </c>
      <c r="PX34" s="603">
        <f t="shared" si="38"/>
        <v>-2464729.5799999982</v>
      </c>
      <c r="PY34" s="603">
        <f t="shared" si="38"/>
        <v>-3692376.0500000119</v>
      </c>
      <c r="PZ34" s="603">
        <f t="shared" si="38"/>
        <v>28294160.240000248</v>
      </c>
      <c r="QA34" s="603">
        <f t="shared" si="38"/>
        <v>-11277232.949999988</v>
      </c>
      <c r="QB34" s="603">
        <f t="shared" si="38"/>
        <v>-38249166.359999985</v>
      </c>
      <c r="QC34" s="603">
        <f t="shared" si="38"/>
        <v>1050591.450000003</v>
      </c>
      <c r="QD34" s="603">
        <f t="shared" si="38"/>
        <v>-14408005.629999995</v>
      </c>
      <c r="QE34" s="603">
        <f t="shared" si="38"/>
        <v>4717777.1700000018</v>
      </c>
      <c r="QF34" s="603">
        <f t="shared" si="38"/>
        <v>52679574.859999955</v>
      </c>
      <c r="QG34" s="603">
        <f t="shared" si="38"/>
        <v>4781944.6699999869</v>
      </c>
      <c r="QH34" s="603">
        <f t="shared" si="38"/>
        <v>-2953945.7600000203</v>
      </c>
      <c r="QI34" s="603">
        <f t="shared" si="38"/>
        <v>-9252493.2400000691</v>
      </c>
      <c r="QJ34" s="603">
        <f t="shared" si="38"/>
        <v>-6808093.9900000393</v>
      </c>
      <c r="QK34" s="603">
        <f t="shared" ref="QK34:SV34" si="39">QK17-QK33</f>
        <v>-17929336.219999969</v>
      </c>
      <c r="QL34" s="603">
        <f t="shared" si="39"/>
        <v>-572627.03000000119</v>
      </c>
      <c r="QM34" s="603">
        <f t="shared" si="39"/>
        <v>-993379.9999999851</v>
      </c>
      <c r="QN34" s="603">
        <f t="shared" si="39"/>
        <v>335506.19999998063</v>
      </c>
      <c r="QO34" s="603">
        <f t="shared" si="39"/>
        <v>-34329763.969999969</v>
      </c>
      <c r="QP34" s="603">
        <f t="shared" si="39"/>
        <v>20847928.019999862</v>
      </c>
      <c r="QQ34" s="603">
        <f t="shared" si="39"/>
        <v>-328818.79999999702</v>
      </c>
      <c r="QR34" s="603">
        <f t="shared" si="39"/>
        <v>1528920.6200000048</v>
      </c>
      <c r="QS34" s="603">
        <f t="shared" si="39"/>
        <v>9075028.0500000045</v>
      </c>
      <c r="QT34" s="603">
        <f t="shared" si="39"/>
        <v>14567008.679999992</v>
      </c>
      <c r="QU34" s="603">
        <f t="shared" si="39"/>
        <v>5134265.8000000045</v>
      </c>
      <c r="QV34" s="603">
        <f t="shared" si="39"/>
        <v>30980585.500000477</v>
      </c>
      <c r="QW34" s="603">
        <f t="shared" si="39"/>
        <v>-3667640.2600000054</v>
      </c>
      <c r="QX34" s="603">
        <f t="shared" si="39"/>
        <v>-26031702.76000005</v>
      </c>
      <c r="QY34" s="603">
        <f t="shared" si="39"/>
        <v>-8605283.4300000072</v>
      </c>
      <c r="QZ34" s="603">
        <f t="shared" si="39"/>
        <v>-9110838.3299999833</v>
      </c>
      <c r="RA34" s="603">
        <f t="shared" si="39"/>
        <v>-1224300.1699999571</v>
      </c>
      <c r="RB34" s="603">
        <f t="shared" si="39"/>
        <v>-5498799.9300000072</v>
      </c>
      <c r="RC34" s="603">
        <f t="shared" si="39"/>
        <v>-9071603.6699999273</v>
      </c>
      <c r="RD34" s="603">
        <f t="shared" si="39"/>
        <v>7542448.2199999392</v>
      </c>
      <c r="RE34" s="603">
        <f t="shared" si="39"/>
        <v>-1473473.4500000179</v>
      </c>
      <c r="RF34" s="603">
        <f t="shared" si="39"/>
        <v>-7267657.1400000006</v>
      </c>
      <c r="RG34" s="603">
        <f t="shared" si="39"/>
        <v>-1987967.2599999979</v>
      </c>
      <c r="RH34" s="603">
        <f t="shared" si="39"/>
        <v>-3325001.2699999958</v>
      </c>
      <c r="RI34" s="603">
        <f t="shared" si="39"/>
        <v>84555846.960000038</v>
      </c>
      <c r="RJ34" s="603">
        <f t="shared" si="39"/>
        <v>-14084209.129999995</v>
      </c>
      <c r="RK34" s="603">
        <f t="shared" si="39"/>
        <v>4307794.2300000191</v>
      </c>
      <c r="RL34" s="603">
        <f t="shared" si="39"/>
        <v>-8084358.599999994</v>
      </c>
      <c r="RM34" s="603">
        <f t="shared" si="39"/>
        <v>-5995383.8100000322</v>
      </c>
      <c r="RN34" s="603">
        <f t="shared" si="39"/>
        <v>-12389443.210000008</v>
      </c>
      <c r="RO34" s="603">
        <f t="shared" si="39"/>
        <v>-91797348.350000143</v>
      </c>
      <c r="RP34" s="603">
        <f t="shared" si="39"/>
        <v>1317926.3500000387</v>
      </c>
      <c r="RQ34" s="603">
        <f t="shared" si="39"/>
        <v>9974060.9599999785</v>
      </c>
      <c r="RR34" s="603">
        <f t="shared" si="39"/>
        <v>-27027343.570000023</v>
      </c>
      <c r="RS34" s="603">
        <f t="shared" si="39"/>
        <v>36830074.879999995</v>
      </c>
      <c r="RT34" s="603">
        <f t="shared" si="39"/>
        <v>-8635119.3400000259</v>
      </c>
      <c r="RU34" s="603">
        <f t="shared" si="39"/>
        <v>1094464.3400000036</v>
      </c>
      <c r="RV34" s="603">
        <f t="shared" si="39"/>
        <v>30954844.040000021</v>
      </c>
      <c r="RW34" s="603">
        <f t="shared" si="39"/>
        <v>82528.969999998808</v>
      </c>
      <c r="RX34" s="603">
        <f t="shared" si="39"/>
        <v>151326.55999997258</v>
      </c>
      <c r="RY34" s="603">
        <f t="shared" si="39"/>
        <v>-7532456.3700000197</v>
      </c>
      <c r="RZ34" s="603">
        <f t="shared" si="39"/>
        <v>10481051.350000009</v>
      </c>
      <c r="SA34" s="603">
        <f t="shared" si="39"/>
        <v>2279731.0799999982</v>
      </c>
      <c r="SB34" s="603">
        <f t="shared" si="39"/>
        <v>-6838724.4300000072</v>
      </c>
      <c r="SC34" s="603">
        <f t="shared" si="39"/>
        <v>-96998523.25</v>
      </c>
      <c r="SD34" s="603">
        <f t="shared" si="39"/>
        <v>-12535210.150000006</v>
      </c>
      <c r="SE34" s="603">
        <f t="shared" si="39"/>
        <v>-10934903.179999992</v>
      </c>
      <c r="SF34" s="603">
        <f t="shared" si="39"/>
        <v>-9401670.4900000095</v>
      </c>
      <c r="SG34" s="603">
        <f t="shared" si="39"/>
        <v>-7069624.140000008</v>
      </c>
      <c r="SH34" s="603">
        <f t="shared" si="39"/>
        <v>-14540382.25000003</v>
      </c>
      <c r="SI34" s="603">
        <f t="shared" si="39"/>
        <v>-6416694.9599999785</v>
      </c>
      <c r="SJ34" s="603">
        <f t="shared" si="39"/>
        <v>-15834304.849999934</v>
      </c>
      <c r="SK34" s="603">
        <f t="shared" si="39"/>
        <v>-2341612.4299999774</v>
      </c>
      <c r="SL34" s="603">
        <f t="shared" si="39"/>
        <v>-9538242.569999963</v>
      </c>
      <c r="SM34" s="603">
        <f t="shared" si="39"/>
        <v>-31230757.26000002</v>
      </c>
      <c r="SN34" s="603">
        <f t="shared" si="39"/>
        <v>-3948144.8000000045</v>
      </c>
      <c r="SO34" s="603">
        <f t="shared" si="39"/>
        <v>-38102840.53000021</v>
      </c>
      <c r="SP34" s="603">
        <f t="shared" si="39"/>
        <v>-22032409.409999982</v>
      </c>
      <c r="SQ34" s="603">
        <f t="shared" si="39"/>
        <v>-1494206.2699999809</v>
      </c>
      <c r="SR34" s="603">
        <f t="shared" si="39"/>
        <v>-20365169.790000051</v>
      </c>
      <c r="SS34" s="603">
        <f t="shared" si="39"/>
        <v>-18255557.599999979</v>
      </c>
      <c r="ST34" s="603">
        <f t="shared" si="39"/>
        <v>-3823965.1599999964</v>
      </c>
      <c r="SU34" s="603">
        <f t="shared" si="39"/>
        <v>-13162233.769999996</v>
      </c>
      <c r="SV34" s="603">
        <f t="shared" si="39"/>
        <v>-11156061.259999983</v>
      </c>
      <c r="SW34" s="603">
        <f t="shared" ref="SW34:VH34" si="40">SW17-SW33</f>
        <v>6450631.0199999809</v>
      </c>
      <c r="SX34" s="603">
        <f t="shared" si="40"/>
        <v>5418480.4600000083</v>
      </c>
      <c r="SY34" s="603">
        <f t="shared" si="40"/>
        <v>-11255359.099999994</v>
      </c>
      <c r="SZ34" s="603">
        <f t="shared" si="40"/>
        <v>-404518.42999997735</v>
      </c>
      <c r="TA34" s="603">
        <f t="shared" si="40"/>
        <v>-8796556.4900000021</v>
      </c>
      <c r="TB34" s="603">
        <f t="shared" si="40"/>
        <v>-2504875.9899999797</v>
      </c>
      <c r="TC34" s="603">
        <f t="shared" si="40"/>
        <v>-7655184.9899999946</v>
      </c>
      <c r="TD34" s="603">
        <f t="shared" si="40"/>
        <v>-31534698.680000037</v>
      </c>
      <c r="TE34" s="603">
        <f t="shared" si="40"/>
        <v>5622854.5599999726</v>
      </c>
      <c r="TF34" s="603">
        <f t="shared" si="40"/>
        <v>-6370821.1099999845</v>
      </c>
      <c r="TG34" s="603">
        <f t="shared" si="40"/>
        <v>-10647759.400000006</v>
      </c>
      <c r="TH34" s="603">
        <f t="shared" si="40"/>
        <v>-9669058.9199999273</v>
      </c>
      <c r="TI34" s="603">
        <f t="shared" si="40"/>
        <v>12145127.660000011</v>
      </c>
      <c r="TJ34" s="603">
        <f t="shared" si="40"/>
        <v>-571723.59000001848</v>
      </c>
      <c r="TK34" s="603">
        <f t="shared" si="40"/>
        <v>181331045.87000036</v>
      </c>
      <c r="TL34" s="603">
        <f t="shared" si="40"/>
        <v>-9654576.8900000006</v>
      </c>
      <c r="TM34" s="603">
        <f t="shared" si="40"/>
        <v>-5467427.2300000042</v>
      </c>
      <c r="TN34" s="603">
        <f t="shared" si="40"/>
        <v>-2357641.0399999022</v>
      </c>
      <c r="TO34" s="603">
        <f t="shared" si="40"/>
        <v>-16089090.810000002</v>
      </c>
      <c r="TP34" s="603">
        <f t="shared" si="40"/>
        <v>-15589582.870000005</v>
      </c>
      <c r="TQ34" s="603">
        <f t="shared" si="40"/>
        <v>-2734597.8099999949</v>
      </c>
      <c r="TR34" s="603">
        <f t="shared" si="40"/>
        <v>-44340993.120000064</v>
      </c>
      <c r="TS34" s="603">
        <f t="shared" si="40"/>
        <v>-3603232.049999997</v>
      </c>
      <c r="TT34" s="603">
        <f t="shared" si="40"/>
        <v>-2495626.3499999642</v>
      </c>
      <c r="TU34" s="603">
        <f t="shared" si="40"/>
        <v>-36974005.890000015</v>
      </c>
      <c r="TV34" s="603">
        <f t="shared" si="40"/>
        <v>4987455.1499999762</v>
      </c>
      <c r="TW34" s="603">
        <f t="shared" si="40"/>
        <v>-10287762.599999994</v>
      </c>
      <c r="TX34" s="603">
        <f t="shared" si="40"/>
        <v>-6209208.1700000018</v>
      </c>
      <c r="TY34" s="603">
        <f t="shared" si="40"/>
        <v>-3861168.5700000077</v>
      </c>
      <c r="TZ34" s="603">
        <f t="shared" si="40"/>
        <v>-9047054.6799999774</v>
      </c>
      <c r="UA34" s="603">
        <f t="shared" si="40"/>
        <v>-36049750.750000119</v>
      </c>
      <c r="UB34" s="603">
        <f t="shared" si="40"/>
        <v>-1176454.1100000143</v>
      </c>
      <c r="UC34" s="603">
        <f t="shared" si="40"/>
        <v>125244287.93000031</v>
      </c>
      <c r="UD34" s="603">
        <f t="shared" si="40"/>
        <v>-23790605.01000005</v>
      </c>
      <c r="UE34" s="603">
        <f t="shared" si="40"/>
        <v>-7332041.9699999839</v>
      </c>
      <c r="UF34" s="603">
        <f t="shared" si="40"/>
        <v>47151.29999999702</v>
      </c>
      <c r="UG34" s="603">
        <f t="shared" si="40"/>
        <v>160686981.82000017</v>
      </c>
      <c r="UH34" s="603">
        <f t="shared" si="40"/>
        <v>-2952584.5900000185</v>
      </c>
      <c r="UI34" s="603">
        <f t="shared" si="40"/>
        <v>-5240786.5299999937</v>
      </c>
      <c r="UJ34" s="603">
        <f t="shared" si="40"/>
        <v>-5530286.950000003</v>
      </c>
      <c r="UK34" s="603">
        <f t="shared" si="40"/>
        <v>-7598860.2400000021</v>
      </c>
      <c r="UL34" s="603">
        <f t="shared" si="40"/>
        <v>38332809.779999733</v>
      </c>
      <c r="UM34" s="603">
        <f t="shared" si="40"/>
        <v>-8204161.3899999559</v>
      </c>
      <c r="UN34" s="603">
        <f t="shared" si="40"/>
        <v>-10018124.64000003</v>
      </c>
      <c r="UO34" s="603">
        <f t="shared" si="40"/>
        <v>-3587940.6699999869</v>
      </c>
      <c r="UP34" s="603">
        <f t="shared" si="40"/>
        <v>1218015.0500000566</v>
      </c>
      <c r="UQ34" s="603">
        <f t="shared" si="40"/>
        <v>-13058589.770000026</v>
      </c>
      <c r="UR34" s="603">
        <f t="shared" si="40"/>
        <v>161599664.42000008</v>
      </c>
      <c r="US34" s="603">
        <f t="shared" si="40"/>
        <v>-10199502.809999973</v>
      </c>
      <c r="UT34" s="603">
        <f t="shared" si="40"/>
        <v>13481367.939999968</v>
      </c>
      <c r="UU34" s="603">
        <f t="shared" si="40"/>
        <v>-2347972.2399999499</v>
      </c>
      <c r="UV34" s="603">
        <f t="shared" si="40"/>
        <v>-2554336.6000000015</v>
      </c>
      <c r="UW34" s="603">
        <f t="shared" si="40"/>
        <v>5326745.8899999708</v>
      </c>
      <c r="UX34" s="603">
        <f t="shared" si="40"/>
        <v>-21799439.109999955</v>
      </c>
      <c r="UY34" s="603">
        <f t="shared" si="40"/>
        <v>-3948208.1100000143</v>
      </c>
      <c r="UZ34" s="603">
        <f t="shared" si="40"/>
        <v>5899695.9699999839</v>
      </c>
      <c r="VA34" s="603">
        <f t="shared" si="40"/>
        <v>7927216.450000003</v>
      </c>
      <c r="VB34" s="603">
        <f t="shared" si="40"/>
        <v>-10674545.019999981</v>
      </c>
      <c r="VC34" s="603">
        <f t="shared" si="40"/>
        <v>-39697109.969999939</v>
      </c>
      <c r="VD34" s="603">
        <f t="shared" si="40"/>
        <v>-7477625.3900000155</v>
      </c>
      <c r="VE34" s="603">
        <f t="shared" si="40"/>
        <v>-4152514.7599999309</v>
      </c>
      <c r="VF34" s="603">
        <f t="shared" si="40"/>
        <v>-4763693.8699999899</v>
      </c>
      <c r="VG34" s="603">
        <f t="shared" si="40"/>
        <v>-4057501.2300000042</v>
      </c>
      <c r="VH34" s="603">
        <f t="shared" si="40"/>
        <v>1193644.6800000072</v>
      </c>
      <c r="VI34" s="603">
        <f t="shared" ref="VI34:XT34" si="41">VI17-VI33</f>
        <v>-10268363.089999989</v>
      </c>
      <c r="VJ34" s="603">
        <f t="shared" si="41"/>
        <v>-33979262.26000011</v>
      </c>
      <c r="VK34" s="603">
        <f t="shared" si="41"/>
        <v>390610.39999999851</v>
      </c>
      <c r="VL34" s="603">
        <f t="shared" si="41"/>
        <v>-2334309.4499999955</v>
      </c>
      <c r="VM34" s="603">
        <f t="shared" si="41"/>
        <v>-4235828.349999994</v>
      </c>
      <c r="VN34" s="603">
        <f t="shared" si="41"/>
        <v>-77173296.229999781</v>
      </c>
      <c r="VO34" s="603">
        <f t="shared" si="41"/>
        <v>3557858.6499999911</v>
      </c>
      <c r="VP34" s="603">
        <f t="shared" si="41"/>
        <v>-7980989.6399999708</v>
      </c>
      <c r="VQ34" s="603">
        <f t="shared" si="41"/>
        <v>-2040307.7400000095</v>
      </c>
      <c r="VR34" s="603">
        <f t="shared" si="41"/>
        <v>-14434560.389999986</v>
      </c>
      <c r="VS34" s="603">
        <f t="shared" si="41"/>
        <v>689710.37000003457</v>
      </c>
      <c r="VT34" s="603">
        <f t="shared" si="41"/>
        <v>11430953.49999997</v>
      </c>
      <c r="VU34" s="603">
        <f t="shared" si="41"/>
        <v>-34748.050000011921</v>
      </c>
      <c r="VV34" s="603">
        <f t="shared" si="41"/>
        <v>6498925.1600000262</v>
      </c>
      <c r="VW34" s="603">
        <f t="shared" si="41"/>
        <v>-51906138.570000112</v>
      </c>
      <c r="VX34" s="603">
        <f t="shared" si="41"/>
        <v>39648479.969999984</v>
      </c>
      <c r="VY34" s="603">
        <f t="shared" si="41"/>
        <v>-3760760.680000037</v>
      </c>
      <c r="VZ34" s="603">
        <f t="shared" si="41"/>
        <v>4796769.8600000143</v>
      </c>
      <c r="WA34" s="603">
        <f t="shared" si="41"/>
        <v>-7113053.7399999797</v>
      </c>
      <c r="WB34" s="603">
        <f t="shared" si="41"/>
        <v>-7085894.3599999994</v>
      </c>
      <c r="WC34" s="603">
        <f t="shared" si="41"/>
        <v>-248117735.32000065</v>
      </c>
      <c r="WD34" s="603">
        <f t="shared" si="41"/>
        <v>-34250986.879999936</v>
      </c>
      <c r="WE34" s="603">
        <f t="shared" si="41"/>
        <v>-11034254.38000001</v>
      </c>
      <c r="WF34" s="603">
        <f t="shared" si="41"/>
        <v>-17965550.429999992</v>
      </c>
      <c r="WG34" s="603">
        <f t="shared" si="41"/>
        <v>-2446805.5900000036</v>
      </c>
      <c r="WH34" s="603">
        <f t="shared" si="41"/>
        <v>-2331715.7400000095</v>
      </c>
      <c r="WI34" s="603">
        <f t="shared" si="41"/>
        <v>-34652089.179999977</v>
      </c>
      <c r="WJ34" s="603">
        <f t="shared" si="41"/>
        <v>-17831256.349999994</v>
      </c>
      <c r="WK34" s="603">
        <f t="shared" si="41"/>
        <v>-8616481.3900000155</v>
      </c>
      <c r="WL34" s="603">
        <f t="shared" si="41"/>
        <v>-12893842.969999939</v>
      </c>
      <c r="WM34" s="603">
        <f t="shared" si="41"/>
        <v>-8214323.6900000274</v>
      </c>
      <c r="WN34" s="603">
        <f t="shared" si="41"/>
        <v>-54505352.480000138</v>
      </c>
      <c r="WO34" s="603">
        <f t="shared" si="41"/>
        <v>-12686340.710000023</v>
      </c>
      <c r="WP34" s="603">
        <f t="shared" si="41"/>
        <v>-42782533.629999995</v>
      </c>
      <c r="WQ34" s="603">
        <f t="shared" si="41"/>
        <v>38663202.850000024</v>
      </c>
      <c r="WR34" s="603">
        <f t="shared" si="41"/>
        <v>-14744180.120000005</v>
      </c>
      <c r="WS34" s="603">
        <f t="shared" si="41"/>
        <v>-16029534.400000006</v>
      </c>
      <c r="WT34" s="603">
        <f t="shared" si="41"/>
        <v>-8815193.5600000024</v>
      </c>
      <c r="WU34" s="603">
        <f t="shared" si="41"/>
        <v>-3417545.5799999982</v>
      </c>
      <c r="WV34" s="603">
        <f t="shared" si="41"/>
        <v>-19495991.820000052</v>
      </c>
      <c r="WW34" s="603">
        <f t="shared" si="41"/>
        <v>23284224.949999928</v>
      </c>
      <c r="WX34" s="603">
        <f t="shared" si="41"/>
        <v>-10636481.409999996</v>
      </c>
      <c r="WY34" s="603">
        <f t="shared" si="41"/>
        <v>3089119.9200000018</v>
      </c>
      <c r="WZ34" s="603">
        <f t="shared" si="41"/>
        <v>-4101258.6200000048</v>
      </c>
      <c r="XA34" s="603">
        <f t="shared" si="41"/>
        <v>-4105555.5631999969</v>
      </c>
      <c r="XB34" s="603">
        <f t="shared" si="41"/>
        <v>4067906.8100000173</v>
      </c>
      <c r="XC34" s="603">
        <f t="shared" si="41"/>
        <v>-3872372.2999999821</v>
      </c>
      <c r="XD34" s="603">
        <f t="shared" si="41"/>
        <v>-8091802.2699999958</v>
      </c>
      <c r="XE34" s="603">
        <f t="shared" si="41"/>
        <v>2148325.1900000572</v>
      </c>
      <c r="XF34" s="603">
        <f t="shared" si="41"/>
        <v>2665107.0299999714</v>
      </c>
      <c r="XG34" s="603">
        <f t="shared" si="41"/>
        <v>5047697.5628999844</v>
      </c>
      <c r="XH34" s="603">
        <f t="shared" si="41"/>
        <v>-6426518.3500000015</v>
      </c>
      <c r="XI34" s="603">
        <f t="shared" si="41"/>
        <v>6519417.7200000063</v>
      </c>
      <c r="XJ34" s="603">
        <f t="shared" si="41"/>
        <v>87546000.489999771</v>
      </c>
      <c r="XK34" s="603">
        <f t="shared" si="41"/>
        <v>-6972318.1699999571</v>
      </c>
      <c r="XL34" s="603">
        <f t="shared" si="41"/>
        <v>-25592975.269999981</v>
      </c>
      <c r="XM34" s="603">
        <f t="shared" si="41"/>
        <v>-28170820.829999924</v>
      </c>
      <c r="XN34" s="603">
        <f t="shared" si="41"/>
        <v>124949.42000004649</v>
      </c>
      <c r="XO34" s="603">
        <f t="shared" si="41"/>
        <v>-25398221.100000024</v>
      </c>
      <c r="XP34" s="603">
        <f t="shared" si="41"/>
        <v>-36675596.01000005</v>
      </c>
      <c r="XQ34" s="603">
        <f t="shared" si="41"/>
        <v>-13134328.119999975</v>
      </c>
      <c r="XR34" s="603">
        <f t="shared" si="41"/>
        <v>-4699801</v>
      </c>
      <c r="XS34" s="603">
        <f t="shared" si="41"/>
        <v>-31916934.469999969</v>
      </c>
      <c r="XT34" s="603">
        <f t="shared" si="41"/>
        <v>-5954969.780000031</v>
      </c>
      <c r="XU34" s="603">
        <f t="shared" ref="XU34:AAF34" si="42">XU17-XU33</f>
        <v>-1226473.0399999917</v>
      </c>
      <c r="XV34" s="603">
        <f t="shared" si="42"/>
        <v>-21722166.199999988</v>
      </c>
      <c r="XW34" s="603">
        <f t="shared" si="42"/>
        <v>-795584.31000000238</v>
      </c>
      <c r="XX34" s="603">
        <f t="shared" si="42"/>
        <v>8027130.0600000024</v>
      </c>
      <c r="XY34" s="603">
        <f t="shared" si="42"/>
        <v>-17655619.580000013</v>
      </c>
      <c r="XZ34" s="603">
        <f t="shared" si="42"/>
        <v>-10113001.580000013</v>
      </c>
      <c r="YA34" s="603">
        <f t="shared" si="42"/>
        <v>-338091.51000002027</v>
      </c>
      <c r="YB34" s="603">
        <f t="shared" si="42"/>
        <v>-8667397.380000025</v>
      </c>
      <c r="YC34" s="603">
        <f t="shared" si="42"/>
        <v>2770988.5900000036</v>
      </c>
      <c r="YD34" s="603">
        <f t="shared" si="42"/>
        <v>-16657650.120000035</v>
      </c>
      <c r="YE34" s="603">
        <f t="shared" si="42"/>
        <v>4625942.7199999988</v>
      </c>
      <c r="YF34" s="603">
        <f t="shared" si="42"/>
        <v>-3796627.0300000012</v>
      </c>
      <c r="YG34" s="603">
        <f t="shared" si="42"/>
        <v>58274769.669999599</v>
      </c>
      <c r="YH34" s="603">
        <f t="shared" si="42"/>
        <v>9326741.7700000107</v>
      </c>
      <c r="YI34" s="603">
        <f t="shared" si="42"/>
        <v>25853790.858999848</v>
      </c>
      <c r="YJ34" s="603">
        <f t="shared" si="42"/>
        <v>-6981518.1700000167</v>
      </c>
      <c r="YK34" s="603">
        <f t="shared" si="42"/>
        <v>35141013.593999863</v>
      </c>
      <c r="YL34" s="603">
        <f t="shared" si="42"/>
        <v>3164892.349999994</v>
      </c>
      <c r="YM34" s="603">
        <f t="shared" si="42"/>
        <v>12178252.899999976</v>
      </c>
      <c r="YN34" s="603">
        <f t="shared" si="42"/>
        <v>2713389.9400000125</v>
      </c>
      <c r="YO34" s="603">
        <f t="shared" si="42"/>
        <v>-98470764.920000017</v>
      </c>
      <c r="YP34" s="603">
        <f t="shared" si="42"/>
        <v>-19694991.830000162</v>
      </c>
      <c r="YQ34" s="603">
        <f t="shared" si="42"/>
        <v>-17831188.669999957</v>
      </c>
      <c r="YR34" s="603">
        <f t="shared" si="42"/>
        <v>2709738.9699999988</v>
      </c>
      <c r="YS34" s="603">
        <f t="shared" si="42"/>
        <v>-5072818.7500000149</v>
      </c>
      <c r="YT34" s="603">
        <f t="shared" si="42"/>
        <v>-1080949.5700000226</v>
      </c>
      <c r="YU34" s="603">
        <f t="shared" si="42"/>
        <v>19695160.799999997</v>
      </c>
      <c r="YV34" s="603">
        <f t="shared" si="42"/>
        <v>-16151615.909999982</v>
      </c>
      <c r="YW34" s="603">
        <f t="shared" si="42"/>
        <v>69982.639999985695</v>
      </c>
      <c r="YX34" s="603">
        <f t="shared" si="42"/>
        <v>-18450594.390000105</v>
      </c>
      <c r="YY34" s="603">
        <f t="shared" si="42"/>
        <v>40107.520000040531</v>
      </c>
      <c r="YZ34" s="603">
        <f t="shared" si="42"/>
        <v>4136673.5099999905</v>
      </c>
      <c r="ZA34" s="603">
        <f t="shared" si="42"/>
        <v>100422.04000003636</v>
      </c>
      <c r="ZB34" s="603">
        <f t="shared" si="42"/>
        <v>15831947.750000045</v>
      </c>
      <c r="ZC34" s="603">
        <f t="shared" si="42"/>
        <v>4590636.0900000036</v>
      </c>
      <c r="ZD34" s="603">
        <f t="shared" si="42"/>
        <v>2535888.8900000155</v>
      </c>
      <c r="ZE34" s="603">
        <f t="shared" si="42"/>
        <v>-30295744.530000329</v>
      </c>
      <c r="ZF34" s="603">
        <f t="shared" si="42"/>
        <v>-4956635.9499999881</v>
      </c>
      <c r="ZG34" s="603">
        <f t="shared" si="42"/>
        <v>-8793250.2899999619</v>
      </c>
      <c r="ZH34" s="603">
        <f t="shared" si="42"/>
        <v>-15163460.502499983</v>
      </c>
      <c r="ZI34" s="603">
        <f t="shared" si="42"/>
        <v>-2288093.5700000077</v>
      </c>
      <c r="ZJ34" s="603">
        <f t="shared" si="42"/>
        <v>-4063877.8662</v>
      </c>
      <c r="ZK34" s="603">
        <f t="shared" si="42"/>
        <v>-14632553.140000001</v>
      </c>
      <c r="ZL34" s="603">
        <f t="shared" si="42"/>
        <v>-4542823.7199999988</v>
      </c>
      <c r="ZM34" s="603">
        <f t="shared" si="42"/>
        <v>-14999745.073999941</v>
      </c>
      <c r="ZN34" s="603">
        <f t="shared" si="42"/>
        <v>-43489793.489999771</v>
      </c>
      <c r="ZO34" s="603">
        <f t="shared" si="42"/>
        <v>-9554075.2400000095</v>
      </c>
      <c r="ZP34" s="603">
        <f t="shared" si="42"/>
        <v>-17786491.569999963</v>
      </c>
      <c r="ZQ34" s="603">
        <f t="shared" si="42"/>
        <v>-101166239.16000003</v>
      </c>
      <c r="ZR34" s="603">
        <f t="shared" si="42"/>
        <v>-14847395.789999902</v>
      </c>
      <c r="ZS34" s="603">
        <f t="shared" si="42"/>
        <v>-3744538.5699999928</v>
      </c>
      <c r="ZT34" s="603">
        <f t="shared" si="42"/>
        <v>-19163754.769999996</v>
      </c>
      <c r="ZU34" s="603">
        <f t="shared" si="42"/>
        <v>-40081616.612999976</v>
      </c>
      <c r="ZV34" s="603">
        <f t="shared" si="42"/>
        <v>-17934408.519999981</v>
      </c>
      <c r="ZW34" s="603">
        <f t="shared" si="42"/>
        <v>-45153072.270000011</v>
      </c>
      <c r="ZX34" s="603">
        <f t="shared" si="42"/>
        <v>-7289611.6300000027</v>
      </c>
      <c r="ZY34" s="603">
        <f t="shared" si="42"/>
        <v>-12837391.980000004</v>
      </c>
      <c r="ZZ34" s="603">
        <f t="shared" si="42"/>
        <v>-2417941.2399999499</v>
      </c>
      <c r="AAA34" s="603">
        <f t="shared" si="42"/>
        <v>-16748509.569999993</v>
      </c>
      <c r="AAB34" s="603">
        <f t="shared" si="42"/>
        <v>-2606713.6699999869</v>
      </c>
      <c r="AAC34" s="603">
        <f t="shared" si="42"/>
        <v>-2042616.519999966</v>
      </c>
      <c r="AAD34" s="603">
        <f t="shared" si="42"/>
        <v>-4323639.8099999726</v>
      </c>
      <c r="AAE34" s="603">
        <f t="shared" si="42"/>
        <v>2850847.7702000067</v>
      </c>
      <c r="AAF34" s="603">
        <f t="shared" si="42"/>
        <v>-7342567.6399999857</v>
      </c>
      <c r="AAG34" s="603">
        <f t="shared" ref="AAG34:ACR34" si="43">AAG17-AAG33</f>
        <v>-3318798.0700000077</v>
      </c>
      <c r="AAH34" s="603">
        <f t="shared" si="43"/>
        <v>-2239477.6699999943</v>
      </c>
      <c r="AAI34" s="603">
        <f t="shared" si="43"/>
        <v>-16909102.300000004</v>
      </c>
      <c r="AAJ34" s="603">
        <f t="shared" si="43"/>
        <v>611133.74000000954</v>
      </c>
      <c r="AAK34" s="603">
        <f t="shared" si="43"/>
        <v>6779724.0099999756</v>
      </c>
      <c r="AAL34" s="603">
        <f t="shared" si="43"/>
        <v>-3352165.3500000089</v>
      </c>
      <c r="AAM34" s="603">
        <f t="shared" si="43"/>
        <v>1257753.1499999911</v>
      </c>
      <c r="AAN34" s="603">
        <f t="shared" si="43"/>
        <v>42159.669999971986</v>
      </c>
      <c r="AAO34" s="603">
        <f t="shared" si="43"/>
        <v>-625673.60000005364</v>
      </c>
      <c r="AAP34" s="603">
        <f t="shared" si="43"/>
        <v>-1180371.2699999809</v>
      </c>
      <c r="AAQ34" s="603">
        <f t="shared" si="43"/>
        <v>27740848.950000763</v>
      </c>
      <c r="AAR34" s="603">
        <f t="shared" si="43"/>
        <v>-2908163.2599999905</v>
      </c>
      <c r="AAS34" s="603">
        <f t="shared" si="43"/>
        <v>-4717885.0799999982</v>
      </c>
      <c r="AAT34" s="603">
        <f t="shared" si="43"/>
        <v>-3105486.4499999881</v>
      </c>
      <c r="AAU34" s="603">
        <f t="shared" si="43"/>
        <v>6286441.369999975</v>
      </c>
      <c r="AAV34" s="603">
        <f t="shared" si="43"/>
        <v>-3753919.5100000054</v>
      </c>
      <c r="AAW34" s="603">
        <f t="shared" si="43"/>
        <v>7966130.430000037</v>
      </c>
      <c r="AAX34" s="603">
        <f t="shared" si="43"/>
        <v>-15349118.819999993</v>
      </c>
      <c r="AAY34" s="603">
        <f t="shared" si="43"/>
        <v>-32991907.589999914</v>
      </c>
      <c r="AAZ34" s="603">
        <f t="shared" si="43"/>
        <v>-6390534.7399999946</v>
      </c>
      <c r="ABA34" s="603">
        <f t="shared" si="43"/>
        <v>59407585.48999998</v>
      </c>
      <c r="ABB34" s="603">
        <f t="shared" si="43"/>
        <v>-14645856.48999989</v>
      </c>
      <c r="ABC34" s="603">
        <f t="shared" si="43"/>
        <v>-58027617.74999994</v>
      </c>
      <c r="ABD34" s="603">
        <f t="shared" si="43"/>
        <v>-675762.90000002086</v>
      </c>
      <c r="ABE34" s="603">
        <f t="shared" si="43"/>
        <v>-508593.25</v>
      </c>
      <c r="ABF34" s="603">
        <f t="shared" si="43"/>
        <v>-2520250.7400000095</v>
      </c>
      <c r="ABG34" s="603">
        <f t="shared" si="43"/>
        <v>-5337260.9200000018</v>
      </c>
      <c r="ABH34" s="603">
        <f t="shared" si="43"/>
        <v>-17075906.930000007</v>
      </c>
      <c r="ABI34" s="603">
        <f t="shared" si="43"/>
        <v>-2854020.8200000077</v>
      </c>
      <c r="ABJ34" s="603">
        <f t="shared" si="43"/>
        <v>-13197532.470000148</v>
      </c>
      <c r="ABK34" s="603">
        <f t="shared" si="43"/>
        <v>-4442772.0199998617</v>
      </c>
      <c r="ABL34" s="603">
        <f t="shared" si="43"/>
        <v>1145.5799999982119</v>
      </c>
      <c r="ABM34" s="603">
        <f t="shared" si="43"/>
        <v>-12229121.579999991</v>
      </c>
      <c r="ABN34" s="603">
        <f t="shared" si="43"/>
        <v>-4964472.3899999931</v>
      </c>
      <c r="ABO34" s="603">
        <f t="shared" si="43"/>
        <v>-6481546.3800000101</v>
      </c>
      <c r="ABP34" s="603">
        <f t="shared" si="43"/>
        <v>-2746052.5799999908</v>
      </c>
      <c r="ABQ34" s="603">
        <f t="shared" si="43"/>
        <v>83835928.459999561</v>
      </c>
      <c r="ABR34" s="603">
        <f t="shared" si="43"/>
        <v>-16799732.639999971</v>
      </c>
      <c r="ABS34" s="603">
        <f t="shared" si="43"/>
        <v>-521314.45000000298</v>
      </c>
      <c r="ABT34" s="603">
        <f t="shared" si="43"/>
        <v>-25071603.100000024</v>
      </c>
      <c r="ABU34" s="603">
        <f t="shared" si="43"/>
        <v>-21690578.110000014</v>
      </c>
      <c r="ABV34" s="603">
        <f t="shared" si="43"/>
        <v>-15221311.650000006</v>
      </c>
      <c r="ABW34" s="603">
        <f t="shared" si="43"/>
        <v>-1818769.6700000167</v>
      </c>
      <c r="ABX34" s="603">
        <f t="shared" si="43"/>
        <v>2113994.099999994</v>
      </c>
      <c r="ABY34" s="603">
        <f t="shared" si="43"/>
        <v>1811006.1499999985</v>
      </c>
      <c r="ABZ34" s="603">
        <f t="shared" si="43"/>
        <v>183714219.2900002</v>
      </c>
      <c r="ACA34" s="603">
        <f t="shared" si="43"/>
        <v>-12300054.799999997</v>
      </c>
      <c r="ACB34" s="603">
        <f t="shared" si="43"/>
        <v>4710331.3200000226</v>
      </c>
      <c r="ACC34" s="603">
        <f t="shared" si="43"/>
        <v>-9423882.0799999982</v>
      </c>
      <c r="ACD34" s="603">
        <f t="shared" si="43"/>
        <v>-5957319.1100000292</v>
      </c>
      <c r="ACE34" s="603">
        <f t="shared" si="43"/>
        <v>-22424137.689999998</v>
      </c>
      <c r="ACF34" s="603">
        <f t="shared" si="43"/>
        <v>-3203957.700000003</v>
      </c>
      <c r="ACG34" s="603">
        <f t="shared" si="43"/>
        <v>-2406050.080000028</v>
      </c>
      <c r="ACH34" s="603">
        <f t="shared" si="43"/>
        <v>4721238.5200000107</v>
      </c>
      <c r="ACI34" s="603">
        <f t="shared" si="43"/>
        <v>12361050.230000019</v>
      </c>
      <c r="ACJ34" s="603">
        <f t="shared" si="43"/>
        <v>427066.09000000358</v>
      </c>
      <c r="ACK34" s="603">
        <f t="shared" si="43"/>
        <v>177194335.97000074</v>
      </c>
      <c r="ACL34" s="603">
        <f t="shared" si="43"/>
        <v>-5216707.599999994</v>
      </c>
      <c r="ACM34" s="603">
        <f t="shared" si="43"/>
        <v>-16300905.010000035</v>
      </c>
      <c r="ACN34" s="603">
        <f t="shared" si="43"/>
        <v>-13532566.929999977</v>
      </c>
      <c r="ACO34" s="603">
        <f t="shared" si="43"/>
        <v>11568509.490000024</v>
      </c>
      <c r="ACP34" s="603">
        <f t="shared" si="43"/>
        <v>-2563870.0700000077</v>
      </c>
      <c r="ACQ34" s="603">
        <f t="shared" si="43"/>
        <v>-15510264.360000029</v>
      </c>
      <c r="ACR34" s="603">
        <f t="shared" si="43"/>
        <v>6342850.5199999213</v>
      </c>
      <c r="ACS34" s="603">
        <f t="shared" ref="ACS34:AFD34" si="44">ACS17-ACS33</f>
        <v>6104887.25</v>
      </c>
      <c r="ACT34" s="603">
        <f t="shared" si="44"/>
        <v>-9282894.5899999589</v>
      </c>
      <c r="ACU34" s="603">
        <f t="shared" si="44"/>
        <v>7511018.2899999619</v>
      </c>
      <c r="ACV34" s="603">
        <f t="shared" si="44"/>
        <v>-6135568.5100000203</v>
      </c>
      <c r="ACW34" s="603">
        <f t="shared" si="44"/>
        <v>33466914.280000001</v>
      </c>
      <c r="ACX34" s="603">
        <f t="shared" si="44"/>
        <v>-16161040.280000031</v>
      </c>
      <c r="ACY34" s="603">
        <f t="shared" si="44"/>
        <v>-19485455.060000002</v>
      </c>
      <c r="ACZ34" s="603">
        <f t="shared" si="44"/>
        <v>-1119972.3800000101</v>
      </c>
      <c r="ADA34" s="603">
        <f t="shared" si="44"/>
        <v>7524804.7100000083</v>
      </c>
      <c r="ADB34" s="603">
        <f t="shared" si="44"/>
        <v>-2129710.040000014</v>
      </c>
      <c r="ADC34" s="603">
        <f t="shared" si="44"/>
        <v>-2811467.3299999982</v>
      </c>
      <c r="ADD34" s="603">
        <f t="shared" si="44"/>
        <v>-2813973.4199999943</v>
      </c>
      <c r="ADE34" s="603">
        <f t="shared" si="44"/>
        <v>-13256130.409999989</v>
      </c>
      <c r="ADF34" s="603">
        <f t="shared" si="44"/>
        <v>19380313.210000016</v>
      </c>
      <c r="ADG34" s="603">
        <f t="shared" si="44"/>
        <v>30216834.520000011</v>
      </c>
      <c r="ADH34" s="603">
        <f t="shared" si="44"/>
        <v>-17444409.679999948</v>
      </c>
      <c r="ADI34" s="603">
        <f t="shared" si="44"/>
        <v>-51696783.76000005</v>
      </c>
      <c r="ADJ34" s="603">
        <f t="shared" si="44"/>
        <v>-14620877.500000007</v>
      </c>
      <c r="ADK34" s="603">
        <f t="shared" si="44"/>
        <v>-3347514.7119999975</v>
      </c>
      <c r="ADL34" s="603">
        <f t="shared" si="44"/>
        <v>16548452.540000036</v>
      </c>
      <c r="ADM34" s="603">
        <f t="shared" si="44"/>
        <v>-1416793.6900000051</v>
      </c>
      <c r="ADN34" s="603">
        <f t="shared" si="44"/>
        <v>-14557929.209999993</v>
      </c>
      <c r="ADO34" s="603">
        <f t="shared" si="44"/>
        <v>8899914.5700000226</v>
      </c>
      <c r="ADP34" s="603">
        <f t="shared" si="44"/>
        <v>-714195.20999997854</v>
      </c>
      <c r="ADQ34" s="603">
        <f t="shared" si="44"/>
        <v>206781695.93000031</v>
      </c>
      <c r="ADR34" s="603">
        <f t="shared" si="44"/>
        <v>2367752.3300000429</v>
      </c>
      <c r="ADS34" s="603">
        <f t="shared" si="44"/>
        <v>-9073523.5900000036</v>
      </c>
      <c r="ADT34" s="603">
        <f t="shared" si="44"/>
        <v>5205465.2800000161</v>
      </c>
      <c r="ADU34" s="603">
        <f t="shared" si="44"/>
        <v>-81216536.730000138</v>
      </c>
      <c r="ADV34" s="603">
        <f t="shared" si="44"/>
        <v>-11032859.519999988</v>
      </c>
      <c r="ADW34" s="603">
        <f t="shared" si="44"/>
        <v>-6064842.7299999967</v>
      </c>
      <c r="ADX34" s="603">
        <f t="shared" si="44"/>
        <v>3053702.7399999648</v>
      </c>
      <c r="ADY34" s="603">
        <f t="shared" si="44"/>
        <v>-7580132.7800000161</v>
      </c>
      <c r="ADZ34" s="603">
        <f t="shared" si="44"/>
        <v>1552680.1200000048</v>
      </c>
      <c r="AEA34" s="603">
        <f t="shared" si="44"/>
        <v>13643800.880000591</v>
      </c>
      <c r="AEB34" s="603">
        <f t="shared" si="44"/>
        <v>-54390894.630000055</v>
      </c>
      <c r="AEC34" s="603">
        <f t="shared" si="44"/>
        <v>-15844411.909999967</v>
      </c>
      <c r="AED34" s="603">
        <f t="shared" si="44"/>
        <v>3188197.400000006</v>
      </c>
      <c r="AEE34" s="603">
        <f t="shared" si="44"/>
        <v>-10321724.320000008</v>
      </c>
      <c r="AEF34" s="603">
        <f t="shared" si="44"/>
        <v>-39658293.752999961</v>
      </c>
      <c r="AEG34" s="603">
        <f t="shared" si="44"/>
        <v>-6250316.7799999863</v>
      </c>
      <c r="AEH34" s="603">
        <f t="shared" si="44"/>
        <v>-16607455.590000004</v>
      </c>
      <c r="AEI34" s="603">
        <f t="shared" si="44"/>
        <v>-14555815.519999996</v>
      </c>
      <c r="AEJ34" s="603">
        <f t="shared" si="44"/>
        <v>-16451316.689999983</v>
      </c>
      <c r="AEK34" s="603">
        <f t="shared" si="44"/>
        <v>-18495298.25000003</v>
      </c>
      <c r="AEL34" s="603">
        <f t="shared" si="44"/>
        <v>1344967.0400000215</v>
      </c>
      <c r="AEM34" s="603">
        <f t="shared" si="44"/>
        <v>-10838735.650000006</v>
      </c>
      <c r="AEN34" s="603">
        <f t="shared" si="44"/>
        <v>-39710383.559999987</v>
      </c>
      <c r="AEO34" s="603">
        <f t="shared" si="44"/>
        <v>-37771160.300000012</v>
      </c>
      <c r="AEP34" s="603">
        <f t="shared" si="44"/>
        <v>3600504.3200000226</v>
      </c>
      <c r="AEQ34" s="603">
        <f t="shared" si="44"/>
        <v>-11914795.410000011</v>
      </c>
      <c r="AER34" s="603">
        <f t="shared" si="44"/>
        <v>-33244910.329999983</v>
      </c>
      <c r="AES34" s="603">
        <f t="shared" si="44"/>
        <v>-3529386.4699999988</v>
      </c>
      <c r="AET34" s="603">
        <f t="shared" si="44"/>
        <v>-26815429.629999995</v>
      </c>
      <c r="AEU34" s="603">
        <f t="shared" si="44"/>
        <v>173602174.32999992</v>
      </c>
      <c r="AEV34" s="603">
        <f t="shared" si="44"/>
        <v>-17774904.639999956</v>
      </c>
      <c r="AEW34" s="603">
        <f t="shared" si="44"/>
        <v>-45228771.869999945</v>
      </c>
      <c r="AEX34" s="603">
        <f t="shared" si="44"/>
        <v>-18816020.740000024</v>
      </c>
      <c r="AEY34" s="603">
        <f t="shared" si="44"/>
        <v>-131178.82999999821</v>
      </c>
      <c r="AEZ34" s="603">
        <f t="shared" si="44"/>
        <v>-35185149.620000005</v>
      </c>
      <c r="AFA34" s="603">
        <f t="shared" si="44"/>
        <v>-10556001.140000015</v>
      </c>
      <c r="AFB34" s="603">
        <f t="shared" si="44"/>
        <v>-7480695.2599999905</v>
      </c>
      <c r="AFC34" s="603">
        <f t="shared" si="44"/>
        <v>-7391351.8000000119</v>
      </c>
      <c r="AFD34" s="603">
        <f t="shared" si="44"/>
        <v>-3943087.1599999964</v>
      </c>
      <c r="AFE34" s="603">
        <f t="shared" ref="AFE34:AHP34" si="45">AFE17-AFE33</f>
        <v>-53925765.049999952</v>
      </c>
      <c r="AFF34" s="603">
        <f t="shared" si="45"/>
        <v>-39043813.450000048</v>
      </c>
      <c r="AFG34" s="603">
        <f t="shared" si="45"/>
        <v>-23290988.109999985</v>
      </c>
      <c r="AFH34" s="603">
        <f t="shared" si="45"/>
        <v>-19804549.979999989</v>
      </c>
      <c r="AFI34" s="603">
        <f t="shared" si="45"/>
        <v>-16825595.779999912</v>
      </c>
      <c r="AFJ34" s="603">
        <f t="shared" si="45"/>
        <v>-22579418.530000001</v>
      </c>
      <c r="AFK34" s="603">
        <f t="shared" si="45"/>
        <v>-14259510.929999992</v>
      </c>
      <c r="AFL34" s="603">
        <f t="shared" si="45"/>
        <v>-9989524.6599999964</v>
      </c>
      <c r="AFM34" s="603">
        <f t="shared" si="45"/>
        <v>-14328897.10999997</v>
      </c>
      <c r="AFN34" s="603">
        <f t="shared" si="45"/>
        <v>-15272826.150000006</v>
      </c>
      <c r="AFO34" s="603">
        <f t="shared" si="45"/>
        <v>-27717185.960000008</v>
      </c>
      <c r="AFP34" s="603">
        <f t="shared" si="45"/>
        <v>-16258553.709999993</v>
      </c>
      <c r="AFQ34" s="603">
        <f t="shared" si="45"/>
        <v>-7793952.5400000215</v>
      </c>
      <c r="AFR34" s="603">
        <f t="shared" si="45"/>
        <v>-89212512.016000509</v>
      </c>
      <c r="AFS34" s="603">
        <f t="shared" si="45"/>
        <v>-33095329.280000001</v>
      </c>
      <c r="AFT34" s="603">
        <f t="shared" si="45"/>
        <v>-7786758.4499999881</v>
      </c>
      <c r="AFU34" s="603">
        <f t="shared" si="45"/>
        <v>-18191876.829999983</v>
      </c>
      <c r="AFV34" s="603">
        <f t="shared" si="45"/>
        <v>-12283178.610000044</v>
      </c>
      <c r="AFW34" s="603">
        <f t="shared" si="45"/>
        <v>-5793331.0399999768</v>
      </c>
      <c r="AFX34" s="603">
        <f t="shared" si="45"/>
        <v>1739968.6299999952</v>
      </c>
      <c r="AFY34" s="603">
        <f t="shared" si="45"/>
        <v>-15124891.680000037</v>
      </c>
      <c r="AFZ34" s="603">
        <f t="shared" si="45"/>
        <v>-13571337.579999983</v>
      </c>
      <c r="AGA34" s="603">
        <f t="shared" si="45"/>
        <v>-5365189.3400000036</v>
      </c>
      <c r="AGB34" s="603">
        <f t="shared" si="45"/>
        <v>-18804180.409999937</v>
      </c>
      <c r="AGC34" s="603">
        <f t="shared" si="45"/>
        <v>-9615254.3800000101</v>
      </c>
      <c r="AGD34" s="603">
        <f t="shared" si="45"/>
        <v>89728095.229999542</v>
      </c>
      <c r="AGE34" s="603">
        <f t="shared" si="45"/>
        <v>-14183945.579999998</v>
      </c>
      <c r="AGF34" s="603">
        <f t="shared" si="45"/>
        <v>-17861005.460000023</v>
      </c>
      <c r="AGG34" s="603">
        <f t="shared" si="45"/>
        <v>-14767628.219999999</v>
      </c>
      <c r="AGH34" s="603">
        <f t="shared" si="45"/>
        <v>-40079509.610000014</v>
      </c>
      <c r="AGI34" s="603">
        <f t="shared" si="45"/>
        <v>-11996671.24999997</v>
      </c>
      <c r="AGJ34" s="603">
        <f t="shared" si="45"/>
        <v>-9899114.0599999875</v>
      </c>
      <c r="AGK34" s="603">
        <f t="shared" si="45"/>
        <v>-6873157.2800000161</v>
      </c>
      <c r="AGL34" s="603">
        <f t="shared" si="45"/>
        <v>-6654146.4500000179</v>
      </c>
      <c r="AGM34" s="603">
        <f t="shared" si="45"/>
        <v>-9740565.1299999952</v>
      </c>
      <c r="AGN34" s="603">
        <f t="shared" si="45"/>
        <v>-8672490.7499999851</v>
      </c>
      <c r="AGO34" s="603">
        <f t="shared" si="45"/>
        <v>-23350656.730000496</v>
      </c>
      <c r="AGP34" s="603">
        <f t="shared" si="45"/>
        <v>-55453601.509999931</v>
      </c>
      <c r="AGQ34" s="603">
        <f t="shared" si="45"/>
        <v>-12885544.98999995</v>
      </c>
      <c r="AGR34" s="603">
        <f t="shared" si="45"/>
        <v>-17176064.539999977</v>
      </c>
      <c r="AGS34" s="603">
        <f t="shared" si="45"/>
        <v>8907394.9300000072</v>
      </c>
      <c r="AGT34" s="603">
        <f t="shared" si="45"/>
        <v>-12916360</v>
      </c>
      <c r="AGU34" s="603">
        <f t="shared" si="45"/>
        <v>-331925.68999996781</v>
      </c>
      <c r="AGV34" s="603">
        <f t="shared" si="45"/>
        <v>-2932582.5500000268</v>
      </c>
      <c r="AGW34" s="603">
        <f t="shared" si="45"/>
        <v>2819475.5399999619</v>
      </c>
      <c r="AGX34" s="603">
        <f t="shared" si="45"/>
        <v>-113878967.76999998</v>
      </c>
      <c r="AGY34" s="603">
        <f t="shared" si="45"/>
        <v>-11166138.800000027</v>
      </c>
      <c r="AGZ34" s="603">
        <f t="shared" si="45"/>
        <v>39410735.529999942</v>
      </c>
      <c r="AHA34" s="603">
        <f t="shared" si="45"/>
        <v>-28408033.970000029</v>
      </c>
      <c r="AHB34" s="603">
        <f t="shared" si="45"/>
        <v>-45129318.090000033</v>
      </c>
      <c r="AHC34" s="603">
        <f t="shared" si="45"/>
        <v>-18301958.819999993</v>
      </c>
      <c r="AHD34" s="603">
        <f t="shared" si="45"/>
        <v>-20285963.300000042</v>
      </c>
      <c r="AHE34" s="603">
        <f t="shared" si="45"/>
        <v>-12541282.199999988</v>
      </c>
      <c r="AHF34" s="603">
        <f t="shared" si="45"/>
        <v>-36325886.390000001</v>
      </c>
      <c r="AHG34" s="603">
        <f t="shared" si="45"/>
        <v>-38877037.25</v>
      </c>
      <c r="AHH34" s="603">
        <f t="shared" si="45"/>
        <v>-23814153.730000034</v>
      </c>
      <c r="AHI34" s="603">
        <f t="shared" si="45"/>
        <v>-4897269.2800000012</v>
      </c>
      <c r="AHJ34" s="603">
        <f t="shared" si="45"/>
        <v>-1791957.7199999839</v>
      </c>
      <c r="AHK34" s="603">
        <f t="shared" si="45"/>
        <v>-23746104.849999994</v>
      </c>
      <c r="AHL34" s="603">
        <f t="shared" si="45"/>
        <v>-17139241.600000009</v>
      </c>
      <c r="AHM34" s="603">
        <f t="shared" si="45"/>
        <v>-16944331.370000005</v>
      </c>
      <c r="AHN34" s="603">
        <f t="shared" si="45"/>
        <v>-6664281.4500002861</v>
      </c>
      <c r="AHO34" s="603">
        <f t="shared" si="45"/>
        <v>-15493982.620000035</v>
      </c>
      <c r="AHP34" s="603">
        <f t="shared" si="45"/>
        <v>-9445223</v>
      </c>
      <c r="AHQ34" s="603">
        <f t="shared" ref="AHQ34:AHW34" si="46">AHQ17-AHQ33</f>
        <v>-17388831.090000004</v>
      </c>
      <c r="AHR34" s="603">
        <f t="shared" si="46"/>
        <v>61532395.479999959</v>
      </c>
      <c r="AHS34" s="603">
        <f t="shared" si="46"/>
        <v>-10761948.239999995</v>
      </c>
      <c r="AHT34" s="603">
        <f t="shared" si="46"/>
        <v>-10310395.239999995</v>
      </c>
      <c r="AHU34" s="603">
        <f t="shared" si="46"/>
        <v>0</v>
      </c>
      <c r="AHV34" s="603">
        <f t="shared" si="46"/>
        <v>0</v>
      </c>
      <c r="AHW34" s="603">
        <f t="shared" si="46"/>
        <v>-4614146270.18573</v>
      </c>
    </row>
    <row r="35" spans="1:913" x14ac:dyDescent="0.6">
      <c r="A35" s="601">
        <v>38</v>
      </c>
      <c r="B35" s="626" t="s">
        <v>43</v>
      </c>
      <c r="C35" s="627" t="s">
        <v>6492</v>
      </c>
      <c r="D35" s="603">
        <v>921355682.7700001</v>
      </c>
      <c r="E35" s="603">
        <v>40163496.900000006</v>
      </c>
      <c r="F35" s="603">
        <v>25324348.859999999</v>
      </c>
      <c r="G35" s="603">
        <v>21714098.940000001</v>
      </c>
      <c r="H35" s="603">
        <v>110820499.75</v>
      </c>
      <c r="I35" s="603">
        <v>30679788.309999995</v>
      </c>
      <c r="J35" s="603">
        <v>517759104.71999985</v>
      </c>
      <c r="K35" s="603">
        <v>76660882.609999985</v>
      </c>
      <c r="L35" s="603">
        <v>40383284.859999992</v>
      </c>
      <c r="M35" s="603">
        <v>44516315.840000004</v>
      </c>
      <c r="N35" s="603">
        <v>15179447.620000003</v>
      </c>
      <c r="O35" s="603">
        <v>28851333.080000002</v>
      </c>
      <c r="P35" s="603">
        <v>161347150.15999985</v>
      </c>
      <c r="Q35" s="603">
        <v>32385731.009999983</v>
      </c>
      <c r="R35" s="603">
        <v>5222550.2200000016</v>
      </c>
      <c r="S35" s="603">
        <v>6734933.6699999999</v>
      </c>
      <c r="T35" s="603">
        <v>91472413.100000009</v>
      </c>
      <c r="U35" s="603">
        <v>3224003.3799999966</v>
      </c>
      <c r="V35" s="603">
        <v>5769778.1599999983</v>
      </c>
      <c r="W35" s="603">
        <v>1306621155.5499992</v>
      </c>
      <c r="X35" s="603">
        <v>136871393.32999989</v>
      </c>
      <c r="Y35" s="603">
        <v>43081755.539999969</v>
      </c>
      <c r="Z35" s="603">
        <v>142213499.85999995</v>
      </c>
      <c r="AA35" s="603">
        <v>32084003.279999997</v>
      </c>
      <c r="AB35" s="603">
        <v>85294094.780000001</v>
      </c>
      <c r="AC35" s="603">
        <v>4904377.5200000089</v>
      </c>
      <c r="AD35" s="603">
        <v>119701205.24000011</v>
      </c>
      <c r="AE35" s="603">
        <v>47335834.339999981</v>
      </c>
      <c r="AF35" s="603">
        <v>22993457.169999991</v>
      </c>
      <c r="AG35" s="603">
        <v>21609221.469999935</v>
      </c>
      <c r="AH35" s="603">
        <v>28403732.310000017</v>
      </c>
      <c r="AI35" s="603">
        <v>218225368.8199999</v>
      </c>
      <c r="AJ35" s="603">
        <v>2576051.2600000044</v>
      </c>
      <c r="AK35" s="603">
        <v>32600105.090000004</v>
      </c>
      <c r="AL35" s="603">
        <v>12787663.119999999</v>
      </c>
      <c r="AM35" s="603">
        <v>57393699.400000006</v>
      </c>
      <c r="AN35" s="603">
        <v>19904513.799999982</v>
      </c>
      <c r="AO35" s="603">
        <v>71063565.959999934</v>
      </c>
      <c r="AP35" s="603">
        <v>21935686.490000021</v>
      </c>
      <c r="AQ35" s="603">
        <v>4213309.3699999992</v>
      </c>
      <c r="AR35" s="603">
        <v>2749864.4399999892</v>
      </c>
      <c r="AS35" s="603">
        <v>13454020.62999999</v>
      </c>
      <c r="AT35" s="603">
        <v>6862615.0599999987</v>
      </c>
      <c r="AU35" s="603">
        <v>272068591.51999968</v>
      </c>
      <c r="AV35" s="603">
        <v>15452881.409999995</v>
      </c>
      <c r="AW35" s="603">
        <v>17050876.470000003</v>
      </c>
      <c r="AX35" s="603">
        <v>27763192.770000007</v>
      </c>
      <c r="AY35" s="603">
        <v>51122214.490000002</v>
      </c>
      <c r="AZ35" s="603">
        <v>43811183.18</v>
      </c>
      <c r="BA35" s="603">
        <v>23982975.88000001</v>
      </c>
      <c r="BB35" s="603">
        <v>26766474.52999999</v>
      </c>
      <c r="BC35" s="603">
        <v>10476812.079999996</v>
      </c>
      <c r="BD35" s="603">
        <v>17855377.640000008</v>
      </c>
      <c r="BE35" s="603">
        <v>17881628.799999997</v>
      </c>
      <c r="BF35" s="603">
        <v>10761914.259999998</v>
      </c>
      <c r="BG35" s="603">
        <v>60330050.590000011</v>
      </c>
      <c r="BH35" s="603">
        <v>5935464.5700000012</v>
      </c>
      <c r="BI35" s="603">
        <v>16884655.300000008</v>
      </c>
      <c r="BJ35" s="603">
        <v>460898563.72299969</v>
      </c>
      <c r="BK35" s="603">
        <v>205929917.56999996</v>
      </c>
      <c r="BL35" s="603">
        <v>21769820.139999986</v>
      </c>
      <c r="BM35" s="603">
        <v>17700269.32</v>
      </c>
      <c r="BN35" s="603">
        <v>13041827.36000002</v>
      </c>
      <c r="BO35" s="603">
        <v>38860995.539999992</v>
      </c>
      <c r="BP35" s="603">
        <v>21419349.420000013</v>
      </c>
      <c r="BQ35" s="603">
        <v>37173236.679999992</v>
      </c>
      <c r="BR35" s="603">
        <v>19895540.110000003</v>
      </c>
      <c r="BS35" s="603">
        <v>427477969.75000012</v>
      </c>
      <c r="BT35" s="603">
        <v>26161985.350000009</v>
      </c>
      <c r="BU35" s="603">
        <v>19008072.270000003</v>
      </c>
      <c r="BV35" s="603">
        <v>64528130.419999979</v>
      </c>
      <c r="BW35" s="603">
        <v>28757778.199999992</v>
      </c>
      <c r="BX35" s="603">
        <v>13028438.65</v>
      </c>
      <c r="BY35" s="603">
        <v>11589436.810000006</v>
      </c>
      <c r="BZ35" s="603">
        <v>15654195.439999988</v>
      </c>
      <c r="CA35" s="603">
        <v>190764500.52000004</v>
      </c>
      <c r="CB35" s="603">
        <v>8665650.0700000096</v>
      </c>
      <c r="CC35" s="603">
        <v>13476316.280000012</v>
      </c>
      <c r="CD35" s="603">
        <v>60434617.959999971</v>
      </c>
      <c r="CE35" s="603">
        <v>15638439.420000011</v>
      </c>
      <c r="CF35" s="603">
        <v>19157645.999999993</v>
      </c>
      <c r="CG35" s="603">
        <v>3374922.4799999986</v>
      </c>
      <c r="CH35" s="603">
        <v>1890004986.7899995</v>
      </c>
      <c r="CI35" s="603">
        <v>21380629.91</v>
      </c>
      <c r="CJ35" s="603">
        <v>59284652.949999958</v>
      </c>
      <c r="CK35" s="603">
        <v>6472527.1600000029</v>
      </c>
      <c r="CL35" s="603">
        <v>13451528.610000003</v>
      </c>
      <c r="CM35" s="603">
        <v>1814921.7300000081</v>
      </c>
      <c r="CN35" s="603">
        <v>7717979.8799999971</v>
      </c>
      <c r="CO35" s="603">
        <v>16912175.920000006</v>
      </c>
      <c r="CP35" s="603">
        <v>11505516.729999999</v>
      </c>
      <c r="CQ35" s="603">
        <v>9148521.0399999935</v>
      </c>
      <c r="CR35" s="603">
        <v>2421710.089999998</v>
      </c>
      <c r="CS35" s="603">
        <v>34219725.649999984</v>
      </c>
      <c r="CT35" s="603">
        <v>14655740.23000001</v>
      </c>
      <c r="CU35" s="603">
        <v>594746846.01000023</v>
      </c>
      <c r="CV35" s="603">
        <v>51679821.639999978</v>
      </c>
      <c r="CW35" s="603">
        <v>30351384.569999985</v>
      </c>
      <c r="CX35" s="603">
        <v>26288084.019999981</v>
      </c>
      <c r="CY35" s="603">
        <v>23403889.210000001</v>
      </c>
      <c r="CZ35" s="603">
        <v>51929388.000000037</v>
      </c>
      <c r="DA35" s="603">
        <v>6092321.0600000005</v>
      </c>
      <c r="DB35" s="603">
        <v>11868460.369999999</v>
      </c>
      <c r="DC35" s="603">
        <v>234327779.60999995</v>
      </c>
      <c r="DD35" s="603">
        <v>615509314.09999979</v>
      </c>
      <c r="DE35" s="603">
        <v>28130661.920000006</v>
      </c>
      <c r="DF35" s="603">
        <v>34515154.349999979</v>
      </c>
      <c r="DG35" s="603">
        <v>35103742.700000003</v>
      </c>
      <c r="DH35" s="603">
        <v>87025271.339999974</v>
      </c>
      <c r="DI35" s="603">
        <v>118346211.83999996</v>
      </c>
      <c r="DJ35" s="603">
        <v>-2975009.0000000047</v>
      </c>
      <c r="DK35" s="603">
        <v>73284079.920000017</v>
      </c>
      <c r="DL35" s="603">
        <v>1188827922.4199998</v>
      </c>
      <c r="DM35" s="603">
        <v>39329602.900000006</v>
      </c>
      <c r="DN35" s="603">
        <v>86846408.679999962</v>
      </c>
      <c r="DO35" s="603">
        <v>93919077.590000018</v>
      </c>
      <c r="DP35" s="603">
        <v>86242387.460000023</v>
      </c>
      <c r="DQ35" s="603">
        <v>95916947.339999974</v>
      </c>
      <c r="DR35" s="603">
        <v>201247950.64000002</v>
      </c>
      <c r="DS35" s="603">
        <v>68832685.300000042</v>
      </c>
      <c r="DT35" s="603">
        <v>162256012.96999994</v>
      </c>
      <c r="DU35" s="603">
        <v>200133750.05000019</v>
      </c>
      <c r="DV35" s="603">
        <v>14251596.790000003</v>
      </c>
      <c r="DW35" s="603">
        <v>226667503.32999995</v>
      </c>
      <c r="DX35" s="603">
        <v>125047527.95</v>
      </c>
      <c r="DY35" s="603">
        <v>36108557.970000006</v>
      </c>
      <c r="DZ35" s="603">
        <v>50440176.949999936</v>
      </c>
      <c r="EA35" s="603">
        <v>73103395.959999979</v>
      </c>
      <c r="EB35" s="603">
        <v>36930576.539999999</v>
      </c>
      <c r="EC35" s="603">
        <v>37407543.870000005</v>
      </c>
      <c r="ED35" s="603">
        <v>39783692.649999984</v>
      </c>
      <c r="EE35" s="603">
        <v>90059405.280000001</v>
      </c>
      <c r="EF35" s="603">
        <v>429480254.86000001</v>
      </c>
      <c r="EG35" s="603">
        <v>359597976.7899999</v>
      </c>
      <c r="EH35" s="603">
        <v>54361387.87000002</v>
      </c>
      <c r="EI35" s="603">
        <v>17259551.939999994</v>
      </c>
      <c r="EJ35" s="603">
        <v>64028412.569999978</v>
      </c>
      <c r="EK35" s="603">
        <v>56747717.710000001</v>
      </c>
      <c r="EL35" s="603">
        <v>51343718.769999966</v>
      </c>
      <c r="EM35" s="603">
        <v>19089149.279999997</v>
      </c>
      <c r="EN35" s="603">
        <v>45022498.970000006</v>
      </c>
      <c r="EO35" s="603">
        <v>493047091.03000027</v>
      </c>
      <c r="EP35" s="603">
        <v>14412871.859999996</v>
      </c>
      <c r="EQ35" s="603">
        <v>17235454.900000013</v>
      </c>
      <c r="ER35" s="603">
        <v>10911052.109999994</v>
      </c>
      <c r="ES35" s="603">
        <v>7119823.79</v>
      </c>
      <c r="ET35" s="603">
        <v>31014671.840000011</v>
      </c>
      <c r="EU35" s="603">
        <v>51649005.929999985</v>
      </c>
      <c r="EV35" s="603">
        <v>57556958.430000015</v>
      </c>
      <c r="EW35" s="603">
        <v>17186165.090000007</v>
      </c>
      <c r="EX35" s="603">
        <v>339824880.84000021</v>
      </c>
      <c r="EY35" s="603">
        <v>39025134.359999999</v>
      </c>
      <c r="EZ35" s="603">
        <v>28146584.280000012</v>
      </c>
      <c r="FA35" s="603">
        <v>39158970.480000049</v>
      </c>
      <c r="FB35" s="603">
        <v>101700523.96999995</v>
      </c>
      <c r="FC35" s="603">
        <v>41974509.460000008</v>
      </c>
      <c r="FD35" s="603">
        <v>71185187.76000002</v>
      </c>
      <c r="FE35" s="603">
        <v>16354200.079999993</v>
      </c>
      <c r="FF35" s="603">
        <v>30365184.460000005</v>
      </c>
      <c r="FG35" s="603">
        <v>46539004.079999991</v>
      </c>
      <c r="FH35" s="603">
        <v>52520966.669999987</v>
      </c>
      <c r="FI35" s="603">
        <v>35537673.959999986</v>
      </c>
      <c r="FJ35" s="603">
        <v>248762837.76999974</v>
      </c>
      <c r="FK35" s="603">
        <v>22848283.13000001</v>
      </c>
      <c r="FL35" s="603">
        <v>35006955.039999984</v>
      </c>
      <c r="FM35" s="603">
        <v>57190031.930000007</v>
      </c>
      <c r="FN35" s="603">
        <v>51752595.580000028</v>
      </c>
      <c r="FO35" s="603">
        <v>68051452.160000041</v>
      </c>
      <c r="FP35" s="603">
        <v>3686991.6399999997</v>
      </c>
      <c r="FQ35" s="603">
        <v>18311671.52</v>
      </c>
      <c r="FR35" s="603">
        <v>1300216876.099999</v>
      </c>
      <c r="FS35" s="603">
        <v>51470865.690000013</v>
      </c>
      <c r="FT35" s="603">
        <v>80423832.219999999</v>
      </c>
      <c r="FU35" s="603">
        <v>45260067.330000006</v>
      </c>
      <c r="FV35" s="603">
        <v>139195400.83000004</v>
      </c>
      <c r="FW35" s="603">
        <v>39101982.559999995</v>
      </c>
      <c r="FX35" s="603">
        <v>83676334.350000039</v>
      </c>
      <c r="FY35" s="603">
        <v>41924460.11999999</v>
      </c>
      <c r="FZ35" s="603">
        <v>92409342.180000007</v>
      </c>
      <c r="GA35" s="603">
        <v>97851355.539999992</v>
      </c>
      <c r="GB35" s="603">
        <v>76326969.490000024</v>
      </c>
      <c r="GC35" s="603">
        <v>16221203.830000002</v>
      </c>
      <c r="GD35" s="603">
        <v>53044836.799999982</v>
      </c>
      <c r="GE35" s="603">
        <v>61330659.519999973</v>
      </c>
      <c r="GF35" s="603">
        <v>260007792.88000008</v>
      </c>
      <c r="GG35" s="603">
        <v>41350845.720000014</v>
      </c>
      <c r="GH35" s="603">
        <v>43483105.830000013</v>
      </c>
      <c r="GI35" s="603">
        <v>59810613.300000019</v>
      </c>
      <c r="GJ35" s="603">
        <v>66087593.219999947</v>
      </c>
      <c r="GK35" s="603">
        <v>62568737.620000027</v>
      </c>
      <c r="GL35" s="603">
        <v>47375987.75</v>
      </c>
      <c r="GM35" s="603">
        <v>95494328.109999999</v>
      </c>
      <c r="GN35" s="603">
        <v>47981366.979999982</v>
      </c>
      <c r="GO35" s="603">
        <v>23068562.730000004</v>
      </c>
      <c r="GP35" s="603">
        <v>25868758.430000003</v>
      </c>
      <c r="GQ35" s="603">
        <v>22340284.960000005</v>
      </c>
      <c r="GR35" s="603">
        <v>497849477.85999995</v>
      </c>
      <c r="GS35" s="603">
        <v>122840805.67</v>
      </c>
      <c r="GT35" s="603">
        <v>19315072.689999998</v>
      </c>
      <c r="GU35" s="603">
        <v>102864287.26000002</v>
      </c>
      <c r="GV35" s="603">
        <v>6144326.2699999977</v>
      </c>
      <c r="GW35" s="603">
        <v>115415806.70999996</v>
      </c>
      <c r="GX35" s="603">
        <v>31598240.220000006</v>
      </c>
      <c r="GY35" s="603">
        <v>19848815.260000002</v>
      </c>
      <c r="GZ35" s="603">
        <v>265986932.74999991</v>
      </c>
      <c r="HA35" s="603">
        <v>13641278.999999996</v>
      </c>
      <c r="HB35" s="603">
        <v>100181693.72999997</v>
      </c>
      <c r="HC35" s="603">
        <v>55896644.609999999</v>
      </c>
      <c r="HD35" s="603">
        <v>819194099.22999978</v>
      </c>
      <c r="HE35" s="603">
        <v>234568170.98000002</v>
      </c>
      <c r="HF35" s="603">
        <v>102670206.67000009</v>
      </c>
      <c r="HG35" s="603">
        <v>316112669.57000017</v>
      </c>
      <c r="HH35" s="603">
        <v>129491086.08999997</v>
      </c>
      <c r="HI35" s="603">
        <v>264511591.21000016</v>
      </c>
      <c r="HJ35" s="603">
        <v>99285040.73999995</v>
      </c>
      <c r="HK35" s="603">
        <v>74742496.460000008</v>
      </c>
      <c r="HL35" s="603">
        <v>926175017.0400002</v>
      </c>
      <c r="HM35" s="603">
        <v>9243256.5999999978</v>
      </c>
      <c r="HN35" s="603">
        <v>108872539.71000001</v>
      </c>
      <c r="HO35" s="603">
        <v>180351010.85999998</v>
      </c>
      <c r="HP35" s="603">
        <v>62010163.219999976</v>
      </c>
      <c r="HQ35" s="603">
        <v>205632130.75000003</v>
      </c>
      <c r="HR35" s="603">
        <v>50033143.859999985</v>
      </c>
      <c r="HS35" s="603">
        <v>39143777.5</v>
      </c>
      <c r="HT35" s="603">
        <v>380863338.5599997</v>
      </c>
      <c r="HU35" s="603">
        <v>150259650.83999982</v>
      </c>
      <c r="HV35" s="603">
        <v>66738819.959999986</v>
      </c>
      <c r="HW35" s="603">
        <v>148187597.54000002</v>
      </c>
      <c r="HX35" s="603">
        <v>40689140.25</v>
      </c>
      <c r="HY35" s="603">
        <v>10851110.260000009</v>
      </c>
      <c r="HZ35" s="603">
        <v>240421990.60999987</v>
      </c>
      <c r="IA35" s="603">
        <v>42957093.420000017</v>
      </c>
      <c r="IB35" s="603">
        <v>76399537.150000006</v>
      </c>
      <c r="IC35" s="603">
        <v>62541978.439999968</v>
      </c>
      <c r="ID35" s="603">
        <v>61395443.179999985</v>
      </c>
      <c r="IE35" s="603">
        <v>133052885.15999995</v>
      </c>
      <c r="IF35" s="603">
        <v>17178691.649999999</v>
      </c>
      <c r="IG35" s="603">
        <v>205025094.6500001</v>
      </c>
      <c r="IH35" s="603">
        <v>3137165.6800000016</v>
      </c>
      <c r="II35" s="603">
        <v>4347976.1799999988</v>
      </c>
      <c r="IJ35" s="603">
        <v>742328187.30000019</v>
      </c>
      <c r="IK35" s="603">
        <v>14992194.460000014</v>
      </c>
      <c r="IL35" s="603">
        <v>98079177.669999987</v>
      </c>
      <c r="IM35" s="603">
        <v>127088779.03000008</v>
      </c>
      <c r="IN35" s="603">
        <v>78348671.160000011</v>
      </c>
      <c r="IO35" s="603">
        <v>115477895.34999999</v>
      </c>
      <c r="IP35" s="603">
        <v>27550442.770000007</v>
      </c>
      <c r="IQ35" s="603">
        <v>30472026.739999976</v>
      </c>
      <c r="IR35" s="603">
        <v>28080468.039999999</v>
      </c>
      <c r="IS35" s="603">
        <v>37070340.167000011</v>
      </c>
      <c r="IT35" s="603">
        <v>107336781.67</v>
      </c>
      <c r="IU35" s="603">
        <v>1023449691.3600008</v>
      </c>
      <c r="IV35" s="603">
        <v>187183779.05999997</v>
      </c>
      <c r="IW35" s="603">
        <v>279936471.18000001</v>
      </c>
      <c r="IX35" s="603">
        <v>104857281.07000001</v>
      </c>
      <c r="IY35" s="603">
        <v>95822357.549999982</v>
      </c>
      <c r="IZ35" s="603">
        <v>29480059.330000002</v>
      </c>
      <c r="JA35" s="603">
        <v>14455629.76999999</v>
      </c>
      <c r="JB35" s="603">
        <v>26311163.089999981</v>
      </c>
      <c r="JC35" s="603">
        <v>22528390.610000003</v>
      </c>
      <c r="JD35" s="603">
        <v>45609690.739999995</v>
      </c>
      <c r="JE35" s="603">
        <v>100263482.69999999</v>
      </c>
      <c r="JF35" s="603">
        <v>17705305.089999989</v>
      </c>
      <c r="JG35" s="603">
        <v>241199659.68000013</v>
      </c>
      <c r="JH35" s="603">
        <v>55770831.669999987</v>
      </c>
      <c r="JI35" s="603">
        <v>17245865.399999999</v>
      </c>
      <c r="JJ35" s="603">
        <v>5813942.7999999952</v>
      </c>
      <c r="JK35" s="603">
        <v>23211107.780000012</v>
      </c>
      <c r="JL35" s="603">
        <v>58896041.659999996</v>
      </c>
      <c r="JM35" s="603">
        <v>306325348.56999969</v>
      </c>
      <c r="JN35" s="603">
        <v>185315309.66999999</v>
      </c>
      <c r="JO35" s="603">
        <v>118512457.03000006</v>
      </c>
      <c r="JP35" s="603">
        <v>176033130.50999999</v>
      </c>
      <c r="JQ35" s="603">
        <v>32258815.399999999</v>
      </c>
      <c r="JR35" s="603">
        <v>180238746.50000003</v>
      </c>
      <c r="JS35" s="603">
        <v>36868724.159999982</v>
      </c>
      <c r="JT35" s="603">
        <v>1038671117.7500002</v>
      </c>
      <c r="JU35" s="603">
        <v>662536005.80000007</v>
      </c>
      <c r="JV35" s="603">
        <v>86257343.365999952</v>
      </c>
      <c r="JW35" s="603">
        <v>21520719.140000004</v>
      </c>
      <c r="JX35" s="603">
        <v>77176691.700000003</v>
      </c>
      <c r="JY35" s="603">
        <v>14468249.569999998</v>
      </c>
      <c r="JZ35" s="603">
        <v>74541922.720000029</v>
      </c>
      <c r="KA35" s="603">
        <v>83560443.409999982</v>
      </c>
      <c r="KB35" s="603">
        <v>37165690.410000004</v>
      </c>
      <c r="KC35" s="603">
        <v>34419596.73999998</v>
      </c>
      <c r="KD35" s="603">
        <v>70949736.019999996</v>
      </c>
      <c r="KE35" s="603">
        <v>65525449.310000017</v>
      </c>
      <c r="KF35" s="603">
        <v>1843927.0099999993</v>
      </c>
      <c r="KG35" s="603">
        <v>14662471.380000001</v>
      </c>
      <c r="KH35" s="603">
        <v>32252697.07</v>
      </c>
      <c r="KI35" s="603">
        <v>19586104.890000004</v>
      </c>
      <c r="KJ35" s="603">
        <v>1183982905.9300005</v>
      </c>
      <c r="KK35" s="603">
        <v>91106093.86999996</v>
      </c>
      <c r="KL35" s="603">
        <v>88664939.670000002</v>
      </c>
      <c r="KM35" s="603">
        <v>96717813.36999999</v>
      </c>
      <c r="KN35" s="603">
        <v>181944869.94999999</v>
      </c>
      <c r="KO35" s="603">
        <v>140276919.45999995</v>
      </c>
      <c r="KP35" s="603">
        <v>22383593.109999985</v>
      </c>
      <c r="KQ35" s="603">
        <v>150843598.04999995</v>
      </c>
      <c r="KR35" s="603">
        <v>108567861.34</v>
      </c>
      <c r="KS35" s="603">
        <v>181593352.96999985</v>
      </c>
      <c r="KT35" s="603">
        <v>68035116.460000008</v>
      </c>
      <c r="KU35" s="603">
        <v>62704629.890000023</v>
      </c>
      <c r="KV35" s="603">
        <v>230467157.33999991</v>
      </c>
      <c r="KW35" s="603">
        <v>33740553.270000003</v>
      </c>
      <c r="KX35" s="603">
        <v>160706990.16999996</v>
      </c>
      <c r="KY35" s="603">
        <v>706420941.60000002</v>
      </c>
      <c r="KZ35" s="603">
        <v>214783506.49000004</v>
      </c>
      <c r="LA35" s="603">
        <v>872300236.45000064</v>
      </c>
      <c r="LB35" s="603">
        <v>148729079.00999993</v>
      </c>
      <c r="LC35" s="603">
        <v>82175968.519999996</v>
      </c>
      <c r="LD35" s="603">
        <v>154090254.61999989</v>
      </c>
      <c r="LE35" s="603">
        <v>152390669.09</v>
      </c>
      <c r="LF35" s="603">
        <v>158345430.45000005</v>
      </c>
      <c r="LG35" s="603">
        <v>111931859.12000003</v>
      </c>
      <c r="LH35" s="603">
        <v>131343213.62999995</v>
      </c>
      <c r="LI35" s="603">
        <v>1744747423.2800009</v>
      </c>
      <c r="LJ35" s="603">
        <v>217033870.05999994</v>
      </c>
      <c r="LK35" s="603">
        <v>653326437.31999981</v>
      </c>
      <c r="LL35" s="603">
        <v>474845624.10000008</v>
      </c>
      <c r="LM35" s="603">
        <v>65814938.889999963</v>
      </c>
      <c r="LN35" s="603">
        <v>44114530.110000007</v>
      </c>
      <c r="LO35" s="603">
        <v>18071272.479999993</v>
      </c>
      <c r="LP35" s="603">
        <v>76572866.430000022</v>
      </c>
      <c r="LQ35" s="603">
        <v>7693426.7299999986</v>
      </c>
      <c r="LR35" s="603">
        <v>49784828.400000006</v>
      </c>
      <c r="LS35" s="603">
        <v>25176543.490000006</v>
      </c>
      <c r="LT35" s="603">
        <v>270020473.38</v>
      </c>
      <c r="LU35" s="603">
        <v>99605950.470000014</v>
      </c>
      <c r="LV35" s="603">
        <v>71095707.060000017</v>
      </c>
      <c r="LW35" s="603">
        <v>2384542754.4199982</v>
      </c>
      <c r="LX35" s="603">
        <v>704189995.81999993</v>
      </c>
      <c r="LY35" s="603">
        <v>1193218128.5599999</v>
      </c>
      <c r="LZ35" s="603">
        <v>362501557.49999982</v>
      </c>
      <c r="MA35" s="603">
        <v>68081084.839999989</v>
      </c>
      <c r="MB35" s="603">
        <v>219344497.53999993</v>
      </c>
      <c r="MC35" s="603">
        <v>109476591.55000003</v>
      </c>
      <c r="MD35" s="603">
        <v>139753028.0999999</v>
      </c>
      <c r="ME35" s="603">
        <v>125889074.43000001</v>
      </c>
      <c r="MF35" s="603">
        <v>266361328.34999996</v>
      </c>
      <c r="MG35" s="603">
        <v>140828032.32999992</v>
      </c>
      <c r="MH35" s="603">
        <v>73357724.699999988</v>
      </c>
      <c r="MI35" s="603">
        <v>899962611.27000022</v>
      </c>
      <c r="MJ35" s="603">
        <v>73873319.220000014</v>
      </c>
      <c r="MK35" s="603">
        <v>54126004.251999997</v>
      </c>
      <c r="ML35" s="603">
        <v>38882796.620000027</v>
      </c>
      <c r="MM35" s="603">
        <v>55267158.390000008</v>
      </c>
      <c r="MN35" s="603">
        <v>101138611.27000003</v>
      </c>
      <c r="MO35" s="603">
        <v>20642558.470000003</v>
      </c>
      <c r="MP35" s="603">
        <v>55174784.93999999</v>
      </c>
      <c r="MQ35" s="603">
        <v>75883011.560000017</v>
      </c>
      <c r="MR35" s="603">
        <v>40166294.129999995</v>
      </c>
      <c r="MS35" s="603">
        <v>52590664.87999998</v>
      </c>
      <c r="MT35" s="603">
        <v>52969865.489999987</v>
      </c>
      <c r="MU35" s="603">
        <v>656060917.08000016</v>
      </c>
      <c r="MV35" s="603">
        <v>64651420.660000034</v>
      </c>
      <c r="MW35" s="603">
        <v>238641615.93000007</v>
      </c>
      <c r="MX35" s="603">
        <v>188666407.68000001</v>
      </c>
      <c r="MY35" s="603">
        <v>136143078.70999998</v>
      </c>
      <c r="MZ35" s="603">
        <v>170073702.45999995</v>
      </c>
      <c r="NA35" s="603">
        <v>538000094.28000009</v>
      </c>
      <c r="NB35" s="603">
        <v>164703609.63999999</v>
      </c>
      <c r="NC35" s="603">
        <v>265985666.09999985</v>
      </c>
      <c r="ND35" s="603">
        <v>26274378.640000008</v>
      </c>
      <c r="NE35" s="603">
        <v>39306150.689999998</v>
      </c>
      <c r="NF35" s="603">
        <v>2481859873.8200026</v>
      </c>
      <c r="NG35" s="603">
        <v>673860548.18000019</v>
      </c>
      <c r="NH35" s="603">
        <v>58905994.970000014</v>
      </c>
      <c r="NI35" s="603">
        <v>1160337212.6399994</v>
      </c>
      <c r="NJ35" s="603">
        <v>76842624.590000018</v>
      </c>
      <c r="NK35" s="603">
        <v>166050758.03999999</v>
      </c>
      <c r="NL35" s="603">
        <v>546859575.3299998</v>
      </c>
      <c r="NM35" s="603">
        <v>439716783.34999985</v>
      </c>
      <c r="NN35" s="603">
        <v>31844691.490000006</v>
      </c>
      <c r="NO35" s="603">
        <v>336867944.83000004</v>
      </c>
      <c r="NP35" s="603">
        <v>185444295.80999997</v>
      </c>
      <c r="NQ35" s="603">
        <v>90323171.769999936</v>
      </c>
      <c r="NR35" s="603">
        <v>400501115.14000022</v>
      </c>
      <c r="NS35" s="603">
        <v>72228303.549999997</v>
      </c>
      <c r="NT35" s="603">
        <v>51270489.940000013</v>
      </c>
      <c r="NU35" s="603">
        <v>95594430.890000015</v>
      </c>
      <c r="NV35" s="603">
        <v>58593942.70000001</v>
      </c>
      <c r="NW35" s="603">
        <v>13202919.889999997</v>
      </c>
      <c r="NX35" s="603">
        <v>25715288.199999992</v>
      </c>
      <c r="NY35" s="603">
        <v>923340369.39000034</v>
      </c>
      <c r="NZ35" s="603">
        <v>671758401.58000016</v>
      </c>
      <c r="OA35" s="603">
        <v>122654273.64</v>
      </c>
      <c r="OB35" s="603">
        <v>13228504.330000006</v>
      </c>
      <c r="OC35" s="603">
        <v>30592329.490000013</v>
      </c>
      <c r="OD35" s="603">
        <v>106721368.77000001</v>
      </c>
      <c r="OE35" s="603">
        <v>14706844.720000008</v>
      </c>
      <c r="OF35" s="603">
        <v>1487592718.1300001</v>
      </c>
      <c r="OG35" s="603">
        <v>98002330.110000059</v>
      </c>
      <c r="OH35" s="603">
        <v>77247334.610000044</v>
      </c>
      <c r="OI35" s="603">
        <v>553006076.99000013</v>
      </c>
      <c r="OJ35" s="603">
        <v>51537954.659999996</v>
      </c>
      <c r="OK35" s="603">
        <v>210932246.33999994</v>
      </c>
      <c r="OL35" s="603">
        <v>345241596.08000022</v>
      </c>
      <c r="OM35" s="603">
        <v>44462101.829999983</v>
      </c>
      <c r="ON35" s="603">
        <v>155017467.10000002</v>
      </c>
      <c r="OO35" s="603">
        <v>1169475793.1399989</v>
      </c>
      <c r="OP35" s="603">
        <v>353293142.85999984</v>
      </c>
      <c r="OQ35" s="603">
        <v>855469250.28999972</v>
      </c>
      <c r="OR35" s="603">
        <v>192588128.18999991</v>
      </c>
      <c r="OS35" s="603">
        <v>22086074.069999997</v>
      </c>
      <c r="OT35" s="603">
        <v>88921548.459999993</v>
      </c>
      <c r="OU35" s="603">
        <v>1010490903.970001</v>
      </c>
      <c r="OV35" s="603">
        <v>73483720.650000006</v>
      </c>
      <c r="OW35" s="603">
        <v>138367697.39999998</v>
      </c>
      <c r="OX35" s="603">
        <v>141729616.10000005</v>
      </c>
      <c r="OY35" s="603">
        <v>132153443.75000003</v>
      </c>
      <c r="OZ35" s="603">
        <v>589619101.70999968</v>
      </c>
      <c r="PA35" s="603">
        <v>61062507.859999992</v>
      </c>
      <c r="PB35" s="603">
        <v>71745525.670000032</v>
      </c>
      <c r="PC35" s="603">
        <v>77637468.889999971</v>
      </c>
      <c r="PD35" s="603">
        <v>566205692.75999987</v>
      </c>
      <c r="PE35" s="603">
        <v>26135190.460000008</v>
      </c>
      <c r="PF35" s="603">
        <v>49170569.210000046</v>
      </c>
      <c r="PG35" s="603">
        <v>13270215.529999992</v>
      </c>
      <c r="PH35" s="603">
        <v>72291118.50999999</v>
      </c>
      <c r="PI35" s="603">
        <v>156904823.84999993</v>
      </c>
      <c r="PJ35" s="603">
        <v>31930697.120000001</v>
      </c>
      <c r="PK35" s="603">
        <v>29574995.789999988</v>
      </c>
      <c r="PL35" s="603">
        <v>42323388.929999985</v>
      </c>
      <c r="PM35" s="603">
        <v>31037362.329999983</v>
      </c>
      <c r="PN35" s="603">
        <v>113472651.17999999</v>
      </c>
      <c r="PO35" s="603">
        <v>97240791.320000052</v>
      </c>
      <c r="PP35" s="603">
        <v>27376744.340000007</v>
      </c>
      <c r="PQ35" s="603">
        <v>144014344.63999996</v>
      </c>
      <c r="PR35" s="603">
        <v>17346121.979999997</v>
      </c>
      <c r="PS35" s="603">
        <v>37794248.739999995</v>
      </c>
      <c r="PT35" s="603">
        <v>22922131.32</v>
      </c>
      <c r="PU35" s="603">
        <v>38564641.010000013</v>
      </c>
      <c r="PV35" s="603">
        <v>494024106.13999975</v>
      </c>
      <c r="PW35" s="603">
        <v>19814500.370000005</v>
      </c>
      <c r="PX35" s="603">
        <v>23291012.769999996</v>
      </c>
      <c r="PY35" s="603">
        <v>107587464.63999996</v>
      </c>
      <c r="PZ35" s="603">
        <v>377645407.27999997</v>
      </c>
      <c r="QA35" s="603">
        <v>45003380.950000033</v>
      </c>
      <c r="QB35" s="603">
        <v>85051777.759999946</v>
      </c>
      <c r="QC35" s="603">
        <v>52832886.369999997</v>
      </c>
      <c r="QD35" s="603">
        <v>185099519.26000002</v>
      </c>
      <c r="QE35" s="603">
        <v>10237107.530000001</v>
      </c>
      <c r="QF35" s="603">
        <v>224343705.47000003</v>
      </c>
      <c r="QG35" s="603">
        <v>35310887.130000018</v>
      </c>
      <c r="QH35" s="603">
        <v>44237005.020000011</v>
      </c>
      <c r="QI35" s="603">
        <v>113929288.16000001</v>
      </c>
      <c r="QJ35" s="603">
        <v>34320589.629999988</v>
      </c>
      <c r="QK35" s="603">
        <v>71593752.710000023</v>
      </c>
      <c r="QL35" s="603">
        <v>18529981.330000002</v>
      </c>
      <c r="QM35" s="603">
        <v>12471997.759999994</v>
      </c>
      <c r="QN35" s="603">
        <v>-213007.19000000172</v>
      </c>
      <c r="QO35" s="603">
        <v>110693271.80000006</v>
      </c>
      <c r="QP35" s="603">
        <v>149491496.82999998</v>
      </c>
      <c r="QQ35" s="603">
        <v>13896539.319999991</v>
      </c>
      <c r="QR35" s="603">
        <v>15729908.399999991</v>
      </c>
      <c r="QS35" s="603">
        <v>5329837.7699999996</v>
      </c>
      <c r="QT35" s="603">
        <v>21330240.890000001</v>
      </c>
      <c r="QU35" s="603">
        <v>17713089.270000003</v>
      </c>
      <c r="QV35" s="603">
        <v>790839373.56000006</v>
      </c>
      <c r="QW35" s="603">
        <v>19779121.91</v>
      </c>
      <c r="QX35" s="603">
        <v>204759442.84999996</v>
      </c>
      <c r="QY35" s="603">
        <v>64787718.769999981</v>
      </c>
      <c r="QZ35" s="603">
        <v>63485083.859999962</v>
      </c>
      <c r="RA35" s="603">
        <v>228231889.50999993</v>
      </c>
      <c r="RB35" s="603">
        <v>29002727.080000006</v>
      </c>
      <c r="RC35" s="603">
        <v>147955002.24000001</v>
      </c>
      <c r="RD35" s="603">
        <v>210825965.15999997</v>
      </c>
      <c r="RE35" s="603">
        <v>32966721.889999993</v>
      </c>
      <c r="RF35" s="603">
        <v>29848911.159999993</v>
      </c>
      <c r="RG35" s="603">
        <v>82038895.289999977</v>
      </c>
      <c r="RH35" s="603">
        <v>30838760.200000018</v>
      </c>
      <c r="RI35" s="603">
        <v>1590389251.5299997</v>
      </c>
      <c r="RJ35" s="603">
        <v>121535278.50999993</v>
      </c>
      <c r="RK35" s="603">
        <v>68909500.739999995</v>
      </c>
      <c r="RL35" s="603">
        <v>96870658.419999987</v>
      </c>
      <c r="RM35" s="603">
        <v>48966067.680000015</v>
      </c>
      <c r="RN35" s="603">
        <v>100606987.96999995</v>
      </c>
      <c r="RO35" s="603">
        <v>102426358.88000003</v>
      </c>
      <c r="RP35" s="603">
        <v>84713755.929999977</v>
      </c>
      <c r="RQ35" s="603">
        <v>87250427.350000009</v>
      </c>
      <c r="RR35" s="603">
        <v>72842912.589999974</v>
      </c>
      <c r="RS35" s="603">
        <v>236518604.52999991</v>
      </c>
      <c r="RT35" s="603">
        <v>28307102.170000006</v>
      </c>
      <c r="RU35" s="603">
        <v>53771086.820000015</v>
      </c>
      <c r="RV35" s="603">
        <v>81217887.179999992</v>
      </c>
      <c r="RW35" s="603">
        <v>17525417.069999997</v>
      </c>
      <c r="RX35" s="603">
        <v>43628414.530000001</v>
      </c>
      <c r="RY35" s="603">
        <v>62289427.280000009</v>
      </c>
      <c r="RZ35" s="603">
        <v>51578383.190000013</v>
      </c>
      <c r="SA35" s="603">
        <v>15644249.259999998</v>
      </c>
      <c r="SB35" s="603">
        <v>46155292.340000004</v>
      </c>
      <c r="SC35" s="603">
        <v>222399917.68000004</v>
      </c>
      <c r="SD35" s="603">
        <v>64974388.979999989</v>
      </c>
      <c r="SE35" s="603">
        <v>63546571.969999991</v>
      </c>
      <c r="SF35" s="603">
        <v>43071050.250000007</v>
      </c>
      <c r="SG35" s="603">
        <v>24203624.799999993</v>
      </c>
      <c r="SH35" s="603">
        <v>19072902.390000008</v>
      </c>
      <c r="SI35" s="603">
        <v>62532728.400000021</v>
      </c>
      <c r="SJ35" s="603">
        <v>76303358.730000019</v>
      </c>
      <c r="SK35" s="603">
        <v>52242721.660000004</v>
      </c>
      <c r="SL35" s="603">
        <v>63471014.799999982</v>
      </c>
      <c r="SM35" s="603">
        <v>2813754.2000000156</v>
      </c>
      <c r="SN35" s="603">
        <v>5978206.6700000009</v>
      </c>
      <c r="SO35" s="603">
        <v>202763502.82999995</v>
      </c>
      <c r="SP35" s="603">
        <v>46138400.910000004</v>
      </c>
      <c r="SQ35" s="603">
        <v>29634092.139999993</v>
      </c>
      <c r="SR35" s="603">
        <v>92848732.090000033</v>
      </c>
      <c r="SS35" s="603">
        <v>46821184.630000003</v>
      </c>
      <c r="ST35" s="603">
        <v>40209720.180000037</v>
      </c>
      <c r="SU35" s="603">
        <v>42689825.840000018</v>
      </c>
      <c r="SV35" s="603">
        <v>9250794.5700000022</v>
      </c>
      <c r="SW35" s="603">
        <v>209217590.54000008</v>
      </c>
      <c r="SX35" s="603">
        <v>57063279.660000034</v>
      </c>
      <c r="SY35" s="603">
        <v>20623180.710000005</v>
      </c>
      <c r="SZ35" s="603">
        <v>27560206.570000008</v>
      </c>
      <c r="TA35" s="603">
        <v>6957636.1799999978</v>
      </c>
      <c r="TB35" s="603">
        <v>21267930.759999998</v>
      </c>
      <c r="TC35" s="603">
        <v>29122551.250000007</v>
      </c>
      <c r="TD35" s="603">
        <v>9482522.2899999842</v>
      </c>
      <c r="TE35" s="603">
        <v>18000820.039999995</v>
      </c>
      <c r="TF35" s="603">
        <v>13097543.87000001</v>
      </c>
      <c r="TG35" s="603">
        <v>9940401.0399999991</v>
      </c>
      <c r="TH35" s="603">
        <v>14486677.52999999</v>
      </c>
      <c r="TI35" s="603">
        <v>54565487.759999983</v>
      </c>
      <c r="TJ35" s="603">
        <v>17502629.34</v>
      </c>
      <c r="TK35" s="603">
        <v>459173832.8900001</v>
      </c>
      <c r="TL35" s="603">
        <v>54165610.949999996</v>
      </c>
      <c r="TM35" s="603">
        <v>36948200.630000018</v>
      </c>
      <c r="TN35" s="603">
        <v>51673668.849999987</v>
      </c>
      <c r="TO35" s="603">
        <v>38231172.539999984</v>
      </c>
      <c r="TP35" s="603">
        <v>27022429.479999982</v>
      </c>
      <c r="TQ35" s="603">
        <v>18891385.900000006</v>
      </c>
      <c r="TR35" s="603">
        <v>79965247.889999941</v>
      </c>
      <c r="TS35" s="603">
        <v>51791996.729999997</v>
      </c>
      <c r="TT35" s="603">
        <v>13527380.849999998</v>
      </c>
      <c r="TU35" s="603">
        <v>12973567.870000003</v>
      </c>
      <c r="TV35" s="603">
        <v>43008873.93</v>
      </c>
      <c r="TW35" s="603">
        <v>16383748.579999993</v>
      </c>
      <c r="TX35" s="603">
        <v>37920457.099999994</v>
      </c>
      <c r="TY35" s="603">
        <v>19407835.940000013</v>
      </c>
      <c r="TZ35" s="603">
        <v>54126420.690000013</v>
      </c>
      <c r="UA35" s="603">
        <v>260267026.83000016</v>
      </c>
      <c r="UB35" s="603">
        <v>58897891.920000002</v>
      </c>
      <c r="UC35" s="603">
        <v>718023730.12999952</v>
      </c>
      <c r="UD35" s="603">
        <v>64880579.829999976</v>
      </c>
      <c r="UE35" s="603">
        <v>4739386.0299999947</v>
      </c>
      <c r="UF35" s="603">
        <v>21435934.320000038</v>
      </c>
      <c r="UG35" s="603">
        <v>27381641.250000056</v>
      </c>
      <c r="UH35" s="603">
        <v>29851534.300000001</v>
      </c>
      <c r="UI35" s="603">
        <v>1341285.3699999994</v>
      </c>
      <c r="UJ35" s="603">
        <v>28469056.109999999</v>
      </c>
      <c r="UK35" s="603">
        <v>21374200.109999996</v>
      </c>
      <c r="UL35" s="603">
        <v>441990531.26999998</v>
      </c>
      <c r="UM35" s="603">
        <v>53551001.050000019</v>
      </c>
      <c r="UN35" s="603">
        <v>43347825.49000001</v>
      </c>
      <c r="UO35" s="603">
        <v>43267240.610000029</v>
      </c>
      <c r="UP35" s="603">
        <v>44355101.969999991</v>
      </c>
      <c r="UQ35" s="603">
        <v>29175662.569999993</v>
      </c>
      <c r="UR35" s="603">
        <v>1833603660.2599981</v>
      </c>
      <c r="US35" s="603">
        <v>10821717.759999983</v>
      </c>
      <c r="UT35" s="603">
        <v>5601911.4100000011</v>
      </c>
      <c r="UU35" s="603">
        <v>168612796.76999989</v>
      </c>
      <c r="UV35" s="603">
        <v>24429996.690000009</v>
      </c>
      <c r="UW35" s="603">
        <v>6594901.6900000032</v>
      </c>
      <c r="UX35" s="603">
        <v>26506599.95000001</v>
      </c>
      <c r="UY35" s="603">
        <v>8036219.4200000083</v>
      </c>
      <c r="UZ35" s="603">
        <v>5102297.6199999992</v>
      </c>
      <c r="VA35" s="603">
        <v>38499585.110000014</v>
      </c>
      <c r="VB35" s="603">
        <v>42823322.889999986</v>
      </c>
      <c r="VC35" s="603">
        <v>20776413.709999993</v>
      </c>
      <c r="VD35" s="603">
        <v>67963375.820000023</v>
      </c>
      <c r="VE35" s="603">
        <v>63035627.030000046</v>
      </c>
      <c r="VF35" s="603">
        <v>10135267.410000004</v>
      </c>
      <c r="VG35" s="603">
        <v>10455761.400000004</v>
      </c>
      <c r="VH35" s="603">
        <v>17396948.510000005</v>
      </c>
      <c r="VI35" s="603">
        <v>3616950.0200000009</v>
      </c>
      <c r="VJ35" s="603">
        <v>25157376.330000043</v>
      </c>
      <c r="VK35" s="603">
        <v>8156847.8800000064</v>
      </c>
      <c r="VL35" s="603">
        <v>22806479.449999999</v>
      </c>
      <c r="VM35" s="603">
        <v>28623787.179999996</v>
      </c>
      <c r="VN35" s="603">
        <v>230178772.68999991</v>
      </c>
      <c r="VO35" s="603">
        <v>45377974.620000012</v>
      </c>
      <c r="VP35" s="603">
        <v>66380681.179999948</v>
      </c>
      <c r="VQ35" s="603">
        <v>73733081.690000013</v>
      </c>
      <c r="VR35" s="603">
        <v>73653316.850000024</v>
      </c>
      <c r="VS35" s="603">
        <v>45374236.669999979</v>
      </c>
      <c r="VT35" s="603">
        <v>58611376.030000001</v>
      </c>
      <c r="VU35" s="603">
        <v>24914467.220000017</v>
      </c>
      <c r="VV35" s="603">
        <v>61039817.600000024</v>
      </c>
      <c r="VW35" s="603">
        <v>186661862.9900001</v>
      </c>
      <c r="VX35" s="603">
        <v>56261778.040000007</v>
      </c>
      <c r="VY35" s="603">
        <v>192471719.28999999</v>
      </c>
      <c r="VZ35" s="603">
        <v>37992829.319999993</v>
      </c>
      <c r="WA35" s="603">
        <v>63185766.079999998</v>
      </c>
      <c r="WB35" s="603">
        <v>15095514.15000001</v>
      </c>
      <c r="WC35" s="603">
        <v>3584037011.9499993</v>
      </c>
      <c r="WD35" s="603">
        <v>101357840.53999998</v>
      </c>
      <c r="WE35" s="603">
        <v>99743114.210000023</v>
      </c>
      <c r="WF35" s="603">
        <v>126207298.12</v>
      </c>
      <c r="WG35" s="603">
        <v>60293339.24000001</v>
      </c>
      <c r="WH35" s="603">
        <v>29682559.530000005</v>
      </c>
      <c r="WI35" s="603">
        <v>59007118.51000002</v>
      </c>
      <c r="WJ35" s="603">
        <v>76500328.980000034</v>
      </c>
      <c r="WK35" s="603">
        <v>81508923.450000033</v>
      </c>
      <c r="WL35" s="603">
        <v>68523009.60999997</v>
      </c>
      <c r="WM35" s="603">
        <v>17023831.310000002</v>
      </c>
      <c r="WN35" s="603">
        <v>49570455.81000001</v>
      </c>
      <c r="WO35" s="603">
        <v>89763386.200000003</v>
      </c>
      <c r="WP35" s="603">
        <v>152124770.84399995</v>
      </c>
      <c r="WQ35" s="603">
        <v>202247358.82000011</v>
      </c>
      <c r="WR35" s="603">
        <v>119604187.84999996</v>
      </c>
      <c r="WS35" s="603">
        <v>39590525.240000017</v>
      </c>
      <c r="WT35" s="603">
        <v>133240821.75999999</v>
      </c>
      <c r="WU35" s="603">
        <v>52290865.820000008</v>
      </c>
      <c r="WV35" s="603">
        <v>122518389.11999993</v>
      </c>
      <c r="WW35" s="603">
        <v>184710196.59999979</v>
      </c>
      <c r="WX35" s="603">
        <v>33601499.599999994</v>
      </c>
      <c r="WY35" s="603">
        <v>36303218.339999981</v>
      </c>
      <c r="WZ35" s="603">
        <v>60839538.679999992</v>
      </c>
      <c r="XA35" s="603">
        <v>48928619.276800022</v>
      </c>
      <c r="XB35" s="603">
        <v>19245875.850000009</v>
      </c>
      <c r="XC35" s="603">
        <v>13238083.989999998</v>
      </c>
      <c r="XD35" s="603">
        <v>40287418.590000011</v>
      </c>
      <c r="XE35" s="603">
        <v>361035591.77000004</v>
      </c>
      <c r="XF35" s="603">
        <v>29907004.889999993</v>
      </c>
      <c r="XG35" s="603">
        <v>48580427.522900008</v>
      </c>
      <c r="XH35" s="603">
        <v>17228515.420000006</v>
      </c>
      <c r="XI35" s="603">
        <v>20132800.260000002</v>
      </c>
      <c r="XJ35" s="603">
        <v>2060818045.4499996</v>
      </c>
      <c r="XK35" s="603">
        <v>152040634.81</v>
      </c>
      <c r="XL35" s="603">
        <v>157214617.81999999</v>
      </c>
      <c r="XM35" s="603">
        <v>259142825.16999996</v>
      </c>
      <c r="XN35" s="603">
        <v>58803314.350000009</v>
      </c>
      <c r="XO35" s="603">
        <v>79705076.209999949</v>
      </c>
      <c r="XP35" s="603">
        <v>155470570.29999998</v>
      </c>
      <c r="XQ35" s="603">
        <v>136502092.85999992</v>
      </c>
      <c r="XR35" s="603">
        <v>58893056.62000002</v>
      </c>
      <c r="XS35" s="603">
        <v>167369478.76999998</v>
      </c>
      <c r="XT35" s="603">
        <v>157618287.27999994</v>
      </c>
      <c r="XU35" s="603">
        <v>39199294.000000007</v>
      </c>
      <c r="XV35" s="603">
        <v>38124338.130000018</v>
      </c>
      <c r="XW35" s="603">
        <v>91665214.190000042</v>
      </c>
      <c r="XX35" s="603">
        <v>103700453.82000001</v>
      </c>
      <c r="XY35" s="603">
        <v>36711731.140000008</v>
      </c>
      <c r="XZ35" s="603">
        <v>34367496.649999999</v>
      </c>
      <c r="YA35" s="603">
        <v>63871357.789999984</v>
      </c>
      <c r="YB35" s="603">
        <v>24445692.380000003</v>
      </c>
      <c r="YC35" s="603">
        <v>82379657.829999998</v>
      </c>
      <c r="YD35" s="603">
        <v>38600527.619999982</v>
      </c>
      <c r="YE35" s="603">
        <v>84190833.210000008</v>
      </c>
      <c r="YF35" s="603">
        <v>64439151.399999999</v>
      </c>
      <c r="YG35" s="603">
        <v>1209162764.45</v>
      </c>
      <c r="YH35" s="603">
        <v>142945063.04999995</v>
      </c>
      <c r="YI35" s="603">
        <v>208832694.82899994</v>
      </c>
      <c r="YJ35" s="603">
        <v>123549684.14999999</v>
      </c>
      <c r="YK35" s="603">
        <v>621237078.65399992</v>
      </c>
      <c r="YL35" s="603">
        <v>156825115.10000008</v>
      </c>
      <c r="YM35" s="603">
        <v>206957432.63</v>
      </c>
      <c r="YN35" s="603">
        <v>63057669.68999999</v>
      </c>
      <c r="YO35" s="603">
        <v>90388358.559999958</v>
      </c>
      <c r="YP35" s="603">
        <v>164001489.17000008</v>
      </c>
      <c r="YQ35" s="603">
        <v>128334610.93999995</v>
      </c>
      <c r="YR35" s="603">
        <v>94675884.88000001</v>
      </c>
      <c r="YS35" s="603">
        <v>62567589.459999964</v>
      </c>
      <c r="YT35" s="603">
        <v>73278415.60999997</v>
      </c>
      <c r="YU35" s="603">
        <v>116698904.83</v>
      </c>
      <c r="YV35" s="603">
        <v>155130555.03000003</v>
      </c>
      <c r="YW35" s="603">
        <v>78187341.85999997</v>
      </c>
      <c r="YX35" s="603">
        <v>332974459.61000001</v>
      </c>
      <c r="YY35" s="603">
        <v>57744379.869999982</v>
      </c>
      <c r="YZ35" s="603">
        <v>83409496.550000027</v>
      </c>
      <c r="ZA35" s="603">
        <v>65748114.819999993</v>
      </c>
      <c r="ZB35" s="603">
        <v>65574828.270000018</v>
      </c>
      <c r="ZC35" s="603">
        <v>23575062.270000003</v>
      </c>
      <c r="ZD35" s="603">
        <v>30163873.119999986</v>
      </c>
      <c r="ZE35" s="603">
        <v>578701745.69000018</v>
      </c>
      <c r="ZF35" s="603">
        <v>40227619.939999998</v>
      </c>
      <c r="ZG35" s="603">
        <v>88570489.519999981</v>
      </c>
      <c r="ZH35" s="603">
        <v>38966773.87749999</v>
      </c>
      <c r="ZI35" s="603">
        <v>58226916.110000022</v>
      </c>
      <c r="ZJ35" s="603">
        <v>23630097.453799993</v>
      </c>
      <c r="ZK35" s="603">
        <v>32986503.739999998</v>
      </c>
      <c r="ZL35" s="603">
        <v>17597401.340000004</v>
      </c>
      <c r="ZM35" s="603">
        <v>86313394.205999985</v>
      </c>
      <c r="ZN35" s="603">
        <v>752281272.26000047</v>
      </c>
      <c r="ZO35" s="603">
        <v>41489924.079999998</v>
      </c>
      <c r="ZP35" s="603">
        <v>45550267.920000009</v>
      </c>
      <c r="ZQ35" s="603">
        <v>405147548.12</v>
      </c>
      <c r="ZR35" s="603">
        <v>136903131.41</v>
      </c>
      <c r="ZS35" s="603">
        <v>66512757.030000009</v>
      </c>
      <c r="ZT35" s="603">
        <v>36510997.339999989</v>
      </c>
      <c r="ZU35" s="603">
        <v>163983066.18699998</v>
      </c>
      <c r="ZV35" s="603">
        <v>336451512.62999976</v>
      </c>
      <c r="ZW35" s="603">
        <v>21486189.760000039</v>
      </c>
      <c r="ZX35" s="603">
        <v>39454940.70000001</v>
      </c>
      <c r="ZY35" s="603">
        <v>71808975.839999974</v>
      </c>
      <c r="ZZ35" s="603">
        <v>26142040.439999983</v>
      </c>
      <c r="AAA35" s="603">
        <v>64395469.260000028</v>
      </c>
      <c r="AAB35" s="603">
        <v>19962186.569999997</v>
      </c>
      <c r="AAC35" s="603">
        <v>37406087.680000007</v>
      </c>
      <c r="AAD35" s="603">
        <v>47002525.219999991</v>
      </c>
      <c r="AAE35" s="603">
        <v>59812676.470200002</v>
      </c>
      <c r="AAF35" s="603">
        <v>74698934.920000017</v>
      </c>
      <c r="AAG35" s="603">
        <v>66408098.099999957</v>
      </c>
      <c r="AAH35" s="603">
        <v>21673749.249999993</v>
      </c>
      <c r="AAI35" s="603">
        <v>26238065.470000003</v>
      </c>
      <c r="AAJ35" s="603">
        <v>223896646.63000011</v>
      </c>
      <c r="AAK35" s="603">
        <v>20707658.839999989</v>
      </c>
      <c r="AAL35" s="603">
        <v>35298808.859999999</v>
      </c>
      <c r="AAM35" s="603">
        <v>22542625.539999995</v>
      </c>
      <c r="AAN35" s="603">
        <v>41828707.61999999</v>
      </c>
      <c r="AAO35" s="603">
        <v>18187890.579999998</v>
      </c>
      <c r="AAP35" s="603">
        <v>29919735.489999983</v>
      </c>
      <c r="AAQ35" s="603">
        <v>1370422611.3600001</v>
      </c>
      <c r="AAR35" s="603">
        <v>32617252.869999986</v>
      </c>
      <c r="AAS35" s="603">
        <v>65691785.600000001</v>
      </c>
      <c r="AAT35" s="603">
        <v>250616046.10999998</v>
      </c>
      <c r="AAU35" s="603">
        <v>98359498.400000036</v>
      </c>
      <c r="AAV35" s="603">
        <v>112553178.17999999</v>
      </c>
      <c r="AAW35" s="603">
        <v>65726936.189999983</v>
      </c>
      <c r="AAX35" s="603">
        <v>168549796.70999992</v>
      </c>
      <c r="AAY35" s="603">
        <v>195117061.16000015</v>
      </c>
      <c r="AAZ35" s="603">
        <v>29860082.779999986</v>
      </c>
      <c r="ABA35" s="603">
        <v>71532503.420000032</v>
      </c>
      <c r="ABB35" s="603">
        <v>206216594.81999981</v>
      </c>
      <c r="ABC35" s="603">
        <v>146840028.39999998</v>
      </c>
      <c r="ABD35" s="603">
        <v>16011781.209999997</v>
      </c>
      <c r="ABE35" s="603">
        <v>29417991.449999999</v>
      </c>
      <c r="ABF35" s="603">
        <v>59960563.89000003</v>
      </c>
      <c r="ABG35" s="603">
        <v>47322681.50999999</v>
      </c>
      <c r="ABH35" s="603">
        <v>122874786.00999996</v>
      </c>
      <c r="ABI35" s="603">
        <v>39348722.019999981</v>
      </c>
      <c r="ABJ35" s="603">
        <v>239832745.06999996</v>
      </c>
      <c r="ABK35" s="603">
        <v>186972765.80999985</v>
      </c>
      <c r="ABL35" s="603">
        <v>56977005.719999984</v>
      </c>
      <c r="ABM35" s="603">
        <v>33460527.469999995</v>
      </c>
      <c r="ABN35" s="603">
        <v>16893126.940000001</v>
      </c>
      <c r="ABO35" s="603">
        <v>69353587.309999973</v>
      </c>
      <c r="ABP35" s="603">
        <v>26624924.68</v>
      </c>
      <c r="ABQ35" s="603">
        <v>635182532.88999963</v>
      </c>
      <c r="ABR35" s="603">
        <v>114081278.71000004</v>
      </c>
      <c r="ABS35" s="603">
        <v>88577843.280000016</v>
      </c>
      <c r="ABT35" s="603">
        <v>174479787.54000005</v>
      </c>
      <c r="ABU35" s="603">
        <v>172543939.27000001</v>
      </c>
      <c r="ABV35" s="603">
        <v>144514861.01000002</v>
      </c>
      <c r="ABW35" s="603">
        <v>62017985.119999997</v>
      </c>
      <c r="ABX35" s="603">
        <v>71847650.439999968</v>
      </c>
      <c r="ABY35" s="603">
        <v>45419732.720000014</v>
      </c>
      <c r="ABZ35" s="603">
        <v>433057913.09499985</v>
      </c>
      <c r="ACA35" s="603">
        <v>63971380.440000027</v>
      </c>
      <c r="ACB35" s="603">
        <v>92632756.070000038</v>
      </c>
      <c r="ACC35" s="603">
        <v>38416589.789999992</v>
      </c>
      <c r="ACD35" s="603">
        <v>44356702.980000004</v>
      </c>
      <c r="ACE35" s="603">
        <v>165215333.83000004</v>
      </c>
      <c r="ACF35" s="603">
        <v>74486385.519999996</v>
      </c>
      <c r="ACG35" s="603">
        <v>66214391.409999982</v>
      </c>
      <c r="ACH35" s="603">
        <v>32218546.759999983</v>
      </c>
      <c r="ACI35" s="603">
        <v>215719485.20000002</v>
      </c>
      <c r="ACJ35" s="603">
        <v>64619906.980000004</v>
      </c>
      <c r="ACK35" s="603">
        <v>1599658183.24</v>
      </c>
      <c r="ACL35" s="603">
        <v>51039039.370000012</v>
      </c>
      <c r="ACM35" s="603">
        <v>48604683.850000001</v>
      </c>
      <c r="ACN35" s="603">
        <v>130203921.53000005</v>
      </c>
      <c r="ACO35" s="603">
        <v>43636631.749999985</v>
      </c>
      <c r="ACP35" s="603">
        <v>-3795898.3900000025</v>
      </c>
      <c r="ACQ35" s="603">
        <v>59246142.569999985</v>
      </c>
      <c r="ACR35" s="603">
        <v>430016713.63999987</v>
      </c>
      <c r="ACS35" s="603">
        <v>433185896.54999983</v>
      </c>
      <c r="ACT35" s="603">
        <v>21075615.209999993</v>
      </c>
      <c r="ACU35" s="603">
        <v>118981598.57999997</v>
      </c>
      <c r="ACV35" s="603">
        <v>106523577.30000006</v>
      </c>
      <c r="ACW35" s="603">
        <v>101696119.77000003</v>
      </c>
      <c r="ACX35" s="603">
        <v>681743977.41000009</v>
      </c>
      <c r="ACY35" s="603">
        <v>33642744.019999996</v>
      </c>
      <c r="ACZ35" s="603">
        <v>85410440.690000013</v>
      </c>
      <c r="ADA35" s="603">
        <v>56399322.169999994</v>
      </c>
      <c r="ADB35" s="603">
        <v>12067604.820000004</v>
      </c>
      <c r="ADC35" s="603">
        <v>13308223.480000002</v>
      </c>
      <c r="ADD35" s="603">
        <v>25274163.979999993</v>
      </c>
      <c r="ADE35" s="603">
        <v>28032673.719999988</v>
      </c>
      <c r="ADF35" s="603">
        <v>51427196.829999998</v>
      </c>
      <c r="ADG35" s="603">
        <v>105662350.91</v>
      </c>
      <c r="ADH35" s="603">
        <v>147867419.38999999</v>
      </c>
      <c r="ADI35" s="603">
        <v>145687033.99000004</v>
      </c>
      <c r="ADJ35" s="603">
        <v>41995026.630000003</v>
      </c>
      <c r="ADK35" s="603">
        <v>21935641.148000006</v>
      </c>
      <c r="ADL35" s="603">
        <v>36790360.160000019</v>
      </c>
      <c r="ADM35" s="603">
        <v>11964955.470000001</v>
      </c>
      <c r="ADN35" s="603">
        <v>48339426.729999989</v>
      </c>
      <c r="ADO35" s="603">
        <v>55052448.32</v>
      </c>
      <c r="ADP35" s="603">
        <v>64714502.239999965</v>
      </c>
      <c r="ADQ35" s="603">
        <v>798852947.71999931</v>
      </c>
      <c r="ADR35" s="603">
        <v>156132154.68000004</v>
      </c>
      <c r="ADS35" s="603">
        <v>102712338.34999998</v>
      </c>
      <c r="ADT35" s="603">
        <v>109676960.95999999</v>
      </c>
      <c r="ADU35" s="603">
        <v>3747744.3200000864</v>
      </c>
      <c r="ADV35" s="603">
        <v>11198233.200000001</v>
      </c>
      <c r="ADW35" s="603">
        <v>35278760.089999989</v>
      </c>
      <c r="ADX35" s="603">
        <v>60337683.359999985</v>
      </c>
      <c r="ADY35" s="603">
        <v>835266.04999999958</v>
      </c>
      <c r="ADZ35" s="603">
        <v>25287022.230000008</v>
      </c>
      <c r="AEA35" s="603">
        <v>820916974.01999962</v>
      </c>
      <c r="AEB35" s="603">
        <v>237530656.31999981</v>
      </c>
      <c r="AEC35" s="603">
        <v>126620466.63000001</v>
      </c>
      <c r="AED35" s="603">
        <v>64950428.509999938</v>
      </c>
      <c r="AEE35" s="603">
        <v>71342822.25</v>
      </c>
      <c r="AEF35" s="603">
        <v>79774982.51700002</v>
      </c>
      <c r="AEG35" s="603">
        <v>90412495.38000004</v>
      </c>
      <c r="AEH35" s="603">
        <v>26543141.340000004</v>
      </c>
      <c r="AEI35" s="603">
        <v>17520938.45999999</v>
      </c>
      <c r="AEJ35" s="603">
        <v>100070329.76000002</v>
      </c>
      <c r="AEK35" s="603">
        <v>49130072</v>
      </c>
      <c r="AEL35" s="603">
        <v>170945899.79999998</v>
      </c>
      <c r="AEM35" s="603">
        <v>46208537.300000004</v>
      </c>
      <c r="AEN35" s="603">
        <v>53036252.039999969</v>
      </c>
      <c r="AEO35" s="603">
        <v>109169028.90000001</v>
      </c>
      <c r="AEP35" s="603">
        <v>158066552.14999998</v>
      </c>
      <c r="AEQ35" s="603">
        <v>33338051.180000037</v>
      </c>
      <c r="AER35" s="603">
        <v>74236926.950000003</v>
      </c>
      <c r="AES35" s="603">
        <v>23214780.710000008</v>
      </c>
      <c r="AET35" s="603">
        <v>95316223.38000001</v>
      </c>
      <c r="AEU35" s="603">
        <v>814735267.06000006</v>
      </c>
      <c r="AEV35" s="603">
        <v>121485086.94000001</v>
      </c>
      <c r="AEW35" s="603">
        <v>93749504.440000042</v>
      </c>
      <c r="AEX35" s="603">
        <v>21652951.590000007</v>
      </c>
      <c r="AEY35" s="603">
        <v>46265955.999999978</v>
      </c>
      <c r="AEZ35" s="603">
        <v>47325179.70000001</v>
      </c>
      <c r="AFA35" s="603">
        <v>25071998.189999994</v>
      </c>
      <c r="AFB35" s="603">
        <v>12431928.350000007</v>
      </c>
      <c r="AFC35" s="603">
        <v>4119050.6199999894</v>
      </c>
      <c r="AFD35" s="603">
        <v>3676175.5099999965</v>
      </c>
      <c r="AFE35" s="603">
        <v>481750088.05000013</v>
      </c>
      <c r="AFF35" s="603">
        <v>247522829.85000005</v>
      </c>
      <c r="AFG35" s="603">
        <v>69177067.829999983</v>
      </c>
      <c r="AFH35" s="603">
        <v>47621335.259999998</v>
      </c>
      <c r="AFI35" s="603">
        <v>201190933.75999999</v>
      </c>
      <c r="AFJ35" s="603">
        <v>74326519.790000051</v>
      </c>
      <c r="AFK35" s="603">
        <v>18791223.349999998</v>
      </c>
      <c r="AFL35" s="603">
        <v>16293977.430000002</v>
      </c>
      <c r="AFM35" s="603">
        <v>58960362.04999999</v>
      </c>
      <c r="AFN35" s="603">
        <v>61813739.230000004</v>
      </c>
      <c r="AFO35" s="603">
        <v>14986256.630000001</v>
      </c>
      <c r="AFP35" s="603">
        <v>39457038.050000004</v>
      </c>
      <c r="AFQ35" s="603">
        <v>78983306.909999967</v>
      </c>
      <c r="AFR35" s="603">
        <v>663667057.94399941</v>
      </c>
      <c r="AFS35" s="603">
        <v>81235054.74000001</v>
      </c>
      <c r="AFT35" s="603">
        <v>137378673.2899999</v>
      </c>
      <c r="AFU35" s="603">
        <v>57798263.329999961</v>
      </c>
      <c r="AFV35" s="603">
        <v>64030883.160000026</v>
      </c>
      <c r="AFW35" s="603">
        <v>49594529.280000016</v>
      </c>
      <c r="AFX35" s="603">
        <v>52448897.460000008</v>
      </c>
      <c r="AFY35" s="603">
        <v>155343899.55000004</v>
      </c>
      <c r="AFZ35" s="603">
        <v>82655850.430000052</v>
      </c>
      <c r="AGA35" s="603">
        <v>25174994.080000006</v>
      </c>
      <c r="AGB35" s="603">
        <v>197539678.94000006</v>
      </c>
      <c r="AGC35" s="603">
        <v>72326067.100000009</v>
      </c>
      <c r="AGD35" s="603">
        <v>913862470.18000007</v>
      </c>
      <c r="AGE35" s="603">
        <v>172183507.94</v>
      </c>
      <c r="AGF35" s="603">
        <v>72802934.670000002</v>
      </c>
      <c r="AGG35" s="603">
        <v>102944310.50000001</v>
      </c>
      <c r="AGH35" s="603">
        <v>218164679.65999997</v>
      </c>
      <c r="AGI35" s="603">
        <v>85629511.030000031</v>
      </c>
      <c r="AGJ35" s="603">
        <v>52708922.210000001</v>
      </c>
      <c r="AGK35" s="603">
        <v>63799785.330000013</v>
      </c>
      <c r="AGL35" s="603">
        <v>52331827.210000031</v>
      </c>
      <c r="AGM35" s="603">
        <v>58945028.029999994</v>
      </c>
      <c r="AGN35" s="603">
        <v>49745339.029999979</v>
      </c>
      <c r="AGO35" s="603">
        <v>986411728.5000006</v>
      </c>
      <c r="AGP35" s="603">
        <v>105384865.88999997</v>
      </c>
      <c r="AGQ35" s="603">
        <v>221592363.09000006</v>
      </c>
      <c r="AGR35" s="603">
        <v>25446459.439999998</v>
      </c>
      <c r="AGS35" s="603">
        <v>227141921.36999997</v>
      </c>
      <c r="AGT35" s="603">
        <v>99133734.550000027</v>
      </c>
      <c r="AGU35" s="603">
        <v>16597284.679999994</v>
      </c>
      <c r="AGV35" s="603">
        <v>53769048.570000008</v>
      </c>
      <c r="AGW35" s="603">
        <v>1555626118</v>
      </c>
      <c r="AGX35" s="603">
        <v>566958192.78999984</v>
      </c>
      <c r="AGY35" s="603">
        <v>1998066.1500000111</v>
      </c>
      <c r="AGZ35" s="603">
        <v>197572959.25</v>
      </c>
      <c r="AHA35" s="603">
        <v>172250441.46999985</v>
      </c>
      <c r="AHB35" s="603">
        <v>134593143.55000004</v>
      </c>
      <c r="AHC35" s="603">
        <v>14137925.770000005</v>
      </c>
      <c r="AHD35" s="603">
        <v>32834605.620000005</v>
      </c>
      <c r="AHE35" s="603">
        <v>8447430.9900000039</v>
      </c>
      <c r="AHF35" s="603">
        <v>45475200.93</v>
      </c>
      <c r="AHG35" s="603">
        <v>150998408.51000002</v>
      </c>
      <c r="AHH35" s="603">
        <v>65588544.730000012</v>
      </c>
      <c r="AHI35" s="603">
        <v>33993009.049999997</v>
      </c>
      <c r="AHJ35" s="603">
        <v>80062764.899999976</v>
      </c>
      <c r="AHK35" s="603">
        <v>31798443.160000011</v>
      </c>
      <c r="AHL35" s="603">
        <v>59952786.049999982</v>
      </c>
      <c r="AHM35" s="603">
        <v>16984192.150000006</v>
      </c>
      <c r="AHN35" s="603">
        <v>245253259.63000005</v>
      </c>
      <c r="AHO35" s="603">
        <v>80649416.919999987</v>
      </c>
      <c r="AHP35" s="603">
        <v>39750188.55999998</v>
      </c>
      <c r="AHQ35" s="603">
        <v>21745829.850000009</v>
      </c>
      <c r="AHR35" s="603">
        <v>100591942.95999995</v>
      </c>
      <c r="AHS35" s="603">
        <v>19522191.049999997</v>
      </c>
      <c r="AHT35" s="603">
        <v>10229700.940000003</v>
      </c>
      <c r="AHU35" s="603">
        <v>0</v>
      </c>
      <c r="AHV35" s="603">
        <v>0</v>
      </c>
      <c r="AHW35" s="603">
        <f>SUM(D35:AHV35)</f>
        <v>132215148425.61322</v>
      </c>
    </row>
    <row r="36" spans="1:913" x14ac:dyDescent="0.6">
      <c r="A36" s="601">
        <v>40</v>
      </c>
      <c r="B36" s="628" t="s">
        <v>44</v>
      </c>
      <c r="C36" s="629" t="s">
        <v>6493</v>
      </c>
      <c r="D36" s="603">
        <v>576186058.22000003</v>
      </c>
      <c r="E36" s="603">
        <v>43744593.059999995</v>
      </c>
      <c r="F36" s="603">
        <v>31320230.16</v>
      </c>
      <c r="G36" s="603">
        <v>24045739.239999998</v>
      </c>
      <c r="H36" s="603">
        <v>91606859.99000001</v>
      </c>
      <c r="I36" s="603">
        <v>30570509.900000002</v>
      </c>
      <c r="J36" s="603">
        <v>512222678.13999999</v>
      </c>
      <c r="K36" s="603">
        <v>110870919.19</v>
      </c>
      <c r="L36" s="603">
        <v>47511536.18</v>
      </c>
      <c r="M36" s="603">
        <v>38036028.869999997</v>
      </c>
      <c r="N36" s="603">
        <v>17338050.350000001</v>
      </c>
      <c r="O36" s="603">
        <v>27378750.68</v>
      </c>
      <c r="P36" s="603">
        <v>191804992.41999999</v>
      </c>
      <c r="Q36" s="603">
        <v>36274635.880000003</v>
      </c>
      <c r="R36" s="603">
        <v>5658489.25</v>
      </c>
      <c r="S36" s="603">
        <v>26621418.389999997</v>
      </c>
      <c r="T36" s="603">
        <v>59150870.289999999</v>
      </c>
      <c r="U36" s="603">
        <v>7869468.2299999995</v>
      </c>
      <c r="V36" s="603">
        <v>3795762.34</v>
      </c>
      <c r="W36" s="603">
        <v>899891354.45999992</v>
      </c>
      <c r="X36" s="603">
        <v>70615259.709999993</v>
      </c>
      <c r="Y36" s="603">
        <v>45031707.859999992</v>
      </c>
      <c r="Z36" s="603">
        <v>119483377.46999998</v>
      </c>
      <c r="AA36" s="603">
        <v>28277258.590000004</v>
      </c>
      <c r="AB36" s="603">
        <v>79407057.090000004</v>
      </c>
      <c r="AC36" s="603">
        <v>16675618.310000001</v>
      </c>
      <c r="AD36" s="603">
        <v>131243827.31</v>
      </c>
      <c r="AE36" s="603">
        <v>45340618.600000001</v>
      </c>
      <c r="AF36" s="603">
        <v>21529126.229999997</v>
      </c>
      <c r="AG36" s="603">
        <v>79510650.640000015</v>
      </c>
      <c r="AH36" s="603">
        <v>44482729.180000007</v>
      </c>
      <c r="AI36" s="603">
        <v>175410156.17999998</v>
      </c>
      <c r="AJ36" s="603">
        <v>33589469.550000004</v>
      </c>
      <c r="AK36" s="603">
        <v>35020201.040000014</v>
      </c>
      <c r="AL36" s="603">
        <v>25920021.93</v>
      </c>
      <c r="AM36" s="603">
        <v>59697662.029999994</v>
      </c>
      <c r="AN36" s="603">
        <v>26211375.890000004</v>
      </c>
      <c r="AO36" s="603">
        <v>67075098.960000008</v>
      </c>
      <c r="AP36" s="603">
        <v>25674793.880000006</v>
      </c>
      <c r="AQ36" s="603">
        <v>12548723.929999998</v>
      </c>
      <c r="AR36" s="603">
        <v>7268117.1999999993</v>
      </c>
      <c r="AS36" s="603">
        <v>39284869.980000004</v>
      </c>
      <c r="AT36" s="603">
        <v>8840023.2399999984</v>
      </c>
      <c r="AU36" s="603">
        <v>230662744.47</v>
      </c>
      <c r="AV36" s="603">
        <v>16784600.579999998</v>
      </c>
      <c r="AW36" s="603">
        <v>18256279.59</v>
      </c>
      <c r="AX36" s="603">
        <v>26802422.679999996</v>
      </c>
      <c r="AY36" s="603">
        <v>46678336.289999999</v>
      </c>
      <c r="AZ36" s="603">
        <v>45897555.949999988</v>
      </c>
      <c r="BA36" s="603">
        <v>25609389.000000004</v>
      </c>
      <c r="BB36" s="603">
        <v>27612717.52</v>
      </c>
      <c r="BC36" s="603">
        <v>11145833.569999998</v>
      </c>
      <c r="BD36" s="603">
        <v>19736044.370000001</v>
      </c>
      <c r="BE36" s="603">
        <v>20647091.18</v>
      </c>
      <c r="BF36" s="603">
        <v>9978605.5200000014</v>
      </c>
      <c r="BG36" s="603">
        <v>65264474.389999993</v>
      </c>
      <c r="BH36" s="603">
        <v>7491091.2999999998</v>
      </c>
      <c r="BI36" s="603">
        <v>26898598.690000001</v>
      </c>
      <c r="BJ36" s="603">
        <v>400600186.30000001</v>
      </c>
      <c r="BK36" s="603">
        <v>237078043.3301</v>
      </c>
      <c r="BL36" s="603">
        <v>49184174.220000006</v>
      </c>
      <c r="BM36" s="603">
        <v>23912484.370000005</v>
      </c>
      <c r="BN36" s="603">
        <v>23329343.870000001</v>
      </c>
      <c r="BO36" s="603">
        <v>56731731.119999997</v>
      </c>
      <c r="BP36" s="603">
        <v>21792439.480000004</v>
      </c>
      <c r="BQ36" s="603">
        <v>54291881.82</v>
      </c>
      <c r="BR36" s="603">
        <v>24067538.390000001</v>
      </c>
      <c r="BS36" s="603">
        <v>289879957.54000002</v>
      </c>
      <c r="BT36" s="603">
        <v>36785155.32</v>
      </c>
      <c r="BU36" s="603">
        <v>16451530.330000002</v>
      </c>
      <c r="BV36" s="603">
        <v>73474101.670000002</v>
      </c>
      <c r="BW36" s="603">
        <v>25779922.039999999</v>
      </c>
      <c r="BX36" s="603">
        <v>19419853.990000002</v>
      </c>
      <c r="BY36" s="603">
        <v>13338723.690000001</v>
      </c>
      <c r="BZ36" s="603">
        <v>11760657.800000001</v>
      </c>
      <c r="CA36" s="603">
        <v>116942553.16999996</v>
      </c>
      <c r="CB36" s="603">
        <v>12207111.660000002</v>
      </c>
      <c r="CC36" s="603">
        <v>13617530.810000001</v>
      </c>
      <c r="CD36" s="603">
        <v>53741326.440000005</v>
      </c>
      <c r="CE36" s="603">
        <v>12842688.000000002</v>
      </c>
      <c r="CF36" s="603">
        <v>31239262.949999996</v>
      </c>
      <c r="CG36" s="603">
        <v>12530148.020000001</v>
      </c>
      <c r="CH36" s="603">
        <v>1582059651.9099998</v>
      </c>
      <c r="CI36" s="603">
        <v>23374657.02</v>
      </c>
      <c r="CJ36" s="603">
        <v>50605128.700000003</v>
      </c>
      <c r="CK36" s="603">
        <v>11336875.200000001</v>
      </c>
      <c r="CL36" s="603">
        <v>22836512.809999999</v>
      </c>
      <c r="CM36" s="603">
        <v>13181272.120000001</v>
      </c>
      <c r="CN36" s="603">
        <v>16392520.720000001</v>
      </c>
      <c r="CO36" s="603">
        <v>26713914.359999999</v>
      </c>
      <c r="CP36" s="603">
        <v>14575484.440000001</v>
      </c>
      <c r="CQ36" s="603">
        <v>18769465.539999999</v>
      </c>
      <c r="CR36" s="603">
        <v>7186181.209999999</v>
      </c>
      <c r="CS36" s="603">
        <v>37936925.489999995</v>
      </c>
      <c r="CT36" s="603">
        <v>16389859.609999999</v>
      </c>
      <c r="CU36" s="603">
        <v>452116298.06000006</v>
      </c>
      <c r="CV36" s="603">
        <v>50444365.959999993</v>
      </c>
      <c r="CW36" s="603">
        <v>33352427.940000001</v>
      </c>
      <c r="CX36" s="603">
        <v>49423358.439999998</v>
      </c>
      <c r="CY36" s="603">
        <v>33288620.079999998</v>
      </c>
      <c r="CZ36" s="603">
        <v>58160983.560000002</v>
      </c>
      <c r="DA36" s="603">
        <v>8289119.3299999991</v>
      </c>
      <c r="DB36" s="603">
        <v>19432371.43</v>
      </c>
      <c r="DC36" s="603">
        <v>265583633.62</v>
      </c>
      <c r="DD36" s="603">
        <v>571765347.80000007</v>
      </c>
      <c r="DE36" s="603">
        <v>25377855.460000001</v>
      </c>
      <c r="DF36" s="603">
        <v>42614389.390000001</v>
      </c>
      <c r="DG36" s="603">
        <v>26449092.800000001</v>
      </c>
      <c r="DH36" s="603">
        <v>87014784.340000004</v>
      </c>
      <c r="DI36" s="603">
        <v>109720677.41</v>
      </c>
      <c r="DJ36" s="603">
        <v>4494470.26</v>
      </c>
      <c r="DK36" s="603">
        <v>71869880.550000012</v>
      </c>
      <c r="DL36" s="603">
        <v>1138431124.26</v>
      </c>
      <c r="DM36" s="603">
        <v>38130946.560000002</v>
      </c>
      <c r="DN36" s="603">
        <v>90966644.63000001</v>
      </c>
      <c r="DO36" s="603">
        <v>84426842.63000001</v>
      </c>
      <c r="DP36" s="603">
        <v>87206002.310000002</v>
      </c>
      <c r="DQ36" s="603">
        <v>95459795.269999981</v>
      </c>
      <c r="DR36" s="603">
        <v>198120762.20000002</v>
      </c>
      <c r="DS36" s="603">
        <v>69604868.169999987</v>
      </c>
      <c r="DT36" s="603">
        <v>144033408.18000004</v>
      </c>
      <c r="DU36" s="603">
        <v>252341601.66</v>
      </c>
      <c r="DV36" s="603">
        <v>32126776.409999993</v>
      </c>
      <c r="DW36" s="603">
        <v>162689040.28</v>
      </c>
      <c r="DX36" s="603">
        <v>99872054.239999995</v>
      </c>
      <c r="DY36" s="603">
        <v>39622783.409999996</v>
      </c>
      <c r="DZ36" s="603">
        <v>31943286.350000001</v>
      </c>
      <c r="EA36" s="603">
        <v>84579730.019999996</v>
      </c>
      <c r="EB36" s="603">
        <v>42726296.899999999</v>
      </c>
      <c r="EC36" s="603">
        <v>37567211.75</v>
      </c>
      <c r="ED36" s="603">
        <v>41768004.899999999</v>
      </c>
      <c r="EE36" s="603">
        <v>91521452.719999999</v>
      </c>
      <c r="EF36" s="603">
        <v>399232999.86000001</v>
      </c>
      <c r="EG36" s="603">
        <v>300842053.23999995</v>
      </c>
      <c r="EH36" s="603">
        <v>54546614.710000001</v>
      </c>
      <c r="EI36" s="603">
        <v>20891867.84</v>
      </c>
      <c r="EJ36" s="603">
        <v>52984977.870000005</v>
      </c>
      <c r="EK36" s="603">
        <v>63291343.490000002</v>
      </c>
      <c r="EL36" s="603">
        <v>49613373.039999999</v>
      </c>
      <c r="EM36" s="603">
        <v>23603912.109999999</v>
      </c>
      <c r="EN36" s="603">
        <v>44710137.849999994</v>
      </c>
      <c r="EO36" s="603">
        <v>229795980.80000001</v>
      </c>
      <c r="EP36" s="603">
        <v>15104377.34</v>
      </c>
      <c r="EQ36" s="603">
        <v>26109993.850000001</v>
      </c>
      <c r="ER36" s="603">
        <v>8220617.9900000002</v>
      </c>
      <c r="ES36" s="603">
        <v>14163835.149999999</v>
      </c>
      <c r="ET36" s="603">
        <v>29594725.149999999</v>
      </c>
      <c r="EU36" s="603">
        <v>54164467.819999993</v>
      </c>
      <c r="EV36" s="603">
        <v>45538181.789999999</v>
      </c>
      <c r="EW36" s="603">
        <v>15424701.209999999</v>
      </c>
      <c r="EX36" s="603">
        <v>328286676.68999994</v>
      </c>
      <c r="EY36" s="603">
        <v>39441897.509999998</v>
      </c>
      <c r="EZ36" s="603">
        <v>37520963.470000006</v>
      </c>
      <c r="FA36" s="603">
        <v>43781991.570000008</v>
      </c>
      <c r="FB36" s="603">
        <v>103121897.09999999</v>
      </c>
      <c r="FC36" s="603">
        <v>53225880.079999998</v>
      </c>
      <c r="FD36" s="603">
        <v>86365201.890000001</v>
      </c>
      <c r="FE36" s="603">
        <v>22292086.599999998</v>
      </c>
      <c r="FF36" s="603">
        <v>37364940.789999999</v>
      </c>
      <c r="FG36" s="603">
        <v>53367413.609999999</v>
      </c>
      <c r="FH36" s="603">
        <v>54991914.93</v>
      </c>
      <c r="FI36" s="603">
        <v>31388847.090000004</v>
      </c>
      <c r="FJ36" s="603">
        <v>210166466.55000001</v>
      </c>
      <c r="FK36" s="603">
        <v>25062511.940000001</v>
      </c>
      <c r="FL36" s="603">
        <v>32906646.039999999</v>
      </c>
      <c r="FM36" s="603">
        <v>58826725.340000004</v>
      </c>
      <c r="FN36" s="603">
        <v>55343186.789999999</v>
      </c>
      <c r="FO36" s="603">
        <v>67824209.440000013</v>
      </c>
      <c r="FP36" s="603">
        <v>6978936.1600000001</v>
      </c>
      <c r="FQ36" s="603">
        <v>21353573.649999999</v>
      </c>
      <c r="FR36" s="603">
        <v>1431172528.7999997</v>
      </c>
      <c r="FS36" s="603">
        <v>54772285.829999998</v>
      </c>
      <c r="FT36" s="603">
        <v>86245773.639999986</v>
      </c>
      <c r="FU36" s="603">
        <v>58640117.399999991</v>
      </c>
      <c r="FV36" s="603">
        <v>149417130.01999998</v>
      </c>
      <c r="FW36" s="603">
        <v>40650692.799999997</v>
      </c>
      <c r="FX36" s="603">
        <v>108582032.16000001</v>
      </c>
      <c r="FY36" s="603">
        <v>40434152.289999999</v>
      </c>
      <c r="FZ36" s="603">
        <v>99714811.229999989</v>
      </c>
      <c r="GA36" s="603">
        <v>91221698.25999999</v>
      </c>
      <c r="GB36" s="603">
        <v>77284273.640000015</v>
      </c>
      <c r="GC36" s="603">
        <v>25399807.380000003</v>
      </c>
      <c r="GD36" s="603">
        <v>62059728.429999992</v>
      </c>
      <c r="GE36" s="603">
        <v>69558597.349999994</v>
      </c>
      <c r="GF36" s="603">
        <v>243050638.75999999</v>
      </c>
      <c r="GG36" s="603">
        <v>46941681.040000007</v>
      </c>
      <c r="GH36" s="603">
        <v>49062314.990000002</v>
      </c>
      <c r="GI36" s="603">
        <v>54237717.469999991</v>
      </c>
      <c r="GJ36" s="603">
        <v>76365459.469999999</v>
      </c>
      <c r="GK36" s="603">
        <v>65243726.759999998</v>
      </c>
      <c r="GL36" s="603">
        <v>46022076.780000001</v>
      </c>
      <c r="GM36" s="603">
        <v>84333688.239999995</v>
      </c>
      <c r="GN36" s="603">
        <v>52543409.649999991</v>
      </c>
      <c r="GO36" s="603">
        <v>30454452.739999998</v>
      </c>
      <c r="GP36" s="603">
        <v>27450792.159999996</v>
      </c>
      <c r="GQ36" s="603">
        <v>25080199.640000001</v>
      </c>
      <c r="GR36" s="603">
        <v>485815470.92999995</v>
      </c>
      <c r="GS36" s="603">
        <v>119463149.32999998</v>
      </c>
      <c r="GT36" s="603">
        <v>19666061.469999999</v>
      </c>
      <c r="GU36" s="603">
        <v>79132658.309999987</v>
      </c>
      <c r="GV36" s="603">
        <v>5714549.4499999993</v>
      </c>
      <c r="GW36" s="603">
        <v>113013089.89</v>
      </c>
      <c r="GX36" s="603">
        <v>26381694.209999997</v>
      </c>
      <c r="GY36" s="603">
        <v>20192024.790000003</v>
      </c>
      <c r="GZ36" s="603">
        <v>214706770.72000003</v>
      </c>
      <c r="HA36" s="603">
        <v>11897678.129999999</v>
      </c>
      <c r="HB36" s="603">
        <v>92037444.700000003</v>
      </c>
      <c r="HC36" s="603">
        <v>68887046.309999987</v>
      </c>
      <c r="HD36" s="603">
        <v>589414604.20999992</v>
      </c>
      <c r="HE36" s="603">
        <v>240375577.76000005</v>
      </c>
      <c r="HF36" s="603">
        <v>110073715.12</v>
      </c>
      <c r="HG36" s="603">
        <v>280633385.48000002</v>
      </c>
      <c r="HH36" s="603">
        <v>151706320.04999995</v>
      </c>
      <c r="HI36" s="603">
        <v>264411109.49000001</v>
      </c>
      <c r="HJ36" s="603">
        <v>85446575.980000004</v>
      </c>
      <c r="HK36" s="603">
        <v>66441839.660000011</v>
      </c>
      <c r="HL36" s="603">
        <v>655094605.06000006</v>
      </c>
      <c r="HM36" s="603">
        <v>44775425.459999993</v>
      </c>
      <c r="HN36" s="603">
        <v>128772038.56</v>
      </c>
      <c r="HO36" s="603">
        <v>122428541.00999999</v>
      </c>
      <c r="HP36" s="603">
        <v>63629909.260000005</v>
      </c>
      <c r="HQ36" s="603">
        <v>131407141.27</v>
      </c>
      <c r="HR36" s="603">
        <v>51512499.340000004</v>
      </c>
      <c r="HS36" s="603">
        <v>47794383.369999997</v>
      </c>
      <c r="HT36" s="603">
        <v>253970678.28</v>
      </c>
      <c r="HU36" s="603">
        <v>162413462.56999999</v>
      </c>
      <c r="HV36" s="603">
        <v>71376297.940000013</v>
      </c>
      <c r="HW36" s="603">
        <v>150224976.76000002</v>
      </c>
      <c r="HX36" s="603">
        <v>40168969.810000002</v>
      </c>
      <c r="HY36" s="603">
        <v>16283056.010000002</v>
      </c>
      <c r="HZ36" s="603">
        <v>252099622.67999998</v>
      </c>
      <c r="IA36" s="603">
        <v>32704366.25</v>
      </c>
      <c r="IB36" s="603">
        <v>73332312.920000002</v>
      </c>
      <c r="IC36" s="603">
        <v>60707186.43</v>
      </c>
      <c r="ID36" s="603">
        <v>59127788.609999999</v>
      </c>
      <c r="IE36" s="603">
        <v>128377081.04999998</v>
      </c>
      <c r="IF36" s="603">
        <v>23420360.249999996</v>
      </c>
      <c r="IG36" s="603">
        <v>206450116.35000002</v>
      </c>
      <c r="IH36" s="603">
        <v>5408402.7300000004</v>
      </c>
      <c r="II36" s="603">
        <v>4421014.82</v>
      </c>
      <c r="IJ36" s="603">
        <v>327488630.20999998</v>
      </c>
      <c r="IK36" s="603">
        <v>100764255.2</v>
      </c>
      <c r="IL36" s="603">
        <v>89363834.62999998</v>
      </c>
      <c r="IM36" s="603">
        <v>128369157.19000003</v>
      </c>
      <c r="IN36" s="603">
        <v>67483221.040000007</v>
      </c>
      <c r="IO36" s="603">
        <v>110211298.49999999</v>
      </c>
      <c r="IP36" s="603">
        <v>25567790.73</v>
      </c>
      <c r="IQ36" s="603">
        <v>26869757.789999999</v>
      </c>
      <c r="IR36" s="603">
        <v>30912093.350000001</v>
      </c>
      <c r="IS36" s="603">
        <v>38756037.049999997</v>
      </c>
      <c r="IT36" s="603">
        <v>114078344.46000001</v>
      </c>
      <c r="IU36" s="603">
        <v>340172139.02999997</v>
      </c>
      <c r="IV36" s="603">
        <v>128299857.82999998</v>
      </c>
      <c r="IW36" s="603">
        <v>187183783.53999996</v>
      </c>
      <c r="IX36" s="603">
        <v>115216929.04000002</v>
      </c>
      <c r="IY36" s="603">
        <v>48035142.630000003</v>
      </c>
      <c r="IZ36" s="603">
        <v>26676695.340000004</v>
      </c>
      <c r="JA36" s="603">
        <v>28847376.259999998</v>
      </c>
      <c r="JB36" s="603">
        <v>27637642.479999993</v>
      </c>
      <c r="JC36" s="603">
        <v>23131869.990000002</v>
      </c>
      <c r="JD36" s="603">
        <v>49675302.510000005</v>
      </c>
      <c r="JE36" s="603">
        <v>97304941.11999999</v>
      </c>
      <c r="JF36" s="603">
        <v>15166667.9</v>
      </c>
      <c r="JG36" s="603">
        <v>144555926.61000007</v>
      </c>
      <c r="JH36" s="603">
        <v>93823094.86999999</v>
      </c>
      <c r="JI36" s="603">
        <v>21519620.02</v>
      </c>
      <c r="JJ36" s="603">
        <v>17432495.210000001</v>
      </c>
      <c r="JK36" s="603">
        <v>22085442.960000001</v>
      </c>
      <c r="JL36" s="603">
        <v>58409217.149999991</v>
      </c>
      <c r="JM36" s="603">
        <v>258613442.41</v>
      </c>
      <c r="JN36" s="603">
        <v>185541413.28999999</v>
      </c>
      <c r="JO36" s="603">
        <v>124010587.95999999</v>
      </c>
      <c r="JP36" s="603">
        <v>176573057.55000001</v>
      </c>
      <c r="JQ36" s="603">
        <v>40213503.240000002</v>
      </c>
      <c r="JR36" s="603">
        <v>146035599.48000002</v>
      </c>
      <c r="JS36" s="603">
        <v>39071951.709999993</v>
      </c>
      <c r="JT36" s="603">
        <v>639714431.2700001</v>
      </c>
      <c r="JU36" s="603">
        <v>523624199.14999998</v>
      </c>
      <c r="JV36" s="603">
        <v>68311433.845999986</v>
      </c>
      <c r="JW36" s="603">
        <v>11279254.130000001</v>
      </c>
      <c r="JX36" s="603">
        <v>39155146.550000004</v>
      </c>
      <c r="JY36" s="603">
        <v>5973426.1899999995</v>
      </c>
      <c r="JZ36" s="603">
        <v>30935664.630000003</v>
      </c>
      <c r="KA36" s="603">
        <v>44133267.660000004</v>
      </c>
      <c r="KB36" s="603">
        <v>20208920.609999999</v>
      </c>
      <c r="KC36" s="603">
        <v>28237476.359999996</v>
      </c>
      <c r="KD36" s="603">
        <v>35136223.879999995</v>
      </c>
      <c r="KE36" s="603">
        <v>26302788.840000004</v>
      </c>
      <c r="KF36" s="603">
        <v>2001988.3099999998</v>
      </c>
      <c r="KG36" s="603">
        <v>14916539</v>
      </c>
      <c r="KH36" s="603">
        <v>17883301.219999999</v>
      </c>
      <c r="KI36" s="603">
        <v>7202965.4700000016</v>
      </c>
      <c r="KJ36" s="603">
        <v>1283745938.01</v>
      </c>
      <c r="KK36" s="603">
        <v>91971147.420000002</v>
      </c>
      <c r="KL36" s="603">
        <v>96474708.570000008</v>
      </c>
      <c r="KM36" s="603">
        <v>98121409.280000001</v>
      </c>
      <c r="KN36" s="603">
        <v>176673871.20999998</v>
      </c>
      <c r="KO36" s="603">
        <v>135216986.55000001</v>
      </c>
      <c r="KP36" s="603">
        <v>73856411.329999998</v>
      </c>
      <c r="KQ36" s="603">
        <v>137476789.83999997</v>
      </c>
      <c r="KR36" s="603">
        <v>104095998.20000002</v>
      </c>
      <c r="KS36" s="603">
        <v>175551907.91</v>
      </c>
      <c r="KT36" s="603">
        <v>72314372.709999993</v>
      </c>
      <c r="KU36" s="603">
        <v>64886407.210000001</v>
      </c>
      <c r="KV36" s="603">
        <v>145196005.34999999</v>
      </c>
      <c r="KW36" s="603">
        <v>42302757.910000004</v>
      </c>
      <c r="KX36" s="603">
        <v>140216627</v>
      </c>
      <c r="KY36" s="603">
        <v>590869180.7700001</v>
      </c>
      <c r="KZ36" s="603">
        <v>202380069.74999997</v>
      </c>
      <c r="LA36" s="603">
        <v>725523452.58000004</v>
      </c>
      <c r="LB36" s="603">
        <v>147492500.41</v>
      </c>
      <c r="LC36" s="603">
        <v>86598552.370000035</v>
      </c>
      <c r="LD36" s="603">
        <v>173456941.76999998</v>
      </c>
      <c r="LE36" s="603">
        <v>153337594.44999999</v>
      </c>
      <c r="LF36" s="603">
        <v>159638957.89999998</v>
      </c>
      <c r="LG36" s="603">
        <v>115599419.85000001</v>
      </c>
      <c r="LH36" s="603">
        <v>109814064.96999998</v>
      </c>
      <c r="LI36" s="603">
        <v>1273026725.1100004</v>
      </c>
      <c r="LJ36" s="603">
        <v>149278814.89000002</v>
      </c>
      <c r="LK36" s="603">
        <v>573020192.74000001</v>
      </c>
      <c r="LL36" s="603">
        <v>462781226.14999992</v>
      </c>
      <c r="LM36" s="603">
        <v>61538006.909999996</v>
      </c>
      <c r="LN36" s="603">
        <v>55769078.520000003</v>
      </c>
      <c r="LO36" s="603">
        <v>20011396.519999996</v>
      </c>
      <c r="LP36" s="603">
        <v>102216772.94</v>
      </c>
      <c r="LQ36" s="603">
        <v>7336545.5599999996</v>
      </c>
      <c r="LR36" s="603">
        <v>39561100.180000007</v>
      </c>
      <c r="LS36" s="603">
        <v>24065515.93</v>
      </c>
      <c r="LT36" s="603">
        <v>236601711.01000002</v>
      </c>
      <c r="LU36" s="603">
        <v>99271582.820000008</v>
      </c>
      <c r="LV36" s="603">
        <v>72365478.210000008</v>
      </c>
      <c r="LW36" s="603">
        <v>2193581774.7899995</v>
      </c>
      <c r="LX36" s="603">
        <v>692511827.60000014</v>
      </c>
      <c r="LY36" s="603">
        <v>973889682.7299999</v>
      </c>
      <c r="LZ36" s="603">
        <v>265136079.19</v>
      </c>
      <c r="MA36" s="603">
        <v>61559189.599999994</v>
      </c>
      <c r="MB36" s="603">
        <v>204575592.81999999</v>
      </c>
      <c r="MC36" s="603">
        <v>110250501.38000001</v>
      </c>
      <c r="MD36" s="603">
        <v>128223098.71999997</v>
      </c>
      <c r="ME36" s="603">
        <v>111373405.06000002</v>
      </c>
      <c r="MF36" s="603">
        <v>242392564.44</v>
      </c>
      <c r="MG36" s="603">
        <v>143879258.5</v>
      </c>
      <c r="MH36" s="603">
        <v>66337354.799999997</v>
      </c>
      <c r="MI36" s="603">
        <v>686076710.44000006</v>
      </c>
      <c r="MJ36" s="603">
        <v>74048924.200000003</v>
      </c>
      <c r="MK36" s="603">
        <v>56076670.899999999</v>
      </c>
      <c r="ML36" s="603">
        <v>42567765.620000012</v>
      </c>
      <c r="MM36" s="603">
        <v>54840780.579999998</v>
      </c>
      <c r="MN36" s="603">
        <v>113938020.51000001</v>
      </c>
      <c r="MO36" s="603">
        <v>19080958.98</v>
      </c>
      <c r="MP36" s="603">
        <v>53538351.789999984</v>
      </c>
      <c r="MQ36" s="603">
        <v>82824175.190000013</v>
      </c>
      <c r="MR36" s="603">
        <v>42901405.059999995</v>
      </c>
      <c r="MS36" s="603">
        <v>56365309.579999998</v>
      </c>
      <c r="MT36" s="603">
        <v>54290546.470000006</v>
      </c>
      <c r="MU36" s="603">
        <v>766220128.89999998</v>
      </c>
      <c r="MV36" s="603">
        <v>65593596.280000001</v>
      </c>
      <c r="MW36" s="603">
        <v>227780152.88999999</v>
      </c>
      <c r="MX36" s="603">
        <v>173416665.48000005</v>
      </c>
      <c r="MY36" s="603">
        <v>161384287.13999999</v>
      </c>
      <c r="MZ36" s="603">
        <v>126476441.93000002</v>
      </c>
      <c r="NA36" s="603">
        <v>470585160.38990003</v>
      </c>
      <c r="NB36" s="603">
        <v>149311836.69</v>
      </c>
      <c r="NC36" s="603">
        <v>147615785.25</v>
      </c>
      <c r="ND36" s="603">
        <v>23230666.130000003</v>
      </c>
      <c r="NE36" s="603">
        <v>39443342.670000002</v>
      </c>
      <c r="NF36" s="603">
        <v>1651658624.7300005</v>
      </c>
      <c r="NG36" s="603">
        <v>666415749.16000009</v>
      </c>
      <c r="NH36" s="603">
        <v>56063987.879999995</v>
      </c>
      <c r="NI36" s="603">
        <v>1103776423.72</v>
      </c>
      <c r="NJ36" s="603">
        <v>76529315.930000007</v>
      </c>
      <c r="NK36" s="603">
        <v>159852252.41000003</v>
      </c>
      <c r="NL36" s="603">
        <v>630995665.98000002</v>
      </c>
      <c r="NM36" s="603">
        <v>461390112.35000002</v>
      </c>
      <c r="NN36" s="603">
        <v>32139810.129999999</v>
      </c>
      <c r="NO36" s="603">
        <v>296160283.71999997</v>
      </c>
      <c r="NP36" s="603">
        <v>165214167.94</v>
      </c>
      <c r="NQ36" s="603">
        <v>83598974.059999987</v>
      </c>
      <c r="NR36" s="603">
        <v>339930979.09000009</v>
      </c>
      <c r="NS36" s="603">
        <v>73001437.359999999</v>
      </c>
      <c r="NT36" s="603">
        <v>52224365.040000014</v>
      </c>
      <c r="NU36" s="603">
        <v>86357504.560000017</v>
      </c>
      <c r="NV36" s="603">
        <v>54289515.490000002</v>
      </c>
      <c r="NW36" s="603">
        <v>13587735.700000001</v>
      </c>
      <c r="NX36" s="603">
        <v>20572805.449999996</v>
      </c>
      <c r="NY36" s="603">
        <v>830633277.07000005</v>
      </c>
      <c r="NZ36" s="603">
        <v>574803757.43000007</v>
      </c>
      <c r="OA36" s="603">
        <v>112212632.52000001</v>
      </c>
      <c r="OB36" s="603">
        <v>11735306.330000002</v>
      </c>
      <c r="OC36" s="603">
        <v>41648027.850000001</v>
      </c>
      <c r="OD36" s="603">
        <v>104257485.18000001</v>
      </c>
      <c r="OE36" s="603">
        <v>19611456.009999998</v>
      </c>
      <c r="OF36" s="603">
        <v>1453926212.1200001</v>
      </c>
      <c r="OG36" s="603">
        <v>110122096.67</v>
      </c>
      <c r="OH36" s="603">
        <v>66574229.759999998</v>
      </c>
      <c r="OI36" s="603">
        <v>293013135.90999997</v>
      </c>
      <c r="OJ36" s="603">
        <v>18259530.73</v>
      </c>
      <c r="OK36" s="603">
        <v>189942009.40999997</v>
      </c>
      <c r="OL36" s="603">
        <v>199377426.35000002</v>
      </c>
      <c r="OM36" s="603">
        <v>49850945.969999999</v>
      </c>
      <c r="ON36" s="603">
        <v>150337675.78</v>
      </c>
      <c r="OO36" s="603">
        <v>944070886.11000001</v>
      </c>
      <c r="OP36" s="603">
        <v>318162480.88999993</v>
      </c>
      <c r="OQ36" s="603">
        <v>949250837.50999987</v>
      </c>
      <c r="OR36" s="603">
        <v>191936772.60999995</v>
      </c>
      <c r="OS36" s="603">
        <v>27783222.890000004</v>
      </c>
      <c r="OT36" s="603">
        <v>113296676.19</v>
      </c>
      <c r="OU36" s="603">
        <v>816384832.2700001</v>
      </c>
      <c r="OV36" s="603">
        <v>76803398.489999995</v>
      </c>
      <c r="OW36" s="603">
        <v>118257916.78000002</v>
      </c>
      <c r="OX36" s="603">
        <v>128987118.79000004</v>
      </c>
      <c r="OY36" s="603">
        <v>128805447.66</v>
      </c>
      <c r="OZ36" s="603">
        <v>377463151.46999997</v>
      </c>
      <c r="PA36" s="603">
        <v>57131630.019999988</v>
      </c>
      <c r="PB36" s="603">
        <v>55329346.030000001</v>
      </c>
      <c r="PC36" s="603">
        <v>78111122.530000001</v>
      </c>
      <c r="PD36" s="603">
        <v>378043954.81999993</v>
      </c>
      <c r="PE36" s="603">
        <v>26605516.719999999</v>
      </c>
      <c r="PF36" s="603">
        <v>57542827.990000002</v>
      </c>
      <c r="PG36" s="603">
        <v>16646569.040000001</v>
      </c>
      <c r="PH36" s="603">
        <v>51226744.430000007</v>
      </c>
      <c r="PI36" s="603">
        <v>136610150.55000001</v>
      </c>
      <c r="PJ36" s="603">
        <v>32556783.540000003</v>
      </c>
      <c r="PK36" s="603">
        <v>32565039.740000002</v>
      </c>
      <c r="PL36" s="603">
        <v>39490335.270000003</v>
      </c>
      <c r="PM36" s="603">
        <v>30241318.59</v>
      </c>
      <c r="PN36" s="603">
        <v>105037469.68000001</v>
      </c>
      <c r="PO36" s="603">
        <v>69691324.109999999</v>
      </c>
      <c r="PP36" s="603">
        <v>28413658.489999998</v>
      </c>
      <c r="PQ36" s="603">
        <v>106283360.59999999</v>
      </c>
      <c r="PR36" s="603">
        <v>22170652.100000001</v>
      </c>
      <c r="PS36" s="603">
        <v>39431622.519999996</v>
      </c>
      <c r="PT36" s="603">
        <v>25566260.550000001</v>
      </c>
      <c r="PU36" s="603">
        <v>41422291.670000002</v>
      </c>
      <c r="PV36" s="603">
        <v>229987600.58000004</v>
      </c>
      <c r="PW36" s="603">
        <v>16797580.440000001</v>
      </c>
      <c r="PX36" s="603">
        <v>23498709.59</v>
      </c>
      <c r="PY36" s="603">
        <v>103584424.63</v>
      </c>
      <c r="PZ36" s="603">
        <v>316955856.88999999</v>
      </c>
      <c r="QA36" s="603">
        <v>39354654.199999996</v>
      </c>
      <c r="QB36" s="603">
        <v>75731568.949999988</v>
      </c>
      <c r="QC36" s="603">
        <v>43103812.180000007</v>
      </c>
      <c r="QD36" s="603">
        <v>205647612.14999998</v>
      </c>
      <c r="QE36" s="603">
        <v>11498789.52</v>
      </c>
      <c r="QF36" s="603">
        <v>209520484.17000002</v>
      </c>
      <c r="QG36" s="603">
        <v>37913939.600000001</v>
      </c>
      <c r="QH36" s="603">
        <v>51585954.009999998</v>
      </c>
      <c r="QI36" s="603">
        <v>115580654.22</v>
      </c>
      <c r="QJ36" s="603">
        <v>40044399.690000005</v>
      </c>
      <c r="QK36" s="603">
        <v>69591361.439999998</v>
      </c>
      <c r="QL36" s="603">
        <v>34018880.140000001</v>
      </c>
      <c r="QM36" s="603">
        <v>17765459.790000003</v>
      </c>
      <c r="QN36" s="603">
        <v>11525533.209999999</v>
      </c>
      <c r="QO36" s="603">
        <v>83751766.929999992</v>
      </c>
      <c r="QP36" s="603">
        <v>117188943.98</v>
      </c>
      <c r="QQ36" s="603">
        <v>17205078.809999999</v>
      </c>
      <c r="QR36" s="603">
        <v>14528863.07</v>
      </c>
      <c r="QS36" s="603">
        <v>12713022.659999998</v>
      </c>
      <c r="QT36" s="603">
        <v>20876720.350000001</v>
      </c>
      <c r="QU36" s="603">
        <v>22248651.440000001</v>
      </c>
      <c r="QV36" s="603">
        <v>216529651.14000002</v>
      </c>
      <c r="QW36" s="603">
        <v>24747659.16</v>
      </c>
      <c r="QX36" s="603">
        <v>206488042.89999998</v>
      </c>
      <c r="QY36" s="603">
        <v>68884527.689999998</v>
      </c>
      <c r="QZ36" s="603">
        <v>68628932.109999999</v>
      </c>
      <c r="RA36" s="603">
        <v>215496110.81000003</v>
      </c>
      <c r="RB36" s="603">
        <v>30705979.969999999</v>
      </c>
      <c r="RC36" s="603">
        <v>141342601.40000001</v>
      </c>
      <c r="RD36" s="603">
        <v>204635110.16999999</v>
      </c>
      <c r="RE36" s="603">
        <v>29213265.93</v>
      </c>
      <c r="RF36" s="603">
        <v>33237778.629999999</v>
      </c>
      <c r="RG36" s="603">
        <v>70498200.510000005</v>
      </c>
      <c r="RH36" s="603">
        <v>31938754.199999999</v>
      </c>
      <c r="RI36" s="603">
        <v>1298191990.76</v>
      </c>
      <c r="RJ36" s="603">
        <v>110053435.38</v>
      </c>
      <c r="RK36" s="603">
        <v>48847437.710000001</v>
      </c>
      <c r="RL36" s="603">
        <v>88693664.549999982</v>
      </c>
      <c r="RM36" s="603">
        <v>46518709.18</v>
      </c>
      <c r="RN36" s="603">
        <v>107117638.32000001</v>
      </c>
      <c r="RO36" s="603">
        <v>60806647.559999995</v>
      </c>
      <c r="RP36" s="603">
        <v>86996818.939999998</v>
      </c>
      <c r="RQ36" s="603">
        <v>82473098.589999989</v>
      </c>
      <c r="RR36" s="603">
        <v>66550217.140000001</v>
      </c>
      <c r="RS36" s="603">
        <v>202761599.37</v>
      </c>
      <c r="RT36" s="603">
        <v>23209010.52</v>
      </c>
      <c r="RU36" s="603">
        <v>39797338.670000002</v>
      </c>
      <c r="RV36" s="603">
        <v>75866631.920000002</v>
      </c>
      <c r="RW36" s="603">
        <v>20479918.190000001</v>
      </c>
      <c r="RX36" s="603">
        <v>35591784.410000004</v>
      </c>
      <c r="RY36" s="603">
        <v>60069837.130000003</v>
      </c>
      <c r="RZ36" s="603">
        <v>45885705.530000001</v>
      </c>
      <c r="SA36" s="603">
        <v>11615188.120000001</v>
      </c>
      <c r="SB36" s="603">
        <v>37095938.829999998</v>
      </c>
      <c r="SC36" s="603">
        <v>149053965.33999997</v>
      </c>
      <c r="SD36" s="603">
        <v>57179245.530000001</v>
      </c>
      <c r="SE36" s="603">
        <v>59497775.579999998</v>
      </c>
      <c r="SF36" s="603">
        <v>43369214.370000005</v>
      </c>
      <c r="SG36" s="603">
        <v>19920204.170000002</v>
      </c>
      <c r="SH36" s="603">
        <v>18156179.569999997</v>
      </c>
      <c r="SI36" s="603">
        <v>52540646.480000004</v>
      </c>
      <c r="SJ36" s="603">
        <v>39903381.950000003</v>
      </c>
      <c r="SK36" s="603">
        <v>47499837.089999996</v>
      </c>
      <c r="SL36" s="603">
        <v>58875455.68</v>
      </c>
      <c r="SM36" s="603">
        <v>28542029.379999995</v>
      </c>
      <c r="SN36" s="603">
        <v>6553358.3200000003</v>
      </c>
      <c r="SO36" s="603">
        <v>164556130.81</v>
      </c>
      <c r="SP36" s="603">
        <v>48423878.780000001</v>
      </c>
      <c r="SQ36" s="603">
        <v>33191414.980000004</v>
      </c>
      <c r="SR36" s="603">
        <v>53187489.940000005</v>
      </c>
      <c r="SS36" s="603">
        <v>45389359.520000003</v>
      </c>
      <c r="ST36" s="603">
        <v>33494074.470000003</v>
      </c>
      <c r="SU36" s="603">
        <v>40662998.25</v>
      </c>
      <c r="SV36" s="603">
        <v>9802256.4100000001</v>
      </c>
      <c r="SW36" s="603">
        <v>177334486.60000002</v>
      </c>
      <c r="SX36" s="603">
        <v>56927984.030000001</v>
      </c>
      <c r="SY36" s="603">
        <v>11450326.359999999</v>
      </c>
      <c r="SZ36" s="603">
        <v>32763084.490000002</v>
      </c>
      <c r="TA36" s="603">
        <v>7119674.1299999999</v>
      </c>
      <c r="TB36" s="603">
        <v>18873713.91</v>
      </c>
      <c r="TC36" s="603">
        <v>20065138.319999997</v>
      </c>
      <c r="TD36" s="603">
        <v>32094791.68</v>
      </c>
      <c r="TE36" s="603">
        <v>14097889.66</v>
      </c>
      <c r="TF36" s="603">
        <v>9853032.0199999996</v>
      </c>
      <c r="TG36" s="603">
        <v>7395300.6200000001</v>
      </c>
      <c r="TH36" s="603">
        <v>32714527.309999999</v>
      </c>
      <c r="TI36" s="603">
        <v>55294278.859999999</v>
      </c>
      <c r="TJ36" s="603">
        <v>14785595.299999999</v>
      </c>
      <c r="TK36" s="603">
        <v>149695413.53</v>
      </c>
      <c r="TL36" s="603">
        <v>48178592.07</v>
      </c>
      <c r="TM36" s="603">
        <v>33857974.270000003</v>
      </c>
      <c r="TN36" s="603">
        <v>22839442.700000003</v>
      </c>
      <c r="TO36" s="603">
        <v>37509456.219999999</v>
      </c>
      <c r="TP36" s="603">
        <v>28198347.329999998</v>
      </c>
      <c r="TQ36" s="603">
        <v>19641150.550000001</v>
      </c>
      <c r="TR36" s="603">
        <v>42385310.659999996</v>
      </c>
      <c r="TS36" s="603">
        <v>46735094.050000004</v>
      </c>
      <c r="TT36" s="603">
        <v>18351208.999999996</v>
      </c>
      <c r="TU36" s="603">
        <v>19411168.34</v>
      </c>
      <c r="TV36" s="603">
        <v>40660496.059999995</v>
      </c>
      <c r="TW36" s="603">
        <v>18277824.52</v>
      </c>
      <c r="TX36" s="603">
        <v>34067795.390000001</v>
      </c>
      <c r="TY36" s="603">
        <v>19151977.379999999</v>
      </c>
      <c r="TZ36" s="603">
        <v>52019473.990000002</v>
      </c>
      <c r="UA36" s="603">
        <v>207177669.88999999</v>
      </c>
      <c r="UB36" s="603">
        <v>56778625.170000002</v>
      </c>
      <c r="UC36" s="603">
        <v>568347234.71000004</v>
      </c>
      <c r="UD36" s="603">
        <v>37966221.280000001</v>
      </c>
      <c r="UE36" s="603">
        <v>4281614.12</v>
      </c>
      <c r="UF36" s="603">
        <v>20767058.190000001</v>
      </c>
      <c r="UG36" s="603">
        <v>71570416.209999993</v>
      </c>
      <c r="UH36" s="603">
        <v>28813200.539999999</v>
      </c>
      <c r="UI36" s="603">
        <v>7387120.5199999996</v>
      </c>
      <c r="UJ36" s="603">
        <v>34823863</v>
      </c>
      <c r="UK36" s="603">
        <v>16007170.589999998</v>
      </c>
      <c r="UL36" s="603">
        <v>325497798.41000009</v>
      </c>
      <c r="UM36" s="603">
        <v>59839335.600000001</v>
      </c>
      <c r="UN36" s="603">
        <v>44971359.529999994</v>
      </c>
      <c r="UO36" s="603">
        <v>63493255.509999998</v>
      </c>
      <c r="UP36" s="603">
        <v>46397209.040000007</v>
      </c>
      <c r="UQ36" s="603">
        <v>29453098.290000003</v>
      </c>
      <c r="UR36" s="603">
        <v>1477228186.8400002</v>
      </c>
      <c r="US36" s="603">
        <v>25142438.030000001</v>
      </c>
      <c r="UT36" s="603">
        <v>11578540.720000001</v>
      </c>
      <c r="UU36" s="603">
        <v>163418199.27999997</v>
      </c>
      <c r="UV36" s="603">
        <v>23236766.940000001</v>
      </c>
      <c r="UW36" s="603">
        <v>18361422.329999998</v>
      </c>
      <c r="UX36" s="603">
        <v>37678061.439999998</v>
      </c>
      <c r="UY36" s="603">
        <v>12775410.190000001</v>
      </c>
      <c r="UZ36" s="603">
        <v>7126811.8400000008</v>
      </c>
      <c r="VA36" s="603">
        <v>42331094.980000004</v>
      </c>
      <c r="VB36" s="603">
        <v>26811206.799999997</v>
      </c>
      <c r="VC36" s="603">
        <v>44135355.880000003</v>
      </c>
      <c r="VD36" s="603">
        <v>65701016.039999999</v>
      </c>
      <c r="VE36" s="603">
        <v>72631262.790000007</v>
      </c>
      <c r="VF36" s="603">
        <v>24739354.830000002</v>
      </c>
      <c r="VG36" s="603">
        <v>14422253.090000002</v>
      </c>
      <c r="VH36" s="603">
        <v>20198339.810000002</v>
      </c>
      <c r="VI36" s="603">
        <v>17872420.149999999</v>
      </c>
      <c r="VJ36" s="603">
        <v>37054365.159999996</v>
      </c>
      <c r="VK36" s="603">
        <v>13543686.85</v>
      </c>
      <c r="VL36" s="603">
        <v>18977658.149999999</v>
      </c>
      <c r="VM36" s="603">
        <v>13066640.590000002</v>
      </c>
      <c r="VN36" s="603">
        <v>244723842.93000001</v>
      </c>
      <c r="VO36" s="603">
        <v>40038969.090000004</v>
      </c>
      <c r="VP36" s="603">
        <v>67544171.140000001</v>
      </c>
      <c r="VQ36" s="603">
        <v>68065005.650000006</v>
      </c>
      <c r="VR36" s="603">
        <v>41853766.810000002</v>
      </c>
      <c r="VS36" s="603">
        <v>43820648.429999992</v>
      </c>
      <c r="VT36" s="603">
        <v>50064947.129999995</v>
      </c>
      <c r="VU36" s="603">
        <v>17700782.840000004</v>
      </c>
      <c r="VV36" s="603">
        <v>38209553.620000005</v>
      </c>
      <c r="VW36" s="603">
        <v>147760361.82000002</v>
      </c>
      <c r="VX36" s="603">
        <v>57296503.109999999</v>
      </c>
      <c r="VY36" s="603">
        <v>138254795.65000001</v>
      </c>
      <c r="VZ36" s="603">
        <v>46283648.68</v>
      </c>
      <c r="WA36" s="603">
        <v>55586961.00999999</v>
      </c>
      <c r="WB36" s="603">
        <v>18197894.600000001</v>
      </c>
      <c r="WC36" s="603">
        <v>2675043779.0100002</v>
      </c>
      <c r="WD36" s="603">
        <v>86518060.569999993</v>
      </c>
      <c r="WE36" s="603">
        <v>99750843.450000003</v>
      </c>
      <c r="WF36" s="603">
        <v>115434351.95</v>
      </c>
      <c r="WG36" s="603">
        <v>58281713.000000007</v>
      </c>
      <c r="WH36" s="603">
        <v>35059695.779999994</v>
      </c>
      <c r="WI36" s="603">
        <v>59497031.340000004</v>
      </c>
      <c r="WJ36" s="603">
        <v>64029202.580000006</v>
      </c>
      <c r="WK36" s="603">
        <v>76597056.689999998</v>
      </c>
      <c r="WL36" s="603">
        <v>79721838.930000007</v>
      </c>
      <c r="WM36" s="603">
        <v>15804579.189999999</v>
      </c>
      <c r="WN36" s="603">
        <v>50510609.619999997</v>
      </c>
      <c r="WO36" s="603">
        <v>97938536.370000005</v>
      </c>
      <c r="WP36" s="603">
        <v>99413487.769999996</v>
      </c>
      <c r="WQ36" s="603">
        <v>119648365.56</v>
      </c>
      <c r="WR36" s="603">
        <v>100128123.48999999</v>
      </c>
      <c r="WS36" s="603">
        <v>38311815.839999996</v>
      </c>
      <c r="WT36" s="603">
        <v>108836922.51000001</v>
      </c>
      <c r="WU36" s="603">
        <v>45315799.660000004</v>
      </c>
      <c r="WV36" s="603">
        <v>98454337.530000001</v>
      </c>
      <c r="WW36" s="603">
        <v>150500272.63</v>
      </c>
      <c r="WX36" s="603">
        <v>37790648.969999999</v>
      </c>
      <c r="WY36" s="603">
        <v>46603506.849999994</v>
      </c>
      <c r="WZ36" s="603">
        <v>23458315.999999996</v>
      </c>
      <c r="XA36" s="603">
        <v>59256198.340000004</v>
      </c>
      <c r="XB36" s="603">
        <v>16971433.25</v>
      </c>
      <c r="XC36" s="603">
        <v>9189482.790000001</v>
      </c>
      <c r="XD36" s="603">
        <v>37559595.319999993</v>
      </c>
      <c r="XE36" s="603">
        <v>164476309.90000004</v>
      </c>
      <c r="XF36" s="603">
        <v>15809809.449999999</v>
      </c>
      <c r="XG36" s="603">
        <v>52130750.150000006</v>
      </c>
      <c r="XH36" s="603">
        <v>17049674.219999999</v>
      </c>
      <c r="XI36" s="603">
        <v>11578268.65</v>
      </c>
      <c r="XJ36" s="603">
        <v>1429060264.9399998</v>
      </c>
      <c r="XK36" s="603">
        <v>141614025.38</v>
      </c>
      <c r="XL36" s="603">
        <v>165036027.17000002</v>
      </c>
      <c r="XM36" s="603">
        <v>202150372.23000002</v>
      </c>
      <c r="XN36" s="603">
        <v>58975418.710000001</v>
      </c>
      <c r="XO36" s="603">
        <v>68340838.469999999</v>
      </c>
      <c r="XP36" s="603">
        <v>145630468.23999998</v>
      </c>
      <c r="XQ36" s="603">
        <v>141494564.13999999</v>
      </c>
      <c r="XR36" s="603">
        <v>50088664.18</v>
      </c>
      <c r="XS36" s="603">
        <v>158355781.5</v>
      </c>
      <c r="XT36" s="603">
        <v>148880347.79000002</v>
      </c>
      <c r="XU36" s="603">
        <v>43906705.859999999</v>
      </c>
      <c r="XV36" s="603">
        <v>38687532.890000001</v>
      </c>
      <c r="XW36" s="603">
        <v>83786884.640000001</v>
      </c>
      <c r="XX36" s="603">
        <v>101101912.31</v>
      </c>
      <c r="XY36" s="603">
        <v>35996767.43</v>
      </c>
      <c r="XZ36" s="603">
        <v>35481932.140000001</v>
      </c>
      <c r="YA36" s="603">
        <v>67076684.25</v>
      </c>
      <c r="YB36" s="603">
        <v>24382410.770000003</v>
      </c>
      <c r="YC36" s="603">
        <v>78137049.439999998</v>
      </c>
      <c r="YD36" s="603">
        <v>38248504.899999999</v>
      </c>
      <c r="YE36" s="603">
        <v>87755964.129999995</v>
      </c>
      <c r="YF36" s="603">
        <v>61095649.960000001</v>
      </c>
      <c r="YG36" s="603">
        <v>852312080.58000004</v>
      </c>
      <c r="YH36" s="603">
        <v>140009655.12999997</v>
      </c>
      <c r="YI36" s="603">
        <v>193304177.95999995</v>
      </c>
      <c r="YJ36" s="603">
        <v>118826721.34999999</v>
      </c>
      <c r="YK36" s="603">
        <v>513582770.75</v>
      </c>
      <c r="YL36" s="603">
        <v>89017184.850000024</v>
      </c>
      <c r="YM36" s="603">
        <v>173207229.76999998</v>
      </c>
      <c r="YN36" s="603">
        <v>65153933.060000002</v>
      </c>
      <c r="YO36" s="603">
        <v>85086513.779999986</v>
      </c>
      <c r="YP36" s="603">
        <v>104996258.92</v>
      </c>
      <c r="YQ36" s="603">
        <v>118259773.84999998</v>
      </c>
      <c r="YR36" s="603">
        <v>92051600.530000001</v>
      </c>
      <c r="YS36" s="603">
        <v>71904747.989999995</v>
      </c>
      <c r="YT36" s="603">
        <v>68796846.139999986</v>
      </c>
      <c r="YU36" s="603">
        <v>118629566.89999999</v>
      </c>
      <c r="YV36" s="603">
        <v>158475571.72000003</v>
      </c>
      <c r="YW36" s="603">
        <v>78985126.599999994</v>
      </c>
      <c r="YX36" s="603">
        <v>287745970.19000006</v>
      </c>
      <c r="YY36" s="603">
        <v>45380064.110000007</v>
      </c>
      <c r="YZ36" s="603">
        <v>60765506.459999993</v>
      </c>
      <c r="ZA36" s="603">
        <v>49229143.840000004</v>
      </c>
      <c r="ZB36" s="603">
        <v>60374737.079999998</v>
      </c>
      <c r="ZC36" s="603">
        <v>20854290.619999997</v>
      </c>
      <c r="ZD36" s="603">
        <v>25233149.27</v>
      </c>
      <c r="ZE36" s="603">
        <v>456926092.38999999</v>
      </c>
      <c r="ZF36" s="603">
        <v>45929452.839999996</v>
      </c>
      <c r="ZG36" s="603">
        <v>84626620.88000001</v>
      </c>
      <c r="ZH36" s="603">
        <v>33393031.129999999</v>
      </c>
      <c r="ZI36" s="603">
        <v>64924046.68</v>
      </c>
      <c r="ZJ36" s="603">
        <v>26871170.439999998</v>
      </c>
      <c r="ZK36" s="603">
        <v>43659756.990000002</v>
      </c>
      <c r="ZL36" s="603">
        <v>21339378.430000003</v>
      </c>
      <c r="ZM36" s="603">
        <v>70911883.350000009</v>
      </c>
      <c r="ZN36" s="603">
        <v>460804311.10000002</v>
      </c>
      <c r="ZO36" s="603">
        <v>43397447.490000002</v>
      </c>
      <c r="ZP36" s="603">
        <v>50116419.70000001</v>
      </c>
      <c r="ZQ36" s="603">
        <v>388370980.47000003</v>
      </c>
      <c r="ZR36" s="603">
        <v>134513843.80000001</v>
      </c>
      <c r="ZS36" s="603">
        <v>69714149.849999994</v>
      </c>
      <c r="ZT36" s="603">
        <v>43112574.560000002</v>
      </c>
      <c r="ZU36" s="603">
        <v>195769594.91</v>
      </c>
      <c r="ZV36" s="603">
        <v>343094710.44</v>
      </c>
      <c r="ZW36" s="603">
        <v>61194270.010000005</v>
      </c>
      <c r="ZX36" s="603">
        <v>42667835.219999999</v>
      </c>
      <c r="ZY36" s="603">
        <v>71392034.349999979</v>
      </c>
      <c r="ZZ36" s="603">
        <v>25891857.500000004</v>
      </c>
      <c r="AAA36" s="603">
        <v>72887591.549999997</v>
      </c>
      <c r="AAB36" s="603">
        <v>19222496.630000003</v>
      </c>
      <c r="AAC36" s="603">
        <v>34176008.589999996</v>
      </c>
      <c r="AAD36" s="603">
        <v>47400437.620000005</v>
      </c>
      <c r="AAE36" s="603">
        <v>64289757.829999998</v>
      </c>
      <c r="AAF36" s="603">
        <v>84588900.11999999</v>
      </c>
      <c r="AAG36" s="603">
        <v>66771799.140000001</v>
      </c>
      <c r="AAH36" s="603">
        <v>26397754.640000001</v>
      </c>
      <c r="AAI36" s="603">
        <v>29822932.199999996</v>
      </c>
      <c r="AAJ36" s="603">
        <v>168901883.81999999</v>
      </c>
      <c r="AAK36" s="603">
        <v>23906711.939999998</v>
      </c>
      <c r="AAL36" s="603">
        <v>38384703.119999997</v>
      </c>
      <c r="AAM36" s="603">
        <v>13589159.379999997</v>
      </c>
      <c r="AAN36" s="603">
        <v>39130577.870000005</v>
      </c>
      <c r="AAO36" s="603">
        <v>30146794.890000001</v>
      </c>
      <c r="AAP36" s="603">
        <v>28735818.710000001</v>
      </c>
      <c r="AAQ36" s="603">
        <v>1041719170.4399999</v>
      </c>
      <c r="AAR36" s="603">
        <v>44999002.850000001</v>
      </c>
      <c r="AAS36" s="603">
        <v>54745875.840000004</v>
      </c>
      <c r="AAT36" s="603">
        <v>250921019.42000002</v>
      </c>
      <c r="AAU36" s="603">
        <v>114757528.66000001</v>
      </c>
      <c r="AAV36" s="603">
        <v>112873382.27</v>
      </c>
      <c r="AAW36" s="603">
        <v>77300576.109999999</v>
      </c>
      <c r="AAX36" s="603">
        <v>163343904.46000001</v>
      </c>
      <c r="AAY36" s="603">
        <v>134887417.5</v>
      </c>
      <c r="AAZ36" s="603">
        <v>35924718.119999997</v>
      </c>
      <c r="ABA36" s="603">
        <v>73542847.609999999</v>
      </c>
      <c r="ABB36" s="603">
        <v>189716833.44</v>
      </c>
      <c r="ABC36" s="603">
        <v>137032435.28999999</v>
      </c>
      <c r="ABD36" s="603">
        <v>13192853.469999997</v>
      </c>
      <c r="ABE36" s="603">
        <v>32102930.27</v>
      </c>
      <c r="ABF36" s="603">
        <v>68614779.159999996</v>
      </c>
      <c r="ABG36" s="603">
        <v>42243987.200000003</v>
      </c>
      <c r="ABH36" s="603">
        <v>120205706.27</v>
      </c>
      <c r="ABI36" s="603">
        <v>44994557.43</v>
      </c>
      <c r="ABJ36" s="603">
        <v>182954692.31</v>
      </c>
      <c r="ABK36" s="603">
        <v>184335767.17999998</v>
      </c>
      <c r="ABL36" s="603">
        <v>61519145.210000001</v>
      </c>
      <c r="ABM36" s="603">
        <v>40921403.660000004</v>
      </c>
      <c r="ABN36" s="603">
        <v>22655792.669999998</v>
      </c>
      <c r="ABO36" s="603">
        <v>63090680.420000002</v>
      </c>
      <c r="ABP36" s="603">
        <v>26379380.560000002</v>
      </c>
      <c r="ABQ36" s="603">
        <v>507085560.04999989</v>
      </c>
      <c r="ABR36" s="603">
        <v>137533525.93000001</v>
      </c>
      <c r="ABS36" s="603">
        <v>84972452.270000011</v>
      </c>
      <c r="ABT36" s="603">
        <v>168108559.84999999</v>
      </c>
      <c r="ABU36" s="603">
        <v>187328261.27000001</v>
      </c>
      <c r="ABV36" s="603">
        <v>144146514.94999999</v>
      </c>
      <c r="ABW36" s="603">
        <v>57047689.919999994</v>
      </c>
      <c r="ABX36" s="603">
        <v>92783708.659999996</v>
      </c>
      <c r="ABY36" s="603">
        <v>46182750.760000005</v>
      </c>
      <c r="ABZ36" s="603">
        <v>444130217.00999999</v>
      </c>
      <c r="ACA36" s="603">
        <v>67814260.159999996</v>
      </c>
      <c r="ACB36" s="603">
        <v>145423430.60000002</v>
      </c>
      <c r="ACC36" s="603">
        <v>40750209.979999997</v>
      </c>
      <c r="ACD36" s="603">
        <v>46460657.29999999</v>
      </c>
      <c r="ACE36" s="603">
        <v>104345612.90000001</v>
      </c>
      <c r="ACF36" s="603">
        <v>31799596.270000003</v>
      </c>
      <c r="ACG36" s="603">
        <v>59167623.860000007</v>
      </c>
      <c r="ACH36" s="603">
        <v>39108169.859999999</v>
      </c>
      <c r="ACI36" s="603">
        <v>140036359.22999999</v>
      </c>
      <c r="ACJ36" s="603">
        <v>53296948.519999996</v>
      </c>
      <c r="ACK36" s="603">
        <v>804935546.05999994</v>
      </c>
      <c r="ACL36" s="603">
        <v>50950112.95000001</v>
      </c>
      <c r="ACM36" s="603">
        <v>49012008.410000004</v>
      </c>
      <c r="ACN36" s="603">
        <v>129926461.83000001</v>
      </c>
      <c r="ACO36" s="603">
        <v>44568330.700000003</v>
      </c>
      <c r="ACP36" s="603">
        <v>10993048.549999997</v>
      </c>
      <c r="ACQ36" s="603">
        <v>66741712.469999991</v>
      </c>
      <c r="ACR36" s="603">
        <v>435702590.22000003</v>
      </c>
      <c r="ACS36" s="603">
        <v>418400074.38000005</v>
      </c>
      <c r="ACT36" s="603">
        <v>32558525.809999999</v>
      </c>
      <c r="ACU36" s="603">
        <v>67037828.159999996</v>
      </c>
      <c r="ACV36" s="603">
        <v>85987329.49000001</v>
      </c>
      <c r="ACW36" s="603">
        <v>104732945.52</v>
      </c>
      <c r="ACX36" s="603">
        <v>702348979.74000001</v>
      </c>
      <c r="ACY36" s="603">
        <v>38431656.269999996</v>
      </c>
      <c r="ACZ36" s="603">
        <v>83650482.739999995</v>
      </c>
      <c r="ADA36" s="603">
        <v>66746621.280000001</v>
      </c>
      <c r="ADB36" s="603">
        <v>20977364.980000004</v>
      </c>
      <c r="ADC36" s="603">
        <v>23383256.699999999</v>
      </c>
      <c r="ADD36" s="603">
        <v>25935745.939999998</v>
      </c>
      <c r="ADE36" s="603">
        <v>36244186.549999997</v>
      </c>
      <c r="ADF36" s="603">
        <v>58530689.68</v>
      </c>
      <c r="ADG36" s="603">
        <v>105485712.42000002</v>
      </c>
      <c r="ADH36" s="603">
        <v>98608061.089999989</v>
      </c>
      <c r="ADI36" s="603">
        <v>86266867.560000002</v>
      </c>
      <c r="ADJ36" s="603">
        <v>37545675.589999996</v>
      </c>
      <c r="ADK36" s="603">
        <v>19110331.940000001</v>
      </c>
      <c r="ADL36" s="603">
        <v>45484375.040000007</v>
      </c>
      <c r="ADM36" s="603">
        <v>19544180.550000001</v>
      </c>
      <c r="ADN36" s="603">
        <v>51838989.649999999</v>
      </c>
      <c r="ADO36" s="603">
        <v>42130528.81000001</v>
      </c>
      <c r="ADP36" s="603">
        <v>75482260.980000004</v>
      </c>
      <c r="ADQ36" s="603">
        <v>917437588.3499999</v>
      </c>
      <c r="ADR36" s="603">
        <v>166985407.47000006</v>
      </c>
      <c r="ADS36" s="603">
        <v>108994598.97999999</v>
      </c>
      <c r="ADT36" s="603">
        <v>107993619.70999999</v>
      </c>
      <c r="ADU36" s="603">
        <v>96894658.700000003</v>
      </c>
      <c r="ADV36" s="603">
        <v>11501994.499999998</v>
      </c>
      <c r="ADW36" s="603">
        <v>14854718.610000001</v>
      </c>
      <c r="ADX36" s="603">
        <v>57485488.079999998</v>
      </c>
      <c r="ADY36" s="603">
        <v>3013569.42</v>
      </c>
      <c r="ADZ36" s="603">
        <v>17520208.930000003</v>
      </c>
      <c r="AEA36" s="603">
        <v>808536131.57000005</v>
      </c>
      <c r="AEB36" s="603">
        <v>254504283.72000003</v>
      </c>
      <c r="AEC36" s="603">
        <v>108116476.35000001</v>
      </c>
      <c r="AED36" s="603">
        <v>81790412.669999987</v>
      </c>
      <c r="AEE36" s="603">
        <v>49030103.780000009</v>
      </c>
      <c r="AEF36" s="603">
        <v>76816124.030000001</v>
      </c>
      <c r="AEG36" s="603">
        <v>102934674.17000002</v>
      </c>
      <c r="AEH36" s="603">
        <v>29421351.73</v>
      </c>
      <c r="AEI36" s="603">
        <v>17742154.66</v>
      </c>
      <c r="AEJ36" s="603">
        <v>101717381.03</v>
      </c>
      <c r="AEK36" s="603">
        <v>45986214.480000012</v>
      </c>
      <c r="AEL36" s="603">
        <v>153814946.52000001</v>
      </c>
      <c r="AEM36" s="603">
        <v>50207392.160000004</v>
      </c>
      <c r="AEN36" s="603">
        <v>58700131.43</v>
      </c>
      <c r="AEO36" s="603">
        <v>110674150.22999999</v>
      </c>
      <c r="AEP36" s="603">
        <v>161231156.72999996</v>
      </c>
      <c r="AEQ36" s="603">
        <v>46698329.210000001</v>
      </c>
      <c r="AER36" s="603">
        <v>89063872.700000003</v>
      </c>
      <c r="AES36" s="603">
        <v>22770108</v>
      </c>
      <c r="AET36" s="603">
        <v>86791040.23999998</v>
      </c>
      <c r="AEU36" s="603">
        <v>665430727.89999998</v>
      </c>
      <c r="AEV36" s="603">
        <v>114821908.30999999</v>
      </c>
      <c r="AEW36" s="603">
        <v>96369316.480000004</v>
      </c>
      <c r="AEX36" s="603">
        <v>24976709.880000006</v>
      </c>
      <c r="AEY36" s="603">
        <v>47347280.369999997</v>
      </c>
      <c r="AEZ36" s="603">
        <v>67968584.320000008</v>
      </c>
      <c r="AFA36" s="603">
        <v>32615862.700000003</v>
      </c>
      <c r="AFB36" s="603">
        <v>16481759.59</v>
      </c>
      <c r="AFC36" s="603">
        <v>6692103.6799999997</v>
      </c>
      <c r="AFD36" s="603">
        <v>11525134.940000001</v>
      </c>
      <c r="AFE36" s="603">
        <v>440802973.14000005</v>
      </c>
      <c r="AFF36" s="603">
        <v>210496594.67000002</v>
      </c>
      <c r="AFG36" s="603">
        <v>81292459.260000005</v>
      </c>
      <c r="AFH36" s="603">
        <v>53113499.840000004</v>
      </c>
      <c r="AFI36" s="603">
        <v>232349143.82000002</v>
      </c>
      <c r="AFJ36" s="603">
        <v>73311731.849999994</v>
      </c>
      <c r="AFK36" s="603">
        <v>31911641.550000001</v>
      </c>
      <c r="AFL36" s="603">
        <v>22125899.540000003</v>
      </c>
      <c r="AFM36" s="603">
        <v>68625765.5</v>
      </c>
      <c r="AFN36" s="603">
        <v>71739769.660000011</v>
      </c>
      <c r="AFO36" s="603">
        <v>10885959.390000001</v>
      </c>
      <c r="AFP36" s="603">
        <v>41480369.629999995</v>
      </c>
      <c r="AFQ36" s="603">
        <v>73301697.880000025</v>
      </c>
      <c r="AFR36" s="603">
        <v>747590169.43999982</v>
      </c>
      <c r="AFS36" s="603">
        <v>88379546.010000005</v>
      </c>
      <c r="AFT36" s="603">
        <v>149499582.58000001</v>
      </c>
      <c r="AFU36" s="603">
        <v>58804781.279999994</v>
      </c>
      <c r="AFV36" s="603">
        <v>70299240.969999999</v>
      </c>
      <c r="AFW36" s="603">
        <v>56326672.469999999</v>
      </c>
      <c r="AFX36" s="603">
        <v>51757388.359999999</v>
      </c>
      <c r="AFY36" s="603">
        <v>166167049.25999999</v>
      </c>
      <c r="AFZ36" s="603">
        <v>91609730.980000019</v>
      </c>
      <c r="AGA36" s="603">
        <v>32114539.610000003</v>
      </c>
      <c r="AGB36" s="603">
        <v>205760469.11999997</v>
      </c>
      <c r="AGC36" s="603">
        <v>74344275.689999998</v>
      </c>
      <c r="AGD36" s="603">
        <v>726805364.17000008</v>
      </c>
      <c r="AGE36" s="603">
        <v>177653341.50999999</v>
      </c>
      <c r="AGF36" s="603">
        <v>72783951.469999999</v>
      </c>
      <c r="AGG36" s="603">
        <v>100353901.16999999</v>
      </c>
      <c r="AGH36" s="603">
        <v>177029987.66</v>
      </c>
      <c r="AGI36" s="603">
        <v>88511352.719999999</v>
      </c>
      <c r="AGJ36" s="603">
        <v>53272198.850000001</v>
      </c>
      <c r="AGK36" s="603">
        <v>69385537.890000001</v>
      </c>
      <c r="AGL36" s="603">
        <v>53549542.600000009</v>
      </c>
      <c r="AGM36" s="603">
        <v>65183020.549999997</v>
      </c>
      <c r="AGN36" s="603">
        <v>55311040.619999997</v>
      </c>
      <c r="AGO36" s="603">
        <v>984083903.82000017</v>
      </c>
      <c r="AGP36" s="603">
        <v>101277492.14000003</v>
      </c>
      <c r="AGQ36" s="603">
        <v>219265096.56999999</v>
      </c>
      <c r="AGR36" s="603">
        <v>35182046.269999996</v>
      </c>
      <c r="AGS36" s="603">
        <v>219394095.62</v>
      </c>
      <c r="AGT36" s="603">
        <v>98590650.439999998</v>
      </c>
      <c r="AGU36" s="603">
        <v>17059186.210000001</v>
      </c>
      <c r="AGV36" s="603">
        <v>57474796.57</v>
      </c>
      <c r="AGW36" s="603">
        <v>1082031933.3399997</v>
      </c>
      <c r="AGX36" s="603">
        <v>444650440.40999985</v>
      </c>
      <c r="AGY36" s="603">
        <v>12249927.250000004</v>
      </c>
      <c r="AGZ36" s="603">
        <v>202297980.33000001</v>
      </c>
      <c r="AHA36" s="603">
        <v>168797729.02000001</v>
      </c>
      <c r="AHB36" s="603">
        <v>139599430.02000001</v>
      </c>
      <c r="AHC36" s="603">
        <v>23764975.359999999</v>
      </c>
      <c r="AHD36" s="603">
        <v>31895865.170000002</v>
      </c>
      <c r="AHE36" s="603">
        <v>12427109.49</v>
      </c>
      <c r="AHF36" s="603">
        <v>66819980.430000015</v>
      </c>
      <c r="AHG36" s="603">
        <v>158393008.53999999</v>
      </c>
      <c r="AHH36" s="603">
        <v>78459420.140000001</v>
      </c>
      <c r="AHI36" s="603">
        <v>31534282.91</v>
      </c>
      <c r="AHJ36" s="603">
        <v>92379057.420000002</v>
      </c>
      <c r="AHK36" s="603">
        <v>31398384.610000003</v>
      </c>
      <c r="AHL36" s="603">
        <v>58178934.74000001</v>
      </c>
      <c r="AHM36" s="603">
        <v>18668194.379999999</v>
      </c>
      <c r="AHN36" s="603">
        <v>163035928.94999996</v>
      </c>
      <c r="AHO36" s="603">
        <v>81882495.079999998</v>
      </c>
      <c r="AHP36" s="603">
        <v>47074947.769999996</v>
      </c>
      <c r="AHQ36" s="603">
        <v>25017109.98</v>
      </c>
      <c r="AHR36" s="603">
        <v>107817986.90999998</v>
      </c>
      <c r="AHS36" s="603">
        <v>23430650.949999999</v>
      </c>
      <c r="AHT36" s="603">
        <v>21861449.260000002</v>
      </c>
      <c r="AHU36" s="603">
        <v>0</v>
      </c>
      <c r="AHV36" s="603">
        <v>0</v>
      </c>
      <c r="AHW36" s="603">
        <f t="shared" ref="AHW36:AHW38" si="47">SUM(D36:AHV36)</f>
        <v>115689597042.40608</v>
      </c>
    </row>
    <row r="37" spans="1:913" x14ac:dyDescent="0.6">
      <c r="A37" s="601">
        <v>41</v>
      </c>
      <c r="B37" s="261" t="s">
        <v>649</v>
      </c>
      <c r="C37" s="260" t="s">
        <v>6212</v>
      </c>
      <c r="D37" s="603">
        <v>455276190.73999995</v>
      </c>
      <c r="E37" s="603">
        <v>29648149.669999998</v>
      </c>
      <c r="F37" s="603">
        <v>41810778.560000002</v>
      </c>
      <c r="G37" s="603">
        <v>7492100.2700000005</v>
      </c>
      <c r="H37" s="603">
        <v>52437446.089999996</v>
      </c>
      <c r="I37" s="603">
        <v>18593223.080000002</v>
      </c>
      <c r="J37" s="603">
        <v>50945373.989999995</v>
      </c>
      <c r="K37" s="603">
        <v>47301909.959999993</v>
      </c>
      <c r="L37" s="603">
        <v>25110553.359999996</v>
      </c>
      <c r="M37" s="603">
        <v>9992458.5200000014</v>
      </c>
      <c r="N37" s="603">
        <v>11908921.82</v>
      </c>
      <c r="O37" s="603">
        <v>16172673.6</v>
      </c>
      <c r="P37" s="603">
        <v>56891338.780000001</v>
      </c>
      <c r="Q37" s="603">
        <v>15042384.399999999</v>
      </c>
      <c r="R37" s="603">
        <v>8730585.9900000002</v>
      </c>
      <c r="S37" s="603">
        <v>40554341.879999995</v>
      </c>
      <c r="T37" s="603">
        <v>11361016.780000003</v>
      </c>
      <c r="U37" s="603">
        <v>8377397.2199999997</v>
      </c>
      <c r="V37" s="603">
        <v>57311</v>
      </c>
      <c r="W37" s="603">
        <v>290972989.88999999</v>
      </c>
      <c r="X37" s="603">
        <v>79782839.219999969</v>
      </c>
      <c r="Y37" s="603">
        <v>20668831.280000001</v>
      </c>
      <c r="Z37" s="603">
        <v>21719729.030000001</v>
      </c>
      <c r="AA37" s="603">
        <v>28560022.439999994</v>
      </c>
      <c r="AB37" s="603">
        <v>20251835.239999995</v>
      </c>
      <c r="AC37" s="603">
        <v>24400020.170000002</v>
      </c>
      <c r="AD37" s="603">
        <v>200353921.65000001</v>
      </c>
      <c r="AE37" s="603">
        <v>41732568.530000001</v>
      </c>
      <c r="AF37" s="603">
        <v>15247696.84</v>
      </c>
      <c r="AG37" s="603">
        <v>165384785.01999995</v>
      </c>
      <c r="AH37" s="603">
        <v>28647108.189999998</v>
      </c>
      <c r="AI37" s="603">
        <v>77787654.63000001</v>
      </c>
      <c r="AJ37" s="603">
        <v>68734544.840000004</v>
      </c>
      <c r="AK37" s="603">
        <v>17327328.599999998</v>
      </c>
      <c r="AL37" s="603">
        <v>22016713.18</v>
      </c>
      <c r="AM37" s="603">
        <v>18111341.679999996</v>
      </c>
      <c r="AN37" s="603">
        <v>40249584.600000001</v>
      </c>
      <c r="AO37" s="603">
        <v>15804628.140000001</v>
      </c>
      <c r="AP37" s="603">
        <v>17879701.760000002</v>
      </c>
      <c r="AQ37" s="603">
        <v>27575570.830000002</v>
      </c>
      <c r="AR37" s="603">
        <v>16548980.880000006</v>
      </c>
      <c r="AS37" s="603">
        <v>32851966.23</v>
      </c>
      <c r="AT37" s="603">
        <v>12919904.49</v>
      </c>
      <c r="AU37" s="603">
        <v>177870383.31000003</v>
      </c>
      <c r="AV37" s="603">
        <v>6091926.9299999997</v>
      </c>
      <c r="AW37" s="603">
        <v>5872339.4100000001</v>
      </c>
      <c r="AX37" s="603">
        <v>10327801.059999999</v>
      </c>
      <c r="AY37" s="603">
        <v>13288396.350000001</v>
      </c>
      <c r="AZ37" s="603">
        <v>18228189.32</v>
      </c>
      <c r="BA37" s="603">
        <v>6693932.5699999994</v>
      </c>
      <c r="BB37" s="603">
        <v>9714379.8299999982</v>
      </c>
      <c r="BC37" s="603">
        <v>5178213.4000000004</v>
      </c>
      <c r="BD37" s="603">
        <v>8180287.4400000004</v>
      </c>
      <c r="BE37" s="603">
        <v>8279461.080000001</v>
      </c>
      <c r="BF37" s="603">
        <v>6009355.7000000002</v>
      </c>
      <c r="BG37" s="603">
        <v>46318015.090000011</v>
      </c>
      <c r="BH37" s="603">
        <v>4288318.43</v>
      </c>
      <c r="BI37" s="603">
        <v>14942968.339999998</v>
      </c>
      <c r="BJ37" s="603">
        <v>169180718.82999998</v>
      </c>
      <c r="BK37" s="603">
        <v>126379691.3901</v>
      </c>
      <c r="BL37" s="603">
        <v>37491352.479999997</v>
      </c>
      <c r="BM37" s="603">
        <v>14504377.57</v>
      </c>
      <c r="BN37" s="603">
        <v>25933305.789999999</v>
      </c>
      <c r="BO37" s="603">
        <v>28231341.629999999</v>
      </c>
      <c r="BP37" s="603">
        <v>11088520.969999999</v>
      </c>
      <c r="BQ37" s="603">
        <v>19669799.48</v>
      </c>
      <c r="BR37" s="603">
        <v>6948535.2000000002</v>
      </c>
      <c r="BS37" s="603">
        <v>115685676.19</v>
      </c>
      <c r="BT37" s="603">
        <v>22124480.130000003</v>
      </c>
      <c r="BU37" s="603">
        <v>8424131.2699999996</v>
      </c>
      <c r="BV37" s="603">
        <v>29044467.759999998</v>
      </c>
      <c r="BW37" s="603">
        <v>10386245.75</v>
      </c>
      <c r="BX37" s="603">
        <v>13231725.01</v>
      </c>
      <c r="BY37" s="603">
        <v>5941078.9800000004</v>
      </c>
      <c r="BZ37" s="603">
        <v>11456920.08</v>
      </c>
      <c r="CA37" s="603">
        <v>65528389.460000008</v>
      </c>
      <c r="CB37" s="603">
        <v>19330204.090000004</v>
      </c>
      <c r="CC37" s="603">
        <v>30657896.23</v>
      </c>
      <c r="CD37" s="603">
        <v>43551201.610000014</v>
      </c>
      <c r="CE37" s="603">
        <v>18441150.940000001</v>
      </c>
      <c r="CF37" s="603">
        <v>20221226.420000002</v>
      </c>
      <c r="CG37" s="603">
        <v>22795656.630000003</v>
      </c>
      <c r="CH37" s="603">
        <v>359966947.01000017</v>
      </c>
      <c r="CI37" s="603">
        <v>11584174.9</v>
      </c>
      <c r="CJ37" s="603">
        <v>54966032.590000004</v>
      </c>
      <c r="CK37" s="603">
        <v>10772582.630000001</v>
      </c>
      <c r="CL37" s="603">
        <v>17346459.960000001</v>
      </c>
      <c r="CM37" s="603">
        <v>21862903.279999997</v>
      </c>
      <c r="CN37" s="603">
        <v>16982805.359999999</v>
      </c>
      <c r="CO37" s="603">
        <v>28064115.830000002</v>
      </c>
      <c r="CP37" s="603">
        <v>6576250.5599999996</v>
      </c>
      <c r="CQ37" s="603">
        <v>18034445.079999998</v>
      </c>
      <c r="CR37" s="603">
        <v>9858174.0700000003</v>
      </c>
      <c r="CS37" s="603">
        <v>13714100.280000003</v>
      </c>
      <c r="CT37" s="603">
        <v>10037437.98</v>
      </c>
      <c r="CU37" s="603">
        <v>154291041.90000001</v>
      </c>
      <c r="CV37" s="603">
        <v>9817732.629999999</v>
      </c>
      <c r="CW37" s="603">
        <v>12860080.4</v>
      </c>
      <c r="CX37" s="603">
        <v>40304851.390000001</v>
      </c>
      <c r="CY37" s="603">
        <v>19640461.469999999</v>
      </c>
      <c r="CZ37" s="603">
        <v>29318874.170000006</v>
      </c>
      <c r="DA37" s="603">
        <v>7306683.9999999991</v>
      </c>
      <c r="DB37" s="603">
        <v>13059252.880000001</v>
      </c>
      <c r="DC37" s="603">
        <v>199580400.44999993</v>
      </c>
      <c r="DD37" s="603">
        <v>184586384.48999998</v>
      </c>
      <c r="DE37" s="603">
        <v>11733437.07</v>
      </c>
      <c r="DF37" s="603">
        <v>15040360.08</v>
      </c>
      <c r="DG37" s="603">
        <v>26431224.329999998</v>
      </c>
      <c r="DH37" s="603">
        <v>29447374.969999999</v>
      </c>
      <c r="DI37" s="603">
        <v>40387375.399999999</v>
      </c>
      <c r="DJ37" s="603">
        <v>39707757.399999991</v>
      </c>
      <c r="DK37" s="603">
        <v>6916707.0600000005</v>
      </c>
      <c r="DL37" s="603">
        <v>599898506.61000001</v>
      </c>
      <c r="DM37" s="603">
        <v>13317419.1</v>
      </c>
      <c r="DN37" s="603">
        <v>26444334.57</v>
      </c>
      <c r="DO37" s="603">
        <v>12225793.479999997</v>
      </c>
      <c r="DP37" s="603">
        <v>19258253.970000003</v>
      </c>
      <c r="DQ37" s="603">
        <v>14657678.699999999</v>
      </c>
      <c r="DR37" s="603">
        <v>26807772.189999998</v>
      </c>
      <c r="DS37" s="603">
        <v>13560208.550000001</v>
      </c>
      <c r="DT37" s="603">
        <v>46093011.769999996</v>
      </c>
      <c r="DU37" s="603">
        <v>254546924.86999997</v>
      </c>
      <c r="DV37" s="603">
        <v>36616700.980000004</v>
      </c>
      <c r="DW37" s="603">
        <v>70868022.370000005</v>
      </c>
      <c r="DX37" s="603">
        <v>63185677.239999987</v>
      </c>
      <c r="DY37" s="603">
        <v>18871419.889999997</v>
      </c>
      <c r="DZ37" s="603">
        <v>39178938.460000008</v>
      </c>
      <c r="EA37" s="603">
        <v>33387752.979999997</v>
      </c>
      <c r="EB37" s="603">
        <v>11175886.459999999</v>
      </c>
      <c r="EC37" s="603">
        <v>8630236.870000001</v>
      </c>
      <c r="ED37" s="603">
        <v>12070427.82</v>
      </c>
      <c r="EE37" s="603">
        <v>38891070.700000003</v>
      </c>
      <c r="EF37" s="603">
        <v>75551361.949999988</v>
      </c>
      <c r="EG37" s="603">
        <v>46726076.770000003</v>
      </c>
      <c r="EH37" s="603">
        <v>11944673.01</v>
      </c>
      <c r="EI37" s="603">
        <v>19908142.190000001</v>
      </c>
      <c r="EJ37" s="603">
        <v>17617290.709999997</v>
      </c>
      <c r="EK37" s="603">
        <v>27359136.869999997</v>
      </c>
      <c r="EL37" s="603">
        <v>31586561.030000001</v>
      </c>
      <c r="EM37" s="603">
        <v>14697183.890000001</v>
      </c>
      <c r="EN37" s="603">
        <v>12090916.470000001</v>
      </c>
      <c r="EO37" s="603">
        <v>256214391.78000006</v>
      </c>
      <c r="EP37" s="603">
        <v>11900990.289999999</v>
      </c>
      <c r="EQ37" s="603">
        <v>30697586.649999999</v>
      </c>
      <c r="ER37" s="603">
        <v>21730370.620000005</v>
      </c>
      <c r="ES37" s="603">
        <v>13097596.559999997</v>
      </c>
      <c r="ET37" s="603">
        <v>8932352.9199999999</v>
      </c>
      <c r="EU37" s="603">
        <v>30723480.019999992</v>
      </c>
      <c r="EV37" s="603">
        <v>31086193.390000004</v>
      </c>
      <c r="EW37" s="603">
        <v>17290725.479999997</v>
      </c>
      <c r="EX37" s="603">
        <v>249769222.23999998</v>
      </c>
      <c r="EY37" s="603">
        <v>4419766.3599999994</v>
      </c>
      <c r="EZ37" s="603">
        <v>17940602.109999999</v>
      </c>
      <c r="FA37" s="603">
        <v>39165379.879999995</v>
      </c>
      <c r="FB37" s="603">
        <v>32458209.920000002</v>
      </c>
      <c r="FC37" s="603">
        <v>48696294.209999993</v>
      </c>
      <c r="FD37" s="603">
        <v>35641522.630000003</v>
      </c>
      <c r="FE37" s="603">
        <v>22218100.23</v>
      </c>
      <c r="FF37" s="603">
        <v>15620261.750000002</v>
      </c>
      <c r="FG37" s="603">
        <v>14993947.66</v>
      </c>
      <c r="FH37" s="603">
        <v>12118094.209999999</v>
      </c>
      <c r="FI37" s="603">
        <v>9569752.8399999999</v>
      </c>
      <c r="FJ37" s="603">
        <v>114379734.74000001</v>
      </c>
      <c r="FK37" s="603">
        <v>13050746.700000003</v>
      </c>
      <c r="FL37" s="603">
        <v>5945354.3399999999</v>
      </c>
      <c r="FM37" s="603">
        <v>8843587.9100000001</v>
      </c>
      <c r="FN37" s="603">
        <v>21957861.039999999</v>
      </c>
      <c r="FO37" s="603">
        <v>14325611.870000001</v>
      </c>
      <c r="FP37" s="603">
        <v>8167670.3200000012</v>
      </c>
      <c r="FQ37" s="603">
        <v>5586827.7800000003</v>
      </c>
      <c r="FR37" s="603">
        <v>610816438.05999982</v>
      </c>
      <c r="FS37" s="603">
        <v>16730630.869999999</v>
      </c>
      <c r="FT37" s="603">
        <v>26734714.989999998</v>
      </c>
      <c r="FU37" s="603">
        <v>26320175.450000007</v>
      </c>
      <c r="FV37" s="603">
        <v>28315542.019999996</v>
      </c>
      <c r="FW37" s="603">
        <v>10778677.380000001</v>
      </c>
      <c r="FX37" s="603">
        <v>57197688.589999996</v>
      </c>
      <c r="FY37" s="603">
        <v>22603795.140000004</v>
      </c>
      <c r="FZ37" s="603">
        <v>19594836.450000003</v>
      </c>
      <c r="GA37" s="603">
        <v>18370079.98</v>
      </c>
      <c r="GB37" s="603">
        <v>33804910.810000002</v>
      </c>
      <c r="GC37" s="603">
        <v>20276342.529999997</v>
      </c>
      <c r="GD37" s="603">
        <v>20259042.140000001</v>
      </c>
      <c r="GE37" s="603">
        <v>14280075.139999999</v>
      </c>
      <c r="GF37" s="603">
        <v>144855800.04999998</v>
      </c>
      <c r="GG37" s="603">
        <v>15094705.09</v>
      </c>
      <c r="GH37" s="603">
        <v>14937400.789999999</v>
      </c>
      <c r="GI37" s="603">
        <v>36038166</v>
      </c>
      <c r="GJ37" s="603">
        <v>24481821.979999997</v>
      </c>
      <c r="GK37" s="603">
        <v>12425786.33</v>
      </c>
      <c r="GL37" s="603">
        <v>11281621.379999999</v>
      </c>
      <c r="GM37" s="603">
        <v>28531127.010000002</v>
      </c>
      <c r="GN37" s="603">
        <v>8084714.5800000001</v>
      </c>
      <c r="GO37" s="603">
        <v>12587142.959999999</v>
      </c>
      <c r="GP37" s="603">
        <v>5349022.4300000006</v>
      </c>
      <c r="GQ37" s="603">
        <v>6094726.7700000005</v>
      </c>
      <c r="GR37" s="603">
        <v>116411240.17999999</v>
      </c>
      <c r="GS37" s="603">
        <v>12821493.460000001</v>
      </c>
      <c r="GT37" s="603">
        <v>7752889.5</v>
      </c>
      <c r="GU37" s="603">
        <v>13059836.989999998</v>
      </c>
      <c r="GV37" s="603">
        <v>2744057.5999999996</v>
      </c>
      <c r="GW37" s="603">
        <v>11280991.789999997</v>
      </c>
      <c r="GX37" s="603">
        <v>13085517.840000002</v>
      </c>
      <c r="GY37" s="603">
        <v>7006319.9699999988</v>
      </c>
      <c r="GZ37" s="603">
        <v>119884069.47</v>
      </c>
      <c r="HA37" s="603">
        <v>5628142.4199999999</v>
      </c>
      <c r="HB37" s="603">
        <v>20958123.650000002</v>
      </c>
      <c r="HC37" s="603">
        <v>25101940.5</v>
      </c>
      <c r="HD37" s="603">
        <v>459662456.23000002</v>
      </c>
      <c r="HE37" s="603">
        <v>93662579.480000004</v>
      </c>
      <c r="HF37" s="603">
        <v>56304934.760000005</v>
      </c>
      <c r="HG37" s="603">
        <v>74857687.479999989</v>
      </c>
      <c r="HH37" s="603">
        <v>48780977.979999997</v>
      </c>
      <c r="HI37" s="603">
        <v>49579533.790000007</v>
      </c>
      <c r="HJ37" s="603">
        <v>15357385.210000003</v>
      </c>
      <c r="HK37" s="603">
        <v>15569229.949999999</v>
      </c>
      <c r="HL37" s="603">
        <v>271613382.36999995</v>
      </c>
      <c r="HM37" s="603">
        <v>57401482.75999999</v>
      </c>
      <c r="HN37" s="603">
        <v>105116620.19000001</v>
      </c>
      <c r="HO37" s="603">
        <v>37414019.780000001</v>
      </c>
      <c r="HP37" s="603">
        <v>31299668.640000004</v>
      </c>
      <c r="HQ37" s="603">
        <v>18967479.420000002</v>
      </c>
      <c r="HR37" s="603">
        <v>21876839.789999999</v>
      </c>
      <c r="HS37" s="603">
        <v>23662836.110000003</v>
      </c>
      <c r="HT37" s="603">
        <v>251032616.52000004</v>
      </c>
      <c r="HU37" s="603">
        <v>106030136.04000002</v>
      </c>
      <c r="HV37" s="603">
        <v>20277926.829999998</v>
      </c>
      <c r="HW37" s="603">
        <v>10234425.600000001</v>
      </c>
      <c r="HX37" s="603">
        <v>12002334.68</v>
      </c>
      <c r="HY37" s="603">
        <v>12992813.620000001</v>
      </c>
      <c r="HZ37" s="603">
        <v>53956248.519999996</v>
      </c>
      <c r="IA37" s="603">
        <v>9392673.1799999997</v>
      </c>
      <c r="IB37" s="603">
        <v>9618222.2399999984</v>
      </c>
      <c r="IC37" s="603">
        <v>12237273.699999999</v>
      </c>
      <c r="ID37" s="603">
        <v>11109779.659999998</v>
      </c>
      <c r="IE37" s="603">
        <v>27964839.890000001</v>
      </c>
      <c r="IF37" s="603">
        <v>9518144.5199999996</v>
      </c>
      <c r="IG37" s="603">
        <v>16543582.869999999</v>
      </c>
      <c r="IH37" s="603">
        <v>9138405.4700000007</v>
      </c>
      <c r="II37" s="603">
        <v>5981215.04</v>
      </c>
      <c r="IJ37" s="603">
        <v>207023110.72999999</v>
      </c>
      <c r="IK37" s="603">
        <v>189386054.19999996</v>
      </c>
      <c r="IL37" s="603">
        <v>7381083.6899999995</v>
      </c>
      <c r="IM37" s="603">
        <v>45467824.969999999</v>
      </c>
      <c r="IN37" s="603">
        <v>36974478.499999993</v>
      </c>
      <c r="IO37" s="603">
        <v>15671693.810000001</v>
      </c>
      <c r="IP37" s="603">
        <v>7850255.5899999989</v>
      </c>
      <c r="IQ37" s="603">
        <v>9355861.2300000004</v>
      </c>
      <c r="IR37" s="603">
        <v>11424332.26</v>
      </c>
      <c r="IS37" s="603">
        <v>11776560.959999999</v>
      </c>
      <c r="IT37" s="603">
        <v>15439156.57</v>
      </c>
      <c r="IU37" s="603">
        <v>478739394.64999986</v>
      </c>
      <c r="IV37" s="603">
        <v>211339219.31000003</v>
      </c>
      <c r="IW37" s="603">
        <v>9649153.5299999993</v>
      </c>
      <c r="IX37" s="603">
        <v>29085384.689999998</v>
      </c>
      <c r="IY37" s="603">
        <v>35019565.750000007</v>
      </c>
      <c r="IZ37" s="603">
        <v>9511106.0700000003</v>
      </c>
      <c r="JA37" s="603">
        <v>24678344.969999999</v>
      </c>
      <c r="JB37" s="603">
        <v>5598976.8999999994</v>
      </c>
      <c r="JC37" s="603">
        <v>14208511.510000002</v>
      </c>
      <c r="JD37" s="603">
        <v>20975507.66</v>
      </c>
      <c r="JE37" s="603">
        <v>32528105.900000002</v>
      </c>
      <c r="JF37" s="603">
        <v>18724052.220000003</v>
      </c>
      <c r="JG37" s="603">
        <v>74287655.50000003</v>
      </c>
      <c r="JH37" s="603">
        <v>83060442.49000001</v>
      </c>
      <c r="JI37" s="603">
        <v>13932218.1</v>
      </c>
      <c r="JJ37" s="603">
        <v>16563340.580000002</v>
      </c>
      <c r="JK37" s="603">
        <v>5682680.1800000006</v>
      </c>
      <c r="JL37" s="603">
        <v>6978835.46</v>
      </c>
      <c r="JM37" s="603">
        <v>152877617.77000001</v>
      </c>
      <c r="JN37" s="603">
        <v>11220215.139999999</v>
      </c>
      <c r="JO37" s="603">
        <v>25400626.929999996</v>
      </c>
      <c r="JP37" s="603">
        <v>30806109.309999999</v>
      </c>
      <c r="JQ37" s="603">
        <v>24895353.639999997</v>
      </c>
      <c r="JR37" s="603">
        <v>30170959.68</v>
      </c>
      <c r="JS37" s="603">
        <v>9572705.7399999984</v>
      </c>
      <c r="JT37" s="603">
        <v>155178327.43000004</v>
      </c>
      <c r="JU37" s="603">
        <v>103024768.49000001</v>
      </c>
      <c r="JV37" s="603">
        <v>16002056.109999999</v>
      </c>
      <c r="JW37" s="603">
        <v>5741002.4299999997</v>
      </c>
      <c r="JX37" s="603">
        <v>17874128.189999998</v>
      </c>
      <c r="JY37" s="603">
        <v>5442579.1400000006</v>
      </c>
      <c r="JZ37" s="603">
        <v>57160428.200000003</v>
      </c>
      <c r="KA37" s="603">
        <v>14311187.25</v>
      </c>
      <c r="KB37" s="603">
        <v>9636687.0500000007</v>
      </c>
      <c r="KC37" s="603">
        <v>10871287.199999997</v>
      </c>
      <c r="KD37" s="603">
        <v>14215496.1</v>
      </c>
      <c r="KE37" s="603">
        <v>7219223.7600000007</v>
      </c>
      <c r="KF37" s="603">
        <v>13721967.530000001</v>
      </c>
      <c r="KG37" s="603">
        <v>2777329.39</v>
      </c>
      <c r="KH37" s="603">
        <v>10112007.039999999</v>
      </c>
      <c r="KI37" s="603">
        <v>15539500.339999998</v>
      </c>
      <c r="KJ37" s="603">
        <v>661196872.46000016</v>
      </c>
      <c r="KK37" s="603">
        <v>44034179.410000011</v>
      </c>
      <c r="KL37" s="603">
        <v>29822719.109999999</v>
      </c>
      <c r="KM37" s="603">
        <v>29021149.900000002</v>
      </c>
      <c r="KN37" s="603">
        <v>9433636.5199999996</v>
      </c>
      <c r="KO37" s="603">
        <v>18439769.079999998</v>
      </c>
      <c r="KP37" s="603">
        <v>90038112.660000011</v>
      </c>
      <c r="KQ37" s="603">
        <v>9746526.4700000007</v>
      </c>
      <c r="KR37" s="603">
        <v>5203910.4399999995</v>
      </c>
      <c r="KS37" s="603">
        <v>127294296.58000001</v>
      </c>
      <c r="KT37" s="603">
        <v>12731876.750000004</v>
      </c>
      <c r="KU37" s="603">
        <v>21320074.870000001</v>
      </c>
      <c r="KV37" s="603">
        <v>50045572.75</v>
      </c>
      <c r="KW37" s="603">
        <v>17640915.41</v>
      </c>
      <c r="KX37" s="603">
        <v>27167545.969999999</v>
      </c>
      <c r="KY37" s="603">
        <v>160243691.44</v>
      </c>
      <c r="KZ37" s="603">
        <v>15330888.610000001</v>
      </c>
      <c r="LA37" s="603">
        <v>201404101.16</v>
      </c>
      <c r="LB37" s="603">
        <v>18577881.010000002</v>
      </c>
      <c r="LC37" s="603">
        <v>8403045.25</v>
      </c>
      <c r="LD37" s="603">
        <v>48236886.43</v>
      </c>
      <c r="LE37" s="603">
        <v>28724254.540000003</v>
      </c>
      <c r="LF37" s="603">
        <v>14498124.52</v>
      </c>
      <c r="LG37" s="603">
        <v>12667647.940000001</v>
      </c>
      <c r="LH37" s="603">
        <v>16909784.260000005</v>
      </c>
      <c r="LI37" s="603">
        <v>480690009.82999998</v>
      </c>
      <c r="LJ37" s="603">
        <v>26131071.749999993</v>
      </c>
      <c r="LK37" s="603">
        <v>68356733.989999995</v>
      </c>
      <c r="LL37" s="603">
        <v>88944825.400000021</v>
      </c>
      <c r="LM37" s="603">
        <v>20666966.68</v>
      </c>
      <c r="LN37" s="603">
        <v>24092737.559999995</v>
      </c>
      <c r="LO37" s="603">
        <v>8200202.04</v>
      </c>
      <c r="LP37" s="603">
        <v>36121741.5</v>
      </c>
      <c r="LQ37" s="603">
        <v>7135866.2100000009</v>
      </c>
      <c r="LR37" s="603">
        <v>22454564.050000004</v>
      </c>
      <c r="LS37" s="603">
        <v>7580263.96</v>
      </c>
      <c r="LT37" s="603">
        <v>71039085.859999985</v>
      </c>
      <c r="LU37" s="603">
        <v>11376130.5</v>
      </c>
      <c r="LV37" s="603">
        <v>8077798.790000001</v>
      </c>
      <c r="LW37" s="603">
        <v>336639354.52000004</v>
      </c>
      <c r="LX37" s="603">
        <v>152044093.27000004</v>
      </c>
      <c r="LY37" s="603">
        <v>298387355.89999998</v>
      </c>
      <c r="LZ37" s="603">
        <v>41334820.979999989</v>
      </c>
      <c r="MA37" s="603">
        <v>30233943.039999999</v>
      </c>
      <c r="MB37" s="603">
        <v>32407800.590000004</v>
      </c>
      <c r="MC37" s="603">
        <v>26028978.02</v>
      </c>
      <c r="MD37" s="603">
        <v>21551399.759999994</v>
      </c>
      <c r="ME37" s="603">
        <v>19379833.739999995</v>
      </c>
      <c r="MF37" s="603">
        <v>24881349.879999995</v>
      </c>
      <c r="MG37" s="603">
        <v>54404605.990000002</v>
      </c>
      <c r="MH37" s="603">
        <v>13256241.289999997</v>
      </c>
      <c r="MI37" s="603">
        <v>370383000.19999999</v>
      </c>
      <c r="MJ37" s="603">
        <v>23150987.349999998</v>
      </c>
      <c r="MK37" s="603">
        <v>13245287.199999999</v>
      </c>
      <c r="ML37" s="603">
        <v>13676814.450000001</v>
      </c>
      <c r="MM37" s="603">
        <v>11172068.860000001</v>
      </c>
      <c r="MN37" s="603">
        <v>26580847.09</v>
      </c>
      <c r="MO37" s="603">
        <v>15812991.119999999</v>
      </c>
      <c r="MP37" s="603">
        <v>9703827.2399999984</v>
      </c>
      <c r="MQ37" s="603">
        <v>30544352.890000001</v>
      </c>
      <c r="MR37" s="603">
        <v>13993335.979999999</v>
      </c>
      <c r="MS37" s="603">
        <v>20462839.810000002</v>
      </c>
      <c r="MT37" s="603">
        <v>17115787.289999999</v>
      </c>
      <c r="MU37" s="603">
        <v>422800535.88000005</v>
      </c>
      <c r="MV37" s="603">
        <v>37381141.239999995</v>
      </c>
      <c r="MW37" s="603">
        <v>31566519.899999999</v>
      </c>
      <c r="MX37" s="603">
        <v>37996036.230000004</v>
      </c>
      <c r="MY37" s="603">
        <v>58585981.619999997</v>
      </c>
      <c r="MZ37" s="603">
        <v>20070438.960000005</v>
      </c>
      <c r="NA37" s="603">
        <v>57306422.289899997</v>
      </c>
      <c r="NB37" s="603">
        <v>38921357.520000011</v>
      </c>
      <c r="NC37" s="603">
        <v>39711782.00999999</v>
      </c>
      <c r="ND37" s="603">
        <v>8097999.9699999997</v>
      </c>
      <c r="NE37" s="603">
        <v>9128452.9000000004</v>
      </c>
      <c r="NF37" s="603">
        <v>738816892.36000001</v>
      </c>
      <c r="NG37" s="603">
        <v>67549079.660000011</v>
      </c>
      <c r="NH37" s="603">
        <v>18342554.75</v>
      </c>
      <c r="NI37" s="603">
        <v>168263082.73999998</v>
      </c>
      <c r="NJ37" s="603">
        <v>19506830.07</v>
      </c>
      <c r="NK37" s="603">
        <v>34016597.380000003</v>
      </c>
      <c r="NL37" s="603">
        <v>196808756.52999997</v>
      </c>
      <c r="NM37" s="603">
        <v>106215548.41000001</v>
      </c>
      <c r="NN37" s="603">
        <v>3080594.79</v>
      </c>
      <c r="NO37" s="603">
        <v>41735988.490000002</v>
      </c>
      <c r="NP37" s="603">
        <v>15712588.839999998</v>
      </c>
      <c r="NQ37" s="603">
        <v>17262496.609999999</v>
      </c>
      <c r="NR37" s="603">
        <v>157806565.07000002</v>
      </c>
      <c r="NS37" s="603">
        <v>8905848.4100000001</v>
      </c>
      <c r="NT37" s="603">
        <v>11195444.129999999</v>
      </c>
      <c r="NU37" s="603">
        <v>13516857.550000003</v>
      </c>
      <c r="NV37" s="603">
        <v>6794826.8999999994</v>
      </c>
      <c r="NW37" s="603">
        <v>2348863.0199999996</v>
      </c>
      <c r="NX37" s="603">
        <v>3049495.4000000004</v>
      </c>
      <c r="NY37" s="603">
        <v>398935333.53999996</v>
      </c>
      <c r="NZ37" s="603">
        <v>144265099.06999999</v>
      </c>
      <c r="OA37" s="603">
        <v>16233199.689999996</v>
      </c>
      <c r="OB37" s="603">
        <v>12983303.68</v>
      </c>
      <c r="OC37" s="603">
        <v>19612554.640000001</v>
      </c>
      <c r="OD37" s="603">
        <v>17974518.069999997</v>
      </c>
      <c r="OE37" s="603">
        <v>12792838.180000002</v>
      </c>
      <c r="OF37" s="603">
        <v>432371026.63999999</v>
      </c>
      <c r="OG37" s="603">
        <v>102214732.70999999</v>
      </c>
      <c r="OH37" s="603">
        <v>29332409.329999998</v>
      </c>
      <c r="OI37" s="603">
        <v>123576117.60000001</v>
      </c>
      <c r="OJ37" s="603">
        <v>14402189.699999999</v>
      </c>
      <c r="OK37" s="603">
        <v>30345277.420000009</v>
      </c>
      <c r="OL37" s="603">
        <v>56718523.740000002</v>
      </c>
      <c r="OM37" s="603">
        <v>14969540.510000004</v>
      </c>
      <c r="ON37" s="603">
        <v>18051842.289999999</v>
      </c>
      <c r="OO37" s="603">
        <v>230228810.40000001</v>
      </c>
      <c r="OP37" s="603">
        <v>71559562.199999988</v>
      </c>
      <c r="OQ37" s="603">
        <v>169510034.49000001</v>
      </c>
      <c r="OR37" s="603">
        <v>38432708.589999996</v>
      </c>
      <c r="OS37" s="603">
        <v>21636819.270000007</v>
      </c>
      <c r="OT37" s="603">
        <v>35631999.949999996</v>
      </c>
      <c r="OU37" s="603">
        <v>122213846.14</v>
      </c>
      <c r="OV37" s="603">
        <v>12102552.9</v>
      </c>
      <c r="OW37" s="603">
        <v>16457503.6</v>
      </c>
      <c r="OX37" s="603">
        <v>17924722.57</v>
      </c>
      <c r="OY37" s="603">
        <v>22530017.500000004</v>
      </c>
      <c r="OZ37" s="603">
        <v>101834658.55999999</v>
      </c>
      <c r="PA37" s="603">
        <v>10760355.420000002</v>
      </c>
      <c r="PB37" s="603">
        <v>13725122.209999999</v>
      </c>
      <c r="PC37" s="603">
        <v>10348799.699999999</v>
      </c>
      <c r="PD37" s="603">
        <v>212015347.76000008</v>
      </c>
      <c r="PE37" s="603">
        <v>11637056.810000001</v>
      </c>
      <c r="PF37" s="603">
        <v>39461018.459999993</v>
      </c>
      <c r="PG37" s="603">
        <v>7937299.0299999993</v>
      </c>
      <c r="PH37" s="603">
        <v>12558266.279999997</v>
      </c>
      <c r="PI37" s="603">
        <v>36723046.75</v>
      </c>
      <c r="PJ37" s="603">
        <v>14975640.720000001</v>
      </c>
      <c r="PK37" s="603">
        <v>14917245.34</v>
      </c>
      <c r="PL37" s="603">
        <v>26814282.459999997</v>
      </c>
      <c r="PM37" s="603">
        <v>17392298.969999999</v>
      </c>
      <c r="PN37" s="603">
        <v>19398035.340000004</v>
      </c>
      <c r="PO37" s="603">
        <v>35196602.5</v>
      </c>
      <c r="PP37" s="603">
        <v>11399802.390000001</v>
      </c>
      <c r="PQ37" s="603">
        <v>64125550.479999989</v>
      </c>
      <c r="PR37" s="603">
        <v>14781497.790000001</v>
      </c>
      <c r="PS37" s="603">
        <v>6995010.7499999981</v>
      </c>
      <c r="PT37" s="603">
        <v>9956035.1300000008</v>
      </c>
      <c r="PU37" s="603">
        <v>9211086.9800000004</v>
      </c>
      <c r="PV37" s="603">
        <v>706597245.72000003</v>
      </c>
      <c r="PW37" s="603">
        <v>14760981.710000001</v>
      </c>
      <c r="PX37" s="603">
        <v>14596187.42</v>
      </c>
      <c r="PY37" s="603">
        <v>16585384.940000003</v>
      </c>
      <c r="PZ37" s="603">
        <v>169710025.90000001</v>
      </c>
      <c r="QA37" s="603">
        <v>27420385.960000005</v>
      </c>
      <c r="QB37" s="603">
        <v>57484532.940000005</v>
      </c>
      <c r="QC37" s="603">
        <v>13746214.819999998</v>
      </c>
      <c r="QD37" s="603">
        <v>66592744.830000006</v>
      </c>
      <c r="QE37" s="603">
        <v>9013722.3500000015</v>
      </c>
      <c r="QF37" s="603">
        <v>39106446.079999998</v>
      </c>
      <c r="QG37" s="603">
        <v>17147378.740000002</v>
      </c>
      <c r="QH37" s="603">
        <v>16847231.280000001</v>
      </c>
      <c r="QI37" s="603">
        <v>13542833.76</v>
      </c>
      <c r="QJ37" s="603">
        <v>49958188.960000001</v>
      </c>
      <c r="QK37" s="603">
        <v>19060700.100000001</v>
      </c>
      <c r="QL37" s="603">
        <v>24017365.269999996</v>
      </c>
      <c r="QM37" s="603">
        <v>24344118.780000001</v>
      </c>
      <c r="QN37" s="603">
        <v>21856108.879999999</v>
      </c>
      <c r="QO37" s="603">
        <v>56580108.070000023</v>
      </c>
      <c r="QP37" s="603">
        <v>33852937.620000005</v>
      </c>
      <c r="QQ37" s="603">
        <v>13621875.310000002</v>
      </c>
      <c r="QR37" s="603">
        <v>4308119.0600000005</v>
      </c>
      <c r="QS37" s="603">
        <v>12342396.359999998</v>
      </c>
      <c r="QT37" s="603">
        <v>3959819.76</v>
      </c>
      <c r="QU37" s="603">
        <v>9610018.5900000017</v>
      </c>
      <c r="QV37" s="603">
        <v>214552971.20000002</v>
      </c>
      <c r="QW37" s="603">
        <v>12728893.800000001</v>
      </c>
      <c r="QX37" s="603">
        <v>41615398.189999998</v>
      </c>
      <c r="QY37" s="603">
        <v>15612830.85</v>
      </c>
      <c r="QZ37" s="603">
        <v>29626994.02</v>
      </c>
      <c r="RA37" s="603">
        <v>63407488.339999989</v>
      </c>
      <c r="RB37" s="603">
        <v>18059046.609999999</v>
      </c>
      <c r="RC37" s="603">
        <v>47538965.699999996</v>
      </c>
      <c r="RD37" s="603">
        <v>22010146.979999997</v>
      </c>
      <c r="RE37" s="603">
        <v>26807974.23</v>
      </c>
      <c r="RF37" s="603">
        <v>13836547.159999998</v>
      </c>
      <c r="RG37" s="603">
        <v>3423714.98</v>
      </c>
      <c r="RH37" s="603">
        <v>8893596.0100000016</v>
      </c>
      <c r="RI37" s="603">
        <v>327505119.73000002</v>
      </c>
      <c r="RJ37" s="603">
        <v>61630635.769999996</v>
      </c>
      <c r="RK37" s="603">
        <v>26208288.690000005</v>
      </c>
      <c r="RL37" s="603">
        <v>20778076.420000002</v>
      </c>
      <c r="RM37" s="603">
        <v>28503609.419999998</v>
      </c>
      <c r="RN37" s="603">
        <v>51998743.280000001</v>
      </c>
      <c r="RO37" s="603">
        <v>58004302.850000001</v>
      </c>
      <c r="RP37" s="603">
        <v>18241608.210000001</v>
      </c>
      <c r="RQ37" s="603">
        <v>18933977.490000002</v>
      </c>
      <c r="RR37" s="603">
        <v>43387825.25</v>
      </c>
      <c r="RS37" s="603">
        <v>69594104.510000005</v>
      </c>
      <c r="RT37" s="603">
        <v>15970276.960000001</v>
      </c>
      <c r="RU37" s="603">
        <v>19812880.169999998</v>
      </c>
      <c r="RV37" s="603">
        <v>21672996.940000005</v>
      </c>
      <c r="RW37" s="603">
        <v>17204776.41</v>
      </c>
      <c r="RX37" s="603">
        <v>13494600.109999999</v>
      </c>
      <c r="RY37" s="603">
        <v>12386892.300000001</v>
      </c>
      <c r="RZ37" s="603">
        <v>7586621.9500000002</v>
      </c>
      <c r="SA37" s="603">
        <v>7866197.669999999</v>
      </c>
      <c r="SB37" s="603">
        <v>9934683.9900000002</v>
      </c>
      <c r="SC37" s="603">
        <v>192562789.54999998</v>
      </c>
      <c r="SD37" s="603">
        <v>11971707.170000002</v>
      </c>
      <c r="SE37" s="603">
        <v>10210345.83</v>
      </c>
      <c r="SF37" s="603">
        <v>12476610.82</v>
      </c>
      <c r="SG37" s="603">
        <v>9661573.1300000008</v>
      </c>
      <c r="SH37" s="603">
        <v>16717340.42</v>
      </c>
      <c r="SI37" s="603">
        <v>13455887.909999996</v>
      </c>
      <c r="SJ37" s="603">
        <v>31455035.830000002</v>
      </c>
      <c r="SK37" s="603">
        <v>12790682.33</v>
      </c>
      <c r="SL37" s="603">
        <v>14566899.49</v>
      </c>
      <c r="SM37" s="603">
        <v>82562604.639999971</v>
      </c>
      <c r="SN37" s="603">
        <v>8306289.6599999992</v>
      </c>
      <c r="SO37" s="603">
        <v>93522076.089999989</v>
      </c>
      <c r="SP37" s="603">
        <v>14488387.979999999</v>
      </c>
      <c r="SQ37" s="603">
        <v>23932768.119999997</v>
      </c>
      <c r="SR37" s="603">
        <v>36931399.18</v>
      </c>
      <c r="SS37" s="603">
        <v>12627066.380000001</v>
      </c>
      <c r="ST37" s="603">
        <v>10758224.660000002</v>
      </c>
      <c r="SU37" s="603">
        <v>17601568.019999996</v>
      </c>
      <c r="SV37" s="603">
        <v>6322847.5499999989</v>
      </c>
      <c r="SW37" s="603">
        <v>294566822.76000005</v>
      </c>
      <c r="SX37" s="603">
        <v>11601274.98</v>
      </c>
      <c r="SY37" s="603">
        <v>24770831.199999999</v>
      </c>
      <c r="SZ37" s="603">
        <v>23698375.470000003</v>
      </c>
      <c r="TA37" s="603">
        <v>6248944.540000001</v>
      </c>
      <c r="TB37" s="603">
        <v>6874547.7700000005</v>
      </c>
      <c r="TC37" s="603">
        <v>9634612.2399999984</v>
      </c>
      <c r="TD37" s="603">
        <v>75827998.439999998</v>
      </c>
      <c r="TE37" s="603">
        <v>13507946.27</v>
      </c>
      <c r="TF37" s="603">
        <v>14824699.869999999</v>
      </c>
      <c r="TG37" s="603">
        <v>15634061.850000001</v>
      </c>
      <c r="TH37" s="603">
        <v>46497437.300000004</v>
      </c>
      <c r="TI37" s="603">
        <v>12960293.100000001</v>
      </c>
      <c r="TJ37" s="603">
        <v>10619255.709999997</v>
      </c>
      <c r="TK37" s="603">
        <v>439874532.32000005</v>
      </c>
      <c r="TL37" s="603">
        <v>9859505.7700000033</v>
      </c>
      <c r="TM37" s="603">
        <v>7693776.419999999</v>
      </c>
      <c r="TN37" s="603">
        <v>32982855.510000002</v>
      </c>
      <c r="TO37" s="603">
        <v>28060707.34</v>
      </c>
      <c r="TP37" s="603">
        <v>15631728.899999999</v>
      </c>
      <c r="TQ37" s="603">
        <v>5869296.0100000007</v>
      </c>
      <c r="TR37" s="603">
        <v>72767897.650000006</v>
      </c>
      <c r="TS37" s="603">
        <v>9853644.1599999983</v>
      </c>
      <c r="TT37" s="603">
        <v>28153359.389999997</v>
      </c>
      <c r="TU37" s="603">
        <v>26603822.550000001</v>
      </c>
      <c r="TV37" s="603">
        <v>9588968.3899999987</v>
      </c>
      <c r="TW37" s="603">
        <v>7510608.4799999986</v>
      </c>
      <c r="TX37" s="603">
        <v>11071395.719999999</v>
      </c>
      <c r="TY37" s="603">
        <v>13951473.660000004</v>
      </c>
      <c r="TZ37" s="603">
        <v>4224714.05</v>
      </c>
      <c r="UA37" s="603">
        <v>53129412.760000005</v>
      </c>
      <c r="UB37" s="603">
        <v>8364215.3900000015</v>
      </c>
      <c r="UC37" s="603">
        <v>123289848.71999998</v>
      </c>
      <c r="UD37" s="603">
        <v>47803321.840000004</v>
      </c>
      <c r="UE37" s="603">
        <v>17269064.239999998</v>
      </c>
      <c r="UF37" s="603">
        <v>18788293.869999997</v>
      </c>
      <c r="UG37" s="603">
        <v>204419542.25</v>
      </c>
      <c r="UH37" s="603">
        <v>11801494.109999999</v>
      </c>
      <c r="UI37" s="603">
        <v>14919008.159999998</v>
      </c>
      <c r="UJ37" s="603">
        <v>22505631.800000001</v>
      </c>
      <c r="UK37" s="603">
        <v>7727771.1699999981</v>
      </c>
      <c r="UL37" s="603">
        <v>136998780.88</v>
      </c>
      <c r="UM37" s="603">
        <v>36713548.670000002</v>
      </c>
      <c r="UN37" s="603">
        <v>20210118.300000001</v>
      </c>
      <c r="UO37" s="603">
        <v>58293541.909999996</v>
      </c>
      <c r="UP37" s="603">
        <v>25497270.359999999</v>
      </c>
      <c r="UQ37" s="603">
        <v>19137437.990000002</v>
      </c>
      <c r="UR37" s="603">
        <v>866282243.29999995</v>
      </c>
      <c r="US37" s="603">
        <v>31372174.609999999</v>
      </c>
      <c r="UT37" s="603">
        <v>23766707.469999999</v>
      </c>
      <c r="UU37" s="603">
        <v>162934165.38</v>
      </c>
      <c r="UV37" s="603">
        <v>4459024.12</v>
      </c>
      <c r="UW37" s="603">
        <v>27288471.540000003</v>
      </c>
      <c r="UX37" s="603">
        <v>72219758.719999999</v>
      </c>
      <c r="UY37" s="603">
        <v>12563912.1</v>
      </c>
      <c r="UZ37" s="603">
        <v>13841378.890000001</v>
      </c>
      <c r="VA37" s="603">
        <v>21655551.140000008</v>
      </c>
      <c r="VB37" s="603">
        <v>33377699.809999995</v>
      </c>
      <c r="VC37" s="603">
        <v>71774091.849999994</v>
      </c>
      <c r="VD37" s="603">
        <v>25062462.209999997</v>
      </c>
      <c r="VE37" s="603">
        <v>46782660.299999997</v>
      </c>
      <c r="VF37" s="603">
        <v>21525432.289999999</v>
      </c>
      <c r="VG37" s="603">
        <v>17357934.309999999</v>
      </c>
      <c r="VH37" s="603">
        <v>13630667.380000001</v>
      </c>
      <c r="VI37" s="603">
        <v>20030290.090000004</v>
      </c>
      <c r="VJ37" s="603">
        <v>72637669.460000008</v>
      </c>
      <c r="VK37" s="603">
        <v>14089859.82</v>
      </c>
      <c r="VL37" s="603">
        <v>9817547.0999999978</v>
      </c>
      <c r="VM37" s="603">
        <v>5877512.8099999987</v>
      </c>
      <c r="VN37" s="603">
        <v>439275354.53000003</v>
      </c>
      <c r="VO37" s="603">
        <v>19246713.140000001</v>
      </c>
      <c r="VP37" s="603">
        <v>15963299.15</v>
      </c>
      <c r="VQ37" s="603">
        <v>30858319.250000004</v>
      </c>
      <c r="VR37" s="603">
        <v>37792368.990000002</v>
      </c>
      <c r="VS37" s="603">
        <v>35648501.119999997</v>
      </c>
      <c r="VT37" s="603">
        <v>17098676.690000001</v>
      </c>
      <c r="VU37" s="603">
        <v>15931004.619999999</v>
      </c>
      <c r="VV37" s="603">
        <v>28096410.739999998</v>
      </c>
      <c r="VW37" s="603">
        <v>97632000.590000004</v>
      </c>
      <c r="VX37" s="603">
        <v>19602688.030000001</v>
      </c>
      <c r="VY37" s="603">
        <v>34304131.660000004</v>
      </c>
      <c r="VZ37" s="603">
        <v>25003150.159999996</v>
      </c>
      <c r="WA37" s="603">
        <v>7825262.9100000001</v>
      </c>
      <c r="WB37" s="603">
        <v>17933790.340000004</v>
      </c>
      <c r="WC37" s="603">
        <v>661529889.98000002</v>
      </c>
      <c r="WD37" s="603">
        <v>29891810.240000006</v>
      </c>
      <c r="WE37" s="603">
        <v>18052669.68</v>
      </c>
      <c r="WF37" s="603">
        <v>11183766.270000001</v>
      </c>
      <c r="WG37" s="603">
        <v>6263534.1699999999</v>
      </c>
      <c r="WH37" s="603">
        <v>20736250.510000002</v>
      </c>
      <c r="WI37" s="603">
        <v>61808203.63000001</v>
      </c>
      <c r="WJ37" s="603">
        <v>36360279.740000002</v>
      </c>
      <c r="WK37" s="603">
        <v>15084605.620000001</v>
      </c>
      <c r="WL37" s="603">
        <v>38464008.049999997</v>
      </c>
      <c r="WM37" s="603">
        <v>12146285.940000003</v>
      </c>
      <c r="WN37" s="603">
        <v>65261786.419999994</v>
      </c>
      <c r="WO37" s="603">
        <v>22378067.670000002</v>
      </c>
      <c r="WP37" s="603">
        <v>66759464.729999982</v>
      </c>
      <c r="WQ37" s="603">
        <v>59441541.330000013</v>
      </c>
      <c r="WR37" s="603">
        <v>12452423.329999998</v>
      </c>
      <c r="WS37" s="603">
        <v>18481117.430000003</v>
      </c>
      <c r="WT37" s="603">
        <v>29117943.419999998</v>
      </c>
      <c r="WU37" s="603">
        <v>10008496.23</v>
      </c>
      <c r="WV37" s="603">
        <v>37883335.740000002</v>
      </c>
      <c r="WW37" s="603">
        <v>104440420.44999999</v>
      </c>
      <c r="WX37" s="603">
        <v>35162908.140000001</v>
      </c>
      <c r="WY37" s="603">
        <v>17983163.089999992</v>
      </c>
      <c r="WZ37" s="603">
        <v>9136111.9299999978</v>
      </c>
      <c r="XA37" s="603">
        <v>17444982.169999998</v>
      </c>
      <c r="XB37" s="603">
        <v>9303797.4000000022</v>
      </c>
      <c r="XC37" s="603">
        <v>7227846.4500000002</v>
      </c>
      <c r="XD37" s="603">
        <v>13980558.32</v>
      </c>
      <c r="XE37" s="603">
        <v>129374451.68000002</v>
      </c>
      <c r="XF37" s="603">
        <v>18825397.050000004</v>
      </c>
      <c r="XG37" s="603">
        <v>8341443.3899999997</v>
      </c>
      <c r="XH37" s="603">
        <v>4389977.8</v>
      </c>
      <c r="XI37" s="603">
        <v>9859278.370000001</v>
      </c>
      <c r="XJ37" s="603">
        <v>309763319.86000001</v>
      </c>
      <c r="XK37" s="603">
        <v>20522744.170000006</v>
      </c>
      <c r="XL37" s="603">
        <v>30627380.59</v>
      </c>
      <c r="XM37" s="603">
        <v>152077115.08000004</v>
      </c>
      <c r="XN37" s="603">
        <v>23171336.289999999</v>
      </c>
      <c r="XO37" s="603">
        <v>18086385.809999999</v>
      </c>
      <c r="XP37" s="603">
        <v>45356232.760000005</v>
      </c>
      <c r="XQ37" s="603">
        <v>25868209.130000003</v>
      </c>
      <c r="XR37" s="603">
        <v>13786135.450000001</v>
      </c>
      <c r="XS37" s="603">
        <v>35635172.109999999</v>
      </c>
      <c r="XT37" s="603">
        <v>44519761.820000008</v>
      </c>
      <c r="XU37" s="603">
        <v>15958760.68</v>
      </c>
      <c r="XV37" s="603">
        <v>9901577.0500000026</v>
      </c>
      <c r="XW37" s="603">
        <v>14504713.969999999</v>
      </c>
      <c r="XX37" s="603">
        <v>9025422.5600000005</v>
      </c>
      <c r="XY37" s="603">
        <v>10507043.360000003</v>
      </c>
      <c r="XZ37" s="603">
        <v>9270878.1099999994</v>
      </c>
      <c r="YA37" s="603">
        <v>15339422.789999999</v>
      </c>
      <c r="YB37" s="603">
        <v>7041881.3999999994</v>
      </c>
      <c r="YC37" s="603">
        <v>8451651.620000001</v>
      </c>
      <c r="YD37" s="603">
        <v>10222765.689999999</v>
      </c>
      <c r="YE37" s="603">
        <v>13093056.030000001</v>
      </c>
      <c r="YF37" s="603">
        <v>11742460.040000003</v>
      </c>
      <c r="YG37" s="603">
        <v>319399486.2700001</v>
      </c>
      <c r="YH37" s="603">
        <v>12574071.949999999</v>
      </c>
      <c r="YI37" s="603">
        <v>37456333.120000005</v>
      </c>
      <c r="YJ37" s="603">
        <v>9021767.379999999</v>
      </c>
      <c r="YK37" s="603">
        <v>123845604.90000001</v>
      </c>
      <c r="YL37" s="603">
        <v>23010586.23</v>
      </c>
      <c r="YM37" s="603">
        <v>38809658.469999999</v>
      </c>
      <c r="YN37" s="603">
        <v>11867786.859999998</v>
      </c>
      <c r="YO37" s="603">
        <v>47635570.549999997</v>
      </c>
      <c r="YP37" s="603">
        <v>27659307.409999993</v>
      </c>
      <c r="YQ37" s="603">
        <v>20736622.440000001</v>
      </c>
      <c r="YR37" s="603">
        <v>14070349.140000001</v>
      </c>
      <c r="YS37" s="603">
        <v>19963035.109999999</v>
      </c>
      <c r="YT37" s="603">
        <v>10181163.640000001</v>
      </c>
      <c r="YU37" s="603">
        <v>13599014.65</v>
      </c>
      <c r="YV37" s="603">
        <v>16502696.069999998</v>
      </c>
      <c r="YW37" s="603">
        <v>8735059.1999999993</v>
      </c>
      <c r="YX37" s="603">
        <v>179063397.58999997</v>
      </c>
      <c r="YY37" s="603">
        <v>13136277.359999999</v>
      </c>
      <c r="YZ37" s="603">
        <v>10611773.18</v>
      </c>
      <c r="ZA37" s="603">
        <v>7762627.96</v>
      </c>
      <c r="ZB37" s="603">
        <v>22085406.069999997</v>
      </c>
      <c r="ZC37" s="603">
        <v>8451633.4500000011</v>
      </c>
      <c r="ZD37" s="603">
        <v>9606873.0109999999</v>
      </c>
      <c r="ZE37" s="603">
        <v>158974670.61000001</v>
      </c>
      <c r="ZF37" s="603">
        <v>12244270</v>
      </c>
      <c r="ZG37" s="603">
        <v>15318548.85</v>
      </c>
      <c r="ZH37" s="603">
        <v>10362946.66</v>
      </c>
      <c r="ZI37" s="603">
        <v>12843379.719999999</v>
      </c>
      <c r="ZJ37" s="603">
        <v>10759234.679999998</v>
      </c>
      <c r="ZK37" s="603">
        <v>15295776.16</v>
      </c>
      <c r="ZL37" s="603">
        <v>9400621.3399999999</v>
      </c>
      <c r="ZM37" s="603">
        <v>64734171.705000006</v>
      </c>
      <c r="ZN37" s="603">
        <v>320804293.17000002</v>
      </c>
      <c r="ZO37" s="603">
        <v>13143495.889999999</v>
      </c>
      <c r="ZP37" s="603">
        <v>36428662.370000005</v>
      </c>
      <c r="ZQ37" s="603">
        <v>105741608.33</v>
      </c>
      <c r="ZR37" s="603">
        <v>55047305.590000004</v>
      </c>
      <c r="ZS37" s="603">
        <v>9218372.4699999988</v>
      </c>
      <c r="ZT37" s="603">
        <v>24703168.680000003</v>
      </c>
      <c r="ZU37" s="603">
        <v>72488117.579999998</v>
      </c>
      <c r="ZV37" s="603">
        <v>35117775.969999999</v>
      </c>
      <c r="ZW37" s="603">
        <v>70359216.360000014</v>
      </c>
      <c r="ZX37" s="603">
        <v>7899172.9500000002</v>
      </c>
      <c r="ZY37" s="603">
        <v>27580068.849999998</v>
      </c>
      <c r="ZZ37" s="603">
        <v>10091799.069999998</v>
      </c>
      <c r="AAA37" s="603">
        <v>35493458.019999988</v>
      </c>
      <c r="AAB37" s="603">
        <v>11695725.549999999</v>
      </c>
      <c r="AAC37" s="603">
        <v>13526030.349999998</v>
      </c>
      <c r="AAD37" s="603">
        <v>19595792.100000001</v>
      </c>
      <c r="AAE37" s="603">
        <v>8470438.2400000002</v>
      </c>
      <c r="AAF37" s="603">
        <v>22818234.510000002</v>
      </c>
      <c r="AAG37" s="603">
        <v>11618460.25</v>
      </c>
      <c r="AAH37" s="603">
        <v>12897594.51</v>
      </c>
      <c r="AAI37" s="603">
        <v>8255250.1899999995</v>
      </c>
      <c r="AAJ37" s="603">
        <v>120756051.81000002</v>
      </c>
      <c r="AAK37" s="603">
        <v>12157922.369999999</v>
      </c>
      <c r="AAL37" s="603">
        <v>16248547.970000001</v>
      </c>
      <c r="AAM37" s="603">
        <v>8750908.6900000013</v>
      </c>
      <c r="AAN37" s="603">
        <v>8324760.129999999</v>
      </c>
      <c r="AAO37" s="603">
        <v>31656377.920000002</v>
      </c>
      <c r="AAP37" s="603">
        <v>7708765.370000001</v>
      </c>
      <c r="AAQ37" s="603">
        <v>845992956.99999988</v>
      </c>
      <c r="AAR37" s="603">
        <v>23050784.949999999</v>
      </c>
      <c r="AAS37" s="603">
        <v>11109360.92</v>
      </c>
      <c r="AAT37" s="603">
        <v>40086396.439999998</v>
      </c>
      <c r="AAU37" s="603">
        <v>40868082.050000004</v>
      </c>
      <c r="AAV37" s="603">
        <v>13945426.73</v>
      </c>
      <c r="AAW37" s="603">
        <v>28634620.370000005</v>
      </c>
      <c r="AAX37" s="603">
        <v>20534062.040000003</v>
      </c>
      <c r="AAY37" s="603">
        <v>59692705.43</v>
      </c>
      <c r="AAZ37" s="603">
        <v>17760862.099999998</v>
      </c>
      <c r="ABA37" s="603">
        <v>22743086.460000001</v>
      </c>
      <c r="ABB37" s="603">
        <v>103049688.14000003</v>
      </c>
      <c r="ABC37" s="603">
        <v>42436349.639999993</v>
      </c>
      <c r="ABD37" s="603">
        <v>5032516.32</v>
      </c>
      <c r="ABE37" s="603">
        <v>13274342.350000003</v>
      </c>
      <c r="ABF37" s="603">
        <v>18556176.960000001</v>
      </c>
      <c r="ABG37" s="603">
        <v>10168049.569999998</v>
      </c>
      <c r="ABH37" s="603">
        <v>11383668.08</v>
      </c>
      <c r="ABI37" s="603">
        <v>14310343.239999998</v>
      </c>
      <c r="ABJ37" s="603">
        <v>100591021.67999999</v>
      </c>
      <c r="ABK37" s="603">
        <v>97911637.489999995</v>
      </c>
      <c r="ABL37" s="603">
        <v>17446783.920000002</v>
      </c>
      <c r="ABM37" s="603">
        <v>16054603.530000001</v>
      </c>
      <c r="ABN37" s="603">
        <v>12894240.75</v>
      </c>
      <c r="ABO37" s="603">
        <v>5357489.4800000004</v>
      </c>
      <c r="ABP37" s="603">
        <v>5846980.870000001</v>
      </c>
      <c r="ABQ37" s="603">
        <v>169079281.53999999</v>
      </c>
      <c r="ABR37" s="603">
        <v>38104911.960000001</v>
      </c>
      <c r="ABS37" s="603">
        <v>16326470.590000004</v>
      </c>
      <c r="ABT37" s="603">
        <v>19434203.43</v>
      </c>
      <c r="ABU37" s="603">
        <v>36216785.220000006</v>
      </c>
      <c r="ABV37" s="603">
        <v>15696054.679999998</v>
      </c>
      <c r="ABW37" s="603">
        <v>11571005.15</v>
      </c>
      <c r="ABX37" s="603">
        <v>35193689.049999997</v>
      </c>
      <c r="ABY37" s="603">
        <v>2653505.5699999998</v>
      </c>
      <c r="ABZ37" s="603">
        <v>244037285.58000004</v>
      </c>
      <c r="ACA37" s="603">
        <v>14787541.190000001</v>
      </c>
      <c r="ACB37" s="603">
        <v>79432487.760000005</v>
      </c>
      <c r="ACC37" s="603">
        <v>10954232.02</v>
      </c>
      <c r="ACD37" s="603">
        <v>14291689.989999998</v>
      </c>
      <c r="ACE37" s="603">
        <v>93764162.172999993</v>
      </c>
      <c r="ACF37" s="603">
        <v>9017557.370000001</v>
      </c>
      <c r="ACG37" s="603">
        <v>9768868.9900000021</v>
      </c>
      <c r="ACH37" s="603">
        <v>13104761.57</v>
      </c>
      <c r="ACI37" s="603">
        <v>22163297.150000002</v>
      </c>
      <c r="ACJ37" s="603">
        <v>14173549.039999999</v>
      </c>
      <c r="ACK37" s="603">
        <v>528936284.53999996</v>
      </c>
      <c r="ACL37" s="603">
        <v>7916406.3799999999</v>
      </c>
      <c r="ACM37" s="603">
        <v>17721017.219999999</v>
      </c>
      <c r="ACN37" s="603">
        <v>19291234.860000003</v>
      </c>
      <c r="ACO37" s="603">
        <v>6012196.0899999989</v>
      </c>
      <c r="ACP37" s="603">
        <v>30640258.309999999</v>
      </c>
      <c r="ACQ37" s="603">
        <v>20948581.650000006</v>
      </c>
      <c r="ACR37" s="603">
        <v>96251073.149999991</v>
      </c>
      <c r="ACS37" s="603">
        <v>121337208.72</v>
      </c>
      <c r="ACT37" s="603">
        <v>19381090.830000002</v>
      </c>
      <c r="ACU37" s="603">
        <v>49796574.439999998</v>
      </c>
      <c r="ACV37" s="603">
        <v>26932077.889999993</v>
      </c>
      <c r="ACW37" s="603">
        <v>24182589.639999997</v>
      </c>
      <c r="ACX37" s="603">
        <v>104024518.36000001</v>
      </c>
      <c r="ACY37" s="603">
        <v>17681269.379999999</v>
      </c>
      <c r="ACZ37" s="603">
        <v>11555842.35</v>
      </c>
      <c r="ADA37" s="603">
        <v>19727139.949999999</v>
      </c>
      <c r="ADB37" s="603">
        <v>15754060.729999997</v>
      </c>
      <c r="ADC37" s="603">
        <v>17445986.689999998</v>
      </c>
      <c r="ADD37" s="603">
        <v>9464752.459999999</v>
      </c>
      <c r="ADE37" s="603">
        <v>17368853.629999999</v>
      </c>
      <c r="ADF37" s="603">
        <v>12346477.359999996</v>
      </c>
      <c r="ADG37" s="603">
        <v>8499717.9000000004</v>
      </c>
      <c r="ADH37" s="603">
        <v>70159031.61999999</v>
      </c>
      <c r="ADI37" s="603">
        <v>59825847.980000004</v>
      </c>
      <c r="ADJ37" s="603">
        <v>3477257.89</v>
      </c>
      <c r="ADK37" s="603">
        <v>13466467.979999997</v>
      </c>
      <c r="ADL37" s="603">
        <v>18903428.829999998</v>
      </c>
      <c r="ADM37" s="603">
        <v>10109538.789999999</v>
      </c>
      <c r="ADN37" s="603">
        <v>21090680.309999999</v>
      </c>
      <c r="ADO37" s="603">
        <v>8591723.6500000004</v>
      </c>
      <c r="ADP37" s="603">
        <v>40310408.760000005</v>
      </c>
      <c r="ADQ37" s="603">
        <v>513085519.96999997</v>
      </c>
      <c r="ADR37" s="603">
        <v>47294459.100000009</v>
      </c>
      <c r="ADS37" s="603">
        <v>26611452.890000008</v>
      </c>
      <c r="ADT37" s="603">
        <v>13421814.310000001</v>
      </c>
      <c r="ADU37" s="603">
        <v>183407308.97</v>
      </c>
      <c r="ADV37" s="603">
        <v>7002585.8899999997</v>
      </c>
      <c r="ADW37" s="603">
        <v>6556680.6699999999</v>
      </c>
      <c r="ADX37" s="603">
        <v>16167221.520000001</v>
      </c>
      <c r="ADY37" s="603">
        <v>5875191.3399999999</v>
      </c>
      <c r="ADZ37" s="603">
        <v>5864071.8300000001</v>
      </c>
      <c r="AEA37" s="603">
        <v>598653087.53999996</v>
      </c>
      <c r="AEB37" s="603">
        <v>180721133.44999999</v>
      </c>
      <c r="AEC37" s="603">
        <v>56901292.57</v>
      </c>
      <c r="AED37" s="603">
        <v>27634755.979999997</v>
      </c>
      <c r="AEE37" s="603">
        <v>15681781.500000002</v>
      </c>
      <c r="AEF37" s="603">
        <v>37565741.210000008</v>
      </c>
      <c r="AEG37" s="603">
        <v>28506086.59</v>
      </c>
      <c r="AEH37" s="603">
        <v>23385216.989999998</v>
      </c>
      <c r="AEI37" s="603">
        <v>12340048.77</v>
      </c>
      <c r="AEJ37" s="603">
        <v>15744277.080000002</v>
      </c>
      <c r="AEK37" s="603">
        <v>22160145.169999994</v>
      </c>
      <c r="AEL37" s="603">
        <v>39085655.280000001</v>
      </c>
      <c r="AEM37" s="603">
        <v>14289287.74</v>
      </c>
      <c r="AEN37" s="603">
        <v>29353510.470000003</v>
      </c>
      <c r="AEO37" s="603">
        <v>26389092.359999999</v>
      </c>
      <c r="AEP37" s="603">
        <v>22090703.09</v>
      </c>
      <c r="AEQ37" s="603">
        <v>21607204.380000003</v>
      </c>
      <c r="AER37" s="603">
        <v>67058348.11999999</v>
      </c>
      <c r="AES37" s="603">
        <v>3971605.4400000009</v>
      </c>
      <c r="AET37" s="603">
        <v>59607296.920000002</v>
      </c>
      <c r="AEU37" s="603">
        <v>244288743.47999996</v>
      </c>
      <c r="AEV37" s="603">
        <v>21712885.830000002</v>
      </c>
      <c r="AEW37" s="603">
        <v>26389579.059999999</v>
      </c>
      <c r="AEX37" s="603">
        <v>19233030.52</v>
      </c>
      <c r="AEY37" s="603">
        <v>16818083.440000001</v>
      </c>
      <c r="AEZ37" s="603">
        <v>70916717.480000004</v>
      </c>
      <c r="AFA37" s="603">
        <v>16742772.649999999</v>
      </c>
      <c r="AFB37" s="603">
        <v>22543728.200000003</v>
      </c>
      <c r="AFC37" s="603">
        <v>17519279.470000006</v>
      </c>
      <c r="AFD37" s="603">
        <v>14308869.200000001</v>
      </c>
      <c r="AFE37" s="603">
        <v>117758178.45999998</v>
      </c>
      <c r="AFF37" s="603">
        <v>29937819.890000001</v>
      </c>
      <c r="AFG37" s="603">
        <v>32366710.270000003</v>
      </c>
      <c r="AFH37" s="603">
        <v>18926943.330000002</v>
      </c>
      <c r="AFI37" s="603">
        <v>49409185.869999997</v>
      </c>
      <c r="AFJ37" s="603">
        <v>32485499.109999996</v>
      </c>
      <c r="AFK37" s="603">
        <v>19629294.109999999</v>
      </c>
      <c r="AFL37" s="603">
        <v>19877594.619999997</v>
      </c>
      <c r="AFM37" s="603">
        <v>15105702.010000002</v>
      </c>
      <c r="AFN37" s="603">
        <v>21760086.539999999</v>
      </c>
      <c r="AFO37" s="603">
        <v>13018092.009999998</v>
      </c>
      <c r="AFP37" s="603">
        <v>16068771.190000001</v>
      </c>
      <c r="AFQ37" s="603">
        <v>20456815.869999997</v>
      </c>
      <c r="AFR37" s="603">
        <v>279436285.05999994</v>
      </c>
      <c r="AFS37" s="603">
        <v>27229313.559999999</v>
      </c>
      <c r="AFT37" s="603">
        <v>20281453.93</v>
      </c>
      <c r="AFU37" s="603">
        <v>9851821.1999999993</v>
      </c>
      <c r="AFV37" s="603">
        <v>15475848.84</v>
      </c>
      <c r="AFW37" s="603">
        <v>15978999.299999999</v>
      </c>
      <c r="AFX37" s="603">
        <v>9270499.6800000016</v>
      </c>
      <c r="AFY37" s="603">
        <v>25613052.02</v>
      </c>
      <c r="AFZ37" s="603">
        <v>23689254.039999999</v>
      </c>
      <c r="AGA37" s="603">
        <v>13194066.67</v>
      </c>
      <c r="AGB37" s="603">
        <v>40412028.230000012</v>
      </c>
      <c r="AGC37" s="603">
        <v>14338985.799999999</v>
      </c>
      <c r="AGD37" s="603">
        <v>115785117.25999999</v>
      </c>
      <c r="AGE37" s="603">
        <v>12445957.639999999</v>
      </c>
      <c r="AGF37" s="603">
        <v>11160821.060000001</v>
      </c>
      <c r="AGG37" s="603">
        <v>9929157.8499999996</v>
      </c>
      <c r="AGH37" s="603">
        <v>41888946.240000002</v>
      </c>
      <c r="AGI37" s="603">
        <v>14541573.529999999</v>
      </c>
      <c r="AGJ37" s="603">
        <v>6902480.3799999999</v>
      </c>
      <c r="AGK37" s="603">
        <v>14790876.030000001</v>
      </c>
      <c r="AGL37" s="603">
        <v>8663635.5800000019</v>
      </c>
      <c r="AGM37" s="603">
        <v>15071726.649999999</v>
      </c>
      <c r="AGN37" s="603">
        <v>12551952.729999999</v>
      </c>
      <c r="AGO37" s="603">
        <v>179268591.49000001</v>
      </c>
      <c r="AGP37" s="603">
        <v>27697495.98</v>
      </c>
      <c r="AGQ37" s="603">
        <v>15002028.630000001</v>
      </c>
      <c r="AGR37" s="603">
        <v>15900548.650000002</v>
      </c>
      <c r="AGS37" s="603">
        <v>23697769.220000003</v>
      </c>
      <c r="AGT37" s="603">
        <v>18440830.069999997</v>
      </c>
      <c r="AGU37" s="603">
        <v>4902258.1900000004</v>
      </c>
      <c r="AGV37" s="603">
        <v>12543367.049999999</v>
      </c>
      <c r="AGW37" s="603">
        <v>440455579.58999991</v>
      </c>
      <c r="AGX37" s="603">
        <v>254226574.04999995</v>
      </c>
      <c r="AGY37" s="603">
        <v>22719458.860000003</v>
      </c>
      <c r="AGZ37" s="603">
        <v>24330642.150000006</v>
      </c>
      <c r="AHA37" s="603">
        <v>49284682.149999999</v>
      </c>
      <c r="AHB37" s="603">
        <v>19264988.370000001</v>
      </c>
      <c r="AHC37" s="603">
        <v>19375077.100000001</v>
      </c>
      <c r="AHD37" s="603">
        <v>18749749.589999996</v>
      </c>
      <c r="AHE37" s="603">
        <v>7029141.4799999995</v>
      </c>
      <c r="AHF37" s="603">
        <v>37602520.819999985</v>
      </c>
      <c r="AHG37" s="603">
        <v>24793079.309999999</v>
      </c>
      <c r="AHH37" s="603">
        <v>20872850.060000002</v>
      </c>
      <c r="AHI37" s="603">
        <v>5718074.2699999996</v>
      </c>
      <c r="AHJ37" s="603">
        <v>20119890.460000001</v>
      </c>
      <c r="AHK37" s="603">
        <v>9643479.9500000011</v>
      </c>
      <c r="AHL37" s="603">
        <v>15452666.43</v>
      </c>
      <c r="AHM37" s="603">
        <v>10155143.09</v>
      </c>
      <c r="AHN37" s="603">
        <v>84596576.88000001</v>
      </c>
      <c r="AHO37" s="603">
        <v>9199278.5299999993</v>
      </c>
      <c r="AHP37" s="603">
        <v>13819516.379999999</v>
      </c>
      <c r="AHQ37" s="603">
        <v>13110690.049999997</v>
      </c>
      <c r="AHR37" s="603">
        <v>29438232.649999991</v>
      </c>
      <c r="AHS37" s="603">
        <v>8929796.3900000006</v>
      </c>
      <c r="AHT37" s="603">
        <v>22100705.100000001</v>
      </c>
      <c r="AHU37" s="603">
        <v>0</v>
      </c>
      <c r="AHV37" s="603">
        <v>0</v>
      </c>
      <c r="AHW37" s="603">
        <f t="shared" si="47"/>
        <v>45104834617.858994</v>
      </c>
    </row>
    <row r="38" spans="1:913" x14ac:dyDescent="0.6">
      <c r="A38" s="601">
        <v>42</v>
      </c>
      <c r="B38" s="261" t="s">
        <v>6494</v>
      </c>
      <c r="C38" s="260" t="s">
        <v>6495</v>
      </c>
      <c r="D38" s="603">
        <v>120909867.48000011</v>
      </c>
      <c r="E38" s="603">
        <v>14096443.389999995</v>
      </c>
      <c r="F38" s="603">
        <v>-10490548.399999999</v>
      </c>
      <c r="G38" s="603">
        <v>16553638.969999999</v>
      </c>
      <c r="H38" s="603">
        <v>39169413.900000006</v>
      </c>
      <c r="I38" s="603">
        <v>11977286.819999997</v>
      </c>
      <c r="J38" s="603">
        <v>461277304.14999998</v>
      </c>
      <c r="K38" s="603">
        <v>63569009.229999967</v>
      </c>
      <c r="L38" s="603">
        <v>22400982.819999982</v>
      </c>
      <c r="M38" s="603">
        <v>28043570.349999998</v>
      </c>
      <c r="N38" s="603">
        <v>5429128.5300000003</v>
      </c>
      <c r="O38" s="603">
        <v>11206077.080000004</v>
      </c>
      <c r="P38" s="603">
        <v>134913653.63999996</v>
      </c>
      <c r="Q38" s="603">
        <v>21232251.479999997</v>
      </c>
      <c r="R38" s="603">
        <v>-3072096.74</v>
      </c>
      <c r="S38" s="603">
        <v>-13932923.49</v>
      </c>
      <c r="T38" s="603">
        <v>47789853.510000005</v>
      </c>
      <c r="U38" s="603">
        <v>-507928.99</v>
      </c>
      <c r="V38" s="603">
        <v>3738451.34</v>
      </c>
      <c r="W38" s="603">
        <v>608918364.56999993</v>
      </c>
      <c r="X38" s="603">
        <v>-9167579.5100000054</v>
      </c>
      <c r="Y38" s="603">
        <v>24362876.579999987</v>
      </c>
      <c r="Z38" s="603">
        <v>97763648.439999968</v>
      </c>
      <c r="AA38" s="603">
        <v>-282763.84999999224</v>
      </c>
      <c r="AB38" s="603">
        <v>59155221.850000009</v>
      </c>
      <c r="AC38" s="603">
        <v>-7724401.8599999985</v>
      </c>
      <c r="AD38" s="603">
        <v>-69110094.340000004</v>
      </c>
      <c r="AE38" s="603">
        <v>3608050.0700000031</v>
      </c>
      <c r="AF38" s="603">
        <v>6281429.389999995</v>
      </c>
      <c r="AG38" s="603">
        <v>-85874134.37999998</v>
      </c>
      <c r="AH38" s="603">
        <v>15835620.990000011</v>
      </c>
      <c r="AI38" s="603">
        <v>97622501.549999967</v>
      </c>
      <c r="AJ38" s="603">
        <v>-35145075.289999999</v>
      </c>
      <c r="AK38" s="603">
        <v>17692872.440000013</v>
      </c>
      <c r="AL38" s="603">
        <v>3903308.7500000014</v>
      </c>
      <c r="AM38" s="603">
        <v>41586320.349999972</v>
      </c>
      <c r="AN38" s="603">
        <v>-14038208.709999993</v>
      </c>
      <c r="AO38" s="603">
        <v>51270470.820000023</v>
      </c>
      <c r="AP38" s="603">
        <v>7795092.1200000048</v>
      </c>
      <c r="AQ38" s="603">
        <v>-15026846.900000004</v>
      </c>
      <c r="AR38" s="603">
        <v>-9280863.6799999997</v>
      </c>
      <c r="AS38" s="603">
        <v>6432903.7500000065</v>
      </c>
      <c r="AT38" s="603">
        <v>-4079881.2500000019</v>
      </c>
      <c r="AU38" s="603">
        <v>52792361.159999996</v>
      </c>
      <c r="AV38" s="603">
        <v>10692673.649999999</v>
      </c>
      <c r="AW38" s="603">
        <v>12383940.18</v>
      </c>
      <c r="AX38" s="603">
        <v>16474621.61999999</v>
      </c>
      <c r="AY38" s="603">
        <v>33389939.939999998</v>
      </c>
      <c r="AZ38" s="603">
        <v>27669366.629999992</v>
      </c>
      <c r="BA38" s="603">
        <v>18915456.430000003</v>
      </c>
      <c r="BB38" s="603">
        <v>17898337.689999994</v>
      </c>
      <c r="BC38" s="603">
        <v>5967620.169999999</v>
      </c>
      <c r="BD38" s="603">
        <v>11555756.930000002</v>
      </c>
      <c r="BE38" s="603">
        <v>12367630.1</v>
      </c>
      <c r="BF38" s="603">
        <v>3969249.8200000022</v>
      </c>
      <c r="BG38" s="603">
        <v>18946459.29999999</v>
      </c>
      <c r="BH38" s="603">
        <v>3202772.87</v>
      </c>
      <c r="BI38" s="603">
        <v>11955630.350000005</v>
      </c>
      <c r="BJ38" s="603">
        <v>231419467.47000018</v>
      </c>
      <c r="BK38" s="603">
        <v>110698351.93999998</v>
      </c>
      <c r="BL38" s="603">
        <v>11692821.739999993</v>
      </c>
      <c r="BM38" s="603">
        <v>9408106.8000000063</v>
      </c>
      <c r="BN38" s="603">
        <v>-2603961.9199999985</v>
      </c>
      <c r="BO38" s="603">
        <v>28500389.489999998</v>
      </c>
      <c r="BP38" s="603">
        <v>10703918.510000005</v>
      </c>
      <c r="BQ38" s="603">
        <v>34622082.339999989</v>
      </c>
      <c r="BR38" s="603">
        <v>17119003.190000001</v>
      </c>
      <c r="BS38" s="603">
        <v>174194281.35000002</v>
      </c>
      <c r="BT38" s="603">
        <v>14660675.190000001</v>
      </c>
      <c r="BU38" s="603">
        <v>8027399.0600000015</v>
      </c>
      <c r="BV38" s="603">
        <v>44429633.910000004</v>
      </c>
      <c r="BW38" s="603">
        <v>15393676.289999994</v>
      </c>
      <c r="BX38" s="603">
        <v>6188128.9800000023</v>
      </c>
      <c r="BY38" s="603">
        <v>7397644.7100000037</v>
      </c>
      <c r="BZ38" s="603">
        <v>303737.72000000015</v>
      </c>
      <c r="CA38" s="603">
        <v>51414163.709999926</v>
      </c>
      <c r="CB38" s="603">
        <v>-7123092.4299999969</v>
      </c>
      <c r="CC38" s="603">
        <v>-17040365.420000002</v>
      </c>
      <c r="CD38" s="603">
        <v>10190124.830000002</v>
      </c>
      <c r="CE38" s="603">
        <v>-5598462.9399999995</v>
      </c>
      <c r="CF38" s="603">
        <v>11018036.529999996</v>
      </c>
      <c r="CG38" s="603">
        <v>-10265508.609999998</v>
      </c>
      <c r="CH38" s="603">
        <v>1222092704.9000001</v>
      </c>
      <c r="CI38" s="603">
        <v>11790482.119999997</v>
      </c>
      <c r="CJ38" s="603">
        <v>-4360903.8899999987</v>
      </c>
      <c r="CK38" s="603">
        <v>564292.57000000088</v>
      </c>
      <c r="CL38" s="603">
        <v>5490052.8500000034</v>
      </c>
      <c r="CM38" s="603">
        <v>-8681631.1599999964</v>
      </c>
      <c r="CN38" s="603">
        <v>-590284.64000000153</v>
      </c>
      <c r="CO38" s="603">
        <v>-1350201.4700000016</v>
      </c>
      <c r="CP38" s="603">
        <v>7999233.8800000018</v>
      </c>
      <c r="CQ38" s="603">
        <v>735020.45999999752</v>
      </c>
      <c r="CR38" s="603">
        <v>-2671992.8600000008</v>
      </c>
      <c r="CS38" s="603">
        <v>24222825.209999997</v>
      </c>
      <c r="CT38" s="603">
        <v>6352421.6299999999</v>
      </c>
      <c r="CU38" s="603">
        <v>297825256.16000015</v>
      </c>
      <c r="CV38" s="603">
        <v>40626633.329999983</v>
      </c>
      <c r="CW38" s="603">
        <v>20492347.540000007</v>
      </c>
      <c r="CX38" s="603">
        <v>9118507.0499999952</v>
      </c>
      <c r="CY38" s="603">
        <v>13648158.610000007</v>
      </c>
      <c r="CZ38" s="603">
        <v>28842109.390000001</v>
      </c>
      <c r="DA38" s="603">
        <v>982435.32999999961</v>
      </c>
      <c r="DB38" s="603">
        <v>6373118.5499999998</v>
      </c>
      <c r="DC38" s="603">
        <v>66003233.169999987</v>
      </c>
      <c r="DD38" s="603">
        <v>387178963.31000006</v>
      </c>
      <c r="DE38" s="603">
        <v>13644418.390000001</v>
      </c>
      <c r="DF38" s="603">
        <v>27574029.309999999</v>
      </c>
      <c r="DG38" s="603">
        <v>17868.470000001835</v>
      </c>
      <c r="DH38" s="603">
        <v>57567409.36999999</v>
      </c>
      <c r="DI38" s="603">
        <v>69333302.00999999</v>
      </c>
      <c r="DJ38" s="603">
        <v>-35213287.139999993</v>
      </c>
      <c r="DK38" s="603">
        <v>64953173.490000017</v>
      </c>
      <c r="DL38" s="603">
        <v>538532617.6500001</v>
      </c>
      <c r="DM38" s="603">
        <v>24813527.460000005</v>
      </c>
      <c r="DN38" s="603">
        <v>64522310.059999987</v>
      </c>
      <c r="DO38" s="603">
        <v>72201049.150000006</v>
      </c>
      <c r="DP38" s="603">
        <v>67947748.340000048</v>
      </c>
      <c r="DQ38" s="603">
        <v>80802116.569999978</v>
      </c>
      <c r="DR38" s="603">
        <v>171312990.01000008</v>
      </c>
      <c r="DS38" s="603">
        <v>56044659.619999982</v>
      </c>
      <c r="DT38" s="603">
        <v>97940396.410000041</v>
      </c>
      <c r="DU38" s="603">
        <v>-2205323.2100000065</v>
      </c>
      <c r="DV38" s="603">
        <v>-4489924.5700000077</v>
      </c>
      <c r="DW38" s="603">
        <v>91821017.910000011</v>
      </c>
      <c r="DX38" s="603">
        <v>36686377.000000007</v>
      </c>
      <c r="DY38" s="603">
        <v>20751363.520000007</v>
      </c>
      <c r="DZ38" s="603">
        <v>-7235652.1099999985</v>
      </c>
      <c r="EA38" s="603">
        <v>51191977.039999992</v>
      </c>
      <c r="EB38" s="603">
        <v>31550410.439999983</v>
      </c>
      <c r="EC38" s="603">
        <v>28936974.880000006</v>
      </c>
      <c r="ED38" s="603">
        <v>29697577.080000006</v>
      </c>
      <c r="EE38" s="603">
        <v>52630382.020000003</v>
      </c>
      <c r="EF38" s="603">
        <v>323681637.91000003</v>
      </c>
      <c r="EG38" s="603">
        <v>254115976.46999988</v>
      </c>
      <c r="EH38" s="603">
        <v>42601941.700000003</v>
      </c>
      <c r="EI38" s="603">
        <v>983725.65000000084</v>
      </c>
      <c r="EJ38" s="603">
        <v>35367687.159999996</v>
      </c>
      <c r="EK38" s="603">
        <v>35932206.619999997</v>
      </c>
      <c r="EL38" s="603">
        <v>18026812.009999998</v>
      </c>
      <c r="EM38" s="603">
        <v>8906728.2200000007</v>
      </c>
      <c r="EN38" s="603">
        <v>32619221.379999995</v>
      </c>
      <c r="EO38" s="603">
        <v>-26418410.979999993</v>
      </c>
      <c r="EP38" s="603">
        <v>3203387.0500000003</v>
      </c>
      <c r="EQ38" s="603">
        <v>-4587592.7999999989</v>
      </c>
      <c r="ER38" s="603">
        <v>-13509752.629999999</v>
      </c>
      <c r="ES38" s="603">
        <v>1066238.5899999985</v>
      </c>
      <c r="ET38" s="603">
        <v>20662372.229999997</v>
      </c>
      <c r="EU38" s="603">
        <v>23440987.799999993</v>
      </c>
      <c r="EV38" s="603">
        <v>14451988.399999995</v>
      </c>
      <c r="EW38" s="603">
        <v>-1866024.2700000005</v>
      </c>
      <c r="EX38" s="603">
        <v>78517454.449999973</v>
      </c>
      <c r="EY38" s="603">
        <v>35022131.149999999</v>
      </c>
      <c r="EZ38" s="603">
        <v>19580361.360000014</v>
      </c>
      <c r="FA38" s="603">
        <v>4616611.6900000079</v>
      </c>
      <c r="FB38" s="603">
        <v>70663687.179999962</v>
      </c>
      <c r="FC38" s="603">
        <v>4529585.8699999955</v>
      </c>
      <c r="FD38" s="603">
        <v>50723679.25999999</v>
      </c>
      <c r="FE38" s="603">
        <v>73986.369999999413</v>
      </c>
      <c r="FF38" s="603">
        <v>21744679.040000007</v>
      </c>
      <c r="FG38" s="603">
        <v>38373465.949999996</v>
      </c>
      <c r="FH38" s="603">
        <v>42873820.719999999</v>
      </c>
      <c r="FI38" s="603">
        <v>21819094.250000007</v>
      </c>
      <c r="FJ38" s="603">
        <v>95786731.810000002</v>
      </c>
      <c r="FK38" s="603">
        <v>12011765.24</v>
      </c>
      <c r="FL38" s="603">
        <v>26961291.699999999</v>
      </c>
      <c r="FM38" s="603">
        <v>49983137.430000007</v>
      </c>
      <c r="FN38" s="603">
        <v>33385325.750000007</v>
      </c>
      <c r="FO38" s="603">
        <v>53498597.570000008</v>
      </c>
      <c r="FP38" s="603">
        <v>-1188734.1599999995</v>
      </c>
      <c r="FQ38" s="603">
        <v>15766745.869999999</v>
      </c>
      <c r="FR38" s="603">
        <v>820356090.73999977</v>
      </c>
      <c r="FS38" s="603">
        <v>38041654.959999993</v>
      </c>
      <c r="FT38" s="603">
        <v>59511058.649999976</v>
      </c>
      <c r="FU38" s="603">
        <v>32319941.949999996</v>
      </c>
      <c r="FV38" s="603">
        <v>121101587.99999996</v>
      </c>
      <c r="FW38" s="603">
        <v>29872015.420000002</v>
      </c>
      <c r="FX38" s="603">
        <v>51384343.570000015</v>
      </c>
      <c r="FY38" s="603">
        <v>17830357.149999991</v>
      </c>
      <c r="FZ38" s="603">
        <v>80119974.780000001</v>
      </c>
      <c r="GA38" s="603">
        <v>72851618.280000001</v>
      </c>
      <c r="GB38" s="603">
        <v>43479362.830000013</v>
      </c>
      <c r="GC38" s="603">
        <v>5123464.8500000034</v>
      </c>
      <c r="GD38" s="603">
        <v>41800686.289999984</v>
      </c>
      <c r="GE38" s="603">
        <v>55278522.209999993</v>
      </c>
      <c r="GF38" s="603">
        <v>98194838.709999979</v>
      </c>
      <c r="GG38" s="603">
        <v>31846975.95000001</v>
      </c>
      <c r="GH38" s="603">
        <v>34124914.200000003</v>
      </c>
      <c r="GI38" s="603">
        <v>18199551.469999991</v>
      </c>
      <c r="GJ38" s="603">
        <v>51883637.489999987</v>
      </c>
      <c r="GK38" s="603">
        <v>52817940.43</v>
      </c>
      <c r="GL38" s="603">
        <v>34740455.399999999</v>
      </c>
      <c r="GM38" s="603">
        <v>55802561.229999997</v>
      </c>
      <c r="GN38" s="603">
        <v>44458695.069999985</v>
      </c>
      <c r="GO38" s="603">
        <v>17867309.780000001</v>
      </c>
      <c r="GP38" s="603">
        <v>22101769.73</v>
      </c>
      <c r="GQ38" s="603">
        <v>18985472.870000005</v>
      </c>
      <c r="GR38" s="603">
        <v>369404230.74999994</v>
      </c>
      <c r="GS38" s="603">
        <v>106641655.86999999</v>
      </c>
      <c r="GT38" s="603">
        <v>11913171.969999999</v>
      </c>
      <c r="GU38" s="603">
        <v>66072821.320000008</v>
      </c>
      <c r="GV38" s="603">
        <v>2970491.8499999992</v>
      </c>
      <c r="GW38" s="603">
        <v>101732098.09999998</v>
      </c>
      <c r="GX38" s="603">
        <v>13296176.369999997</v>
      </c>
      <c r="GY38" s="603">
        <v>13185704.82</v>
      </c>
      <c r="GZ38" s="603">
        <v>94822701.250000045</v>
      </c>
      <c r="HA38" s="603">
        <v>6269535.709999999</v>
      </c>
      <c r="HB38" s="603">
        <v>71079321.049999982</v>
      </c>
      <c r="HC38" s="603">
        <v>43785105.809999987</v>
      </c>
      <c r="HD38" s="603">
        <v>129752147.9799999</v>
      </c>
      <c r="HE38" s="603">
        <v>146712998.27999997</v>
      </c>
      <c r="HF38" s="603">
        <v>53768780.360000022</v>
      </c>
      <c r="HG38" s="603">
        <v>205775698.00000003</v>
      </c>
      <c r="HH38" s="603">
        <v>102925342.06999993</v>
      </c>
      <c r="HI38" s="603">
        <v>214831575.70000002</v>
      </c>
      <c r="HJ38" s="603">
        <v>70089190.769999966</v>
      </c>
      <c r="HK38" s="603">
        <v>50872609.710000008</v>
      </c>
      <c r="HL38" s="603">
        <v>383481222.69000012</v>
      </c>
      <c r="HM38" s="603">
        <v>-12626057.299999999</v>
      </c>
      <c r="HN38" s="603">
        <v>23655418.370000012</v>
      </c>
      <c r="HO38" s="603">
        <v>85014521.229999989</v>
      </c>
      <c r="HP38" s="603">
        <v>32330240.620000001</v>
      </c>
      <c r="HQ38" s="603">
        <v>112439661.85000001</v>
      </c>
      <c r="HR38" s="603">
        <v>29635659.54999999</v>
      </c>
      <c r="HS38" s="603">
        <v>24131547.259999994</v>
      </c>
      <c r="HT38" s="603">
        <v>2938061.7599999607</v>
      </c>
      <c r="HU38" s="603">
        <v>56383326.529999994</v>
      </c>
      <c r="HV38" s="603">
        <v>51098371.110000022</v>
      </c>
      <c r="HW38" s="603">
        <v>139990551.16000003</v>
      </c>
      <c r="HX38" s="603">
        <v>28166635.129999999</v>
      </c>
      <c r="HY38" s="603">
        <v>3290242.3900000011</v>
      </c>
      <c r="HZ38" s="603">
        <v>198143374.16</v>
      </c>
      <c r="IA38" s="603">
        <v>23311693.069999997</v>
      </c>
      <c r="IB38" s="603">
        <v>63714090.679999985</v>
      </c>
      <c r="IC38" s="603">
        <v>48469912.729999997</v>
      </c>
      <c r="ID38" s="603">
        <v>48018008.949999988</v>
      </c>
      <c r="IE38" s="603">
        <v>100412241.16</v>
      </c>
      <c r="IF38" s="603">
        <v>13902215.729999995</v>
      </c>
      <c r="IG38" s="603">
        <v>189906533.48000008</v>
      </c>
      <c r="IH38" s="603">
        <v>-3730002.7399999988</v>
      </c>
      <c r="II38" s="603">
        <v>-1560200.22</v>
      </c>
      <c r="IJ38" s="603">
        <v>120465519.47999993</v>
      </c>
      <c r="IK38" s="603">
        <v>-88621799</v>
      </c>
      <c r="IL38" s="603">
        <v>81982750.939999983</v>
      </c>
      <c r="IM38" s="603">
        <v>82901332.220000014</v>
      </c>
      <c r="IN38" s="603">
        <v>30508742.540000014</v>
      </c>
      <c r="IO38" s="603">
        <v>94539604.689999998</v>
      </c>
      <c r="IP38" s="603">
        <v>17717535.139999997</v>
      </c>
      <c r="IQ38" s="603">
        <v>17513896.560000002</v>
      </c>
      <c r="IR38" s="603">
        <v>19487761.089999996</v>
      </c>
      <c r="IS38" s="603">
        <v>26979476.09</v>
      </c>
      <c r="IT38" s="603">
        <v>98639187.890000001</v>
      </c>
      <c r="IU38" s="603">
        <v>-138567255.62000003</v>
      </c>
      <c r="IV38" s="603">
        <v>-83039361.480000004</v>
      </c>
      <c r="IW38" s="603">
        <v>177534630.00999996</v>
      </c>
      <c r="IX38" s="603">
        <v>86131544.350000024</v>
      </c>
      <c r="IY38" s="603">
        <v>13015576.880000001</v>
      </c>
      <c r="IZ38" s="603">
        <v>17165589.270000003</v>
      </c>
      <c r="JA38" s="603">
        <v>4169031.2899999991</v>
      </c>
      <c r="JB38" s="603">
        <v>22038665.579999998</v>
      </c>
      <c r="JC38" s="603">
        <v>8923358.4800000023</v>
      </c>
      <c r="JD38" s="603">
        <v>28699794.850000001</v>
      </c>
      <c r="JE38" s="603">
        <v>64776835.219999984</v>
      </c>
      <c r="JF38" s="603">
        <v>-3557384.319999998</v>
      </c>
      <c r="JG38" s="603">
        <v>70268271.110000089</v>
      </c>
      <c r="JH38" s="603">
        <v>10762652.37999999</v>
      </c>
      <c r="JI38" s="603">
        <v>7587401.919999999</v>
      </c>
      <c r="JJ38" s="603">
        <v>869154.63000000047</v>
      </c>
      <c r="JK38" s="603">
        <v>16402762.780000007</v>
      </c>
      <c r="JL38" s="603">
        <v>51430381.68999999</v>
      </c>
      <c r="JM38" s="603">
        <v>105735824.63999999</v>
      </c>
      <c r="JN38" s="603">
        <v>174321198.15000001</v>
      </c>
      <c r="JO38" s="603">
        <v>98609961.029999986</v>
      </c>
      <c r="JP38" s="603">
        <v>145766948.24000001</v>
      </c>
      <c r="JQ38" s="603">
        <v>15318149.599999996</v>
      </c>
      <c r="JR38" s="603">
        <v>115864639.8</v>
      </c>
      <c r="JS38" s="603">
        <v>29499245.969999995</v>
      </c>
      <c r="JT38" s="603">
        <v>484536103.84000009</v>
      </c>
      <c r="JU38" s="603">
        <v>420599430.66000009</v>
      </c>
      <c r="JV38" s="603">
        <v>52309377.736000001</v>
      </c>
      <c r="JW38" s="603">
        <v>5538251.7000000011</v>
      </c>
      <c r="JX38" s="603">
        <v>21281018.360000007</v>
      </c>
      <c r="JY38" s="603">
        <v>530847.0499999997</v>
      </c>
      <c r="JZ38" s="603">
        <v>-26224763.569999997</v>
      </c>
      <c r="KA38" s="603">
        <v>29822080.409999996</v>
      </c>
      <c r="KB38" s="603">
        <v>10572233.559999999</v>
      </c>
      <c r="KC38" s="603">
        <v>17366189.16</v>
      </c>
      <c r="KD38" s="603">
        <v>20920727.779999994</v>
      </c>
      <c r="KE38" s="603">
        <v>19083565.080000006</v>
      </c>
      <c r="KF38" s="603">
        <v>-11719979.220000003</v>
      </c>
      <c r="KG38" s="603">
        <v>12139209.610000001</v>
      </c>
      <c r="KH38" s="603">
        <v>7771294.1799999978</v>
      </c>
      <c r="KI38" s="603">
        <v>-8336534.8699999982</v>
      </c>
      <c r="KJ38" s="603">
        <v>622549065.54999995</v>
      </c>
      <c r="KK38" s="603">
        <v>47936968.009999998</v>
      </c>
      <c r="KL38" s="603">
        <v>66651989.459999993</v>
      </c>
      <c r="KM38" s="603">
        <v>69100259.379999995</v>
      </c>
      <c r="KN38" s="603">
        <v>167240234.68999997</v>
      </c>
      <c r="KO38" s="603">
        <v>116777217.47</v>
      </c>
      <c r="KP38" s="603">
        <v>-16181701.330000002</v>
      </c>
      <c r="KQ38" s="603">
        <v>127730263.36999995</v>
      </c>
      <c r="KR38" s="603">
        <v>98892087.76000002</v>
      </c>
      <c r="KS38" s="603">
        <v>48257611.329999939</v>
      </c>
      <c r="KT38" s="603">
        <v>59582495.960000008</v>
      </c>
      <c r="KU38" s="603">
        <v>43566332.339999996</v>
      </c>
      <c r="KV38" s="603">
        <v>95150432.599999964</v>
      </c>
      <c r="KW38" s="603">
        <v>24661842.5</v>
      </c>
      <c r="KX38" s="603">
        <v>113049081.03000002</v>
      </c>
      <c r="KY38" s="603">
        <v>430625489.3300001</v>
      </c>
      <c r="KZ38" s="603">
        <v>187049181.13999999</v>
      </c>
      <c r="LA38" s="603">
        <v>524119351.42000031</v>
      </c>
      <c r="LB38" s="603">
        <v>128914619.39999996</v>
      </c>
      <c r="LC38" s="603">
        <v>78195507.120000005</v>
      </c>
      <c r="LD38" s="603">
        <v>125220055.33999996</v>
      </c>
      <c r="LE38" s="603">
        <v>124613339.91000004</v>
      </c>
      <c r="LF38" s="603">
        <v>145140833.38</v>
      </c>
      <c r="LG38" s="603">
        <v>102931771.91000003</v>
      </c>
      <c r="LH38" s="603">
        <v>92904280.710000008</v>
      </c>
      <c r="LI38" s="603">
        <v>792336715.28000033</v>
      </c>
      <c r="LJ38" s="603">
        <v>123147743.14000002</v>
      </c>
      <c r="LK38" s="603">
        <v>504663458.74999994</v>
      </c>
      <c r="LL38" s="603">
        <v>373836400.75</v>
      </c>
      <c r="LM38" s="603">
        <v>40871040.229999974</v>
      </c>
      <c r="LN38" s="603">
        <v>31676340.959999997</v>
      </c>
      <c r="LO38" s="603">
        <v>11811194.479999995</v>
      </c>
      <c r="LP38" s="603">
        <v>66095031.440000013</v>
      </c>
      <c r="LQ38" s="603">
        <v>200679.35000000044</v>
      </c>
      <c r="LR38" s="603">
        <v>17106536.130000003</v>
      </c>
      <c r="LS38" s="603">
        <v>16485251.969999999</v>
      </c>
      <c r="LT38" s="603">
        <v>165562625.15000001</v>
      </c>
      <c r="LU38" s="603">
        <v>87895452.320000008</v>
      </c>
      <c r="LV38" s="603">
        <v>64287679.420000009</v>
      </c>
      <c r="LW38" s="603">
        <v>1856942420.2699995</v>
      </c>
      <c r="LX38" s="603">
        <v>540467734.33000016</v>
      </c>
      <c r="LY38" s="603">
        <v>675502326.82999992</v>
      </c>
      <c r="LZ38" s="603">
        <v>223801258.21000001</v>
      </c>
      <c r="MA38" s="603">
        <v>31325246.560000002</v>
      </c>
      <c r="MB38" s="603">
        <v>172167792.22999996</v>
      </c>
      <c r="MC38" s="603">
        <v>84221523.359999999</v>
      </c>
      <c r="MD38" s="603">
        <v>106671698.95999998</v>
      </c>
      <c r="ME38" s="603">
        <v>91993571.320000023</v>
      </c>
      <c r="MF38" s="603">
        <v>217511214.55999997</v>
      </c>
      <c r="MG38" s="603">
        <v>89474652.50999999</v>
      </c>
      <c r="MH38" s="603">
        <v>53081113.510000005</v>
      </c>
      <c r="MI38" s="603">
        <v>315693710.24000019</v>
      </c>
      <c r="MJ38" s="603">
        <v>50897936.850000001</v>
      </c>
      <c r="MK38" s="603">
        <v>42831383.699999988</v>
      </c>
      <c r="ML38" s="603">
        <v>28890951.17000002</v>
      </c>
      <c r="MM38" s="603">
        <v>43668711.720000006</v>
      </c>
      <c r="MN38" s="603">
        <v>87357173.420000002</v>
      </c>
      <c r="MO38" s="603">
        <v>3267967.8599999994</v>
      </c>
      <c r="MP38" s="603">
        <v>43834524.54999999</v>
      </c>
      <c r="MQ38" s="603">
        <v>52279822.300000004</v>
      </c>
      <c r="MR38" s="603">
        <v>28908069.079999998</v>
      </c>
      <c r="MS38" s="603">
        <v>35902469.770000003</v>
      </c>
      <c r="MT38" s="603">
        <v>37174759.180000007</v>
      </c>
      <c r="MU38" s="603">
        <v>343419593.02000004</v>
      </c>
      <c r="MV38" s="603">
        <v>28212455.039999999</v>
      </c>
      <c r="MW38" s="603">
        <v>196213632.99000001</v>
      </c>
      <c r="MX38" s="603">
        <v>135420629.25000003</v>
      </c>
      <c r="MY38" s="603">
        <v>102798305.51999998</v>
      </c>
      <c r="MZ38" s="603">
        <v>106406002.97000003</v>
      </c>
      <c r="NA38" s="603">
        <v>413278738.0999999</v>
      </c>
      <c r="NB38" s="603">
        <v>110390479.17</v>
      </c>
      <c r="NC38" s="603">
        <v>107904003.24000001</v>
      </c>
      <c r="ND38" s="603">
        <v>15132666.160000002</v>
      </c>
      <c r="NE38" s="603">
        <v>30314889.770000003</v>
      </c>
      <c r="NF38" s="603">
        <v>912841732.36999953</v>
      </c>
      <c r="NG38" s="603">
        <v>598866669.50000012</v>
      </c>
      <c r="NH38" s="603">
        <v>37721433.129999988</v>
      </c>
      <c r="NI38" s="603">
        <v>935513340.98000014</v>
      </c>
      <c r="NJ38" s="603">
        <v>57022485.860000007</v>
      </c>
      <c r="NK38" s="603">
        <v>125835655.03</v>
      </c>
      <c r="NL38" s="603">
        <v>434186909.45000005</v>
      </c>
      <c r="NM38" s="603">
        <v>355174563.94</v>
      </c>
      <c r="NN38" s="603">
        <v>29059215.339999996</v>
      </c>
      <c r="NO38" s="603">
        <v>254424295.22999987</v>
      </c>
      <c r="NP38" s="603">
        <v>149501579.09999999</v>
      </c>
      <c r="NQ38" s="603">
        <v>66336477.449999958</v>
      </c>
      <c r="NR38" s="603">
        <v>182124414.02000004</v>
      </c>
      <c r="NS38" s="603">
        <v>64095588.949999996</v>
      </c>
      <c r="NT38" s="603">
        <v>41028920.910000011</v>
      </c>
      <c r="NU38" s="603">
        <v>72840647.010000005</v>
      </c>
      <c r="NV38" s="603">
        <v>47494688.589999996</v>
      </c>
      <c r="NW38" s="603">
        <v>11238872.679999998</v>
      </c>
      <c r="NX38" s="603">
        <v>17523310.049999997</v>
      </c>
      <c r="NY38" s="603">
        <v>431697943.52999985</v>
      </c>
      <c r="NZ38" s="603">
        <v>430538658.36000001</v>
      </c>
      <c r="OA38" s="603">
        <v>95979432.829999954</v>
      </c>
      <c r="OB38" s="603">
        <v>-1247997.3499999989</v>
      </c>
      <c r="OC38" s="603">
        <v>22035473.209999997</v>
      </c>
      <c r="OD38" s="603">
        <v>86282967.109999999</v>
      </c>
      <c r="OE38" s="603">
        <v>6818617.830000001</v>
      </c>
      <c r="OF38" s="603">
        <v>1021555185.4799998</v>
      </c>
      <c r="OG38" s="603">
        <v>7907363.959999999</v>
      </c>
      <c r="OH38" s="603">
        <v>37241820.43</v>
      </c>
      <c r="OI38" s="603">
        <v>169437018.30999994</v>
      </c>
      <c r="OJ38" s="603">
        <v>3857341.0300000021</v>
      </c>
      <c r="OK38" s="603">
        <v>159596731.98999995</v>
      </c>
      <c r="OL38" s="603">
        <v>142658902.61000001</v>
      </c>
      <c r="OM38" s="603">
        <v>34881405.459999986</v>
      </c>
      <c r="ON38" s="603">
        <v>132285833.49000005</v>
      </c>
      <c r="OO38" s="603">
        <v>713842075.71000004</v>
      </c>
      <c r="OP38" s="603">
        <v>246602918.68999991</v>
      </c>
      <c r="OQ38" s="603">
        <v>779740803.01999974</v>
      </c>
      <c r="OR38" s="603">
        <v>153504064.01999995</v>
      </c>
      <c r="OS38" s="603">
        <v>6146403.6199999982</v>
      </c>
      <c r="OT38" s="603">
        <v>77664676.239999995</v>
      </c>
      <c r="OU38" s="603">
        <v>694170986.13000011</v>
      </c>
      <c r="OV38" s="603">
        <v>64700845.590000004</v>
      </c>
      <c r="OW38" s="603">
        <v>101800413.17999999</v>
      </c>
      <c r="OX38" s="603">
        <v>111062396.22000003</v>
      </c>
      <c r="OY38" s="603">
        <v>106275430.16</v>
      </c>
      <c r="OZ38" s="603">
        <v>275628492.90999985</v>
      </c>
      <c r="PA38" s="603">
        <v>46371274.599999979</v>
      </c>
      <c r="PB38" s="603">
        <v>41604223.82</v>
      </c>
      <c r="PC38" s="603">
        <v>67762322.829999968</v>
      </c>
      <c r="PD38" s="603">
        <v>166028607.05999994</v>
      </c>
      <c r="PE38" s="603">
        <v>14968459.910000004</v>
      </c>
      <c r="PF38" s="603">
        <v>18081809.530000001</v>
      </c>
      <c r="PG38" s="603">
        <v>8709270.0100000016</v>
      </c>
      <c r="PH38" s="603">
        <v>38668478.150000013</v>
      </c>
      <c r="PI38" s="603">
        <v>99887103.800000042</v>
      </c>
      <c r="PJ38" s="603">
        <v>17581142.82</v>
      </c>
      <c r="PK38" s="603">
        <v>17647794.399999999</v>
      </c>
      <c r="PL38" s="603">
        <v>12676052.810000004</v>
      </c>
      <c r="PM38" s="603">
        <v>12849019.620000001</v>
      </c>
      <c r="PN38" s="603">
        <v>85639434.340000018</v>
      </c>
      <c r="PO38" s="603">
        <v>34494721.609999992</v>
      </c>
      <c r="PP38" s="603">
        <v>17013856.099999998</v>
      </c>
      <c r="PQ38" s="603">
        <v>42157810.120000005</v>
      </c>
      <c r="PR38" s="603">
        <v>7389154.3100000042</v>
      </c>
      <c r="PS38" s="603">
        <v>32436611.769999988</v>
      </c>
      <c r="PT38" s="603">
        <v>15610225.42</v>
      </c>
      <c r="PU38" s="603">
        <v>32211204.690000005</v>
      </c>
      <c r="PV38" s="603">
        <v>-476609645.13999987</v>
      </c>
      <c r="PW38" s="603">
        <v>2036598.7300000039</v>
      </c>
      <c r="PX38" s="603">
        <v>8902522.1699999999</v>
      </c>
      <c r="PY38" s="603">
        <v>86999039.689999983</v>
      </c>
      <c r="PZ38" s="603">
        <v>147245830.99000001</v>
      </c>
      <c r="QA38" s="603">
        <v>11934268.239999998</v>
      </c>
      <c r="QB38" s="603">
        <v>18247036.009999979</v>
      </c>
      <c r="QC38" s="603">
        <v>29357597.360000003</v>
      </c>
      <c r="QD38" s="603">
        <v>139054867.31999999</v>
      </c>
      <c r="QE38" s="603">
        <v>2485067.17</v>
      </c>
      <c r="QF38" s="603">
        <v>170414038.08999997</v>
      </c>
      <c r="QG38" s="603">
        <v>20766560.859999999</v>
      </c>
      <c r="QH38" s="603">
        <v>34738722.729999997</v>
      </c>
      <c r="QI38" s="603">
        <v>102037820.46000002</v>
      </c>
      <c r="QJ38" s="603">
        <v>-9913789.269999994</v>
      </c>
      <c r="QK38" s="603">
        <v>50530661.339999996</v>
      </c>
      <c r="QL38" s="603">
        <v>10001514.870000001</v>
      </c>
      <c r="QM38" s="603">
        <v>-6578658.9899999974</v>
      </c>
      <c r="QN38" s="603">
        <v>-10330575.67</v>
      </c>
      <c r="QO38" s="603">
        <v>27171658.859999977</v>
      </c>
      <c r="QP38" s="603">
        <v>83336006.360000014</v>
      </c>
      <c r="QQ38" s="603">
        <v>3583203.4999999986</v>
      </c>
      <c r="QR38" s="603">
        <v>10220744.010000002</v>
      </c>
      <c r="QS38" s="603">
        <v>370626.29999999783</v>
      </c>
      <c r="QT38" s="603">
        <v>16916900.59</v>
      </c>
      <c r="QU38" s="603">
        <v>12638632.850000003</v>
      </c>
      <c r="QV38" s="603">
        <v>1976679.9400000256</v>
      </c>
      <c r="QW38" s="603">
        <v>12018765.359999999</v>
      </c>
      <c r="QX38" s="603">
        <v>164872644.70999998</v>
      </c>
      <c r="QY38" s="603">
        <v>53271696.839999996</v>
      </c>
      <c r="QZ38" s="603">
        <v>39001938.090000004</v>
      </c>
      <c r="RA38" s="603">
        <v>152088622.47000003</v>
      </c>
      <c r="RB38" s="603">
        <v>12646933.360000001</v>
      </c>
      <c r="RC38" s="603">
        <v>93803635.700000018</v>
      </c>
      <c r="RD38" s="603">
        <v>182624963.18999997</v>
      </c>
      <c r="RE38" s="603">
        <v>2405291.6999999941</v>
      </c>
      <c r="RF38" s="603">
        <v>19401231.469999995</v>
      </c>
      <c r="RG38" s="603">
        <v>67074485.530000001</v>
      </c>
      <c r="RH38" s="603">
        <v>23045158.189999998</v>
      </c>
      <c r="RI38" s="603">
        <v>970686871.02999997</v>
      </c>
      <c r="RJ38" s="603">
        <v>48422799.610000014</v>
      </c>
      <c r="RK38" s="603">
        <v>22639149.02</v>
      </c>
      <c r="RL38" s="603">
        <v>67915588.129999995</v>
      </c>
      <c r="RM38" s="603">
        <v>18015099.759999998</v>
      </c>
      <c r="RN38" s="603">
        <v>55118895.039999999</v>
      </c>
      <c r="RO38" s="603">
        <v>2802344.7099999944</v>
      </c>
      <c r="RP38" s="603">
        <v>68755210.730000004</v>
      </c>
      <c r="RQ38" s="603">
        <v>63539121.100000009</v>
      </c>
      <c r="RR38" s="603">
        <v>23162391.890000004</v>
      </c>
      <c r="RS38" s="603">
        <v>133167494.85999997</v>
      </c>
      <c r="RT38" s="603">
        <v>7238733.5600000005</v>
      </c>
      <c r="RU38" s="603">
        <v>19984458.5</v>
      </c>
      <c r="RV38" s="603">
        <v>54193634.980000004</v>
      </c>
      <c r="RW38" s="603">
        <v>3275141.7800000021</v>
      </c>
      <c r="RX38" s="603">
        <v>22097184.300000001</v>
      </c>
      <c r="RY38" s="603">
        <v>47682944.830000013</v>
      </c>
      <c r="RZ38" s="603">
        <v>38299083.580000006</v>
      </c>
      <c r="SA38" s="603">
        <v>3748990.4500000016</v>
      </c>
      <c r="SB38" s="603">
        <v>27161254.840000004</v>
      </c>
      <c r="SC38" s="603">
        <v>-43508824.210000008</v>
      </c>
      <c r="SD38" s="603">
        <v>45207538.360000007</v>
      </c>
      <c r="SE38" s="603">
        <v>49287429.749999993</v>
      </c>
      <c r="SF38" s="603">
        <v>30892603.550000004</v>
      </c>
      <c r="SG38" s="603">
        <v>10258631.039999999</v>
      </c>
      <c r="SH38" s="603">
        <v>1438839.149999995</v>
      </c>
      <c r="SI38" s="603">
        <v>39084758.57</v>
      </c>
      <c r="SJ38" s="603">
        <v>8448346.1199999992</v>
      </c>
      <c r="SK38" s="603">
        <v>34709154.75999999</v>
      </c>
      <c r="SL38" s="603">
        <v>44308556.190000005</v>
      </c>
      <c r="SM38" s="603">
        <v>-54020575.260000005</v>
      </c>
      <c r="SN38" s="603">
        <v>-1752931.3399999996</v>
      </c>
      <c r="SO38" s="603">
        <v>71034054.720000029</v>
      </c>
      <c r="SP38" s="603">
        <v>33935490.79999999</v>
      </c>
      <c r="SQ38" s="603">
        <v>9258646.8600000031</v>
      </c>
      <c r="SR38" s="603">
        <v>16256090.760000013</v>
      </c>
      <c r="SS38" s="603">
        <v>32762293.139999997</v>
      </c>
      <c r="ST38" s="603">
        <v>22735849.810000002</v>
      </c>
      <c r="SU38" s="603">
        <v>23061430.23</v>
      </c>
      <c r="SV38" s="603">
        <v>3479408.8600000017</v>
      </c>
      <c r="SW38" s="603">
        <v>-117232336.15999998</v>
      </c>
      <c r="SX38" s="603">
        <v>45326709.050000004</v>
      </c>
      <c r="SY38" s="603">
        <v>-13320504.84</v>
      </c>
      <c r="SZ38" s="603">
        <v>9064709.0199999996</v>
      </c>
      <c r="TA38" s="603">
        <v>870729.58999999892</v>
      </c>
      <c r="TB38" s="603">
        <v>11999166.139999999</v>
      </c>
      <c r="TC38" s="603">
        <v>10430526.079999994</v>
      </c>
      <c r="TD38" s="603">
        <v>-43733206.759999998</v>
      </c>
      <c r="TE38" s="603">
        <v>589943.3900000006</v>
      </c>
      <c r="TF38" s="603">
        <v>-4971667.8499999996</v>
      </c>
      <c r="TG38" s="603">
        <v>-8238761.2299999995</v>
      </c>
      <c r="TH38" s="603">
        <v>-13782909.99</v>
      </c>
      <c r="TI38" s="603">
        <v>42333985.759999998</v>
      </c>
      <c r="TJ38" s="603">
        <v>4166339.5899999989</v>
      </c>
      <c r="TK38" s="603">
        <v>-290179118.79000002</v>
      </c>
      <c r="TL38" s="603">
        <v>38319086.29999999</v>
      </c>
      <c r="TM38" s="603">
        <v>26164197.849999998</v>
      </c>
      <c r="TN38" s="603">
        <v>-10143412.809999997</v>
      </c>
      <c r="TO38" s="603">
        <v>9448748.879999999</v>
      </c>
      <c r="TP38" s="603">
        <v>12566618.430000002</v>
      </c>
      <c r="TQ38" s="603">
        <v>13771854.539999997</v>
      </c>
      <c r="TR38" s="603">
        <v>-30382586.99000001</v>
      </c>
      <c r="TS38" s="603">
        <v>36881449.890000008</v>
      </c>
      <c r="TT38" s="603">
        <v>-9802150.3900000043</v>
      </c>
      <c r="TU38" s="603">
        <v>-7192654.209999999</v>
      </c>
      <c r="TV38" s="603">
        <v>31071527.669999987</v>
      </c>
      <c r="TW38" s="603">
        <v>10767216.039999999</v>
      </c>
      <c r="TX38" s="603">
        <v>22996399.669999998</v>
      </c>
      <c r="TY38" s="603">
        <v>5200503.7199999979</v>
      </c>
      <c r="TZ38" s="603">
        <v>47794759.940000005</v>
      </c>
      <c r="UA38" s="603">
        <v>154048257.12999997</v>
      </c>
      <c r="UB38" s="603">
        <v>48414409.780000001</v>
      </c>
      <c r="UC38" s="603">
        <v>445057385.99000007</v>
      </c>
      <c r="UD38" s="603">
        <v>-9837100.5599999968</v>
      </c>
      <c r="UE38" s="603">
        <v>-12987450.119999999</v>
      </c>
      <c r="UF38" s="603">
        <v>1978764.3200000003</v>
      </c>
      <c r="UG38" s="603">
        <v>-132849126.04000001</v>
      </c>
      <c r="UH38" s="603">
        <v>17011706.43</v>
      </c>
      <c r="UI38" s="603">
        <v>-7531887.6400000006</v>
      </c>
      <c r="UJ38" s="603">
        <v>12318231.199999999</v>
      </c>
      <c r="UK38" s="603">
        <v>8279399.4199999999</v>
      </c>
      <c r="UL38" s="603">
        <v>188499017.53</v>
      </c>
      <c r="UM38" s="603">
        <v>23125786.929999992</v>
      </c>
      <c r="UN38" s="603">
        <v>24761241.229999997</v>
      </c>
      <c r="UO38" s="603">
        <v>5199713.6000000006</v>
      </c>
      <c r="UP38" s="603">
        <v>20899938.680000007</v>
      </c>
      <c r="UQ38" s="603">
        <v>10315660.300000004</v>
      </c>
      <c r="UR38" s="603">
        <v>610945943.54000032</v>
      </c>
      <c r="US38" s="603">
        <v>-6229736.5799999973</v>
      </c>
      <c r="UT38" s="603">
        <v>-12188166.75</v>
      </c>
      <c r="UU38" s="603">
        <v>484033.8999999729</v>
      </c>
      <c r="UV38" s="603">
        <v>18777742.820000004</v>
      </c>
      <c r="UW38" s="603">
        <v>-8927049.2100000028</v>
      </c>
      <c r="UX38" s="603">
        <v>-34541697.280000009</v>
      </c>
      <c r="UY38" s="603">
        <v>211498.09000000288</v>
      </c>
      <c r="UZ38" s="603">
        <v>-6714567.0499999989</v>
      </c>
      <c r="VA38" s="603">
        <v>20675543.839999996</v>
      </c>
      <c r="VB38" s="603">
        <v>-6566493.0100000054</v>
      </c>
      <c r="VC38" s="603">
        <v>-27638735.969999999</v>
      </c>
      <c r="VD38" s="603">
        <v>40638553.829999998</v>
      </c>
      <c r="VE38" s="603">
        <v>25848602.489999991</v>
      </c>
      <c r="VF38" s="603">
        <v>3213922.5400000038</v>
      </c>
      <c r="VG38" s="603">
        <v>-2935681.2199999988</v>
      </c>
      <c r="VH38" s="603">
        <v>6567672.4300000016</v>
      </c>
      <c r="VI38" s="603">
        <v>-2157869.939999999</v>
      </c>
      <c r="VJ38" s="603">
        <v>-35583304.300000004</v>
      </c>
      <c r="VK38" s="603">
        <v>-546172.97000000137</v>
      </c>
      <c r="VL38" s="603">
        <v>9160111.0500000026</v>
      </c>
      <c r="VM38" s="603">
        <v>7189127.7800000012</v>
      </c>
      <c r="VN38" s="603">
        <v>-194551511.60000002</v>
      </c>
      <c r="VO38" s="603">
        <v>20792255.949999999</v>
      </c>
      <c r="VP38" s="603">
        <v>51580871.99000001</v>
      </c>
      <c r="VQ38" s="603">
        <v>37206686.400000013</v>
      </c>
      <c r="VR38" s="603">
        <v>4061397.820000005</v>
      </c>
      <c r="VS38" s="603">
        <v>8172147.3099999893</v>
      </c>
      <c r="VT38" s="603">
        <v>32966270.439999983</v>
      </c>
      <c r="VU38" s="603">
        <v>1769778.2200000039</v>
      </c>
      <c r="VV38" s="603">
        <v>10113142.880000006</v>
      </c>
      <c r="VW38" s="603">
        <v>50128361.230000027</v>
      </c>
      <c r="VX38" s="603">
        <v>37693815.079999998</v>
      </c>
      <c r="VY38" s="603">
        <v>103950663.99000001</v>
      </c>
      <c r="VZ38" s="603">
        <v>21280498.520000011</v>
      </c>
      <c r="WA38" s="603">
        <v>47761698.099999987</v>
      </c>
      <c r="WB38" s="603">
        <v>264104.26000000024</v>
      </c>
      <c r="WC38" s="603">
        <v>2013513889.03</v>
      </c>
      <c r="WD38" s="603">
        <v>56626250.330000006</v>
      </c>
      <c r="WE38" s="603">
        <v>81698173.770000026</v>
      </c>
      <c r="WF38" s="603">
        <v>104250585.68000002</v>
      </c>
      <c r="WG38" s="603">
        <v>52018178.830000013</v>
      </c>
      <c r="WH38" s="603">
        <v>14323445.269999996</v>
      </c>
      <c r="WI38" s="603">
        <v>-2311172.2900000028</v>
      </c>
      <c r="WJ38" s="603">
        <v>27668922.840000011</v>
      </c>
      <c r="WK38" s="603">
        <v>61512451.069999978</v>
      </c>
      <c r="WL38" s="603">
        <v>41257830.880000018</v>
      </c>
      <c r="WM38" s="603">
        <v>3658293.2499999981</v>
      </c>
      <c r="WN38" s="603">
        <v>-14751176.800000001</v>
      </c>
      <c r="WO38" s="603">
        <v>75560468.700000003</v>
      </c>
      <c r="WP38" s="603">
        <v>32654023.039999999</v>
      </c>
      <c r="WQ38" s="603">
        <v>60206824.229999974</v>
      </c>
      <c r="WR38" s="603">
        <v>87675700.159999982</v>
      </c>
      <c r="WS38" s="603">
        <v>19830698.409999993</v>
      </c>
      <c r="WT38" s="603">
        <v>79718979.090000018</v>
      </c>
      <c r="WU38" s="603">
        <v>35307303.430000007</v>
      </c>
      <c r="WV38" s="603">
        <v>60571001.789999977</v>
      </c>
      <c r="WW38" s="603">
        <v>46059852.180000007</v>
      </c>
      <c r="WX38" s="603">
        <v>2627740.8299999996</v>
      </c>
      <c r="WY38" s="603">
        <v>28620343.759999983</v>
      </c>
      <c r="WZ38" s="603">
        <v>14322204.069999991</v>
      </c>
      <c r="XA38" s="603">
        <v>41811216.170000002</v>
      </c>
      <c r="XB38" s="603">
        <v>7667635.8500000006</v>
      </c>
      <c r="XC38" s="603">
        <v>1961636.3400000003</v>
      </c>
      <c r="XD38" s="603">
        <v>23579037.000000004</v>
      </c>
      <c r="XE38" s="603">
        <v>35101858.220000036</v>
      </c>
      <c r="XF38" s="603">
        <v>-3015587.600000001</v>
      </c>
      <c r="XG38" s="603">
        <v>43789306.760000005</v>
      </c>
      <c r="XH38" s="603">
        <v>12659696.419999998</v>
      </c>
      <c r="XI38" s="603">
        <v>1718990.2799999998</v>
      </c>
      <c r="XJ38" s="603">
        <v>1119296945.0799994</v>
      </c>
      <c r="XK38" s="603">
        <v>121091281.20999998</v>
      </c>
      <c r="XL38" s="603">
        <v>134408646.58000001</v>
      </c>
      <c r="XM38" s="603">
        <v>50073257.150000021</v>
      </c>
      <c r="XN38" s="603">
        <v>35804082.419999994</v>
      </c>
      <c r="XO38" s="603">
        <v>50254452.659999989</v>
      </c>
      <c r="XP38" s="603">
        <v>100274235.47999999</v>
      </c>
      <c r="XQ38" s="603">
        <v>115626355.00999999</v>
      </c>
      <c r="XR38" s="603">
        <v>36302528.730000004</v>
      </c>
      <c r="XS38" s="603">
        <v>122720609.38999996</v>
      </c>
      <c r="XT38" s="603">
        <v>104360585.97</v>
      </c>
      <c r="XU38" s="603">
        <v>27947945.18</v>
      </c>
      <c r="XV38" s="603">
        <v>28785955.840000007</v>
      </c>
      <c r="XW38" s="603">
        <v>69282170.670000017</v>
      </c>
      <c r="XX38" s="603">
        <v>92076489.75</v>
      </c>
      <c r="XY38" s="603">
        <v>25489724.070000004</v>
      </c>
      <c r="XZ38" s="603">
        <v>26211054.030000001</v>
      </c>
      <c r="YA38" s="603">
        <v>51737261.460000008</v>
      </c>
      <c r="YB38" s="603">
        <v>17340529.370000005</v>
      </c>
      <c r="YC38" s="603">
        <v>69685397.820000008</v>
      </c>
      <c r="YD38" s="603">
        <v>28025739.209999993</v>
      </c>
      <c r="YE38" s="603">
        <v>74662908.100000009</v>
      </c>
      <c r="YF38" s="603">
        <v>49353189.919999994</v>
      </c>
      <c r="YG38" s="603">
        <v>532912594.30999982</v>
      </c>
      <c r="YH38" s="603">
        <v>127435583.17999996</v>
      </c>
      <c r="YI38" s="603">
        <v>155847844.83999997</v>
      </c>
      <c r="YJ38" s="603">
        <v>109804953.97</v>
      </c>
      <c r="YK38" s="603">
        <v>389737165.85000008</v>
      </c>
      <c r="YL38" s="603">
        <v>66006598.620000035</v>
      </c>
      <c r="YM38" s="603">
        <v>134397571.29999998</v>
      </c>
      <c r="YN38" s="603">
        <v>53286146.200000003</v>
      </c>
      <c r="YO38" s="603">
        <v>37450943.229999989</v>
      </c>
      <c r="YP38" s="603">
        <v>77336951.50999999</v>
      </c>
      <c r="YQ38" s="603">
        <v>97523151.409999996</v>
      </c>
      <c r="YR38" s="603">
        <v>77981251.390000015</v>
      </c>
      <c r="YS38" s="603">
        <v>51941712.879999995</v>
      </c>
      <c r="YT38" s="603">
        <v>58615682.499999978</v>
      </c>
      <c r="YU38" s="603">
        <v>105030552.25</v>
      </c>
      <c r="YV38" s="603">
        <v>141972875.65000004</v>
      </c>
      <c r="YW38" s="603">
        <v>70250067.399999961</v>
      </c>
      <c r="YX38" s="603">
        <v>108682572.60000007</v>
      </c>
      <c r="YY38" s="603">
        <v>32243786.749999996</v>
      </c>
      <c r="YZ38" s="603">
        <v>50153733.279999994</v>
      </c>
      <c r="ZA38" s="603">
        <v>41466515.88000001</v>
      </c>
      <c r="ZB38" s="603">
        <v>38289331.00999999</v>
      </c>
      <c r="ZC38" s="603">
        <v>12402657.170000002</v>
      </c>
      <c r="ZD38" s="603">
        <v>15626276.259</v>
      </c>
      <c r="ZE38" s="603">
        <v>297951421.78000003</v>
      </c>
      <c r="ZF38" s="603">
        <v>33685182.839999996</v>
      </c>
      <c r="ZG38" s="603">
        <v>69308072.030000016</v>
      </c>
      <c r="ZH38" s="603">
        <v>23030084.470000003</v>
      </c>
      <c r="ZI38" s="603">
        <v>52080666.960000008</v>
      </c>
      <c r="ZJ38" s="603">
        <v>16111935.759999992</v>
      </c>
      <c r="ZK38" s="603">
        <v>28363980.830000002</v>
      </c>
      <c r="ZL38" s="603">
        <v>11938757.090000002</v>
      </c>
      <c r="ZM38" s="603">
        <v>6177711.6450000061</v>
      </c>
      <c r="ZN38" s="603">
        <v>140000017.92999995</v>
      </c>
      <c r="ZO38" s="603">
        <v>30253951.59999999</v>
      </c>
      <c r="ZP38" s="603">
        <v>13687757.330000013</v>
      </c>
      <c r="ZQ38" s="603">
        <v>282629372.1400001</v>
      </c>
      <c r="ZR38" s="603">
        <v>79466538.210000008</v>
      </c>
      <c r="ZS38" s="603">
        <v>60495777.37999998</v>
      </c>
      <c r="ZT38" s="603">
        <v>18409405.880000006</v>
      </c>
      <c r="ZU38" s="603">
        <v>123281477.32999997</v>
      </c>
      <c r="ZV38" s="603">
        <v>307976934.46999985</v>
      </c>
      <c r="ZW38" s="603">
        <v>-9164946.3499999978</v>
      </c>
      <c r="ZX38" s="603">
        <v>34768662.270000003</v>
      </c>
      <c r="ZY38" s="603">
        <v>43811965.49999997</v>
      </c>
      <c r="ZZ38" s="603">
        <v>15800058.430000002</v>
      </c>
      <c r="AAA38" s="603">
        <v>37394133.530000009</v>
      </c>
      <c r="AAB38" s="603">
        <v>7526771.0800000075</v>
      </c>
      <c r="AAC38" s="603">
        <v>20649978.239999991</v>
      </c>
      <c r="AAD38" s="603">
        <v>27804645.519999992</v>
      </c>
      <c r="AAE38" s="603">
        <v>55819319.589999996</v>
      </c>
      <c r="AAF38" s="603">
        <v>61770665.610000022</v>
      </c>
      <c r="AAG38" s="603">
        <v>55153338.890000008</v>
      </c>
      <c r="AAH38" s="603">
        <v>13500160.129999999</v>
      </c>
      <c r="AAI38" s="603">
        <v>21567682.009999994</v>
      </c>
      <c r="AAJ38" s="603">
        <v>48145832.009999983</v>
      </c>
      <c r="AAK38" s="603">
        <v>11748789.569999995</v>
      </c>
      <c r="AAL38" s="603">
        <v>22136155.149999999</v>
      </c>
      <c r="AAM38" s="603">
        <v>4838250.6899999967</v>
      </c>
      <c r="AAN38" s="603">
        <v>30805817.74000001</v>
      </c>
      <c r="AAO38" s="603">
        <v>-1509583.0300000038</v>
      </c>
      <c r="AAP38" s="603">
        <v>21027053.339999996</v>
      </c>
      <c r="AAQ38" s="603">
        <v>195726213.43999994</v>
      </c>
      <c r="AAR38" s="603">
        <v>21948217.900000002</v>
      </c>
      <c r="AAS38" s="603">
        <v>43636514.920000017</v>
      </c>
      <c r="AAT38" s="603">
        <v>210834622.97999999</v>
      </c>
      <c r="AAU38" s="603">
        <v>73889446.610000029</v>
      </c>
      <c r="AAV38" s="603">
        <v>98927955.539999992</v>
      </c>
      <c r="AAW38" s="603">
        <v>48665955.740000002</v>
      </c>
      <c r="AAX38" s="603">
        <v>142809842.41999999</v>
      </c>
      <c r="AAY38" s="603">
        <v>75194712.069999993</v>
      </c>
      <c r="AAZ38" s="603">
        <v>18163856.02</v>
      </c>
      <c r="ABA38" s="603">
        <v>50799761.149999999</v>
      </c>
      <c r="ABB38" s="603">
        <v>86667145.299999923</v>
      </c>
      <c r="ABC38" s="603">
        <v>94596085.649999991</v>
      </c>
      <c r="ABD38" s="603">
        <v>8160337.1499999966</v>
      </c>
      <c r="ABE38" s="603">
        <v>18828587.919999998</v>
      </c>
      <c r="ABF38" s="603">
        <v>50058602.199999981</v>
      </c>
      <c r="ABG38" s="603">
        <v>32075937.629999992</v>
      </c>
      <c r="ABH38" s="603">
        <v>108822038.18999998</v>
      </c>
      <c r="ABI38" s="603">
        <v>30684214.189999983</v>
      </c>
      <c r="ABJ38" s="603">
        <v>82363670.629999995</v>
      </c>
      <c r="ABK38" s="603">
        <v>86424129.689999953</v>
      </c>
      <c r="ABL38" s="603">
        <v>44072361.289999999</v>
      </c>
      <c r="ABM38" s="603">
        <v>24866800.13000001</v>
      </c>
      <c r="ABN38" s="603">
        <v>9761551.9199999962</v>
      </c>
      <c r="ABO38" s="603">
        <v>57733190.940000005</v>
      </c>
      <c r="ABP38" s="603">
        <v>20532399.690000005</v>
      </c>
      <c r="ABQ38" s="603">
        <v>338006278.50999987</v>
      </c>
      <c r="ABR38" s="603">
        <v>99428613.970000029</v>
      </c>
      <c r="ABS38" s="603">
        <v>68645981.680000007</v>
      </c>
      <c r="ABT38" s="603">
        <v>148674356.41999996</v>
      </c>
      <c r="ABU38" s="603">
        <v>151111476.05000001</v>
      </c>
      <c r="ABV38" s="603">
        <v>128450460.26999998</v>
      </c>
      <c r="ABW38" s="603">
        <v>45476684.769999988</v>
      </c>
      <c r="ABX38" s="603">
        <v>57590019.60999997</v>
      </c>
      <c r="ABY38" s="603">
        <v>43529245.190000013</v>
      </c>
      <c r="ABZ38" s="603">
        <v>200092931.42999995</v>
      </c>
      <c r="ACA38" s="603">
        <v>53026718.969999999</v>
      </c>
      <c r="ACB38" s="603">
        <v>65990942.840000018</v>
      </c>
      <c r="ACC38" s="603">
        <v>29795977.95999999</v>
      </c>
      <c r="ACD38" s="603">
        <v>32168967.310000002</v>
      </c>
      <c r="ACE38" s="603">
        <v>10581450.727000026</v>
      </c>
      <c r="ACF38" s="603">
        <v>22782038.90000001</v>
      </c>
      <c r="ACG38" s="603">
        <v>49398754.87000002</v>
      </c>
      <c r="ACH38" s="603">
        <v>26003408.289999995</v>
      </c>
      <c r="ACI38" s="603">
        <v>117873062.07999995</v>
      </c>
      <c r="ACJ38" s="603">
        <v>39123399.479999997</v>
      </c>
      <c r="ACK38" s="603">
        <v>275999261.51999992</v>
      </c>
      <c r="ACL38" s="603">
        <v>43033706.570000008</v>
      </c>
      <c r="ACM38" s="603">
        <v>31290991.190000013</v>
      </c>
      <c r="ACN38" s="603">
        <v>110635226.97000001</v>
      </c>
      <c r="ACO38" s="603">
        <v>38556134.609999985</v>
      </c>
      <c r="ACP38" s="603">
        <v>-19647209.760000002</v>
      </c>
      <c r="ACQ38" s="603">
        <v>45793130.82</v>
      </c>
      <c r="ACR38" s="603">
        <v>339451517.06999993</v>
      </c>
      <c r="ACS38" s="603">
        <v>297062865.66000003</v>
      </c>
      <c r="ACT38" s="603">
        <v>13177434.98</v>
      </c>
      <c r="ACU38" s="603">
        <v>17241253.719999995</v>
      </c>
      <c r="ACV38" s="603">
        <v>59055251.600000009</v>
      </c>
      <c r="ACW38" s="603">
        <v>80550355.88000001</v>
      </c>
      <c r="ACX38" s="603">
        <v>598324461.38</v>
      </c>
      <c r="ACY38" s="603">
        <v>20750386.889999989</v>
      </c>
      <c r="ACZ38" s="603">
        <v>72094640.390000001</v>
      </c>
      <c r="ADA38" s="603">
        <v>47019481.330000006</v>
      </c>
      <c r="ADB38" s="603">
        <v>5223304.2500000065</v>
      </c>
      <c r="ADC38" s="603">
        <v>5937270.0099999998</v>
      </c>
      <c r="ADD38" s="603">
        <v>16470993.479999995</v>
      </c>
      <c r="ADE38" s="603">
        <v>18875332.920000002</v>
      </c>
      <c r="ADF38" s="603">
        <v>46184212.32</v>
      </c>
      <c r="ADG38" s="603">
        <v>96985994.520000011</v>
      </c>
      <c r="ADH38" s="603">
        <v>28449029.469999999</v>
      </c>
      <c r="ADI38" s="603">
        <v>26441019.579999994</v>
      </c>
      <c r="ADJ38" s="603">
        <v>34068417.699999996</v>
      </c>
      <c r="ADK38" s="603">
        <v>5643863.9600000018</v>
      </c>
      <c r="ADL38" s="603">
        <v>26580946.210000012</v>
      </c>
      <c r="ADM38" s="603">
        <v>9434641.7599999998</v>
      </c>
      <c r="ADN38" s="603">
        <v>30748309.339999989</v>
      </c>
      <c r="ADO38" s="603">
        <v>33538805.160000004</v>
      </c>
      <c r="ADP38" s="603">
        <v>35171852.219999999</v>
      </c>
      <c r="ADQ38" s="603">
        <v>404352068.37999988</v>
      </c>
      <c r="ADR38" s="603">
        <v>119690948.37</v>
      </c>
      <c r="ADS38" s="603">
        <v>82383146.089999989</v>
      </c>
      <c r="ADT38" s="603">
        <v>94571805.399999976</v>
      </c>
      <c r="ADU38" s="603">
        <v>-86512650.270000011</v>
      </c>
      <c r="ADV38" s="603">
        <v>4499408.6100000003</v>
      </c>
      <c r="ADW38" s="603">
        <v>8298037.9400000013</v>
      </c>
      <c r="ADX38" s="603">
        <v>41318266.56000001</v>
      </c>
      <c r="ADY38" s="603">
        <v>-2861621.9200000004</v>
      </c>
      <c r="ADZ38" s="603">
        <v>11656137.100000005</v>
      </c>
      <c r="AEA38" s="603">
        <v>209883044.02999994</v>
      </c>
      <c r="AEB38" s="603">
        <v>73783150.270000041</v>
      </c>
      <c r="AEC38" s="603">
        <v>51215183.779999986</v>
      </c>
      <c r="AED38" s="603">
        <v>54155656.689999975</v>
      </c>
      <c r="AEE38" s="603">
        <v>33348322.28000002</v>
      </c>
      <c r="AEF38" s="603">
        <v>39250382.82</v>
      </c>
      <c r="AEG38" s="603">
        <v>74428587.580000028</v>
      </c>
      <c r="AEH38" s="603">
        <v>6036134.7400000002</v>
      </c>
      <c r="AEI38" s="603">
        <v>5402105.8900000015</v>
      </c>
      <c r="AEJ38" s="603">
        <v>85973103.950000003</v>
      </c>
      <c r="AEK38" s="603">
        <v>23826069.310000017</v>
      </c>
      <c r="AEL38" s="603">
        <v>114729291.24000001</v>
      </c>
      <c r="AEM38" s="603">
        <v>35918104.420000002</v>
      </c>
      <c r="AEN38" s="603">
        <v>29346620.95999999</v>
      </c>
      <c r="AEO38" s="603">
        <v>84285057.869999975</v>
      </c>
      <c r="AEP38" s="603">
        <v>139140453.64000002</v>
      </c>
      <c r="AEQ38" s="603">
        <v>25091124.830000013</v>
      </c>
      <c r="AER38" s="603">
        <v>22005524.580000002</v>
      </c>
      <c r="AES38" s="603">
        <v>18798502.560000006</v>
      </c>
      <c r="AET38" s="603">
        <v>27183743.319999989</v>
      </c>
      <c r="AEU38" s="603">
        <v>421141984.41999996</v>
      </c>
      <c r="AEV38" s="603">
        <v>93109022.480000004</v>
      </c>
      <c r="AEW38" s="603">
        <v>69979737.420000017</v>
      </c>
      <c r="AEX38" s="603">
        <v>5743679.3600000087</v>
      </c>
      <c r="AEY38" s="603">
        <v>30529196.929999989</v>
      </c>
      <c r="AEZ38" s="603">
        <v>-2948133.1599999936</v>
      </c>
      <c r="AFA38" s="603">
        <v>15873090.050000003</v>
      </c>
      <c r="AFB38" s="603">
        <v>-6061968.6099999994</v>
      </c>
      <c r="AFC38" s="603">
        <v>-10827175.790000001</v>
      </c>
      <c r="AFD38" s="603">
        <v>-2783734.2599999993</v>
      </c>
      <c r="AFE38" s="603">
        <v>323044794.68000013</v>
      </c>
      <c r="AFF38" s="603">
        <v>180558774.78</v>
      </c>
      <c r="AFG38" s="603">
        <v>48925748.990000017</v>
      </c>
      <c r="AFH38" s="603">
        <v>34186556.509999998</v>
      </c>
      <c r="AFI38" s="603">
        <v>182939957.94999999</v>
      </c>
      <c r="AFJ38" s="603">
        <v>40826232.739999995</v>
      </c>
      <c r="AFK38" s="603">
        <v>12282347.440000001</v>
      </c>
      <c r="AFL38" s="603">
        <v>2248304.9200000023</v>
      </c>
      <c r="AFM38" s="603">
        <v>53520063.489999995</v>
      </c>
      <c r="AFN38" s="603">
        <v>49979683.120000027</v>
      </c>
      <c r="AFO38" s="603">
        <v>-2132132.6199999982</v>
      </c>
      <c r="AFP38" s="603">
        <v>25411598.440000016</v>
      </c>
      <c r="AFQ38" s="603">
        <v>52844882.010000043</v>
      </c>
      <c r="AFR38" s="603">
        <v>468153884.37999976</v>
      </c>
      <c r="AFS38" s="603">
        <v>61150232.450000003</v>
      </c>
      <c r="AFT38" s="603">
        <v>129218128.64999998</v>
      </c>
      <c r="AFU38" s="603">
        <v>48952960.079999998</v>
      </c>
      <c r="AFV38" s="603">
        <v>54823392.130000018</v>
      </c>
      <c r="AFW38" s="603">
        <v>40347673.169999987</v>
      </c>
      <c r="AFX38" s="603">
        <v>42486888.68</v>
      </c>
      <c r="AFY38" s="603">
        <v>140553997.24000001</v>
      </c>
      <c r="AFZ38" s="603">
        <v>67920476.940000013</v>
      </c>
      <c r="AGA38" s="603">
        <v>18920472.940000001</v>
      </c>
      <c r="AGB38" s="603">
        <v>165348440.89000005</v>
      </c>
      <c r="AGC38" s="603">
        <v>60005289.889999986</v>
      </c>
      <c r="AGD38" s="603">
        <v>611020246.90999985</v>
      </c>
      <c r="AGE38" s="603">
        <v>165207383.87</v>
      </c>
      <c r="AGF38" s="603">
        <v>61623130.410000004</v>
      </c>
      <c r="AGG38" s="603">
        <v>90424743.319999993</v>
      </c>
      <c r="AGH38" s="603">
        <v>135141041.41999996</v>
      </c>
      <c r="AGI38" s="603">
        <v>73969779.189999998</v>
      </c>
      <c r="AGJ38" s="603">
        <v>46369718.469999999</v>
      </c>
      <c r="AGK38" s="603">
        <v>54594661.860000007</v>
      </c>
      <c r="AGL38" s="603">
        <v>44885907.020000018</v>
      </c>
      <c r="AGM38" s="603">
        <v>50111293.899999999</v>
      </c>
      <c r="AGN38" s="603">
        <v>42759087.889999993</v>
      </c>
      <c r="AGO38" s="603">
        <v>804815312.33000028</v>
      </c>
      <c r="AGP38" s="603">
        <v>73579996.160000011</v>
      </c>
      <c r="AGQ38" s="603">
        <v>204263067.94</v>
      </c>
      <c r="AGR38" s="603">
        <v>19281497.620000001</v>
      </c>
      <c r="AGS38" s="603">
        <v>195696326.39999998</v>
      </c>
      <c r="AGT38" s="603">
        <v>80149820.37000002</v>
      </c>
      <c r="AGU38" s="603">
        <v>12156928.02</v>
      </c>
      <c r="AGV38" s="603">
        <v>44931429.519999996</v>
      </c>
      <c r="AGW38" s="603">
        <v>641576353.74999964</v>
      </c>
      <c r="AGX38" s="603">
        <v>190423866.35999995</v>
      </c>
      <c r="AGY38" s="603">
        <v>-10469531.609999996</v>
      </c>
      <c r="AGZ38" s="603">
        <v>177967338.17999998</v>
      </c>
      <c r="AHA38" s="603">
        <v>119513046.86999995</v>
      </c>
      <c r="AHB38" s="603">
        <v>120334441.64999999</v>
      </c>
      <c r="AHC38" s="603">
        <v>4389898.2600000016</v>
      </c>
      <c r="AHD38" s="603">
        <v>13146115.580000004</v>
      </c>
      <c r="AHE38" s="603">
        <v>5397968.0100000026</v>
      </c>
      <c r="AHF38" s="603">
        <v>29217459.610000014</v>
      </c>
      <c r="AHG38" s="603">
        <v>133599929.22999999</v>
      </c>
      <c r="AHH38" s="603">
        <v>57586570.079999976</v>
      </c>
      <c r="AHI38" s="603">
        <v>25816208.640000004</v>
      </c>
      <c r="AHJ38" s="603">
        <v>72259166.959999979</v>
      </c>
      <c r="AHK38" s="603">
        <v>21754904.660000004</v>
      </c>
      <c r="AHL38" s="603">
        <v>42726268.31000001</v>
      </c>
      <c r="AHM38" s="603">
        <v>8513051.2900000047</v>
      </c>
      <c r="AHN38" s="603">
        <v>78439352.069999933</v>
      </c>
      <c r="AHO38" s="603">
        <v>72683216.549999982</v>
      </c>
      <c r="AHP38" s="603">
        <v>33255431.389999993</v>
      </c>
      <c r="AHQ38" s="603">
        <v>11906419.930000002</v>
      </c>
      <c r="AHR38" s="603">
        <v>78379754.259999961</v>
      </c>
      <c r="AHS38" s="603">
        <v>14500854.560000001</v>
      </c>
      <c r="AHT38" s="603">
        <v>-239255.83999999613</v>
      </c>
      <c r="AHU38" s="603">
        <v>0</v>
      </c>
      <c r="AHV38" s="603">
        <v>0</v>
      </c>
      <c r="AHW38" s="603">
        <f t="shared" si="47"/>
        <v>70584762424.546921</v>
      </c>
    </row>
    <row r="40" spans="1:913" x14ac:dyDescent="0.6">
      <c r="B40" s="630" t="s">
        <v>649</v>
      </c>
      <c r="C40" s="631" t="s">
        <v>6212</v>
      </c>
      <c r="D40" s="603">
        <f>D37*-1</f>
        <v>-455276190.73999995</v>
      </c>
      <c r="E40" s="603">
        <f t="shared" ref="E40:BP40" si="48">E37*-1</f>
        <v>-29648149.669999998</v>
      </c>
      <c r="F40" s="603">
        <f t="shared" si="48"/>
        <v>-41810778.560000002</v>
      </c>
      <c r="G40" s="603">
        <f t="shared" si="48"/>
        <v>-7492100.2700000005</v>
      </c>
      <c r="H40" s="603">
        <f t="shared" si="48"/>
        <v>-52437446.089999996</v>
      </c>
      <c r="I40" s="603">
        <f t="shared" si="48"/>
        <v>-18593223.080000002</v>
      </c>
      <c r="J40" s="603">
        <f t="shared" si="48"/>
        <v>-50945373.989999995</v>
      </c>
      <c r="K40" s="603">
        <f t="shared" si="48"/>
        <v>-47301909.959999993</v>
      </c>
      <c r="L40" s="603">
        <f t="shared" si="48"/>
        <v>-25110553.359999996</v>
      </c>
      <c r="M40" s="603">
        <f t="shared" si="48"/>
        <v>-9992458.5200000014</v>
      </c>
      <c r="N40" s="603">
        <f t="shared" si="48"/>
        <v>-11908921.82</v>
      </c>
      <c r="O40" s="603">
        <f t="shared" si="48"/>
        <v>-16172673.6</v>
      </c>
      <c r="P40" s="603">
        <f t="shared" si="48"/>
        <v>-56891338.780000001</v>
      </c>
      <c r="Q40" s="603">
        <f t="shared" si="48"/>
        <v>-15042384.399999999</v>
      </c>
      <c r="R40" s="603">
        <f t="shared" si="48"/>
        <v>-8730585.9900000002</v>
      </c>
      <c r="S40" s="603">
        <f t="shared" si="48"/>
        <v>-40554341.879999995</v>
      </c>
      <c r="T40" s="603">
        <f t="shared" si="48"/>
        <v>-11361016.780000003</v>
      </c>
      <c r="U40" s="603">
        <f t="shared" si="48"/>
        <v>-8377397.2199999997</v>
      </c>
      <c r="V40" s="603">
        <f t="shared" si="48"/>
        <v>-57311</v>
      </c>
      <c r="W40" s="603">
        <f t="shared" si="48"/>
        <v>-290972989.88999999</v>
      </c>
      <c r="X40" s="603">
        <f t="shared" si="48"/>
        <v>-79782839.219999969</v>
      </c>
      <c r="Y40" s="603">
        <f t="shared" si="48"/>
        <v>-20668831.280000001</v>
      </c>
      <c r="Z40" s="603">
        <f t="shared" si="48"/>
        <v>-21719729.030000001</v>
      </c>
      <c r="AA40" s="603">
        <f t="shared" si="48"/>
        <v>-28560022.439999994</v>
      </c>
      <c r="AB40" s="603">
        <f t="shared" si="48"/>
        <v>-20251835.239999995</v>
      </c>
      <c r="AC40" s="603">
        <f t="shared" si="48"/>
        <v>-24400020.170000002</v>
      </c>
      <c r="AD40" s="603">
        <f t="shared" si="48"/>
        <v>-200353921.65000001</v>
      </c>
      <c r="AE40" s="603">
        <f t="shared" si="48"/>
        <v>-41732568.530000001</v>
      </c>
      <c r="AF40" s="603">
        <f t="shared" si="48"/>
        <v>-15247696.84</v>
      </c>
      <c r="AG40" s="603">
        <f t="shared" si="48"/>
        <v>-165384785.01999995</v>
      </c>
      <c r="AH40" s="603">
        <f t="shared" si="48"/>
        <v>-28647108.189999998</v>
      </c>
      <c r="AI40" s="603">
        <f t="shared" si="48"/>
        <v>-77787654.63000001</v>
      </c>
      <c r="AJ40" s="603">
        <f t="shared" si="48"/>
        <v>-68734544.840000004</v>
      </c>
      <c r="AK40" s="603">
        <f t="shared" si="48"/>
        <v>-17327328.599999998</v>
      </c>
      <c r="AL40" s="603">
        <f t="shared" si="48"/>
        <v>-22016713.18</v>
      </c>
      <c r="AM40" s="603">
        <f t="shared" si="48"/>
        <v>-18111341.679999996</v>
      </c>
      <c r="AN40" s="603">
        <f t="shared" si="48"/>
        <v>-40249584.600000001</v>
      </c>
      <c r="AO40" s="603">
        <f t="shared" si="48"/>
        <v>-15804628.140000001</v>
      </c>
      <c r="AP40" s="603">
        <f t="shared" si="48"/>
        <v>-17879701.760000002</v>
      </c>
      <c r="AQ40" s="603">
        <f t="shared" si="48"/>
        <v>-27575570.830000002</v>
      </c>
      <c r="AR40" s="603">
        <f t="shared" si="48"/>
        <v>-16548980.880000006</v>
      </c>
      <c r="AS40" s="603">
        <f t="shared" si="48"/>
        <v>-32851966.23</v>
      </c>
      <c r="AT40" s="603">
        <f t="shared" si="48"/>
        <v>-12919904.49</v>
      </c>
      <c r="AU40" s="603">
        <f t="shared" si="48"/>
        <v>-177870383.31000003</v>
      </c>
      <c r="AV40" s="603">
        <f t="shared" si="48"/>
        <v>-6091926.9299999997</v>
      </c>
      <c r="AW40" s="603">
        <f t="shared" si="48"/>
        <v>-5872339.4100000001</v>
      </c>
      <c r="AX40" s="603">
        <f t="shared" si="48"/>
        <v>-10327801.059999999</v>
      </c>
      <c r="AY40" s="603">
        <f t="shared" si="48"/>
        <v>-13288396.350000001</v>
      </c>
      <c r="AZ40" s="603">
        <f t="shared" si="48"/>
        <v>-18228189.32</v>
      </c>
      <c r="BA40" s="603">
        <f t="shared" si="48"/>
        <v>-6693932.5699999994</v>
      </c>
      <c r="BB40" s="603">
        <f t="shared" si="48"/>
        <v>-9714379.8299999982</v>
      </c>
      <c r="BC40" s="603">
        <f t="shared" si="48"/>
        <v>-5178213.4000000004</v>
      </c>
      <c r="BD40" s="603">
        <f t="shared" si="48"/>
        <v>-8180287.4400000004</v>
      </c>
      <c r="BE40" s="603">
        <f t="shared" si="48"/>
        <v>-8279461.080000001</v>
      </c>
      <c r="BF40" s="603">
        <f t="shared" si="48"/>
        <v>-6009355.7000000002</v>
      </c>
      <c r="BG40" s="603">
        <f t="shared" si="48"/>
        <v>-46318015.090000011</v>
      </c>
      <c r="BH40" s="603">
        <f t="shared" si="48"/>
        <v>-4288318.43</v>
      </c>
      <c r="BI40" s="603">
        <f t="shared" si="48"/>
        <v>-14942968.339999998</v>
      </c>
      <c r="BJ40" s="603">
        <f t="shared" si="48"/>
        <v>-169180718.82999998</v>
      </c>
      <c r="BK40" s="603">
        <f t="shared" si="48"/>
        <v>-126379691.3901</v>
      </c>
      <c r="BL40" s="603">
        <f t="shared" si="48"/>
        <v>-37491352.479999997</v>
      </c>
      <c r="BM40" s="603">
        <f t="shared" si="48"/>
        <v>-14504377.57</v>
      </c>
      <c r="BN40" s="603">
        <f t="shared" si="48"/>
        <v>-25933305.789999999</v>
      </c>
      <c r="BO40" s="603">
        <f t="shared" si="48"/>
        <v>-28231341.629999999</v>
      </c>
      <c r="BP40" s="603">
        <f t="shared" si="48"/>
        <v>-11088520.969999999</v>
      </c>
      <c r="BQ40" s="603">
        <f t="shared" ref="BQ40:EB40" si="49">BQ37*-1</f>
        <v>-19669799.48</v>
      </c>
      <c r="BR40" s="603">
        <f t="shared" si="49"/>
        <v>-6948535.2000000002</v>
      </c>
      <c r="BS40" s="603">
        <f t="shared" si="49"/>
        <v>-115685676.19</v>
      </c>
      <c r="BT40" s="603">
        <f t="shared" si="49"/>
        <v>-22124480.130000003</v>
      </c>
      <c r="BU40" s="603">
        <f t="shared" si="49"/>
        <v>-8424131.2699999996</v>
      </c>
      <c r="BV40" s="603">
        <f t="shared" si="49"/>
        <v>-29044467.759999998</v>
      </c>
      <c r="BW40" s="603">
        <f t="shared" si="49"/>
        <v>-10386245.75</v>
      </c>
      <c r="BX40" s="603">
        <f t="shared" si="49"/>
        <v>-13231725.01</v>
      </c>
      <c r="BY40" s="603">
        <f t="shared" si="49"/>
        <v>-5941078.9800000004</v>
      </c>
      <c r="BZ40" s="603">
        <f t="shared" si="49"/>
        <v>-11456920.08</v>
      </c>
      <c r="CA40" s="603">
        <f t="shared" si="49"/>
        <v>-65528389.460000008</v>
      </c>
      <c r="CB40" s="603">
        <f t="shared" si="49"/>
        <v>-19330204.090000004</v>
      </c>
      <c r="CC40" s="603">
        <f t="shared" si="49"/>
        <v>-30657896.23</v>
      </c>
      <c r="CD40" s="603">
        <f t="shared" si="49"/>
        <v>-43551201.610000014</v>
      </c>
      <c r="CE40" s="603">
        <f t="shared" si="49"/>
        <v>-18441150.940000001</v>
      </c>
      <c r="CF40" s="603">
        <f t="shared" si="49"/>
        <v>-20221226.420000002</v>
      </c>
      <c r="CG40" s="603">
        <f t="shared" si="49"/>
        <v>-22795656.630000003</v>
      </c>
      <c r="CH40" s="603">
        <f t="shared" si="49"/>
        <v>-359966947.01000017</v>
      </c>
      <c r="CI40" s="603">
        <f t="shared" si="49"/>
        <v>-11584174.9</v>
      </c>
      <c r="CJ40" s="603">
        <f t="shared" si="49"/>
        <v>-54966032.590000004</v>
      </c>
      <c r="CK40" s="603">
        <f t="shared" si="49"/>
        <v>-10772582.630000001</v>
      </c>
      <c r="CL40" s="603">
        <f t="shared" si="49"/>
        <v>-17346459.960000001</v>
      </c>
      <c r="CM40" s="603">
        <f t="shared" si="49"/>
        <v>-21862903.279999997</v>
      </c>
      <c r="CN40" s="603">
        <f t="shared" si="49"/>
        <v>-16982805.359999999</v>
      </c>
      <c r="CO40" s="603">
        <f t="shared" si="49"/>
        <v>-28064115.830000002</v>
      </c>
      <c r="CP40" s="603">
        <f t="shared" si="49"/>
        <v>-6576250.5599999996</v>
      </c>
      <c r="CQ40" s="603">
        <f t="shared" si="49"/>
        <v>-18034445.079999998</v>
      </c>
      <c r="CR40" s="603">
        <f t="shared" si="49"/>
        <v>-9858174.0700000003</v>
      </c>
      <c r="CS40" s="603">
        <f t="shared" si="49"/>
        <v>-13714100.280000003</v>
      </c>
      <c r="CT40" s="603">
        <f t="shared" si="49"/>
        <v>-10037437.98</v>
      </c>
      <c r="CU40" s="603">
        <f t="shared" si="49"/>
        <v>-154291041.90000001</v>
      </c>
      <c r="CV40" s="603">
        <f t="shared" si="49"/>
        <v>-9817732.629999999</v>
      </c>
      <c r="CW40" s="603">
        <f t="shared" si="49"/>
        <v>-12860080.4</v>
      </c>
      <c r="CX40" s="603">
        <f t="shared" si="49"/>
        <v>-40304851.390000001</v>
      </c>
      <c r="CY40" s="603">
        <f t="shared" si="49"/>
        <v>-19640461.469999999</v>
      </c>
      <c r="CZ40" s="603">
        <f t="shared" si="49"/>
        <v>-29318874.170000006</v>
      </c>
      <c r="DA40" s="603">
        <f t="shared" si="49"/>
        <v>-7306683.9999999991</v>
      </c>
      <c r="DB40" s="603">
        <f t="shared" si="49"/>
        <v>-13059252.880000001</v>
      </c>
      <c r="DC40" s="603">
        <f t="shared" si="49"/>
        <v>-199580400.44999993</v>
      </c>
      <c r="DD40" s="603">
        <f t="shared" si="49"/>
        <v>-184586384.48999998</v>
      </c>
      <c r="DE40" s="603">
        <f t="shared" si="49"/>
        <v>-11733437.07</v>
      </c>
      <c r="DF40" s="603">
        <f t="shared" si="49"/>
        <v>-15040360.08</v>
      </c>
      <c r="DG40" s="603">
        <f t="shared" si="49"/>
        <v>-26431224.329999998</v>
      </c>
      <c r="DH40" s="603">
        <f t="shared" si="49"/>
        <v>-29447374.969999999</v>
      </c>
      <c r="DI40" s="603">
        <f t="shared" si="49"/>
        <v>-40387375.399999999</v>
      </c>
      <c r="DJ40" s="603">
        <f t="shared" si="49"/>
        <v>-39707757.399999991</v>
      </c>
      <c r="DK40" s="603">
        <f t="shared" si="49"/>
        <v>-6916707.0600000005</v>
      </c>
      <c r="DL40" s="603">
        <f t="shared" si="49"/>
        <v>-599898506.61000001</v>
      </c>
      <c r="DM40" s="603">
        <f t="shared" si="49"/>
        <v>-13317419.1</v>
      </c>
      <c r="DN40" s="603">
        <f t="shared" si="49"/>
        <v>-26444334.57</v>
      </c>
      <c r="DO40" s="603">
        <f t="shared" si="49"/>
        <v>-12225793.479999997</v>
      </c>
      <c r="DP40" s="603">
        <f t="shared" si="49"/>
        <v>-19258253.970000003</v>
      </c>
      <c r="DQ40" s="603">
        <f t="shared" si="49"/>
        <v>-14657678.699999999</v>
      </c>
      <c r="DR40" s="603">
        <f t="shared" si="49"/>
        <v>-26807772.189999998</v>
      </c>
      <c r="DS40" s="603">
        <f t="shared" si="49"/>
        <v>-13560208.550000001</v>
      </c>
      <c r="DT40" s="603">
        <f t="shared" si="49"/>
        <v>-46093011.769999996</v>
      </c>
      <c r="DU40" s="603">
        <f t="shared" si="49"/>
        <v>-254546924.86999997</v>
      </c>
      <c r="DV40" s="603">
        <f t="shared" si="49"/>
        <v>-36616700.980000004</v>
      </c>
      <c r="DW40" s="603">
        <f t="shared" si="49"/>
        <v>-70868022.370000005</v>
      </c>
      <c r="DX40" s="603">
        <f t="shared" si="49"/>
        <v>-63185677.239999987</v>
      </c>
      <c r="DY40" s="603">
        <f t="shared" si="49"/>
        <v>-18871419.889999997</v>
      </c>
      <c r="DZ40" s="603">
        <f t="shared" si="49"/>
        <v>-39178938.460000008</v>
      </c>
      <c r="EA40" s="603">
        <f t="shared" si="49"/>
        <v>-33387752.979999997</v>
      </c>
      <c r="EB40" s="603">
        <f t="shared" si="49"/>
        <v>-11175886.459999999</v>
      </c>
      <c r="EC40" s="603">
        <f t="shared" ref="EC40:GN40" si="50">EC37*-1</f>
        <v>-8630236.870000001</v>
      </c>
      <c r="ED40" s="603">
        <f t="shared" si="50"/>
        <v>-12070427.82</v>
      </c>
      <c r="EE40" s="603">
        <f t="shared" si="50"/>
        <v>-38891070.700000003</v>
      </c>
      <c r="EF40" s="603">
        <f t="shared" si="50"/>
        <v>-75551361.949999988</v>
      </c>
      <c r="EG40" s="603">
        <f t="shared" si="50"/>
        <v>-46726076.770000003</v>
      </c>
      <c r="EH40" s="603">
        <f t="shared" si="50"/>
        <v>-11944673.01</v>
      </c>
      <c r="EI40" s="603">
        <f t="shared" si="50"/>
        <v>-19908142.190000001</v>
      </c>
      <c r="EJ40" s="603">
        <f t="shared" si="50"/>
        <v>-17617290.709999997</v>
      </c>
      <c r="EK40" s="603">
        <f t="shared" si="50"/>
        <v>-27359136.869999997</v>
      </c>
      <c r="EL40" s="603">
        <f t="shared" si="50"/>
        <v>-31586561.030000001</v>
      </c>
      <c r="EM40" s="603">
        <f t="shared" si="50"/>
        <v>-14697183.890000001</v>
      </c>
      <c r="EN40" s="603">
        <f t="shared" si="50"/>
        <v>-12090916.470000001</v>
      </c>
      <c r="EO40" s="603">
        <f t="shared" si="50"/>
        <v>-256214391.78000006</v>
      </c>
      <c r="EP40" s="603">
        <f t="shared" si="50"/>
        <v>-11900990.289999999</v>
      </c>
      <c r="EQ40" s="603">
        <f t="shared" si="50"/>
        <v>-30697586.649999999</v>
      </c>
      <c r="ER40" s="603">
        <f t="shared" si="50"/>
        <v>-21730370.620000005</v>
      </c>
      <c r="ES40" s="603">
        <f t="shared" si="50"/>
        <v>-13097596.559999997</v>
      </c>
      <c r="ET40" s="603">
        <f t="shared" si="50"/>
        <v>-8932352.9199999999</v>
      </c>
      <c r="EU40" s="603">
        <f t="shared" si="50"/>
        <v>-30723480.019999992</v>
      </c>
      <c r="EV40" s="603">
        <f t="shared" si="50"/>
        <v>-31086193.390000004</v>
      </c>
      <c r="EW40" s="603">
        <f t="shared" si="50"/>
        <v>-17290725.479999997</v>
      </c>
      <c r="EX40" s="603">
        <f t="shared" si="50"/>
        <v>-249769222.23999998</v>
      </c>
      <c r="EY40" s="603">
        <f t="shared" si="50"/>
        <v>-4419766.3599999994</v>
      </c>
      <c r="EZ40" s="603">
        <f t="shared" si="50"/>
        <v>-17940602.109999999</v>
      </c>
      <c r="FA40" s="603">
        <f t="shared" si="50"/>
        <v>-39165379.879999995</v>
      </c>
      <c r="FB40" s="603">
        <f t="shared" si="50"/>
        <v>-32458209.920000002</v>
      </c>
      <c r="FC40" s="603">
        <f t="shared" si="50"/>
        <v>-48696294.209999993</v>
      </c>
      <c r="FD40" s="603">
        <f t="shared" si="50"/>
        <v>-35641522.630000003</v>
      </c>
      <c r="FE40" s="603">
        <f t="shared" si="50"/>
        <v>-22218100.23</v>
      </c>
      <c r="FF40" s="603">
        <f t="shared" si="50"/>
        <v>-15620261.750000002</v>
      </c>
      <c r="FG40" s="603">
        <f t="shared" si="50"/>
        <v>-14993947.66</v>
      </c>
      <c r="FH40" s="603">
        <f t="shared" si="50"/>
        <v>-12118094.209999999</v>
      </c>
      <c r="FI40" s="603">
        <f t="shared" si="50"/>
        <v>-9569752.8399999999</v>
      </c>
      <c r="FJ40" s="603">
        <f t="shared" si="50"/>
        <v>-114379734.74000001</v>
      </c>
      <c r="FK40" s="603">
        <f t="shared" si="50"/>
        <v>-13050746.700000003</v>
      </c>
      <c r="FL40" s="603">
        <f t="shared" si="50"/>
        <v>-5945354.3399999999</v>
      </c>
      <c r="FM40" s="603">
        <f t="shared" si="50"/>
        <v>-8843587.9100000001</v>
      </c>
      <c r="FN40" s="603">
        <f t="shared" si="50"/>
        <v>-21957861.039999999</v>
      </c>
      <c r="FO40" s="603">
        <f t="shared" si="50"/>
        <v>-14325611.870000001</v>
      </c>
      <c r="FP40" s="603">
        <f t="shared" si="50"/>
        <v>-8167670.3200000012</v>
      </c>
      <c r="FQ40" s="603">
        <f t="shared" si="50"/>
        <v>-5586827.7800000003</v>
      </c>
      <c r="FR40" s="603">
        <f t="shared" si="50"/>
        <v>-610816438.05999982</v>
      </c>
      <c r="FS40" s="603">
        <f t="shared" si="50"/>
        <v>-16730630.869999999</v>
      </c>
      <c r="FT40" s="603">
        <f t="shared" si="50"/>
        <v>-26734714.989999998</v>
      </c>
      <c r="FU40" s="603">
        <f t="shared" si="50"/>
        <v>-26320175.450000007</v>
      </c>
      <c r="FV40" s="603">
        <f t="shared" si="50"/>
        <v>-28315542.019999996</v>
      </c>
      <c r="FW40" s="603">
        <f t="shared" si="50"/>
        <v>-10778677.380000001</v>
      </c>
      <c r="FX40" s="603">
        <f t="shared" si="50"/>
        <v>-57197688.589999996</v>
      </c>
      <c r="FY40" s="603">
        <f t="shared" si="50"/>
        <v>-22603795.140000004</v>
      </c>
      <c r="FZ40" s="603">
        <f t="shared" si="50"/>
        <v>-19594836.450000003</v>
      </c>
      <c r="GA40" s="603">
        <f t="shared" si="50"/>
        <v>-18370079.98</v>
      </c>
      <c r="GB40" s="603">
        <f t="shared" si="50"/>
        <v>-33804910.810000002</v>
      </c>
      <c r="GC40" s="603">
        <f t="shared" si="50"/>
        <v>-20276342.529999997</v>
      </c>
      <c r="GD40" s="603">
        <f t="shared" si="50"/>
        <v>-20259042.140000001</v>
      </c>
      <c r="GE40" s="603">
        <f t="shared" si="50"/>
        <v>-14280075.139999999</v>
      </c>
      <c r="GF40" s="603">
        <f t="shared" si="50"/>
        <v>-144855800.04999998</v>
      </c>
      <c r="GG40" s="603">
        <f t="shared" si="50"/>
        <v>-15094705.09</v>
      </c>
      <c r="GH40" s="603">
        <f t="shared" si="50"/>
        <v>-14937400.789999999</v>
      </c>
      <c r="GI40" s="603">
        <f t="shared" si="50"/>
        <v>-36038166</v>
      </c>
      <c r="GJ40" s="603">
        <f t="shared" si="50"/>
        <v>-24481821.979999997</v>
      </c>
      <c r="GK40" s="603">
        <f t="shared" si="50"/>
        <v>-12425786.33</v>
      </c>
      <c r="GL40" s="603">
        <f t="shared" si="50"/>
        <v>-11281621.379999999</v>
      </c>
      <c r="GM40" s="603">
        <f t="shared" si="50"/>
        <v>-28531127.010000002</v>
      </c>
      <c r="GN40" s="603">
        <f t="shared" si="50"/>
        <v>-8084714.5800000001</v>
      </c>
      <c r="GO40" s="603">
        <f t="shared" ref="GO40:IZ40" si="51">GO37*-1</f>
        <v>-12587142.959999999</v>
      </c>
      <c r="GP40" s="603">
        <f t="shared" si="51"/>
        <v>-5349022.4300000006</v>
      </c>
      <c r="GQ40" s="603">
        <f t="shared" si="51"/>
        <v>-6094726.7700000005</v>
      </c>
      <c r="GR40" s="603">
        <f t="shared" si="51"/>
        <v>-116411240.17999999</v>
      </c>
      <c r="GS40" s="603">
        <f t="shared" si="51"/>
        <v>-12821493.460000001</v>
      </c>
      <c r="GT40" s="603">
        <f t="shared" si="51"/>
        <v>-7752889.5</v>
      </c>
      <c r="GU40" s="603">
        <f t="shared" si="51"/>
        <v>-13059836.989999998</v>
      </c>
      <c r="GV40" s="603">
        <f t="shared" si="51"/>
        <v>-2744057.5999999996</v>
      </c>
      <c r="GW40" s="603">
        <f t="shared" si="51"/>
        <v>-11280991.789999997</v>
      </c>
      <c r="GX40" s="603">
        <f t="shared" si="51"/>
        <v>-13085517.840000002</v>
      </c>
      <c r="GY40" s="603">
        <f t="shared" si="51"/>
        <v>-7006319.9699999988</v>
      </c>
      <c r="GZ40" s="603">
        <f t="shared" si="51"/>
        <v>-119884069.47</v>
      </c>
      <c r="HA40" s="603">
        <f t="shared" si="51"/>
        <v>-5628142.4199999999</v>
      </c>
      <c r="HB40" s="603">
        <f t="shared" si="51"/>
        <v>-20958123.650000002</v>
      </c>
      <c r="HC40" s="603">
        <f t="shared" si="51"/>
        <v>-25101940.5</v>
      </c>
      <c r="HD40" s="603">
        <f t="shared" si="51"/>
        <v>-459662456.23000002</v>
      </c>
      <c r="HE40" s="603">
        <f t="shared" si="51"/>
        <v>-93662579.480000004</v>
      </c>
      <c r="HF40" s="603">
        <f t="shared" si="51"/>
        <v>-56304934.760000005</v>
      </c>
      <c r="HG40" s="603">
        <f t="shared" si="51"/>
        <v>-74857687.479999989</v>
      </c>
      <c r="HH40" s="603">
        <f t="shared" si="51"/>
        <v>-48780977.979999997</v>
      </c>
      <c r="HI40" s="603">
        <f t="shared" si="51"/>
        <v>-49579533.790000007</v>
      </c>
      <c r="HJ40" s="603">
        <f t="shared" si="51"/>
        <v>-15357385.210000003</v>
      </c>
      <c r="HK40" s="603">
        <f t="shared" si="51"/>
        <v>-15569229.949999999</v>
      </c>
      <c r="HL40" s="603">
        <f t="shared" si="51"/>
        <v>-271613382.36999995</v>
      </c>
      <c r="HM40" s="603">
        <f t="shared" si="51"/>
        <v>-57401482.75999999</v>
      </c>
      <c r="HN40" s="603">
        <f t="shared" si="51"/>
        <v>-105116620.19000001</v>
      </c>
      <c r="HO40" s="603">
        <f t="shared" si="51"/>
        <v>-37414019.780000001</v>
      </c>
      <c r="HP40" s="603">
        <f t="shared" si="51"/>
        <v>-31299668.640000004</v>
      </c>
      <c r="HQ40" s="603">
        <f t="shared" si="51"/>
        <v>-18967479.420000002</v>
      </c>
      <c r="HR40" s="603">
        <f t="shared" si="51"/>
        <v>-21876839.789999999</v>
      </c>
      <c r="HS40" s="603">
        <f t="shared" si="51"/>
        <v>-23662836.110000003</v>
      </c>
      <c r="HT40" s="603">
        <f t="shared" si="51"/>
        <v>-251032616.52000004</v>
      </c>
      <c r="HU40" s="603">
        <f t="shared" si="51"/>
        <v>-106030136.04000002</v>
      </c>
      <c r="HV40" s="603">
        <f t="shared" si="51"/>
        <v>-20277926.829999998</v>
      </c>
      <c r="HW40" s="603">
        <f t="shared" si="51"/>
        <v>-10234425.600000001</v>
      </c>
      <c r="HX40" s="603">
        <f t="shared" si="51"/>
        <v>-12002334.68</v>
      </c>
      <c r="HY40" s="603">
        <f t="shared" si="51"/>
        <v>-12992813.620000001</v>
      </c>
      <c r="HZ40" s="603">
        <f t="shared" si="51"/>
        <v>-53956248.519999996</v>
      </c>
      <c r="IA40" s="603">
        <f t="shared" si="51"/>
        <v>-9392673.1799999997</v>
      </c>
      <c r="IB40" s="603">
        <f t="shared" si="51"/>
        <v>-9618222.2399999984</v>
      </c>
      <c r="IC40" s="603">
        <f t="shared" si="51"/>
        <v>-12237273.699999999</v>
      </c>
      <c r="ID40" s="603">
        <f t="shared" si="51"/>
        <v>-11109779.659999998</v>
      </c>
      <c r="IE40" s="603">
        <f t="shared" si="51"/>
        <v>-27964839.890000001</v>
      </c>
      <c r="IF40" s="603">
        <f t="shared" si="51"/>
        <v>-9518144.5199999996</v>
      </c>
      <c r="IG40" s="603">
        <f t="shared" si="51"/>
        <v>-16543582.869999999</v>
      </c>
      <c r="IH40" s="603">
        <f t="shared" si="51"/>
        <v>-9138405.4700000007</v>
      </c>
      <c r="II40" s="603">
        <f t="shared" si="51"/>
        <v>-5981215.04</v>
      </c>
      <c r="IJ40" s="603">
        <f t="shared" si="51"/>
        <v>-207023110.72999999</v>
      </c>
      <c r="IK40" s="603">
        <f t="shared" si="51"/>
        <v>-189386054.19999996</v>
      </c>
      <c r="IL40" s="603">
        <f t="shared" si="51"/>
        <v>-7381083.6899999995</v>
      </c>
      <c r="IM40" s="603">
        <f t="shared" si="51"/>
        <v>-45467824.969999999</v>
      </c>
      <c r="IN40" s="603">
        <f t="shared" si="51"/>
        <v>-36974478.499999993</v>
      </c>
      <c r="IO40" s="603">
        <f t="shared" si="51"/>
        <v>-15671693.810000001</v>
      </c>
      <c r="IP40" s="603">
        <f t="shared" si="51"/>
        <v>-7850255.5899999989</v>
      </c>
      <c r="IQ40" s="603">
        <f t="shared" si="51"/>
        <v>-9355861.2300000004</v>
      </c>
      <c r="IR40" s="603">
        <f t="shared" si="51"/>
        <v>-11424332.26</v>
      </c>
      <c r="IS40" s="603">
        <f t="shared" si="51"/>
        <v>-11776560.959999999</v>
      </c>
      <c r="IT40" s="603">
        <f t="shared" si="51"/>
        <v>-15439156.57</v>
      </c>
      <c r="IU40" s="603">
        <f t="shared" si="51"/>
        <v>-478739394.64999986</v>
      </c>
      <c r="IV40" s="603">
        <f t="shared" si="51"/>
        <v>-211339219.31000003</v>
      </c>
      <c r="IW40" s="603">
        <f t="shared" si="51"/>
        <v>-9649153.5299999993</v>
      </c>
      <c r="IX40" s="603">
        <f t="shared" si="51"/>
        <v>-29085384.689999998</v>
      </c>
      <c r="IY40" s="603">
        <f t="shared" si="51"/>
        <v>-35019565.750000007</v>
      </c>
      <c r="IZ40" s="603">
        <f t="shared" si="51"/>
        <v>-9511106.0700000003</v>
      </c>
      <c r="JA40" s="603">
        <f t="shared" ref="JA40:LL40" si="52">JA37*-1</f>
        <v>-24678344.969999999</v>
      </c>
      <c r="JB40" s="603">
        <f t="shared" si="52"/>
        <v>-5598976.8999999994</v>
      </c>
      <c r="JC40" s="603">
        <f t="shared" si="52"/>
        <v>-14208511.510000002</v>
      </c>
      <c r="JD40" s="603">
        <f t="shared" si="52"/>
        <v>-20975507.66</v>
      </c>
      <c r="JE40" s="603">
        <f t="shared" si="52"/>
        <v>-32528105.900000002</v>
      </c>
      <c r="JF40" s="603">
        <f t="shared" si="52"/>
        <v>-18724052.220000003</v>
      </c>
      <c r="JG40" s="603">
        <f t="shared" si="52"/>
        <v>-74287655.50000003</v>
      </c>
      <c r="JH40" s="603">
        <f t="shared" si="52"/>
        <v>-83060442.49000001</v>
      </c>
      <c r="JI40" s="603">
        <f t="shared" si="52"/>
        <v>-13932218.1</v>
      </c>
      <c r="JJ40" s="603">
        <f t="shared" si="52"/>
        <v>-16563340.580000002</v>
      </c>
      <c r="JK40" s="603">
        <f t="shared" si="52"/>
        <v>-5682680.1800000006</v>
      </c>
      <c r="JL40" s="603">
        <f t="shared" si="52"/>
        <v>-6978835.46</v>
      </c>
      <c r="JM40" s="603">
        <f t="shared" si="52"/>
        <v>-152877617.77000001</v>
      </c>
      <c r="JN40" s="603">
        <f t="shared" si="52"/>
        <v>-11220215.139999999</v>
      </c>
      <c r="JO40" s="603">
        <f t="shared" si="52"/>
        <v>-25400626.929999996</v>
      </c>
      <c r="JP40" s="603">
        <f t="shared" si="52"/>
        <v>-30806109.309999999</v>
      </c>
      <c r="JQ40" s="603">
        <f t="shared" si="52"/>
        <v>-24895353.639999997</v>
      </c>
      <c r="JR40" s="603">
        <f t="shared" si="52"/>
        <v>-30170959.68</v>
      </c>
      <c r="JS40" s="603">
        <f t="shared" si="52"/>
        <v>-9572705.7399999984</v>
      </c>
      <c r="JT40" s="603">
        <f t="shared" si="52"/>
        <v>-155178327.43000004</v>
      </c>
      <c r="JU40" s="603">
        <f t="shared" si="52"/>
        <v>-103024768.49000001</v>
      </c>
      <c r="JV40" s="603">
        <f t="shared" si="52"/>
        <v>-16002056.109999999</v>
      </c>
      <c r="JW40" s="603">
        <f t="shared" si="52"/>
        <v>-5741002.4299999997</v>
      </c>
      <c r="JX40" s="603">
        <f t="shared" si="52"/>
        <v>-17874128.189999998</v>
      </c>
      <c r="JY40" s="603">
        <f t="shared" si="52"/>
        <v>-5442579.1400000006</v>
      </c>
      <c r="JZ40" s="603">
        <f t="shared" si="52"/>
        <v>-57160428.200000003</v>
      </c>
      <c r="KA40" s="603">
        <f t="shared" si="52"/>
        <v>-14311187.25</v>
      </c>
      <c r="KB40" s="603">
        <f t="shared" si="52"/>
        <v>-9636687.0500000007</v>
      </c>
      <c r="KC40" s="603">
        <f t="shared" si="52"/>
        <v>-10871287.199999997</v>
      </c>
      <c r="KD40" s="603">
        <f t="shared" si="52"/>
        <v>-14215496.1</v>
      </c>
      <c r="KE40" s="603">
        <f t="shared" si="52"/>
        <v>-7219223.7600000007</v>
      </c>
      <c r="KF40" s="603">
        <f t="shared" si="52"/>
        <v>-13721967.530000001</v>
      </c>
      <c r="KG40" s="603">
        <f t="shared" si="52"/>
        <v>-2777329.39</v>
      </c>
      <c r="KH40" s="603">
        <f t="shared" si="52"/>
        <v>-10112007.039999999</v>
      </c>
      <c r="KI40" s="603">
        <f t="shared" si="52"/>
        <v>-15539500.339999998</v>
      </c>
      <c r="KJ40" s="603">
        <f t="shared" si="52"/>
        <v>-661196872.46000016</v>
      </c>
      <c r="KK40" s="603">
        <f t="shared" si="52"/>
        <v>-44034179.410000011</v>
      </c>
      <c r="KL40" s="603">
        <f t="shared" si="52"/>
        <v>-29822719.109999999</v>
      </c>
      <c r="KM40" s="603">
        <f t="shared" si="52"/>
        <v>-29021149.900000002</v>
      </c>
      <c r="KN40" s="603">
        <f t="shared" si="52"/>
        <v>-9433636.5199999996</v>
      </c>
      <c r="KO40" s="603">
        <f t="shared" si="52"/>
        <v>-18439769.079999998</v>
      </c>
      <c r="KP40" s="603">
        <f t="shared" si="52"/>
        <v>-90038112.660000011</v>
      </c>
      <c r="KQ40" s="603">
        <f t="shared" si="52"/>
        <v>-9746526.4700000007</v>
      </c>
      <c r="KR40" s="603">
        <f t="shared" si="52"/>
        <v>-5203910.4399999995</v>
      </c>
      <c r="KS40" s="603">
        <f t="shared" si="52"/>
        <v>-127294296.58000001</v>
      </c>
      <c r="KT40" s="603">
        <f t="shared" si="52"/>
        <v>-12731876.750000004</v>
      </c>
      <c r="KU40" s="603">
        <f t="shared" si="52"/>
        <v>-21320074.870000001</v>
      </c>
      <c r="KV40" s="603">
        <f t="shared" si="52"/>
        <v>-50045572.75</v>
      </c>
      <c r="KW40" s="603">
        <f t="shared" si="52"/>
        <v>-17640915.41</v>
      </c>
      <c r="KX40" s="603">
        <f t="shared" si="52"/>
        <v>-27167545.969999999</v>
      </c>
      <c r="KY40" s="603">
        <f t="shared" si="52"/>
        <v>-160243691.44</v>
      </c>
      <c r="KZ40" s="603">
        <f t="shared" si="52"/>
        <v>-15330888.610000001</v>
      </c>
      <c r="LA40" s="603">
        <f t="shared" si="52"/>
        <v>-201404101.16</v>
      </c>
      <c r="LB40" s="603">
        <f t="shared" si="52"/>
        <v>-18577881.010000002</v>
      </c>
      <c r="LC40" s="603">
        <f t="shared" si="52"/>
        <v>-8403045.25</v>
      </c>
      <c r="LD40" s="603">
        <f t="shared" si="52"/>
        <v>-48236886.43</v>
      </c>
      <c r="LE40" s="603">
        <f t="shared" si="52"/>
        <v>-28724254.540000003</v>
      </c>
      <c r="LF40" s="603">
        <f t="shared" si="52"/>
        <v>-14498124.52</v>
      </c>
      <c r="LG40" s="603">
        <f t="shared" si="52"/>
        <v>-12667647.940000001</v>
      </c>
      <c r="LH40" s="603">
        <f t="shared" si="52"/>
        <v>-16909784.260000005</v>
      </c>
      <c r="LI40" s="603">
        <f t="shared" si="52"/>
        <v>-480690009.82999998</v>
      </c>
      <c r="LJ40" s="603">
        <f t="shared" si="52"/>
        <v>-26131071.749999993</v>
      </c>
      <c r="LK40" s="603">
        <f t="shared" si="52"/>
        <v>-68356733.989999995</v>
      </c>
      <c r="LL40" s="603">
        <f t="shared" si="52"/>
        <v>-88944825.400000021</v>
      </c>
      <c r="LM40" s="603">
        <f t="shared" ref="LM40:NX40" si="53">LM37*-1</f>
        <v>-20666966.68</v>
      </c>
      <c r="LN40" s="603">
        <f t="shared" si="53"/>
        <v>-24092737.559999995</v>
      </c>
      <c r="LO40" s="603">
        <f t="shared" si="53"/>
        <v>-8200202.04</v>
      </c>
      <c r="LP40" s="603">
        <f t="shared" si="53"/>
        <v>-36121741.5</v>
      </c>
      <c r="LQ40" s="603">
        <f t="shared" si="53"/>
        <v>-7135866.2100000009</v>
      </c>
      <c r="LR40" s="603">
        <f t="shared" si="53"/>
        <v>-22454564.050000004</v>
      </c>
      <c r="LS40" s="603">
        <f t="shared" si="53"/>
        <v>-7580263.96</v>
      </c>
      <c r="LT40" s="603">
        <f t="shared" si="53"/>
        <v>-71039085.859999985</v>
      </c>
      <c r="LU40" s="603">
        <f t="shared" si="53"/>
        <v>-11376130.5</v>
      </c>
      <c r="LV40" s="603">
        <f t="shared" si="53"/>
        <v>-8077798.790000001</v>
      </c>
      <c r="LW40" s="603">
        <f t="shared" si="53"/>
        <v>-336639354.52000004</v>
      </c>
      <c r="LX40" s="603">
        <f t="shared" si="53"/>
        <v>-152044093.27000004</v>
      </c>
      <c r="LY40" s="603">
        <f t="shared" si="53"/>
        <v>-298387355.89999998</v>
      </c>
      <c r="LZ40" s="603">
        <f t="shared" si="53"/>
        <v>-41334820.979999989</v>
      </c>
      <c r="MA40" s="603">
        <f t="shared" si="53"/>
        <v>-30233943.039999999</v>
      </c>
      <c r="MB40" s="603">
        <f t="shared" si="53"/>
        <v>-32407800.590000004</v>
      </c>
      <c r="MC40" s="603">
        <f t="shared" si="53"/>
        <v>-26028978.02</v>
      </c>
      <c r="MD40" s="603">
        <f t="shared" si="53"/>
        <v>-21551399.759999994</v>
      </c>
      <c r="ME40" s="603">
        <f t="shared" si="53"/>
        <v>-19379833.739999995</v>
      </c>
      <c r="MF40" s="603">
        <f t="shared" si="53"/>
        <v>-24881349.879999995</v>
      </c>
      <c r="MG40" s="603">
        <f t="shared" si="53"/>
        <v>-54404605.990000002</v>
      </c>
      <c r="MH40" s="603">
        <f t="shared" si="53"/>
        <v>-13256241.289999997</v>
      </c>
      <c r="MI40" s="603">
        <f t="shared" si="53"/>
        <v>-370383000.19999999</v>
      </c>
      <c r="MJ40" s="603">
        <f t="shared" si="53"/>
        <v>-23150987.349999998</v>
      </c>
      <c r="MK40" s="603">
        <f t="shared" si="53"/>
        <v>-13245287.199999999</v>
      </c>
      <c r="ML40" s="603">
        <f t="shared" si="53"/>
        <v>-13676814.450000001</v>
      </c>
      <c r="MM40" s="603">
        <f t="shared" si="53"/>
        <v>-11172068.860000001</v>
      </c>
      <c r="MN40" s="603">
        <f t="shared" si="53"/>
        <v>-26580847.09</v>
      </c>
      <c r="MO40" s="603">
        <f t="shared" si="53"/>
        <v>-15812991.119999999</v>
      </c>
      <c r="MP40" s="603">
        <f t="shared" si="53"/>
        <v>-9703827.2399999984</v>
      </c>
      <c r="MQ40" s="603">
        <f t="shared" si="53"/>
        <v>-30544352.890000001</v>
      </c>
      <c r="MR40" s="603">
        <f t="shared" si="53"/>
        <v>-13993335.979999999</v>
      </c>
      <c r="MS40" s="603">
        <f t="shared" si="53"/>
        <v>-20462839.810000002</v>
      </c>
      <c r="MT40" s="603">
        <f t="shared" si="53"/>
        <v>-17115787.289999999</v>
      </c>
      <c r="MU40" s="603">
        <f t="shared" si="53"/>
        <v>-422800535.88000005</v>
      </c>
      <c r="MV40" s="603">
        <f t="shared" si="53"/>
        <v>-37381141.239999995</v>
      </c>
      <c r="MW40" s="603">
        <f t="shared" si="53"/>
        <v>-31566519.899999999</v>
      </c>
      <c r="MX40" s="603">
        <f t="shared" si="53"/>
        <v>-37996036.230000004</v>
      </c>
      <c r="MY40" s="603">
        <f t="shared" si="53"/>
        <v>-58585981.619999997</v>
      </c>
      <c r="MZ40" s="603">
        <f t="shared" si="53"/>
        <v>-20070438.960000005</v>
      </c>
      <c r="NA40" s="603">
        <f t="shared" si="53"/>
        <v>-57306422.289899997</v>
      </c>
      <c r="NB40" s="603">
        <f t="shared" si="53"/>
        <v>-38921357.520000011</v>
      </c>
      <c r="NC40" s="603">
        <f t="shared" si="53"/>
        <v>-39711782.00999999</v>
      </c>
      <c r="ND40" s="603">
        <f t="shared" si="53"/>
        <v>-8097999.9699999997</v>
      </c>
      <c r="NE40" s="603">
        <f t="shared" si="53"/>
        <v>-9128452.9000000004</v>
      </c>
      <c r="NF40" s="603">
        <f t="shared" si="53"/>
        <v>-738816892.36000001</v>
      </c>
      <c r="NG40" s="603">
        <f t="shared" si="53"/>
        <v>-67549079.660000011</v>
      </c>
      <c r="NH40" s="603">
        <f t="shared" si="53"/>
        <v>-18342554.75</v>
      </c>
      <c r="NI40" s="603">
        <f t="shared" si="53"/>
        <v>-168263082.73999998</v>
      </c>
      <c r="NJ40" s="603">
        <f t="shared" si="53"/>
        <v>-19506830.07</v>
      </c>
      <c r="NK40" s="603">
        <f t="shared" si="53"/>
        <v>-34016597.380000003</v>
      </c>
      <c r="NL40" s="603">
        <f t="shared" si="53"/>
        <v>-196808756.52999997</v>
      </c>
      <c r="NM40" s="603">
        <f t="shared" si="53"/>
        <v>-106215548.41000001</v>
      </c>
      <c r="NN40" s="603">
        <f t="shared" si="53"/>
        <v>-3080594.79</v>
      </c>
      <c r="NO40" s="603">
        <f t="shared" si="53"/>
        <v>-41735988.490000002</v>
      </c>
      <c r="NP40" s="603">
        <f t="shared" si="53"/>
        <v>-15712588.839999998</v>
      </c>
      <c r="NQ40" s="603">
        <f t="shared" si="53"/>
        <v>-17262496.609999999</v>
      </c>
      <c r="NR40" s="603">
        <f t="shared" si="53"/>
        <v>-157806565.07000002</v>
      </c>
      <c r="NS40" s="603">
        <f t="shared" si="53"/>
        <v>-8905848.4100000001</v>
      </c>
      <c r="NT40" s="603">
        <f t="shared" si="53"/>
        <v>-11195444.129999999</v>
      </c>
      <c r="NU40" s="603">
        <f t="shared" si="53"/>
        <v>-13516857.550000003</v>
      </c>
      <c r="NV40" s="603">
        <f t="shared" si="53"/>
        <v>-6794826.8999999994</v>
      </c>
      <c r="NW40" s="603">
        <f t="shared" si="53"/>
        <v>-2348863.0199999996</v>
      </c>
      <c r="NX40" s="603">
        <f t="shared" si="53"/>
        <v>-3049495.4000000004</v>
      </c>
      <c r="NY40" s="603">
        <f t="shared" ref="NY40:QJ40" si="54">NY37*-1</f>
        <v>-398935333.53999996</v>
      </c>
      <c r="NZ40" s="603">
        <f t="shared" si="54"/>
        <v>-144265099.06999999</v>
      </c>
      <c r="OA40" s="603">
        <f t="shared" si="54"/>
        <v>-16233199.689999996</v>
      </c>
      <c r="OB40" s="603">
        <f t="shared" si="54"/>
        <v>-12983303.68</v>
      </c>
      <c r="OC40" s="603">
        <f t="shared" si="54"/>
        <v>-19612554.640000001</v>
      </c>
      <c r="OD40" s="603">
        <f t="shared" si="54"/>
        <v>-17974518.069999997</v>
      </c>
      <c r="OE40" s="603">
        <f t="shared" si="54"/>
        <v>-12792838.180000002</v>
      </c>
      <c r="OF40" s="603">
        <f t="shared" si="54"/>
        <v>-432371026.63999999</v>
      </c>
      <c r="OG40" s="603">
        <f t="shared" si="54"/>
        <v>-102214732.70999999</v>
      </c>
      <c r="OH40" s="603">
        <f t="shared" si="54"/>
        <v>-29332409.329999998</v>
      </c>
      <c r="OI40" s="603">
        <f t="shared" si="54"/>
        <v>-123576117.60000001</v>
      </c>
      <c r="OJ40" s="603">
        <f t="shared" si="54"/>
        <v>-14402189.699999999</v>
      </c>
      <c r="OK40" s="603">
        <f t="shared" si="54"/>
        <v>-30345277.420000009</v>
      </c>
      <c r="OL40" s="603">
        <f t="shared" si="54"/>
        <v>-56718523.740000002</v>
      </c>
      <c r="OM40" s="603">
        <f t="shared" si="54"/>
        <v>-14969540.510000004</v>
      </c>
      <c r="ON40" s="603">
        <f t="shared" si="54"/>
        <v>-18051842.289999999</v>
      </c>
      <c r="OO40" s="603">
        <f t="shared" si="54"/>
        <v>-230228810.40000001</v>
      </c>
      <c r="OP40" s="603">
        <f t="shared" si="54"/>
        <v>-71559562.199999988</v>
      </c>
      <c r="OQ40" s="603">
        <f t="shared" si="54"/>
        <v>-169510034.49000001</v>
      </c>
      <c r="OR40" s="603">
        <f t="shared" si="54"/>
        <v>-38432708.589999996</v>
      </c>
      <c r="OS40" s="603">
        <f t="shared" si="54"/>
        <v>-21636819.270000007</v>
      </c>
      <c r="OT40" s="603">
        <f t="shared" si="54"/>
        <v>-35631999.949999996</v>
      </c>
      <c r="OU40" s="603">
        <f t="shared" si="54"/>
        <v>-122213846.14</v>
      </c>
      <c r="OV40" s="603">
        <f t="shared" si="54"/>
        <v>-12102552.9</v>
      </c>
      <c r="OW40" s="603">
        <f t="shared" si="54"/>
        <v>-16457503.6</v>
      </c>
      <c r="OX40" s="603">
        <f t="shared" si="54"/>
        <v>-17924722.57</v>
      </c>
      <c r="OY40" s="603">
        <f t="shared" si="54"/>
        <v>-22530017.500000004</v>
      </c>
      <c r="OZ40" s="603">
        <f t="shared" si="54"/>
        <v>-101834658.55999999</v>
      </c>
      <c r="PA40" s="603">
        <f t="shared" si="54"/>
        <v>-10760355.420000002</v>
      </c>
      <c r="PB40" s="603">
        <f t="shared" si="54"/>
        <v>-13725122.209999999</v>
      </c>
      <c r="PC40" s="603">
        <f t="shared" si="54"/>
        <v>-10348799.699999999</v>
      </c>
      <c r="PD40" s="603">
        <f t="shared" si="54"/>
        <v>-212015347.76000008</v>
      </c>
      <c r="PE40" s="603">
        <f t="shared" si="54"/>
        <v>-11637056.810000001</v>
      </c>
      <c r="PF40" s="603">
        <f t="shared" si="54"/>
        <v>-39461018.459999993</v>
      </c>
      <c r="PG40" s="603">
        <f t="shared" si="54"/>
        <v>-7937299.0299999993</v>
      </c>
      <c r="PH40" s="603">
        <f t="shared" si="54"/>
        <v>-12558266.279999997</v>
      </c>
      <c r="PI40" s="603">
        <f t="shared" si="54"/>
        <v>-36723046.75</v>
      </c>
      <c r="PJ40" s="603">
        <f t="shared" si="54"/>
        <v>-14975640.720000001</v>
      </c>
      <c r="PK40" s="603">
        <f t="shared" si="54"/>
        <v>-14917245.34</v>
      </c>
      <c r="PL40" s="603">
        <f t="shared" si="54"/>
        <v>-26814282.459999997</v>
      </c>
      <c r="PM40" s="603">
        <f t="shared" si="54"/>
        <v>-17392298.969999999</v>
      </c>
      <c r="PN40" s="603">
        <f t="shared" si="54"/>
        <v>-19398035.340000004</v>
      </c>
      <c r="PO40" s="603">
        <f t="shared" si="54"/>
        <v>-35196602.5</v>
      </c>
      <c r="PP40" s="603">
        <f t="shared" si="54"/>
        <v>-11399802.390000001</v>
      </c>
      <c r="PQ40" s="603">
        <f t="shared" si="54"/>
        <v>-64125550.479999989</v>
      </c>
      <c r="PR40" s="603">
        <f t="shared" si="54"/>
        <v>-14781497.790000001</v>
      </c>
      <c r="PS40" s="603">
        <f t="shared" si="54"/>
        <v>-6995010.7499999981</v>
      </c>
      <c r="PT40" s="603">
        <f t="shared" si="54"/>
        <v>-9956035.1300000008</v>
      </c>
      <c r="PU40" s="603">
        <f t="shared" si="54"/>
        <v>-9211086.9800000004</v>
      </c>
      <c r="PV40" s="603">
        <f t="shared" si="54"/>
        <v>-706597245.72000003</v>
      </c>
      <c r="PW40" s="603">
        <f t="shared" si="54"/>
        <v>-14760981.710000001</v>
      </c>
      <c r="PX40" s="603">
        <f t="shared" si="54"/>
        <v>-14596187.42</v>
      </c>
      <c r="PY40" s="603">
        <f t="shared" si="54"/>
        <v>-16585384.940000003</v>
      </c>
      <c r="PZ40" s="603">
        <f t="shared" si="54"/>
        <v>-169710025.90000001</v>
      </c>
      <c r="QA40" s="603">
        <f t="shared" si="54"/>
        <v>-27420385.960000005</v>
      </c>
      <c r="QB40" s="603">
        <f t="shared" si="54"/>
        <v>-57484532.940000005</v>
      </c>
      <c r="QC40" s="603">
        <f t="shared" si="54"/>
        <v>-13746214.819999998</v>
      </c>
      <c r="QD40" s="603">
        <f t="shared" si="54"/>
        <v>-66592744.830000006</v>
      </c>
      <c r="QE40" s="603">
        <f t="shared" si="54"/>
        <v>-9013722.3500000015</v>
      </c>
      <c r="QF40" s="603">
        <f t="shared" si="54"/>
        <v>-39106446.079999998</v>
      </c>
      <c r="QG40" s="603">
        <f t="shared" si="54"/>
        <v>-17147378.740000002</v>
      </c>
      <c r="QH40" s="603">
        <f t="shared" si="54"/>
        <v>-16847231.280000001</v>
      </c>
      <c r="QI40" s="603">
        <f t="shared" si="54"/>
        <v>-13542833.76</v>
      </c>
      <c r="QJ40" s="603">
        <f t="shared" si="54"/>
        <v>-49958188.960000001</v>
      </c>
      <c r="QK40" s="603">
        <f t="shared" ref="QK40:SV40" si="55">QK37*-1</f>
        <v>-19060700.100000001</v>
      </c>
      <c r="QL40" s="603">
        <f t="shared" si="55"/>
        <v>-24017365.269999996</v>
      </c>
      <c r="QM40" s="603">
        <f t="shared" si="55"/>
        <v>-24344118.780000001</v>
      </c>
      <c r="QN40" s="603">
        <f t="shared" si="55"/>
        <v>-21856108.879999999</v>
      </c>
      <c r="QO40" s="603">
        <f t="shared" si="55"/>
        <v>-56580108.070000023</v>
      </c>
      <c r="QP40" s="603">
        <f t="shared" si="55"/>
        <v>-33852937.620000005</v>
      </c>
      <c r="QQ40" s="603">
        <f t="shared" si="55"/>
        <v>-13621875.310000002</v>
      </c>
      <c r="QR40" s="603">
        <f t="shared" si="55"/>
        <v>-4308119.0600000005</v>
      </c>
      <c r="QS40" s="603">
        <f t="shared" si="55"/>
        <v>-12342396.359999998</v>
      </c>
      <c r="QT40" s="603">
        <f t="shared" si="55"/>
        <v>-3959819.76</v>
      </c>
      <c r="QU40" s="603">
        <f t="shared" si="55"/>
        <v>-9610018.5900000017</v>
      </c>
      <c r="QV40" s="603">
        <f t="shared" si="55"/>
        <v>-214552971.20000002</v>
      </c>
      <c r="QW40" s="603">
        <f t="shared" si="55"/>
        <v>-12728893.800000001</v>
      </c>
      <c r="QX40" s="603">
        <f t="shared" si="55"/>
        <v>-41615398.189999998</v>
      </c>
      <c r="QY40" s="603">
        <f t="shared" si="55"/>
        <v>-15612830.85</v>
      </c>
      <c r="QZ40" s="603">
        <f t="shared" si="55"/>
        <v>-29626994.02</v>
      </c>
      <c r="RA40" s="603">
        <f t="shared" si="55"/>
        <v>-63407488.339999989</v>
      </c>
      <c r="RB40" s="603">
        <f t="shared" si="55"/>
        <v>-18059046.609999999</v>
      </c>
      <c r="RC40" s="603">
        <f t="shared" si="55"/>
        <v>-47538965.699999996</v>
      </c>
      <c r="RD40" s="603">
        <f t="shared" si="55"/>
        <v>-22010146.979999997</v>
      </c>
      <c r="RE40" s="603">
        <f t="shared" si="55"/>
        <v>-26807974.23</v>
      </c>
      <c r="RF40" s="603">
        <f t="shared" si="55"/>
        <v>-13836547.159999998</v>
      </c>
      <c r="RG40" s="603">
        <f t="shared" si="55"/>
        <v>-3423714.98</v>
      </c>
      <c r="RH40" s="603">
        <f t="shared" si="55"/>
        <v>-8893596.0100000016</v>
      </c>
      <c r="RI40" s="603">
        <f t="shared" si="55"/>
        <v>-327505119.73000002</v>
      </c>
      <c r="RJ40" s="603">
        <f t="shared" si="55"/>
        <v>-61630635.769999996</v>
      </c>
      <c r="RK40" s="603">
        <f t="shared" si="55"/>
        <v>-26208288.690000005</v>
      </c>
      <c r="RL40" s="603">
        <f t="shared" si="55"/>
        <v>-20778076.420000002</v>
      </c>
      <c r="RM40" s="603">
        <f t="shared" si="55"/>
        <v>-28503609.419999998</v>
      </c>
      <c r="RN40" s="603">
        <f t="shared" si="55"/>
        <v>-51998743.280000001</v>
      </c>
      <c r="RO40" s="603">
        <f t="shared" si="55"/>
        <v>-58004302.850000001</v>
      </c>
      <c r="RP40" s="603">
        <f t="shared" si="55"/>
        <v>-18241608.210000001</v>
      </c>
      <c r="RQ40" s="603">
        <f t="shared" si="55"/>
        <v>-18933977.490000002</v>
      </c>
      <c r="RR40" s="603">
        <f t="shared" si="55"/>
        <v>-43387825.25</v>
      </c>
      <c r="RS40" s="603">
        <f t="shared" si="55"/>
        <v>-69594104.510000005</v>
      </c>
      <c r="RT40" s="603">
        <f t="shared" si="55"/>
        <v>-15970276.960000001</v>
      </c>
      <c r="RU40" s="603">
        <f t="shared" si="55"/>
        <v>-19812880.169999998</v>
      </c>
      <c r="RV40" s="603">
        <f t="shared" si="55"/>
        <v>-21672996.940000005</v>
      </c>
      <c r="RW40" s="603">
        <f t="shared" si="55"/>
        <v>-17204776.41</v>
      </c>
      <c r="RX40" s="603">
        <f t="shared" si="55"/>
        <v>-13494600.109999999</v>
      </c>
      <c r="RY40" s="603">
        <f t="shared" si="55"/>
        <v>-12386892.300000001</v>
      </c>
      <c r="RZ40" s="603">
        <f t="shared" si="55"/>
        <v>-7586621.9500000002</v>
      </c>
      <c r="SA40" s="603">
        <f t="shared" si="55"/>
        <v>-7866197.669999999</v>
      </c>
      <c r="SB40" s="603">
        <f t="shared" si="55"/>
        <v>-9934683.9900000002</v>
      </c>
      <c r="SC40" s="603">
        <f t="shared" si="55"/>
        <v>-192562789.54999998</v>
      </c>
      <c r="SD40" s="603">
        <f t="shared" si="55"/>
        <v>-11971707.170000002</v>
      </c>
      <c r="SE40" s="603">
        <f t="shared" si="55"/>
        <v>-10210345.83</v>
      </c>
      <c r="SF40" s="603">
        <f t="shared" si="55"/>
        <v>-12476610.82</v>
      </c>
      <c r="SG40" s="603">
        <f t="shared" si="55"/>
        <v>-9661573.1300000008</v>
      </c>
      <c r="SH40" s="603">
        <f t="shared" si="55"/>
        <v>-16717340.42</v>
      </c>
      <c r="SI40" s="603">
        <f t="shared" si="55"/>
        <v>-13455887.909999996</v>
      </c>
      <c r="SJ40" s="603">
        <f t="shared" si="55"/>
        <v>-31455035.830000002</v>
      </c>
      <c r="SK40" s="603">
        <f t="shared" si="55"/>
        <v>-12790682.33</v>
      </c>
      <c r="SL40" s="603">
        <f t="shared" si="55"/>
        <v>-14566899.49</v>
      </c>
      <c r="SM40" s="603">
        <f t="shared" si="55"/>
        <v>-82562604.639999971</v>
      </c>
      <c r="SN40" s="603">
        <f t="shared" si="55"/>
        <v>-8306289.6599999992</v>
      </c>
      <c r="SO40" s="603">
        <f t="shared" si="55"/>
        <v>-93522076.089999989</v>
      </c>
      <c r="SP40" s="603">
        <f t="shared" si="55"/>
        <v>-14488387.979999999</v>
      </c>
      <c r="SQ40" s="603">
        <f t="shared" si="55"/>
        <v>-23932768.119999997</v>
      </c>
      <c r="SR40" s="603">
        <f t="shared" si="55"/>
        <v>-36931399.18</v>
      </c>
      <c r="SS40" s="603">
        <f t="shared" si="55"/>
        <v>-12627066.380000001</v>
      </c>
      <c r="ST40" s="603">
        <f t="shared" si="55"/>
        <v>-10758224.660000002</v>
      </c>
      <c r="SU40" s="603">
        <f t="shared" si="55"/>
        <v>-17601568.019999996</v>
      </c>
      <c r="SV40" s="603">
        <f t="shared" si="55"/>
        <v>-6322847.5499999989</v>
      </c>
      <c r="SW40" s="603">
        <f t="shared" ref="SW40:VH40" si="56">SW37*-1</f>
        <v>-294566822.76000005</v>
      </c>
      <c r="SX40" s="603">
        <f t="shared" si="56"/>
        <v>-11601274.98</v>
      </c>
      <c r="SY40" s="603">
        <f t="shared" si="56"/>
        <v>-24770831.199999999</v>
      </c>
      <c r="SZ40" s="603">
        <f t="shared" si="56"/>
        <v>-23698375.470000003</v>
      </c>
      <c r="TA40" s="603">
        <f t="shared" si="56"/>
        <v>-6248944.540000001</v>
      </c>
      <c r="TB40" s="603">
        <f t="shared" si="56"/>
        <v>-6874547.7700000005</v>
      </c>
      <c r="TC40" s="603">
        <f t="shared" si="56"/>
        <v>-9634612.2399999984</v>
      </c>
      <c r="TD40" s="603">
        <f t="shared" si="56"/>
        <v>-75827998.439999998</v>
      </c>
      <c r="TE40" s="603">
        <f t="shared" si="56"/>
        <v>-13507946.27</v>
      </c>
      <c r="TF40" s="603">
        <f t="shared" si="56"/>
        <v>-14824699.869999999</v>
      </c>
      <c r="TG40" s="603">
        <f t="shared" si="56"/>
        <v>-15634061.850000001</v>
      </c>
      <c r="TH40" s="603">
        <f t="shared" si="56"/>
        <v>-46497437.300000004</v>
      </c>
      <c r="TI40" s="603">
        <f t="shared" si="56"/>
        <v>-12960293.100000001</v>
      </c>
      <c r="TJ40" s="603">
        <f t="shared" si="56"/>
        <v>-10619255.709999997</v>
      </c>
      <c r="TK40" s="603">
        <f t="shared" si="56"/>
        <v>-439874532.32000005</v>
      </c>
      <c r="TL40" s="603">
        <f t="shared" si="56"/>
        <v>-9859505.7700000033</v>
      </c>
      <c r="TM40" s="603">
        <f t="shared" si="56"/>
        <v>-7693776.419999999</v>
      </c>
      <c r="TN40" s="603">
        <f t="shared" si="56"/>
        <v>-32982855.510000002</v>
      </c>
      <c r="TO40" s="603">
        <f t="shared" si="56"/>
        <v>-28060707.34</v>
      </c>
      <c r="TP40" s="603">
        <f t="shared" si="56"/>
        <v>-15631728.899999999</v>
      </c>
      <c r="TQ40" s="603">
        <f t="shared" si="56"/>
        <v>-5869296.0100000007</v>
      </c>
      <c r="TR40" s="603">
        <f t="shared" si="56"/>
        <v>-72767897.650000006</v>
      </c>
      <c r="TS40" s="603">
        <f t="shared" si="56"/>
        <v>-9853644.1599999983</v>
      </c>
      <c r="TT40" s="603">
        <f t="shared" si="56"/>
        <v>-28153359.389999997</v>
      </c>
      <c r="TU40" s="603">
        <f t="shared" si="56"/>
        <v>-26603822.550000001</v>
      </c>
      <c r="TV40" s="603">
        <f t="shared" si="56"/>
        <v>-9588968.3899999987</v>
      </c>
      <c r="TW40" s="603">
        <f t="shared" si="56"/>
        <v>-7510608.4799999986</v>
      </c>
      <c r="TX40" s="603">
        <f t="shared" si="56"/>
        <v>-11071395.719999999</v>
      </c>
      <c r="TY40" s="603">
        <f t="shared" si="56"/>
        <v>-13951473.660000004</v>
      </c>
      <c r="TZ40" s="603">
        <f t="shared" si="56"/>
        <v>-4224714.05</v>
      </c>
      <c r="UA40" s="603">
        <f t="shared" si="56"/>
        <v>-53129412.760000005</v>
      </c>
      <c r="UB40" s="603">
        <f t="shared" si="56"/>
        <v>-8364215.3900000015</v>
      </c>
      <c r="UC40" s="603">
        <f t="shared" si="56"/>
        <v>-123289848.71999998</v>
      </c>
      <c r="UD40" s="603">
        <f t="shared" si="56"/>
        <v>-47803321.840000004</v>
      </c>
      <c r="UE40" s="603">
        <f t="shared" si="56"/>
        <v>-17269064.239999998</v>
      </c>
      <c r="UF40" s="603">
        <f t="shared" si="56"/>
        <v>-18788293.869999997</v>
      </c>
      <c r="UG40" s="603">
        <f t="shared" si="56"/>
        <v>-204419542.25</v>
      </c>
      <c r="UH40" s="603">
        <f t="shared" si="56"/>
        <v>-11801494.109999999</v>
      </c>
      <c r="UI40" s="603">
        <f t="shared" si="56"/>
        <v>-14919008.159999998</v>
      </c>
      <c r="UJ40" s="603">
        <f t="shared" si="56"/>
        <v>-22505631.800000001</v>
      </c>
      <c r="UK40" s="603">
        <f t="shared" si="56"/>
        <v>-7727771.1699999981</v>
      </c>
      <c r="UL40" s="603">
        <f t="shared" si="56"/>
        <v>-136998780.88</v>
      </c>
      <c r="UM40" s="603">
        <f t="shared" si="56"/>
        <v>-36713548.670000002</v>
      </c>
      <c r="UN40" s="603">
        <f t="shared" si="56"/>
        <v>-20210118.300000001</v>
      </c>
      <c r="UO40" s="603">
        <f t="shared" si="56"/>
        <v>-58293541.909999996</v>
      </c>
      <c r="UP40" s="603">
        <f t="shared" si="56"/>
        <v>-25497270.359999999</v>
      </c>
      <c r="UQ40" s="603">
        <f t="shared" si="56"/>
        <v>-19137437.990000002</v>
      </c>
      <c r="UR40" s="603">
        <f t="shared" si="56"/>
        <v>-866282243.29999995</v>
      </c>
      <c r="US40" s="603">
        <f t="shared" si="56"/>
        <v>-31372174.609999999</v>
      </c>
      <c r="UT40" s="603">
        <f t="shared" si="56"/>
        <v>-23766707.469999999</v>
      </c>
      <c r="UU40" s="603">
        <f t="shared" si="56"/>
        <v>-162934165.38</v>
      </c>
      <c r="UV40" s="603">
        <f t="shared" si="56"/>
        <v>-4459024.12</v>
      </c>
      <c r="UW40" s="603">
        <f t="shared" si="56"/>
        <v>-27288471.540000003</v>
      </c>
      <c r="UX40" s="603">
        <f t="shared" si="56"/>
        <v>-72219758.719999999</v>
      </c>
      <c r="UY40" s="603">
        <f t="shared" si="56"/>
        <v>-12563912.1</v>
      </c>
      <c r="UZ40" s="603">
        <f t="shared" si="56"/>
        <v>-13841378.890000001</v>
      </c>
      <c r="VA40" s="603">
        <f t="shared" si="56"/>
        <v>-21655551.140000008</v>
      </c>
      <c r="VB40" s="603">
        <f t="shared" si="56"/>
        <v>-33377699.809999995</v>
      </c>
      <c r="VC40" s="603">
        <f t="shared" si="56"/>
        <v>-71774091.849999994</v>
      </c>
      <c r="VD40" s="603">
        <f t="shared" si="56"/>
        <v>-25062462.209999997</v>
      </c>
      <c r="VE40" s="603">
        <f t="shared" si="56"/>
        <v>-46782660.299999997</v>
      </c>
      <c r="VF40" s="603">
        <f t="shared" si="56"/>
        <v>-21525432.289999999</v>
      </c>
      <c r="VG40" s="603">
        <f t="shared" si="56"/>
        <v>-17357934.309999999</v>
      </c>
      <c r="VH40" s="603">
        <f t="shared" si="56"/>
        <v>-13630667.380000001</v>
      </c>
      <c r="VI40" s="603">
        <f t="shared" ref="VI40:XT40" si="57">VI37*-1</f>
        <v>-20030290.090000004</v>
      </c>
      <c r="VJ40" s="603">
        <f t="shared" si="57"/>
        <v>-72637669.460000008</v>
      </c>
      <c r="VK40" s="603">
        <f t="shared" si="57"/>
        <v>-14089859.82</v>
      </c>
      <c r="VL40" s="603">
        <f t="shared" si="57"/>
        <v>-9817547.0999999978</v>
      </c>
      <c r="VM40" s="603">
        <f t="shared" si="57"/>
        <v>-5877512.8099999987</v>
      </c>
      <c r="VN40" s="603">
        <f t="shared" si="57"/>
        <v>-439275354.53000003</v>
      </c>
      <c r="VO40" s="603">
        <f t="shared" si="57"/>
        <v>-19246713.140000001</v>
      </c>
      <c r="VP40" s="603">
        <f t="shared" si="57"/>
        <v>-15963299.15</v>
      </c>
      <c r="VQ40" s="603">
        <f t="shared" si="57"/>
        <v>-30858319.250000004</v>
      </c>
      <c r="VR40" s="603">
        <f t="shared" si="57"/>
        <v>-37792368.990000002</v>
      </c>
      <c r="VS40" s="603">
        <f t="shared" si="57"/>
        <v>-35648501.119999997</v>
      </c>
      <c r="VT40" s="603">
        <f t="shared" si="57"/>
        <v>-17098676.690000001</v>
      </c>
      <c r="VU40" s="603">
        <f t="shared" si="57"/>
        <v>-15931004.619999999</v>
      </c>
      <c r="VV40" s="603">
        <f t="shared" si="57"/>
        <v>-28096410.739999998</v>
      </c>
      <c r="VW40" s="603">
        <f t="shared" si="57"/>
        <v>-97632000.590000004</v>
      </c>
      <c r="VX40" s="603">
        <f t="shared" si="57"/>
        <v>-19602688.030000001</v>
      </c>
      <c r="VY40" s="603">
        <f t="shared" si="57"/>
        <v>-34304131.660000004</v>
      </c>
      <c r="VZ40" s="603">
        <f t="shared" si="57"/>
        <v>-25003150.159999996</v>
      </c>
      <c r="WA40" s="603">
        <f t="shared" si="57"/>
        <v>-7825262.9100000001</v>
      </c>
      <c r="WB40" s="603">
        <f t="shared" si="57"/>
        <v>-17933790.340000004</v>
      </c>
      <c r="WC40" s="603">
        <f t="shared" si="57"/>
        <v>-661529889.98000002</v>
      </c>
      <c r="WD40" s="603">
        <f t="shared" si="57"/>
        <v>-29891810.240000006</v>
      </c>
      <c r="WE40" s="603">
        <f t="shared" si="57"/>
        <v>-18052669.68</v>
      </c>
      <c r="WF40" s="603">
        <f t="shared" si="57"/>
        <v>-11183766.270000001</v>
      </c>
      <c r="WG40" s="603">
        <f t="shared" si="57"/>
        <v>-6263534.1699999999</v>
      </c>
      <c r="WH40" s="603">
        <f t="shared" si="57"/>
        <v>-20736250.510000002</v>
      </c>
      <c r="WI40" s="603">
        <f t="shared" si="57"/>
        <v>-61808203.63000001</v>
      </c>
      <c r="WJ40" s="603">
        <f t="shared" si="57"/>
        <v>-36360279.740000002</v>
      </c>
      <c r="WK40" s="603">
        <f t="shared" si="57"/>
        <v>-15084605.620000001</v>
      </c>
      <c r="WL40" s="603">
        <f t="shared" si="57"/>
        <v>-38464008.049999997</v>
      </c>
      <c r="WM40" s="603">
        <f t="shared" si="57"/>
        <v>-12146285.940000003</v>
      </c>
      <c r="WN40" s="603">
        <f t="shared" si="57"/>
        <v>-65261786.419999994</v>
      </c>
      <c r="WO40" s="603">
        <f t="shared" si="57"/>
        <v>-22378067.670000002</v>
      </c>
      <c r="WP40" s="603">
        <f t="shared" si="57"/>
        <v>-66759464.729999982</v>
      </c>
      <c r="WQ40" s="603">
        <f t="shared" si="57"/>
        <v>-59441541.330000013</v>
      </c>
      <c r="WR40" s="603">
        <f t="shared" si="57"/>
        <v>-12452423.329999998</v>
      </c>
      <c r="WS40" s="603">
        <f t="shared" si="57"/>
        <v>-18481117.430000003</v>
      </c>
      <c r="WT40" s="603">
        <f t="shared" si="57"/>
        <v>-29117943.419999998</v>
      </c>
      <c r="WU40" s="603">
        <f t="shared" si="57"/>
        <v>-10008496.23</v>
      </c>
      <c r="WV40" s="603">
        <f t="shared" si="57"/>
        <v>-37883335.740000002</v>
      </c>
      <c r="WW40" s="603">
        <f t="shared" si="57"/>
        <v>-104440420.44999999</v>
      </c>
      <c r="WX40" s="603">
        <f t="shared" si="57"/>
        <v>-35162908.140000001</v>
      </c>
      <c r="WY40" s="603">
        <f t="shared" si="57"/>
        <v>-17983163.089999992</v>
      </c>
      <c r="WZ40" s="603">
        <f t="shared" si="57"/>
        <v>-9136111.9299999978</v>
      </c>
      <c r="XA40" s="603">
        <f t="shared" si="57"/>
        <v>-17444982.169999998</v>
      </c>
      <c r="XB40" s="603">
        <f t="shared" si="57"/>
        <v>-9303797.4000000022</v>
      </c>
      <c r="XC40" s="603">
        <f t="shared" si="57"/>
        <v>-7227846.4500000002</v>
      </c>
      <c r="XD40" s="603">
        <f t="shared" si="57"/>
        <v>-13980558.32</v>
      </c>
      <c r="XE40" s="603">
        <f t="shared" si="57"/>
        <v>-129374451.68000002</v>
      </c>
      <c r="XF40" s="603">
        <f t="shared" si="57"/>
        <v>-18825397.050000004</v>
      </c>
      <c r="XG40" s="603">
        <f t="shared" si="57"/>
        <v>-8341443.3899999997</v>
      </c>
      <c r="XH40" s="603">
        <f t="shared" si="57"/>
        <v>-4389977.8</v>
      </c>
      <c r="XI40" s="603">
        <f t="shared" si="57"/>
        <v>-9859278.370000001</v>
      </c>
      <c r="XJ40" s="603">
        <f t="shared" si="57"/>
        <v>-309763319.86000001</v>
      </c>
      <c r="XK40" s="603">
        <f t="shared" si="57"/>
        <v>-20522744.170000006</v>
      </c>
      <c r="XL40" s="603">
        <f t="shared" si="57"/>
        <v>-30627380.59</v>
      </c>
      <c r="XM40" s="603">
        <f t="shared" si="57"/>
        <v>-152077115.08000004</v>
      </c>
      <c r="XN40" s="603">
        <f t="shared" si="57"/>
        <v>-23171336.289999999</v>
      </c>
      <c r="XO40" s="603">
        <f t="shared" si="57"/>
        <v>-18086385.809999999</v>
      </c>
      <c r="XP40" s="603">
        <f t="shared" si="57"/>
        <v>-45356232.760000005</v>
      </c>
      <c r="XQ40" s="603">
        <f t="shared" si="57"/>
        <v>-25868209.130000003</v>
      </c>
      <c r="XR40" s="603">
        <f t="shared" si="57"/>
        <v>-13786135.450000001</v>
      </c>
      <c r="XS40" s="603">
        <f t="shared" si="57"/>
        <v>-35635172.109999999</v>
      </c>
      <c r="XT40" s="603">
        <f t="shared" si="57"/>
        <v>-44519761.820000008</v>
      </c>
      <c r="XU40" s="603">
        <f t="shared" ref="XU40:AAF40" si="58">XU37*-1</f>
        <v>-15958760.68</v>
      </c>
      <c r="XV40" s="603">
        <f t="shared" si="58"/>
        <v>-9901577.0500000026</v>
      </c>
      <c r="XW40" s="603">
        <f t="shared" si="58"/>
        <v>-14504713.969999999</v>
      </c>
      <c r="XX40" s="603">
        <f t="shared" si="58"/>
        <v>-9025422.5600000005</v>
      </c>
      <c r="XY40" s="603">
        <f t="shared" si="58"/>
        <v>-10507043.360000003</v>
      </c>
      <c r="XZ40" s="603">
        <f t="shared" si="58"/>
        <v>-9270878.1099999994</v>
      </c>
      <c r="YA40" s="603">
        <f t="shared" si="58"/>
        <v>-15339422.789999999</v>
      </c>
      <c r="YB40" s="603">
        <f t="shared" si="58"/>
        <v>-7041881.3999999994</v>
      </c>
      <c r="YC40" s="603">
        <f t="shared" si="58"/>
        <v>-8451651.620000001</v>
      </c>
      <c r="YD40" s="603">
        <f t="shared" si="58"/>
        <v>-10222765.689999999</v>
      </c>
      <c r="YE40" s="603">
        <f t="shared" si="58"/>
        <v>-13093056.030000001</v>
      </c>
      <c r="YF40" s="603">
        <f t="shared" si="58"/>
        <v>-11742460.040000003</v>
      </c>
      <c r="YG40" s="603">
        <f t="shared" si="58"/>
        <v>-319399486.2700001</v>
      </c>
      <c r="YH40" s="603">
        <f t="shared" si="58"/>
        <v>-12574071.949999999</v>
      </c>
      <c r="YI40" s="603">
        <f t="shared" si="58"/>
        <v>-37456333.120000005</v>
      </c>
      <c r="YJ40" s="603">
        <f t="shared" si="58"/>
        <v>-9021767.379999999</v>
      </c>
      <c r="YK40" s="603">
        <f t="shared" si="58"/>
        <v>-123845604.90000001</v>
      </c>
      <c r="YL40" s="603">
        <f t="shared" si="58"/>
        <v>-23010586.23</v>
      </c>
      <c r="YM40" s="603">
        <f t="shared" si="58"/>
        <v>-38809658.469999999</v>
      </c>
      <c r="YN40" s="603">
        <f t="shared" si="58"/>
        <v>-11867786.859999998</v>
      </c>
      <c r="YO40" s="603">
        <f t="shared" si="58"/>
        <v>-47635570.549999997</v>
      </c>
      <c r="YP40" s="603">
        <f t="shared" si="58"/>
        <v>-27659307.409999993</v>
      </c>
      <c r="YQ40" s="603">
        <f t="shared" si="58"/>
        <v>-20736622.440000001</v>
      </c>
      <c r="YR40" s="603">
        <f t="shared" si="58"/>
        <v>-14070349.140000001</v>
      </c>
      <c r="YS40" s="603">
        <f t="shared" si="58"/>
        <v>-19963035.109999999</v>
      </c>
      <c r="YT40" s="603">
        <f t="shared" si="58"/>
        <v>-10181163.640000001</v>
      </c>
      <c r="YU40" s="603">
        <f t="shared" si="58"/>
        <v>-13599014.65</v>
      </c>
      <c r="YV40" s="603">
        <f t="shared" si="58"/>
        <v>-16502696.069999998</v>
      </c>
      <c r="YW40" s="603">
        <f t="shared" si="58"/>
        <v>-8735059.1999999993</v>
      </c>
      <c r="YX40" s="603">
        <f t="shared" si="58"/>
        <v>-179063397.58999997</v>
      </c>
      <c r="YY40" s="603">
        <f t="shared" si="58"/>
        <v>-13136277.359999999</v>
      </c>
      <c r="YZ40" s="603">
        <f t="shared" si="58"/>
        <v>-10611773.18</v>
      </c>
      <c r="ZA40" s="603">
        <f t="shared" si="58"/>
        <v>-7762627.96</v>
      </c>
      <c r="ZB40" s="603">
        <f t="shared" si="58"/>
        <v>-22085406.069999997</v>
      </c>
      <c r="ZC40" s="603">
        <f t="shared" si="58"/>
        <v>-8451633.4500000011</v>
      </c>
      <c r="ZD40" s="603">
        <f t="shared" si="58"/>
        <v>-9606873.0109999999</v>
      </c>
      <c r="ZE40" s="603">
        <f t="shared" si="58"/>
        <v>-158974670.61000001</v>
      </c>
      <c r="ZF40" s="603">
        <f t="shared" si="58"/>
        <v>-12244270</v>
      </c>
      <c r="ZG40" s="603">
        <f t="shared" si="58"/>
        <v>-15318548.85</v>
      </c>
      <c r="ZH40" s="603">
        <f t="shared" si="58"/>
        <v>-10362946.66</v>
      </c>
      <c r="ZI40" s="603">
        <f t="shared" si="58"/>
        <v>-12843379.719999999</v>
      </c>
      <c r="ZJ40" s="603">
        <f t="shared" si="58"/>
        <v>-10759234.679999998</v>
      </c>
      <c r="ZK40" s="603">
        <f t="shared" si="58"/>
        <v>-15295776.16</v>
      </c>
      <c r="ZL40" s="603">
        <f t="shared" si="58"/>
        <v>-9400621.3399999999</v>
      </c>
      <c r="ZM40" s="603">
        <f t="shared" si="58"/>
        <v>-64734171.705000006</v>
      </c>
      <c r="ZN40" s="603">
        <f t="shared" si="58"/>
        <v>-320804293.17000002</v>
      </c>
      <c r="ZO40" s="603">
        <f t="shared" si="58"/>
        <v>-13143495.889999999</v>
      </c>
      <c r="ZP40" s="603">
        <f t="shared" si="58"/>
        <v>-36428662.370000005</v>
      </c>
      <c r="ZQ40" s="603">
        <f t="shared" si="58"/>
        <v>-105741608.33</v>
      </c>
      <c r="ZR40" s="603">
        <f t="shared" si="58"/>
        <v>-55047305.590000004</v>
      </c>
      <c r="ZS40" s="603">
        <f t="shared" si="58"/>
        <v>-9218372.4699999988</v>
      </c>
      <c r="ZT40" s="603">
        <f t="shared" si="58"/>
        <v>-24703168.680000003</v>
      </c>
      <c r="ZU40" s="603">
        <f t="shared" si="58"/>
        <v>-72488117.579999998</v>
      </c>
      <c r="ZV40" s="603">
        <f t="shared" si="58"/>
        <v>-35117775.969999999</v>
      </c>
      <c r="ZW40" s="603">
        <f t="shared" si="58"/>
        <v>-70359216.360000014</v>
      </c>
      <c r="ZX40" s="603">
        <f t="shared" si="58"/>
        <v>-7899172.9500000002</v>
      </c>
      <c r="ZY40" s="603">
        <f t="shared" si="58"/>
        <v>-27580068.849999998</v>
      </c>
      <c r="ZZ40" s="603">
        <f t="shared" si="58"/>
        <v>-10091799.069999998</v>
      </c>
      <c r="AAA40" s="603">
        <f t="shared" si="58"/>
        <v>-35493458.019999988</v>
      </c>
      <c r="AAB40" s="603">
        <f t="shared" si="58"/>
        <v>-11695725.549999999</v>
      </c>
      <c r="AAC40" s="603">
        <f t="shared" si="58"/>
        <v>-13526030.349999998</v>
      </c>
      <c r="AAD40" s="603">
        <f t="shared" si="58"/>
        <v>-19595792.100000001</v>
      </c>
      <c r="AAE40" s="603">
        <f t="shared" si="58"/>
        <v>-8470438.2400000002</v>
      </c>
      <c r="AAF40" s="603">
        <f t="shared" si="58"/>
        <v>-22818234.510000002</v>
      </c>
      <c r="AAG40" s="603">
        <f t="shared" ref="AAG40:ACR40" si="59">AAG37*-1</f>
        <v>-11618460.25</v>
      </c>
      <c r="AAH40" s="603">
        <f t="shared" si="59"/>
        <v>-12897594.51</v>
      </c>
      <c r="AAI40" s="603">
        <f t="shared" si="59"/>
        <v>-8255250.1899999995</v>
      </c>
      <c r="AAJ40" s="603">
        <f t="shared" si="59"/>
        <v>-120756051.81000002</v>
      </c>
      <c r="AAK40" s="603">
        <f t="shared" si="59"/>
        <v>-12157922.369999999</v>
      </c>
      <c r="AAL40" s="603">
        <f t="shared" si="59"/>
        <v>-16248547.970000001</v>
      </c>
      <c r="AAM40" s="603">
        <f t="shared" si="59"/>
        <v>-8750908.6900000013</v>
      </c>
      <c r="AAN40" s="603">
        <f t="shared" si="59"/>
        <v>-8324760.129999999</v>
      </c>
      <c r="AAO40" s="603">
        <f t="shared" si="59"/>
        <v>-31656377.920000002</v>
      </c>
      <c r="AAP40" s="603">
        <f t="shared" si="59"/>
        <v>-7708765.370000001</v>
      </c>
      <c r="AAQ40" s="603">
        <f t="shared" si="59"/>
        <v>-845992956.99999988</v>
      </c>
      <c r="AAR40" s="603">
        <f t="shared" si="59"/>
        <v>-23050784.949999999</v>
      </c>
      <c r="AAS40" s="603">
        <f t="shared" si="59"/>
        <v>-11109360.92</v>
      </c>
      <c r="AAT40" s="603">
        <f t="shared" si="59"/>
        <v>-40086396.439999998</v>
      </c>
      <c r="AAU40" s="603">
        <f t="shared" si="59"/>
        <v>-40868082.050000004</v>
      </c>
      <c r="AAV40" s="603">
        <f t="shared" si="59"/>
        <v>-13945426.73</v>
      </c>
      <c r="AAW40" s="603">
        <f t="shared" si="59"/>
        <v>-28634620.370000005</v>
      </c>
      <c r="AAX40" s="603">
        <f t="shared" si="59"/>
        <v>-20534062.040000003</v>
      </c>
      <c r="AAY40" s="603">
        <f t="shared" si="59"/>
        <v>-59692705.43</v>
      </c>
      <c r="AAZ40" s="603">
        <f t="shared" si="59"/>
        <v>-17760862.099999998</v>
      </c>
      <c r="ABA40" s="603">
        <f t="shared" si="59"/>
        <v>-22743086.460000001</v>
      </c>
      <c r="ABB40" s="603">
        <f t="shared" si="59"/>
        <v>-103049688.14000003</v>
      </c>
      <c r="ABC40" s="603">
        <f t="shared" si="59"/>
        <v>-42436349.639999993</v>
      </c>
      <c r="ABD40" s="603">
        <f t="shared" si="59"/>
        <v>-5032516.32</v>
      </c>
      <c r="ABE40" s="603">
        <f t="shared" si="59"/>
        <v>-13274342.350000003</v>
      </c>
      <c r="ABF40" s="603">
        <f t="shared" si="59"/>
        <v>-18556176.960000001</v>
      </c>
      <c r="ABG40" s="603">
        <f t="shared" si="59"/>
        <v>-10168049.569999998</v>
      </c>
      <c r="ABH40" s="603">
        <f t="shared" si="59"/>
        <v>-11383668.08</v>
      </c>
      <c r="ABI40" s="603">
        <f t="shared" si="59"/>
        <v>-14310343.239999998</v>
      </c>
      <c r="ABJ40" s="603">
        <f t="shared" si="59"/>
        <v>-100591021.67999999</v>
      </c>
      <c r="ABK40" s="603">
        <f t="shared" si="59"/>
        <v>-97911637.489999995</v>
      </c>
      <c r="ABL40" s="603">
        <f t="shared" si="59"/>
        <v>-17446783.920000002</v>
      </c>
      <c r="ABM40" s="603">
        <f t="shared" si="59"/>
        <v>-16054603.530000001</v>
      </c>
      <c r="ABN40" s="603">
        <f t="shared" si="59"/>
        <v>-12894240.75</v>
      </c>
      <c r="ABO40" s="603">
        <f t="shared" si="59"/>
        <v>-5357489.4800000004</v>
      </c>
      <c r="ABP40" s="603">
        <f t="shared" si="59"/>
        <v>-5846980.870000001</v>
      </c>
      <c r="ABQ40" s="603">
        <f t="shared" si="59"/>
        <v>-169079281.53999999</v>
      </c>
      <c r="ABR40" s="603">
        <f t="shared" si="59"/>
        <v>-38104911.960000001</v>
      </c>
      <c r="ABS40" s="603">
        <f t="shared" si="59"/>
        <v>-16326470.590000004</v>
      </c>
      <c r="ABT40" s="603">
        <f t="shared" si="59"/>
        <v>-19434203.43</v>
      </c>
      <c r="ABU40" s="603">
        <f t="shared" si="59"/>
        <v>-36216785.220000006</v>
      </c>
      <c r="ABV40" s="603">
        <f t="shared" si="59"/>
        <v>-15696054.679999998</v>
      </c>
      <c r="ABW40" s="603">
        <f t="shared" si="59"/>
        <v>-11571005.15</v>
      </c>
      <c r="ABX40" s="603">
        <f t="shared" si="59"/>
        <v>-35193689.049999997</v>
      </c>
      <c r="ABY40" s="603">
        <f t="shared" si="59"/>
        <v>-2653505.5699999998</v>
      </c>
      <c r="ABZ40" s="603">
        <f t="shared" si="59"/>
        <v>-244037285.58000004</v>
      </c>
      <c r="ACA40" s="603">
        <f t="shared" si="59"/>
        <v>-14787541.190000001</v>
      </c>
      <c r="ACB40" s="603">
        <f t="shared" si="59"/>
        <v>-79432487.760000005</v>
      </c>
      <c r="ACC40" s="603">
        <f t="shared" si="59"/>
        <v>-10954232.02</v>
      </c>
      <c r="ACD40" s="603">
        <f t="shared" si="59"/>
        <v>-14291689.989999998</v>
      </c>
      <c r="ACE40" s="603">
        <f t="shared" si="59"/>
        <v>-93764162.172999993</v>
      </c>
      <c r="ACF40" s="603">
        <f t="shared" si="59"/>
        <v>-9017557.370000001</v>
      </c>
      <c r="ACG40" s="603">
        <f t="shared" si="59"/>
        <v>-9768868.9900000021</v>
      </c>
      <c r="ACH40" s="603">
        <f t="shared" si="59"/>
        <v>-13104761.57</v>
      </c>
      <c r="ACI40" s="603">
        <f t="shared" si="59"/>
        <v>-22163297.150000002</v>
      </c>
      <c r="ACJ40" s="603">
        <f t="shared" si="59"/>
        <v>-14173549.039999999</v>
      </c>
      <c r="ACK40" s="603">
        <f t="shared" si="59"/>
        <v>-528936284.53999996</v>
      </c>
      <c r="ACL40" s="603">
        <f t="shared" si="59"/>
        <v>-7916406.3799999999</v>
      </c>
      <c r="ACM40" s="603">
        <f t="shared" si="59"/>
        <v>-17721017.219999999</v>
      </c>
      <c r="ACN40" s="603">
        <f t="shared" si="59"/>
        <v>-19291234.860000003</v>
      </c>
      <c r="ACO40" s="603">
        <f t="shared" si="59"/>
        <v>-6012196.0899999989</v>
      </c>
      <c r="ACP40" s="603">
        <f t="shared" si="59"/>
        <v>-30640258.309999999</v>
      </c>
      <c r="ACQ40" s="603">
        <f t="shared" si="59"/>
        <v>-20948581.650000006</v>
      </c>
      <c r="ACR40" s="603">
        <f t="shared" si="59"/>
        <v>-96251073.149999991</v>
      </c>
      <c r="ACS40" s="603">
        <f t="shared" ref="ACS40:AFD40" si="60">ACS37*-1</f>
        <v>-121337208.72</v>
      </c>
      <c r="ACT40" s="603">
        <f t="shared" si="60"/>
        <v>-19381090.830000002</v>
      </c>
      <c r="ACU40" s="603">
        <f t="shared" si="60"/>
        <v>-49796574.439999998</v>
      </c>
      <c r="ACV40" s="603">
        <f t="shared" si="60"/>
        <v>-26932077.889999993</v>
      </c>
      <c r="ACW40" s="603">
        <f t="shared" si="60"/>
        <v>-24182589.639999997</v>
      </c>
      <c r="ACX40" s="603">
        <f t="shared" si="60"/>
        <v>-104024518.36000001</v>
      </c>
      <c r="ACY40" s="603">
        <f t="shared" si="60"/>
        <v>-17681269.379999999</v>
      </c>
      <c r="ACZ40" s="603">
        <f t="shared" si="60"/>
        <v>-11555842.35</v>
      </c>
      <c r="ADA40" s="603">
        <f t="shared" si="60"/>
        <v>-19727139.949999999</v>
      </c>
      <c r="ADB40" s="603">
        <f t="shared" si="60"/>
        <v>-15754060.729999997</v>
      </c>
      <c r="ADC40" s="603">
        <f t="shared" si="60"/>
        <v>-17445986.689999998</v>
      </c>
      <c r="ADD40" s="603">
        <f t="shared" si="60"/>
        <v>-9464752.459999999</v>
      </c>
      <c r="ADE40" s="603">
        <f t="shared" si="60"/>
        <v>-17368853.629999999</v>
      </c>
      <c r="ADF40" s="603">
        <f t="shared" si="60"/>
        <v>-12346477.359999996</v>
      </c>
      <c r="ADG40" s="603">
        <f t="shared" si="60"/>
        <v>-8499717.9000000004</v>
      </c>
      <c r="ADH40" s="603">
        <f t="shared" si="60"/>
        <v>-70159031.61999999</v>
      </c>
      <c r="ADI40" s="603">
        <f t="shared" si="60"/>
        <v>-59825847.980000004</v>
      </c>
      <c r="ADJ40" s="603">
        <f t="shared" si="60"/>
        <v>-3477257.89</v>
      </c>
      <c r="ADK40" s="603">
        <f t="shared" si="60"/>
        <v>-13466467.979999997</v>
      </c>
      <c r="ADL40" s="603">
        <f t="shared" si="60"/>
        <v>-18903428.829999998</v>
      </c>
      <c r="ADM40" s="603">
        <f t="shared" si="60"/>
        <v>-10109538.789999999</v>
      </c>
      <c r="ADN40" s="603">
        <f t="shared" si="60"/>
        <v>-21090680.309999999</v>
      </c>
      <c r="ADO40" s="603">
        <f t="shared" si="60"/>
        <v>-8591723.6500000004</v>
      </c>
      <c r="ADP40" s="603">
        <f t="shared" si="60"/>
        <v>-40310408.760000005</v>
      </c>
      <c r="ADQ40" s="603">
        <f t="shared" si="60"/>
        <v>-513085519.96999997</v>
      </c>
      <c r="ADR40" s="603">
        <f t="shared" si="60"/>
        <v>-47294459.100000009</v>
      </c>
      <c r="ADS40" s="603">
        <f t="shared" si="60"/>
        <v>-26611452.890000008</v>
      </c>
      <c r="ADT40" s="603">
        <f t="shared" si="60"/>
        <v>-13421814.310000001</v>
      </c>
      <c r="ADU40" s="603">
        <f t="shared" si="60"/>
        <v>-183407308.97</v>
      </c>
      <c r="ADV40" s="603">
        <f t="shared" si="60"/>
        <v>-7002585.8899999997</v>
      </c>
      <c r="ADW40" s="603">
        <f t="shared" si="60"/>
        <v>-6556680.6699999999</v>
      </c>
      <c r="ADX40" s="603">
        <f t="shared" si="60"/>
        <v>-16167221.520000001</v>
      </c>
      <c r="ADY40" s="603">
        <f t="shared" si="60"/>
        <v>-5875191.3399999999</v>
      </c>
      <c r="ADZ40" s="603">
        <f t="shared" si="60"/>
        <v>-5864071.8300000001</v>
      </c>
      <c r="AEA40" s="603">
        <f t="shared" si="60"/>
        <v>-598653087.53999996</v>
      </c>
      <c r="AEB40" s="603">
        <f t="shared" si="60"/>
        <v>-180721133.44999999</v>
      </c>
      <c r="AEC40" s="603">
        <f t="shared" si="60"/>
        <v>-56901292.57</v>
      </c>
      <c r="AED40" s="603">
        <f t="shared" si="60"/>
        <v>-27634755.979999997</v>
      </c>
      <c r="AEE40" s="603">
        <f t="shared" si="60"/>
        <v>-15681781.500000002</v>
      </c>
      <c r="AEF40" s="603">
        <f t="shared" si="60"/>
        <v>-37565741.210000008</v>
      </c>
      <c r="AEG40" s="603">
        <f t="shared" si="60"/>
        <v>-28506086.59</v>
      </c>
      <c r="AEH40" s="603">
        <f t="shared" si="60"/>
        <v>-23385216.989999998</v>
      </c>
      <c r="AEI40" s="603">
        <f t="shared" si="60"/>
        <v>-12340048.77</v>
      </c>
      <c r="AEJ40" s="603">
        <f t="shared" si="60"/>
        <v>-15744277.080000002</v>
      </c>
      <c r="AEK40" s="603">
        <f t="shared" si="60"/>
        <v>-22160145.169999994</v>
      </c>
      <c r="AEL40" s="603">
        <f t="shared" si="60"/>
        <v>-39085655.280000001</v>
      </c>
      <c r="AEM40" s="603">
        <f t="shared" si="60"/>
        <v>-14289287.74</v>
      </c>
      <c r="AEN40" s="603">
        <f t="shared" si="60"/>
        <v>-29353510.470000003</v>
      </c>
      <c r="AEO40" s="603">
        <f t="shared" si="60"/>
        <v>-26389092.359999999</v>
      </c>
      <c r="AEP40" s="603">
        <f t="shared" si="60"/>
        <v>-22090703.09</v>
      </c>
      <c r="AEQ40" s="603">
        <f t="shared" si="60"/>
        <v>-21607204.380000003</v>
      </c>
      <c r="AER40" s="603">
        <f t="shared" si="60"/>
        <v>-67058348.11999999</v>
      </c>
      <c r="AES40" s="603">
        <f t="shared" si="60"/>
        <v>-3971605.4400000009</v>
      </c>
      <c r="AET40" s="603">
        <f t="shared" si="60"/>
        <v>-59607296.920000002</v>
      </c>
      <c r="AEU40" s="603">
        <f t="shared" si="60"/>
        <v>-244288743.47999996</v>
      </c>
      <c r="AEV40" s="603">
        <f t="shared" si="60"/>
        <v>-21712885.830000002</v>
      </c>
      <c r="AEW40" s="603">
        <f t="shared" si="60"/>
        <v>-26389579.059999999</v>
      </c>
      <c r="AEX40" s="603">
        <f t="shared" si="60"/>
        <v>-19233030.52</v>
      </c>
      <c r="AEY40" s="603">
        <f t="shared" si="60"/>
        <v>-16818083.440000001</v>
      </c>
      <c r="AEZ40" s="603">
        <f t="shared" si="60"/>
        <v>-70916717.480000004</v>
      </c>
      <c r="AFA40" s="603">
        <f t="shared" si="60"/>
        <v>-16742772.649999999</v>
      </c>
      <c r="AFB40" s="603">
        <f t="shared" si="60"/>
        <v>-22543728.200000003</v>
      </c>
      <c r="AFC40" s="603">
        <f t="shared" si="60"/>
        <v>-17519279.470000006</v>
      </c>
      <c r="AFD40" s="603">
        <f t="shared" si="60"/>
        <v>-14308869.200000001</v>
      </c>
      <c r="AFE40" s="603">
        <f t="shared" ref="AFE40:AHP40" si="61">AFE37*-1</f>
        <v>-117758178.45999998</v>
      </c>
      <c r="AFF40" s="603">
        <f t="shared" si="61"/>
        <v>-29937819.890000001</v>
      </c>
      <c r="AFG40" s="603">
        <f t="shared" si="61"/>
        <v>-32366710.270000003</v>
      </c>
      <c r="AFH40" s="603">
        <f t="shared" si="61"/>
        <v>-18926943.330000002</v>
      </c>
      <c r="AFI40" s="603">
        <f t="shared" si="61"/>
        <v>-49409185.869999997</v>
      </c>
      <c r="AFJ40" s="603">
        <f t="shared" si="61"/>
        <v>-32485499.109999996</v>
      </c>
      <c r="AFK40" s="603">
        <f t="shared" si="61"/>
        <v>-19629294.109999999</v>
      </c>
      <c r="AFL40" s="603">
        <f t="shared" si="61"/>
        <v>-19877594.619999997</v>
      </c>
      <c r="AFM40" s="603">
        <f t="shared" si="61"/>
        <v>-15105702.010000002</v>
      </c>
      <c r="AFN40" s="603">
        <f t="shared" si="61"/>
        <v>-21760086.539999999</v>
      </c>
      <c r="AFO40" s="603">
        <f t="shared" si="61"/>
        <v>-13018092.009999998</v>
      </c>
      <c r="AFP40" s="603">
        <f t="shared" si="61"/>
        <v>-16068771.190000001</v>
      </c>
      <c r="AFQ40" s="603">
        <f t="shared" si="61"/>
        <v>-20456815.869999997</v>
      </c>
      <c r="AFR40" s="603">
        <f t="shared" si="61"/>
        <v>-279436285.05999994</v>
      </c>
      <c r="AFS40" s="603">
        <f t="shared" si="61"/>
        <v>-27229313.559999999</v>
      </c>
      <c r="AFT40" s="603">
        <f t="shared" si="61"/>
        <v>-20281453.93</v>
      </c>
      <c r="AFU40" s="603">
        <f t="shared" si="61"/>
        <v>-9851821.1999999993</v>
      </c>
      <c r="AFV40" s="603">
        <f t="shared" si="61"/>
        <v>-15475848.84</v>
      </c>
      <c r="AFW40" s="603">
        <f t="shared" si="61"/>
        <v>-15978999.299999999</v>
      </c>
      <c r="AFX40" s="603">
        <f t="shared" si="61"/>
        <v>-9270499.6800000016</v>
      </c>
      <c r="AFY40" s="603">
        <f t="shared" si="61"/>
        <v>-25613052.02</v>
      </c>
      <c r="AFZ40" s="603">
        <f t="shared" si="61"/>
        <v>-23689254.039999999</v>
      </c>
      <c r="AGA40" s="603">
        <f t="shared" si="61"/>
        <v>-13194066.67</v>
      </c>
      <c r="AGB40" s="603">
        <f t="shared" si="61"/>
        <v>-40412028.230000012</v>
      </c>
      <c r="AGC40" s="603">
        <f t="shared" si="61"/>
        <v>-14338985.799999999</v>
      </c>
      <c r="AGD40" s="603">
        <f t="shared" si="61"/>
        <v>-115785117.25999999</v>
      </c>
      <c r="AGE40" s="603">
        <f t="shared" si="61"/>
        <v>-12445957.639999999</v>
      </c>
      <c r="AGF40" s="603">
        <f t="shared" si="61"/>
        <v>-11160821.060000001</v>
      </c>
      <c r="AGG40" s="603">
        <f t="shared" si="61"/>
        <v>-9929157.8499999996</v>
      </c>
      <c r="AGH40" s="603">
        <f t="shared" si="61"/>
        <v>-41888946.240000002</v>
      </c>
      <c r="AGI40" s="603">
        <f t="shared" si="61"/>
        <v>-14541573.529999999</v>
      </c>
      <c r="AGJ40" s="603">
        <f t="shared" si="61"/>
        <v>-6902480.3799999999</v>
      </c>
      <c r="AGK40" s="603">
        <f t="shared" si="61"/>
        <v>-14790876.030000001</v>
      </c>
      <c r="AGL40" s="603">
        <f t="shared" si="61"/>
        <v>-8663635.5800000019</v>
      </c>
      <c r="AGM40" s="603">
        <f t="shared" si="61"/>
        <v>-15071726.649999999</v>
      </c>
      <c r="AGN40" s="603">
        <f t="shared" si="61"/>
        <v>-12551952.729999999</v>
      </c>
      <c r="AGO40" s="603">
        <f t="shared" si="61"/>
        <v>-179268591.49000001</v>
      </c>
      <c r="AGP40" s="603">
        <f t="shared" si="61"/>
        <v>-27697495.98</v>
      </c>
      <c r="AGQ40" s="603">
        <f t="shared" si="61"/>
        <v>-15002028.630000001</v>
      </c>
      <c r="AGR40" s="603">
        <f t="shared" si="61"/>
        <v>-15900548.650000002</v>
      </c>
      <c r="AGS40" s="603">
        <f t="shared" si="61"/>
        <v>-23697769.220000003</v>
      </c>
      <c r="AGT40" s="603">
        <f t="shared" si="61"/>
        <v>-18440830.069999997</v>
      </c>
      <c r="AGU40" s="603">
        <f t="shared" si="61"/>
        <v>-4902258.1900000004</v>
      </c>
      <c r="AGV40" s="603">
        <f t="shared" si="61"/>
        <v>-12543367.049999999</v>
      </c>
      <c r="AGW40" s="603">
        <f t="shared" si="61"/>
        <v>-440455579.58999991</v>
      </c>
      <c r="AGX40" s="603">
        <f t="shared" si="61"/>
        <v>-254226574.04999995</v>
      </c>
      <c r="AGY40" s="603">
        <f t="shared" si="61"/>
        <v>-22719458.860000003</v>
      </c>
      <c r="AGZ40" s="603">
        <f t="shared" si="61"/>
        <v>-24330642.150000006</v>
      </c>
      <c r="AHA40" s="603">
        <f t="shared" si="61"/>
        <v>-49284682.149999999</v>
      </c>
      <c r="AHB40" s="603">
        <f t="shared" si="61"/>
        <v>-19264988.370000001</v>
      </c>
      <c r="AHC40" s="603">
        <f t="shared" si="61"/>
        <v>-19375077.100000001</v>
      </c>
      <c r="AHD40" s="603">
        <f t="shared" si="61"/>
        <v>-18749749.589999996</v>
      </c>
      <c r="AHE40" s="603">
        <f t="shared" si="61"/>
        <v>-7029141.4799999995</v>
      </c>
      <c r="AHF40" s="603">
        <f t="shared" si="61"/>
        <v>-37602520.819999985</v>
      </c>
      <c r="AHG40" s="603">
        <f t="shared" si="61"/>
        <v>-24793079.309999999</v>
      </c>
      <c r="AHH40" s="603">
        <f t="shared" si="61"/>
        <v>-20872850.060000002</v>
      </c>
      <c r="AHI40" s="603">
        <f t="shared" si="61"/>
        <v>-5718074.2699999996</v>
      </c>
      <c r="AHJ40" s="603">
        <f t="shared" si="61"/>
        <v>-20119890.460000001</v>
      </c>
      <c r="AHK40" s="603">
        <f t="shared" si="61"/>
        <v>-9643479.9500000011</v>
      </c>
      <c r="AHL40" s="603">
        <f t="shared" si="61"/>
        <v>-15452666.43</v>
      </c>
      <c r="AHM40" s="603">
        <f t="shared" si="61"/>
        <v>-10155143.09</v>
      </c>
      <c r="AHN40" s="603">
        <f t="shared" si="61"/>
        <v>-84596576.88000001</v>
      </c>
      <c r="AHO40" s="603">
        <f t="shared" si="61"/>
        <v>-9199278.5299999993</v>
      </c>
      <c r="AHP40" s="603">
        <f t="shared" si="61"/>
        <v>-13819516.379999999</v>
      </c>
      <c r="AHQ40" s="603">
        <f t="shared" ref="AHQ40:AHW40" si="62">AHQ37*-1</f>
        <v>-13110690.049999997</v>
      </c>
      <c r="AHR40" s="603">
        <f t="shared" si="62"/>
        <v>-29438232.649999991</v>
      </c>
      <c r="AHS40" s="603">
        <f t="shared" si="62"/>
        <v>-8929796.3900000006</v>
      </c>
      <c r="AHT40" s="603">
        <f t="shared" si="62"/>
        <v>-22100705.100000001</v>
      </c>
      <c r="AHU40" s="603">
        <f t="shared" si="62"/>
        <v>0</v>
      </c>
      <c r="AHV40" s="603">
        <f t="shared" si="62"/>
        <v>0</v>
      </c>
      <c r="AHW40" s="603">
        <f t="shared" si="62"/>
        <v>-45104834617.858994</v>
      </c>
    </row>
    <row r="41" spans="1:913" x14ac:dyDescent="0.6">
      <c r="B41" s="643"/>
      <c r="C41" s="644"/>
      <c r="D41" s="603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3"/>
      <c r="AO41" s="603"/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3"/>
      <c r="BA41" s="603"/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3"/>
      <c r="BM41" s="603"/>
      <c r="BN41" s="603"/>
      <c r="BO41" s="603"/>
      <c r="BP41" s="603"/>
      <c r="BQ41" s="603"/>
      <c r="BR41" s="603"/>
      <c r="BS41" s="603"/>
      <c r="BT41" s="603"/>
      <c r="BU41" s="603"/>
      <c r="BV41" s="603"/>
      <c r="BW41" s="603"/>
      <c r="BX41" s="603"/>
      <c r="BY41" s="603"/>
      <c r="BZ41" s="603"/>
      <c r="CA41" s="603"/>
      <c r="CB41" s="603"/>
      <c r="CC41" s="603"/>
      <c r="CD41" s="603"/>
      <c r="CE41" s="603"/>
      <c r="CF41" s="603"/>
      <c r="CG41" s="603"/>
      <c r="CH41" s="603"/>
      <c r="CI41" s="603"/>
      <c r="CJ41" s="603"/>
      <c r="CK41" s="603"/>
      <c r="CL41" s="603"/>
      <c r="CM41" s="603"/>
      <c r="CN41" s="603"/>
      <c r="CO41" s="603"/>
      <c r="CP41" s="603"/>
      <c r="CQ41" s="603"/>
      <c r="CR41" s="603"/>
      <c r="CS41" s="603"/>
      <c r="CT41" s="603"/>
      <c r="CU41" s="603"/>
      <c r="CV41" s="603"/>
      <c r="CW41" s="603"/>
      <c r="CX41" s="603"/>
      <c r="CY41" s="603"/>
      <c r="CZ41" s="603"/>
      <c r="DA41" s="603"/>
      <c r="DB41" s="603"/>
      <c r="DC41" s="603"/>
      <c r="DD41" s="603"/>
      <c r="DE41" s="603"/>
      <c r="DF41" s="603"/>
      <c r="DG41" s="603"/>
      <c r="DH41" s="603"/>
      <c r="DI41" s="603"/>
      <c r="DJ41" s="603"/>
      <c r="DK41" s="603"/>
      <c r="DL41" s="603"/>
      <c r="DM41" s="603"/>
      <c r="DN41" s="603"/>
      <c r="DO41" s="603"/>
      <c r="DP41" s="603"/>
      <c r="DQ41" s="603"/>
      <c r="DR41" s="603"/>
      <c r="DS41" s="603"/>
      <c r="DT41" s="603"/>
      <c r="DU41" s="603"/>
      <c r="DV41" s="603"/>
      <c r="DW41" s="603"/>
      <c r="DX41" s="603"/>
      <c r="DY41" s="603"/>
      <c r="DZ41" s="603"/>
      <c r="EA41" s="603"/>
      <c r="EB41" s="603"/>
      <c r="EC41" s="603"/>
      <c r="ED41" s="603"/>
      <c r="EE41" s="603"/>
      <c r="EF41" s="603"/>
      <c r="EG41" s="603"/>
      <c r="EH41" s="603"/>
      <c r="EI41" s="603"/>
      <c r="EJ41" s="603"/>
      <c r="EK41" s="603"/>
      <c r="EL41" s="603"/>
      <c r="EM41" s="603"/>
      <c r="EN41" s="603"/>
      <c r="EO41" s="603"/>
      <c r="EP41" s="603"/>
      <c r="EQ41" s="603"/>
      <c r="ER41" s="603"/>
      <c r="ES41" s="603"/>
      <c r="ET41" s="603"/>
      <c r="EU41" s="603"/>
      <c r="EV41" s="603"/>
      <c r="EW41" s="603"/>
      <c r="EX41" s="603"/>
      <c r="EY41" s="603"/>
      <c r="EZ41" s="603"/>
      <c r="FA41" s="603"/>
      <c r="FB41" s="603"/>
      <c r="FC41" s="603"/>
      <c r="FD41" s="603"/>
      <c r="FE41" s="603"/>
      <c r="FF41" s="603"/>
      <c r="FG41" s="603"/>
      <c r="FH41" s="603"/>
      <c r="FI41" s="603"/>
      <c r="FJ41" s="603"/>
      <c r="FK41" s="603"/>
      <c r="FL41" s="603"/>
      <c r="FM41" s="603"/>
      <c r="FN41" s="603"/>
      <c r="FO41" s="603"/>
      <c r="FP41" s="603"/>
      <c r="FQ41" s="603"/>
      <c r="FR41" s="603"/>
      <c r="FS41" s="603"/>
      <c r="FT41" s="603"/>
      <c r="FU41" s="603"/>
      <c r="FV41" s="603"/>
      <c r="FW41" s="603"/>
      <c r="FX41" s="603"/>
      <c r="FY41" s="603"/>
      <c r="FZ41" s="603"/>
      <c r="GA41" s="603"/>
      <c r="GB41" s="603"/>
      <c r="GC41" s="603"/>
      <c r="GD41" s="603"/>
      <c r="GE41" s="603"/>
      <c r="GF41" s="603"/>
      <c r="GG41" s="603"/>
      <c r="GH41" s="603"/>
      <c r="GI41" s="603"/>
      <c r="GJ41" s="603"/>
      <c r="GK41" s="603"/>
      <c r="GL41" s="603"/>
      <c r="GM41" s="603"/>
      <c r="GN41" s="603"/>
      <c r="GO41" s="603"/>
      <c r="GP41" s="603"/>
      <c r="GQ41" s="603"/>
      <c r="GR41" s="603"/>
      <c r="GS41" s="603"/>
      <c r="GT41" s="603"/>
      <c r="GU41" s="603"/>
      <c r="GV41" s="603"/>
      <c r="GW41" s="603"/>
      <c r="GX41" s="603"/>
      <c r="GY41" s="603"/>
      <c r="GZ41" s="603"/>
      <c r="HA41" s="603"/>
      <c r="HB41" s="603"/>
      <c r="HC41" s="603"/>
      <c r="HD41" s="603"/>
      <c r="HE41" s="603"/>
      <c r="HF41" s="603"/>
      <c r="HG41" s="603"/>
      <c r="HH41" s="603"/>
      <c r="HI41" s="603"/>
      <c r="HJ41" s="603"/>
      <c r="HK41" s="603"/>
      <c r="HL41" s="603"/>
      <c r="HM41" s="603"/>
      <c r="HN41" s="603"/>
      <c r="HO41" s="603"/>
      <c r="HP41" s="603"/>
      <c r="HQ41" s="603"/>
      <c r="HR41" s="603"/>
      <c r="HS41" s="603"/>
      <c r="HT41" s="603"/>
      <c r="HU41" s="603"/>
      <c r="HV41" s="603"/>
      <c r="HW41" s="603"/>
      <c r="HX41" s="603"/>
      <c r="HY41" s="603"/>
      <c r="HZ41" s="603"/>
      <c r="IA41" s="603"/>
      <c r="IB41" s="603"/>
      <c r="IC41" s="603"/>
      <c r="ID41" s="603"/>
      <c r="IE41" s="603"/>
      <c r="IF41" s="603"/>
      <c r="IG41" s="603"/>
      <c r="IH41" s="603"/>
      <c r="II41" s="603"/>
      <c r="IJ41" s="603"/>
      <c r="IK41" s="603"/>
      <c r="IL41" s="603"/>
      <c r="IM41" s="603"/>
      <c r="IN41" s="603"/>
      <c r="IO41" s="603"/>
      <c r="IP41" s="603"/>
      <c r="IQ41" s="603"/>
      <c r="IR41" s="603"/>
      <c r="IS41" s="603"/>
      <c r="IT41" s="603"/>
      <c r="IU41" s="603"/>
      <c r="IV41" s="603"/>
      <c r="IW41" s="603"/>
      <c r="IX41" s="603"/>
      <c r="IY41" s="603"/>
      <c r="IZ41" s="603"/>
      <c r="JA41" s="603"/>
      <c r="JB41" s="603"/>
      <c r="JC41" s="603"/>
      <c r="JD41" s="603"/>
      <c r="JE41" s="603"/>
      <c r="JF41" s="603"/>
      <c r="JG41" s="603"/>
      <c r="JH41" s="603"/>
      <c r="JI41" s="603"/>
      <c r="JJ41" s="603"/>
      <c r="JK41" s="603"/>
      <c r="JL41" s="603"/>
      <c r="JM41" s="603"/>
      <c r="JN41" s="603"/>
      <c r="JO41" s="603"/>
      <c r="JP41" s="603"/>
      <c r="JQ41" s="603"/>
      <c r="JR41" s="603"/>
      <c r="JS41" s="603"/>
      <c r="JT41" s="603"/>
      <c r="JU41" s="603"/>
      <c r="JV41" s="603"/>
      <c r="JW41" s="603"/>
      <c r="JX41" s="603"/>
      <c r="JY41" s="603"/>
      <c r="JZ41" s="603"/>
      <c r="KA41" s="603"/>
      <c r="KB41" s="603"/>
      <c r="KC41" s="603"/>
      <c r="KD41" s="603"/>
      <c r="KE41" s="603"/>
      <c r="KF41" s="603"/>
      <c r="KG41" s="603"/>
      <c r="KH41" s="603"/>
      <c r="KI41" s="603"/>
      <c r="KJ41" s="603"/>
      <c r="KK41" s="603"/>
      <c r="KL41" s="603"/>
      <c r="KM41" s="603"/>
      <c r="KN41" s="603"/>
      <c r="KO41" s="603"/>
      <c r="KP41" s="603"/>
      <c r="KQ41" s="603"/>
      <c r="KR41" s="603"/>
      <c r="KS41" s="603"/>
      <c r="KT41" s="603"/>
      <c r="KU41" s="603"/>
      <c r="KV41" s="603"/>
      <c r="KW41" s="603"/>
      <c r="KX41" s="603"/>
      <c r="KY41" s="603"/>
      <c r="KZ41" s="603"/>
      <c r="LA41" s="603"/>
      <c r="LB41" s="603"/>
      <c r="LC41" s="603"/>
      <c r="LD41" s="603"/>
      <c r="LE41" s="603"/>
      <c r="LF41" s="603"/>
      <c r="LG41" s="603"/>
      <c r="LH41" s="603"/>
      <c r="LI41" s="603"/>
      <c r="LJ41" s="603"/>
      <c r="LK41" s="603"/>
      <c r="LL41" s="603"/>
      <c r="LM41" s="603"/>
      <c r="LN41" s="603"/>
      <c r="LO41" s="603"/>
      <c r="LP41" s="603"/>
      <c r="LQ41" s="603"/>
      <c r="LR41" s="603"/>
      <c r="LS41" s="603"/>
      <c r="LT41" s="603"/>
      <c r="LU41" s="603"/>
      <c r="LV41" s="603"/>
      <c r="LW41" s="603"/>
      <c r="LX41" s="603"/>
      <c r="LY41" s="603"/>
      <c r="LZ41" s="603"/>
      <c r="MA41" s="603"/>
      <c r="MB41" s="603"/>
      <c r="MC41" s="603"/>
      <c r="MD41" s="603"/>
      <c r="ME41" s="603"/>
      <c r="MF41" s="603"/>
      <c r="MG41" s="603"/>
      <c r="MH41" s="603"/>
      <c r="MI41" s="603"/>
      <c r="MJ41" s="603"/>
      <c r="MK41" s="603"/>
      <c r="ML41" s="603"/>
      <c r="MM41" s="603"/>
      <c r="MN41" s="603"/>
      <c r="MO41" s="603"/>
      <c r="MP41" s="603"/>
      <c r="MQ41" s="603"/>
      <c r="MR41" s="603"/>
      <c r="MS41" s="603"/>
      <c r="MT41" s="603"/>
      <c r="MU41" s="603"/>
      <c r="MV41" s="603"/>
      <c r="MW41" s="603"/>
      <c r="MX41" s="603"/>
      <c r="MY41" s="603"/>
      <c r="MZ41" s="603"/>
      <c r="NA41" s="603"/>
      <c r="NB41" s="603"/>
      <c r="NC41" s="603"/>
      <c r="ND41" s="603"/>
      <c r="NE41" s="603"/>
      <c r="NF41" s="603"/>
      <c r="NG41" s="603"/>
      <c r="NH41" s="603"/>
      <c r="NI41" s="603"/>
      <c r="NJ41" s="603"/>
      <c r="NK41" s="603"/>
      <c r="NL41" s="603"/>
      <c r="NM41" s="603"/>
      <c r="NN41" s="603"/>
      <c r="NO41" s="603"/>
      <c r="NP41" s="603"/>
      <c r="NQ41" s="603"/>
      <c r="NR41" s="603"/>
      <c r="NS41" s="603"/>
      <c r="NT41" s="603"/>
      <c r="NU41" s="603"/>
      <c r="NV41" s="603"/>
      <c r="NW41" s="603"/>
      <c r="NX41" s="603"/>
      <c r="NY41" s="603"/>
      <c r="NZ41" s="603"/>
      <c r="OA41" s="603"/>
      <c r="OB41" s="603"/>
      <c r="OC41" s="603"/>
      <c r="OD41" s="603"/>
      <c r="OE41" s="603"/>
      <c r="OF41" s="603"/>
      <c r="OG41" s="603"/>
      <c r="OH41" s="603"/>
      <c r="OI41" s="603"/>
      <c r="OJ41" s="603"/>
      <c r="OK41" s="603"/>
      <c r="OL41" s="603"/>
      <c r="OM41" s="603"/>
      <c r="ON41" s="603"/>
      <c r="OO41" s="603"/>
      <c r="OP41" s="603"/>
      <c r="OQ41" s="603"/>
      <c r="OR41" s="603"/>
      <c r="OS41" s="603"/>
      <c r="OT41" s="603"/>
      <c r="OU41" s="603"/>
      <c r="OV41" s="603"/>
      <c r="OW41" s="603"/>
      <c r="OX41" s="603"/>
      <c r="OY41" s="603"/>
      <c r="OZ41" s="603"/>
      <c r="PA41" s="603"/>
      <c r="PB41" s="603"/>
      <c r="PC41" s="603"/>
      <c r="PD41" s="603"/>
      <c r="PE41" s="603"/>
      <c r="PF41" s="603"/>
      <c r="PG41" s="603"/>
      <c r="PH41" s="603"/>
      <c r="PI41" s="603"/>
      <c r="PJ41" s="603"/>
      <c r="PK41" s="603"/>
      <c r="PL41" s="603"/>
      <c r="PM41" s="603"/>
      <c r="PN41" s="603"/>
      <c r="PO41" s="603"/>
      <c r="PP41" s="603"/>
      <c r="PQ41" s="603"/>
      <c r="PR41" s="603"/>
      <c r="PS41" s="603"/>
      <c r="PT41" s="603"/>
      <c r="PU41" s="603"/>
      <c r="PV41" s="603"/>
      <c r="PW41" s="603"/>
      <c r="PX41" s="603"/>
      <c r="PY41" s="603"/>
      <c r="PZ41" s="603"/>
      <c r="QA41" s="603"/>
      <c r="QB41" s="603"/>
      <c r="QC41" s="603"/>
      <c r="QD41" s="603"/>
      <c r="QE41" s="603"/>
      <c r="QF41" s="603"/>
      <c r="QG41" s="603"/>
      <c r="QH41" s="603"/>
      <c r="QI41" s="603"/>
      <c r="QJ41" s="603"/>
      <c r="QK41" s="603"/>
      <c r="QL41" s="603"/>
      <c r="QM41" s="603"/>
      <c r="QN41" s="603"/>
      <c r="QO41" s="603"/>
      <c r="QP41" s="603"/>
      <c r="QQ41" s="603"/>
      <c r="QR41" s="603"/>
      <c r="QS41" s="603"/>
      <c r="QT41" s="603"/>
      <c r="QU41" s="603"/>
      <c r="QV41" s="603"/>
      <c r="QW41" s="603"/>
      <c r="QX41" s="603"/>
      <c r="QY41" s="603"/>
      <c r="QZ41" s="603"/>
      <c r="RA41" s="603"/>
      <c r="RB41" s="603"/>
      <c r="RC41" s="603"/>
      <c r="RD41" s="603"/>
      <c r="RE41" s="603"/>
      <c r="RF41" s="603"/>
      <c r="RG41" s="603"/>
      <c r="RH41" s="603"/>
      <c r="RI41" s="603"/>
      <c r="RJ41" s="603"/>
      <c r="RK41" s="603"/>
      <c r="RL41" s="603"/>
      <c r="RM41" s="603"/>
      <c r="RN41" s="603"/>
      <c r="RO41" s="603"/>
      <c r="RP41" s="603"/>
      <c r="RQ41" s="603"/>
      <c r="RR41" s="603"/>
      <c r="RS41" s="603"/>
      <c r="RT41" s="603"/>
      <c r="RU41" s="603"/>
      <c r="RV41" s="603"/>
      <c r="RW41" s="603"/>
      <c r="RX41" s="603"/>
      <c r="RY41" s="603"/>
      <c r="RZ41" s="603"/>
      <c r="SA41" s="603"/>
      <c r="SB41" s="603"/>
      <c r="SC41" s="603"/>
      <c r="SD41" s="603"/>
      <c r="SE41" s="603"/>
      <c r="SF41" s="603"/>
      <c r="SG41" s="603"/>
      <c r="SH41" s="603"/>
      <c r="SI41" s="603"/>
      <c r="SJ41" s="603"/>
      <c r="SK41" s="603"/>
      <c r="SL41" s="603"/>
      <c r="SM41" s="603"/>
      <c r="SN41" s="603"/>
      <c r="SO41" s="603"/>
      <c r="SP41" s="603"/>
      <c r="SQ41" s="603"/>
      <c r="SR41" s="603"/>
      <c r="SS41" s="603"/>
      <c r="ST41" s="603"/>
      <c r="SU41" s="603"/>
      <c r="SV41" s="603"/>
      <c r="SW41" s="603"/>
      <c r="SX41" s="603"/>
      <c r="SY41" s="603"/>
      <c r="SZ41" s="603"/>
      <c r="TA41" s="603"/>
      <c r="TB41" s="603"/>
      <c r="TC41" s="603"/>
      <c r="TD41" s="603"/>
      <c r="TE41" s="603"/>
      <c r="TF41" s="603"/>
      <c r="TG41" s="603"/>
      <c r="TH41" s="603"/>
      <c r="TI41" s="603"/>
      <c r="TJ41" s="603"/>
      <c r="TK41" s="603"/>
      <c r="TL41" s="603"/>
      <c r="TM41" s="603"/>
      <c r="TN41" s="603"/>
      <c r="TO41" s="603"/>
      <c r="TP41" s="603"/>
      <c r="TQ41" s="603"/>
      <c r="TR41" s="603"/>
      <c r="TS41" s="603"/>
      <c r="TT41" s="603"/>
      <c r="TU41" s="603"/>
      <c r="TV41" s="603"/>
      <c r="TW41" s="603"/>
      <c r="TX41" s="603"/>
      <c r="TY41" s="603"/>
      <c r="TZ41" s="603"/>
      <c r="UA41" s="603"/>
      <c r="UB41" s="603"/>
      <c r="UC41" s="603"/>
      <c r="UD41" s="603"/>
      <c r="UE41" s="603"/>
      <c r="UF41" s="603"/>
      <c r="UG41" s="603"/>
      <c r="UH41" s="603"/>
      <c r="UI41" s="603"/>
      <c r="UJ41" s="603"/>
      <c r="UK41" s="603"/>
      <c r="UL41" s="603"/>
      <c r="UM41" s="603"/>
      <c r="UN41" s="603"/>
      <c r="UO41" s="603"/>
      <c r="UP41" s="603"/>
      <c r="UQ41" s="603"/>
      <c r="UR41" s="603"/>
      <c r="US41" s="603"/>
      <c r="UT41" s="603"/>
      <c r="UU41" s="603"/>
      <c r="UV41" s="603"/>
      <c r="UW41" s="603"/>
      <c r="UX41" s="603"/>
      <c r="UY41" s="603"/>
      <c r="UZ41" s="603"/>
      <c r="VA41" s="603"/>
      <c r="VB41" s="603"/>
      <c r="VC41" s="603"/>
      <c r="VD41" s="603"/>
      <c r="VE41" s="603"/>
      <c r="VF41" s="603"/>
      <c r="VG41" s="603"/>
      <c r="VH41" s="603"/>
      <c r="VI41" s="603"/>
      <c r="VJ41" s="603"/>
      <c r="VK41" s="603"/>
      <c r="VL41" s="603"/>
      <c r="VM41" s="603"/>
      <c r="VN41" s="603"/>
      <c r="VO41" s="603"/>
      <c r="VP41" s="603"/>
      <c r="VQ41" s="603"/>
      <c r="VR41" s="603"/>
      <c r="VS41" s="603"/>
      <c r="VT41" s="603"/>
      <c r="VU41" s="603"/>
      <c r="VV41" s="603"/>
      <c r="VW41" s="603"/>
      <c r="VX41" s="603"/>
      <c r="VY41" s="603"/>
      <c r="VZ41" s="603"/>
      <c r="WA41" s="603"/>
      <c r="WB41" s="603"/>
      <c r="WC41" s="603"/>
      <c r="WD41" s="603"/>
      <c r="WE41" s="603"/>
      <c r="WF41" s="603"/>
      <c r="WG41" s="603"/>
      <c r="WH41" s="603"/>
      <c r="WI41" s="603"/>
      <c r="WJ41" s="603"/>
      <c r="WK41" s="603"/>
      <c r="WL41" s="603"/>
      <c r="WM41" s="603"/>
      <c r="WN41" s="603"/>
      <c r="WO41" s="603"/>
      <c r="WP41" s="603"/>
      <c r="WQ41" s="603"/>
      <c r="WR41" s="603"/>
      <c r="WS41" s="603"/>
      <c r="WT41" s="603"/>
      <c r="WU41" s="603"/>
      <c r="WV41" s="603"/>
      <c r="WW41" s="603"/>
      <c r="WX41" s="603"/>
      <c r="WY41" s="603"/>
      <c r="WZ41" s="603"/>
      <c r="XA41" s="603"/>
      <c r="XB41" s="603"/>
      <c r="XC41" s="603"/>
      <c r="XD41" s="603"/>
      <c r="XE41" s="603"/>
      <c r="XF41" s="603"/>
      <c r="XG41" s="603"/>
      <c r="XH41" s="603"/>
      <c r="XI41" s="603"/>
      <c r="XJ41" s="603"/>
      <c r="XK41" s="603"/>
      <c r="XL41" s="603"/>
      <c r="XM41" s="603"/>
      <c r="XN41" s="603"/>
      <c r="XO41" s="603"/>
      <c r="XP41" s="603"/>
      <c r="XQ41" s="603"/>
      <c r="XR41" s="603"/>
      <c r="XS41" s="603"/>
      <c r="XT41" s="603"/>
      <c r="XU41" s="603"/>
      <c r="XV41" s="603"/>
      <c r="XW41" s="603"/>
      <c r="XX41" s="603"/>
      <c r="XY41" s="603"/>
      <c r="XZ41" s="603"/>
      <c r="YA41" s="603"/>
      <c r="YB41" s="603"/>
      <c r="YC41" s="603"/>
      <c r="YD41" s="603"/>
      <c r="YE41" s="603"/>
      <c r="YF41" s="603"/>
      <c r="YG41" s="603"/>
      <c r="YH41" s="603"/>
      <c r="YI41" s="603"/>
      <c r="YJ41" s="603"/>
      <c r="YK41" s="603"/>
      <c r="YL41" s="603"/>
      <c r="YM41" s="603"/>
      <c r="YN41" s="603"/>
      <c r="YO41" s="603"/>
      <c r="YP41" s="603"/>
      <c r="YQ41" s="603"/>
      <c r="YR41" s="603"/>
      <c r="YS41" s="603"/>
      <c r="YT41" s="603"/>
      <c r="YU41" s="603"/>
      <c r="YV41" s="603"/>
      <c r="YW41" s="603"/>
      <c r="YX41" s="603"/>
      <c r="YY41" s="603"/>
      <c r="YZ41" s="603"/>
      <c r="ZA41" s="603"/>
      <c r="ZB41" s="603"/>
      <c r="ZC41" s="603"/>
      <c r="ZD41" s="603"/>
      <c r="ZE41" s="603"/>
      <c r="ZF41" s="603"/>
      <c r="ZG41" s="603"/>
      <c r="ZH41" s="603"/>
      <c r="ZI41" s="603"/>
      <c r="ZJ41" s="603"/>
      <c r="ZK41" s="603"/>
      <c r="ZL41" s="603"/>
      <c r="ZM41" s="603"/>
      <c r="ZN41" s="603"/>
      <c r="ZO41" s="603"/>
      <c r="ZP41" s="603"/>
      <c r="ZQ41" s="603"/>
      <c r="ZR41" s="603"/>
      <c r="ZS41" s="603"/>
      <c r="ZT41" s="603"/>
      <c r="ZU41" s="603"/>
      <c r="ZV41" s="603"/>
      <c r="ZW41" s="603"/>
      <c r="ZX41" s="603"/>
      <c r="ZY41" s="603"/>
      <c r="ZZ41" s="603"/>
      <c r="AAA41" s="603"/>
      <c r="AAB41" s="603"/>
      <c r="AAC41" s="603"/>
      <c r="AAD41" s="603"/>
      <c r="AAE41" s="603"/>
      <c r="AAF41" s="603"/>
      <c r="AAG41" s="603"/>
      <c r="AAH41" s="603"/>
      <c r="AAI41" s="603"/>
      <c r="AAJ41" s="603"/>
      <c r="AAK41" s="603"/>
      <c r="AAL41" s="603"/>
      <c r="AAM41" s="603"/>
      <c r="AAN41" s="603"/>
      <c r="AAO41" s="603"/>
      <c r="AAP41" s="603"/>
      <c r="AAQ41" s="603"/>
      <c r="AAR41" s="603"/>
      <c r="AAS41" s="603"/>
      <c r="AAT41" s="603"/>
      <c r="AAU41" s="603"/>
      <c r="AAV41" s="603"/>
      <c r="AAW41" s="603"/>
      <c r="AAX41" s="603"/>
      <c r="AAY41" s="603"/>
      <c r="AAZ41" s="603"/>
      <c r="ABA41" s="603"/>
      <c r="ABB41" s="603"/>
      <c r="ABC41" s="603"/>
      <c r="ABD41" s="603"/>
      <c r="ABE41" s="603"/>
      <c r="ABF41" s="603"/>
      <c r="ABG41" s="603"/>
      <c r="ABH41" s="603"/>
      <c r="ABI41" s="603"/>
      <c r="ABJ41" s="603"/>
      <c r="ABK41" s="603"/>
      <c r="ABL41" s="603"/>
      <c r="ABM41" s="603"/>
      <c r="ABN41" s="603"/>
      <c r="ABO41" s="603"/>
      <c r="ABP41" s="603"/>
      <c r="ABQ41" s="603"/>
      <c r="ABR41" s="603"/>
      <c r="ABS41" s="603"/>
      <c r="ABT41" s="603"/>
      <c r="ABU41" s="603"/>
      <c r="ABV41" s="603"/>
      <c r="ABW41" s="603"/>
      <c r="ABX41" s="603"/>
      <c r="ABY41" s="603"/>
      <c r="ABZ41" s="603"/>
      <c r="ACA41" s="603"/>
      <c r="ACB41" s="603"/>
      <c r="ACC41" s="603"/>
      <c r="ACD41" s="603"/>
      <c r="ACE41" s="603"/>
      <c r="ACF41" s="603"/>
      <c r="ACG41" s="603"/>
      <c r="ACH41" s="603"/>
      <c r="ACI41" s="603"/>
      <c r="ACJ41" s="603"/>
      <c r="ACK41" s="603"/>
      <c r="ACL41" s="603"/>
      <c r="ACM41" s="603"/>
      <c r="ACN41" s="603"/>
      <c r="ACO41" s="603"/>
      <c r="ACP41" s="603"/>
      <c r="ACQ41" s="603"/>
      <c r="ACR41" s="603"/>
      <c r="ACS41" s="603"/>
      <c r="ACT41" s="603"/>
      <c r="ACU41" s="603"/>
      <c r="ACV41" s="603"/>
      <c r="ACW41" s="603"/>
      <c r="ACX41" s="603"/>
      <c r="ACY41" s="603"/>
      <c r="ACZ41" s="603"/>
      <c r="ADA41" s="603"/>
      <c r="ADB41" s="603"/>
      <c r="ADC41" s="603"/>
      <c r="ADD41" s="603"/>
      <c r="ADE41" s="603"/>
      <c r="ADF41" s="603"/>
      <c r="ADG41" s="603"/>
      <c r="ADH41" s="603"/>
      <c r="ADI41" s="603"/>
      <c r="ADJ41" s="603"/>
      <c r="ADK41" s="603"/>
      <c r="ADL41" s="603"/>
      <c r="ADM41" s="603"/>
      <c r="ADN41" s="603"/>
      <c r="ADO41" s="603"/>
      <c r="ADP41" s="603"/>
      <c r="ADQ41" s="603"/>
      <c r="ADR41" s="603"/>
      <c r="ADS41" s="603"/>
      <c r="ADT41" s="603"/>
      <c r="ADU41" s="603"/>
      <c r="ADV41" s="603"/>
      <c r="ADW41" s="603"/>
      <c r="ADX41" s="603"/>
      <c r="ADY41" s="603"/>
      <c r="ADZ41" s="603"/>
      <c r="AEA41" s="603"/>
      <c r="AEB41" s="603"/>
      <c r="AEC41" s="603"/>
      <c r="AED41" s="603"/>
      <c r="AEE41" s="603"/>
      <c r="AEF41" s="603"/>
      <c r="AEG41" s="603"/>
      <c r="AEH41" s="603"/>
      <c r="AEI41" s="603"/>
      <c r="AEJ41" s="603"/>
      <c r="AEK41" s="603"/>
      <c r="AEL41" s="603"/>
      <c r="AEM41" s="603"/>
      <c r="AEN41" s="603"/>
      <c r="AEO41" s="603"/>
      <c r="AEP41" s="603"/>
      <c r="AEQ41" s="603"/>
      <c r="AER41" s="603"/>
      <c r="AES41" s="603"/>
      <c r="AET41" s="603"/>
      <c r="AEU41" s="603"/>
      <c r="AEV41" s="603"/>
      <c r="AEW41" s="603"/>
      <c r="AEX41" s="603"/>
      <c r="AEY41" s="603"/>
      <c r="AEZ41" s="603"/>
      <c r="AFA41" s="603"/>
      <c r="AFB41" s="603"/>
      <c r="AFC41" s="603"/>
      <c r="AFD41" s="603"/>
      <c r="AFE41" s="603"/>
      <c r="AFF41" s="603"/>
      <c r="AFG41" s="603"/>
      <c r="AFH41" s="603"/>
      <c r="AFI41" s="603"/>
      <c r="AFJ41" s="603"/>
      <c r="AFK41" s="603"/>
      <c r="AFL41" s="603"/>
      <c r="AFM41" s="603"/>
      <c r="AFN41" s="603"/>
      <c r="AFO41" s="603"/>
      <c r="AFP41" s="603"/>
      <c r="AFQ41" s="603"/>
      <c r="AFR41" s="603"/>
      <c r="AFS41" s="603"/>
      <c r="AFT41" s="603"/>
      <c r="AFU41" s="603"/>
      <c r="AFV41" s="603"/>
      <c r="AFW41" s="603"/>
      <c r="AFX41" s="603"/>
      <c r="AFY41" s="603"/>
      <c r="AFZ41" s="603"/>
      <c r="AGA41" s="603"/>
      <c r="AGB41" s="603"/>
      <c r="AGC41" s="603"/>
      <c r="AGD41" s="603"/>
      <c r="AGE41" s="603"/>
      <c r="AGF41" s="603"/>
      <c r="AGG41" s="603"/>
      <c r="AGH41" s="603"/>
      <c r="AGI41" s="603"/>
      <c r="AGJ41" s="603"/>
      <c r="AGK41" s="603"/>
      <c r="AGL41" s="603"/>
      <c r="AGM41" s="603"/>
      <c r="AGN41" s="603"/>
      <c r="AGO41" s="603"/>
      <c r="AGP41" s="603"/>
      <c r="AGQ41" s="603"/>
      <c r="AGR41" s="603"/>
      <c r="AGS41" s="603"/>
      <c r="AGT41" s="603"/>
      <c r="AGU41" s="603"/>
      <c r="AGV41" s="603"/>
      <c r="AGW41" s="603"/>
      <c r="AGX41" s="603"/>
      <c r="AGY41" s="603"/>
      <c r="AGZ41" s="603"/>
      <c r="AHA41" s="603"/>
      <c r="AHB41" s="603"/>
      <c r="AHC41" s="603"/>
      <c r="AHD41" s="603"/>
      <c r="AHE41" s="603"/>
      <c r="AHF41" s="603"/>
      <c r="AHG41" s="603"/>
      <c r="AHH41" s="603"/>
      <c r="AHI41" s="603"/>
      <c r="AHJ41" s="603"/>
      <c r="AHK41" s="603"/>
      <c r="AHL41" s="603"/>
      <c r="AHM41" s="603"/>
      <c r="AHN41" s="603"/>
      <c r="AHO41" s="603"/>
      <c r="AHP41" s="603"/>
      <c r="AHQ41" s="603"/>
      <c r="AHR41" s="603"/>
      <c r="AHS41" s="603"/>
      <c r="AHT41" s="603"/>
      <c r="AHU41" s="603"/>
      <c r="AHV41" s="603"/>
      <c r="AHW41" s="603"/>
    </row>
    <row r="42" spans="1:913" x14ac:dyDescent="0.6">
      <c r="B42" s="261" t="s">
        <v>12</v>
      </c>
      <c r="C42" s="260" t="s">
        <v>13</v>
      </c>
      <c r="D42" s="603">
        <v>464774671.75</v>
      </c>
      <c r="E42" s="603">
        <v>7426127.8100000005</v>
      </c>
      <c r="F42" s="603">
        <v>12396435.039999999</v>
      </c>
      <c r="G42" s="603">
        <v>1602487.43</v>
      </c>
      <c r="H42" s="603">
        <v>49777518.359999999</v>
      </c>
      <c r="I42" s="603">
        <v>15589961.029999999</v>
      </c>
      <c r="J42" s="603">
        <v>137838808.21000001</v>
      </c>
      <c r="K42" s="603">
        <v>11977226.640000001</v>
      </c>
      <c r="L42" s="603">
        <v>11758862.220000001</v>
      </c>
      <c r="M42" s="603">
        <v>11592430.969999997</v>
      </c>
      <c r="N42" s="603">
        <v>3886889.0400000005</v>
      </c>
      <c r="O42" s="603">
        <v>5378083.4300000006</v>
      </c>
      <c r="P42" s="603">
        <v>70745604.370000005</v>
      </c>
      <c r="Q42" s="603">
        <v>3672200.04</v>
      </c>
      <c r="R42" s="603">
        <v>2431870.08</v>
      </c>
      <c r="S42" s="603">
        <v>14619237.970000001</v>
      </c>
      <c r="T42" s="603">
        <v>15151261.25</v>
      </c>
      <c r="U42" s="603">
        <v>1789348.13</v>
      </c>
      <c r="V42" s="603">
        <v>809608.99</v>
      </c>
      <c r="W42" s="603">
        <v>583958672.24000001</v>
      </c>
      <c r="X42" s="603">
        <v>30208038.18</v>
      </c>
      <c r="Y42" s="603">
        <v>4698169.34</v>
      </c>
      <c r="Z42" s="603">
        <v>35322291.710000008</v>
      </c>
      <c r="AA42" s="603">
        <v>15435999.85</v>
      </c>
      <c r="AB42" s="603">
        <v>8930040.3499999996</v>
      </c>
      <c r="AC42" s="603">
        <v>7144666.0399999991</v>
      </c>
      <c r="AD42" s="603">
        <v>121218014.03000002</v>
      </c>
      <c r="AE42" s="603">
        <v>19690649.699999999</v>
      </c>
      <c r="AF42" s="603">
        <v>4394418.37</v>
      </c>
      <c r="AG42" s="603">
        <v>32466617.399999999</v>
      </c>
      <c r="AH42" s="603">
        <v>10443254.439999999</v>
      </c>
      <c r="AI42" s="603">
        <v>99297975.239999995</v>
      </c>
      <c r="AJ42" s="603">
        <v>25220610.57</v>
      </c>
      <c r="AK42" s="603">
        <v>4460275.0899999989</v>
      </c>
      <c r="AL42" s="603">
        <v>9684749.3099999987</v>
      </c>
      <c r="AM42" s="603">
        <v>3633200.1</v>
      </c>
      <c r="AN42" s="603">
        <v>24356466.780000001</v>
      </c>
      <c r="AO42" s="603">
        <v>25354592.969999999</v>
      </c>
      <c r="AP42" s="603">
        <v>11974415.919999998</v>
      </c>
      <c r="AQ42" s="603">
        <v>4821348.1000000006</v>
      </c>
      <c r="AR42" s="603">
        <v>3900763.26</v>
      </c>
      <c r="AS42" s="603">
        <v>2533552.4</v>
      </c>
      <c r="AT42" s="603">
        <v>3257511.5100000002</v>
      </c>
      <c r="AU42" s="603">
        <v>106773131.31</v>
      </c>
      <c r="AV42" s="603">
        <v>1362058.8699999999</v>
      </c>
      <c r="AW42" s="603">
        <v>978462.6</v>
      </c>
      <c r="AX42" s="603">
        <v>2278337.2000000002</v>
      </c>
      <c r="AY42" s="603">
        <v>6266336.5099999998</v>
      </c>
      <c r="AZ42" s="603">
        <v>8787912.3200000003</v>
      </c>
      <c r="BA42" s="603">
        <v>2110792.6799999997</v>
      </c>
      <c r="BB42" s="603">
        <v>3818169.62</v>
      </c>
      <c r="BC42" s="603">
        <v>1404043.01</v>
      </c>
      <c r="BD42" s="603">
        <v>1855196.43</v>
      </c>
      <c r="BE42" s="603">
        <v>1235384.7</v>
      </c>
      <c r="BF42" s="603">
        <v>1502117.62</v>
      </c>
      <c r="BG42" s="603">
        <v>29543095.949999999</v>
      </c>
      <c r="BH42" s="603">
        <v>5029266.3099999996</v>
      </c>
      <c r="BI42" s="603">
        <v>849402.22</v>
      </c>
      <c r="BJ42" s="603">
        <v>65755318.190000005</v>
      </c>
      <c r="BK42" s="603">
        <v>64879834.179999992</v>
      </c>
      <c r="BL42" s="603">
        <v>8052101.0700000003</v>
      </c>
      <c r="BM42" s="603">
        <v>3168036.35</v>
      </c>
      <c r="BN42" s="603">
        <v>3548099.07</v>
      </c>
      <c r="BO42" s="603">
        <v>2830478.7</v>
      </c>
      <c r="BP42" s="603">
        <v>8367676.8899999997</v>
      </c>
      <c r="BQ42" s="603">
        <v>1589738.1</v>
      </c>
      <c r="BR42" s="603">
        <v>746846.39</v>
      </c>
      <c r="BS42" s="603">
        <v>107422873.75</v>
      </c>
      <c r="BT42" s="603">
        <v>5658201.9399999995</v>
      </c>
      <c r="BU42" s="603">
        <v>1932194.72</v>
      </c>
      <c r="BV42" s="603">
        <v>4891633.63</v>
      </c>
      <c r="BW42" s="603">
        <v>3793323.0900000003</v>
      </c>
      <c r="BX42" s="603">
        <v>2761652.15</v>
      </c>
      <c r="BY42" s="603">
        <v>1670225.2500000002</v>
      </c>
      <c r="BZ42" s="603">
        <v>4803802.2100000009</v>
      </c>
      <c r="CA42" s="603">
        <v>57707023.379999995</v>
      </c>
      <c r="CB42" s="603">
        <v>5930384.2400000002</v>
      </c>
      <c r="CC42" s="603">
        <v>14513059.790000003</v>
      </c>
      <c r="CD42" s="603">
        <v>19298807.170000002</v>
      </c>
      <c r="CE42" s="603">
        <v>1996616.13</v>
      </c>
      <c r="CF42" s="603">
        <v>1954276.3399999999</v>
      </c>
      <c r="CG42" s="603">
        <v>6186843.3499999996</v>
      </c>
      <c r="CH42" s="603">
        <v>228532311.58000004</v>
      </c>
      <c r="CI42" s="603">
        <v>5736389.5</v>
      </c>
      <c r="CJ42" s="603">
        <v>25011649.119999997</v>
      </c>
      <c r="CK42" s="603">
        <v>1736697</v>
      </c>
      <c r="CL42" s="603">
        <v>2243281.5100000002</v>
      </c>
      <c r="CM42" s="603">
        <v>2012579.07</v>
      </c>
      <c r="CN42" s="603">
        <v>2354815.64</v>
      </c>
      <c r="CO42" s="603">
        <v>9265757.4499999993</v>
      </c>
      <c r="CP42" s="603">
        <v>947171</v>
      </c>
      <c r="CQ42" s="603">
        <v>2381933.0499999998</v>
      </c>
      <c r="CR42" s="603">
        <v>1412834.25</v>
      </c>
      <c r="CS42" s="603">
        <v>3530162.84</v>
      </c>
      <c r="CT42" s="603">
        <v>1852261.31</v>
      </c>
      <c r="CU42" s="603">
        <v>101433369.17999999</v>
      </c>
      <c r="CV42" s="603">
        <v>3587111.72</v>
      </c>
      <c r="CW42" s="603">
        <v>3767430.28</v>
      </c>
      <c r="CX42" s="603">
        <v>4503850.88</v>
      </c>
      <c r="CY42" s="603">
        <v>1000521.8300000001</v>
      </c>
      <c r="CZ42" s="603">
        <v>7875881.7300000004</v>
      </c>
      <c r="DA42" s="603">
        <v>3746043.6900000004</v>
      </c>
      <c r="DB42" s="603">
        <v>2447111.58</v>
      </c>
      <c r="DC42" s="603">
        <v>74751131.75</v>
      </c>
      <c r="DD42" s="603">
        <v>269376953.50999993</v>
      </c>
      <c r="DE42" s="603">
        <v>8719495.209999999</v>
      </c>
      <c r="DF42" s="603">
        <v>6895129.3499999996</v>
      </c>
      <c r="DG42" s="603">
        <v>28168062.440000001</v>
      </c>
      <c r="DH42" s="603">
        <v>43163385.790000007</v>
      </c>
      <c r="DI42" s="603">
        <v>47407280.719999999</v>
      </c>
      <c r="DJ42" s="603">
        <v>67035565.059999995</v>
      </c>
      <c r="DK42" s="603">
        <v>2051620.42</v>
      </c>
      <c r="DL42" s="603">
        <v>356464956.66000003</v>
      </c>
      <c r="DM42" s="603">
        <v>4633759.1800000006</v>
      </c>
      <c r="DN42" s="603">
        <v>4600668.7200000007</v>
      </c>
      <c r="DO42" s="603">
        <v>4884312.53</v>
      </c>
      <c r="DP42" s="603">
        <v>6920062.1200000001</v>
      </c>
      <c r="DQ42" s="603">
        <v>3202011.54</v>
      </c>
      <c r="DR42" s="603">
        <v>11552279.279999999</v>
      </c>
      <c r="DS42" s="603">
        <v>2643863</v>
      </c>
      <c r="DT42" s="603">
        <v>12940661.949999997</v>
      </c>
      <c r="DU42" s="603">
        <v>73282943.00000003</v>
      </c>
      <c r="DV42" s="603">
        <v>6210076.2699999996</v>
      </c>
      <c r="DW42" s="603">
        <v>36033039.18</v>
      </c>
      <c r="DX42" s="603">
        <v>32009703.990000006</v>
      </c>
      <c r="DY42" s="603">
        <v>5830738.2599999998</v>
      </c>
      <c r="DZ42" s="603">
        <v>14158183.5</v>
      </c>
      <c r="EA42" s="603">
        <v>10224022.260000002</v>
      </c>
      <c r="EB42" s="603">
        <v>6493391.1600000001</v>
      </c>
      <c r="EC42" s="603">
        <v>3884724.88</v>
      </c>
      <c r="ED42" s="603">
        <v>4812471.8499999996</v>
      </c>
      <c r="EE42" s="603">
        <v>19533789.719999999</v>
      </c>
      <c r="EF42" s="603">
        <v>62050018.060000002</v>
      </c>
      <c r="EG42" s="603">
        <v>53340437.090000004</v>
      </c>
      <c r="EH42" s="603">
        <v>2115467.5</v>
      </c>
      <c r="EI42" s="603">
        <v>5207068.16</v>
      </c>
      <c r="EJ42" s="603">
        <v>2670373.2000000002</v>
      </c>
      <c r="EK42" s="603">
        <v>8426144.5600000005</v>
      </c>
      <c r="EL42" s="603">
        <v>14309968.25</v>
      </c>
      <c r="EM42" s="603">
        <v>1654590.65</v>
      </c>
      <c r="EN42" s="603">
        <v>2575113.4700000002</v>
      </c>
      <c r="EO42" s="603">
        <v>131200700.51000002</v>
      </c>
      <c r="EP42" s="603">
        <v>4695560.43</v>
      </c>
      <c r="EQ42" s="603">
        <v>2943658.3499999996</v>
      </c>
      <c r="ER42" s="603">
        <v>5073230.6400000015</v>
      </c>
      <c r="ES42" s="603">
        <v>1335831.56</v>
      </c>
      <c r="ET42" s="603">
        <v>3573401.88</v>
      </c>
      <c r="EU42" s="603">
        <v>4187138.56</v>
      </c>
      <c r="EV42" s="603">
        <v>7424109.5599999996</v>
      </c>
      <c r="EW42" s="603">
        <v>1310127.3800000001</v>
      </c>
      <c r="EX42" s="603">
        <v>100323494.14999999</v>
      </c>
      <c r="EY42" s="603">
        <v>1262618.8400000001</v>
      </c>
      <c r="EZ42" s="603">
        <v>2045992.07</v>
      </c>
      <c r="FA42" s="603">
        <v>3100765.88</v>
      </c>
      <c r="FB42" s="603">
        <v>7139671.6399999997</v>
      </c>
      <c r="FC42" s="603">
        <v>5644566.6600000001</v>
      </c>
      <c r="FD42" s="603">
        <v>3415146.87</v>
      </c>
      <c r="FE42" s="603">
        <v>2842072.7</v>
      </c>
      <c r="FF42" s="603">
        <v>2192480.4</v>
      </c>
      <c r="FG42" s="603">
        <v>2095286.88</v>
      </c>
      <c r="FH42" s="603">
        <v>4334726.08</v>
      </c>
      <c r="FI42" s="603">
        <v>856189.12</v>
      </c>
      <c r="FJ42" s="603">
        <v>37846508.469999999</v>
      </c>
      <c r="FK42" s="603">
        <v>2835631.4</v>
      </c>
      <c r="FL42" s="603">
        <v>2159724.81</v>
      </c>
      <c r="FM42" s="603">
        <v>2173203.84</v>
      </c>
      <c r="FN42" s="603">
        <v>9396138.3200000003</v>
      </c>
      <c r="FO42" s="603">
        <v>3717843.85</v>
      </c>
      <c r="FP42" s="603">
        <v>1676247.22</v>
      </c>
      <c r="FQ42" s="603">
        <v>685855.57</v>
      </c>
      <c r="FR42" s="603">
        <v>114020467.67999998</v>
      </c>
      <c r="FS42" s="603">
        <v>3046621.25</v>
      </c>
      <c r="FT42" s="603">
        <v>5882797.5399999991</v>
      </c>
      <c r="FU42" s="603">
        <v>15401964.809999999</v>
      </c>
      <c r="FV42" s="603">
        <v>7907313.2199999997</v>
      </c>
      <c r="FW42" s="603">
        <v>1060778.8199999998</v>
      </c>
      <c r="FX42" s="603">
        <v>7397242.8300000001</v>
      </c>
      <c r="FY42" s="603">
        <v>4011409.86</v>
      </c>
      <c r="FZ42" s="603">
        <v>3043213.9599999995</v>
      </c>
      <c r="GA42" s="603">
        <v>5055056.68</v>
      </c>
      <c r="GB42" s="603">
        <v>8383028.3499999996</v>
      </c>
      <c r="GC42" s="603">
        <v>2735028.6</v>
      </c>
      <c r="GD42" s="603">
        <v>19402015</v>
      </c>
      <c r="GE42" s="603">
        <v>2681368</v>
      </c>
      <c r="GF42" s="603">
        <v>61736497.219999999</v>
      </c>
      <c r="GG42" s="603">
        <v>2836003.2199999997</v>
      </c>
      <c r="GH42" s="603">
        <v>1981649.77</v>
      </c>
      <c r="GI42" s="603">
        <v>10878490.5</v>
      </c>
      <c r="GJ42" s="603">
        <v>4016008.25</v>
      </c>
      <c r="GK42" s="603">
        <v>2738374.64</v>
      </c>
      <c r="GL42" s="603">
        <v>4561025.88</v>
      </c>
      <c r="GM42" s="603">
        <v>18988027.169999998</v>
      </c>
      <c r="GN42" s="603">
        <v>2453957.2199999997</v>
      </c>
      <c r="GO42" s="603">
        <v>1755732.46</v>
      </c>
      <c r="GP42" s="603">
        <v>1770394.1600000001</v>
      </c>
      <c r="GQ42" s="603">
        <v>1368424.72</v>
      </c>
      <c r="GR42" s="603">
        <v>50519743.300000004</v>
      </c>
      <c r="GS42" s="603">
        <v>8990533.1600000001</v>
      </c>
      <c r="GT42" s="603">
        <v>2033069.96</v>
      </c>
      <c r="GU42" s="603">
        <v>12518318.639999999</v>
      </c>
      <c r="GV42" s="603">
        <v>469275.47</v>
      </c>
      <c r="GW42" s="603">
        <v>6550383.7800000003</v>
      </c>
      <c r="GX42" s="603">
        <v>5114594.8</v>
      </c>
      <c r="GY42" s="603">
        <v>2064865.06</v>
      </c>
      <c r="GZ42" s="603">
        <v>82926633.379999995</v>
      </c>
      <c r="HA42" s="603">
        <v>9204655.1300000008</v>
      </c>
      <c r="HB42" s="603">
        <v>12015672.469999997</v>
      </c>
      <c r="HC42" s="603">
        <v>7201429.3700000001</v>
      </c>
      <c r="HD42" s="603">
        <v>398586024.25</v>
      </c>
      <c r="HE42" s="603">
        <v>52499216.690000005</v>
      </c>
      <c r="HF42" s="603">
        <v>109636770.08000001</v>
      </c>
      <c r="HG42" s="603">
        <v>20155425.879999999</v>
      </c>
      <c r="HH42" s="603">
        <v>20101246.679999996</v>
      </c>
      <c r="HI42" s="603">
        <v>67406044.260000005</v>
      </c>
      <c r="HJ42" s="603">
        <v>2230438.25</v>
      </c>
      <c r="HK42" s="603">
        <v>18915286</v>
      </c>
      <c r="HL42" s="603">
        <v>132891898.51000001</v>
      </c>
      <c r="HM42" s="603">
        <v>6146277.46</v>
      </c>
      <c r="HN42" s="603">
        <v>33901867.190000005</v>
      </c>
      <c r="HO42" s="603">
        <v>6900531.7299999995</v>
      </c>
      <c r="HP42" s="603">
        <v>6896383.0199999996</v>
      </c>
      <c r="HQ42" s="603">
        <v>5105797.25</v>
      </c>
      <c r="HR42" s="603">
        <v>9409749.5800000001</v>
      </c>
      <c r="HS42" s="603">
        <v>6828580.4699999997</v>
      </c>
      <c r="HT42" s="603">
        <v>159456267.5</v>
      </c>
      <c r="HU42" s="603">
        <v>37120449.119999997</v>
      </c>
      <c r="HV42" s="603">
        <v>4212079.0599999996</v>
      </c>
      <c r="HW42" s="603">
        <v>4431532.1499999994</v>
      </c>
      <c r="HX42" s="603">
        <v>3153952.97</v>
      </c>
      <c r="HY42" s="603">
        <v>1697585.55</v>
      </c>
      <c r="HZ42" s="603">
        <v>25274548.149999999</v>
      </c>
      <c r="IA42" s="603">
        <v>4557951.78</v>
      </c>
      <c r="IB42" s="603">
        <v>3054545</v>
      </c>
      <c r="IC42" s="603">
        <v>4946589.26</v>
      </c>
      <c r="ID42" s="603">
        <v>5365209.2399999993</v>
      </c>
      <c r="IE42" s="603">
        <v>14038861.74</v>
      </c>
      <c r="IF42" s="603">
        <v>998965</v>
      </c>
      <c r="IG42" s="603">
        <v>6562702.6900000004</v>
      </c>
      <c r="IH42" s="603">
        <v>1733221.03</v>
      </c>
      <c r="II42" s="603">
        <v>2020393.8499999999</v>
      </c>
      <c r="IJ42" s="603">
        <v>118278934.31999999</v>
      </c>
      <c r="IK42" s="603">
        <v>15741195.289999999</v>
      </c>
      <c r="IL42" s="603">
        <v>10205107.139999999</v>
      </c>
      <c r="IM42" s="603">
        <v>9634370.6699999999</v>
      </c>
      <c r="IN42" s="603">
        <v>12331752.77</v>
      </c>
      <c r="IO42" s="603">
        <v>24986583.530000005</v>
      </c>
      <c r="IP42" s="603">
        <v>2354816.5</v>
      </c>
      <c r="IQ42" s="603">
        <v>650088</v>
      </c>
      <c r="IR42" s="603">
        <v>1537324</v>
      </c>
      <c r="IS42" s="603">
        <v>3655950.28</v>
      </c>
      <c r="IT42" s="603">
        <v>2983150.05</v>
      </c>
      <c r="IU42" s="603">
        <v>235426565.97</v>
      </c>
      <c r="IV42" s="603">
        <v>52294401.509999998</v>
      </c>
      <c r="IW42" s="603">
        <v>15078150.17</v>
      </c>
      <c r="IX42" s="603">
        <v>28683209.480000004</v>
      </c>
      <c r="IY42" s="603">
        <v>5346198.75</v>
      </c>
      <c r="IZ42" s="603">
        <v>2264938.3200000003</v>
      </c>
      <c r="JA42" s="603">
        <v>1996460.7299999997</v>
      </c>
      <c r="JB42" s="603">
        <v>746606.54</v>
      </c>
      <c r="JC42" s="603">
        <v>6997035.0899999999</v>
      </c>
      <c r="JD42" s="603">
        <v>5065483.68</v>
      </c>
      <c r="JE42" s="603">
        <v>6907634.9900000002</v>
      </c>
      <c r="JF42" s="603">
        <v>3148093.5</v>
      </c>
      <c r="JG42" s="603">
        <v>58950733.789999999</v>
      </c>
      <c r="JH42" s="603">
        <v>22346156.800000001</v>
      </c>
      <c r="JI42" s="603">
        <v>1946548.81</v>
      </c>
      <c r="JJ42" s="603">
        <v>1140760.5</v>
      </c>
      <c r="JK42" s="603">
        <v>3379528.2199999997</v>
      </c>
      <c r="JL42" s="603">
        <v>1474204</v>
      </c>
      <c r="JM42" s="603">
        <v>52490637.770000011</v>
      </c>
      <c r="JN42" s="603">
        <v>1909900.89</v>
      </c>
      <c r="JO42" s="603">
        <v>3386145.76</v>
      </c>
      <c r="JP42" s="603">
        <v>13232875.18</v>
      </c>
      <c r="JQ42" s="603">
        <v>2459064.5</v>
      </c>
      <c r="JR42" s="603">
        <v>12313862.560000001</v>
      </c>
      <c r="JS42" s="603">
        <v>1402477.43</v>
      </c>
      <c r="JT42" s="603">
        <v>160519512.16</v>
      </c>
      <c r="JU42" s="603">
        <v>71133467.269999996</v>
      </c>
      <c r="JV42" s="603">
        <v>18232871.419999998</v>
      </c>
      <c r="JW42" s="603">
        <v>5283044.8599999994</v>
      </c>
      <c r="JX42" s="603">
        <v>6309553.1299999999</v>
      </c>
      <c r="JY42" s="603">
        <v>1782014.96</v>
      </c>
      <c r="JZ42" s="603">
        <v>25728911.440000001</v>
      </c>
      <c r="KA42" s="603">
        <v>33276261.849999998</v>
      </c>
      <c r="KB42" s="603">
        <v>17904150.170000002</v>
      </c>
      <c r="KC42" s="603">
        <v>10350142.219999999</v>
      </c>
      <c r="KD42" s="603">
        <v>7652859.3399999999</v>
      </c>
      <c r="KE42" s="603">
        <v>5300493.7000000011</v>
      </c>
      <c r="KF42" s="603">
        <v>3321234.56</v>
      </c>
      <c r="KG42" s="603">
        <v>916270.29</v>
      </c>
      <c r="KH42" s="603">
        <v>2960020.7900000005</v>
      </c>
      <c r="KI42" s="603">
        <v>1700521.1500000001</v>
      </c>
      <c r="KJ42" s="603">
        <v>232199593.35999998</v>
      </c>
      <c r="KK42" s="603">
        <v>14987856.35</v>
      </c>
      <c r="KL42" s="603">
        <v>8911964.2299999986</v>
      </c>
      <c r="KM42" s="603">
        <v>15355045.139999999</v>
      </c>
      <c r="KN42" s="603">
        <v>8572478.8699999992</v>
      </c>
      <c r="KO42" s="603">
        <v>26129962.859999999</v>
      </c>
      <c r="KP42" s="603">
        <v>59169601.390000001</v>
      </c>
      <c r="KQ42" s="603">
        <v>12308845.27</v>
      </c>
      <c r="KR42" s="603">
        <v>14660429.73</v>
      </c>
      <c r="KS42" s="603">
        <v>83139157.189999998</v>
      </c>
      <c r="KT42" s="603">
        <v>7752176.629999999</v>
      </c>
      <c r="KU42" s="603">
        <v>13702384.52</v>
      </c>
      <c r="KV42" s="603">
        <v>42583209.109999999</v>
      </c>
      <c r="KW42" s="603">
        <v>4857252.66</v>
      </c>
      <c r="KX42" s="603">
        <v>18925954.340000004</v>
      </c>
      <c r="KY42" s="603">
        <v>189481877.78999999</v>
      </c>
      <c r="KZ42" s="603">
        <v>16973430.66</v>
      </c>
      <c r="LA42" s="603">
        <v>133808934.36</v>
      </c>
      <c r="LB42" s="603">
        <v>22349205.190000001</v>
      </c>
      <c r="LC42" s="603">
        <v>1651102.09</v>
      </c>
      <c r="LD42" s="603">
        <v>14895637.93</v>
      </c>
      <c r="LE42" s="603">
        <v>6714727.2400000002</v>
      </c>
      <c r="LF42" s="603">
        <v>5080400.0200000005</v>
      </c>
      <c r="LG42" s="603">
        <v>2275406.0300000003</v>
      </c>
      <c r="LH42" s="603">
        <v>9179412.9700000007</v>
      </c>
      <c r="LI42" s="603">
        <v>199758483.83000001</v>
      </c>
      <c r="LJ42" s="603">
        <v>56355856.049999997</v>
      </c>
      <c r="LK42" s="603">
        <v>41979801.280000001</v>
      </c>
      <c r="LL42" s="603">
        <v>96219574.329999998</v>
      </c>
      <c r="LM42" s="603">
        <v>15141761.370000001</v>
      </c>
      <c r="LN42" s="603">
        <v>8800187.2200000007</v>
      </c>
      <c r="LO42" s="603">
        <v>15201707.879999999</v>
      </c>
      <c r="LP42" s="603">
        <v>10645820.209999999</v>
      </c>
      <c r="LQ42" s="603">
        <v>1214085.68</v>
      </c>
      <c r="LR42" s="603">
        <v>8148604.4900000002</v>
      </c>
      <c r="LS42" s="603">
        <v>15655949.200000001</v>
      </c>
      <c r="LT42" s="603">
        <v>54581216.550000004</v>
      </c>
      <c r="LU42" s="603">
        <v>7118148.7599999998</v>
      </c>
      <c r="LV42" s="603">
        <v>2834494.4899999998</v>
      </c>
      <c r="LW42" s="603">
        <v>164546519.19999999</v>
      </c>
      <c r="LX42" s="603">
        <v>126089632.88</v>
      </c>
      <c r="LY42" s="603">
        <v>195262149.33000001</v>
      </c>
      <c r="LZ42" s="603">
        <v>41061495.039999999</v>
      </c>
      <c r="MA42" s="603">
        <v>11429296.510000002</v>
      </c>
      <c r="MB42" s="603">
        <v>17197029.399999999</v>
      </c>
      <c r="MC42" s="603">
        <v>8307520.0899999999</v>
      </c>
      <c r="MD42" s="603">
        <v>8500862.2899999991</v>
      </c>
      <c r="ME42" s="603">
        <v>6434230.0700000003</v>
      </c>
      <c r="MF42" s="603">
        <v>15475526.84</v>
      </c>
      <c r="MG42" s="603">
        <v>29505555.23</v>
      </c>
      <c r="MH42" s="603">
        <v>4386502.75</v>
      </c>
      <c r="MI42" s="603">
        <v>331269668.14999992</v>
      </c>
      <c r="MJ42" s="603">
        <v>6770850.1899999995</v>
      </c>
      <c r="MK42" s="603">
        <v>3451500.43</v>
      </c>
      <c r="ML42" s="603">
        <v>4087861.5</v>
      </c>
      <c r="MM42" s="603">
        <v>2624218.3400000003</v>
      </c>
      <c r="MN42" s="603">
        <v>5574432.4699999997</v>
      </c>
      <c r="MO42" s="603">
        <v>7035640.7400000002</v>
      </c>
      <c r="MP42" s="603">
        <v>4452535</v>
      </c>
      <c r="MQ42" s="603">
        <v>8226890.5</v>
      </c>
      <c r="MR42" s="603">
        <v>3062835.6399999997</v>
      </c>
      <c r="MS42" s="603">
        <v>6101232.7400000002</v>
      </c>
      <c r="MT42" s="603">
        <v>5244671.46</v>
      </c>
      <c r="MU42" s="603">
        <v>198165405.34</v>
      </c>
      <c r="MV42" s="603">
        <v>42476021.620000005</v>
      </c>
      <c r="MW42" s="603">
        <v>8635206.25</v>
      </c>
      <c r="MX42" s="603">
        <v>73244978.609999999</v>
      </c>
      <c r="MY42" s="603">
        <v>17318464</v>
      </c>
      <c r="MZ42" s="603">
        <v>8653112.8499999996</v>
      </c>
      <c r="NA42" s="603">
        <v>30970824</v>
      </c>
      <c r="NB42" s="603">
        <v>32592381.900000002</v>
      </c>
      <c r="NC42" s="603">
        <v>60040170.670000002</v>
      </c>
      <c r="ND42" s="603">
        <v>1391321.3</v>
      </c>
      <c r="NE42" s="603">
        <v>1548431.07</v>
      </c>
      <c r="NF42" s="603">
        <v>349109693.45000011</v>
      </c>
      <c r="NG42" s="603">
        <v>72051344.88000001</v>
      </c>
      <c r="NH42" s="603">
        <v>10385863.42</v>
      </c>
      <c r="NI42" s="603">
        <v>142436213.25</v>
      </c>
      <c r="NJ42" s="603">
        <v>7392901.9900000002</v>
      </c>
      <c r="NK42" s="603">
        <v>22793990.68</v>
      </c>
      <c r="NL42" s="603">
        <v>67992270.039999992</v>
      </c>
      <c r="NM42" s="603">
        <v>54967901.420000002</v>
      </c>
      <c r="NN42" s="603">
        <v>715275</v>
      </c>
      <c r="NO42" s="603">
        <v>8067654.4500000002</v>
      </c>
      <c r="NP42" s="603">
        <v>14627214.5</v>
      </c>
      <c r="NQ42" s="603">
        <v>6527054.46</v>
      </c>
      <c r="NR42" s="603">
        <v>85177297.210000008</v>
      </c>
      <c r="NS42" s="603">
        <v>24968265.710000001</v>
      </c>
      <c r="NT42" s="603">
        <v>5388393.3499999996</v>
      </c>
      <c r="NU42" s="603">
        <v>5643672.2199999997</v>
      </c>
      <c r="NV42" s="603">
        <v>4340498.8</v>
      </c>
      <c r="NW42" s="603">
        <v>1951284.03</v>
      </c>
      <c r="NX42" s="603">
        <v>3701915.9099999997</v>
      </c>
      <c r="NY42" s="603">
        <v>276742767.44</v>
      </c>
      <c r="NZ42" s="603">
        <v>53095048.940000013</v>
      </c>
      <c r="OA42" s="603">
        <v>12142272.639999999</v>
      </c>
      <c r="OB42" s="603">
        <v>2700721.4</v>
      </c>
      <c r="OC42" s="603">
        <v>4072956.93</v>
      </c>
      <c r="OD42" s="603">
        <v>8061934.459999999</v>
      </c>
      <c r="OE42" s="603">
        <v>3165593.31</v>
      </c>
      <c r="OF42" s="603">
        <v>340068670.41999996</v>
      </c>
      <c r="OG42" s="603">
        <v>38959427.069999993</v>
      </c>
      <c r="OH42" s="603">
        <v>15332707.620000001</v>
      </c>
      <c r="OI42" s="603">
        <v>81605046.280000001</v>
      </c>
      <c r="OJ42" s="603">
        <v>10065314.090000002</v>
      </c>
      <c r="OK42" s="603">
        <v>13048128.660000002</v>
      </c>
      <c r="OL42" s="603">
        <v>24669228.920000002</v>
      </c>
      <c r="OM42" s="603">
        <v>12840397.709999999</v>
      </c>
      <c r="ON42" s="603">
        <v>9780276.7700000014</v>
      </c>
      <c r="OO42" s="603">
        <v>301628411.64000005</v>
      </c>
      <c r="OP42" s="603">
        <v>62527766.81000001</v>
      </c>
      <c r="OQ42" s="603">
        <v>76425528.88000001</v>
      </c>
      <c r="OR42" s="603">
        <v>24855286.080000002</v>
      </c>
      <c r="OS42" s="603">
        <v>7721893.3499999996</v>
      </c>
      <c r="OT42" s="603">
        <v>2487531.46</v>
      </c>
      <c r="OU42" s="603">
        <v>89398400.310000002</v>
      </c>
      <c r="OV42" s="603">
        <v>3433699.23</v>
      </c>
      <c r="OW42" s="603">
        <v>6510767.5099999998</v>
      </c>
      <c r="OX42" s="603">
        <v>9632473.5999999996</v>
      </c>
      <c r="OY42" s="603">
        <v>11559577.129999999</v>
      </c>
      <c r="OZ42" s="603">
        <v>45793527.490000002</v>
      </c>
      <c r="PA42" s="603">
        <v>5599686.7799999993</v>
      </c>
      <c r="PB42" s="603">
        <v>2483381.3199999998</v>
      </c>
      <c r="PC42" s="603">
        <v>5936963.7699999996</v>
      </c>
      <c r="PD42" s="603">
        <v>101302103.88</v>
      </c>
      <c r="PE42" s="603">
        <v>4869263.5200000005</v>
      </c>
      <c r="PF42" s="603">
        <v>7385732.9400000004</v>
      </c>
      <c r="PG42" s="603">
        <v>1307985.2</v>
      </c>
      <c r="PH42" s="603">
        <v>3662212.78</v>
      </c>
      <c r="PI42" s="603">
        <v>20364309.119999997</v>
      </c>
      <c r="PJ42" s="603">
        <v>2823271.52</v>
      </c>
      <c r="PK42" s="603">
        <v>2149672.4900000002</v>
      </c>
      <c r="PL42" s="603">
        <v>8933300.7400000002</v>
      </c>
      <c r="PM42" s="603">
        <v>4977427.55</v>
      </c>
      <c r="PN42" s="603">
        <v>2344589.62</v>
      </c>
      <c r="PO42" s="603">
        <v>14992420.75</v>
      </c>
      <c r="PP42" s="603">
        <v>1602593.32</v>
      </c>
      <c r="PQ42" s="603">
        <v>24155056.23</v>
      </c>
      <c r="PR42" s="603">
        <v>6588318</v>
      </c>
      <c r="PS42" s="603">
        <v>1030386.41</v>
      </c>
      <c r="PT42" s="603">
        <v>2772795.8200000003</v>
      </c>
      <c r="PU42" s="603">
        <v>1852330.01</v>
      </c>
      <c r="PV42" s="603">
        <v>523130871.16999996</v>
      </c>
      <c r="PW42" s="603">
        <v>4653369.5600000005</v>
      </c>
      <c r="PX42" s="603">
        <v>4460011.49</v>
      </c>
      <c r="PY42" s="603">
        <v>3376354.67</v>
      </c>
      <c r="PZ42" s="603">
        <v>59893562.030000009</v>
      </c>
      <c r="QA42" s="603">
        <v>31084810.02</v>
      </c>
      <c r="QB42" s="603">
        <v>17617664.239999998</v>
      </c>
      <c r="QC42" s="603">
        <v>3253306.81</v>
      </c>
      <c r="QD42" s="603">
        <v>20465577.59</v>
      </c>
      <c r="QE42" s="603">
        <v>3594977.62</v>
      </c>
      <c r="QF42" s="603">
        <v>15756378.08</v>
      </c>
      <c r="QG42" s="603">
        <v>2139545.81</v>
      </c>
      <c r="QH42" s="603">
        <v>1583330.58</v>
      </c>
      <c r="QI42" s="603">
        <v>4088629.07</v>
      </c>
      <c r="QJ42" s="603">
        <v>3487515.31</v>
      </c>
      <c r="QK42" s="603">
        <v>9388165.4700000007</v>
      </c>
      <c r="QL42" s="603">
        <v>2573753.75</v>
      </c>
      <c r="QM42" s="603">
        <v>4523319.45</v>
      </c>
      <c r="QN42" s="603">
        <v>1494491.01</v>
      </c>
      <c r="QO42" s="603">
        <v>18339113.050000001</v>
      </c>
      <c r="QP42" s="603">
        <v>26374829.189999998</v>
      </c>
      <c r="QQ42" s="603">
        <v>2352733.5999999996</v>
      </c>
      <c r="QR42" s="603">
        <v>638420</v>
      </c>
      <c r="QS42" s="603">
        <v>751825.3</v>
      </c>
      <c r="QT42" s="603">
        <v>791690.07</v>
      </c>
      <c r="QU42" s="603">
        <v>986780.33000000007</v>
      </c>
      <c r="QV42" s="603">
        <v>155458136.37</v>
      </c>
      <c r="QW42" s="603">
        <v>1078922.75</v>
      </c>
      <c r="QX42" s="603">
        <v>10994918.01</v>
      </c>
      <c r="QY42" s="603">
        <v>1455900.1</v>
      </c>
      <c r="QZ42" s="603">
        <v>12460342.680000002</v>
      </c>
      <c r="RA42" s="603">
        <v>10650360.689999999</v>
      </c>
      <c r="RB42" s="603">
        <v>1370422.5</v>
      </c>
      <c r="RC42" s="603">
        <v>7855255.6400000006</v>
      </c>
      <c r="RD42" s="603">
        <v>11834813.160000002</v>
      </c>
      <c r="RE42" s="603">
        <v>2297983.3899999997</v>
      </c>
      <c r="RF42" s="603">
        <v>1567141.24</v>
      </c>
      <c r="RG42" s="603">
        <v>1293546</v>
      </c>
      <c r="RH42" s="603">
        <v>939475.3</v>
      </c>
      <c r="RI42" s="603">
        <v>170587976.28</v>
      </c>
      <c r="RJ42" s="603">
        <v>13347244.91</v>
      </c>
      <c r="RK42" s="603">
        <v>4723672.9499999993</v>
      </c>
      <c r="RL42" s="603">
        <v>6187319.9500000002</v>
      </c>
      <c r="RM42" s="603">
        <v>4355513.7799999993</v>
      </c>
      <c r="RN42" s="603">
        <v>7806965.21</v>
      </c>
      <c r="RO42" s="603">
        <v>77442042.649999991</v>
      </c>
      <c r="RP42" s="603">
        <v>4546024.9799999995</v>
      </c>
      <c r="RQ42" s="603">
        <v>4509471.8500000006</v>
      </c>
      <c r="RR42" s="603">
        <v>22251357.540000003</v>
      </c>
      <c r="RS42" s="603">
        <v>14172797.74</v>
      </c>
      <c r="RT42" s="603">
        <v>2111688</v>
      </c>
      <c r="RU42" s="603">
        <v>26564309.449999999</v>
      </c>
      <c r="RV42" s="603">
        <v>7316715.2899999991</v>
      </c>
      <c r="RW42" s="603">
        <v>986346.2</v>
      </c>
      <c r="RX42" s="603">
        <v>2675155.4900000002</v>
      </c>
      <c r="RY42" s="603">
        <v>2653787.34</v>
      </c>
      <c r="RZ42" s="603">
        <v>1602314.69</v>
      </c>
      <c r="SA42" s="603">
        <v>4772986</v>
      </c>
      <c r="SB42" s="603">
        <v>3648507.83</v>
      </c>
      <c r="SC42" s="603">
        <v>99809198.320000008</v>
      </c>
      <c r="SD42" s="603">
        <v>4430524.4399999985</v>
      </c>
      <c r="SE42" s="603">
        <v>2346257.17</v>
      </c>
      <c r="SF42" s="603">
        <v>5203997.91</v>
      </c>
      <c r="SG42" s="603">
        <v>3137823.2600000002</v>
      </c>
      <c r="SH42" s="603">
        <v>8247064.9299999997</v>
      </c>
      <c r="SI42" s="603">
        <v>3341725</v>
      </c>
      <c r="SJ42" s="603">
        <v>26529765.82</v>
      </c>
      <c r="SK42" s="603">
        <v>13416676.379999999</v>
      </c>
      <c r="SL42" s="603">
        <v>34002578.490000002</v>
      </c>
      <c r="SM42" s="603">
        <v>17932945.98</v>
      </c>
      <c r="SN42" s="603">
        <v>1336148.5</v>
      </c>
      <c r="SO42" s="603">
        <v>35288534.090000004</v>
      </c>
      <c r="SP42" s="603">
        <v>6424041.0199999996</v>
      </c>
      <c r="SQ42" s="603">
        <v>3204119.14</v>
      </c>
      <c r="SR42" s="603">
        <v>22817725.280000001</v>
      </c>
      <c r="SS42" s="603">
        <v>3137707</v>
      </c>
      <c r="ST42" s="603">
        <v>6293712.7500000009</v>
      </c>
      <c r="SU42" s="603">
        <v>3927981.46</v>
      </c>
      <c r="SV42" s="603">
        <v>3082031.4799999995</v>
      </c>
      <c r="SW42" s="603">
        <v>120805221.50999998</v>
      </c>
      <c r="SX42" s="603">
        <v>2363612.02</v>
      </c>
      <c r="SY42" s="603">
        <v>13031780.309999999</v>
      </c>
      <c r="SZ42" s="603">
        <v>6213202.6199999992</v>
      </c>
      <c r="TA42" s="603">
        <v>1696378.73</v>
      </c>
      <c r="TB42" s="603">
        <v>2609370.8100000005</v>
      </c>
      <c r="TC42" s="603">
        <v>11950423.41</v>
      </c>
      <c r="TD42" s="603">
        <v>18986078.349999998</v>
      </c>
      <c r="TE42" s="603">
        <v>1986025.5999999999</v>
      </c>
      <c r="TF42" s="603">
        <v>2774454.57</v>
      </c>
      <c r="TG42" s="603">
        <v>1936060.65</v>
      </c>
      <c r="TH42" s="603">
        <v>11315601.199999999</v>
      </c>
      <c r="TI42" s="603">
        <v>2277846.63</v>
      </c>
      <c r="TJ42" s="603">
        <v>2284258.67</v>
      </c>
      <c r="TK42" s="603">
        <v>168987263.70999998</v>
      </c>
      <c r="TL42" s="603">
        <v>2943101.85</v>
      </c>
      <c r="TM42" s="603">
        <v>1119202.01</v>
      </c>
      <c r="TN42" s="603">
        <v>34732657.020000003</v>
      </c>
      <c r="TO42" s="603">
        <v>17150840.25</v>
      </c>
      <c r="TP42" s="603">
        <v>4989863.5199999996</v>
      </c>
      <c r="TQ42" s="603">
        <v>1314394.5900000001</v>
      </c>
      <c r="TR42" s="603">
        <v>40671753.43</v>
      </c>
      <c r="TS42" s="603">
        <v>4304344.8100000005</v>
      </c>
      <c r="TT42" s="603">
        <v>7504022.2699999996</v>
      </c>
      <c r="TU42" s="603">
        <v>5428415.2700000005</v>
      </c>
      <c r="TV42" s="603">
        <v>3039502.7300000004</v>
      </c>
      <c r="TW42" s="603">
        <v>1769396.1099999999</v>
      </c>
      <c r="TX42" s="603">
        <v>4239607.54</v>
      </c>
      <c r="TY42" s="603">
        <v>4925774.0599999996</v>
      </c>
      <c r="TZ42" s="603">
        <v>2930721.96</v>
      </c>
      <c r="UA42" s="603">
        <v>49377744.760000005</v>
      </c>
      <c r="UB42" s="603">
        <v>2611481.88</v>
      </c>
      <c r="UC42" s="603">
        <v>142639141.16000003</v>
      </c>
      <c r="UD42" s="603">
        <v>13998831.4</v>
      </c>
      <c r="UE42" s="603">
        <v>2819222.29</v>
      </c>
      <c r="UF42" s="603">
        <v>3418532.93</v>
      </c>
      <c r="UG42" s="603">
        <v>73242216.389999986</v>
      </c>
      <c r="UH42" s="603">
        <v>3004373.54</v>
      </c>
      <c r="UI42" s="603">
        <v>1370657.37</v>
      </c>
      <c r="UJ42" s="603">
        <v>1947164.36</v>
      </c>
      <c r="UK42" s="603">
        <v>5456028.4900000002</v>
      </c>
      <c r="UL42" s="603">
        <v>78931721.88000001</v>
      </c>
      <c r="UM42" s="603">
        <v>3683185.43</v>
      </c>
      <c r="UN42" s="603">
        <v>2558775.9300000002</v>
      </c>
      <c r="UO42" s="603">
        <v>6882556.7300000004</v>
      </c>
      <c r="UP42" s="603">
        <v>2452261.04</v>
      </c>
      <c r="UQ42" s="603">
        <v>2574201.65</v>
      </c>
      <c r="UR42" s="603">
        <v>355035335.96000004</v>
      </c>
      <c r="US42" s="603">
        <v>3774376.49</v>
      </c>
      <c r="UT42" s="603">
        <v>3041304.5799999996</v>
      </c>
      <c r="UU42" s="603">
        <v>30511813.720000003</v>
      </c>
      <c r="UV42" s="603">
        <v>1996424.07</v>
      </c>
      <c r="UW42" s="603">
        <v>3844383.29</v>
      </c>
      <c r="UX42" s="603">
        <v>16533872.65</v>
      </c>
      <c r="UY42" s="603">
        <v>1777454.65</v>
      </c>
      <c r="UZ42" s="603">
        <v>2425157.5500000003</v>
      </c>
      <c r="VA42" s="603">
        <v>2837154</v>
      </c>
      <c r="VB42" s="603">
        <v>5243799.7300000004</v>
      </c>
      <c r="VC42" s="603">
        <v>11703187.120000001</v>
      </c>
      <c r="VD42" s="603">
        <v>8369107.4100000001</v>
      </c>
      <c r="VE42" s="603">
        <v>10379884.68</v>
      </c>
      <c r="VF42" s="603">
        <v>2781539.97</v>
      </c>
      <c r="VG42" s="603">
        <v>2316750.5</v>
      </c>
      <c r="VH42" s="603">
        <v>1063125.19</v>
      </c>
      <c r="VI42" s="603">
        <v>1824660.45</v>
      </c>
      <c r="VJ42" s="603">
        <v>15188126.670000002</v>
      </c>
      <c r="VK42" s="603">
        <v>1563346.94</v>
      </c>
      <c r="VL42" s="603">
        <v>1468123.9000000001</v>
      </c>
      <c r="VM42" s="603">
        <v>2230230.21</v>
      </c>
      <c r="VN42" s="603">
        <v>79905182.739999995</v>
      </c>
      <c r="VO42" s="603">
        <v>1620446.73</v>
      </c>
      <c r="VP42" s="603">
        <v>2356031.7200000002</v>
      </c>
      <c r="VQ42" s="603">
        <v>6542629.9900000002</v>
      </c>
      <c r="VR42" s="603">
        <v>18114253.440000001</v>
      </c>
      <c r="VS42" s="603">
        <v>8109788.5899999999</v>
      </c>
      <c r="VT42" s="603">
        <v>6237198.5499999998</v>
      </c>
      <c r="VU42" s="603">
        <v>3134732.0200000005</v>
      </c>
      <c r="VV42" s="603">
        <v>7228810.21</v>
      </c>
      <c r="VW42" s="603">
        <v>33930307.950000003</v>
      </c>
      <c r="VX42" s="603">
        <v>4561442.92</v>
      </c>
      <c r="VY42" s="603">
        <v>15517471.140000001</v>
      </c>
      <c r="VZ42" s="603">
        <v>2474494.42</v>
      </c>
      <c r="WA42" s="603">
        <v>1589536.78</v>
      </c>
      <c r="WB42" s="603">
        <v>3142184.27</v>
      </c>
      <c r="WC42" s="603">
        <v>549851384.8499999</v>
      </c>
      <c r="WD42" s="603">
        <v>9368334.9499999993</v>
      </c>
      <c r="WE42" s="603">
        <v>6112212.8899999997</v>
      </c>
      <c r="WF42" s="603">
        <v>43906603.969999999</v>
      </c>
      <c r="WG42" s="603">
        <v>2800058.51</v>
      </c>
      <c r="WH42" s="603">
        <v>4736893.78</v>
      </c>
      <c r="WI42" s="603">
        <v>24738746.66</v>
      </c>
      <c r="WJ42" s="603">
        <v>11016724</v>
      </c>
      <c r="WK42" s="603">
        <v>4898377.1499999994</v>
      </c>
      <c r="WL42" s="603">
        <v>9137436.8699999992</v>
      </c>
      <c r="WM42" s="603">
        <v>5143353.42</v>
      </c>
      <c r="WN42" s="603">
        <v>28000384.730000004</v>
      </c>
      <c r="WO42" s="603">
        <v>4974524.1400000006</v>
      </c>
      <c r="WP42" s="603">
        <v>57258842.25</v>
      </c>
      <c r="WQ42" s="603">
        <v>37489301.380000003</v>
      </c>
      <c r="WR42" s="603">
        <v>13691969.960000001</v>
      </c>
      <c r="WS42" s="603">
        <v>12695836.92</v>
      </c>
      <c r="WT42" s="603">
        <v>15715080.079999998</v>
      </c>
      <c r="WU42" s="603">
        <v>2215939.15</v>
      </c>
      <c r="WV42" s="603">
        <v>9728073.0999999996</v>
      </c>
      <c r="WW42" s="603">
        <v>62563157.670000002</v>
      </c>
      <c r="WX42" s="603">
        <v>4388118.75</v>
      </c>
      <c r="WY42" s="603">
        <v>2968201.94</v>
      </c>
      <c r="WZ42" s="603">
        <v>2371959.88</v>
      </c>
      <c r="XA42" s="603">
        <v>3999069.6</v>
      </c>
      <c r="XB42" s="603">
        <v>4109023.19</v>
      </c>
      <c r="XC42" s="603">
        <v>3377305.7600000002</v>
      </c>
      <c r="XD42" s="603">
        <v>1825314.9</v>
      </c>
      <c r="XE42" s="603">
        <v>40720133.75</v>
      </c>
      <c r="XF42" s="603">
        <v>2941505.47</v>
      </c>
      <c r="XG42" s="603">
        <v>2297458.08</v>
      </c>
      <c r="XH42" s="603">
        <v>2557042.67</v>
      </c>
      <c r="XI42" s="603">
        <v>1007338.75</v>
      </c>
      <c r="XJ42" s="603">
        <v>186454656.09</v>
      </c>
      <c r="XK42" s="603">
        <v>12264332.189999999</v>
      </c>
      <c r="XL42" s="603">
        <v>8366737.1999999993</v>
      </c>
      <c r="XM42" s="603">
        <v>39779413.609999999</v>
      </c>
      <c r="XN42" s="603">
        <v>6851784.1699999999</v>
      </c>
      <c r="XO42" s="603">
        <v>9015235.8499999996</v>
      </c>
      <c r="XP42" s="603">
        <v>11573042.57</v>
      </c>
      <c r="XQ42" s="603">
        <v>6711308.4299999997</v>
      </c>
      <c r="XR42" s="603">
        <v>5092028.3</v>
      </c>
      <c r="XS42" s="603">
        <v>16278645.24</v>
      </c>
      <c r="XT42" s="603">
        <v>10640464.529999999</v>
      </c>
      <c r="XU42" s="603">
        <v>3218607.6999999997</v>
      </c>
      <c r="XV42" s="603">
        <v>2326733.92</v>
      </c>
      <c r="XW42" s="603">
        <v>3668313.51</v>
      </c>
      <c r="XX42" s="603">
        <v>3917038.99</v>
      </c>
      <c r="XY42" s="603">
        <v>2315945.23</v>
      </c>
      <c r="XZ42" s="603">
        <v>1956826.11</v>
      </c>
      <c r="YA42" s="603">
        <v>1337923.5</v>
      </c>
      <c r="YB42" s="603">
        <v>2525550.87</v>
      </c>
      <c r="YC42" s="603">
        <v>2586992.63</v>
      </c>
      <c r="YD42" s="603">
        <v>3141094.8</v>
      </c>
      <c r="YE42" s="603">
        <v>2483837.58</v>
      </c>
      <c r="YF42" s="603">
        <v>2548385.1</v>
      </c>
      <c r="YG42" s="603">
        <v>171335621.51999995</v>
      </c>
      <c r="YH42" s="603">
        <v>2382807.12</v>
      </c>
      <c r="YI42" s="603">
        <v>10813929.139999999</v>
      </c>
      <c r="YJ42" s="603">
        <v>2925393.95</v>
      </c>
      <c r="YK42" s="603">
        <v>32720997.919999998</v>
      </c>
      <c r="YL42" s="603">
        <v>6615897.6000000006</v>
      </c>
      <c r="YM42" s="603">
        <v>8595191.6099999994</v>
      </c>
      <c r="YN42" s="603">
        <v>1557334.8499999999</v>
      </c>
      <c r="YO42" s="603">
        <v>14345984.58</v>
      </c>
      <c r="YP42" s="603">
        <v>18143549.879999999</v>
      </c>
      <c r="YQ42" s="603">
        <v>4391073.57</v>
      </c>
      <c r="YR42" s="603">
        <v>3012117.64</v>
      </c>
      <c r="YS42" s="603">
        <v>2082317.3499999999</v>
      </c>
      <c r="YT42" s="603">
        <v>2065476.7500000002</v>
      </c>
      <c r="YU42" s="603">
        <v>1142764.2300000002</v>
      </c>
      <c r="YV42" s="603">
        <v>1667508.25</v>
      </c>
      <c r="YW42" s="603">
        <v>1234104.01</v>
      </c>
      <c r="YX42" s="603">
        <v>99880593.409999996</v>
      </c>
      <c r="YY42" s="603">
        <v>6855366.7400000002</v>
      </c>
      <c r="YZ42" s="603">
        <v>2309497.83</v>
      </c>
      <c r="ZA42" s="603">
        <v>7119291.8899999997</v>
      </c>
      <c r="ZB42" s="603">
        <v>4518106.8</v>
      </c>
      <c r="ZC42" s="603">
        <v>2800832.7100000004</v>
      </c>
      <c r="ZD42" s="603">
        <v>1045385.14</v>
      </c>
      <c r="ZE42" s="603">
        <v>89422051.459999993</v>
      </c>
      <c r="ZF42" s="603">
        <v>2126350.52</v>
      </c>
      <c r="ZG42" s="603">
        <v>6337167.25</v>
      </c>
      <c r="ZH42" s="603">
        <v>5772194.2999999998</v>
      </c>
      <c r="ZI42" s="603">
        <v>4767701.2699999996</v>
      </c>
      <c r="ZJ42" s="603">
        <v>4241304.42</v>
      </c>
      <c r="ZK42" s="603">
        <v>836732.94</v>
      </c>
      <c r="ZL42" s="603">
        <v>2477726.98</v>
      </c>
      <c r="ZM42" s="603">
        <v>27286774.199999999</v>
      </c>
      <c r="ZN42" s="603">
        <v>147827034.19</v>
      </c>
      <c r="ZO42" s="603">
        <v>3260783.55</v>
      </c>
      <c r="ZP42" s="603">
        <v>11172463.4</v>
      </c>
      <c r="ZQ42" s="603">
        <v>37366612.840000004</v>
      </c>
      <c r="ZR42" s="603">
        <v>18644631.68</v>
      </c>
      <c r="ZS42" s="603">
        <v>6427453.1699999999</v>
      </c>
      <c r="ZT42" s="603">
        <v>8026951.7800000003</v>
      </c>
      <c r="ZU42" s="603">
        <v>7051844.4999999991</v>
      </c>
      <c r="ZV42" s="603">
        <v>6064029.5199999996</v>
      </c>
      <c r="ZW42" s="603">
        <v>18402343.57</v>
      </c>
      <c r="ZX42" s="603">
        <v>761769.0199999999</v>
      </c>
      <c r="ZY42" s="603">
        <v>9172192.2400000002</v>
      </c>
      <c r="ZZ42" s="603">
        <v>1841184.1900000002</v>
      </c>
      <c r="AAA42" s="603">
        <v>5813202.3599999994</v>
      </c>
      <c r="AAB42" s="603">
        <v>5504847.7700000005</v>
      </c>
      <c r="AAC42" s="603">
        <v>2483792.7799999998</v>
      </c>
      <c r="AAD42" s="603">
        <v>7698083.120000001</v>
      </c>
      <c r="AAE42" s="603">
        <v>2044154.29</v>
      </c>
      <c r="AAF42" s="603">
        <v>9492083.3100000024</v>
      </c>
      <c r="AAG42" s="603">
        <v>2453947.4</v>
      </c>
      <c r="AAH42" s="603">
        <v>776998.98</v>
      </c>
      <c r="AAI42" s="603">
        <v>3895697.6799999997</v>
      </c>
      <c r="AAJ42" s="603">
        <v>62862994.489999987</v>
      </c>
      <c r="AAK42" s="603">
        <v>3680436.1599999997</v>
      </c>
      <c r="AAL42" s="603">
        <v>3622967.0800000005</v>
      </c>
      <c r="AAM42" s="603">
        <v>4396415.2799999993</v>
      </c>
      <c r="AAN42" s="603">
        <v>2960857.5700000003</v>
      </c>
      <c r="AAO42" s="603">
        <v>5187316.84</v>
      </c>
      <c r="AAP42" s="603">
        <v>1897688.2499999998</v>
      </c>
      <c r="AAQ42" s="603">
        <v>419408488.74000001</v>
      </c>
      <c r="AAR42" s="603">
        <v>6291083.1099999994</v>
      </c>
      <c r="AAS42" s="603">
        <v>7033180.9199999999</v>
      </c>
      <c r="AAT42" s="603">
        <v>14706210.26</v>
      </c>
      <c r="AAU42" s="603">
        <v>12910174.9</v>
      </c>
      <c r="AAV42" s="603">
        <v>4731805.1000000006</v>
      </c>
      <c r="AAW42" s="603">
        <v>6217014.4500000002</v>
      </c>
      <c r="AAX42" s="603">
        <v>7769395.9800000004</v>
      </c>
      <c r="AAY42" s="603">
        <v>32925982.420000002</v>
      </c>
      <c r="AAZ42" s="603">
        <v>2135760.4400000004</v>
      </c>
      <c r="ABA42" s="603">
        <v>12269263.049999999</v>
      </c>
      <c r="ABB42" s="603">
        <v>47604841.039999999</v>
      </c>
      <c r="ABC42" s="603">
        <v>19080843.73</v>
      </c>
      <c r="ABD42" s="603">
        <v>2163979.9000000004</v>
      </c>
      <c r="ABE42" s="603">
        <v>3297412.01</v>
      </c>
      <c r="ABF42" s="603">
        <v>5717907.3399999999</v>
      </c>
      <c r="ABG42" s="603">
        <v>1586428.05</v>
      </c>
      <c r="ABH42" s="603">
        <v>3781435.15</v>
      </c>
      <c r="ABI42" s="603">
        <v>6721542.3399999999</v>
      </c>
      <c r="ABJ42" s="603">
        <v>46275261.880000003</v>
      </c>
      <c r="ABK42" s="603">
        <v>34981141.680000007</v>
      </c>
      <c r="ABL42" s="603">
        <v>3101738.5100000002</v>
      </c>
      <c r="ABM42" s="603">
        <v>9255164.3200000003</v>
      </c>
      <c r="ABN42" s="603">
        <v>2375243.39</v>
      </c>
      <c r="ABO42" s="603">
        <v>1554632.76</v>
      </c>
      <c r="ABP42" s="603">
        <v>2557741.75</v>
      </c>
      <c r="ABQ42" s="603">
        <v>135840833.49999997</v>
      </c>
      <c r="ABR42" s="603">
        <v>33848284.460000001</v>
      </c>
      <c r="ABS42" s="603">
        <v>24228117.420000002</v>
      </c>
      <c r="ABT42" s="603">
        <v>13568168.41</v>
      </c>
      <c r="ABU42" s="603">
        <v>16570423.85</v>
      </c>
      <c r="ABV42" s="603">
        <v>28391219.419999998</v>
      </c>
      <c r="ABW42" s="603">
        <v>29928944.679999996</v>
      </c>
      <c r="ABX42" s="603">
        <v>8529203.0999999996</v>
      </c>
      <c r="ABY42" s="603">
        <v>5720701.5599999996</v>
      </c>
      <c r="ABZ42" s="603">
        <v>144402617.73000002</v>
      </c>
      <c r="ACA42" s="603">
        <v>4026040.91</v>
      </c>
      <c r="ACB42" s="603">
        <v>17912968.829999998</v>
      </c>
      <c r="ACC42" s="603">
        <v>21066165.52</v>
      </c>
      <c r="ACD42" s="603">
        <v>3436362.01</v>
      </c>
      <c r="ACE42" s="603">
        <v>35789479.439999998</v>
      </c>
      <c r="ACF42" s="603">
        <v>16631807.539999999</v>
      </c>
      <c r="ACG42" s="603">
        <v>11926381.449999997</v>
      </c>
      <c r="ACH42" s="603">
        <v>1976108.07</v>
      </c>
      <c r="ACI42" s="603">
        <v>9849706.4399999995</v>
      </c>
      <c r="ACJ42" s="603">
        <v>2640569.27</v>
      </c>
      <c r="ACK42" s="603">
        <v>219163759.39000002</v>
      </c>
      <c r="ACL42" s="603">
        <v>8638105.5199999996</v>
      </c>
      <c r="ACM42" s="603">
        <v>5978325.9500000002</v>
      </c>
      <c r="ACN42" s="603">
        <v>7877832.4699999997</v>
      </c>
      <c r="ACO42" s="603">
        <v>1655481.8599999999</v>
      </c>
      <c r="ACP42" s="603">
        <v>7558149.3200000003</v>
      </c>
      <c r="ACQ42" s="603">
        <v>32649508.040000003</v>
      </c>
      <c r="ACR42" s="603">
        <v>52536029.689999998</v>
      </c>
      <c r="ACS42" s="603">
        <v>62893373.68</v>
      </c>
      <c r="ACT42" s="603">
        <v>3763076.0800000005</v>
      </c>
      <c r="ACU42" s="603">
        <v>23632274.560000002</v>
      </c>
      <c r="ACV42" s="603">
        <v>8671289.4299999997</v>
      </c>
      <c r="ACW42" s="603">
        <v>4771929.0600000005</v>
      </c>
      <c r="ACX42" s="603">
        <v>62099553.299999997</v>
      </c>
      <c r="ACY42" s="603">
        <v>7562262.96</v>
      </c>
      <c r="ACZ42" s="603">
        <v>6115771.5699999994</v>
      </c>
      <c r="ADA42" s="603">
        <v>4012503.8200000003</v>
      </c>
      <c r="ADB42" s="603">
        <v>1870948.95</v>
      </c>
      <c r="ADC42" s="603">
        <v>3476995.51</v>
      </c>
      <c r="ADD42" s="603">
        <v>1555362.01</v>
      </c>
      <c r="ADE42" s="603">
        <v>33044498.809999999</v>
      </c>
      <c r="ADF42" s="603">
        <v>2906568.77</v>
      </c>
      <c r="ADG42" s="603">
        <v>3223341.5300000003</v>
      </c>
      <c r="ADH42" s="603">
        <v>59259461.82</v>
      </c>
      <c r="ADI42" s="603">
        <v>44041383</v>
      </c>
      <c r="ADJ42" s="603">
        <v>1642738.49</v>
      </c>
      <c r="ADK42" s="603">
        <v>2268449.7200000002</v>
      </c>
      <c r="ADL42" s="603">
        <v>14131760.639999999</v>
      </c>
      <c r="ADM42" s="603">
        <v>943886.81</v>
      </c>
      <c r="ADN42" s="603">
        <v>2694094.16</v>
      </c>
      <c r="ADO42" s="603">
        <v>5179195.87</v>
      </c>
      <c r="ADP42" s="603">
        <v>18935895.380000003</v>
      </c>
      <c r="ADQ42" s="603">
        <v>404082332.52999985</v>
      </c>
      <c r="ADR42" s="603">
        <v>77835048.230000004</v>
      </c>
      <c r="ADS42" s="603">
        <v>29391472.259999998</v>
      </c>
      <c r="ADT42" s="603">
        <v>20213792.850000001</v>
      </c>
      <c r="ADU42" s="603">
        <v>73723061.859999999</v>
      </c>
      <c r="ADV42" s="603">
        <v>1303468.05</v>
      </c>
      <c r="ADW42" s="603">
        <v>13699724.529999999</v>
      </c>
      <c r="ADX42" s="603">
        <v>20734593.240000002</v>
      </c>
      <c r="ADY42" s="603">
        <v>2148807.9300000002</v>
      </c>
      <c r="ADZ42" s="603">
        <v>13691340.58</v>
      </c>
      <c r="AEA42" s="603">
        <v>402756037.80000001</v>
      </c>
      <c r="AEB42" s="603">
        <v>138268332.08000001</v>
      </c>
      <c r="AEC42" s="603">
        <v>36550169.740000002</v>
      </c>
      <c r="AED42" s="603">
        <v>4914657.9300000006</v>
      </c>
      <c r="AEE42" s="603">
        <v>31487960.040000003</v>
      </c>
      <c r="AEF42" s="603">
        <v>20749233.529999997</v>
      </c>
      <c r="AEG42" s="603">
        <v>4900407.4200000009</v>
      </c>
      <c r="AEH42" s="603">
        <v>8094240.2200000007</v>
      </c>
      <c r="AEI42" s="603">
        <v>6764521.2999999998</v>
      </c>
      <c r="AEJ42" s="603">
        <v>3417921.16</v>
      </c>
      <c r="AEK42" s="603">
        <v>25516296.799999997</v>
      </c>
      <c r="AEL42" s="603">
        <v>11610711.27</v>
      </c>
      <c r="AEM42" s="603">
        <v>34880585.099999994</v>
      </c>
      <c r="AEN42" s="603">
        <v>36147168.719999999</v>
      </c>
      <c r="AEO42" s="603">
        <v>7812610.3100000005</v>
      </c>
      <c r="AEP42" s="603">
        <v>18908032.469999999</v>
      </c>
      <c r="AEQ42" s="603">
        <v>3565304.41</v>
      </c>
      <c r="AER42" s="603">
        <v>27572367.149999995</v>
      </c>
      <c r="AES42" s="603">
        <v>3674946.45</v>
      </c>
      <c r="AET42" s="603">
        <v>22327643.690000001</v>
      </c>
      <c r="AEU42" s="603">
        <v>145079517.28999999</v>
      </c>
      <c r="AEV42" s="603">
        <v>10542398.17</v>
      </c>
      <c r="AEW42" s="603">
        <v>5895180.0300000003</v>
      </c>
      <c r="AEX42" s="603">
        <v>4313178.46</v>
      </c>
      <c r="AEY42" s="603">
        <v>3465309.8</v>
      </c>
      <c r="AEZ42" s="603">
        <v>44776239.969999991</v>
      </c>
      <c r="AFA42" s="603">
        <v>3289759.94</v>
      </c>
      <c r="AFB42" s="603">
        <v>3689744.26</v>
      </c>
      <c r="AFC42" s="603">
        <v>3400441.2</v>
      </c>
      <c r="AFD42" s="603">
        <v>1374676.74</v>
      </c>
      <c r="AFE42" s="603">
        <v>94345180.739999995</v>
      </c>
      <c r="AFF42" s="603">
        <v>29611489.909999996</v>
      </c>
      <c r="AFG42" s="603">
        <v>7856644.3600000003</v>
      </c>
      <c r="AFH42" s="603">
        <v>6841893.5899999999</v>
      </c>
      <c r="AFI42" s="603">
        <v>18085773.710000001</v>
      </c>
      <c r="AFJ42" s="603">
        <v>2308705.48</v>
      </c>
      <c r="AFK42" s="603">
        <v>1235281</v>
      </c>
      <c r="AFL42" s="603">
        <v>1743554.29</v>
      </c>
      <c r="AFM42" s="603">
        <v>1197298.8</v>
      </c>
      <c r="AFN42" s="603">
        <v>2729672.4099999997</v>
      </c>
      <c r="AFO42" s="603">
        <v>3815181.3800000004</v>
      </c>
      <c r="AFP42" s="603">
        <v>2615960</v>
      </c>
      <c r="AFQ42" s="603">
        <v>12949354.039999999</v>
      </c>
      <c r="AFR42" s="603">
        <v>53654054.200000003</v>
      </c>
      <c r="AFS42" s="603">
        <v>6131120.5300000003</v>
      </c>
      <c r="AFT42" s="603">
        <v>4105308.6900000004</v>
      </c>
      <c r="AFU42" s="603">
        <v>1876409.07</v>
      </c>
      <c r="AFV42" s="603">
        <v>1949200.26</v>
      </c>
      <c r="AFW42" s="603">
        <v>1094684.3999999999</v>
      </c>
      <c r="AFX42" s="603">
        <v>625506</v>
      </c>
      <c r="AFY42" s="603">
        <v>5603049.7599999998</v>
      </c>
      <c r="AFZ42" s="603">
        <v>2819289.86</v>
      </c>
      <c r="AGA42" s="603">
        <v>910037.87999999989</v>
      </c>
      <c r="AGB42" s="603">
        <v>8179205.5600000005</v>
      </c>
      <c r="AGC42" s="603">
        <v>617923.56000000006</v>
      </c>
      <c r="AGD42" s="603">
        <v>155097249.63</v>
      </c>
      <c r="AGE42" s="603">
        <v>1816816.7</v>
      </c>
      <c r="AGF42" s="603">
        <v>3540067.3200000003</v>
      </c>
      <c r="AGG42" s="603">
        <v>2151310.8200000003</v>
      </c>
      <c r="AGH42" s="603">
        <v>12309415.75</v>
      </c>
      <c r="AGI42" s="603">
        <v>2798982.9400000004</v>
      </c>
      <c r="AGJ42" s="603">
        <v>1866619.8800000001</v>
      </c>
      <c r="AGK42" s="603">
        <v>4839216.01</v>
      </c>
      <c r="AGL42" s="603">
        <v>1618176.08</v>
      </c>
      <c r="AGM42" s="603">
        <v>2629470.21</v>
      </c>
      <c r="AGN42" s="603">
        <v>2013026.3800000001</v>
      </c>
      <c r="AGO42" s="603">
        <v>91735543.350000009</v>
      </c>
      <c r="AGP42" s="603">
        <v>28618895.66</v>
      </c>
      <c r="AGQ42" s="603">
        <v>2431328.0399999996</v>
      </c>
      <c r="AGR42" s="603">
        <v>5310726.3</v>
      </c>
      <c r="AGS42" s="603">
        <v>8045394.75</v>
      </c>
      <c r="AGT42" s="603">
        <v>3585970.9000000004</v>
      </c>
      <c r="AGU42" s="603">
        <v>628309.02</v>
      </c>
      <c r="AGV42" s="603">
        <v>646129.6</v>
      </c>
      <c r="AGW42" s="603">
        <v>202098737.25</v>
      </c>
      <c r="AGX42" s="603">
        <v>140705778.09</v>
      </c>
      <c r="AGY42" s="603">
        <v>5237134.04</v>
      </c>
      <c r="AGZ42" s="603">
        <v>12832192.32</v>
      </c>
      <c r="AHA42" s="603">
        <v>16323999.629999999</v>
      </c>
      <c r="AHB42" s="603">
        <v>7271085.3199999994</v>
      </c>
      <c r="AHC42" s="603">
        <v>3300928.87</v>
      </c>
      <c r="AHD42" s="603">
        <v>5590911</v>
      </c>
      <c r="AHE42" s="603">
        <v>1448850.7400000002</v>
      </c>
      <c r="AHF42" s="603">
        <v>7021547.7999999998</v>
      </c>
      <c r="AHG42" s="603">
        <v>6584275.54</v>
      </c>
      <c r="AHH42" s="603">
        <v>4586514.8900000006</v>
      </c>
      <c r="AHI42" s="603">
        <v>4240354.2799999993</v>
      </c>
      <c r="AHJ42" s="603">
        <v>3175047.4400000004</v>
      </c>
      <c r="AHK42" s="603">
        <v>3139441.4901999999</v>
      </c>
      <c r="AHL42" s="603">
        <v>7174554.7699999996</v>
      </c>
      <c r="AHM42" s="603">
        <v>3603460.81</v>
      </c>
      <c r="AHN42" s="603">
        <v>64998162.260000005</v>
      </c>
      <c r="AHO42" s="603">
        <v>2220452.71</v>
      </c>
      <c r="AHP42" s="603">
        <v>3844485.17</v>
      </c>
      <c r="AHQ42" s="603">
        <v>1201512.1299999999</v>
      </c>
      <c r="AHR42" s="603">
        <v>10984545.83</v>
      </c>
      <c r="AHS42" s="603">
        <v>2697576.0700000003</v>
      </c>
      <c r="AHT42" s="603">
        <v>2191466.7000000002</v>
      </c>
      <c r="AHU42" s="603">
        <v>0</v>
      </c>
      <c r="AHV42" s="603">
        <v>0</v>
      </c>
      <c r="AHW42" s="603">
        <f>SUM(D42:AHV42)</f>
        <v>23462462280.960178</v>
      </c>
    </row>
    <row r="43" spans="1:913" x14ac:dyDescent="0.6">
      <c r="B43" s="652" t="s">
        <v>12</v>
      </c>
      <c r="C43" s="652" t="s">
        <v>6548</v>
      </c>
      <c r="D43" s="603">
        <f>IFERROR(INDEX(หมายเหตุ_กศภ66_10M!$H:$H,MATCH(กศภ2566_12M!D3,หมายเหตุ_กศภ66_10M!$B:$B,0)),0)</f>
        <v>0</v>
      </c>
      <c r="E43" s="603">
        <f>IFERROR(INDEX(หมายเหตุ_กศภ66_10M!$H:$H,MATCH(กศภ2566_12M!E3,หมายเหตุ_กศภ66_10M!$B:$B,0)),0)</f>
        <v>0</v>
      </c>
      <c r="F43" s="603">
        <f>IFERROR(INDEX(หมายเหตุ_กศภ66_10M!$H:$H,MATCH(กศภ2566_12M!F3,หมายเหตุ_กศภ66_10M!$B:$B,0)),0)</f>
        <v>0</v>
      </c>
      <c r="G43" s="603">
        <f>IFERROR(INDEX(หมายเหตุ_กศภ66_10M!$H:$H,MATCH(กศภ2566_12M!G3,หมายเหตุ_กศภ66_10M!$B:$B,0)),0)</f>
        <v>0</v>
      </c>
      <c r="H43" s="603">
        <f>IFERROR(INDEX(หมายเหตุ_กศภ66_10M!$H:$H,MATCH(กศภ2566_12M!H3,หมายเหตุ_กศภ66_10M!$B:$B,0)),0)</f>
        <v>0</v>
      </c>
      <c r="I43" s="603">
        <f>IFERROR(INDEX(หมายเหตุ_กศภ66_10M!$H:$H,MATCH(กศภ2566_12M!I3,หมายเหตุ_กศภ66_10M!$B:$B,0)),0)</f>
        <v>1055</v>
      </c>
      <c r="J43" s="603">
        <f>IFERROR(INDEX(หมายเหตุ_กศภ66_10M!$H:$H,MATCH(กศภ2566_12M!J3,หมายเหตุ_กศภ66_10M!$B:$B,0)),0)</f>
        <v>0</v>
      </c>
      <c r="K43" s="603">
        <f>IFERROR(INDEX(หมายเหตุ_กศภ66_10M!$H:$H,MATCH(กศภ2566_12M!K3,หมายเหตุ_กศภ66_10M!$B:$B,0)),0)</f>
        <v>0</v>
      </c>
      <c r="L43" s="603">
        <f>IFERROR(INDEX(หมายเหตุ_กศภ66_10M!$H:$H,MATCH(กศภ2566_12M!L3,หมายเหตุ_กศภ66_10M!$B:$B,0)),0)</f>
        <v>0</v>
      </c>
      <c r="M43" s="603">
        <f>IFERROR(INDEX(หมายเหตุ_กศภ66_10M!$H:$H,MATCH(กศภ2566_12M!M3,หมายเหตุ_กศภ66_10M!$B:$B,0)),0)</f>
        <v>0</v>
      </c>
      <c r="N43" s="603">
        <f>IFERROR(INDEX(หมายเหตุ_กศภ66_10M!$H:$H,MATCH(กศภ2566_12M!N3,หมายเหตุ_กศภ66_10M!$B:$B,0)),0)</f>
        <v>0</v>
      </c>
      <c r="O43" s="603">
        <f>IFERROR(INDEX(หมายเหตุ_กศภ66_10M!$H:$H,MATCH(กศภ2566_12M!O3,หมายเหตุ_กศภ66_10M!$B:$B,0)),0)</f>
        <v>56438</v>
      </c>
      <c r="P43" s="603">
        <f>IFERROR(INDEX(หมายเหตุ_กศภ66_10M!$H:$H,MATCH(กศภ2566_12M!P3,หมายเหตุ_กศภ66_10M!$B:$B,0)),0)</f>
        <v>2872105</v>
      </c>
      <c r="Q43" s="603">
        <f>IFERROR(INDEX(หมายเหตุ_กศภ66_10M!$H:$H,MATCH(กศภ2566_12M!Q3,หมายเหตุ_กศภ66_10M!$B:$B,0)),0)</f>
        <v>670400</v>
      </c>
      <c r="R43" s="603">
        <f>IFERROR(INDEX(หมายเหตุ_กศภ66_10M!$H:$H,MATCH(กศภ2566_12M!R3,หมายเหตุ_กศภ66_10M!$B:$B,0)),0)</f>
        <v>213500</v>
      </c>
      <c r="S43" s="603">
        <f>IFERROR(INDEX(หมายเหตุ_กศภ66_10M!$H:$H,MATCH(กศภ2566_12M!S3,หมายเหตุ_กศภ66_10M!$B:$B,0)),0)</f>
        <v>0</v>
      </c>
      <c r="T43" s="603">
        <f>IFERROR(INDEX(หมายเหตุ_กศภ66_10M!$H:$H,MATCH(กศภ2566_12M!T3,หมายเหตุ_กศภ66_10M!$B:$B,0)),0)</f>
        <v>0</v>
      </c>
      <c r="U43" s="603">
        <f>IFERROR(INDEX(หมายเหตุ_กศภ66_10M!$H:$H,MATCH(กศภ2566_12M!U3,หมายเหตุ_กศภ66_10M!$B:$B,0)),0)</f>
        <v>582450</v>
      </c>
      <c r="V43" s="603">
        <f>IFERROR(INDEX(หมายเหตุ_กศภ66_10M!$H:$H,MATCH(กศภ2566_12M!V3,หมายเหตุ_กศภ66_10M!$B:$B,0)),0)</f>
        <v>0</v>
      </c>
      <c r="W43" s="603">
        <f>IFERROR(INDEX(หมายเหตุ_กศภ66_10M!$H:$H,MATCH(กศภ2566_12M!W3,หมายเหตุ_กศภ66_10M!$B:$B,0)),0)</f>
        <v>0</v>
      </c>
      <c r="X43" s="603">
        <f>IFERROR(INDEX(หมายเหตุ_กศภ66_10M!$H:$H,MATCH(กศภ2566_12M!X3,หมายเหตุ_กศภ66_10M!$B:$B,0)),0)</f>
        <v>0</v>
      </c>
      <c r="Y43" s="603">
        <f>IFERROR(INDEX(หมายเหตุ_กศภ66_10M!$H:$H,MATCH(กศภ2566_12M!Y3,หมายเหตุ_กศภ66_10M!$B:$B,0)),0)</f>
        <v>0</v>
      </c>
      <c r="Z43" s="603">
        <f>IFERROR(INDEX(หมายเหตุ_กศภ66_10M!$H:$H,MATCH(กศภ2566_12M!Z3,หมายเหตุ_กศภ66_10M!$B:$B,0)),0)</f>
        <v>0</v>
      </c>
      <c r="AA43" s="603">
        <f>IFERROR(INDEX(หมายเหตุ_กศภ66_10M!$H:$H,MATCH(กศภ2566_12M!AA3,หมายเหตุ_กศภ66_10M!$B:$B,0)),0)</f>
        <v>0</v>
      </c>
      <c r="AB43" s="603">
        <f>IFERROR(INDEX(หมายเหตุ_กศภ66_10M!$H:$H,MATCH(กศภ2566_12M!AB3,หมายเหตุ_กศภ66_10M!$B:$B,0)),0)</f>
        <v>0</v>
      </c>
      <c r="AC43" s="603">
        <f>IFERROR(INDEX(หมายเหตุ_กศภ66_10M!$H:$H,MATCH(กศภ2566_12M!AC3,หมายเหตุ_กศภ66_10M!$B:$B,0)),0)</f>
        <v>4250</v>
      </c>
      <c r="AD43" s="603">
        <f>IFERROR(INDEX(หมายเหตุ_กศภ66_10M!$H:$H,MATCH(กศภ2566_12M!AD3,หมายเหตุ_กศภ66_10M!$B:$B,0)),0)</f>
        <v>0</v>
      </c>
      <c r="AE43" s="603">
        <f>IFERROR(INDEX(หมายเหตุ_กศภ66_10M!$H:$H,MATCH(กศภ2566_12M!AE3,หมายเหตุ_กศภ66_10M!$B:$B,0)),0)</f>
        <v>0</v>
      </c>
      <c r="AF43" s="603">
        <f>IFERROR(INDEX(หมายเหตุ_กศภ66_10M!$H:$H,MATCH(กศภ2566_12M!AF3,หมายเหตุ_กศภ66_10M!$B:$B,0)),0)</f>
        <v>0</v>
      </c>
      <c r="AG43" s="603">
        <f>IFERROR(INDEX(หมายเหตุ_กศภ66_10M!$H:$H,MATCH(กศภ2566_12M!AG3,หมายเหตุ_กศภ66_10M!$B:$B,0)),0)</f>
        <v>0</v>
      </c>
      <c r="AH43" s="603">
        <f>IFERROR(INDEX(หมายเหตุ_กศภ66_10M!$H:$H,MATCH(กศภ2566_12M!AH3,หมายเหตุ_กศภ66_10M!$B:$B,0)),0)</f>
        <v>0</v>
      </c>
      <c r="AI43" s="603">
        <f>IFERROR(INDEX(หมายเหตุ_กศภ66_10M!$H:$H,MATCH(กศภ2566_12M!AI3,หมายเหตุ_กศภ66_10M!$B:$B,0)),0)</f>
        <v>0</v>
      </c>
      <c r="AJ43" s="603">
        <f>IFERROR(INDEX(หมายเหตุ_กศภ66_10M!$H:$H,MATCH(กศภ2566_12M!AJ3,หมายเหตุ_กศภ66_10M!$B:$B,0)),0)</f>
        <v>263364.76</v>
      </c>
      <c r="AK43" s="603">
        <f>IFERROR(INDEX(หมายเหตุ_กศภ66_10M!$H:$H,MATCH(กศภ2566_12M!AK3,หมายเหตุ_กศภ66_10M!$B:$B,0)),0)</f>
        <v>0</v>
      </c>
      <c r="AL43" s="603">
        <f>IFERROR(INDEX(หมายเหตุ_กศภ66_10M!$H:$H,MATCH(กศภ2566_12M!AL3,หมายเหตุ_กศภ66_10M!$B:$B,0)),0)</f>
        <v>7817178.7000000002</v>
      </c>
      <c r="AM43" s="603">
        <f>IFERROR(INDEX(หมายเหตุ_กศภ66_10M!$H:$H,MATCH(กศภ2566_12M!AM3,หมายเหตุ_กศภ66_10M!$B:$B,0)),0)</f>
        <v>0</v>
      </c>
      <c r="AN43" s="603">
        <f>IFERROR(INDEX(หมายเหตุ_กศภ66_10M!$H:$H,MATCH(กศภ2566_12M!AN3,หมายเหตุ_กศภ66_10M!$B:$B,0)),0)</f>
        <v>168563.49</v>
      </c>
      <c r="AO43" s="603">
        <f>IFERROR(INDEX(หมายเหตุ_กศภ66_10M!$H:$H,MATCH(กศภ2566_12M!AO3,หมายเหตุ_กศภ66_10M!$B:$B,0)),0)</f>
        <v>0</v>
      </c>
      <c r="AP43" s="603">
        <f>IFERROR(INDEX(หมายเหตุ_กศภ66_10M!$H:$H,MATCH(กศภ2566_12M!AP3,หมายเหตุ_กศภ66_10M!$B:$B,0)),0)</f>
        <v>0</v>
      </c>
      <c r="AQ43" s="603">
        <f>IFERROR(INDEX(หมายเหตุ_กศภ66_10M!$H:$H,MATCH(กศภ2566_12M!AQ3,หมายเหตุ_กศภ66_10M!$B:$B,0)),0)</f>
        <v>1058946.3</v>
      </c>
      <c r="AR43" s="603">
        <f>IFERROR(INDEX(หมายเหตุ_กศภ66_10M!$H:$H,MATCH(กศภ2566_12M!AR3,หมายเหตุ_กศภ66_10M!$B:$B,0)),0)</f>
        <v>0</v>
      </c>
      <c r="AS43" s="603">
        <f>IFERROR(INDEX(หมายเหตุ_กศภ66_10M!$H:$H,MATCH(กศภ2566_12M!AS3,หมายเหตุ_กศภ66_10M!$B:$B,0)),0)</f>
        <v>0</v>
      </c>
      <c r="AT43" s="603">
        <f>IFERROR(INDEX(หมายเหตุ_กศภ66_10M!$H:$H,MATCH(กศภ2566_12M!AT3,หมายเหตุ_กศภ66_10M!$B:$B,0)),0)</f>
        <v>2532929.54</v>
      </c>
      <c r="AU43" s="603">
        <f>IFERROR(INDEX(หมายเหตุ_กศภ66_10M!$H:$H,MATCH(กศภ2566_12M!AU3,หมายเหตุ_กศภ66_10M!$B:$B,0)),0)</f>
        <v>0</v>
      </c>
      <c r="AV43" s="603">
        <f>IFERROR(INDEX(หมายเหตุ_กศภ66_10M!$H:$H,MATCH(กศภ2566_12M!AV3,หมายเหตุ_กศภ66_10M!$B:$B,0)),0)</f>
        <v>5600</v>
      </c>
      <c r="AW43" s="603">
        <f>IFERROR(INDEX(หมายเหตุ_กศภ66_10M!$H:$H,MATCH(กศภ2566_12M!AW3,หมายเหตุ_กศภ66_10M!$B:$B,0)),0)</f>
        <v>0</v>
      </c>
      <c r="AX43" s="603">
        <f>IFERROR(INDEX(หมายเหตุ_กศภ66_10M!$H:$H,MATCH(กศภ2566_12M!AX3,หมายเหตุ_กศภ66_10M!$B:$B,0)),0)</f>
        <v>4200</v>
      </c>
      <c r="AY43" s="603">
        <f>IFERROR(INDEX(หมายเหตุ_กศภ66_10M!$H:$H,MATCH(กศภ2566_12M!AY3,หมายเหตุ_กศภ66_10M!$B:$B,0)),0)</f>
        <v>0</v>
      </c>
      <c r="AZ43" s="603">
        <f>IFERROR(INDEX(หมายเหตุ_กศภ66_10M!$H:$H,MATCH(กศภ2566_12M!AZ3,หมายเหตุ_กศภ66_10M!$B:$B,0)),0)</f>
        <v>0</v>
      </c>
      <c r="BA43" s="603">
        <f>IFERROR(INDEX(หมายเหตุ_กศภ66_10M!$H:$H,MATCH(กศภ2566_12M!BA3,หมายเหตุ_กศภ66_10M!$B:$B,0)),0)</f>
        <v>0</v>
      </c>
      <c r="BB43" s="603">
        <f>IFERROR(INDEX(หมายเหตุ_กศภ66_10M!$H:$H,MATCH(กศภ2566_12M!BB3,หมายเหตุ_กศภ66_10M!$B:$B,0)),0)</f>
        <v>0</v>
      </c>
      <c r="BC43" s="603">
        <f>IFERROR(INDEX(หมายเหตุ_กศภ66_10M!$H:$H,MATCH(กศภ2566_12M!BC3,หมายเหตุ_กศภ66_10M!$B:$B,0)),0)</f>
        <v>17530</v>
      </c>
      <c r="BD43" s="603">
        <f>IFERROR(INDEX(หมายเหตุ_กศภ66_10M!$H:$H,MATCH(กศภ2566_12M!BD3,หมายเหตุ_กศภ66_10M!$B:$B,0)),0)</f>
        <v>0</v>
      </c>
      <c r="BE43" s="603">
        <f>IFERROR(INDEX(หมายเหตุ_กศภ66_10M!$H:$H,MATCH(กศภ2566_12M!BE3,หมายเหตุ_กศภ66_10M!$B:$B,0)),0)</f>
        <v>0</v>
      </c>
      <c r="BF43" s="603">
        <f>IFERROR(INDEX(หมายเหตุ_กศภ66_10M!$H:$H,MATCH(กศภ2566_12M!BF3,หมายเหตุ_กศภ66_10M!$B:$B,0)),0)</f>
        <v>9300</v>
      </c>
      <c r="BG43" s="603">
        <f>IFERROR(INDEX(หมายเหตุ_กศภ66_10M!$H:$H,MATCH(กศภ2566_12M!BG3,หมายเหตุ_กศภ66_10M!$B:$B,0)),0)</f>
        <v>0</v>
      </c>
      <c r="BH43" s="603">
        <f>IFERROR(INDEX(หมายเหตุ_กศภ66_10M!$H:$H,MATCH(กศภ2566_12M!BH3,หมายเหตุ_กศภ66_10M!$B:$B,0)),0)</f>
        <v>-2031.5</v>
      </c>
      <c r="BI43" s="603">
        <f>IFERROR(INDEX(หมายเหตุ_กศภ66_10M!$H:$H,MATCH(กศภ2566_12M!BI3,หมายเหตุ_กศภ66_10M!$B:$B,0)),0)</f>
        <v>0</v>
      </c>
      <c r="BJ43" s="603">
        <f>IFERROR(INDEX(หมายเหตุ_กศภ66_10M!$H:$H,MATCH(กศภ2566_12M!BJ3,หมายเหตุ_กศภ66_10M!$B:$B,0)),0)</f>
        <v>0</v>
      </c>
      <c r="BK43" s="603">
        <f>IFERROR(INDEX(หมายเหตุ_กศภ66_10M!$H:$H,MATCH(กศภ2566_12M!BK3,หมายเหตุ_กศภ66_10M!$B:$B,0)),0)</f>
        <v>86455</v>
      </c>
      <c r="BL43" s="603">
        <f>IFERROR(INDEX(หมายเหตุ_กศภ66_10M!$H:$H,MATCH(กศภ2566_12M!BL3,หมายเหตุ_กศภ66_10M!$B:$B,0)),0)</f>
        <v>0</v>
      </c>
      <c r="BM43" s="603">
        <f>IFERROR(INDEX(หมายเหตุ_กศภ66_10M!$H:$H,MATCH(กศภ2566_12M!BM3,หมายเหตุ_กศภ66_10M!$B:$B,0)),0)</f>
        <v>0</v>
      </c>
      <c r="BN43" s="603">
        <f>IFERROR(INDEX(หมายเหตุ_กศภ66_10M!$H:$H,MATCH(กศภ2566_12M!BN3,หมายเหตุ_กศภ66_10M!$B:$B,0)),0)</f>
        <v>149559.65</v>
      </c>
      <c r="BO43" s="603">
        <f>IFERROR(INDEX(หมายเหตุ_กศภ66_10M!$H:$H,MATCH(กศภ2566_12M!BO3,หมายเหตุ_กศภ66_10M!$B:$B,0)),0)</f>
        <v>0</v>
      </c>
      <c r="BP43" s="603">
        <f>IFERROR(INDEX(หมายเหตุ_กศภ66_10M!$H:$H,MATCH(กศภ2566_12M!BP3,หมายเหตุ_กศภ66_10M!$B:$B,0)),0)</f>
        <v>0</v>
      </c>
      <c r="BQ43" s="603">
        <f>IFERROR(INDEX(หมายเหตุ_กศภ66_10M!$H:$H,MATCH(กศภ2566_12M!BQ3,หมายเหตุ_กศภ66_10M!$B:$B,0)),0)</f>
        <v>0</v>
      </c>
      <c r="BR43" s="603">
        <f>IFERROR(INDEX(หมายเหตุ_กศภ66_10M!$H:$H,MATCH(กศภ2566_12M!BR3,หมายเหตุ_กศภ66_10M!$B:$B,0)),0)</f>
        <v>0</v>
      </c>
      <c r="BS43" s="603">
        <f>IFERROR(INDEX(หมายเหตุ_กศภ66_10M!$H:$H,MATCH(กศภ2566_12M!BS3,หมายเหตุ_กศภ66_10M!$B:$B,0)),0)</f>
        <v>10186380</v>
      </c>
      <c r="BT43" s="603">
        <f>IFERROR(INDEX(หมายเหตุ_กศภ66_10M!$H:$H,MATCH(กศภ2566_12M!BT3,หมายเหตุ_กศภ66_10M!$B:$B,0)),0)</f>
        <v>71370</v>
      </c>
      <c r="BU43" s="603">
        <f>IFERROR(INDEX(หมายเหตุ_กศภ66_10M!$H:$H,MATCH(กศภ2566_12M!BU3,หมายเหตุ_กศภ66_10M!$B:$B,0)),0)</f>
        <v>0</v>
      </c>
      <c r="BV43" s="603">
        <f>IFERROR(INDEX(หมายเหตุ_กศภ66_10M!$H:$H,MATCH(กศภ2566_12M!BV3,หมายเหตุ_กศภ66_10M!$B:$B,0)),0)</f>
        <v>0</v>
      </c>
      <c r="BW43" s="603">
        <f>IFERROR(INDEX(หมายเหตุ_กศภ66_10M!$H:$H,MATCH(กศภ2566_12M!BW3,หมายเหตุ_กศภ66_10M!$B:$B,0)),0)</f>
        <v>377469.6</v>
      </c>
      <c r="BX43" s="603">
        <f>IFERROR(INDEX(หมายเหตุ_กศภ66_10M!$H:$H,MATCH(กศภ2566_12M!BX3,หมายเหตุ_กศภ66_10M!$B:$B,0)),0)</f>
        <v>0</v>
      </c>
      <c r="BY43" s="603">
        <f>IFERROR(INDEX(หมายเหตุ_กศภ66_10M!$H:$H,MATCH(กศภ2566_12M!BY3,หมายเหตุ_กศภ66_10M!$B:$B,0)),0)</f>
        <v>0</v>
      </c>
      <c r="BZ43" s="603">
        <f>IFERROR(INDEX(หมายเหตุ_กศภ66_10M!$H:$H,MATCH(กศภ2566_12M!BZ3,หมายเหตุ_กศภ66_10M!$B:$B,0)),0)</f>
        <v>35580</v>
      </c>
      <c r="CA43" s="603">
        <f>IFERROR(INDEX(หมายเหตุ_กศภ66_10M!$H:$H,MATCH(กศภ2566_12M!CA3,หมายเหตุ_กศภ66_10M!$B:$B,0)),0)</f>
        <v>335179</v>
      </c>
      <c r="CB43" s="603">
        <f>IFERROR(INDEX(หมายเหตุ_กศภ66_10M!$H:$H,MATCH(กศภ2566_12M!CB3,หมายเหตุ_กศภ66_10M!$B:$B,0)),0)</f>
        <v>0</v>
      </c>
      <c r="CC43" s="603">
        <f>IFERROR(INDEX(หมายเหตุ_กศภ66_10M!$H:$H,MATCH(กศภ2566_12M!CC3,หมายเหตุ_กศภ66_10M!$B:$B,0)),0)</f>
        <v>0</v>
      </c>
      <c r="CD43" s="603">
        <f>IFERROR(INDEX(หมายเหตุ_กศภ66_10M!$H:$H,MATCH(กศภ2566_12M!CD3,หมายเหตุ_กศภ66_10M!$B:$B,0)),0)</f>
        <v>80620</v>
      </c>
      <c r="CE43" s="603">
        <f>IFERROR(INDEX(หมายเหตุ_กศภ66_10M!$H:$H,MATCH(กศภ2566_12M!CE3,หมายเหตุ_กศภ66_10M!$B:$B,0)),0)</f>
        <v>0</v>
      </c>
      <c r="CF43" s="603">
        <f>IFERROR(INDEX(หมายเหตุ_กศภ66_10M!$H:$H,MATCH(กศภ2566_12M!CF3,หมายเหตุ_กศภ66_10M!$B:$B,0)),0)</f>
        <v>0</v>
      </c>
      <c r="CG43" s="603">
        <f>IFERROR(INDEX(หมายเหตุ_กศภ66_10M!$H:$H,MATCH(กศภ2566_12M!CG3,หมายเหตุ_กศภ66_10M!$B:$B,0)),0)</f>
        <v>9724</v>
      </c>
      <c r="CH43" s="603">
        <f>IFERROR(INDEX(หมายเหตุ_กศภ66_10M!$H:$H,MATCH(กศภ2566_12M!CH3,หมายเหตุ_กศภ66_10M!$B:$B,0)),0)</f>
        <v>0</v>
      </c>
      <c r="CI43" s="603">
        <f>IFERROR(INDEX(หมายเหตุ_กศภ66_10M!$H:$H,MATCH(กศภ2566_12M!CI3,หมายเหตุ_กศภ66_10M!$B:$B,0)),0)</f>
        <v>0</v>
      </c>
      <c r="CJ43" s="603">
        <f>IFERROR(INDEX(หมายเหตุ_กศภ66_10M!$H:$H,MATCH(กศภ2566_12M!CJ3,หมายเหตุ_กศภ66_10M!$B:$B,0)),0)</f>
        <v>0</v>
      </c>
      <c r="CK43" s="603">
        <f>IFERROR(INDEX(หมายเหตุ_กศภ66_10M!$H:$H,MATCH(กศภ2566_12M!CK3,หมายเหตุ_กศภ66_10M!$B:$B,0)),0)</f>
        <v>0</v>
      </c>
      <c r="CL43" s="603">
        <f>IFERROR(INDEX(หมายเหตุ_กศภ66_10M!$H:$H,MATCH(กศภ2566_12M!CL3,หมายเหตุ_กศภ66_10M!$B:$B,0)),0)</f>
        <v>0</v>
      </c>
      <c r="CM43" s="603">
        <f>IFERROR(INDEX(หมายเหตุ_กศภ66_10M!$H:$H,MATCH(กศภ2566_12M!CM3,หมายเหตุ_กศภ66_10M!$B:$B,0)),0)</f>
        <v>0</v>
      </c>
      <c r="CN43" s="603">
        <f>IFERROR(INDEX(หมายเหตุ_กศภ66_10M!$H:$H,MATCH(กศภ2566_12M!CN3,หมายเหตุ_กศภ66_10M!$B:$B,0)),0)</f>
        <v>0</v>
      </c>
      <c r="CO43" s="603">
        <f>IFERROR(INDEX(หมายเหตุ_กศภ66_10M!$H:$H,MATCH(กศภ2566_12M!CO3,หมายเหตุ_กศภ66_10M!$B:$B,0)),0)</f>
        <v>0</v>
      </c>
      <c r="CP43" s="603">
        <f>IFERROR(INDEX(หมายเหตุ_กศภ66_10M!$H:$H,MATCH(กศภ2566_12M!CP3,หมายเหตุ_กศภ66_10M!$B:$B,0)),0)</f>
        <v>0</v>
      </c>
      <c r="CQ43" s="603">
        <f>IFERROR(INDEX(หมายเหตุ_กศภ66_10M!$H:$H,MATCH(กศภ2566_12M!CQ3,หมายเหตุ_กศภ66_10M!$B:$B,0)),0)</f>
        <v>0</v>
      </c>
      <c r="CR43" s="603">
        <f>IFERROR(INDEX(หมายเหตุ_กศภ66_10M!$H:$H,MATCH(กศภ2566_12M!CR3,หมายเหตุ_กศภ66_10M!$B:$B,0)),0)</f>
        <v>0</v>
      </c>
      <c r="CS43" s="603">
        <f>IFERROR(INDEX(หมายเหตุ_กศภ66_10M!$H:$H,MATCH(กศภ2566_12M!CS3,หมายเหตุ_กศภ66_10M!$B:$B,0)),0)</f>
        <v>0</v>
      </c>
      <c r="CT43" s="603">
        <f>IFERROR(INDEX(หมายเหตุ_กศภ66_10M!$H:$H,MATCH(กศภ2566_12M!CT3,หมายเหตุ_กศภ66_10M!$B:$B,0)),0)</f>
        <v>0</v>
      </c>
      <c r="CU43" s="603">
        <f>IFERROR(INDEX(หมายเหตุ_กศภ66_10M!$H:$H,MATCH(กศภ2566_12M!CU3,หมายเหตุ_กศภ66_10M!$B:$B,0)),0)</f>
        <v>467291.46</v>
      </c>
      <c r="CV43" s="603">
        <f>IFERROR(INDEX(หมายเหตุ_กศภ66_10M!$H:$H,MATCH(กศภ2566_12M!CV3,หมายเหตุ_กศภ66_10M!$B:$B,0)),0)</f>
        <v>0</v>
      </c>
      <c r="CW43" s="603">
        <f>IFERROR(INDEX(หมายเหตุ_กศภ66_10M!$H:$H,MATCH(กศภ2566_12M!CW3,หมายเหตุ_กศภ66_10M!$B:$B,0)),0)</f>
        <v>0</v>
      </c>
      <c r="CX43" s="603">
        <f>IFERROR(INDEX(หมายเหตุ_กศภ66_10M!$H:$H,MATCH(กศภ2566_12M!CX3,หมายเหตุ_กศภ66_10M!$B:$B,0)),0)</f>
        <v>0</v>
      </c>
      <c r="CY43" s="603">
        <f>IFERROR(INDEX(หมายเหตุ_กศภ66_10M!$H:$H,MATCH(กศภ2566_12M!CY3,หมายเหตุ_กศภ66_10M!$B:$B,0)),0)</f>
        <v>0</v>
      </c>
      <c r="CZ43" s="603">
        <f>IFERROR(INDEX(หมายเหตุ_กศภ66_10M!$H:$H,MATCH(กศภ2566_12M!CZ3,หมายเหตุ_กศภ66_10M!$B:$B,0)),0)</f>
        <v>0</v>
      </c>
      <c r="DA43" s="603">
        <f>IFERROR(INDEX(หมายเหตุ_กศภ66_10M!$H:$H,MATCH(กศภ2566_12M!DA3,หมายเหตุ_กศภ66_10M!$B:$B,0)),0)</f>
        <v>0</v>
      </c>
      <c r="DB43" s="603">
        <f>IFERROR(INDEX(หมายเหตุ_กศภ66_10M!$H:$H,MATCH(กศภ2566_12M!DB3,หมายเหตุ_กศภ66_10M!$B:$B,0)),0)</f>
        <v>0</v>
      </c>
      <c r="DC43" s="603">
        <f>IFERROR(INDEX(หมายเหตุ_กศภ66_10M!$H:$H,MATCH(กศภ2566_12M!DC3,หมายเหตุ_กศภ66_10M!$B:$B,0)),0)</f>
        <v>0</v>
      </c>
      <c r="DD43" s="603">
        <f>IFERROR(INDEX(หมายเหตุ_กศภ66_10M!$H:$H,MATCH(กศภ2566_12M!DD3,หมายเหตุ_กศภ66_10M!$B:$B,0)),0)</f>
        <v>0</v>
      </c>
      <c r="DE43" s="603">
        <f>IFERROR(INDEX(หมายเหตุ_กศภ66_10M!$H:$H,MATCH(กศภ2566_12M!DE3,หมายเหตุ_กศภ66_10M!$B:$B,0)),0)</f>
        <v>0</v>
      </c>
      <c r="DF43" s="603">
        <f>IFERROR(INDEX(หมายเหตุ_กศภ66_10M!$H:$H,MATCH(กศภ2566_12M!DF3,หมายเหตุ_กศภ66_10M!$B:$B,0)),0)</f>
        <v>0</v>
      </c>
      <c r="DG43" s="603">
        <f>IFERROR(INDEX(หมายเหตุ_กศภ66_10M!$H:$H,MATCH(กศภ2566_12M!DG3,หมายเหตุ_กศภ66_10M!$B:$B,0)),0)</f>
        <v>0</v>
      </c>
      <c r="DH43" s="603">
        <f>IFERROR(INDEX(หมายเหตุ_กศภ66_10M!$H:$H,MATCH(กศภ2566_12M!DH3,หมายเหตุ_กศภ66_10M!$B:$B,0)),0)</f>
        <v>0</v>
      </c>
      <c r="DI43" s="603">
        <f>IFERROR(INDEX(หมายเหตุ_กศภ66_10M!$H:$H,MATCH(กศภ2566_12M!DI3,หมายเหตุ_กศภ66_10M!$B:$B,0)),0)</f>
        <v>0</v>
      </c>
      <c r="DJ43" s="603">
        <f>IFERROR(INDEX(หมายเหตุ_กศภ66_10M!$H:$H,MATCH(กศภ2566_12M!DJ3,หมายเหตุ_กศภ66_10M!$B:$B,0)),0)</f>
        <v>0</v>
      </c>
      <c r="DK43" s="603">
        <f>IFERROR(INDEX(หมายเหตุ_กศภ66_10M!$H:$H,MATCH(กศภ2566_12M!DK3,หมายเหตุ_กศภ66_10M!$B:$B,0)),0)</f>
        <v>0</v>
      </c>
      <c r="DL43" s="603">
        <f>IFERROR(INDEX(หมายเหตุ_กศภ66_10M!$H:$H,MATCH(กศภ2566_12M!DL3,หมายเหตุ_กศภ66_10M!$B:$B,0)),0)</f>
        <v>0</v>
      </c>
      <c r="DM43" s="603">
        <f>IFERROR(INDEX(หมายเหตุ_กศภ66_10M!$H:$H,MATCH(กศภ2566_12M!DM3,หมายเหตุ_กศภ66_10M!$B:$B,0)),0)</f>
        <v>0</v>
      </c>
      <c r="DN43" s="603">
        <f>IFERROR(INDEX(หมายเหตุ_กศภ66_10M!$H:$H,MATCH(กศภ2566_12M!DN3,หมายเหตุ_กศภ66_10M!$B:$B,0)),0)</f>
        <v>0</v>
      </c>
      <c r="DO43" s="603">
        <f>IFERROR(INDEX(หมายเหตุ_กศภ66_10M!$H:$H,MATCH(กศภ2566_12M!DO3,หมายเหตุ_กศภ66_10M!$B:$B,0)),0)</f>
        <v>0</v>
      </c>
      <c r="DP43" s="603">
        <f>IFERROR(INDEX(หมายเหตุ_กศภ66_10M!$H:$H,MATCH(กศภ2566_12M!DP3,หมายเหตุ_กศภ66_10M!$B:$B,0)),0)</f>
        <v>0</v>
      </c>
      <c r="DQ43" s="603">
        <f>IFERROR(INDEX(หมายเหตุ_กศภ66_10M!$H:$H,MATCH(กศภ2566_12M!DQ3,หมายเหตุ_กศภ66_10M!$B:$B,0)),0)</f>
        <v>0</v>
      </c>
      <c r="DR43" s="603">
        <f>IFERROR(INDEX(หมายเหตุ_กศภ66_10M!$H:$H,MATCH(กศภ2566_12M!DR3,หมายเหตุ_กศภ66_10M!$B:$B,0)),0)</f>
        <v>0</v>
      </c>
      <c r="DS43" s="603">
        <f>IFERROR(INDEX(หมายเหตุ_กศภ66_10M!$H:$H,MATCH(กศภ2566_12M!DS3,หมายเหตุ_กศภ66_10M!$B:$B,0)),0)</f>
        <v>0</v>
      </c>
      <c r="DT43" s="603">
        <f>IFERROR(INDEX(หมายเหตุ_กศภ66_10M!$H:$H,MATCH(กศภ2566_12M!DT3,หมายเหตุ_กศภ66_10M!$B:$B,0)),0)</f>
        <v>0</v>
      </c>
      <c r="DU43" s="603">
        <f>IFERROR(INDEX(หมายเหตุ_กศภ66_10M!$H:$H,MATCH(กศภ2566_12M!DU3,หมายเหตุ_กศภ66_10M!$B:$B,0)),0)</f>
        <v>0</v>
      </c>
      <c r="DV43" s="603">
        <f>IFERROR(INDEX(หมายเหตุ_กศภ66_10M!$H:$H,MATCH(กศภ2566_12M!DV3,หมายเหตุ_กศภ66_10M!$B:$B,0)),0)</f>
        <v>0</v>
      </c>
      <c r="DW43" s="603">
        <f>IFERROR(INDEX(หมายเหตุ_กศภ66_10M!$H:$H,MATCH(กศภ2566_12M!DW3,หมายเหตุ_กศภ66_10M!$B:$B,0)),0)</f>
        <v>0</v>
      </c>
      <c r="DX43" s="603">
        <f>IFERROR(INDEX(หมายเหตุ_กศภ66_10M!$H:$H,MATCH(กศภ2566_12M!DX3,หมายเหตุ_กศภ66_10M!$B:$B,0)),0)</f>
        <v>0</v>
      </c>
      <c r="DY43" s="603">
        <f>IFERROR(INDEX(หมายเหตุ_กศภ66_10M!$H:$H,MATCH(กศภ2566_12M!DY3,หมายเหตุ_กศภ66_10M!$B:$B,0)),0)</f>
        <v>0</v>
      </c>
      <c r="DZ43" s="603">
        <f>IFERROR(INDEX(หมายเหตุ_กศภ66_10M!$H:$H,MATCH(กศภ2566_12M!DZ3,หมายเหตุ_กศภ66_10M!$B:$B,0)),0)</f>
        <v>0</v>
      </c>
      <c r="EA43" s="603">
        <f>IFERROR(INDEX(หมายเหตุ_กศภ66_10M!$H:$H,MATCH(กศภ2566_12M!EA3,หมายเหตุ_กศภ66_10M!$B:$B,0)),0)</f>
        <v>0</v>
      </c>
      <c r="EB43" s="603">
        <f>IFERROR(INDEX(หมายเหตุ_กศภ66_10M!$H:$H,MATCH(กศภ2566_12M!EB3,หมายเหตุ_กศภ66_10M!$B:$B,0)),0)</f>
        <v>0</v>
      </c>
      <c r="EC43" s="603">
        <f>IFERROR(INDEX(หมายเหตุ_กศภ66_10M!$H:$H,MATCH(กศภ2566_12M!EC3,หมายเหตุ_กศภ66_10M!$B:$B,0)),0)</f>
        <v>0</v>
      </c>
      <c r="ED43" s="603">
        <f>IFERROR(INDEX(หมายเหตุ_กศภ66_10M!$H:$H,MATCH(กศภ2566_12M!ED3,หมายเหตุ_กศภ66_10M!$B:$B,0)),0)</f>
        <v>0</v>
      </c>
      <c r="EE43" s="603">
        <f>IFERROR(INDEX(หมายเหตุ_กศภ66_10M!$H:$H,MATCH(กศภ2566_12M!EE3,หมายเหตุ_กศภ66_10M!$B:$B,0)),0)</f>
        <v>0</v>
      </c>
      <c r="EF43" s="603">
        <f>IFERROR(INDEX(หมายเหตุ_กศภ66_10M!$H:$H,MATCH(กศภ2566_12M!EF3,หมายเหตุ_กศภ66_10M!$B:$B,0)),0)</f>
        <v>0</v>
      </c>
      <c r="EG43" s="603">
        <f>IFERROR(INDEX(หมายเหตุ_กศภ66_10M!$H:$H,MATCH(กศภ2566_12M!EG3,หมายเหตุ_กศภ66_10M!$B:$B,0)),0)</f>
        <v>0</v>
      </c>
      <c r="EH43" s="603">
        <f>IFERROR(INDEX(หมายเหตุ_กศภ66_10M!$H:$H,MATCH(กศภ2566_12M!EH3,หมายเหตุ_กศภ66_10M!$B:$B,0)),0)</f>
        <v>0</v>
      </c>
      <c r="EI43" s="603">
        <f>IFERROR(INDEX(หมายเหตุ_กศภ66_10M!$H:$H,MATCH(กศภ2566_12M!EI3,หมายเหตุ_กศภ66_10M!$B:$B,0)),0)</f>
        <v>0</v>
      </c>
      <c r="EJ43" s="603">
        <f>IFERROR(INDEX(หมายเหตุ_กศภ66_10M!$H:$H,MATCH(กศภ2566_12M!EJ3,หมายเหตุ_กศภ66_10M!$B:$B,0)),0)</f>
        <v>0</v>
      </c>
      <c r="EK43" s="603">
        <f>IFERROR(INDEX(หมายเหตุ_กศภ66_10M!$H:$H,MATCH(กศภ2566_12M!EK3,หมายเหตุ_กศภ66_10M!$B:$B,0)),0)</f>
        <v>0</v>
      </c>
      <c r="EL43" s="603">
        <f>IFERROR(INDEX(หมายเหตุ_กศภ66_10M!$H:$H,MATCH(กศภ2566_12M!EL3,หมายเหตุ_กศภ66_10M!$B:$B,0)),0)</f>
        <v>0</v>
      </c>
      <c r="EM43" s="603">
        <f>IFERROR(INDEX(หมายเหตุ_กศภ66_10M!$H:$H,MATCH(กศภ2566_12M!EM3,หมายเหตุ_กศภ66_10M!$B:$B,0)),0)</f>
        <v>0</v>
      </c>
      <c r="EN43" s="603">
        <f>IFERROR(INDEX(หมายเหตุ_กศภ66_10M!$H:$H,MATCH(กศภ2566_12M!EN3,หมายเหตุ_กศภ66_10M!$B:$B,0)),0)</f>
        <v>0</v>
      </c>
      <c r="EO43" s="603">
        <f>IFERROR(INDEX(หมายเหตุ_กศภ66_10M!$H:$H,MATCH(กศภ2566_12M!EO3,หมายเหตุ_กศภ66_10M!$B:$B,0)),0)</f>
        <v>0</v>
      </c>
      <c r="EP43" s="603">
        <f>IFERROR(INDEX(หมายเหตุ_กศภ66_10M!$H:$H,MATCH(กศภ2566_12M!EP3,หมายเหตุ_กศภ66_10M!$B:$B,0)),0)</f>
        <v>0</v>
      </c>
      <c r="EQ43" s="603">
        <f>IFERROR(INDEX(หมายเหตุ_กศภ66_10M!$H:$H,MATCH(กศภ2566_12M!EQ3,หมายเหตุ_กศภ66_10M!$B:$B,0)),0)</f>
        <v>0</v>
      </c>
      <c r="ER43" s="603">
        <f>IFERROR(INDEX(หมายเหตุ_กศภ66_10M!$H:$H,MATCH(กศภ2566_12M!ER3,หมายเหตุ_กศภ66_10M!$B:$B,0)),0)</f>
        <v>0</v>
      </c>
      <c r="ES43" s="603">
        <f>IFERROR(INDEX(หมายเหตุ_กศภ66_10M!$H:$H,MATCH(กศภ2566_12M!ES3,หมายเหตุ_กศภ66_10M!$B:$B,0)),0)</f>
        <v>0</v>
      </c>
      <c r="ET43" s="603">
        <f>IFERROR(INDEX(หมายเหตุ_กศภ66_10M!$H:$H,MATCH(กศภ2566_12M!ET3,หมายเหตุ_กศภ66_10M!$B:$B,0)),0)</f>
        <v>0</v>
      </c>
      <c r="EU43" s="603">
        <f>IFERROR(INDEX(หมายเหตุ_กศภ66_10M!$H:$H,MATCH(กศภ2566_12M!EU3,หมายเหตุ_กศภ66_10M!$B:$B,0)),0)</f>
        <v>0</v>
      </c>
      <c r="EV43" s="603">
        <f>IFERROR(INDEX(หมายเหตุ_กศภ66_10M!$H:$H,MATCH(กศภ2566_12M!EV3,หมายเหตุ_กศภ66_10M!$B:$B,0)),0)</f>
        <v>0</v>
      </c>
      <c r="EW43" s="603">
        <f>IFERROR(INDEX(หมายเหตุ_กศภ66_10M!$H:$H,MATCH(กศภ2566_12M!EW3,หมายเหตุ_กศภ66_10M!$B:$B,0)),0)</f>
        <v>0</v>
      </c>
      <c r="EX43" s="603">
        <f>IFERROR(INDEX(หมายเหตุ_กศภ66_10M!$H:$H,MATCH(กศภ2566_12M!EX3,หมายเหตุ_กศภ66_10M!$B:$B,0)),0)</f>
        <v>0</v>
      </c>
      <c r="EY43" s="603">
        <f>IFERROR(INDEX(หมายเหตุ_กศภ66_10M!$H:$H,MATCH(กศภ2566_12M!EY3,หมายเหตุ_กศภ66_10M!$B:$B,0)),0)</f>
        <v>40</v>
      </c>
      <c r="EZ43" s="603">
        <f>IFERROR(INDEX(หมายเหตุ_กศภ66_10M!$H:$H,MATCH(กศภ2566_12M!EZ3,หมายเหตุ_กศภ66_10M!$B:$B,0)),0)</f>
        <v>5800</v>
      </c>
      <c r="FA43" s="603">
        <f>IFERROR(INDEX(หมายเหตุ_กศภ66_10M!$H:$H,MATCH(กศภ2566_12M!FA3,หมายเหตุ_กศภ66_10M!$B:$B,0)),0)</f>
        <v>71819.259999999995</v>
      </c>
      <c r="FB43" s="603">
        <f>IFERROR(INDEX(หมายเหตุ_กศภ66_10M!$H:$H,MATCH(กศภ2566_12M!FB3,หมายเหตุ_กศภ66_10M!$B:$B,0)),0)</f>
        <v>84800</v>
      </c>
      <c r="FC43" s="603">
        <f>IFERROR(INDEX(หมายเหตุ_กศภ66_10M!$H:$H,MATCH(กศภ2566_12M!FC3,หมายเหตุ_กศภ66_10M!$B:$B,0)),0)</f>
        <v>0</v>
      </c>
      <c r="FD43" s="603">
        <f>IFERROR(INDEX(หมายเหตุ_กศภ66_10M!$H:$H,MATCH(กศภ2566_12M!FD3,หมายเหตุ_กศภ66_10M!$B:$B,0)),0)</f>
        <v>0</v>
      </c>
      <c r="FE43" s="603">
        <f>IFERROR(INDEX(หมายเหตุ_กศภ66_10M!$H:$H,MATCH(กศภ2566_12M!FE3,หมายเหตุ_กศภ66_10M!$B:$B,0)),0)</f>
        <v>0</v>
      </c>
      <c r="FF43" s="603">
        <f>IFERROR(INDEX(หมายเหตุ_กศภ66_10M!$H:$H,MATCH(กศภ2566_12M!FF3,หมายเหตุ_กศภ66_10M!$B:$B,0)),0)</f>
        <v>0</v>
      </c>
      <c r="FG43" s="603">
        <f>IFERROR(INDEX(หมายเหตุ_กศภ66_10M!$H:$H,MATCH(กศภ2566_12M!FG3,หมายเหตุ_กศภ66_10M!$B:$B,0)),0)</f>
        <v>272786.63</v>
      </c>
      <c r="FH43" s="603">
        <f>IFERROR(INDEX(หมายเหตุ_กศภ66_10M!$H:$H,MATCH(กศภ2566_12M!FH3,หมายเหตุ_กศภ66_10M!$B:$B,0)),0)</f>
        <v>2255219.44</v>
      </c>
      <c r="FI43" s="603">
        <f>IFERROR(INDEX(หมายเหตุ_กศภ66_10M!$H:$H,MATCH(กศภ2566_12M!FI3,หมายเหตุ_กศภ66_10M!$B:$B,0)),0)</f>
        <v>3</v>
      </c>
      <c r="FJ43" s="603">
        <f>IFERROR(INDEX(หมายเหตุ_กศภ66_10M!$H:$H,MATCH(กศภ2566_12M!FJ3,หมายเหตุ_กศภ66_10M!$B:$B,0)),0)</f>
        <v>48302</v>
      </c>
      <c r="FK43" s="603">
        <f>IFERROR(INDEX(หมายเหตุ_กศภ66_10M!$H:$H,MATCH(กศภ2566_12M!FK3,หมายเหตุ_กศภ66_10M!$B:$B,0)),0)</f>
        <v>78877.850000000006</v>
      </c>
      <c r="FL43" s="603">
        <f>IFERROR(INDEX(หมายเหตุ_กศภ66_10M!$H:$H,MATCH(กศภ2566_12M!FL3,หมายเหตุ_กศภ66_10M!$B:$B,0)),0)</f>
        <v>10990.7</v>
      </c>
      <c r="FM43" s="603">
        <f>IFERROR(INDEX(หมายเหตุ_กศภ66_10M!$H:$H,MATCH(กศภ2566_12M!FM3,หมายเหตุ_กศภ66_10M!$B:$B,0)),0)</f>
        <v>107371.55999999998</v>
      </c>
      <c r="FN43" s="603">
        <f>IFERROR(INDEX(หมายเหตุ_กศภ66_10M!$H:$H,MATCH(กศภ2566_12M!FN3,หมายเหตุ_กศภ66_10M!$B:$B,0)),0)</f>
        <v>0</v>
      </c>
      <c r="FO43" s="603">
        <f>IFERROR(INDEX(หมายเหตุ_กศภ66_10M!$H:$H,MATCH(กศภ2566_12M!FO3,หมายเหตุ_กศภ66_10M!$B:$B,0)),0)</f>
        <v>0</v>
      </c>
      <c r="FP43" s="603">
        <f>IFERROR(INDEX(หมายเหตุ_กศภ66_10M!$H:$H,MATCH(กศภ2566_12M!FP3,หมายเหตุ_กศภ66_10M!$B:$B,0)),0)</f>
        <v>104854.88</v>
      </c>
      <c r="FQ43" s="603">
        <f>IFERROR(INDEX(หมายเหตุ_กศภ66_10M!$H:$H,MATCH(กศภ2566_12M!FQ3,หมายเหตุ_กศภ66_10M!$B:$B,0)),0)</f>
        <v>0</v>
      </c>
      <c r="FR43" s="603">
        <f>IFERROR(INDEX(หมายเหตุ_กศภ66_10M!$H:$H,MATCH(กศภ2566_12M!FR3,หมายเหตุ_กศภ66_10M!$B:$B,0)),0)</f>
        <v>0</v>
      </c>
      <c r="FS43" s="603">
        <f>IFERROR(INDEX(หมายเหตุ_กศภ66_10M!$H:$H,MATCH(กศภ2566_12M!FS3,หมายเหตุ_กศภ66_10M!$B:$B,0)),0)</f>
        <v>12400</v>
      </c>
      <c r="FT43" s="603">
        <f>IFERROR(INDEX(หมายเหตุ_กศภ66_10M!$H:$H,MATCH(กศภ2566_12M!FT3,หมายเหตุ_กศภ66_10M!$B:$B,0)),0)</f>
        <v>5700</v>
      </c>
      <c r="FU43" s="603">
        <f>IFERROR(INDEX(หมายเหตุ_กศภ66_10M!$H:$H,MATCH(กศภ2566_12M!FU3,หมายเหตุ_กศภ66_10M!$B:$B,0)),0)</f>
        <v>11538089.02</v>
      </c>
      <c r="FV43" s="603">
        <f>IFERROR(INDEX(หมายเหตุ_กศภ66_10M!$H:$H,MATCH(กศภ2566_12M!FV3,หมายเหตุ_กศภ66_10M!$B:$B,0)),0)</f>
        <v>0</v>
      </c>
      <c r="FW43" s="603">
        <f>IFERROR(INDEX(หมายเหตุ_กศภ66_10M!$H:$H,MATCH(กศภ2566_12M!FW3,หมายเหตุ_กศภ66_10M!$B:$B,0)),0)</f>
        <v>0</v>
      </c>
      <c r="FX43" s="603">
        <f>IFERROR(INDEX(หมายเหตุ_กศภ66_10M!$H:$H,MATCH(กศภ2566_12M!FX3,หมายเหตุ_กศภ66_10M!$B:$B,0)),0)</f>
        <v>0</v>
      </c>
      <c r="FY43" s="603">
        <f>IFERROR(INDEX(หมายเหตุ_กศภ66_10M!$H:$H,MATCH(กศภ2566_12M!FY3,หมายเหตุ_กศภ66_10M!$B:$B,0)),0)</f>
        <v>14180</v>
      </c>
      <c r="FZ43" s="603">
        <f>IFERROR(INDEX(หมายเหตุ_กศภ66_10M!$H:$H,MATCH(กศภ2566_12M!FZ3,หมายเหตุ_กศภ66_10M!$B:$B,0)),0)</f>
        <v>20910.5</v>
      </c>
      <c r="GA43" s="603">
        <f>IFERROR(INDEX(หมายเหตุ_กศภ66_10M!$H:$H,MATCH(กศภ2566_12M!GA3,หมายเหตุ_กศภ66_10M!$B:$B,0)),0)</f>
        <v>87533.6</v>
      </c>
      <c r="GB43" s="603">
        <f>IFERROR(INDEX(หมายเหตุ_กศภ66_10M!$H:$H,MATCH(กศภ2566_12M!GB3,หมายเหตุ_กศภ66_10M!$B:$B,0)),0)</f>
        <v>1776160</v>
      </c>
      <c r="GC43" s="603">
        <f>IFERROR(INDEX(หมายเหตุ_กศภ66_10M!$H:$H,MATCH(กศภ2566_12M!GC3,หมายเหตุ_กศภ66_10M!$B:$B,0)),0)</f>
        <v>0</v>
      </c>
      <c r="GD43" s="603">
        <f>IFERROR(INDEX(หมายเหตุ_กศภ66_10M!$H:$H,MATCH(กศภ2566_12M!GD3,หมายเหตุ_กศภ66_10M!$B:$B,0)),0)</f>
        <v>17820604</v>
      </c>
      <c r="GE43" s="603">
        <f>IFERROR(INDEX(หมายเหตุ_กศภ66_10M!$H:$H,MATCH(กศภ2566_12M!GE3,หมายเหตุ_กศภ66_10M!$B:$B,0)),0)</f>
        <v>1339725</v>
      </c>
      <c r="GF43" s="603">
        <f>IFERROR(INDEX(หมายเหตุ_กศภ66_10M!$H:$H,MATCH(กศภ2566_12M!GF3,หมายเหตุ_กศภ66_10M!$B:$B,0)),0)</f>
        <v>0</v>
      </c>
      <c r="GG43" s="603">
        <f>IFERROR(INDEX(หมายเหตุ_กศภ66_10M!$H:$H,MATCH(กศภ2566_12M!GG3,หมายเหตุ_กศภ66_10M!$B:$B,0)),0)</f>
        <v>3680</v>
      </c>
      <c r="GH43" s="603">
        <f>IFERROR(INDEX(หมายเหตุ_กศภ66_10M!$H:$H,MATCH(กศภ2566_12M!GH3,หมายเหตุ_กศภ66_10M!$B:$B,0)),0)</f>
        <v>0</v>
      </c>
      <c r="GI43" s="603">
        <f>IFERROR(INDEX(หมายเหตุ_กศภ66_10M!$H:$H,MATCH(กศภ2566_12M!GI3,หมายเหตุ_กศภ66_10M!$B:$B,0)),0)</f>
        <v>0</v>
      </c>
      <c r="GJ43" s="603">
        <f>IFERROR(INDEX(หมายเหตุ_กศภ66_10M!$H:$H,MATCH(กศภ2566_12M!GJ3,หมายเหตุ_กศภ66_10M!$B:$B,0)),0)</f>
        <v>0</v>
      </c>
      <c r="GK43" s="603">
        <f>IFERROR(INDEX(หมายเหตุ_กศภ66_10M!$H:$H,MATCH(กศภ2566_12M!GK3,หมายเหตุ_กศภ66_10M!$B:$B,0)),0)</f>
        <v>10490</v>
      </c>
      <c r="GL43" s="603">
        <f>IFERROR(INDEX(หมายเหตุ_กศภ66_10M!$H:$H,MATCH(กศภ2566_12M!GL3,หมายเหตุ_กศภ66_10M!$B:$B,0)),0)</f>
        <v>352462</v>
      </c>
      <c r="GM43" s="603">
        <f>IFERROR(INDEX(หมายเหตุ_กศภ66_10M!$H:$H,MATCH(กศภ2566_12M!GM3,หมายเหตุ_กศภ66_10M!$B:$B,0)),0)</f>
        <v>0</v>
      </c>
      <c r="GN43" s="603">
        <f>IFERROR(INDEX(หมายเหตุ_กศภ66_10M!$H:$H,MATCH(กศภ2566_12M!GN3,หมายเหตุ_กศภ66_10M!$B:$B,0)),0)</f>
        <v>0</v>
      </c>
      <c r="GO43" s="603">
        <f>IFERROR(INDEX(หมายเหตุ_กศภ66_10M!$H:$H,MATCH(กศภ2566_12M!GO3,หมายเหตุ_กศภ66_10M!$B:$B,0)),0)</f>
        <v>0</v>
      </c>
      <c r="GP43" s="603">
        <f>IFERROR(INDEX(หมายเหตุ_กศภ66_10M!$H:$H,MATCH(กศภ2566_12M!GP3,หมายเหตุ_กศภ66_10M!$B:$B,0)),0)</f>
        <v>0</v>
      </c>
      <c r="GQ43" s="603">
        <f>IFERROR(INDEX(หมายเหตุ_กศภ66_10M!$H:$H,MATCH(กศภ2566_12M!GQ3,หมายเหตุ_กศภ66_10M!$B:$B,0)),0)</f>
        <v>0</v>
      </c>
      <c r="GR43" s="603">
        <f>IFERROR(INDEX(หมายเหตุ_กศภ66_10M!$H:$H,MATCH(กศภ2566_12M!GR3,หมายเหตุ_กศภ66_10M!$B:$B,0)),0)</f>
        <v>23745</v>
      </c>
      <c r="GS43" s="603">
        <f>IFERROR(INDEX(หมายเหตุ_กศภ66_10M!$H:$H,MATCH(กศภ2566_12M!GS3,หมายเหตุ_กศภ66_10M!$B:$B,0)),0)</f>
        <v>0</v>
      </c>
      <c r="GT43" s="603">
        <f>IFERROR(INDEX(หมายเหตุ_กศภ66_10M!$H:$H,MATCH(กศภ2566_12M!GT3,หมายเหตุ_กศภ66_10M!$B:$B,0)),0)</f>
        <v>0</v>
      </c>
      <c r="GU43" s="603">
        <f>IFERROR(INDEX(หมายเหตุ_กศภ66_10M!$H:$H,MATCH(กศภ2566_12M!GU3,หมายเหตุ_กศภ66_10M!$B:$B,0)),0)</f>
        <v>12200</v>
      </c>
      <c r="GV43" s="603">
        <f>IFERROR(INDEX(หมายเหตุ_กศภ66_10M!$H:$H,MATCH(กศภ2566_12M!GV3,หมายเหตุ_กศภ66_10M!$B:$B,0)),0)</f>
        <v>15689.47</v>
      </c>
      <c r="GW43" s="603">
        <f>IFERROR(INDEX(หมายเหตุ_กศภ66_10M!$H:$H,MATCH(กศภ2566_12M!GW3,หมายเหตุ_กศภ66_10M!$B:$B,0)),0)</f>
        <v>3463235</v>
      </c>
      <c r="GX43" s="603">
        <f>IFERROR(INDEX(หมายเหตุ_กศภ66_10M!$H:$H,MATCH(กศภ2566_12M!GX3,หมายเหตุ_กศภ66_10M!$B:$B,0)),0)</f>
        <v>201551.38</v>
      </c>
      <c r="GY43" s="603">
        <f>IFERROR(INDEX(หมายเหตุ_กศภ66_10M!$H:$H,MATCH(กศภ2566_12M!GY3,หมายเหตุ_กศภ66_10M!$B:$B,0)),0)</f>
        <v>3370</v>
      </c>
      <c r="GZ43" s="603">
        <f>IFERROR(INDEX(หมายเหตุ_กศภ66_10M!$H:$H,MATCH(กศภ2566_12M!GZ3,หมายเหตุ_กศภ66_10M!$B:$B,0)),0)</f>
        <v>172265.82</v>
      </c>
      <c r="HA43" s="603">
        <f>IFERROR(INDEX(หมายเหตุ_กศภ66_10M!$H:$H,MATCH(กศภ2566_12M!HA3,หมายเหตุ_กศภ66_10M!$B:$B,0)),0)</f>
        <v>7918526.3799999999</v>
      </c>
      <c r="HB43" s="603">
        <f>IFERROR(INDEX(หมายเหตุ_กศภ66_10M!$H:$H,MATCH(กศภ2566_12M!HB3,หมายเหตุ_กศภ66_10M!$B:$B,0)),0)</f>
        <v>2334445.8199999998</v>
      </c>
      <c r="HC43" s="603">
        <f>IFERROR(INDEX(หมายเหตุ_กศภ66_10M!$H:$H,MATCH(กศภ2566_12M!HC3,หมายเหตุ_กศภ66_10M!$B:$B,0)),0)</f>
        <v>0</v>
      </c>
      <c r="HD43" s="603">
        <f>IFERROR(INDEX(หมายเหตุ_กศภ66_10M!$H:$H,MATCH(กศภ2566_12M!HD3,หมายเหตุ_กศภ66_10M!$B:$B,0)),0)</f>
        <v>154636759.22999999</v>
      </c>
      <c r="HE43" s="603">
        <f>IFERROR(INDEX(หมายเหตุ_กศภ66_10M!$H:$H,MATCH(กศภ2566_12M!HE3,หมายเหตุ_กศภ66_10M!$B:$B,0)),0)</f>
        <v>44511285.210000001</v>
      </c>
      <c r="HF43" s="603">
        <f>IFERROR(INDEX(หมายเหตุ_กศภ66_10M!$H:$H,MATCH(กศภ2566_12M!HF3,หมายเหตุ_กศภ66_10M!$B:$B,0)),0)</f>
        <v>65198757.670000002</v>
      </c>
      <c r="HG43" s="603">
        <f>IFERROR(INDEX(หมายเหตุ_กศภ66_10M!$H:$H,MATCH(กศภ2566_12M!HG3,หมายเหตุ_กศภ66_10M!$B:$B,0)),0)</f>
        <v>332114</v>
      </c>
      <c r="HH43" s="603">
        <f>IFERROR(INDEX(หมายเหตุ_กศภ66_10M!$H:$H,MATCH(กศภ2566_12M!HH3,หมายเหตุ_กศภ66_10M!$B:$B,0)),0)</f>
        <v>0</v>
      </c>
      <c r="HI43" s="603">
        <f>IFERROR(INDEX(หมายเหตุ_กศภ66_10M!$H:$H,MATCH(กศภ2566_12M!HI3,หมายเหตุ_กศภ66_10M!$B:$B,0)),0)</f>
        <v>39732422.640000001</v>
      </c>
      <c r="HJ43" s="603">
        <f>IFERROR(INDEX(หมายเหตุ_กศภ66_10M!$H:$H,MATCH(กศภ2566_12M!HJ3,หมายเหตุ_กศภ66_10M!$B:$B,0)),0)</f>
        <v>-125435.3</v>
      </c>
      <c r="HK43" s="603">
        <f>IFERROR(INDEX(หมายเหตุ_กศภ66_10M!$H:$H,MATCH(กศภ2566_12M!HK3,หมายเหตุ_กศภ66_10M!$B:$B,0)),0)</f>
        <v>97865.5</v>
      </c>
      <c r="HL43" s="603">
        <f>IFERROR(INDEX(หมายเหตุ_กศภ66_10M!$H:$H,MATCH(กศภ2566_12M!HL3,หมายเหตุ_กศภ66_10M!$B:$B,0)),0)</f>
        <v>3394110</v>
      </c>
      <c r="HM43" s="603">
        <f>IFERROR(INDEX(หมายเหตุ_กศภ66_10M!$H:$H,MATCH(กศภ2566_12M!HM3,หมายเหตุ_กศภ66_10M!$B:$B,0)),0)</f>
        <v>0</v>
      </c>
      <c r="HN43" s="603">
        <f>IFERROR(INDEX(หมายเหตุ_กศภ66_10M!$H:$H,MATCH(กศภ2566_12M!HN3,หมายเหตุ_กศภ66_10M!$B:$B,0)),0)</f>
        <v>13262629.280000001</v>
      </c>
      <c r="HO43" s="603">
        <f>IFERROR(INDEX(หมายเหตุ_กศภ66_10M!$H:$H,MATCH(กศภ2566_12M!HO3,หมายเหตุ_กศภ66_10M!$B:$B,0)),0)</f>
        <v>1724679.39</v>
      </c>
      <c r="HP43" s="603">
        <f>IFERROR(INDEX(หมายเหตุ_กศภ66_10M!$H:$H,MATCH(กศภ2566_12M!HP3,หมายเหตุ_กศภ66_10M!$B:$B,0)),0)</f>
        <v>0</v>
      </c>
      <c r="HQ43" s="603">
        <f>IFERROR(INDEX(หมายเหตุ_กศภ66_10M!$H:$H,MATCH(กศภ2566_12M!HQ3,หมายเหตุ_กศภ66_10M!$B:$B,0)),0)</f>
        <v>0</v>
      </c>
      <c r="HR43" s="603">
        <f>IFERROR(INDEX(หมายเหตุ_กศภ66_10M!$H:$H,MATCH(กศภ2566_12M!HR3,หมายเหตุ_กศภ66_10M!$B:$B,0)),0)</f>
        <v>134177.38</v>
      </c>
      <c r="HS43" s="603">
        <f>IFERROR(INDEX(หมายเหตุ_กศภ66_10M!$H:$H,MATCH(กศภ2566_12M!HS3,หมายเหตุ_กศภ66_10M!$B:$B,0)),0)</f>
        <v>954686.52</v>
      </c>
      <c r="HT43" s="603">
        <f>IFERROR(INDEX(หมายเหตุ_กศภ66_10M!$H:$H,MATCH(กศภ2566_12M!HT3,หมายเหตุ_กศภ66_10M!$B:$B,0)),0)</f>
        <v>56100</v>
      </c>
      <c r="HU43" s="603">
        <f>IFERROR(INDEX(หมายเหตุ_กศภ66_10M!$H:$H,MATCH(กศภ2566_12M!HU3,หมายเหตุ_กศภ66_10M!$B:$B,0)),0)</f>
        <v>0</v>
      </c>
      <c r="HV43" s="603">
        <f>IFERROR(INDEX(หมายเหตุ_กศภ66_10M!$H:$H,MATCH(กศภ2566_12M!HV3,หมายเหตุ_กศภ66_10M!$B:$B,0)),0)</f>
        <v>0</v>
      </c>
      <c r="HW43" s="603">
        <f>IFERROR(INDEX(หมายเหตุ_กศภ66_10M!$H:$H,MATCH(กศภ2566_12M!HW3,หมายเหตุ_กศภ66_10M!$B:$B,0)),0)</f>
        <v>0</v>
      </c>
      <c r="HX43" s="603">
        <f>IFERROR(INDEX(หมายเหตุ_กศภ66_10M!$H:$H,MATCH(กศภ2566_12M!HX3,หมายเหตุ_กศภ66_10M!$B:$B,0)),0)</f>
        <v>0</v>
      </c>
      <c r="HY43" s="603">
        <f>IFERROR(INDEX(หมายเหตุ_กศภ66_10M!$H:$H,MATCH(กศภ2566_12M!HY3,หมายเหตุ_กศภ66_10M!$B:$B,0)),0)</f>
        <v>0</v>
      </c>
      <c r="HZ43" s="603">
        <f>IFERROR(INDEX(หมายเหตุ_กศภ66_10M!$H:$H,MATCH(กศภ2566_12M!HZ3,หมายเหตุ_กศภ66_10M!$B:$B,0)),0)</f>
        <v>1675276.4</v>
      </c>
      <c r="IA43" s="603">
        <f>IFERROR(INDEX(หมายเหตุ_กศภ66_10M!$H:$H,MATCH(กศภ2566_12M!IA3,หมายเหตุ_กศภ66_10M!$B:$B,0)),0)</f>
        <v>2200</v>
      </c>
      <c r="IB43" s="603">
        <f>IFERROR(INDEX(หมายเหตุ_กศภ66_10M!$H:$H,MATCH(กศภ2566_12M!IB3,หมายเหตุ_กศภ66_10M!$B:$B,0)),0)</f>
        <v>0</v>
      </c>
      <c r="IC43" s="603">
        <f>IFERROR(INDEX(หมายเหตุ_กศภ66_10M!$H:$H,MATCH(กศภ2566_12M!IC3,หมายเหตุ_กศภ66_10M!$B:$B,0)),0)</f>
        <v>420334.26</v>
      </c>
      <c r="ID43" s="603">
        <f>IFERROR(INDEX(หมายเหตุ_กศภ66_10M!$H:$H,MATCH(กศภ2566_12M!ID3,หมายเหตุ_กศภ66_10M!$B:$B,0)),0)</f>
        <v>186205.1</v>
      </c>
      <c r="IE43" s="603">
        <f>IFERROR(INDEX(หมายเหตุ_กศภ66_10M!$H:$H,MATCH(กศภ2566_12M!IE3,หมายเหตุ_กศภ66_10M!$B:$B,0)),0)</f>
        <v>0</v>
      </c>
      <c r="IF43" s="603">
        <f>IFERROR(INDEX(หมายเหตุ_กศภ66_10M!$H:$H,MATCH(กศภ2566_12M!IF3,หมายเหตุ_กศภ66_10M!$B:$B,0)),0)</f>
        <v>0</v>
      </c>
      <c r="IG43" s="603">
        <f>IFERROR(INDEX(หมายเหตุ_กศภ66_10M!$H:$H,MATCH(กศภ2566_12M!IG3,หมายเหตุ_กศภ66_10M!$B:$B,0)),0)</f>
        <v>1061298.19</v>
      </c>
      <c r="IH43" s="603">
        <f>IFERROR(INDEX(หมายเหตุ_กศภ66_10M!$H:$H,MATCH(กศภ2566_12M!IH3,หมายเหตุ_กศภ66_10M!$B:$B,0)),0)</f>
        <v>53570</v>
      </c>
      <c r="II43" s="603">
        <f>IFERROR(INDEX(หมายเหตุ_กศภ66_10M!$H:$H,MATCH(กศภ2566_12M!II3,หมายเหตุ_กศภ66_10M!$B:$B,0)),0)</f>
        <v>0</v>
      </c>
      <c r="IJ43" s="603">
        <f>IFERROR(INDEX(หมายเหตุ_กศภ66_10M!$H:$H,MATCH(กศภ2566_12M!IJ3,หมายเหตุ_กศภ66_10M!$B:$B,0)),0)</f>
        <v>43839782.520000003</v>
      </c>
      <c r="IK43" s="603">
        <f>IFERROR(INDEX(หมายเหตุ_กศภ66_10M!$H:$H,MATCH(กศภ2566_12M!IK3,หมายเหตุ_กศภ66_10M!$B:$B,0)),0)</f>
        <v>0</v>
      </c>
      <c r="IL43" s="603">
        <f>IFERROR(INDEX(หมายเหตุ_กศภ66_10M!$H:$H,MATCH(กศภ2566_12M!IL3,หมายเหตุ_กศภ66_10M!$B:$B,0)),0)</f>
        <v>0</v>
      </c>
      <c r="IM43" s="603">
        <f>IFERROR(INDEX(หมายเหตุ_กศภ66_10M!$H:$H,MATCH(กศภ2566_12M!IM3,หมายเหตุ_กศภ66_10M!$B:$B,0)),0)</f>
        <v>-24229.64</v>
      </c>
      <c r="IN43" s="603">
        <f>IFERROR(INDEX(หมายเหตุ_กศภ66_10M!$H:$H,MATCH(กศภ2566_12M!IN3,หมายเหตุ_กศภ66_10M!$B:$B,0)),0)</f>
        <v>0</v>
      </c>
      <c r="IO43" s="603">
        <f>IFERROR(INDEX(หมายเหตุ_กศภ66_10M!$H:$H,MATCH(กศภ2566_12M!IO3,หมายเหตุ_กศภ66_10M!$B:$B,0)),0)</f>
        <v>19280124.540000003</v>
      </c>
      <c r="IP43" s="603">
        <f>IFERROR(INDEX(หมายเหตุ_กศภ66_10M!$H:$H,MATCH(กศภ2566_12M!IP3,หมายเหตุ_กศภ66_10M!$B:$B,0)),0)</f>
        <v>0</v>
      </c>
      <c r="IQ43" s="603">
        <f>IFERROR(INDEX(หมายเหตุ_กศภ66_10M!$H:$H,MATCH(กศภ2566_12M!IQ3,หมายเหตุ_กศภ66_10M!$B:$B,0)),0)</f>
        <v>0</v>
      </c>
      <c r="IR43" s="603">
        <f>IFERROR(INDEX(หมายเหตุ_กศภ66_10M!$H:$H,MATCH(กศภ2566_12M!IR3,หมายเหตุ_กศภ66_10M!$B:$B,0)),0)</f>
        <v>0</v>
      </c>
      <c r="IS43" s="603">
        <f>IFERROR(INDEX(หมายเหตุ_กศภ66_10M!$H:$H,MATCH(กศภ2566_12M!IS3,หมายเหตุ_กศภ66_10M!$B:$B,0)),0)</f>
        <v>2310415.09</v>
      </c>
      <c r="IT43" s="603">
        <f>IFERROR(INDEX(หมายเหตุ_กศภ66_10M!$H:$H,MATCH(กศภ2566_12M!IT3,หมายเหตุ_กศภ66_10M!$B:$B,0)),0)</f>
        <v>0</v>
      </c>
      <c r="IU43" s="603">
        <f>IFERROR(INDEX(หมายเหตุ_กศภ66_10M!$H:$H,MATCH(กศภ2566_12M!IU3,หมายเหตุ_กศภ66_10M!$B:$B,0)),0)</f>
        <v>3254378.9000000004</v>
      </c>
      <c r="IV43" s="603">
        <f>IFERROR(INDEX(หมายเหตุ_กศภ66_10M!$H:$H,MATCH(กศภ2566_12M!IV3,หมายเหตุ_กศภ66_10M!$B:$B,0)),0)</f>
        <v>0</v>
      </c>
      <c r="IW43" s="603">
        <f>IFERROR(INDEX(หมายเหตุ_กศภ66_10M!$H:$H,MATCH(กศภ2566_12M!IW3,หมายเหตุ_กศภ66_10M!$B:$B,0)),0)</f>
        <v>0</v>
      </c>
      <c r="IX43" s="603">
        <f>IFERROR(INDEX(หมายเหตุ_กศภ66_10M!$H:$H,MATCH(กศภ2566_12M!IX3,หมายเหตุ_กศภ66_10M!$B:$B,0)),0)</f>
        <v>0</v>
      </c>
      <c r="IY43" s="603">
        <f>IFERROR(INDEX(หมายเหตุ_กศภ66_10M!$H:$H,MATCH(กศภ2566_12M!IY3,หมายเหตุ_กศภ66_10M!$B:$B,0)),0)</f>
        <v>0</v>
      </c>
      <c r="IZ43" s="603">
        <f>IFERROR(INDEX(หมายเหตุ_กศภ66_10M!$H:$H,MATCH(กศภ2566_12M!IZ3,หมายเหตุ_กศภ66_10M!$B:$B,0)),0)</f>
        <v>0</v>
      </c>
      <c r="JA43" s="603">
        <f>IFERROR(INDEX(หมายเหตุ_กศภ66_10M!$H:$H,MATCH(กศภ2566_12M!JA3,หมายเหตุ_กศภ66_10M!$B:$B,0)),0)</f>
        <v>0</v>
      </c>
      <c r="JB43" s="603">
        <f>IFERROR(INDEX(หมายเหตุ_กศภ66_10M!$H:$H,MATCH(กศภ2566_12M!JB3,หมายเหตุ_กศภ66_10M!$B:$B,0)),0)</f>
        <v>0</v>
      </c>
      <c r="JC43" s="603">
        <f>IFERROR(INDEX(หมายเหตุ_กศภ66_10M!$H:$H,MATCH(กศภ2566_12M!JC3,หมายเหตุ_กศภ66_10M!$B:$B,0)),0)</f>
        <v>0</v>
      </c>
      <c r="JD43" s="603">
        <f>IFERROR(INDEX(หมายเหตุ_กศภ66_10M!$H:$H,MATCH(กศภ2566_12M!JD3,หมายเหตุ_กศภ66_10M!$B:$B,0)),0)</f>
        <v>0</v>
      </c>
      <c r="JE43" s="603">
        <f>IFERROR(INDEX(หมายเหตุ_กศภ66_10M!$H:$H,MATCH(กศภ2566_12M!JE3,หมายเหตุ_กศภ66_10M!$B:$B,0)),0)</f>
        <v>0</v>
      </c>
      <c r="JF43" s="603">
        <f>IFERROR(INDEX(หมายเหตุ_กศภ66_10M!$H:$H,MATCH(กศภ2566_12M!JF3,หมายเหตุ_กศภ66_10M!$B:$B,0)),0)</f>
        <v>0</v>
      </c>
      <c r="JG43" s="603">
        <f>IFERROR(INDEX(หมายเหตุ_กศภ66_10M!$H:$H,MATCH(กศภ2566_12M!JG3,หมายเหตุ_กศภ66_10M!$B:$B,0)),0)</f>
        <v>130697.4</v>
      </c>
      <c r="JH43" s="603">
        <f>IFERROR(INDEX(หมายเหตุ_กศภ66_10M!$H:$H,MATCH(กศภ2566_12M!JH3,หมายเหตุ_กศภ66_10M!$B:$B,0)),0)</f>
        <v>67600</v>
      </c>
      <c r="JI43" s="603">
        <f>IFERROR(INDEX(หมายเหตุ_กศภ66_10M!$H:$H,MATCH(กศภ2566_12M!JI3,หมายเหตุ_กศภ66_10M!$B:$B,0)),0)</f>
        <v>0</v>
      </c>
      <c r="JJ43" s="603">
        <f>IFERROR(INDEX(หมายเหตุ_กศภ66_10M!$H:$H,MATCH(กศภ2566_12M!JJ3,หมายเหตุ_กศภ66_10M!$B:$B,0)),0)</f>
        <v>0</v>
      </c>
      <c r="JK43" s="603">
        <f>IFERROR(INDEX(หมายเหตุ_กศภ66_10M!$H:$H,MATCH(กศภ2566_12M!JK3,หมายเหตุ_กศภ66_10M!$B:$B,0)),0)</f>
        <v>1323353.72</v>
      </c>
      <c r="JL43" s="603">
        <f>IFERROR(INDEX(หมายเหตุ_กศภ66_10M!$H:$H,MATCH(กศภ2566_12M!JL3,หมายเหตุ_กศภ66_10M!$B:$B,0)),0)</f>
        <v>80</v>
      </c>
      <c r="JM43" s="603">
        <f>IFERROR(INDEX(หมายเหตุ_กศภ66_10M!$H:$H,MATCH(กศภ2566_12M!JM3,หมายเหตุ_กศภ66_10M!$B:$B,0)),0)</f>
        <v>77188.479999999996</v>
      </c>
      <c r="JN43" s="603">
        <f>IFERROR(INDEX(หมายเหตุ_กศภ66_10M!$H:$H,MATCH(กศภ2566_12M!JN3,หมายเหตุ_กศภ66_10M!$B:$B,0)),0)</f>
        <v>0</v>
      </c>
      <c r="JO43" s="603">
        <f>IFERROR(INDEX(หมายเหตุ_กศภ66_10M!$H:$H,MATCH(กศภ2566_12M!JO3,หมายเหตุ_กศภ66_10M!$B:$B,0)),0)</f>
        <v>75655.759999999995</v>
      </c>
      <c r="JP43" s="603">
        <f>IFERROR(INDEX(หมายเหตุ_กศภ66_10M!$H:$H,MATCH(กศภ2566_12M!JP3,หมายเหตุ_กศภ66_10M!$B:$B,0)),0)</f>
        <v>45862.5</v>
      </c>
      <c r="JQ43" s="603">
        <f>IFERROR(INDEX(หมายเหตุ_กศภ66_10M!$H:$H,MATCH(กศภ2566_12M!JQ3,หมายเหตุ_กศภ66_10M!$B:$B,0)),0)</f>
        <v>0</v>
      </c>
      <c r="JR43" s="603">
        <f>IFERROR(INDEX(หมายเหตุ_กศภ66_10M!$H:$H,MATCH(กศภ2566_12M!JR3,หมายเหตุ_กศภ66_10M!$B:$B,0)),0)</f>
        <v>3839493.7</v>
      </c>
      <c r="JS43" s="603">
        <f>IFERROR(INDEX(หมายเหตุ_กศภ66_10M!$H:$H,MATCH(กศภ2566_12M!JS3,หมายเหตุ_กศภ66_10M!$B:$B,0)),0)</f>
        <v>0</v>
      </c>
      <c r="JT43" s="603">
        <f>IFERROR(INDEX(หมายเหตุ_กศภ66_10M!$H:$H,MATCH(กศภ2566_12M!JT3,หมายเหตุ_กศภ66_10M!$B:$B,0)),0)</f>
        <v>7618615</v>
      </c>
      <c r="JU43" s="603">
        <f>IFERROR(INDEX(หมายเหตุ_กศภ66_10M!$H:$H,MATCH(กศภ2566_12M!JU3,หมายเหตุ_กศภ66_10M!$B:$B,0)),0)</f>
        <v>0</v>
      </c>
      <c r="JV43" s="603">
        <f>IFERROR(INDEX(หมายเหตุ_กศภ66_10M!$H:$H,MATCH(กศภ2566_12M!JV3,หมายเหตุ_กศภ66_10M!$B:$B,0)),0)</f>
        <v>5050195.8900000006</v>
      </c>
      <c r="JW43" s="603">
        <f>IFERROR(INDEX(หมายเหตุ_กศภ66_10M!$H:$H,MATCH(กศภ2566_12M!JW3,หมายเหตุ_กศภ66_10M!$B:$B,0)),0)</f>
        <v>181804.72</v>
      </c>
      <c r="JX43" s="603">
        <f>IFERROR(INDEX(หมายเหตุ_กศภ66_10M!$H:$H,MATCH(กศภ2566_12M!JX3,หมายเหตุ_กศภ66_10M!$B:$B,0)),0)</f>
        <v>2135596</v>
      </c>
      <c r="JY43" s="603">
        <f>IFERROR(INDEX(หมายเหตุ_กศภ66_10M!$H:$H,MATCH(กศภ2566_12M!JY3,หมายเหตุ_กศภ66_10M!$B:$B,0)),0)</f>
        <v>0</v>
      </c>
      <c r="JZ43" s="603">
        <f>IFERROR(INDEX(หมายเหตุ_กศภ66_10M!$H:$H,MATCH(กศภ2566_12M!JZ3,หมายเหตุ_กศภ66_10M!$B:$B,0)),0)</f>
        <v>33844.5</v>
      </c>
      <c r="KA43" s="603">
        <f>IFERROR(INDEX(หมายเหตุ_กศภ66_10M!$H:$H,MATCH(กศภ2566_12M!KA3,หมายเหตุ_กศภ66_10M!$B:$B,0)),0)</f>
        <v>33090</v>
      </c>
      <c r="KB43" s="603">
        <f>IFERROR(INDEX(หมายเหตุ_กศภ66_10M!$H:$H,MATCH(กศภ2566_12M!KB3,หมายเหตุ_กศภ66_10M!$B:$B,0)),0)</f>
        <v>63541.23</v>
      </c>
      <c r="KC43" s="603">
        <f>IFERROR(INDEX(หมายเหตุ_กศภ66_10M!$H:$H,MATCH(กศภ2566_12M!KC3,หมายเหตุ_กศภ66_10M!$B:$B,0)),0)</f>
        <v>0</v>
      </c>
      <c r="KD43" s="603">
        <f>IFERROR(INDEX(หมายเหตุ_กศภ66_10M!$H:$H,MATCH(กศภ2566_12M!KD3,หมายเหตุ_กศภ66_10M!$B:$B,0)),0)</f>
        <v>0</v>
      </c>
      <c r="KE43" s="603">
        <f>IFERROR(INDEX(หมายเหตุ_กศภ66_10M!$H:$H,MATCH(กศภ2566_12M!KE3,หมายเหตุ_กศภ66_10M!$B:$B,0)),0)</f>
        <v>342024.68</v>
      </c>
      <c r="KF43" s="603">
        <f>IFERROR(INDEX(หมายเหตุ_กศภ66_10M!$H:$H,MATCH(กศภ2566_12M!KF3,หมายเหตุ_กศภ66_10M!$B:$B,0)),0)</f>
        <v>320370.58</v>
      </c>
      <c r="KG43" s="603">
        <f>IFERROR(INDEX(หมายเหตุ_กศภ66_10M!$H:$H,MATCH(กศภ2566_12M!KG3,หมายเหตุ_กศภ66_10M!$B:$B,0)),0)</f>
        <v>0</v>
      </c>
      <c r="KH43" s="603">
        <f>IFERROR(INDEX(หมายเหตุ_กศภ66_10M!$H:$H,MATCH(กศภ2566_12M!KH3,หมายเหตุ_กศภ66_10M!$B:$B,0)),0)</f>
        <v>0</v>
      </c>
      <c r="KI43" s="603">
        <f>IFERROR(INDEX(หมายเหตุ_กศภ66_10M!$H:$H,MATCH(กศภ2566_12M!KI3,หมายเหตุ_กศภ66_10M!$B:$B,0)),0)</f>
        <v>1090</v>
      </c>
      <c r="KJ43" s="603">
        <f>IFERROR(INDEX(หมายเหตุ_กศภ66_10M!$H:$H,MATCH(กศภ2566_12M!KJ3,หมายเหตุ_กศภ66_10M!$B:$B,0)),0)</f>
        <v>0</v>
      </c>
      <c r="KK43" s="603">
        <f>IFERROR(INDEX(หมายเหตุ_กศภ66_10M!$H:$H,MATCH(กศภ2566_12M!KK3,หมายเหตุ_กศภ66_10M!$B:$B,0)),0)</f>
        <v>0</v>
      </c>
      <c r="KL43" s="603">
        <f>IFERROR(INDEX(หมายเหตุ_กศภ66_10M!$H:$H,MATCH(กศภ2566_12M!KL3,หมายเหตุ_กศภ66_10M!$B:$B,0)),0)</f>
        <v>17441</v>
      </c>
      <c r="KM43" s="603">
        <f>IFERROR(INDEX(หมายเหตุ_กศภ66_10M!$H:$H,MATCH(กศภ2566_12M!KM3,หมายเหตุ_กศภ66_10M!$B:$B,0)),0)</f>
        <v>0</v>
      </c>
      <c r="KN43" s="603">
        <f>IFERROR(INDEX(หมายเหตุ_กศภ66_10M!$H:$H,MATCH(กศภ2566_12M!KN3,หมายเหตุ_กศภ66_10M!$B:$B,0)),0)</f>
        <v>1377423.3199999998</v>
      </c>
      <c r="KO43" s="603">
        <f>IFERROR(INDEX(หมายเหตุ_กศภ66_10M!$H:$H,MATCH(กศภ2566_12M!KO3,หมายเหตุ_กศภ66_10M!$B:$B,0)),0)</f>
        <v>17672090.309999999</v>
      </c>
      <c r="KP43" s="603">
        <f>IFERROR(INDEX(หมายเหตุ_กศภ66_10M!$H:$H,MATCH(กศภ2566_12M!KP3,หมายเหตุ_กศภ66_10M!$B:$B,0)),0)</f>
        <v>2797560</v>
      </c>
      <c r="KQ43" s="603">
        <f>IFERROR(INDEX(หมายเหตุ_กศภ66_10M!$H:$H,MATCH(กศภ2566_12M!KQ3,หมายเหตุ_กศภ66_10M!$B:$B,0)),0)</f>
        <v>215880</v>
      </c>
      <c r="KR43" s="603">
        <f>IFERROR(INDEX(หมายเหตุ_กศภ66_10M!$H:$H,MATCH(กศภ2566_12M!KR3,หมายเหตุ_กศภ66_10M!$B:$B,0)),0)</f>
        <v>2862430.03</v>
      </c>
      <c r="KS43" s="603">
        <f>IFERROR(INDEX(หมายเหตุ_กศภ66_10M!$H:$H,MATCH(กศภ2566_12M!KS3,หมายเหตุ_กศภ66_10M!$B:$B,0)),0)</f>
        <v>9611727.9499999993</v>
      </c>
      <c r="KT43" s="603">
        <f>IFERROR(INDEX(หมายเหตุ_กศภ66_10M!$H:$H,MATCH(กศภ2566_12M!KT3,หมายเหตุ_กศภ66_10M!$B:$B,0)),0)</f>
        <v>2447006.88</v>
      </c>
      <c r="KU43" s="603">
        <f>IFERROR(INDEX(หมายเหตุ_กศภ66_10M!$H:$H,MATCH(กศภ2566_12M!KU3,หมายเหตุ_กศภ66_10M!$B:$B,0)),0)</f>
        <v>0</v>
      </c>
      <c r="KV43" s="603">
        <f>IFERROR(INDEX(หมายเหตุ_กศภ66_10M!$H:$H,MATCH(กศภ2566_12M!KV3,หมายเหตุ_กศภ66_10M!$B:$B,0)),0)</f>
        <v>602418.25</v>
      </c>
      <c r="KW43" s="603">
        <f>IFERROR(INDEX(หมายเหตุ_กศภ66_10M!$H:$H,MATCH(กศภ2566_12M!KW3,หมายเหตุ_กศภ66_10M!$B:$B,0)),0)</f>
        <v>0</v>
      </c>
      <c r="KX43" s="603">
        <f>IFERROR(INDEX(หมายเหตุ_กศภ66_10M!$H:$H,MATCH(กศภ2566_12M!KX3,หมายเหตุ_กศภ66_10M!$B:$B,0)),0)</f>
        <v>20440</v>
      </c>
      <c r="KY43" s="603">
        <f>IFERROR(INDEX(หมายเหตุ_กศภ66_10M!$H:$H,MATCH(กศภ2566_12M!KY3,หมายเหตุ_กศภ66_10M!$B:$B,0)),0)</f>
        <v>0</v>
      </c>
      <c r="KZ43" s="603">
        <f>IFERROR(INDEX(หมายเหตุ_กศภ66_10M!$H:$H,MATCH(กศภ2566_12M!KZ3,หมายเหตุ_กศภ66_10M!$B:$B,0)),0)</f>
        <v>30350</v>
      </c>
      <c r="LA43" s="603">
        <f>IFERROR(INDEX(หมายเหตุ_กศภ66_10M!$H:$H,MATCH(กศภ2566_12M!LA3,หมายเหตุ_กศภ66_10M!$B:$B,0)),0)</f>
        <v>0</v>
      </c>
      <c r="LB43" s="603">
        <f>IFERROR(INDEX(หมายเหตุ_กศภ66_10M!$H:$H,MATCH(กศภ2566_12M!LB3,หมายเหตุ_กศภ66_10M!$B:$B,0)),0)</f>
        <v>11274.72</v>
      </c>
      <c r="LC43" s="603">
        <f>IFERROR(INDEX(หมายเหตุ_กศภ66_10M!$H:$H,MATCH(กศภ2566_12M!LC3,หมายเหตุ_กศภ66_10M!$B:$B,0)),0)</f>
        <v>0</v>
      </c>
      <c r="LD43" s="603">
        <f>IFERROR(INDEX(หมายเหตุ_กศภ66_10M!$H:$H,MATCH(กศภ2566_12M!LD3,หมายเหตุ_กศภ66_10M!$B:$B,0)),0)</f>
        <v>0</v>
      </c>
      <c r="LE43" s="603">
        <f>IFERROR(INDEX(หมายเหตุ_กศภ66_10M!$H:$H,MATCH(กศภ2566_12M!LE3,หมายเหตุ_กศภ66_10M!$B:$B,0)),0)</f>
        <v>0</v>
      </c>
      <c r="LF43" s="603">
        <f>IFERROR(INDEX(หมายเหตุ_กศภ66_10M!$H:$H,MATCH(กศภ2566_12M!LF3,หมายเหตุ_กศภ66_10M!$B:$B,0)),0)</f>
        <v>0</v>
      </c>
      <c r="LG43" s="603">
        <f>IFERROR(INDEX(หมายเหตุ_กศภ66_10M!$H:$H,MATCH(กศภ2566_12M!LG3,หมายเหตุ_กศภ66_10M!$B:$B,0)),0)</f>
        <v>0</v>
      </c>
      <c r="LH43" s="603">
        <f>IFERROR(INDEX(หมายเหตุ_กศภ66_10M!$H:$H,MATCH(กศภ2566_12M!LH3,หมายเหตุ_กศภ66_10M!$B:$B,0)),0)</f>
        <v>0</v>
      </c>
      <c r="LI43" s="603">
        <f>IFERROR(INDEX(หมายเหตุ_กศภ66_10M!$H:$H,MATCH(กศภ2566_12M!LI3,หมายเหตุ_กศภ66_10M!$B:$B,0)),0)</f>
        <v>0</v>
      </c>
      <c r="LJ43" s="603">
        <f>IFERROR(INDEX(หมายเหตุ_กศภ66_10M!$H:$H,MATCH(กศภ2566_12M!LJ3,หมายเหตุ_กศภ66_10M!$B:$B,0)),0)</f>
        <v>-1971.07</v>
      </c>
      <c r="LK43" s="603">
        <f>IFERROR(INDEX(หมายเหตุ_กศภ66_10M!$H:$H,MATCH(กศภ2566_12M!LK3,หมายเหตุ_กศภ66_10M!$B:$B,0)),0)</f>
        <v>-9915048.3699999992</v>
      </c>
      <c r="LL43" s="603">
        <f>IFERROR(INDEX(หมายเหตุ_กศภ66_10M!$H:$H,MATCH(กศภ2566_12M!LL3,หมายเหตุ_กศภ66_10M!$B:$B,0)),0)</f>
        <v>29514694.039999999</v>
      </c>
      <c r="LM43" s="603">
        <f>IFERROR(INDEX(หมายเหตุ_กศภ66_10M!$H:$H,MATCH(กศภ2566_12M!LM3,หมายเหตุ_กศภ66_10M!$B:$B,0)),0)</f>
        <v>0</v>
      </c>
      <c r="LN43" s="603">
        <f>IFERROR(INDEX(หมายเหตุ_กศภ66_10M!$H:$H,MATCH(กศภ2566_12M!LN3,หมายเหตุ_กศภ66_10M!$B:$B,0)),0)</f>
        <v>0</v>
      </c>
      <c r="LO43" s="603">
        <f>IFERROR(INDEX(หมายเหตุ_กศภ66_10M!$H:$H,MATCH(กศภ2566_12M!LO3,หมายเหตุ_กศภ66_10M!$B:$B,0)),0)</f>
        <v>11094280.279999999</v>
      </c>
      <c r="LP43" s="603">
        <f>IFERROR(INDEX(หมายเหตุ_กศภ66_10M!$H:$H,MATCH(กศภ2566_12M!LP3,หมายเหตุ_กศภ66_10M!$B:$B,0)),0)</f>
        <v>29800</v>
      </c>
      <c r="LQ43" s="603">
        <f>IFERROR(INDEX(หมายเหตุ_กศภ66_10M!$H:$H,MATCH(กศภ2566_12M!LQ3,หมายเหตุ_กศภ66_10M!$B:$B,0)),0)</f>
        <v>0</v>
      </c>
      <c r="LR43" s="603">
        <f>IFERROR(INDEX(หมายเหตุ_กศภ66_10M!$H:$H,MATCH(กศภ2566_12M!LR3,หมายเหตุ_กศภ66_10M!$B:$B,0)),0)</f>
        <v>0</v>
      </c>
      <c r="LS43" s="603">
        <f>IFERROR(INDEX(หมายเหตุ_กศภ66_10M!$H:$H,MATCH(กศภ2566_12M!LS3,หมายเหตุ_กศภ66_10M!$B:$B,0)),0)</f>
        <v>11257250.75</v>
      </c>
      <c r="LT43" s="603">
        <f>IFERROR(INDEX(หมายเหตุ_กศภ66_10M!$H:$H,MATCH(กศภ2566_12M!LT3,หมายเหตุ_กศภ66_10M!$B:$B,0)),0)</f>
        <v>0</v>
      </c>
      <c r="LU43" s="603">
        <f>IFERROR(INDEX(หมายเหตุ_กศภ66_10M!$H:$H,MATCH(กศภ2566_12M!LU3,หมายเหตุ_กศภ66_10M!$B:$B,0)),0)</f>
        <v>65197.78</v>
      </c>
      <c r="LV43" s="603">
        <f>IFERROR(INDEX(หมายเหตุ_กศภ66_10M!$H:$H,MATCH(กศภ2566_12M!LV3,หมายเหตุ_กศภ66_10M!$B:$B,0)),0)</f>
        <v>233322.71999999997</v>
      </c>
      <c r="LW43" s="603">
        <f>IFERROR(INDEX(หมายเหตุ_กศภ66_10M!$H:$H,MATCH(กศภ2566_12M!LW3,หมายเหตุ_กศภ66_10M!$B:$B,0)),0)</f>
        <v>32762740.620000001</v>
      </c>
      <c r="LX43" s="603">
        <f>IFERROR(INDEX(หมายเหตุ_กศภ66_10M!$H:$H,MATCH(กศภ2566_12M!LX3,หมายเหตุ_กศภ66_10M!$B:$B,0)),0)</f>
        <v>0</v>
      </c>
      <c r="LY43" s="603">
        <f>IFERROR(INDEX(หมายเหตุ_กศภ66_10M!$H:$H,MATCH(กศภ2566_12M!LY3,หมายเหตุ_กศภ66_10M!$B:$B,0)),0)</f>
        <v>0</v>
      </c>
      <c r="LZ43" s="603">
        <f>IFERROR(INDEX(หมายเหตุ_กศภ66_10M!$H:$H,MATCH(กศภ2566_12M!LZ3,หมายเหตุ_กศภ66_10M!$B:$B,0)),0)</f>
        <v>7559448.2200000007</v>
      </c>
      <c r="MA43" s="603">
        <f>IFERROR(INDEX(หมายเหตุ_กศภ66_10M!$H:$H,MATCH(กศภ2566_12M!MA3,หมายเหตุ_กศภ66_10M!$B:$B,0)),0)</f>
        <v>0</v>
      </c>
      <c r="MB43" s="603">
        <f>IFERROR(INDEX(หมายเหตุ_กศภ66_10M!$H:$H,MATCH(กศภ2566_12M!MB3,หมายเหตุ_กศภ66_10M!$B:$B,0)),0)</f>
        <v>0</v>
      </c>
      <c r="MC43" s="603">
        <f>IFERROR(INDEX(หมายเหตุ_กศภ66_10M!$H:$H,MATCH(กศภ2566_12M!MC3,หมายเหตุ_กศภ66_10M!$B:$B,0)),0)</f>
        <v>0</v>
      </c>
      <c r="MD43" s="603">
        <f>IFERROR(INDEX(หมายเหตุ_กศภ66_10M!$H:$H,MATCH(กศภ2566_12M!MD3,หมายเหตุ_กศภ66_10M!$B:$B,0)),0)</f>
        <v>0</v>
      </c>
      <c r="ME43" s="603">
        <f>IFERROR(INDEX(หมายเหตุ_กศภ66_10M!$H:$H,MATCH(กศภ2566_12M!ME3,หมายเหตุ_กศภ66_10M!$B:$B,0)),0)</f>
        <v>0</v>
      </c>
      <c r="MF43" s="603">
        <f>IFERROR(INDEX(หมายเหตุ_กศภ66_10M!$H:$H,MATCH(กศภ2566_12M!MF3,หมายเหตุ_กศภ66_10M!$B:$B,0)),0)</f>
        <v>0</v>
      </c>
      <c r="MG43" s="603">
        <f>IFERROR(INDEX(หมายเหตุ_กศภ66_10M!$H:$H,MATCH(กศภ2566_12M!MG3,หมายเหตุ_กศภ66_10M!$B:$B,0)),0)</f>
        <v>0</v>
      </c>
      <c r="MH43" s="603">
        <f>IFERROR(INDEX(หมายเหตุ_กศภ66_10M!$H:$H,MATCH(กศภ2566_12M!MH3,หมายเหตุ_กศภ66_10M!$B:$B,0)),0)</f>
        <v>0</v>
      </c>
      <c r="MI43" s="603">
        <f>IFERROR(INDEX(หมายเหตุ_กศภ66_10M!$H:$H,MATCH(กศภ2566_12M!MI3,หมายเหตุ_กศภ66_10M!$B:$B,0)),0)</f>
        <v>10374546.199999999</v>
      </c>
      <c r="MJ43" s="603">
        <f>IFERROR(INDEX(หมายเหตุ_กศภ66_10M!$H:$H,MATCH(กศภ2566_12M!MJ3,หมายเหตุ_กศภ66_10M!$B:$B,0)),0)</f>
        <v>1369209.1900000002</v>
      </c>
      <c r="MK43" s="603">
        <f>IFERROR(INDEX(หมายเหตุ_กศภ66_10M!$H:$H,MATCH(กศภ2566_12M!MK3,หมายเหตุ_กศภ66_10M!$B:$B,0)),0)</f>
        <v>0</v>
      </c>
      <c r="ML43" s="603">
        <f>IFERROR(INDEX(หมายเหตุ_กศภ66_10M!$H:$H,MATCH(กศภ2566_12M!ML3,หมายเหตุ_กศภ66_10M!$B:$B,0)),0)</f>
        <v>53784</v>
      </c>
      <c r="MM43" s="603">
        <f>IFERROR(INDEX(หมายเหตุ_กศภ66_10M!$H:$H,MATCH(กศภ2566_12M!MM3,หมายเหตุ_กศภ66_10M!$B:$B,0)),0)</f>
        <v>0</v>
      </c>
      <c r="MN43" s="603">
        <f>IFERROR(INDEX(หมายเหตุ_กศภ66_10M!$H:$H,MATCH(กศภ2566_12M!MN3,หมายเหตุ_กศภ66_10M!$B:$B,0)),0)</f>
        <v>0</v>
      </c>
      <c r="MO43" s="603">
        <f>IFERROR(INDEX(หมายเหตุ_กศภ66_10M!$H:$H,MATCH(กศภ2566_12M!MO3,หมายเหตุ_กศภ66_10M!$B:$B,0)),0)</f>
        <v>0</v>
      </c>
      <c r="MP43" s="603">
        <f>IFERROR(INDEX(หมายเหตุ_กศภ66_10M!$H:$H,MATCH(กศภ2566_12M!MP3,หมายเหตุ_กศภ66_10M!$B:$B,0)),0)</f>
        <v>0</v>
      </c>
      <c r="MQ43" s="603">
        <f>IFERROR(INDEX(หมายเหตุ_กศภ66_10M!$H:$H,MATCH(กศภ2566_12M!MQ3,หมายเหตุ_กศภ66_10M!$B:$B,0)),0)</f>
        <v>0</v>
      </c>
      <c r="MR43" s="603">
        <f>IFERROR(INDEX(หมายเหตุ_กศภ66_10M!$H:$H,MATCH(กศภ2566_12M!MR3,หมายเหตุ_กศภ66_10M!$B:$B,0)),0)</f>
        <v>0</v>
      </c>
      <c r="MS43" s="603">
        <f>IFERROR(INDEX(หมายเหตุ_กศภ66_10M!$H:$H,MATCH(กศภ2566_12M!MS3,หมายเหตุ_กศภ66_10M!$B:$B,0)),0)</f>
        <v>706708.15999999992</v>
      </c>
      <c r="MT43" s="603">
        <f>IFERROR(INDEX(หมายเหตุ_กศภ66_10M!$H:$H,MATCH(กศภ2566_12M!MT3,หมายเหตุ_กศภ66_10M!$B:$B,0)),0)</f>
        <v>0</v>
      </c>
      <c r="MU43" s="603">
        <f>IFERROR(INDEX(หมายเหตุ_กศภ66_10M!$H:$H,MATCH(กศภ2566_12M!MU3,หมายเหตุ_กศภ66_10M!$B:$B,0)),0)</f>
        <v>13778650.48</v>
      </c>
      <c r="MV43" s="603">
        <f>IFERROR(INDEX(หมายเหตุ_กศภ66_10M!$H:$H,MATCH(กศภ2566_12M!MV3,หมายเหตุ_กศภ66_10M!$B:$B,0)),0)</f>
        <v>35917910.870000005</v>
      </c>
      <c r="MW43" s="603">
        <f>IFERROR(INDEX(หมายเหตุ_กศภ66_10M!$H:$H,MATCH(กศภ2566_12M!MW3,หมายเหตุ_กศภ66_10M!$B:$B,0)),0)</f>
        <v>225654.5</v>
      </c>
      <c r="MX43" s="603">
        <f>IFERROR(INDEX(หมายเหตุ_กศภ66_10M!$H:$H,MATCH(กศภ2566_12M!MX3,หมายเหตุ_กศภ66_10M!$B:$B,0)),0)</f>
        <v>60120552.600000001</v>
      </c>
      <c r="MY43" s="603">
        <f>IFERROR(INDEX(หมายเหตุ_กศภ66_10M!$H:$H,MATCH(กศภ2566_12M!MY3,หมายเหตุ_กศภ66_10M!$B:$B,0)),0)</f>
        <v>11970</v>
      </c>
      <c r="MZ43" s="603">
        <f>IFERROR(INDEX(หมายเหตุ_กศภ66_10M!$H:$H,MATCH(กศภ2566_12M!MZ3,หมายเหตุ_กศภ66_10M!$B:$B,0)),0)</f>
        <v>1069331.8500000001</v>
      </c>
      <c r="NA43" s="603">
        <f>IFERROR(INDEX(หมายเหตุ_กศภ66_10M!$H:$H,MATCH(กศภ2566_12M!NA3,หมายเหตุ_กศภ66_10M!$B:$B,0)),0)</f>
        <v>6950</v>
      </c>
      <c r="NB43" s="603">
        <f>IFERROR(INDEX(หมายเหตุ_กศภ66_10M!$H:$H,MATCH(กศภ2566_12M!NB3,หมายเหตุ_กศภ66_10M!$B:$B,0)),0)</f>
        <v>19637088.75</v>
      </c>
      <c r="NC43" s="603">
        <f>IFERROR(INDEX(หมายเหตุ_กศภ66_10M!$H:$H,MATCH(กศภ2566_12M!NC3,หมายเหตุ_กศภ66_10M!$B:$B,0)),0)</f>
        <v>46882309.770000003</v>
      </c>
      <c r="ND43" s="603">
        <f>IFERROR(INDEX(หมายเหตุ_กศภ66_10M!$H:$H,MATCH(กศภ2566_12M!ND3,หมายเหตุ_กศภ66_10M!$B:$B,0)),0)</f>
        <v>40428.980000000003</v>
      </c>
      <c r="NE43" s="603">
        <f>IFERROR(INDEX(หมายเหตุ_กศภ66_10M!$H:$H,MATCH(กศภ2566_12M!NE3,หมายเหตุ_กศภ66_10M!$B:$B,0)),0)</f>
        <v>92877.75</v>
      </c>
      <c r="NF43" s="603">
        <f>IFERROR(INDEX(หมายเหตุ_กศภ66_10M!$H:$H,MATCH(กศภ2566_12M!NF3,หมายเหตุ_กศภ66_10M!$B:$B,0)),0)</f>
        <v>0</v>
      </c>
      <c r="NG43" s="603">
        <f>IFERROR(INDEX(หมายเหตุ_กศภ66_10M!$H:$H,MATCH(กศภ2566_12M!NG3,หมายเหตุ_กศภ66_10M!$B:$B,0)),0)</f>
        <v>4608840</v>
      </c>
      <c r="NH43" s="603">
        <f>IFERROR(INDEX(หมายเหตุ_กศภ66_10M!$H:$H,MATCH(กศภ2566_12M!NH3,หมายเหตุ_กศภ66_10M!$B:$B,0)),0)</f>
        <v>1929955</v>
      </c>
      <c r="NI43" s="603">
        <f>IFERROR(INDEX(หมายเหตุ_กศภ66_10M!$H:$H,MATCH(กศภ2566_12M!NI3,หมายเหตุ_กศภ66_10M!$B:$B,0)),0)</f>
        <v>0</v>
      </c>
      <c r="NJ43" s="603">
        <f>IFERROR(INDEX(หมายเหตุ_กศภ66_10M!$H:$H,MATCH(กศภ2566_12M!NJ3,หมายเหตุ_กศภ66_10M!$B:$B,0)),0)</f>
        <v>0</v>
      </c>
      <c r="NK43" s="603">
        <f>IFERROR(INDEX(หมายเหตุ_กศภ66_10M!$H:$H,MATCH(กศภ2566_12M!NK3,หมายเหตุ_กศภ66_10M!$B:$B,0)),0)</f>
        <v>0</v>
      </c>
      <c r="NL43" s="603">
        <f>IFERROR(INDEX(หมายเหตุ_กศภ66_10M!$H:$H,MATCH(กศภ2566_12M!NL3,หมายเหตุ_กศภ66_10M!$B:$B,0)),0)</f>
        <v>0</v>
      </c>
      <c r="NM43" s="603">
        <f>IFERROR(INDEX(หมายเหตุ_กศภ66_10M!$H:$H,MATCH(กศภ2566_12M!NM3,หมายเหตุ_กศภ66_10M!$B:$B,0)),0)</f>
        <v>0</v>
      </c>
      <c r="NN43" s="603">
        <f>IFERROR(INDEX(หมายเหตุ_กศภ66_10M!$H:$H,MATCH(กศภ2566_12M!NN3,หมายเหตุ_กศภ66_10M!$B:$B,0)),0)</f>
        <v>120</v>
      </c>
      <c r="NO43" s="603">
        <f>IFERROR(INDEX(หมายเหตุ_กศภ66_10M!$H:$H,MATCH(กศภ2566_12M!NO3,หมายเหตุ_กศภ66_10M!$B:$B,0)),0)</f>
        <v>57900</v>
      </c>
      <c r="NP43" s="603">
        <f>IFERROR(INDEX(หมายเหตุ_กศภ66_10M!$H:$H,MATCH(กศภ2566_12M!NP3,หมายเหตุ_กศภ66_10M!$B:$B,0)),0)</f>
        <v>0</v>
      </c>
      <c r="NQ43" s="603">
        <f>IFERROR(INDEX(หมายเหตุ_กศภ66_10M!$H:$H,MATCH(กศภ2566_12M!NQ3,หมายเหตุ_กศภ66_10M!$B:$B,0)),0)</f>
        <v>146941.18</v>
      </c>
      <c r="NR43" s="603">
        <f>IFERROR(INDEX(หมายเหตุ_กศภ66_10M!$H:$H,MATCH(กศภ2566_12M!NR3,หมายเหตุ_กศภ66_10M!$B:$B,0)),0)</f>
        <v>0</v>
      </c>
      <c r="NS43" s="603">
        <f>IFERROR(INDEX(หมายเหตุ_กศภ66_10M!$H:$H,MATCH(กศภ2566_12M!NS3,หมายเหตุ_กศภ66_10M!$B:$B,0)),0)</f>
        <v>16492070.310000001</v>
      </c>
      <c r="NT43" s="603">
        <f>IFERROR(INDEX(หมายเหตุ_กศภ66_10M!$H:$H,MATCH(กศภ2566_12M!NT3,หมายเหตุ_กศภ66_10M!$B:$B,0)),0)</f>
        <v>0</v>
      </c>
      <c r="NU43" s="603">
        <f>IFERROR(INDEX(หมายเหตุ_กศภ66_10M!$H:$H,MATCH(กศภ2566_12M!NU3,หมายเหตุ_กศภ66_10M!$B:$B,0)),0)</f>
        <v>6240</v>
      </c>
      <c r="NV43" s="603">
        <f>IFERROR(INDEX(หมายเหตุ_กศภ66_10M!$H:$H,MATCH(กศภ2566_12M!NV3,หมายเหตุ_กศภ66_10M!$B:$B,0)),0)</f>
        <v>15444</v>
      </c>
      <c r="NW43" s="603">
        <f>IFERROR(INDEX(หมายเหตุ_กศภ66_10M!$H:$H,MATCH(กศภ2566_12M!NW3,หมายเหตุ_กศภ66_10M!$B:$B,0)),0)</f>
        <v>2420</v>
      </c>
      <c r="NX43" s="603">
        <f>IFERROR(INDEX(หมายเหตุ_กศภ66_10M!$H:$H,MATCH(กศภ2566_12M!NX3,หมายเหตุ_กศภ66_10M!$B:$B,0)),0)</f>
        <v>0</v>
      </c>
      <c r="NY43" s="603">
        <f>IFERROR(INDEX(หมายเหตุ_กศภ66_10M!$H:$H,MATCH(กศภ2566_12M!NY3,หมายเหตุ_กศภ66_10M!$B:$B,0)),0)</f>
        <v>-1165379.75</v>
      </c>
      <c r="NZ43" s="603">
        <f>IFERROR(INDEX(หมายเหตุ_กศภ66_10M!$H:$H,MATCH(กศภ2566_12M!NZ3,หมายเหตุ_กศภ66_10M!$B:$B,0)),0)</f>
        <v>12970324.210000001</v>
      </c>
      <c r="OA43" s="603">
        <f>IFERROR(INDEX(หมายเหตุ_กศภ66_10M!$H:$H,MATCH(กศภ2566_12M!OA3,หมายเหตุ_กศภ66_10M!$B:$B,0)),0)</f>
        <v>0</v>
      </c>
      <c r="OB43" s="603">
        <f>IFERROR(INDEX(หมายเหตุ_กศภ66_10M!$H:$H,MATCH(กศภ2566_12M!OB3,หมายเหตุ_กศภ66_10M!$B:$B,0)),0)</f>
        <v>0</v>
      </c>
      <c r="OC43" s="603">
        <f>IFERROR(INDEX(หมายเหตุ_กศภ66_10M!$H:$H,MATCH(กศภ2566_12M!OC3,หมายเหตุ_กศภ66_10M!$B:$B,0)),0)</f>
        <v>0</v>
      </c>
      <c r="OD43" s="603">
        <f>IFERROR(INDEX(หมายเหตุ_กศภ66_10M!$H:$H,MATCH(กศภ2566_12M!OD3,หมายเหตุ_กศภ66_10M!$B:$B,0)),0)</f>
        <v>0</v>
      </c>
      <c r="OE43" s="603">
        <f>IFERROR(INDEX(หมายเหตุ_กศภ66_10M!$H:$H,MATCH(กศภ2566_12M!OE3,หมายเหตุ_กศภ66_10M!$B:$B,0)),0)</f>
        <v>1054039.77</v>
      </c>
      <c r="OF43" s="603">
        <f>IFERROR(INDEX(หมายเหตุ_กศภ66_10M!$H:$H,MATCH(กศภ2566_12M!OF3,หมายเหตุ_กศภ66_10M!$B:$B,0)),0)</f>
        <v>128470330.53</v>
      </c>
      <c r="OG43" s="603">
        <f>IFERROR(INDEX(หมายเหตุ_กศภ66_10M!$H:$H,MATCH(กศภ2566_12M!OG3,หมายเหตุ_กศภ66_10M!$B:$B,0)),0)</f>
        <v>0</v>
      </c>
      <c r="OH43" s="603">
        <f>IFERROR(INDEX(หมายเหตุ_กศภ66_10M!$H:$H,MATCH(กศภ2566_12M!OH3,หมายเหตุ_กศภ66_10M!$B:$B,0)),0)</f>
        <v>390790.08999999997</v>
      </c>
      <c r="OI43" s="603">
        <f>IFERROR(INDEX(หมายเหตุ_กศภ66_10M!$H:$H,MATCH(กศภ2566_12M!OI3,หมายเหตุ_กศภ66_10M!$B:$B,0)),0)</f>
        <v>23469012.829999998</v>
      </c>
      <c r="OJ43" s="603">
        <f>IFERROR(INDEX(หมายเหตุ_กศภ66_10M!$H:$H,MATCH(กศภ2566_12M!OJ3,หมายเหตุ_กศภ66_10M!$B:$B,0)),0)</f>
        <v>384113.39</v>
      </c>
      <c r="OK43" s="603">
        <f>IFERROR(INDEX(หมายเหตุ_กศภ66_10M!$H:$H,MATCH(กศภ2566_12M!OK3,หมายเหตุ_กศภ66_10M!$B:$B,0)),0)</f>
        <v>891607.07</v>
      </c>
      <c r="OL43" s="603">
        <f>IFERROR(INDEX(หมายเหตุ_กศภ66_10M!$H:$H,MATCH(กศภ2566_12M!OL3,หมายเหตุ_กศภ66_10M!$B:$B,0)),0)</f>
        <v>0</v>
      </c>
      <c r="OM43" s="603">
        <f>IFERROR(INDEX(หมายเหตุ_กศภ66_10M!$H:$H,MATCH(กศภ2566_12M!OM3,หมายเหตุ_กศภ66_10M!$B:$B,0)),0)</f>
        <v>8260498.8600000003</v>
      </c>
      <c r="ON43" s="603">
        <f>IFERROR(INDEX(หมายเหตุ_กศภ66_10M!$H:$H,MATCH(กศภ2566_12M!ON3,หมายเหตุ_กศภ66_10M!$B:$B,0)),0)</f>
        <v>15148</v>
      </c>
      <c r="OO43" s="603">
        <f>IFERROR(INDEX(หมายเหตุ_กศภ66_10M!$H:$H,MATCH(กศภ2566_12M!OO3,หมายเหตุ_กศภ66_10M!$B:$B,0)),0)</f>
        <v>97390694.670000002</v>
      </c>
      <c r="OP43" s="603">
        <f>IFERROR(INDEX(หมายเหตุ_กศภ66_10M!$H:$H,MATCH(กศภ2566_12M!OP3,หมายเหตุ_กศภ66_10M!$B:$B,0)),0)</f>
        <v>17665686.370000001</v>
      </c>
      <c r="OQ43" s="603">
        <f>IFERROR(INDEX(หมายเหตุ_กศภ66_10M!$H:$H,MATCH(กศภ2566_12M!OQ3,หมายเหตุ_กศภ66_10M!$B:$B,0)),0)</f>
        <v>0</v>
      </c>
      <c r="OR43" s="603">
        <f>IFERROR(INDEX(หมายเหตุ_กศภ66_10M!$H:$H,MATCH(กศภ2566_12M!OR3,หมายเหตุ_กศภ66_10M!$B:$B,0)),0)</f>
        <v>9847517.9400000013</v>
      </c>
      <c r="OS43" s="603">
        <f>IFERROR(INDEX(หมายเหตุ_กศภ66_10M!$H:$H,MATCH(กศภ2566_12M!OS3,หมายเหตุ_กศภ66_10M!$B:$B,0)),0)</f>
        <v>4400389.54</v>
      </c>
      <c r="OT43" s="603">
        <f>IFERROR(INDEX(หมายเหตุ_กศภ66_10M!$H:$H,MATCH(กศภ2566_12M!OT3,หมายเหตุ_กศภ66_10M!$B:$B,0)),0)</f>
        <v>3112</v>
      </c>
      <c r="OU43" s="603">
        <f>IFERROR(INDEX(หมายเหตุ_กศภ66_10M!$H:$H,MATCH(กศภ2566_12M!OU3,หมายเหตุ_กศภ66_10M!$B:$B,0)),0)</f>
        <v>0</v>
      </c>
      <c r="OV43" s="603">
        <f>IFERROR(INDEX(หมายเหตุ_กศภ66_10M!$H:$H,MATCH(กศภ2566_12M!OV3,หมายเหตุ_กศภ66_10M!$B:$B,0)),0)</f>
        <v>0</v>
      </c>
      <c r="OW43" s="603">
        <f>IFERROR(INDEX(หมายเหตุ_กศภ66_10M!$H:$H,MATCH(กศภ2566_12M!OW3,หมายเหตุ_กศภ66_10M!$B:$B,0)),0)</f>
        <v>22130</v>
      </c>
      <c r="OX43" s="603">
        <f>IFERROR(INDEX(หมายเหตุ_กศภ66_10M!$H:$H,MATCH(กศภ2566_12M!OX3,หมายเหตุ_กศภ66_10M!$B:$B,0)),0)</f>
        <v>0</v>
      </c>
      <c r="OY43" s="603">
        <f>IFERROR(INDEX(หมายเหตุ_กศภ66_10M!$H:$H,MATCH(กศภ2566_12M!OY3,หมายเหตุ_กศภ66_10M!$B:$B,0)),0)</f>
        <v>0</v>
      </c>
      <c r="OZ43" s="603">
        <f>IFERROR(INDEX(หมายเหตุ_กศภ66_10M!$H:$H,MATCH(กศภ2566_12M!OZ3,หมายเหตุ_กศภ66_10M!$B:$B,0)),0)</f>
        <v>0</v>
      </c>
      <c r="PA43" s="603">
        <f>IFERROR(INDEX(หมายเหตุ_กศภ66_10M!$H:$H,MATCH(กศภ2566_12M!PA3,หมายเหตุ_กศภ66_10M!$B:$B,0)),0)</f>
        <v>0</v>
      </c>
      <c r="PB43" s="603">
        <f>IFERROR(INDEX(หมายเหตุ_กศภ66_10M!$H:$H,MATCH(กศภ2566_12M!PB3,หมายเหตุ_กศภ66_10M!$B:$B,0)),0)</f>
        <v>0</v>
      </c>
      <c r="PC43" s="603">
        <f>IFERROR(INDEX(หมายเหตุ_กศภ66_10M!$H:$H,MATCH(กศภ2566_12M!PC3,หมายเหตุ_กศภ66_10M!$B:$B,0)),0)</f>
        <v>2367674.02</v>
      </c>
      <c r="PD43" s="603">
        <f>IFERROR(INDEX(หมายเหตุ_กศภ66_10M!$H:$H,MATCH(กศภ2566_12M!PD3,หมายเหตุ_กศภ66_10M!$B:$B,0)),0)</f>
        <v>0</v>
      </c>
      <c r="PE43" s="603">
        <f>IFERROR(INDEX(หมายเหตุ_กศภ66_10M!$H:$H,MATCH(กศภ2566_12M!PE3,หมายเหตุ_กศภ66_10M!$B:$B,0)),0)</f>
        <v>0</v>
      </c>
      <c r="PF43" s="603">
        <f>IFERROR(INDEX(หมายเหตุ_กศภ66_10M!$H:$H,MATCH(กศภ2566_12M!PF3,หมายเหตุ_กศภ66_10M!$B:$B,0)),0)</f>
        <v>0</v>
      </c>
      <c r="PG43" s="603">
        <f>IFERROR(INDEX(หมายเหตุ_กศภ66_10M!$H:$H,MATCH(กศภ2566_12M!PG3,หมายเหตุ_กศภ66_10M!$B:$B,0)),0)</f>
        <v>0</v>
      </c>
      <c r="PH43" s="603">
        <f>IFERROR(INDEX(หมายเหตุ_กศภ66_10M!$H:$H,MATCH(กศภ2566_12M!PH3,หมายเหตุ_กศภ66_10M!$B:$B,0)),0)</f>
        <v>0</v>
      </c>
      <c r="PI43" s="603">
        <f>IFERROR(INDEX(หมายเหตุ_กศภ66_10M!$H:$H,MATCH(กศภ2566_12M!PI3,หมายเหตุ_กศภ66_10M!$B:$B,0)),0)</f>
        <v>0</v>
      </c>
      <c r="PJ43" s="603">
        <f>IFERROR(INDEX(หมายเหตุ_กศภ66_10M!$H:$H,MATCH(กศภ2566_12M!PJ3,หมายเหตุ_กศภ66_10M!$B:$B,0)),0)</f>
        <v>0</v>
      </c>
      <c r="PK43" s="603">
        <f>IFERROR(INDEX(หมายเหตุ_กศภ66_10M!$H:$H,MATCH(กศภ2566_12M!PK3,หมายเหตุ_กศภ66_10M!$B:$B,0)),0)</f>
        <v>0</v>
      </c>
      <c r="PL43" s="603">
        <f>IFERROR(INDEX(หมายเหตุ_กศภ66_10M!$H:$H,MATCH(กศภ2566_12M!PL3,หมายเหตุ_กศภ66_10M!$B:$B,0)),0)</f>
        <v>0</v>
      </c>
      <c r="PM43" s="603">
        <f>IFERROR(INDEX(หมายเหตุ_กศภ66_10M!$H:$H,MATCH(กศภ2566_12M!PM3,หมายเหตุ_กศภ66_10M!$B:$B,0)),0)</f>
        <v>0</v>
      </c>
      <c r="PN43" s="603">
        <f>IFERROR(INDEX(หมายเหตุ_กศภ66_10M!$H:$H,MATCH(กศภ2566_12M!PN3,หมายเหตุ_กศภ66_10M!$B:$B,0)),0)</f>
        <v>0</v>
      </c>
      <c r="PO43" s="603">
        <f>IFERROR(INDEX(หมายเหตุ_กศภ66_10M!$H:$H,MATCH(กศภ2566_12M!PO3,หมายเหตุ_กศภ66_10M!$B:$B,0)),0)</f>
        <v>0</v>
      </c>
      <c r="PP43" s="603">
        <f>IFERROR(INDEX(หมายเหตุ_กศภ66_10M!$H:$H,MATCH(กศภ2566_12M!PP3,หมายเหตุ_กศภ66_10M!$B:$B,0)),0)</f>
        <v>10666.29</v>
      </c>
      <c r="PQ43" s="603">
        <f>IFERROR(INDEX(หมายเหตุ_กศภ66_10M!$H:$H,MATCH(กศภ2566_12M!PQ3,หมายเหตุ_กศภ66_10M!$B:$B,0)),0)</f>
        <v>0</v>
      </c>
      <c r="PR43" s="603">
        <f>IFERROR(INDEX(หมายเหตุ_กศภ66_10M!$H:$H,MATCH(กศภ2566_12M!PR3,หมายเหตุ_กศภ66_10M!$B:$B,0)),0)</f>
        <v>4669937</v>
      </c>
      <c r="PS43" s="603">
        <f>IFERROR(INDEX(หมายเหตุ_กศภ66_10M!$H:$H,MATCH(กศภ2566_12M!PS3,หมายเหตุ_กศภ66_10M!$B:$B,0)),0)</f>
        <v>0</v>
      </c>
      <c r="PT43" s="603">
        <f>IFERROR(INDEX(หมายเหตุ_กศภ66_10M!$H:$H,MATCH(กศภ2566_12M!PT3,หมายเหตุ_กศภ66_10M!$B:$B,0)),0)</f>
        <v>0</v>
      </c>
      <c r="PU43" s="603">
        <f>IFERROR(INDEX(หมายเหตุ_กศภ66_10M!$H:$H,MATCH(กศภ2566_12M!PU3,หมายเหตุ_กศภ66_10M!$B:$B,0)),0)</f>
        <v>0</v>
      </c>
      <c r="PV43" s="603">
        <f>IFERROR(INDEX(หมายเหตุ_กศภ66_10M!$H:$H,MATCH(กศภ2566_12M!PV3,หมายเหตุ_กศภ66_10M!$B:$B,0)),0)</f>
        <v>206728749.88</v>
      </c>
      <c r="PW43" s="603">
        <f>IFERROR(INDEX(หมายเหตุ_กศภ66_10M!$H:$H,MATCH(กศภ2566_12M!PW3,หมายเหตุ_กศภ66_10M!$B:$B,0)),0)</f>
        <v>611682.19999999995</v>
      </c>
      <c r="PX43" s="603">
        <f>IFERROR(INDEX(หมายเหตุ_กศภ66_10M!$H:$H,MATCH(กศภ2566_12M!PX3,หมายเหตุ_กศภ66_10M!$B:$B,0)),0)</f>
        <v>0</v>
      </c>
      <c r="PY43" s="603">
        <f>IFERROR(INDEX(หมายเหตุ_กศภ66_10M!$H:$H,MATCH(กศภ2566_12M!PY3,หมายเหตุ_กศภ66_10M!$B:$B,0)),0)</f>
        <v>0</v>
      </c>
      <c r="PZ43" s="603">
        <f>IFERROR(INDEX(หมายเหตุ_กศภ66_10M!$H:$H,MATCH(กศภ2566_12M!PZ3,หมายเหตุ_กศภ66_10M!$B:$B,0)),0)</f>
        <v>0</v>
      </c>
      <c r="QA43" s="603">
        <f>IFERROR(INDEX(หมายเหตุ_กศภ66_10M!$H:$H,MATCH(กศภ2566_12M!QA3,หมายเหตุ_กศภ66_10M!$B:$B,0)),0)</f>
        <v>28225919.369999997</v>
      </c>
      <c r="QB43" s="603">
        <f>IFERROR(INDEX(หมายเหตุ_กศภ66_10M!$H:$H,MATCH(กศภ2566_12M!QB3,หมายเหตุ_กศภ66_10M!$B:$B,0)),0)</f>
        <v>13220</v>
      </c>
      <c r="QC43" s="603">
        <f>IFERROR(INDEX(หมายเหตุ_กศภ66_10M!$H:$H,MATCH(กศภ2566_12M!QC3,หมายเหตุ_กศภ66_10M!$B:$B,0)),0)</f>
        <v>0</v>
      </c>
      <c r="QD43" s="603">
        <f>IFERROR(INDEX(หมายเหตุ_กศภ66_10M!$H:$H,MATCH(กศภ2566_12M!QD3,หมายเหตุ_กศภ66_10M!$B:$B,0)),0)</f>
        <v>0</v>
      </c>
      <c r="QE43" s="603">
        <f>IFERROR(INDEX(หมายเหตุ_กศภ66_10M!$H:$H,MATCH(กศภ2566_12M!QE3,หมายเหตุ_กศภ66_10M!$B:$B,0)),0)</f>
        <v>1463586.58</v>
      </c>
      <c r="QF43" s="603">
        <f>IFERROR(INDEX(หมายเหตุ_กศภ66_10M!$H:$H,MATCH(กศภ2566_12M!QF3,หมายเหตุ_กศภ66_10M!$B:$B,0)),0)</f>
        <v>0</v>
      </c>
      <c r="QG43" s="603">
        <f>IFERROR(INDEX(หมายเหตุ_กศภ66_10M!$H:$H,MATCH(กศภ2566_12M!QG3,หมายเหตุ_กศภ66_10M!$B:$B,0)),0)</f>
        <v>0</v>
      </c>
      <c r="QH43" s="603">
        <f>IFERROR(INDEX(หมายเหตุ_กศภ66_10M!$H:$H,MATCH(กศภ2566_12M!QH3,หมายเหตุ_กศภ66_10M!$B:$B,0)),0)</f>
        <v>0</v>
      </c>
      <c r="QI43" s="603">
        <f>IFERROR(INDEX(หมายเหตุ_กศภ66_10M!$H:$H,MATCH(กศภ2566_12M!QI3,หมายเหตุ_กศภ66_10M!$B:$B,0)),0)</f>
        <v>0</v>
      </c>
      <c r="QJ43" s="603">
        <f>IFERROR(INDEX(หมายเหตุ_กศภ66_10M!$H:$H,MATCH(กศภ2566_12M!QJ3,หมายเหตุ_กศภ66_10M!$B:$B,0)),0)</f>
        <v>26180</v>
      </c>
      <c r="QK43" s="603">
        <f>IFERROR(INDEX(หมายเหตุ_กศภ66_10M!$H:$H,MATCH(กศภ2566_12M!QK3,หมายเหตุ_กศภ66_10M!$B:$B,0)),0)</f>
        <v>17470</v>
      </c>
      <c r="QL43" s="603">
        <f>IFERROR(INDEX(หมายเหตุ_กศภ66_10M!$H:$H,MATCH(กศภ2566_12M!QL3,หมายเหตุ_กศภ66_10M!$B:$B,0)),0)</f>
        <v>0</v>
      </c>
      <c r="QM43" s="603">
        <f>IFERROR(INDEX(หมายเหตุ_กศภ66_10M!$H:$H,MATCH(กศภ2566_12M!QM3,หมายเหตุ_กศภ66_10M!$B:$B,0)),0)</f>
        <v>2610147.25</v>
      </c>
      <c r="QN43" s="603">
        <f>IFERROR(INDEX(หมายเหตุ_กศภ66_10M!$H:$H,MATCH(กศภ2566_12M!QN3,หมายเหตุ_กศภ66_10M!$B:$B,0)),0)</f>
        <v>424961</v>
      </c>
      <c r="QO43" s="603">
        <f>IFERROR(INDEX(หมายเหตุ_กศภ66_10M!$H:$H,MATCH(กศภ2566_12M!QO3,หมายเหตุ_กศภ66_10M!$B:$B,0)),0)</f>
        <v>0</v>
      </c>
      <c r="QP43" s="603">
        <f>IFERROR(INDEX(หมายเหตุ_กศภ66_10M!$H:$H,MATCH(กศภ2566_12M!QP3,หมายเหตุ_กศภ66_10M!$B:$B,0)),0)</f>
        <v>0</v>
      </c>
      <c r="QQ43" s="603">
        <f>IFERROR(INDEX(หมายเหตุ_กศภ66_10M!$H:$H,MATCH(กศภ2566_12M!QQ3,หมายเหตุ_กศภ66_10M!$B:$B,0)),0)</f>
        <v>0</v>
      </c>
      <c r="QR43" s="603">
        <f>IFERROR(INDEX(หมายเหตุ_กศภ66_10M!$H:$H,MATCH(กศภ2566_12M!QR3,หมายเหตุ_กศภ66_10M!$B:$B,0)),0)</f>
        <v>4166.25</v>
      </c>
      <c r="QS43" s="603">
        <f>IFERROR(INDEX(หมายเหตุ_กศภ66_10M!$H:$H,MATCH(กศภ2566_12M!QS3,หมายเหตุ_กศภ66_10M!$B:$B,0)),0)</f>
        <v>0</v>
      </c>
      <c r="QT43" s="603">
        <f>IFERROR(INDEX(หมายเหตุ_กศภ66_10M!$H:$H,MATCH(กศภ2566_12M!QT3,หมายเหตุ_กศภ66_10M!$B:$B,0)),0)</f>
        <v>0</v>
      </c>
      <c r="QU43" s="603">
        <f>IFERROR(INDEX(หมายเหตุ_กศภ66_10M!$H:$H,MATCH(กศภ2566_12M!QU3,หมายเหตุ_กศภ66_10M!$B:$B,0)),0)</f>
        <v>0</v>
      </c>
      <c r="QV43" s="603">
        <f>IFERROR(INDEX(หมายเหตุ_กศภ66_10M!$H:$H,MATCH(กศภ2566_12M!QV3,หมายเหตุ_กศภ66_10M!$B:$B,0)),0)</f>
        <v>0</v>
      </c>
      <c r="QW43" s="603">
        <f>IFERROR(INDEX(หมายเหตุ_กศภ66_10M!$H:$H,MATCH(กศภ2566_12M!QW3,หมายเหตุ_กศภ66_10M!$B:$B,0)),0)</f>
        <v>0</v>
      </c>
      <c r="QX43" s="603">
        <f>IFERROR(INDEX(หมายเหตุ_กศภ66_10M!$H:$H,MATCH(กศภ2566_12M!QX3,หมายเหตุ_กศภ66_10M!$B:$B,0)),0)</f>
        <v>0</v>
      </c>
      <c r="QY43" s="603">
        <f>IFERROR(INDEX(หมายเหตุ_กศภ66_10M!$H:$H,MATCH(กศภ2566_12M!QY3,หมายเหตุ_กศภ66_10M!$B:$B,0)),0)</f>
        <v>0</v>
      </c>
      <c r="QZ43" s="603">
        <f>IFERROR(INDEX(หมายเหตุ_กศภ66_10M!$H:$H,MATCH(กศภ2566_12M!QZ3,หมายเหตุ_กศภ66_10M!$B:$B,0)),0)</f>
        <v>9924813.4600000009</v>
      </c>
      <c r="RA43" s="603">
        <f>IFERROR(INDEX(หมายเหตุ_กศภ66_10M!$H:$H,MATCH(กศภ2566_12M!RA3,หมายเหตุ_กศภ66_10M!$B:$B,0)),0)</f>
        <v>0</v>
      </c>
      <c r="RB43" s="603">
        <f>IFERROR(INDEX(หมายเหตุ_กศภ66_10M!$H:$H,MATCH(กศภ2566_12M!RB3,หมายเหตุ_กศภ66_10M!$B:$B,0)),0)</f>
        <v>-12382.52</v>
      </c>
      <c r="RC43" s="603">
        <f>IFERROR(INDEX(หมายเหตุ_กศภ66_10M!$H:$H,MATCH(กศภ2566_12M!RC3,หมายเหตุ_กศภ66_10M!$B:$B,0)),0)</f>
        <v>0</v>
      </c>
      <c r="RD43" s="603">
        <f>IFERROR(INDEX(หมายเหตุ_กศภ66_10M!$H:$H,MATCH(กศภ2566_12M!RD3,หมายเหตุ_กศภ66_10M!$B:$B,0)),0)</f>
        <v>0</v>
      </c>
      <c r="RE43" s="603">
        <f>IFERROR(INDEX(หมายเหตุ_กศภ66_10M!$H:$H,MATCH(กศภ2566_12M!RE3,หมายเหตุ_กศภ66_10M!$B:$B,0)),0)</f>
        <v>219587.78</v>
      </c>
      <c r="RF43" s="603">
        <f>IFERROR(INDEX(หมายเหตุ_กศภ66_10M!$H:$H,MATCH(กศภ2566_12M!RF3,หมายเหตุ_กศภ66_10M!$B:$B,0)),0)</f>
        <v>0</v>
      </c>
      <c r="RG43" s="603">
        <f>IFERROR(INDEX(หมายเหตุ_กศภ66_10M!$H:$H,MATCH(กศภ2566_12M!RG3,หมายเหตุ_กศภ66_10M!$B:$B,0)),0)</f>
        <v>0</v>
      </c>
      <c r="RH43" s="603">
        <f>IFERROR(INDEX(หมายเหตุ_กศภ66_10M!$H:$H,MATCH(กศภ2566_12M!RH3,หมายเหตุ_กศภ66_10M!$B:$B,0)),0)</f>
        <v>0</v>
      </c>
      <c r="RI43" s="603">
        <f>IFERROR(INDEX(หมายเหตุ_กศภ66_10M!$H:$H,MATCH(กศภ2566_12M!RI3,หมายเหตุ_กศภ66_10M!$B:$B,0)),0)</f>
        <v>0</v>
      </c>
      <c r="RJ43" s="603">
        <f>IFERROR(INDEX(หมายเหตุ_กศภ66_10M!$H:$H,MATCH(กศภ2566_12M!RJ3,หมายเหตุ_กศภ66_10M!$B:$B,0)),0)</f>
        <v>0</v>
      </c>
      <c r="RK43" s="603">
        <f>IFERROR(INDEX(หมายเหตุ_กศภ66_10M!$H:$H,MATCH(กศภ2566_12M!RK3,หมายเหตุ_กศภ66_10M!$B:$B,0)),0)</f>
        <v>0</v>
      </c>
      <c r="RL43" s="603">
        <f>IFERROR(INDEX(หมายเหตุ_กศภ66_10M!$H:$H,MATCH(กศภ2566_12M!RL3,หมายเหตุ_กศภ66_10M!$B:$B,0)),0)</f>
        <v>0</v>
      </c>
      <c r="RM43" s="603">
        <f>IFERROR(INDEX(หมายเหตุ_กศภ66_10M!$H:$H,MATCH(กศภ2566_12M!RM3,หมายเหตุ_กศภ66_10M!$B:$B,0)),0)</f>
        <v>42840.2</v>
      </c>
      <c r="RN43" s="603">
        <f>IFERROR(INDEX(หมายเหตุ_กศภ66_10M!$H:$H,MATCH(กศภ2566_12M!RN3,หมายเหตุ_กศภ66_10M!$B:$B,0)),0)</f>
        <v>0</v>
      </c>
      <c r="RO43" s="603">
        <f>IFERROR(INDEX(หมายเหตุ_กศภ66_10M!$H:$H,MATCH(กศภ2566_12M!RO3,หมายเหตุ_กศภ66_10M!$B:$B,0)),0)</f>
        <v>53452187.850000001</v>
      </c>
      <c r="RP43" s="603">
        <f>IFERROR(INDEX(หมายเหตุ_กศภ66_10M!$H:$H,MATCH(กศภ2566_12M!RP3,หมายเหตุ_กศภ66_10M!$B:$B,0)),0)</f>
        <v>0</v>
      </c>
      <c r="RQ43" s="603">
        <f>IFERROR(INDEX(หมายเหตุ_กศภ66_10M!$H:$H,MATCH(กศภ2566_12M!RQ3,หมายเหตุ_กศภ66_10M!$B:$B,0)),0)</f>
        <v>0</v>
      </c>
      <c r="RR43" s="603">
        <f>IFERROR(INDEX(หมายเหตุ_กศภ66_10M!$H:$H,MATCH(กศภ2566_12M!RR3,หมายเหตุ_กศภ66_10M!$B:$B,0)),0)</f>
        <v>13115394.299999999</v>
      </c>
      <c r="RS43" s="603">
        <f>IFERROR(INDEX(หมายเหตุ_กศภ66_10M!$H:$H,MATCH(กศภ2566_12M!RS3,หมายเหตุ_กศภ66_10M!$B:$B,0)),0)</f>
        <v>0</v>
      </c>
      <c r="RT43" s="603">
        <f>IFERROR(INDEX(หมายเหตุ_กศภ66_10M!$H:$H,MATCH(กศภ2566_12M!RT3,หมายเหตุ_กศภ66_10M!$B:$B,0)),0)</f>
        <v>0</v>
      </c>
      <c r="RU43" s="603">
        <f>IFERROR(INDEX(หมายเหตุ_กศภ66_10M!$H:$H,MATCH(กศภ2566_12M!RU3,หมายเหตุ_กศภ66_10M!$B:$B,0)),0)</f>
        <v>23122446.050000001</v>
      </c>
      <c r="RV43" s="603">
        <f>IFERROR(INDEX(หมายเหตุ_กศภ66_10M!$H:$H,MATCH(กศภ2566_12M!RV3,หมายเหตุ_กศภ66_10M!$B:$B,0)),0)</f>
        <v>1698315</v>
      </c>
      <c r="RW43" s="603">
        <f>IFERROR(INDEX(หมายเหตุ_กศภ66_10M!$H:$H,MATCH(กศภ2566_12M!RW3,หมายเหตุ_กศภ66_10M!$B:$B,0)),0)</f>
        <v>0</v>
      </c>
      <c r="RX43" s="603">
        <f>IFERROR(INDEX(หมายเหตุ_กศภ66_10M!$H:$H,MATCH(กศภ2566_12M!RX3,หมายเหตุ_กศภ66_10M!$B:$B,0)),0)</f>
        <v>0</v>
      </c>
      <c r="RY43" s="603">
        <f>IFERROR(INDEX(หมายเหตุ_กศภ66_10M!$H:$H,MATCH(กศภ2566_12M!RY3,หมายเหตุ_กศภ66_10M!$B:$B,0)),0)</f>
        <v>0</v>
      </c>
      <c r="RZ43" s="603">
        <f>IFERROR(INDEX(หมายเหตุ_กศภ66_10M!$H:$H,MATCH(กศภ2566_12M!RZ3,หมายเหตุ_กศภ66_10M!$B:$B,0)),0)</f>
        <v>2120</v>
      </c>
      <c r="SA43" s="603">
        <f>IFERROR(INDEX(หมายเหตุ_กศภ66_10M!$H:$H,MATCH(กศภ2566_12M!SA3,หมายเหตุ_กศภ66_10M!$B:$B,0)),0)</f>
        <v>3994536</v>
      </c>
      <c r="SB43" s="603">
        <f>IFERROR(INDEX(หมายเหตุ_กศภ66_10M!$H:$H,MATCH(กศภ2566_12M!SB3,หมายเหตุ_กศภ66_10M!$B:$B,0)),0)</f>
        <v>1858153.06</v>
      </c>
      <c r="SC43" s="603">
        <f>IFERROR(INDEX(หมายเหตุ_กศภ66_10M!$H:$H,MATCH(กศภ2566_12M!SC3,หมายเหตุ_กศภ66_10M!$B:$B,0)),0)</f>
        <v>7353600.5</v>
      </c>
      <c r="SD43" s="603">
        <f>IFERROR(INDEX(หมายเหตุ_กศภ66_10M!$H:$H,MATCH(กศภ2566_12M!SD3,หมายเหตุ_กศภ66_10M!$B:$B,0)),0)</f>
        <v>125315.35999999999</v>
      </c>
      <c r="SE43" s="603">
        <f>IFERROR(INDEX(หมายเหตุ_กศภ66_10M!$H:$H,MATCH(กศภ2566_12M!SE3,หมายเหตุ_กศภ66_10M!$B:$B,0)),0)</f>
        <v>0</v>
      </c>
      <c r="SF43" s="603">
        <f>IFERROR(INDEX(หมายเหตุ_กศภ66_10M!$H:$H,MATCH(กศภ2566_12M!SF3,หมายเหตุ_กศภ66_10M!$B:$B,0)),0)</f>
        <v>33920</v>
      </c>
      <c r="SG43" s="603">
        <f>IFERROR(INDEX(หมายเหตุ_กศภ66_10M!$H:$H,MATCH(กศภ2566_12M!SG3,หมายเหตุ_กศภ66_10M!$B:$B,0)),0)</f>
        <v>0</v>
      </c>
      <c r="SH43" s="603">
        <f>IFERROR(INDEX(หมายเหตุ_กศภ66_10M!$H:$H,MATCH(กศภ2566_12M!SH3,หมายเหตุ_กศภ66_10M!$B:$B,0)),0)</f>
        <v>3399880</v>
      </c>
      <c r="SI43" s="603">
        <f>IFERROR(INDEX(หมายเหตุ_กศภ66_10M!$H:$H,MATCH(กศภ2566_12M!SI3,หมายเหตุ_กศภ66_10M!$B:$B,0)),0)</f>
        <v>390</v>
      </c>
      <c r="SJ43" s="603">
        <f>IFERROR(INDEX(หมายเหตุ_กศภ66_10M!$H:$H,MATCH(กศภ2566_12M!SJ3,หมายเหตุ_กศภ66_10M!$B:$B,0)),0)</f>
        <v>13307534.969999999</v>
      </c>
      <c r="SK43" s="603">
        <f>IFERROR(INDEX(หมายเหตุ_กศภ66_10M!$H:$H,MATCH(กศภ2566_12M!SK3,หมายเหตุ_กศภ66_10M!$B:$B,0)),0)</f>
        <v>-73.069999999999993</v>
      </c>
      <c r="SL43" s="603">
        <f>IFERROR(INDEX(หมายเหตุ_กศภ66_10M!$H:$H,MATCH(กศภ2566_12M!SL3,หมายเหตุ_กศภ66_10M!$B:$B,0)),0)</f>
        <v>104362</v>
      </c>
      <c r="SM43" s="603">
        <f>IFERROR(INDEX(หมายเหตุ_กศภ66_10M!$H:$H,MATCH(กศภ2566_12M!SM3,หมายเหตุ_กศภ66_10M!$B:$B,0)),0)</f>
        <v>663424.98</v>
      </c>
      <c r="SN43" s="603">
        <f>IFERROR(INDEX(หมายเหตุ_กศภ66_10M!$H:$H,MATCH(กศภ2566_12M!SN3,หมายเหตุ_กศภ66_10M!$B:$B,0)),0)</f>
        <v>120</v>
      </c>
      <c r="SO43" s="603">
        <f>IFERROR(INDEX(หมายเหตุ_กศภ66_10M!$H:$H,MATCH(กศภ2566_12M!SO3,หมายเหตุ_กศภ66_10M!$B:$B,0)),0)</f>
        <v>27449.25</v>
      </c>
      <c r="SP43" s="603">
        <f>IFERROR(INDEX(หมายเหตุ_กศภ66_10M!$H:$H,MATCH(กศภ2566_12M!SP3,หมายเหตุ_กศภ66_10M!$B:$B,0)),0)</f>
        <v>2135901.65</v>
      </c>
      <c r="SQ43" s="603">
        <f>IFERROR(INDEX(หมายเหตุ_กศภ66_10M!$H:$H,MATCH(กศภ2566_12M!SQ3,หมายเหตุ_กศภ66_10M!$B:$B,0)),0)</f>
        <v>104854.5</v>
      </c>
      <c r="SR43" s="603">
        <f>IFERROR(INDEX(หมายเหตุ_กศภ66_10M!$H:$H,MATCH(กศภ2566_12M!SR3,หมายเหตุ_กศภ66_10M!$B:$B,0)),0)</f>
        <v>15695747</v>
      </c>
      <c r="SS43" s="603">
        <f>IFERROR(INDEX(หมายเหตุ_กศภ66_10M!$H:$H,MATCH(กศภ2566_12M!SS3,หมายเหตุ_กศภ66_10M!$B:$B,0)),0)</f>
        <v>46835</v>
      </c>
      <c r="ST43" s="603">
        <f>IFERROR(INDEX(หมายเหตุ_กศภ66_10M!$H:$H,MATCH(กศภ2566_12M!ST3,หมายเหตุ_กศภ66_10M!$B:$B,0)),0)</f>
        <v>0</v>
      </c>
      <c r="SU43" s="603">
        <f>IFERROR(INDEX(หมายเหตุ_กศภ66_10M!$H:$H,MATCH(กศภ2566_12M!SU3,หมายเหตุ_กศภ66_10M!$B:$B,0)),0)</f>
        <v>29470</v>
      </c>
      <c r="SV43" s="603">
        <f>IFERROR(INDEX(หมายเหตุ_กศภ66_10M!$H:$H,MATCH(กศภ2566_12M!SV3,หมายเหตุ_กศภ66_10M!$B:$B,0)),0)</f>
        <v>336680.76</v>
      </c>
      <c r="SW43" s="603">
        <f>IFERROR(INDEX(หมายเหตุ_กศภ66_10M!$H:$H,MATCH(กศภ2566_12M!SW3,หมายเหตุ_กศภ66_10M!$B:$B,0)),0)</f>
        <v>0</v>
      </c>
      <c r="SX43" s="603">
        <f>IFERROR(INDEX(หมายเหตุ_กศภ66_10M!$H:$H,MATCH(กศภ2566_12M!SX3,หมายเหตุ_กศภ66_10M!$B:$B,0)),0)</f>
        <v>0</v>
      </c>
      <c r="SY43" s="603">
        <f>IFERROR(INDEX(หมายเหตุ_กศภ66_10M!$H:$H,MATCH(กศภ2566_12M!SY3,หมายเหตุ_กศภ66_10M!$B:$B,0)),0)</f>
        <v>8302.44</v>
      </c>
      <c r="SZ43" s="603">
        <f>IFERROR(INDEX(หมายเหตุ_กศภ66_10M!$H:$H,MATCH(กศภ2566_12M!SZ3,หมายเหตุ_กศภ66_10M!$B:$B,0)),0)</f>
        <v>10960</v>
      </c>
      <c r="TA43" s="603">
        <f>IFERROR(INDEX(หมายเหตุ_กศภ66_10M!$H:$H,MATCH(กศภ2566_12M!TA3,หมายเหตุ_กศภ66_10M!$B:$B,0)),0)</f>
        <v>0</v>
      </c>
      <c r="TB43" s="603">
        <f>IFERROR(INDEX(หมายเหตุ_กศภ66_10M!$H:$H,MATCH(กศภ2566_12M!TB3,หมายเหตุ_กศภ66_10M!$B:$B,0)),0)</f>
        <v>0</v>
      </c>
      <c r="TC43" s="603">
        <f>IFERROR(INDEX(หมายเหตุ_กศภ66_10M!$H:$H,MATCH(กศภ2566_12M!TC3,หมายเหตุ_กศภ66_10M!$B:$B,0)),0)</f>
        <v>0</v>
      </c>
      <c r="TD43" s="603">
        <f>IFERROR(INDEX(หมายเหตุ_กศภ66_10M!$H:$H,MATCH(กศภ2566_12M!TD3,หมายเหตุ_กศภ66_10M!$B:$B,0)),0)</f>
        <v>5516210</v>
      </c>
      <c r="TE43" s="603">
        <f>IFERROR(INDEX(หมายเหตุ_กศภ66_10M!$H:$H,MATCH(กศภ2566_12M!TE3,หมายเหตุ_กศภ66_10M!$B:$B,0)),0)</f>
        <v>0</v>
      </c>
      <c r="TF43" s="603">
        <f>IFERROR(INDEX(หมายเหตุ_กศภ66_10M!$H:$H,MATCH(กศภ2566_12M!TF3,หมายเหตุ_กศภ66_10M!$B:$B,0)),0)</f>
        <v>0</v>
      </c>
      <c r="TG43" s="603">
        <f>IFERROR(INDEX(หมายเหตุ_กศภ66_10M!$H:$H,MATCH(กศภ2566_12M!TG3,หมายเหตุ_กศภ66_10M!$B:$B,0)),0)</f>
        <v>0</v>
      </c>
      <c r="TH43" s="603">
        <f>IFERROR(INDEX(หมายเหตุ_กศภ66_10M!$H:$H,MATCH(กศภ2566_12M!TH3,หมายเหตุ_กศภ66_10M!$B:$B,0)),0)</f>
        <v>81126</v>
      </c>
      <c r="TI43" s="603">
        <f>IFERROR(INDEX(หมายเหตุ_กศภ66_10M!$H:$H,MATCH(กศภ2566_12M!TI3,หมายเหตุ_กศภ66_10M!$B:$B,0)),0)</f>
        <v>9740</v>
      </c>
      <c r="TJ43" s="603">
        <f>IFERROR(INDEX(หมายเหตุ_กศภ66_10M!$H:$H,MATCH(กศภ2566_12M!TJ3,หมายเหตุ_กศภ66_10M!$B:$B,0)),0)</f>
        <v>0</v>
      </c>
      <c r="TK43" s="603">
        <f>IFERROR(INDEX(หมายเหตุ_กศภ66_10M!$H:$H,MATCH(กศภ2566_12M!TK3,หมายเหตุ_กศภ66_10M!$B:$B,0)),0)</f>
        <v>188200.13</v>
      </c>
      <c r="TL43" s="603">
        <f>IFERROR(INDEX(หมายเหตุ_กศภ66_10M!$H:$H,MATCH(กศภ2566_12M!TL3,หมายเหตุ_กศภ66_10M!$B:$B,0)),0)</f>
        <v>0</v>
      </c>
      <c r="TM43" s="603">
        <f>IFERROR(INDEX(หมายเหตุ_กศภ66_10M!$H:$H,MATCH(กศภ2566_12M!TM3,หมายเหตุ_กศภ66_10M!$B:$B,0)),0)</f>
        <v>0</v>
      </c>
      <c r="TN43" s="603">
        <f>IFERROR(INDEX(หมายเหตุ_กศภ66_10M!$H:$H,MATCH(กศภ2566_12M!TN3,หมายเหตุ_กศภ66_10M!$B:$B,0)),0)</f>
        <v>0</v>
      </c>
      <c r="TO43" s="603">
        <f>IFERROR(INDEX(หมายเหตุ_กศภ66_10M!$H:$H,MATCH(กศภ2566_12M!TO3,หมายเหตุ_กศภ66_10M!$B:$B,0)),0)</f>
        <v>0</v>
      </c>
      <c r="TP43" s="603">
        <f>IFERROR(INDEX(หมายเหตุ_กศภ66_10M!$H:$H,MATCH(กศภ2566_12M!TP3,หมายเหตุ_กศภ66_10M!$B:$B,0)),0)</f>
        <v>0</v>
      </c>
      <c r="TQ43" s="603">
        <f>IFERROR(INDEX(หมายเหตุ_กศภ66_10M!$H:$H,MATCH(กศภ2566_12M!TQ3,หมายเหตุ_กศภ66_10M!$B:$B,0)),0)</f>
        <v>0</v>
      </c>
      <c r="TR43" s="603">
        <f>IFERROR(INDEX(หมายเหตุ_กศภ66_10M!$H:$H,MATCH(กศภ2566_12M!TR3,หมายเหตุ_กศภ66_10M!$B:$B,0)),0)</f>
        <v>0</v>
      </c>
      <c r="TS43" s="603">
        <f>IFERROR(INDEX(หมายเหตุ_กศภ66_10M!$H:$H,MATCH(กศภ2566_12M!TS3,หมายเหตุ_กศภ66_10M!$B:$B,0)),0)</f>
        <v>1671370.79</v>
      </c>
      <c r="TT43" s="603">
        <f>IFERROR(INDEX(หมายเหตุ_กศภ66_10M!$H:$H,MATCH(กศภ2566_12M!TT3,หมายเหตุ_กศภ66_10M!$B:$B,0)),0)</f>
        <v>250</v>
      </c>
      <c r="TU43" s="603">
        <f>IFERROR(INDEX(หมายเหตุ_กศภ66_10M!$H:$H,MATCH(กศภ2566_12M!TU3,หมายเหตุ_กศภ66_10M!$B:$B,0)),0)</f>
        <v>0</v>
      </c>
      <c r="TV43" s="603">
        <f>IFERROR(INDEX(หมายเหตุ_กศภ66_10M!$H:$H,MATCH(กศภ2566_12M!TV3,หมายเหตุ_กศภ66_10M!$B:$B,0)),0)</f>
        <v>0</v>
      </c>
      <c r="TW43" s="603">
        <f>IFERROR(INDEX(หมายเหตุ_กศภ66_10M!$H:$H,MATCH(กศภ2566_12M!TW3,หมายเหตุ_กศภ66_10M!$B:$B,0)),0)</f>
        <v>0</v>
      </c>
      <c r="TX43" s="603">
        <f>IFERROR(INDEX(หมายเหตุ_กศภ66_10M!$H:$H,MATCH(กศภ2566_12M!TX3,หมายเหตุ_กศภ66_10M!$B:$B,0)),0)</f>
        <v>0</v>
      </c>
      <c r="TY43" s="603">
        <f>IFERROR(INDEX(หมายเหตุ_กศภ66_10M!$H:$H,MATCH(กศภ2566_12M!TY3,หมายเหตุ_กศภ66_10M!$B:$B,0)),0)</f>
        <v>0</v>
      </c>
      <c r="TZ43" s="603">
        <f>IFERROR(INDEX(หมายเหตุ_กศภ66_10M!$H:$H,MATCH(กศภ2566_12M!TZ3,หมายเหตุ_กศภ66_10M!$B:$B,0)),0)</f>
        <v>0</v>
      </c>
      <c r="UA43" s="603">
        <f>IFERROR(INDEX(หมายเหตุ_กศภ66_10M!$H:$H,MATCH(กศภ2566_12M!UA3,หมายเหตุ_กศภ66_10M!$B:$B,0)),0)</f>
        <v>499044.56</v>
      </c>
      <c r="UB43" s="603">
        <f>IFERROR(INDEX(หมายเหตุ_กศภ66_10M!$H:$H,MATCH(กศภ2566_12M!UB3,หมายเหตุ_กศภ66_10M!$B:$B,0)),0)</f>
        <v>0</v>
      </c>
      <c r="UC43" s="603">
        <f>IFERROR(INDEX(หมายเหตุ_กศภ66_10M!$H:$H,MATCH(กศภ2566_12M!UC3,หมายเหตุ_กศภ66_10M!$B:$B,0)),0)</f>
        <v>0</v>
      </c>
      <c r="UD43" s="603">
        <f>IFERROR(INDEX(หมายเหตุ_กศภ66_10M!$H:$H,MATCH(กศภ2566_12M!UD3,หมายเหตุ_กศภ66_10M!$B:$B,0)),0)</f>
        <v>-11124.119999999994</v>
      </c>
      <c r="UE43" s="603">
        <f>IFERROR(INDEX(หมายเหตุ_กศภ66_10M!$H:$H,MATCH(กศภ2566_12M!UE3,หมายเหตุ_กศภ66_10M!$B:$B,0)),0)</f>
        <v>0</v>
      </c>
      <c r="UF43" s="603">
        <f>IFERROR(INDEX(หมายเหตุ_กศภ66_10M!$H:$H,MATCH(กศภ2566_12M!UF3,หมายเหตุ_กศภ66_10M!$B:$B,0)),0)</f>
        <v>227329</v>
      </c>
      <c r="UG43" s="603">
        <f>IFERROR(INDEX(หมายเหตุ_กศภ66_10M!$H:$H,MATCH(กศภ2566_12M!UG3,หมายเหตุ_กศภ66_10M!$B:$B,0)),0)</f>
        <v>370</v>
      </c>
      <c r="UH43" s="603">
        <f>IFERROR(INDEX(หมายเหตุ_กศภ66_10M!$H:$H,MATCH(กศภ2566_12M!UH3,หมายเหตุ_กศภ66_10M!$B:$B,0)),0)</f>
        <v>319733.98</v>
      </c>
      <c r="UI43" s="603">
        <f>IFERROR(INDEX(หมายเหตุ_กศภ66_10M!$H:$H,MATCH(กศภ2566_12M!UI3,หมายเหตุ_กศภ66_10M!$B:$B,0)),0)</f>
        <v>487.5</v>
      </c>
      <c r="UJ43" s="603">
        <f>IFERROR(INDEX(หมายเหตุ_กศภ66_10M!$H:$H,MATCH(กศภ2566_12M!UJ3,หมายเหตุ_กศภ66_10M!$B:$B,0)),0)</f>
        <v>0</v>
      </c>
      <c r="UK43" s="603">
        <f>IFERROR(INDEX(หมายเหตุ_กศภ66_10M!$H:$H,MATCH(กศภ2566_12M!UK3,หมายเหตุ_กศภ66_10M!$B:$B,0)),0)</f>
        <v>3061731.49</v>
      </c>
      <c r="UL43" s="603">
        <f>IFERROR(INDEX(หมายเหตุ_กศภ66_10M!$H:$H,MATCH(กศภ2566_12M!UL3,หมายเหตุ_กศภ66_10M!$B:$B,0)),0)</f>
        <v>-65084.27</v>
      </c>
      <c r="UM43" s="603">
        <f>IFERROR(INDEX(หมายเหตุ_กศภ66_10M!$H:$H,MATCH(กศภ2566_12M!UM3,หมายเหตุ_กศภ66_10M!$B:$B,0)),0)</f>
        <v>0</v>
      </c>
      <c r="UN43" s="603">
        <f>IFERROR(INDEX(หมายเหตุ_กศภ66_10M!$H:$H,MATCH(กศภ2566_12M!UN3,หมายเหตุ_กศภ66_10M!$B:$B,0)),0)</f>
        <v>0</v>
      </c>
      <c r="UO43" s="603">
        <f>IFERROR(INDEX(หมายเหตุ_กศภ66_10M!$H:$H,MATCH(กศภ2566_12M!UO3,หมายเหตุ_กศภ66_10M!$B:$B,0)),0)</f>
        <v>50827.360000000001</v>
      </c>
      <c r="UP43" s="603">
        <f>IFERROR(INDEX(หมายเหตุ_กศภ66_10M!$H:$H,MATCH(กศภ2566_12M!UP3,หมายเหตุ_กศภ66_10M!$B:$B,0)),0)</f>
        <v>0</v>
      </c>
      <c r="UQ43" s="603">
        <f>IFERROR(INDEX(หมายเหตุ_กศภ66_10M!$H:$H,MATCH(กศภ2566_12M!UQ3,หมายเหตุ_กศภ66_10M!$B:$B,0)),0)</f>
        <v>0</v>
      </c>
      <c r="UR43" s="603">
        <f>IFERROR(INDEX(หมายเหตุ_กศภ66_10M!$H:$H,MATCH(กศภ2566_12M!UR3,หมายเหตุ_กศภ66_10M!$B:$B,0)),0)</f>
        <v>0</v>
      </c>
      <c r="US43" s="603">
        <f>IFERROR(INDEX(หมายเหตุ_กศภ66_10M!$H:$H,MATCH(กศภ2566_12M!US3,หมายเหตุ_กศภ66_10M!$B:$B,0)),0)</f>
        <v>-18126.509999999998</v>
      </c>
      <c r="UT43" s="603">
        <f>IFERROR(INDEX(หมายเหตุ_กศภ66_10M!$H:$H,MATCH(กศภ2566_12M!UT3,หมายเหตุ_กศภ66_10M!$B:$B,0)),0)</f>
        <v>0</v>
      </c>
      <c r="UU43" s="603">
        <f>IFERROR(INDEX(หมายเหตุ_กศภ66_10M!$H:$H,MATCH(กศภ2566_12M!UU3,หมายเหตุ_กศภ66_10M!$B:$B,0)),0)</f>
        <v>0</v>
      </c>
      <c r="UV43" s="603">
        <f>IFERROR(INDEX(หมายเหตุ_กศภ66_10M!$H:$H,MATCH(กศภ2566_12M!UV3,หมายเหตุ_กศภ66_10M!$B:$B,0)),0)</f>
        <v>0</v>
      </c>
      <c r="UW43" s="603">
        <f>IFERROR(INDEX(หมายเหตุ_กศภ66_10M!$H:$H,MATCH(กศภ2566_12M!UW3,หมายเหตุ_กศภ66_10M!$B:$B,0)),0)</f>
        <v>0</v>
      </c>
      <c r="UX43" s="603">
        <f>IFERROR(INDEX(หมายเหตุ_กศภ66_10M!$H:$H,MATCH(กศภ2566_12M!UX3,หมายเหตุ_กศภ66_10M!$B:$B,0)),0)</f>
        <v>13500</v>
      </c>
      <c r="UY43" s="603">
        <f>IFERROR(INDEX(หมายเหตุ_กศภ66_10M!$H:$H,MATCH(กศภ2566_12M!UY3,หมายเหตุ_กศภ66_10M!$B:$B,0)),0)</f>
        <v>0</v>
      </c>
      <c r="UZ43" s="603">
        <f>IFERROR(INDEX(หมายเหตุ_กศภ66_10M!$H:$H,MATCH(กศภ2566_12M!UZ3,หมายเหตุ_กศภ66_10M!$B:$B,0)),0)</f>
        <v>0</v>
      </c>
      <c r="VA43" s="603">
        <f>IFERROR(INDEX(หมายเหตุ_กศภ66_10M!$H:$H,MATCH(กศภ2566_12M!VA3,หมายเหตุ_กศภ66_10M!$B:$B,0)),0)</f>
        <v>0</v>
      </c>
      <c r="VB43" s="603">
        <f>IFERROR(INDEX(หมายเหตุ_กศภ66_10M!$H:$H,MATCH(กศภ2566_12M!VB3,หมายเหตุ_กศภ66_10M!$B:$B,0)),0)</f>
        <v>0</v>
      </c>
      <c r="VC43" s="603">
        <f>IFERROR(INDEX(หมายเหตุ_กศภ66_10M!$H:$H,MATCH(กศภ2566_12M!VC3,หมายเหตุ_กศภ66_10M!$B:$B,0)),0)</f>
        <v>0</v>
      </c>
      <c r="VD43" s="603">
        <f>IFERROR(INDEX(หมายเหตุ_กศภ66_10M!$H:$H,MATCH(กศภ2566_12M!VD3,หมายเหตุ_กศภ66_10M!$B:$B,0)),0)</f>
        <v>0</v>
      </c>
      <c r="VE43" s="603">
        <f>IFERROR(INDEX(หมายเหตุ_กศภ66_10M!$H:$H,MATCH(กศภ2566_12M!VE3,หมายเหตุ_กศภ66_10M!$B:$B,0)),0)</f>
        <v>0</v>
      </c>
      <c r="VF43" s="603">
        <f>IFERROR(INDEX(หมายเหตุ_กศภ66_10M!$H:$H,MATCH(กศภ2566_12M!VF3,หมายเหตุ_กศภ66_10M!$B:$B,0)),0)</f>
        <v>100</v>
      </c>
      <c r="VG43" s="603">
        <f>IFERROR(INDEX(หมายเหตุ_กศภ66_10M!$H:$H,MATCH(กศภ2566_12M!VG3,หมายเหตุ_กศภ66_10M!$B:$B,0)),0)</f>
        <v>1240</v>
      </c>
      <c r="VH43" s="603">
        <f>IFERROR(INDEX(หมายเหตุ_กศภ66_10M!$H:$H,MATCH(กศภ2566_12M!VH3,หมายเหตุ_กศภ66_10M!$B:$B,0)),0)</f>
        <v>0</v>
      </c>
      <c r="VI43" s="603">
        <f>IFERROR(INDEX(หมายเหตุ_กศภ66_10M!$H:$H,MATCH(กศภ2566_12M!VI3,หมายเหตุ_กศภ66_10M!$B:$B,0)),0)</f>
        <v>0</v>
      </c>
      <c r="VJ43" s="603">
        <f>IFERROR(INDEX(หมายเหตุ_กศภ66_10M!$H:$H,MATCH(กศภ2566_12M!VJ3,หมายเหตุ_กศภ66_10M!$B:$B,0)),0)</f>
        <v>0</v>
      </c>
      <c r="VK43" s="603">
        <f>IFERROR(INDEX(หมายเหตุ_กศภ66_10M!$H:$H,MATCH(กศภ2566_12M!VK3,หมายเหตุ_กศภ66_10M!$B:$B,0)),0)</f>
        <v>0</v>
      </c>
      <c r="VL43" s="603">
        <f>IFERROR(INDEX(หมายเหตุ_กศภ66_10M!$H:$H,MATCH(กศภ2566_12M!VL3,หมายเหตุ_กศภ66_10M!$B:$B,0)),0)</f>
        <v>0</v>
      </c>
      <c r="VM43" s="603">
        <f>IFERROR(INDEX(หมายเหตุ_กศภ66_10M!$H:$H,MATCH(กศภ2566_12M!VM3,หมายเหตุ_กศภ66_10M!$B:$B,0)),0)</f>
        <v>0</v>
      </c>
      <c r="VN43" s="603">
        <f>IFERROR(INDEX(หมายเหตุ_กศภ66_10M!$H:$H,MATCH(กศภ2566_12M!VN3,หมายเหตุ_กศภ66_10M!$B:$B,0)),0)</f>
        <v>0</v>
      </c>
      <c r="VO43" s="603">
        <f>IFERROR(INDEX(หมายเหตุ_กศภ66_10M!$H:$H,MATCH(กศภ2566_12M!VO3,หมายเหตุ_กศภ66_10M!$B:$B,0)),0)</f>
        <v>0</v>
      </c>
      <c r="VP43" s="603">
        <f>IFERROR(INDEX(หมายเหตุ_กศภ66_10M!$H:$H,MATCH(กศภ2566_12M!VP3,หมายเหตุ_กศภ66_10M!$B:$B,0)),0)</f>
        <v>0</v>
      </c>
      <c r="VQ43" s="603">
        <f>IFERROR(INDEX(หมายเหตุ_กศภ66_10M!$H:$H,MATCH(กศภ2566_12M!VQ3,หมายเหตุ_กศภ66_10M!$B:$B,0)),0)</f>
        <v>0</v>
      </c>
      <c r="VR43" s="603">
        <f>IFERROR(INDEX(หมายเหตุ_กศภ66_10M!$H:$H,MATCH(กศภ2566_12M!VR3,หมายเหตุ_กศภ66_10M!$B:$B,0)),0)</f>
        <v>0</v>
      </c>
      <c r="VS43" s="603">
        <f>IFERROR(INDEX(หมายเหตุ_กศภ66_10M!$H:$H,MATCH(กศภ2566_12M!VS3,หมายเหตุ_กศภ66_10M!$B:$B,0)),0)</f>
        <v>0</v>
      </c>
      <c r="VT43" s="603">
        <f>IFERROR(INDEX(หมายเหตุ_กศภ66_10M!$H:$H,MATCH(กศภ2566_12M!VT3,หมายเหตุ_กศภ66_10M!$B:$B,0)),0)</f>
        <v>0</v>
      </c>
      <c r="VU43" s="603">
        <f>IFERROR(INDEX(หมายเหตุ_กศภ66_10M!$H:$H,MATCH(กศภ2566_12M!VU3,หมายเหตุ_กศภ66_10M!$B:$B,0)),0)</f>
        <v>0</v>
      </c>
      <c r="VV43" s="603">
        <f>IFERROR(INDEX(หมายเหตุ_กศภ66_10M!$H:$H,MATCH(กศภ2566_12M!VV3,หมายเหตุ_กศภ66_10M!$B:$B,0)),0)</f>
        <v>0</v>
      </c>
      <c r="VW43" s="603">
        <f>IFERROR(INDEX(หมายเหตุ_กศภ66_10M!$H:$H,MATCH(กศภ2566_12M!VW3,หมายเหตุ_กศภ66_10M!$B:$B,0)),0)</f>
        <v>0</v>
      </c>
      <c r="VX43" s="603">
        <f>IFERROR(INDEX(หมายเหตุ_กศภ66_10M!$H:$H,MATCH(กศภ2566_12M!VX3,หมายเหตุ_กศภ66_10M!$B:$B,0)),0)</f>
        <v>0</v>
      </c>
      <c r="VY43" s="603">
        <f>IFERROR(INDEX(หมายเหตุ_กศภ66_10M!$H:$H,MATCH(กศภ2566_12M!VY3,หมายเหตุ_กศภ66_10M!$B:$B,0)),0)</f>
        <v>0</v>
      </c>
      <c r="VZ43" s="603">
        <f>IFERROR(INDEX(หมายเหตุ_กศภ66_10M!$H:$H,MATCH(กศภ2566_12M!VZ3,หมายเหตุ_กศภ66_10M!$B:$B,0)),0)</f>
        <v>2020</v>
      </c>
      <c r="WA43" s="603">
        <f>IFERROR(INDEX(หมายเหตุ_กศภ66_10M!$H:$H,MATCH(กศภ2566_12M!WA3,หมายเหตุ_กศภ66_10M!$B:$B,0)),0)</f>
        <v>0</v>
      </c>
      <c r="WB43" s="603">
        <f>IFERROR(INDEX(หมายเหตุ_กศภ66_10M!$H:$H,MATCH(กศภ2566_12M!WB3,หมายเหตุ_กศภ66_10M!$B:$B,0)),0)</f>
        <v>0</v>
      </c>
      <c r="WC43" s="603">
        <f>IFERROR(INDEX(หมายเหตุ_กศภ66_10M!$H:$H,MATCH(กศภ2566_12M!WC3,หมายเหตุ_กศภ66_10M!$B:$B,0)),0)</f>
        <v>34867337.079999998</v>
      </c>
      <c r="WD43" s="603">
        <f>IFERROR(INDEX(หมายเหตุ_กศภ66_10M!$H:$H,MATCH(กศภ2566_12M!WD3,หมายเหตุ_กศภ66_10M!$B:$B,0)),0)</f>
        <v>0</v>
      </c>
      <c r="WE43" s="603">
        <f>IFERROR(INDEX(หมายเหตุ_กศภ66_10M!$H:$H,MATCH(กศภ2566_12M!WE3,หมายเหตุ_กศภ66_10M!$B:$B,0)),0)</f>
        <v>6570</v>
      </c>
      <c r="WF43" s="603">
        <f>IFERROR(INDEX(หมายเหตุ_กศภ66_10M!$H:$H,MATCH(กศภ2566_12M!WF3,หมายเหตุ_กศภ66_10M!$B:$B,0)),0)</f>
        <v>41213758.210000001</v>
      </c>
      <c r="WG43" s="603">
        <f>IFERROR(INDEX(หมายเหตุ_กศภ66_10M!$H:$H,MATCH(กศภ2566_12M!WG3,หมายเหตุ_กศภ66_10M!$B:$B,0)),0)</f>
        <v>0</v>
      </c>
      <c r="WH43" s="603">
        <f>IFERROR(INDEX(หมายเหตุ_กศภ66_10M!$H:$H,MATCH(กศภ2566_12M!WH3,หมายเหตุ_กศภ66_10M!$B:$B,0)),0)</f>
        <v>0</v>
      </c>
      <c r="WI43" s="603">
        <f>IFERROR(INDEX(หมายเหตุ_กศภ66_10M!$H:$H,MATCH(กศภ2566_12M!WI3,หมายเหตุ_กศภ66_10M!$B:$B,0)),0)</f>
        <v>9075655.5899999999</v>
      </c>
      <c r="WJ43" s="603">
        <f>IFERROR(INDEX(หมายเหตุ_กศภ66_10M!$H:$H,MATCH(กศภ2566_12M!WJ3,หมายเหตุ_กศภ66_10M!$B:$B,0)),0)</f>
        <v>0</v>
      </c>
      <c r="WK43" s="603">
        <f>IFERROR(INDEX(หมายเหตุ_กศภ66_10M!$H:$H,MATCH(กศภ2566_12M!WK3,หมายเหตุ_กศภ66_10M!$B:$B,0)),0)</f>
        <v>1370</v>
      </c>
      <c r="WL43" s="603">
        <f>IFERROR(INDEX(หมายเหตุ_กศภ66_10M!$H:$H,MATCH(กศภ2566_12M!WL3,หมายเหตุ_กศภ66_10M!$B:$B,0)),0)</f>
        <v>0</v>
      </c>
      <c r="WM43" s="603">
        <f>IFERROR(INDEX(หมายเหตุ_กศภ66_10M!$H:$H,MATCH(กศภ2566_12M!WM3,หมายเหตุ_กศภ66_10M!$B:$B,0)),0)</f>
        <v>478281.7</v>
      </c>
      <c r="WN43" s="603">
        <f>IFERROR(INDEX(หมายเหตุ_กศภ66_10M!$H:$H,MATCH(กศภ2566_12M!WN3,หมายเหตุ_กศภ66_10M!$B:$B,0)),0)</f>
        <v>0</v>
      </c>
      <c r="WO43" s="603">
        <f>IFERROR(INDEX(หมายเหตุ_กศภ66_10M!$H:$H,MATCH(กศภ2566_12M!WO3,หมายเหตุ_กศภ66_10M!$B:$B,0)),0)</f>
        <v>713874.40999999992</v>
      </c>
      <c r="WP43" s="603">
        <f>IFERROR(INDEX(หมายเหตุ_กศภ66_10M!$H:$H,MATCH(กศภ2566_12M!WP3,หมายเหตุ_กศภ66_10M!$B:$B,0)),0)</f>
        <v>48354050</v>
      </c>
      <c r="WQ43" s="603">
        <f>IFERROR(INDEX(หมายเหตุ_กศภ66_10M!$H:$H,MATCH(กศภ2566_12M!WQ3,หมายเหตุ_กศภ66_10M!$B:$B,0)),0)</f>
        <v>253382</v>
      </c>
      <c r="WR43" s="603">
        <f>IFERROR(INDEX(หมายเหตุ_กศภ66_10M!$H:$H,MATCH(กศภ2566_12M!WR3,หมายเหตุ_กศภ66_10M!$B:$B,0)),0)</f>
        <v>9275172.2400000002</v>
      </c>
      <c r="WS43" s="603">
        <f>IFERROR(INDEX(หมายเหตุ_กศภ66_10M!$H:$H,MATCH(กศภ2566_12M!WS3,หมายเหตุ_กศภ66_10M!$B:$B,0)),0)</f>
        <v>6849448.4800000004</v>
      </c>
      <c r="WT43" s="603">
        <f>IFERROR(INDEX(หมายเหตุ_กศภ66_10M!$H:$H,MATCH(กศภ2566_12M!WT3,หมายเหตุ_กศภ66_10M!$B:$B,0)),0)</f>
        <v>921226.79999999993</v>
      </c>
      <c r="WU43" s="603">
        <f>IFERROR(INDEX(หมายเหตุ_กศภ66_10M!$H:$H,MATCH(กศภ2566_12M!WU3,หมายเหตุ_กศภ66_10M!$B:$B,0)),0)</f>
        <v>0</v>
      </c>
      <c r="WV43" s="603">
        <f>IFERROR(INDEX(หมายเหตุ_กศภ66_10M!$H:$H,MATCH(กศภ2566_12M!WV3,หมายเหตุ_กศภ66_10M!$B:$B,0)),0)</f>
        <v>10280</v>
      </c>
      <c r="WW43" s="603">
        <f>IFERROR(INDEX(หมายเหตุ_กศภ66_10M!$H:$H,MATCH(กศภ2566_12M!WW3,หมายเหตุ_กศภ66_10M!$B:$B,0)),0)</f>
        <v>12996030.33</v>
      </c>
      <c r="WX43" s="603">
        <f>IFERROR(INDEX(หมายเหตุ_กศภ66_10M!$H:$H,MATCH(กศภ2566_12M!WX3,หมายเหตุ_กศภ66_10M!$B:$B,0)),0)</f>
        <v>356230</v>
      </c>
      <c r="WY43" s="603">
        <f>IFERROR(INDEX(หมายเหตุ_กศภ66_10M!$H:$H,MATCH(กศภ2566_12M!WY3,หมายเหตุ_กศภ66_10M!$B:$B,0)),0)</f>
        <v>0</v>
      </c>
      <c r="WZ43" s="603">
        <f>IFERROR(INDEX(หมายเหตุ_กศภ66_10M!$H:$H,MATCH(กศภ2566_12M!WZ3,หมายเหตุ_กศภ66_10M!$B:$B,0)),0)</f>
        <v>689591.88</v>
      </c>
      <c r="XA43" s="603">
        <f>IFERROR(INDEX(หมายเหตุ_กศภ66_10M!$H:$H,MATCH(กศภ2566_12M!XA3,หมายเหตุ_กศภ66_10M!$B:$B,0)),0)</f>
        <v>20360</v>
      </c>
      <c r="XB43" s="603">
        <f>IFERROR(INDEX(หมายเหตุ_กศภ66_10M!$H:$H,MATCH(กศภ2566_12M!XB3,หมายเหตุ_กศภ66_10M!$B:$B,0)),0)</f>
        <v>233869</v>
      </c>
      <c r="XC43" s="603">
        <f>IFERROR(INDEX(หมายเหตุ_กศภ66_10M!$H:$H,MATCH(กศภ2566_12M!XC3,หมายเหตุ_กศภ66_10M!$B:$B,0)),0)</f>
        <v>767014.38</v>
      </c>
      <c r="XD43" s="603">
        <f>IFERROR(INDEX(หมายเหตุ_กศภ66_10M!$H:$H,MATCH(กศภ2566_12M!XD3,หมายเหตุ_กศภ66_10M!$B:$B,0)),0)</f>
        <v>126343</v>
      </c>
      <c r="XE43" s="603">
        <f>IFERROR(INDEX(หมายเหตุ_กศภ66_10M!$H:$H,MATCH(กศภ2566_12M!XE3,หมายเหตุ_กศภ66_10M!$B:$B,0)),0)</f>
        <v>0</v>
      </c>
      <c r="XF43" s="603">
        <f>IFERROR(INDEX(หมายเหตุ_กศภ66_10M!$H:$H,MATCH(กศภ2566_12M!XF3,หมายเหตุ_กศภ66_10M!$B:$B,0)),0)</f>
        <v>1006097.99</v>
      </c>
      <c r="XG43" s="603">
        <f>IFERROR(INDEX(หมายเหตุ_กศภ66_10M!$H:$H,MATCH(กศภ2566_12M!XG3,หมายเหตุ_กศภ66_10M!$B:$B,0)),0)</f>
        <v>0</v>
      </c>
      <c r="XH43" s="603">
        <f>IFERROR(INDEX(หมายเหตุ_กศภ66_10M!$H:$H,MATCH(กศภ2566_12M!XH3,หมายเหตุ_กศภ66_10M!$B:$B,0)),0)</f>
        <v>1118488.22</v>
      </c>
      <c r="XI43" s="603">
        <f>IFERROR(INDEX(หมายเหตุ_กศภ66_10M!$H:$H,MATCH(กศภ2566_12M!XI3,หมายเหตุ_กศภ66_10M!$B:$B,0)),0)</f>
        <v>6810</v>
      </c>
      <c r="XJ43" s="603">
        <f>IFERROR(INDEX(หมายเหตุ_กศภ66_10M!$H:$H,MATCH(กศภ2566_12M!XJ3,หมายเหตุ_กศภ66_10M!$B:$B,0)),0)</f>
        <v>750591</v>
      </c>
      <c r="XK43" s="603">
        <f>IFERROR(INDEX(หมายเหตุ_กศภ66_10M!$H:$H,MATCH(กศภ2566_12M!XK3,หมายเหตุ_กศภ66_10M!$B:$B,0)),0)</f>
        <v>0</v>
      </c>
      <c r="XL43" s="603">
        <f>IFERROR(INDEX(หมายเหตุ_กศภ66_10M!$H:$H,MATCH(กศภ2566_12M!XL3,หมายเหตุ_กศภ66_10M!$B:$B,0)),0)</f>
        <v>0</v>
      </c>
      <c r="XM43" s="603">
        <f>IFERROR(INDEX(หมายเหตุ_กศภ66_10M!$H:$H,MATCH(กศภ2566_12M!XM3,หมายเหตุ_กศภ66_10M!$B:$B,0)),0)</f>
        <v>0</v>
      </c>
      <c r="XN43" s="603">
        <f>IFERROR(INDEX(หมายเหตุ_กศภ66_10M!$H:$H,MATCH(กศภ2566_12M!XN3,หมายเหตุ_กศภ66_10M!$B:$B,0)),0)</f>
        <v>0</v>
      </c>
      <c r="XO43" s="603">
        <f>IFERROR(INDEX(หมายเหตุ_กศภ66_10M!$H:$H,MATCH(กศภ2566_12M!XO3,หมายเหตุ_กศภ66_10M!$B:$B,0)),0)</f>
        <v>0</v>
      </c>
      <c r="XP43" s="603">
        <f>IFERROR(INDEX(หมายเหตุ_กศภ66_10M!$H:$H,MATCH(กศภ2566_12M!XP3,หมายเหตุ_กศภ66_10M!$B:$B,0)),0)</f>
        <v>0</v>
      </c>
      <c r="XQ43" s="603">
        <f>IFERROR(INDEX(หมายเหตุ_กศภ66_10M!$H:$H,MATCH(กศภ2566_12M!XQ3,หมายเหตุ_กศภ66_10M!$B:$B,0)),0)</f>
        <v>0</v>
      </c>
      <c r="XR43" s="603">
        <f>IFERROR(INDEX(หมายเหตุ_กศภ66_10M!$H:$H,MATCH(กศภ2566_12M!XR3,หมายเหตุ_กศภ66_10M!$B:$B,0)),0)</f>
        <v>0</v>
      </c>
      <c r="XS43" s="603">
        <f>IFERROR(INDEX(หมายเหตุ_กศภ66_10M!$H:$H,MATCH(กศภ2566_12M!XS3,หมายเหตุ_กศภ66_10M!$B:$B,0)),0)</f>
        <v>0</v>
      </c>
      <c r="XT43" s="603">
        <f>IFERROR(INDEX(หมายเหตุ_กศภ66_10M!$H:$H,MATCH(กศภ2566_12M!XT3,หมายเหตุ_กศภ66_10M!$B:$B,0)),0)</f>
        <v>0</v>
      </c>
      <c r="XU43" s="603">
        <f>IFERROR(INDEX(หมายเหตุ_กศภ66_10M!$H:$H,MATCH(กศภ2566_12M!XU3,หมายเหตุ_กศภ66_10M!$B:$B,0)),0)</f>
        <v>0</v>
      </c>
      <c r="XV43" s="603">
        <f>IFERROR(INDEX(หมายเหตุ_กศภ66_10M!$H:$H,MATCH(กศภ2566_12M!XV3,หมายเหตุ_กศภ66_10M!$B:$B,0)),0)</f>
        <v>0</v>
      </c>
      <c r="XW43" s="603">
        <f>IFERROR(INDEX(หมายเหตุ_กศภ66_10M!$H:$H,MATCH(กศภ2566_12M!XW3,หมายเหตุ_กศภ66_10M!$B:$B,0)),0)</f>
        <v>0</v>
      </c>
      <c r="XX43" s="603">
        <f>IFERROR(INDEX(หมายเหตุ_กศภ66_10M!$H:$H,MATCH(กศภ2566_12M!XX3,หมายเหตุ_กศภ66_10M!$B:$B,0)),0)</f>
        <v>0</v>
      </c>
      <c r="XY43" s="603">
        <f>IFERROR(INDEX(หมายเหตุ_กศภ66_10M!$H:$H,MATCH(กศภ2566_12M!XY3,หมายเหตุ_กศภ66_10M!$B:$B,0)),0)</f>
        <v>0</v>
      </c>
      <c r="XZ43" s="603">
        <f>IFERROR(INDEX(หมายเหตุ_กศภ66_10M!$H:$H,MATCH(กศภ2566_12M!XZ3,หมายเหตุ_กศภ66_10M!$B:$B,0)),0)</f>
        <v>0</v>
      </c>
      <c r="YA43" s="603">
        <f>IFERROR(INDEX(หมายเหตุ_กศภ66_10M!$H:$H,MATCH(กศภ2566_12M!YA3,หมายเหตุ_กศภ66_10M!$B:$B,0)),0)</f>
        <v>0</v>
      </c>
      <c r="YB43" s="603">
        <f>IFERROR(INDEX(หมายเหตุ_กศภ66_10M!$H:$H,MATCH(กศภ2566_12M!YB3,หมายเหตุ_กศภ66_10M!$B:$B,0)),0)</f>
        <v>0</v>
      </c>
      <c r="YC43" s="603">
        <f>IFERROR(INDEX(หมายเหตุ_กศภ66_10M!$H:$H,MATCH(กศภ2566_12M!YC3,หมายเหตุ_กศภ66_10M!$B:$B,0)),0)</f>
        <v>0</v>
      </c>
      <c r="YD43" s="603">
        <f>IFERROR(INDEX(หมายเหตุ_กศภ66_10M!$H:$H,MATCH(กศภ2566_12M!YD3,หมายเหตุ_กศภ66_10M!$B:$B,0)),0)</f>
        <v>0</v>
      </c>
      <c r="YE43" s="603">
        <f>IFERROR(INDEX(หมายเหตุ_กศภ66_10M!$H:$H,MATCH(กศภ2566_12M!YE3,หมายเหตุ_กศภ66_10M!$B:$B,0)),0)</f>
        <v>0</v>
      </c>
      <c r="YF43" s="603">
        <f>IFERROR(INDEX(หมายเหตุ_กศภ66_10M!$H:$H,MATCH(กศภ2566_12M!YF3,หมายเหตุ_กศภ66_10M!$B:$B,0)),0)</f>
        <v>0</v>
      </c>
      <c r="YG43" s="603">
        <f>IFERROR(INDEX(หมายเหตุ_กศภ66_10M!$H:$H,MATCH(กศภ2566_12M!YG3,หมายเหตุ_กศภ66_10M!$B:$B,0)),0)</f>
        <v>0</v>
      </c>
      <c r="YH43" s="603">
        <f>IFERROR(INDEX(หมายเหตุ_กศภ66_10M!$H:$H,MATCH(กศภ2566_12M!YH3,หมายเหตุ_กศภ66_10M!$B:$B,0)),0)</f>
        <v>0</v>
      </c>
      <c r="YI43" s="603">
        <f>IFERROR(INDEX(หมายเหตุ_กศภ66_10M!$H:$H,MATCH(กศภ2566_12M!YI3,หมายเหตุ_กศภ66_10M!$B:$B,0)),0)</f>
        <v>0</v>
      </c>
      <c r="YJ43" s="603">
        <f>IFERROR(INDEX(หมายเหตุ_กศภ66_10M!$H:$H,MATCH(กศภ2566_12M!YJ3,หมายเหตุ_กศภ66_10M!$B:$B,0)),0)</f>
        <v>0</v>
      </c>
      <c r="YK43" s="603">
        <f>IFERROR(INDEX(หมายเหตุ_กศภ66_10M!$H:$H,MATCH(กศภ2566_12M!YK3,หมายเหตุ_กศภ66_10M!$B:$B,0)),0)</f>
        <v>0</v>
      </c>
      <c r="YL43" s="603">
        <f>IFERROR(INDEX(หมายเหตุ_กศภ66_10M!$H:$H,MATCH(กศภ2566_12M!YL3,หมายเหตุ_กศภ66_10M!$B:$B,0)),0)</f>
        <v>0</v>
      </c>
      <c r="YM43" s="603">
        <f>IFERROR(INDEX(หมายเหตุ_กศภ66_10M!$H:$H,MATCH(กศภ2566_12M!YM3,หมายเหตุ_กศภ66_10M!$B:$B,0)),0)</f>
        <v>0</v>
      </c>
      <c r="YN43" s="603">
        <f>IFERROR(INDEX(หมายเหตุ_กศภ66_10M!$H:$H,MATCH(กศภ2566_12M!YN3,หมายเหตุ_กศภ66_10M!$B:$B,0)),0)</f>
        <v>0</v>
      </c>
      <c r="YO43" s="603">
        <f>IFERROR(INDEX(หมายเหตุ_กศภ66_10M!$H:$H,MATCH(กศภ2566_12M!YO3,หมายเหตุ_กศภ66_10M!$B:$B,0)),0)</f>
        <v>0</v>
      </c>
      <c r="YP43" s="603">
        <f>IFERROR(INDEX(หมายเหตุ_กศภ66_10M!$H:$H,MATCH(กศภ2566_12M!YP3,หมายเหตุ_กศภ66_10M!$B:$B,0)),0)</f>
        <v>0</v>
      </c>
      <c r="YQ43" s="603">
        <f>IFERROR(INDEX(หมายเหตุ_กศภ66_10M!$H:$H,MATCH(กศภ2566_12M!YQ3,หมายเหตุ_กศภ66_10M!$B:$B,0)),0)</f>
        <v>0</v>
      </c>
      <c r="YR43" s="603">
        <f>IFERROR(INDEX(หมายเหตุ_กศภ66_10M!$H:$H,MATCH(กศภ2566_12M!YR3,หมายเหตุ_กศภ66_10M!$B:$B,0)),0)</f>
        <v>0</v>
      </c>
      <c r="YS43" s="603">
        <f>IFERROR(INDEX(หมายเหตุ_กศภ66_10M!$H:$H,MATCH(กศภ2566_12M!YS3,หมายเหตุ_กศภ66_10M!$B:$B,0)),0)</f>
        <v>0</v>
      </c>
      <c r="YT43" s="603">
        <f>IFERROR(INDEX(หมายเหตุ_กศภ66_10M!$H:$H,MATCH(กศภ2566_12M!YT3,หมายเหตุ_กศภ66_10M!$B:$B,0)),0)</f>
        <v>0</v>
      </c>
      <c r="YU43" s="603">
        <f>IFERROR(INDEX(หมายเหตุ_กศภ66_10M!$H:$H,MATCH(กศภ2566_12M!YU3,หมายเหตุ_กศภ66_10M!$B:$B,0)),0)</f>
        <v>0</v>
      </c>
      <c r="YV43" s="603">
        <f>IFERROR(INDEX(หมายเหตุ_กศภ66_10M!$H:$H,MATCH(กศภ2566_12M!YV3,หมายเหตุ_กศภ66_10M!$B:$B,0)),0)</f>
        <v>0</v>
      </c>
      <c r="YW43" s="603">
        <f>IFERROR(INDEX(หมายเหตุ_กศภ66_10M!$H:$H,MATCH(กศภ2566_12M!YW3,หมายเหตุ_กศภ66_10M!$B:$B,0)),0)</f>
        <v>0</v>
      </c>
      <c r="YX43" s="603">
        <f>IFERROR(INDEX(หมายเหตุ_กศภ66_10M!$H:$H,MATCH(กศภ2566_12M!YX3,หมายเหตุ_กศภ66_10M!$B:$B,0)),0)</f>
        <v>0</v>
      </c>
      <c r="YY43" s="603">
        <f>IFERROR(INDEX(หมายเหตุ_กศภ66_10M!$H:$H,MATCH(กศภ2566_12M!YY3,หมายเหตุ_กศภ66_10M!$B:$B,0)),0)</f>
        <v>-37512.03</v>
      </c>
      <c r="YZ43" s="603">
        <f>IFERROR(INDEX(หมายเหตุ_กศภ66_10M!$H:$H,MATCH(กศภ2566_12M!YZ3,หมายเหตุ_กศภ66_10M!$B:$B,0)),0)</f>
        <v>107.5</v>
      </c>
      <c r="ZA43" s="603">
        <f>IFERROR(INDEX(หมายเหตุ_กศภ66_10M!$H:$H,MATCH(กศภ2566_12M!ZA3,หมายเหตุ_กศภ66_10M!$B:$B,0)),0)</f>
        <v>3636830.2</v>
      </c>
      <c r="ZB43" s="603">
        <f>IFERROR(INDEX(หมายเหตุ_กศภ66_10M!$H:$H,MATCH(กศภ2566_12M!ZB3,หมายเหตุ_กศภ66_10M!$B:$B,0)),0)</f>
        <v>31164.460000000006</v>
      </c>
      <c r="ZC43" s="603">
        <f>IFERROR(INDEX(หมายเหตุ_กศภ66_10M!$H:$H,MATCH(กศภ2566_12M!ZC3,หมายเหตุ_กศภ66_10M!$B:$B,0)),0)</f>
        <v>25555.48</v>
      </c>
      <c r="ZD43" s="603">
        <f>IFERROR(INDEX(หมายเหตุ_กศภ66_10M!$H:$H,MATCH(กศภ2566_12M!ZD3,หมายเหตุ_กศภ66_10M!$B:$B,0)),0)</f>
        <v>5123.6000000000004</v>
      </c>
      <c r="ZE43" s="603">
        <f>IFERROR(INDEX(หมายเหตุ_กศภ66_10M!$H:$H,MATCH(กศภ2566_12M!ZE3,หมายเหตุ_กศภ66_10M!$B:$B,0)),0)</f>
        <v>0</v>
      </c>
      <c r="ZF43" s="603">
        <f>IFERROR(INDEX(หมายเหตุ_กศภ66_10M!$H:$H,MATCH(กศภ2566_12M!ZF3,หมายเหตุ_กศภ66_10M!$B:$B,0)),0)</f>
        <v>0</v>
      </c>
      <c r="ZG43" s="603">
        <f>IFERROR(INDEX(หมายเหตุ_กศภ66_10M!$H:$H,MATCH(กศภ2566_12M!ZG3,หมายเหตุ_กศภ66_10M!$B:$B,0)),0)</f>
        <v>0</v>
      </c>
      <c r="ZH43" s="603">
        <f>IFERROR(INDEX(หมายเหตุ_กศภ66_10M!$H:$H,MATCH(กศภ2566_12M!ZH3,หมายเหตุ_กศภ66_10M!$B:$B,0)),0)</f>
        <v>0</v>
      </c>
      <c r="ZI43" s="603">
        <f>IFERROR(INDEX(หมายเหตุ_กศภ66_10M!$H:$H,MATCH(กศภ2566_12M!ZI3,หมายเหตุ_กศภ66_10M!$B:$B,0)),0)</f>
        <v>0</v>
      </c>
      <c r="ZJ43" s="603">
        <f>IFERROR(INDEX(หมายเหตุ_กศภ66_10M!$H:$H,MATCH(กศภ2566_12M!ZJ3,หมายเหตุ_กศภ66_10M!$B:$B,0)),0)</f>
        <v>0</v>
      </c>
      <c r="ZK43" s="603">
        <f>IFERROR(INDEX(หมายเหตุ_กศภ66_10M!$H:$H,MATCH(กศภ2566_12M!ZK3,หมายเหตุ_กศภ66_10M!$B:$B,0)),0)</f>
        <v>0</v>
      </c>
      <c r="ZL43" s="603">
        <f>IFERROR(INDEX(หมายเหตุ_กศภ66_10M!$H:$H,MATCH(กศภ2566_12M!ZL3,หมายเหตุ_กศภ66_10M!$B:$B,0)),0)</f>
        <v>0</v>
      </c>
      <c r="ZM43" s="603">
        <f>IFERROR(INDEX(หมายเหตุ_กศภ66_10M!$H:$H,MATCH(กศภ2566_12M!ZM3,หมายเหตุ_กศภ66_10M!$B:$B,0)),0)</f>
        <v>12530933.359999999</v>
      </c>
      <c r="ZN43" s="603">
        <f>IFERROR(INDEX(หมายเหตุ_กศภ66_10M!$H:$H,MATCH(กศภ2566_12M!ZN3,หมายเหตุ_กศภ66_10M!$B:$B,0)),0)</f>
        <v>17897334.399999999</v>
      </c>
      <c r="ZO43" s="603">
        <f>IFERROR(INDEX(หมายเหตุ_กศภ66_10M!$H:$H,MATCH(กศภ2566_12M!ZO3,หมายเหตุ_กศภ66_10M!$B:$B,0)),0)</f>
        <v>0</v>
      </c>
      <c r="ZP43" s="603">
        <f>IFERROR(INDEX(หมายเหตุ_กศภ66_10M!$H:$H,MATCH(กศภ2566_12M!ZP3,หมายเหตุ_กศภ66_10M!$B:$B,0)),0)</f>
        <v>3369172.9800000004</v>
      </c>
      <c r="ZQ43" s="603">
        <f>IFERROR(INDEX(หมายเหตุ_กศภ66_10M!$H:$H,MATCH(กศภ2566_12M!ZQ3,หมายเหตุ_กศภ66_10M!$B:$B,0)),0)</f>
        <v>2941208.5</v>
      </c>
      <c r="ZR43" s="603">
        <f>IFERROR(INDEX(หมายเหตุ_กศภ66_10M!$H:$H,MATCH(กศภ2566_12M!ZR3,หมายเหตุ_กศภ66_10M!$B:$B,0)),0)</f>
        <v>0</v>
      </c>
      <c r="ZS43" s="603">
        <f>IFERROR(INDEX(หมายเหตุ_กศภ66_10M!$H:$H,MATCH(กศภ2566_12M!ZS3,หมายเหตุ_กศภ66_10M!$B:$B,0)),0)</f>
        <v>0</v>
      </c>
      <c r="ZT43" s="603">
        <f>IFERROR(INDEX(หมายเหตุ_กศภ66_10M!$H:$H,MATCH(กศภ2566_12M!ZT3,หมายเหตุ_กศภ66_10M!$B:$B,0)),0)</f>
        <v>4284723.59</v>
      </c>
      <c r="ZU43" s="603">
        <f>IFERROR(INDEX(หมายเหตุ_กศภ66_10M!$H:$H,MATCH(กศภ2566_12M!ZU3,หมายเหตุ_กศภ66_10M!$B:$B,0)),0)</f>
        <v>0</v>
      </c>
      <c r="ZV43" s="603">
        <f>IFERROR(INDEX(หมายเหตุ_กศภ66_10M!$H:$H,MATCH(กศภ2566_12M!ZV3,หมายเหตุ_กศภ66_10M!$B:$B,0)),0)</f>
        <v>0</v>
      </c>
      <c r="ZW43" s="603">
        <f>IFERROR(INDEX(หมายเหตุ_กศภ66_10M!$H:$H,MATCH(กศภ2566_12M!ZW3,หมายเหตุ_กศภ66_10M!$B:$B,0)),0)</f>
        <v>530</v>
      </c>
      <c r="ZX43" s="603">
        <f>IFERROR(INDEX(หมายเหตุ_กศภ66_10M!$H:$H,MATCH(กศภ2566_12M!ZX3,หมายเหตุ_กศภ66_10M!$B:$B,0)),0)</f>
        <v>80378.820000000007</v>
      </c>
      <c r="ZY43" s="603">
        <f>IFERROR(INDEX(หมายเหตุ_กศภ66_10M!$H:$H,MATCH(กศภ2566_12M!ZY3,หมายเหตุ_กศภ66_10M!$B:$B,0)),0)</f>
        <v>161580.26</v>
      </c>
      <c r="ZZ43" s="603">
        <f>IFERROR(INDEX(หมายเหตุ_กศภ66_10M!$H:$H,MATCH(กศภ2566_12M!ZZ3,หมายเหตุ_กศภ66_10M!$B:$B,0)),0)</f>
        <v>-75146.5</v>
      </c>
      <c r="AAA43" s="603">
        <f>IFERROR(INDEX(หมายเหตุ_กศภ66_10M!$H:$H,MATCH(กศภ2566_12M!AAA3,หมายเหตุ_กศภ66_10M!$B:$B,0)),0)</f>
        <v>0</v>
      </c>
      <c r="AAB43" s="603">
        <f>IFERROR(INDEX(หมายเหตุ_กศภ66_10M!$H:$H,MATCH(กศภ2566_12M!AAB3,หมายเหตุ_กศภ66_10M!$B:$B,0)),0)</f>
        <v>2787003.29</v>
      </c>
      <c r="AAC43" s="603">
        <f>IFERROR(INDEX(หมายเหตุ_กศภ66_10M!$H:$H,MATCH(กศภ2566_12M!AAC3,หมายเหตุ_กศภ66_10M!$B:$B,0)),0)</f>
        <v>1107188.5</v>
      </c>
      <c r="AAD43" s="603">
        <f>IFERROR(INDEX(หมายเหตุ_กศภ66_10M!$H:$H,MATCH(กศภ2566_12M!AAD3,หมายเหตุ_กศภ66_10M!$B:$B,0)),0)</f>
        <v>3110330.44</v>
      </c>
      <c r="AAE43" s="603">
        <f>IFERROR(INDEX(หมายเหตุ_กศภ66_10M!$H:$H,MATCH(กศภ2566_12M!AAE3,หมายเหตุ_กศภ66_10M!$B:$B,0)),0)</f>
        <v>583870.08000000007</v>
      </c>
      <c r="AAF43" s="603">
        <f>IFERROR(INDEX(หมายเหตุ_กศภ66_10M!$H:$H,MATCH(กศภ2566_12M!AAF3,หมายเหตุ_กศภ66_10M!$B:$B,0)),0)</f>
        <v>7107706.96</v>
      </c>
      <c r="AAG43" s="603">
        <f>IFERROR(INDEX(หมายเหตุ_กศภ66_10M!$H:$H,MATCH(กศภ2566_12M!AAG3,หมายเหตุ_กศภ66_10M!$B:$B,0)),0)</f>
        <v>994224.71</v>
      </c>
      <c r="AAH43" s="603">
        <f>IFERROR(INDEX(หมายเหตุ_กศภ66_10M!$H:$H,MATCH(กศภ2566_12M!AAH3,หมายเหตุ_กศภ66_10M!$B:$B,0)),0)</f>
        <v>0</v>
      </c>
      <c r="AAI43" s="603">
        <f>IFERROR(INDEX(หมายเหตุ_กศภ66_10M!$H:$H,MATCH(กศภ2566_12M!AAI3,หมายเหตุ_กศภ66_10M!$B:$B,0)),0)</f>
        <v>3576219.82</v>
      </c>
      <c r="AAJ43" s="603">
        <f>IFERROR(INDEX(หมายเหตุ_กศภ66_10M!$H:$H,MATCH(กศภ2566_12M!AAJ3,หมายเหตุ_กศภ66_10M!$B:$B,0)),0)</f>
        <v>0</v>
      </c>
      <c r="AAK43" s="603">
        <f>IFERROR(INDEX(หมายเหตุ_กศภ66_10M!$H:$H,MATCH(กศภ2566_12M!AAK3,หมายเหตุ_กศภ66_10M!$B:$B,0)),0)</f>
        <v>0</v>
      </c>
      <c r="AAL43" s="603">
        <f>IFERROR(INDEX(หมายเหตุ_กศภ66_10M!$H:$H,MATCH(กศภ2566_12M!AAL3,หมายเหตุ_กศภ66_10M!$B:$B,0)),0)</f>
        <v>0</v>
      </c>
      <c r="AAM43" s="603">
        <f>IFERROR(INDEX(หมายเหตุ_กศภ66_10M!$H:$H,MATCH(กศภ2566_12M!AAM3,หมายเหตุ_กศภ66_10M!$B:$B,0)),0)</f>
        <v>0</v>
      </c>
      <c r="AAN43" s="603">
        <f>IFERROR(INDEX(หมายเหตุ_กศภ66_10M!$H:$H,MATCH(กศภ2566_12M!AAN3,หมายเหตุ_กศภ66_10M!$B:$B,0)),0)</f>
        <v>0</v>
      </c>
      <c r="AAO43" s="603">
        <f>IFERROR(INDEX(หมายเหตุ_กศภ66_10M!$H:$H,MATCH(กศภ2566_12M!AAO3,หมายเหตุ_กศภ66_10M!$B:$B,0)),0)</f>
        <v>0</v>
      </c>
      <c r="AAP43" s="603">
        <f>IFERROR(INDEX(หมายเหตุ_กศภ66_10M!$H:$H,MATCH(กศภ2566_12M!AAP3,หมายเหตุ_กศภ66_10M!$B:$B,0)),0)</f>
        <v>0</v>
      </c>
      <c r="AAQ43" s="603">
        <f>IFERROR(INDEX(หมายเหตุ_กศภ66_10M!$H:$H,MATCH(กศภ2566_12M!AAQ3,หมายเหตุ_กศภ66_10M!$B:$B,0)),0)</f>
        <v>4617936.93</v>
      </c>
      <c r="AAR43" s="603">
        <f>IFERROR(INDEX(หมายเหตุ_กศภ66_10M!$H:$H,MATCH(กศภ2566_12M!AAR3,หมายเหตุ_กศภ66_10M!$B:$B,0)),0)</f>
        <v>0</v>
      </c>
      <c r="AAS43" s="603">
        <f>IFERROR(INDEX(หมายเหตุ_กศภ66_10M!$H:$H,MATCH(กศภ2566_12M!AAS3,หมายเหตุ_กศภ66_10M!$B:$B,0)),0)</f>
        <v>554538.75</v>
      </c>
      <c r="AAT43" s="603">
        <f>IFERROR(INDEX(หมายเหตุ_กศภ66_10M!$H:$H,MATCH(กศภ2566_12M!AAT3,หมายเหตุ_กศภ66_10M!$B:$B,0)),0)</f>
        <v>1162797.3400000001</v>
      </c>
      <c r="AAU43" s="603">
        <f>IFERROR(INDEX(หมายเหตุ_กศภ66_10M!$H:$H,MATCH(กศภ2566_12M!AAU3,หมายเหตุ_กศภ66_10M!$B:$B,0)),0)</f>
        <v>0</v>
      </c>
      <c r="AAV43" s="603">
        <f>IFERROR(INDEX(หมายเหตุ_กศภ66_10M!$H:$H,MATCH(กศภ2566_12M!AAV3,หมายเหตุ_กศภ66_10M!$B:$B,0)),0)</f>
        <v>7620</v>
      </c>
      <c r="AAW43" s="603">
        <f>IFERROR(INDEX(หมายเหตุ_กศภ66_10M!$H:$H,MATCH(กศภ2566_12M!AAW3,หมายเหตุ_กศภ66_10M!$B:$B,0)),0)</f>
        <v>0</v>
      </c>
      <c r="AAX43" s="603">
        <f>IFERROR(INDEX(หมายเหตุ_กศภ66_10M!$H:$H,MATCH(กศภ2566_12M!AAX3,หมายเหตุ_กศภ66_10M!$B:$B,0)),0)</f>
        <v>0</v>
      </c>
      <c r="AAY43" s="603">
        <f>IFERROR(INDEX(หมายเหตุ_กศภ66_10M!$H:$H,MATCH(กศภ2566_12M!AAY3,หมายเหตุ_กศภ66_10M!$B:$B,0)),0)</f>
        <v>0</v>
      </c>
      <c r="AAZ43" s="603">
        <f>IFERROR(INDEX(หมายเหตุ_กศภ66_10M!$H:$H,MATCH(กศภ2566_12M!AAZ3,หมายเหตุ_กศภ66_10M!$B:$B,0)),0)</f>
        <v>0</v>
      </c>
      <c r="ABA43" s="603">
        <f>IFERROR(INDEX(หมายเหตุ_กศภ66_10M!$H:$H,MATCH(กศภ2566_12M!ABA3,หมายเหตุ_กศภ66_10M!$B:$B,0)),0)</f>
        <v>1807878.36</v>
      </c>
      <c r="ABB43" s="603">
        <f>IFERROR(INDEX(หมายเหตุ_กศภ66_10M!$H:$H,MATCH(กศภ2566_12M!ABB3,หมายเหตุ_กศภ66_10M!$B:$B,0)),0)</f>
        <v>159890</v>
      </c>
      <c r="ABC43" s="603">
        <f>IFERROR(INDEX(หมายเหตุ_กศภ66_10M!$H:$H,MATCH(กศภ2566_12M!ABC3,หมายเหตุ_กศภ66_10M!$B:$B,0)),0)</f>
        <v>0</v>
      </c>
      <c r="ABD43" s="603">
        <f>IFERROR(INDEX(หมายเหตุ_กศภ66_10M!$H:$H,MATCH(กศภ2566_12M!ABD3,หมายเหตุ_กศภ66_10M!$B:$B,0)),0)</f>
        <v>5320</v>
      </c>
      <c r="ABE43" s="603">
        <f>IFERROR(INDEX(หมายเหตุ_กศภ66_10M!$H:$H,MATCH(กศภ2566_12M!ABE3,หมายเหตุ_กศภ66_10M!$B:$B,0)),0)</f>
        <v>0</v>
      </c>
      <c r="ABF43" s="603">
        <f>IFERROR(INDEX(หมายเหตุ_กศภ66_10M!$H:$H,MATCH(กศภ2566_12M!ABF3,หมายเหตุ_กศภ66_10M!$B:$B,0)),0)</f>
        <v>1893350.3</v>
      </c>
      <c r="ABG43" s="603">
        <f>IFERROR(INDEX(หมายเหตุ_กศภ66_10M!$H:$H,MATCH(กศภ2566_12M!ABG3,หมายเหตุ_กศภ66_10M!$B:$B,0)),0)</f>
        <v>95419.3</v>
      </c>
      <c r="ABH43" s="603">
        <f>IFERROR(INDEX(หมายเหตุ_กศภ66_10M!$H:$H,MATCH(กศภ2566_12M!ABH3,หมายเหตุ_กศภ66_10M!$B:$B,0)),0)</f>
        <v>7800</v>
      </c>
      <c r="ABI43" s="603">
        <f>IFERROR(INDEX(หมายเหตุ_กศภ66_10M!$H:$H,MATCH(กศภ2566_12M!ABI3,หมายเหตุ_กศภ66_10M!$B:$B,0)),0)</f>
        <v>5178132</v>
      </c>
      <c r="ABJ43" s="603">
        <f>IFERROR(INDEX(หมายเหตุ_กศภ66_10M!$H:$H,MATCH(กศภ2566_12M!ABJ3,หมายเหตุ_กศภ66_10M!$B:$B,0)),0)</f>
        <v>0</v>
      </c>
      <c r="ABK43" s="603">
        <f>IFERROR(INDEX(หมายเหตุ_กศภ66_10M!$H:$H,MATCH(กศภ2566_12M!ABK3,หมายเหตุ_กศภ66_10M!$B:$B,0)),0)</f>
        <v>2994097.78</v>
      </c>
      <c r="ABL43" s="603">
        <f>IFERROR(INDEX(หมายเหตุ_กศภ66_10M!$H:$H,MATCH(กศภ2566_12M!ABL3,หมายเหตุ_กศภ66_10M!$B:$B,0)),0)</f>
        <v>0</v>
      </c>
      <c r="ABM43" s="603">
        <f>IFERROR(INDEX(หมายเหตุ_กศภ66_10M!$H:$H,MATCH(กศภ2566_12M!ABM3,หมายเหตุ_กศภ66_10M!$B:$B,0)),0)</f>
        <v>7366300.0199999996</v>
      </c>
      <c r="ABN43" s="603">
        <f>IFERROR(INDEX(หมายเหตุ_กศภ66_10M!$H:$H,MATCH(กศภ2566_12M!ABN3,หมายเหตุ_กศภ66_10M!$B:$B,0)),0)</f>
        <v>0</v>
      </c>
      <c r="ABO43" s="603">
        <f>IFERROR(INDEX(หมายเหตุ_กศภ66_10M!$H:$H,MATCH(กศภ2566_12M!ABO3,หมายเหตุ_กศภ66_10M!$B:$B,0)),0)</f>
        <v>0</v>
      </c>
      <c r="ABP43" s="603">
        <f>IFERROR(INDEX(หมายเหตุ_กศภ66_10M!$H:$H,MATCH(กศภ2566_12M!ABP3,หมายเหตุ_กศภ66_10M!$B:$B,0)),0)</f>
        <v>971463.38</v>
      </c>
      <c r="ABQ43" s="603">
        <f>IFERROR(INDEX(หมายเหตุ_กศภ66_10M!$H:$H,MATCH(กศภ2566_12M!ABQ3,หมายเหตุ_กศภ66_10M!$B:$B,0)),0)</f>
        <v>6723.75</v>
      </c>
      <c r="ABR43" s="603">
        <f>IFERROR(INDEX(หมายเหตุ_กศภ66_10M!$H:$H,MATCH(กศภ2566_12M!ABR3,หมายเหตุ_กศภ66_10M!$B:$B,0)),0)</f>
        <v>28462072.219999999</v>
      </c>
      <c r="ABS43" s="603">
        <f>IFERROR(INDEX(หมายเหตุ_กศภ66_10M!$H:$H,MATCH(กศภ2566_12M!ABS3,หมายเหตุ_กศภ66_10M!$B:$B,0)),0)</f>
        <v>20838689</v>
      </c>
      <c r="ABT43" s="603">
        <f>IFERROR(INDEX(หมายเหตุ_กศภ66_10M!$H:$H,MATCH(กศภ2566_12M!ABT3,หมายเหตุ_กศภ66_10M!$B:$B,0)),0)</f>
        <v>5480</v>
      </c>
      <c r="ABU43" s="603">
        <f>IFERROR(INDEX(หมายเหตุ_กศภ66_10M!$H:$H,MATCH(กศภ2566_12M!ABU3,หมายเหตุ_กศภ66_10M!$B:$B,0)),0)</f>
        <v>9369444.4000000004</v>
      </c>
      <c r="ABV43" s="603">
        <f>IFERROR(INDEX(หมายเหตุ_กศภ66_10M!$H:$H,MATCH(กศภ2566_12M!ABV3,หมายเหตุ_กศภ66_10M!$B:$B,0)),0)</f>
        <v>23407226.34</v>
      </c>
      <c r="ABW43" s="603">
        <f>IFERROR(INDEX(หมายเหตุ_กศภ66_10M!$H:$H,MATCH(กศภ2566_12M!ABW3,หมายเหตุ_กศภ66_10M!$B:$B,0)),0)</f>
        <v>26006002.539999999</v>
      </c>
      <c r="ABX43" s="603">
        <f>IFERROR(INDEX(หมายเหตุ_กศภ66_10M!$H:$H,MATCH(กศภ2566_12M!ABX3,หมายเหตุ_กศภ66_10M!$B:$B,0)),0)</f>
        <v>0</v>
      </c>
      <c r="ABY43" s="603">
        <f>IFERROR(INDEX(หมายเหตุ_กศภ66_10M!$H:$H,MATCH(กศภ2566_12M!ABY3,หมายเหตุ_กศภ66_10M!$B:$B,0)),0)</f>
        <v>0</v>
      </c>
      <c r="ABZ43" s="603">
        <f>IFERROR(INDEX(หมายเหตุ_กศภ66_10M!$H:$H,MATCH(กศภ2566_12M!ABZ3,หมายเหตุ_กศภ66_10M!$B:$B,0)),0)</f>
        <v>16503316.41</v>
      </c>
      <c r="ACA43" s="603">
        <f>IFERROR(INDEX(หมายเหตุ_กศภ66_10M!$H:$H,MATCH(กศภ2566_12M!ACA3,หมายเหตุ_กศภ66_10M!$B:$B,0)),0)</f>
        <v>1131148.5</v>
      </c>
      <c r="ACB43" s="603">
        <f>IFERROR(INDEX(หมายเหตุ_กศภ66_10M!$H:$H,MATCH(กศภ2566_12M!ACB3,หมายเหตุ_กศภ66_10M!$B:$B,0)),0)</f>
        <v>0</v>
      </c>
      <c r="ACC43" s="603">
        <f>IFERROR(INDEX(หมายเหตุ_กศภ66_10M!$H:$H,MATCH(กศภ2566_12M!ACC3,หมายเหตุ_กศภ66_10M!$B:$B,0)),0)</f>
        <v>17949641.84</v>
      </c>
      <c r="ACD43" s="603">
        <f>IFERROR(INDEX(หมายเหตุ_กศภ66_10M!$H:$H,MATCH(กศภ2566_12M!ACD3,หมายเหตุ_กศภ66_10M!$B:$B,0)),0)</f>
        <v>1000</v>
      </c>
      <c r="ACE43" s="603">
        <f>IFERROR(INDEX(หมายเหตุ_กศภ66_10M!$H:$H,MATCH(กศภ2566_12M!ACE3,หมายเหตุ_กศภ66_10M!$B:$B,0)),0)</f>
        <v>0</v>
      </c>
      <c r="ACF43" s="603">
        <f>IFERROR(INDEX(หมายเหตุ_กศภ66_10M!$H:$H,MATCH(กศภ2566_12M!ACF3,หมายเหตุ_กศภ66_10M!$B:$B,0)),0)</f>
        <v>14336272.76</v>
      </c>
      <c r="ACG43" s="603">
        <f>IFERROR(INDEX(หมายเหตุ_กศภ66_10M!$H:$H,MATCH(กศภ2566_12M!ACG3,หมายเหตุ_กศภ66_10M!$B:$B,0)),0)</f>
        <v>6992295.209999999</v>
      </c>
      <c r="ACH43" s="603">
        <f>IFERROR(INDEX(หมายเหตุ_กศภ66_10M!$H:$H,MATCH(กศภ2566_12M!ACH3,หมายเหตุ_กศภ66_10M!$B:$B,0)),0)</f>
        <v>0</v>
      </c>
      <c r="ACI43" s="603">
        <f>IFERROR(INDEX(หมายเหตุ_กศภ66_10M!$H:$H,MATCH(กศภ2566_12M!ACI3,หมายเหตุ_กศภ66_10M!$B:$B,0)),0)</f>
        <v>69412.399999999994</v>
      </c>
      <c r="ACJ43" s="603">
        <f>IFERROR(INDEX(หมายเหตุ_กศภ66_10M!$H:$H,MATCH(กศภ2566_12M!ACJ3,หมายเหตุ_กศภ66_10M!$B:$B,0)),0)</f>
        <v>0</v>
      </c>
      <c r="ACK43" s="603">
        <f>IFERROR(INDEX(หมายเหตุ_กศภ66_10M!$H:$H,MATCH(กศภ2566_12M!ACK3,หมายเหตุ_กศภ66_10M!$B:$B,0)),0)</f>
        <v>28749216.210000001</v>
      </c>
      <c r="ACL43" s="603">
        <f>IFERROR(INDEX(หมายเหตุ_กศภ66_10M!$H:$H,MATCH(กศภ2566_12M!ACL3,หมายเหตุ_กศภ66_10M!$B:$B,0)),0)</f>
        <v>5336392.96</v>
      </c>
      <c r="ACM43" s="603">
        <f>IFERROR(INDEX(หมายเหตุ_กศภ66_10M!$H:$H,MATCH(กศภ2566_12M!ACM3,หมายเหตุ_กศภ66_10M!$B:$B,0)),0)</f>
        <v>0</v>
      </c>
      <c r="ACN43" s="603">
        <f>IFERROR(INDEX(หมายเหตุ_กศภ66_10M!$H:$H,MATCH(กศภ2566_12M!ACN3,หมายเหตุ_กศภ66_10M!$B:$B,0)),0)</f>
        <v>0</v>
      </c>
      <c r="ACO43" s="603">
        <f>IFERROR(INDEX(หมายเหตุ_กศภ66_10M!$H:$H,MATCH(กศภ2566_12M!ACO3,หมายเหตุ_กศภ66_10M!$B:$B,0)),0)</f>
        <v>0</v>
      </c>
      <c r="ACP43" s="603">
        <f>IFERROR(INDEX(หมายเหตุ_กศภ66_10M!$H:$H,MATCH(กศภ2566_12M!ACP3,หมายเหตุ_กศภ66_10M!$B:$B,0)),0)</f>
        <v>997958.91</v>
      </c>
      <c r="ACQ43" s="603">
        <f>IFERROR(INDEX(หมายเหตุ_กศภ66_10M!$H:$H,MATCH(กศภ2566_12M!ACQ3,หมายเหตุ_กศภ66_10M!$B:$B,0)),0)</f>
        <v>26424163.460000001</v>
      </c>
      <c r="ACR43" s="603">
        <f>IFERROR(INDEX(หมายเหตุ_กศภ66_10M!$H:$H,MATCH(กศภ2566_12M!ACR3,หมายเหตุ_กศภ66_10M!$B:$B,0)),0)</f>
        <v>0</v>
      </c>
      <c r="ACS43" s="603">
        <f>IFERROR(INDEX(หมายเหตุ_กศภ66_10M!$H:$H,MATCH(กศภ2566_12M!ACS3,หมายเหตุ_กศภ66_10M!$B:$B,0)),0)</f>
        <v>0</v>
      </c>
      <c r="ACT43" s="603">
        <f>IFERROR(INDEX(หมายเหตุ_กศภ66_10M!$H:$H,MATCH(กศภ2566_12M!ACT3,หมายเหตุ_กศภ66_10M!$B:$B,0)),0)</f>
        <v>-87405.17</v>
      </c>
      <c r="ACU43" s="603">
        <f>IFERROR(INDEX(หมายเหตุ_กศภ66_10M!$H:$H,MATCH(กศภ2566_12M!ACU3,หมายเหตุ_กศภ66_10M!$B:$B,0)),0)</f>
        <v>17659712.149999999</v>
      </c>
      <c r="ACV43" s="603">
        <f>IFERROR(INDEX(หมายเหตุ_กศภ66_10M!$H:$H,MATCH(กศภ2566_12M!ACV3,หมายเหตุ_กศภ66_10M!$B:$B,0)),0)</f>
        <v>109970</v>
      </c>
      <c r="ACW43" s="603">
        <f>IFERROR(INDEX(หมายเหตุ_กศภ66_10M!$H:$H,MATCH(กศภ2566_12M!ACW3,หมายเหตุ_กศภ66_10M!$B:$B,0)),0)</f>
        <v>0</v>
      </c>
      <c r="ACX43" s="603">
        <f>IFERROR(INDEX(หมายเหตุ_กศภ66_10M!$H:$H,MATCH(กศภ2566_12M!ACX3,หมายเหตุ_กศภ66_10M!$B:$B,0)),0)</f>
        <v>0</v>
      </c>
      <c r="ACY43" s="603">
        <f>IFERROR(INDEX(หมายเหตุ_กศภ66_10M!$H:$H,MATCH(กศภ2566_12M!ACY3,หมายเหตุ_กศภ66_10M!$B:$B,0)),0)</f>
        <v>0</v>
      </c>
      <c r="ACZ43" s="603">
        <f>IFERROR(INDEX(หมายเหตุ_กศภ66_10M!$H:$H,MATCH(กศภ2566_12M!ACZ3,หมายเหตุ_กศภ66_10M!$B:$B,0)),0)</f>
        <v>0</v>
      </c>
      <c r="ADA43" s="603">
        <f>IFERROR(INDEX(หมายเหตุ_กศภ66_10M!$H:$H,MATCH(กศภ2566_12M!ADA3,หมายเหตุ_กศภ66_10M!$B:$B,0)),0)</f>
        <v>1435190</v>
      </c>
      <c r="ADB43" s="603">
        <f>IFERROR(INDEX(หมายเหตุ_กศภ66_10M!$H:$H,MATCH(กศภ2566_12M!ADB3,หมายเหตุ_กศภ66_10M!$B:$B,0)),0)</f>
        <v>0</v>
      </c>
      <c r="ADC43" s="603">
        <f>IFERROR(INDEX(หมายเหตุ_กศภ66_10M!$H:$H,MATCH(กศภ2566_12M!ADC3,หมายเหตุ_กศภ66_10M!$B:$B,0)),0)</f>
        <v>9831.36</v>
      </c>
      <c r="ADD43" s="603">
        <f>IFERROR(INDEX(หมายเหตุ_กศภ66_10M!$H:$H,MATCH(กศภ2566_12M!ADD3,หมายเหตุ_กศภ66_10M!$B:$B,0)),0)</f>
        <v>0</v>
      </c>
      <c r="ADE43" s="603">
        <f>IFERROR(INDEX(หมายเหตุ_กศภ66_10M!$H:$H,MATCH(กศภ2566_12M!ADE3,หมายเหตุ_กศภ66_10M!$B:$B,0)),0)</f>
        <v>31055638.98</v>
      </c>
      <c r="ADF43" s="603">
        <f>IFERROR(INDEX(หมายเหตุ_กศภ66_10M!$H:$H,MATCH(กศภ2566_12M!ADF3,หมายเหตุ_กศภ66_10M!$B:$B,0)),0)</f>
        <v>0</v>
      </c>
      <c r="ADG43" s="603">
        <f>IFERROR(INDEX(หมายเหตุ_กศภ66_10M!$H:$H,MATCH(กศภ2566_12M!ADG3,หมายเหตุ_กศภ66_10M!$B:$B,0)),0)</f>
        <v>0</v>
      </c>
      <c r="ADH43" s="603">
        <f>IFERROR(INDEX(หมายเหตุ_กศภ66_10M!$H:$H,MATCH(กศภ2566_12M!ADH3,หมายเหตุ_กศภ66_10M!$B:$B,0)),0)</f>
        <v>8333711.5700000003</v>
      </c>
      <c r="ADI43" s="603">
        <f>IFERROR(INDEX(หมายเหตุ_กศภ66_10M!$H:$H,MATCH(กศภ2566_12M!ADI3,หมายเหตุ_กศภ66_10M!$B:$B,0)),0)</f>
        <v>0</v>
      </c>
      <c r="ADJ43" s="603">
        <f>IFERROR(INDEX(หมายเหตุ_กศภ66_10M!$H:$H,MATCH(กศภ2566_12M!ADJ3,หมายเหตุ_กศภ66_10M!$B:$B,0)),0)</f>
        <v>29523.489999999998</v>
      </c>
      <c r="ADK43" s="603">
        <f>IFERROR(INDEX(หมายเหตุ_กศภ66_10M!$H:$H,MATCH(กศภ2566_12M!ADK3,หมายเหตุ_กศภ66_10M!$B:$B,0)),0)</f>
        <v>0</v>
      </c>
      <c r="ADL43" s="603">
        <f>IFERROR(INDEX(หมายเหตุ_กศภ66_10M!$H:$H,MATCH(กศภ2566_12M!ADL3,หมายเหตุ_กศภ66_10M!$B:$B,0)),0)</f>
        <v>6207752.0800000001</v>
      </c>
      <c r="ADM43" s="603">
        <f>IFERROR(INDEX(หมายเหตุ_กศภ66_10M!$H:$H,MATCH(กศภ2566_12M!ADM3,หมายเหตุ_กศภ66_10M!$B:$B,0)),0)</f>
        <v>0</v>
      </c>
      <c r="ADN43" s="603">
        <f>IFERROR(INDEX(หมายเหตุ_กศภ66_10M!$H:$H,MATCH(กศภ2566_12M!ADN3,หมายเหตุ_กศภ66_10M!$B:$B,0)),0)</f>
        <v>0</v>
      </c>
      <c r="ADO43" s="603">
        <f>IFERROR(INDEX(หมายเหตุ_กศภ66_10M!$H:$H,MATCH(กศภ2566_12M!ADO3,หมายเหตุ_กศภ66_10M!$B:$B,0)),0)</f>
        <v>0</v>
      </c>
      <c r="ADP43" s="603">
        <f>IFERROR(INDEX(หมายเหตุ_กศภ66_10M!$H:$H,MATCH(กศภ2566_12M!ADP3,หมายเหตุ_กศภ66_10M!$B:$B,0)),0)</f>
        <v>14003140.33</v>
      </c>
      <c r="ADQ43" s="603">
        <f>IFERROR(INDEX(หมายเหตุ_กศภ66_10M!$H:$H,MATCH(กศภ2566_12M!ADQ3,หมายเหตุ_กศภ66_10M!$B:$B,0)),0)</f>
        <v>0</v>
      </c>
      <c r="ADR43" s="603">
        <f>IFERROR(INDEX(หมายเหตุ_กศภ66_10M!$H:$H,MATCH(กศภ2566_12M!ADR3,หมายเหตุ_กศภ66_10M!$B:$B,0)),0)</f>
        <v>0</v>
      </c>
      <c r="ADS43" s="603">
        <f>IFERROR(INDEX(หมายเหตุ_กศภ66_10M!$H:$H,MATCH(กศภ2566_12M!ADS3,หมายเหตุ_กศภ66_10M!$B:$B,0)),0)</f>
        <v>0</v>
      </c>
      <c r="ADT43" s="603">
        <f>IFERROR(INDEX(หมายเหตุ_กศภ66_10M!$H:$H,MATCH(กศภ2566_12M!ADT3,หมายเหตุ_กศภ66_10M!$B:$B,0)),0)</f>
        <v>0</v>
      </c>
      <c r="ADU43" s="603">
        <f>IFERROR(INDEX(หมายเหตุ_กศภ66_10M!$H:$H,MATCH(กศภ2566_12M!ADU3,หมายเหตุ_กศภ66_10M!$B:$B,0)),0)</f>
        <v>10874129.239999998</v>
      </c>
      <c r="ADV43" s="603">
        <f>IFERROR(INDEX(หมายเหตุ_กศภ66_10M!$H:$H,MATCH(กศภ2566_12M!ADV3,หมายเหตุ_กศภ66_10M!$B:$B,0)),0)</f>
        <v>0</v>
      </c>
      <c r="ADW43" s="603">
        <f>IFERROR(INDEX(หมายเหตุ_กศภ66_10M!$H:$H,MATCH(กศภ2566_12M!ADW3,หมายเหตุ_กศภ66_10M!$B:$B,0)),0)</f>
        <v>11968057.4</v>
      </c>
      <c r="ADX43" s="603">
        <f>IFERROR(INDEX(หมายเหตุ_กศภ66_10M!$H:$H,MATCH(กศภ2566_12M!ADX3,หมายเหตุ_กศภ66_10M!$B:$B,0)),0)</f>
        <v>14770153.199999999</v>
      </c>
      <c r="ADY43" s="603">
        <f>IFERROR(INDEX(หมายเหตุ_กศภ66_10M!$H:$H,MATCH(กศภ2566_12M!ADY3,หมายเหตุ_กศภ66_10M!$B:$B,0)),0)</f>
        <v>0</v>
      </c>
      <c r="ADZ43" s="603">
        <f>IFERROR(INDEX(หมายเหตุ_กศภ66_10M!$H:$H,MATCH(กศภ2566_12M!ADZ3,หมายเหตุ_กศภ66_10M!$B:$B,0)),0)</f>
        <v>2003402</v>
      </c>
      <c r="AEA43" s="603">
        <f>IFERROR(INDEX(หมายเหตุ_กศภ66_10M!$H:$H,MATCH(กศภ2566_12M!AEA3,หมายเหตุ_กศภ66_10M!$B:$B,0)),0)</f>
        <v>19561348.68</v>
      </c>
      <c r="AEB43" s="603">
        <f>IFERROR(INDEX(หมายเหตุ_กศภ66_10M!$H:$H,MATCH(กศภ2566_12M!AEB3,หมายเหตุ_กศภ66_10M!$B:$B,0)),0)</f>
        <v>43980485.82</v>
      </c>
      <c r="AEC43" s="603">
        <f>IFERROR(INDEX(หมายเหตุ_กศภ66_10M!$H:$H,MATCH(กศภ2566_12M!AEC3,หมายเหตุ_กศภ66_10M!$B:$B,0)),0)</f>
        <v>0</v>
      </c>
      <c r="AED43" s="603">
        <f>IFERROR(INDEX(หมายเหตุ_กศภ66_10M!$H:$H,MATCH(กศภ2566_12M!AED3,หมายเหตุ_กศภ66_10M!$B:$B,0)),0)</f>
        <v>0</v>
      </c>
      <c r="AEE43" s="603">
        <f>IFERROR(INDEX(หมายเหตุ_กศภ66_10M!$H:$H,MATCH(กศภ2566_12M!AEE3,หมายเหตุ_กศภ66_10M!$B:$B,0)),0)</f>
        <v>1433690</v>
      </c>
      <c r="AEF43" s="603">
        <f>IFERROR(INDEX(หมายเหตุ_กศภ66_10M!$H:$H,MATCH(กศภ2566_12M!AEF3,หมายเหตุ_กศภ66_10M!$B:$B,0)),0)</f>
        <v>6740</v>
      </c>
      <c r="AEG43" s="603">
        <f>IFERROR(INDEX(หมายเหตุ_กศภ66_10M!$H:$H,MATCH(กศภ2566_12M!AEG3,หมายเหตุ_กศภ66_10M!$B:$B,0)),0)</f>
        <v>0</v>
      </c>
      <c r="AEH43" s="603">
        <f>IFERROR(INDEX(หมายเหตุ_กศภ66_10M!$H:$H,MATCH(กศภ2566_12M!AEH3,หมายเหตุ_กศภ66_10M!$B:$B,0)),0)</f>
        <v>0</v>
      </c>
      <c r="AEI43" s="603">
        <f>IFERROR(INDEX(หมายเหตุ_กศภ66_10M!$H:$H,MATCH(กศภ2566_12M!AEI3,หมายเหตุ_กศภ66_10M!$B:$B,0)),0)</f>
        <v>810</v>
      </c>
      <c r="AEJ43" s="603">
        <f>IFERROR(INDEX(หมายเหตุ_กศภ66_10M!$H:$H,MATCH(กศภ2566_12M!AEJ3,หมายเหตุ_กศภ66_10M!$B:$B,0)),0)</f>
        <v>0</v>
      </c>
      <c r="AEK43" s="603">
        <f>IFERROR(INDEX(หมายเหตุ_กศภ66_10M!$H:$H,MATCH(กศภ2566_12M!AEK3,หมายเหตุ_กศภ66_10M!$B:$B,0)),0)</f>
        <v>18108102.98</v>
      </c>
      <c r="AEL43" s="603">
        <f>IFERROR(INDEX(หมายเหตุ_กศภ66_10M!$H:$H,MATCH(กศภ2566_12M!AEL3,หมายเหตุ_กศภ66_10M!$B:$B,0)),0)</f>
        <v>-177037.36</v>
      </c>
      <c r="AEM43" s="603">
        <f>IFERROR(INDEX(หมายเหตุ_กศภ66_10M!$H:$H,MATCH(กศภ2566_12M!AEM3,หมายเหตุ_กศภ66_10M!$B:$B,0)),0)</f>
        <v>28270164.059999999</v>
      </c>
      <c r="AEN43" s="603">
        <f>IFERROR(INDEX(หมายเหตุ_กศภ66_10M!$H:$H,MATCH(กศภ2566_12M!AEN3,หมายเหตุ_กศภ66_10M!$B:$B,0)),0)</f>
        <v>28127442.16</v>
      </c>
      <c r="AEO43" s="603">
        <f>IFERROR(INDEX(หมายเหตุ_กศภ66_10M!$H:$H,MATCH(กศภ2566_12M!AEO3,หมายเหตุ_กศภ66_10M!$B:$B,0)),0)</f>
        <v>0</v>
      </c>
      <c r="AEP43" s="603">
        <f>IFERROR(INDEX(หมายเหตุ_กศภ66_10M!$H:$H,MATCH(กศภ2566_12M!AEP3,หมายเหตุ_กศภ66_10M!$B:$B,0)),0)</f>
        <v>102000</v>
      </c>
      <c r="AEQ43" s="603">
        <f>IFERROR(INDEX(หมายเหตุ_กศภ66_10M!$H:$H,MATCH(กศภ2566_12M!AEQ3,หมายเหตุ_กศภ66_10M!$B:$B,0)),0)</f>
        <v>0</v>
      </c>
      <c r="AER43" s="603">
        <f>IFERROR(INDEX(หมายเหตุ_กศภ66_10M!$H:$H,MATCH(กศภ2566_12M!AER3,หมายเหตุ_กศภ66_10M!$B:$B,0)),0)</f>
        <v>0</v>
      </c>
      <c r="AES43" s="603">
        <f>IFERROR(INDEX(หมายเหตุ_กศภ66_10M!$H:$H,MATCH(กศภ2566_12M!AES3,หมายเหตุ_กศภ66_10M!$B:$B,0)),0)</f>
        <v>0</v>
      </c>
      <c r="AET43" s="603">
        <f>IFERROR(INDEX(หมายเหตุ_กศภ66_10M!$H:$H,MATCH(กศภ2566_12M!AET3,หมายเหตุ_กศภ66_10M!$B:$B,0)),0)</f>
        <v>0</v>
      </c>
      <c r="AEU43" s="603">
        <f>IFERROR(INDEX(หมายเหตุ_กศภ66_10M!$H:$H,MATCH(กศภ2566_12M!AEU3,หมายเหตุ_กศภ66_10M!$B:$B,0)),0)</f>
        <v>0</v>
      </c>
      <c r="AEV43" s="603">
        <f>IFERROR(INDEX(หมายเหตุ_กศภ66_10M!$H:$H,MATCH(กศภ2566_12M!AEV3,หมายเหตุ_กศภ66_10M!$B:$B,0)),0)</f>
        <v>0</v>
      </c>
      <c r="AEW43" s="603">
        <f>IFERROR(INDEX(หมายเหตุ_กศภ66_10M!$H:$H,MATCH(กศภ2566_12M!AEW3,หมายเหตุ_กศภ66_10M!$B:$B,0)),0)</f>
        <v>0</v>
      </c>
      <c r="AEX43" s="603">
        <f>IFERROR(INDEX(หมายเหตุ_กศภ66_10M!$H:$H,MATCH(กศภ2566_12M!AEX3,หมายเหตุ_กศภ66_10M!$B:$B,0)),0)</f>
        <v>0</v>
      </c>
      <c r="AEY43" s="603">
        <f>IFERROR(INDEX(หมายเหตุ_กศภ66_10M!$H:$H,MATCH(กศภ2566_12M!AEY3,หมายเหตุ_กศภ66_10M!$B:$B,0)),0)</f>
        <v>0</v>
      </c>
      <c r="AEZ43" s="603">
        <f>IFERROR(INDEX(หมายเหตุ_กศภ66_10M!$H:$H,MATCH(กศภ2566_12M!AEZ3,หมายเหตุ_กศภ66_10M!$B:$B,0)),0)</f>
        <v>15580935.689999999</v>
      </c>
      <c r="AFA43" s="603">
        <f>IFERROR(INDEX(หมายเหตุ_กศภ66_10M!$H:$H,MATCH(กศภ2566_12M!AFA3,หมายเหตุ_กศภ66_10M!$B:$B,0)),0)</f>
        <v>1007501.72</v>
      </c>
      <c r="AFB43" s="603">
        <f>IFERROR(INDEX(หมายเหตุ_กศภ66_10M!$H:$H,MATCH(กศภ2566_12M!AFB3,หมายเหตุ_กศภ66_10M!$B:$B,0)),0)</f>
        <v>0</v>
      </c>
      <c r="AFC43" s="603">
        <f>IFERROR(INDEX(หมายเหตุ_กศภ66_10M!$H:$H,MATCH(กศภ2566_12M!AFC3,หมายเหตุ_กศภ66_10M!$B:$B,0)),0)</f>
        <v>0</v>
      </c>
      <c r="AFD43" s="603">
        <f>IFERROR(INDEX(หมายเหตุ_กศภ66_10M!$H:$H,MATCH(กศภ2566_12M!AFD3,หมายเหตุ_กศภ66_10M!$B:$B,0)),0)</f>
        <v>0</v>
      </c>
      <c r="AFE43" s="603">
        <f>IFERROR(INDEX(หมายเหตุ_กศภ66_10M!$H:$H,MATCH(กศภ2566_12M!AFE3,หมายเหตุ_กศภ66_10M!$B:$B,0)),0)</f>
        <v>28311725.140000001</v>
      </c>
      <c r="AFF43" s="603">
        <f>IFERROR(INDEX(หมายเหตุ_กศภ66_10M!$H:$H,MATCH(กศภ2566_12M!AFF3,หมายเหตุ_กศภ66_10M!$B:$B,0)),0)</f>
        <v>28680</v>
      </c>
      <c r="AFG43" s="603">
        <f>IFERROR(INDEX(หมายเหตุ_กศภ66_10M!$H:$H,MATCH(กศภ2566_12M!AFG3,หมายเหตุ_กศภ66_10M!$B:$B,0)),0)</f>
        <v>4581201.29</v>
      </c>
      <c r="AFH43" s="603">
        <f>IFERROR(INDEX(หมายเหตุ_กศภ66_10M!$H:$H,MATCH(กศภ2566_12M!AFH3,หมายเหตุ_กศภ66_10M!$B:$B,0)),0)</f>
        <v>3182258.09</v>
      </c>
      <c r="AFI43" s="603">
        <f>IFERROR(INDEX(หมายเหตุ_กศภ66_10M!$H:$H,MATCH(กศภ2566_12M!AFI3,หมายเหตุ_กศภ66_10M!$B:$B,0)),0)</f>
        <v>11159910.76</v>
      </c>
      <c r="AFJ43" s="603">
        <f>IFERROR(INDEX(หมายเหตุ_กศภ66_10M!$H:$H,MATCH(กศภ2566_12M!AFJ3,หมายเหตุ_กศภ66_10M!$B:$B,0)),0)</f>
        <v>0</v>
      </c>
      <c r="AFK43" s="603">
        <f>IFERROR(INDEX(หมายเหตุ_กศภ66_10M!$H:$H,MATCH(กศภ2566_12M!AFK3,หมายเหตุ_กศภ66_10M!$B:$B,0)),0)</f>
        <v>9830</v>
      </c>
      <c r="AFL43" s="603">
        <f>IFERROR(INDEX(หมายเหตุ_กศภ66_10M!$H:$H,MATCH(กศภ2566_12M!AFL3,หมายเหตุ_กศภ66_10M!$B:$B,0)),0)</f>
        <v>451610</v>
      </c>
      <c r="AFM43" s="603">
        <f>IFERROR(INDEX(หมายเหตุ_กศภ66_10M!$H:$H,MATCH(กศภ2566_12M!AFM3,หมายเหตุ_กศภ66_10M!$B:$B,0)),0)</f>
        <v>0</v>
      </c>
      <c r="AFN43" s="603">
        <f>IFERROR(INDEX(หมายเหตุ_กศภ66_10M!$H:$H,MATCH(กศภ2566_12M!AFN3,หมายเหตุ_กศภ66_10M!$B:$B,0)),0)</f>
        <v>1610845.57</v>
      </c>
      <c r="AFO43" s="603">
        <f>IFERROR(INDEX(หมายเหตุ_กศภ66_10M!$H:$H,MATCH(กศภ2566_12M!AFO3,หมายเหตุ_กศภ66_10M!$B:$B,0)),0)</f>
        <v>147266</v>
      </c>
      <c r="AFP43" s="603">
        <f>IFERROR(INDEX(หมายเหตุ_กศภ66_10M!$H:$H,MATCH(กศภ2566_12M!AFP3,หมายเหตุ_กศภ66_10M!$B:$B,0)),0)</f>
        <v>0</v>
      </c>
      <c r="AFQ43" s="603">
        <f>IFERROR(INDEX(หมายเหตุ_กศภ66_10M!$H:$H,MATCH(กศภ2566_12M!AFQ3,หมายเหตุ_กศภ66_10M!$B:$B,0)),0)</f>
        <v>9803403.5499999989</v>
      </c>
      <c r="AFR43" s="603">
        <f>IFERROR(INDEX(หมายเหตุ_กศภ66_10M!$H:$H,MATCH(กศภ2566_12M!AFR3,หมายเหตุ_กศภ66_10M!$B:$B,0)),0)</f>
        <v>0</v>
      </c>
      <c r="AFS43" s="603">
        <f>IFERROR(INDEX(หมายเหตุ_กศภ66_10M!$H:$H,MATCH(กศภ2566_12M!AFS3,หมายเหตุ_กศภ66_10M!$B:$B,0)),0)</f>
        <v>0</v>
      </c>
      <c r="AFT43" s="603">
        <f>IFERROR(INDEX(หมายเหตุ_กศภ66_10M!$H:$H,MATCH(กศภ2566_12M!AFT3,หมายเหตุ_กศภ66_10M!$B:$B,0)),0)</f>
        <v>0</v>
      </c>
      <c r="AFU43" s="603">
        <f>IFERROR(INDEX(หมายเหตุ_กศภ66_10M!$H:$H,MATCH(กศภ2566_12M!AFU3,หมายเหตุ_กศภ66_10M!$B:$B,0)),0)</f>
        <v>40730</v>
      </c>
      <c r="AFV43" s="603">
        <f>IFERROR(INDEX(หมายเหตุ_กศภ66_10M!$H:$H,MATCH(กศภ2566_12M!AFV3,หมายเหตุ_กศภ66_10M!$B:$B,0)),0)</f>
        <v>0</v>
      </c>
      <c r="AFW43" s="603">
        <f>IFERROR(INDEX(หมายเหตุ_กศภ66_10M!$H:$H,MATCH(กศภ2566_12M!AFW3,หมายเหตุ_กศภ66_10M!$B:$B,0)),0)</f>
        <v>0</v>
      </c>
      <c r="AFX43" s="603">
        <f>IFERROR(INDEX(หมายเหตุ_กศภ66_10M!$H:$H,MATCH(กศภ2566_12M!AFX3,หมายเหตุ_กศภ66_10M!$B:$B,0)),0)</f>
        <v>0</v>
      </c>
      <c r="AFY43" s="603">
        <f>IFERROR(INDEX(หมายเหตุ_กศภ66_10M!$H:$H,MATCH(กศภ2566_12M!AFY3,หมายเหตุ_กศภ66_10M!$B:$B,0)),0)</f>
        <v>0</v>
      </c>
      <c r="AFZ43" s="603">
        <f>IFERROR(INDEX(หมายเหตุ_กศภ66_10M!$H:$H,MATCH(กศภ2566_12M!AFZ3,หมายเหตุ_กศภ66_10M!$B:$B,0)),0)</f>
        <v>0</v>
      </c>
      <c r="AGA43" s="603">
        <f>IFERROR(INDEX(หมายเหตุ_กศภ66_10M!$H:$H,MATCH(กศภ2566_12M!AGA3,หมายเหตุ_กศภ66_10M!$B:$B,0)),0)</f>
        <v>0</v>
      </c>
      <c r="AGB43" s="603">
        <f>IFERROR(INDEX(หมายเหตุ_กศภ66_10M!$H:$H,MATCH(กศภ2566_12M!AGB3,หมายเหตุ_กศภ66_10M!$B:$B,0)),0)</f>
        <v>0</v>
      </c>
      <c r="AGC43" s="603">
        <f>IFERROR(INDEX(หมายเหตุ_กศภ66_10M!$H:$H,MATCH(กศภ2566_12M!AGC3,หมายเหตุ_กศภ66_10M!$B:$B,0)),0)</f>
        <v>0</v>
      </c>
      <c r="AGD43" s="603">
        <f>IFERROR(INDEX(หมายเหตุ_กศภ66_10M!$H:$H,MATCH(กศภ2566_12M!AGD3,หมายเหตุ_กศภ66_10M!$B:$B,0)),0)</f>
        <v>0</v>
      </c>
      <c r="AGE43" s="603">
        <f>IFERROR(INDEX(หมายเหตุ_กศภ66_10M!$H:$H,MATCH(กศภ2566_12M!AGE3,หมายเหตุ_กศภ66_10M!$B:$B,0)),0)</f>
        <v>0</v>
      </c>
      <c r="AGF43" s="603">
        <f>IFERROR(INDEX(หมายเหตุ_กศภ66_10M!$H:$H,MATCH(กศภ2566_12M!AGF3,หมายเหตุ_กศภ66_10M!$B:$B,0)),0)</f>
        <v>0</v>
      </c>
      <c r="AGG43" s="603">
        <f>IFERROR(INDEX(หมายเหตุ_กศภ66_10M!$H:$H,MATCH(กศภ2566_12M!AGG3,หมายเหตุ_กศภ66_10M!$B:$B,0)),0)</f>
        <v>0</v>
      </c>
      <c r="AGH43" s="603">
        <f>IFERROR(INDEX(หมายเหตุ_กศภ66_10M!$H:$H,MATCH(กศภ2566_12M!AGH3,หมายเหตุ_กศภ66_10M!$B:$B,0)),0)</f>
        <v>0</v>
      </c>
      <c r="AGI43" s="603">
        <f>IFERROR(INDEX(หมายเหตุ_กศภ66_10M!$H:$H,MATCH(กศภ2566_12M!AGI3,หมายเหตุ_กศภ66_10M!$B:$B,0)),0)</f>
        <v>0</v>
      </c>
      <c r="AGJ43" s="603">
        <f>IFERROR(INDEX(หมายเหตุ_กศภ66_10M!$H:$H,MATCH(กศภ2566_12M!AGJ3,หมายเหตุ_กศภ66_10M!$B:$B,0)),0)</f>
        <v>0</v>
      </c>
      <c r="AGK43" s="603">
        <f>IFERROR(INDEX(หมายเหตุ_กศภ66_10M!$H:$H,MATCH(กศภ2566_12M!AGK3,หมายเหตุ_กศภ66_10M!$B:$B,0)),0)</f>
        <v>0</v>
      </c>
      <c r="AGL43" s="603">
        <f>IFERROR(INDEX(หมายเหตุ_กศภ66_10M!$H:$H,MATCH(กศภ2566_12M!AGL3,หมายเหตุ_กศภ66_10M!$B:$B,0)),0)</f>
        <v>0</v>
      </c>
      <c r="AGM43" s="603">
        <f>IFERROR(INDEX(หมายเหตุ_กศภ66_10M!$H:$H,MATCH(กศภ2566_12M!AGM3,หมายเหตุ_กศภ66_10M!$B:$B,0)),0)</f>
        <v>0</v>
      </c>
      <c r="AGN43" s="603">
        <f>IFERROR(INDEX(หมายเหตุ_กศภ66_10M!$H:$H,MATCH(กศภ2566_12M!AGN3,หมายเหตุ_กศภ66_10M!$B:$B,0)),0)</f>
        <v>0</v>
      </c>
      <c r="AGO43" s="603">
        <f>IFERROR(INDEX(หมายเหตุ_กศภ66_10M!$H:$H,MATCH(กศภ2566_12M!AGO3,หมายเหตุ_กศภ66_10M!$B:$B,0)),0)</f>
        <v>0</v>
      </c>
      <c r="AGP43" s="603">
        <f>IFERROR(INDEX(หมายเหตุ_กศภ66_10M!$H:$H,MATCH(กศภ2566_12M!AGP3,หมายเหตุ_กศภ66_10M!$B:$B,0)),0)</f>
        <v>8147025.3200000003</v>
      </c>
      <c r="AGQ43" s="603">
        <f>IFERROR(INDEX(หมายเหตุ_กศภ66_10M!$H:$H,MATCH(กศภ2566_12M!AGQ3,หมายเหตุ_กศภ66_10M!$B:$B,0)),0)</f>
        <v>0</v>
      </c>
      <c r="AGR43" s="603">
        <f>IFERROR(INDEX(หมายเหตุ_กศภ66_10M!$H:$H,MATCH(กศภ2566_12M!AGR3,หมายเหตุ_กศภ66_10M!$B:$B,0)),0)</f>
        <v>3988418.63</v>
      </c>
      <c r="AGS43" s="603">
        <f>IFERROR(INDEX(หมายเหตุ_กศภ66_10M!$H:$H,MATCH(กศภ2566_12M!AGS3,หมายเหตุ_กศภ66_10M!$B:$B,0)),0)</f>
        <v>0</v>
      </c>
      <c r="AGT43" s="603">
        <f>IFERROR(INDEX(หมายเหตุ_กศภ66_10M!$H:$H,MATCH(กศภ2566_12M!AGT3,หมายเหตุ_กศภ66_10M!$B:$B,0)),0)</f>
        <v>0</v>
      </c>
      <c r="AGU43" s="603">
        <f>IFERROR(INDEX(หมายเหตุ_กศภ66_10M!$H:$H,MATCH(กศภ2566_12M!AGU3,หมายเหตุ_กศภ66_10M!$B:$B,0)),0)</f>
        <v>274697.48</v>
      </c>
      <c r="AGV43" s="603">
        <f>IFERROR(INDEX(หมายเหตุ_กศภ66_10M!$H:$H,MATCH(กศภ2566_12M!AGV3,หมายเหตุ_กศภ66_10M!$B:$B,0)),0)</f>
        <v>0</v>
      </c>
      <c r="AGW43" s="603">
        <f>IFERROR(INDEX(หมายเหตุ_กศภ66_10M!$H:$H,MATCH(กศภ2566_12M!AGW3,หมายเหตุ_กศภ66_10M!$B:$B,0)),0)</f>
        <v>107390</v>
      </c>
      <c r="AGX43" s="603">
        <f>IFERROR(INDEX(หมายเหตุ_กศภ66_10M!$H:$H,MATCH(กศภ2566_12M!AGX3,หมายเหตุ_กศภ66_10M!$B:$B,0)),0)</f>
        <v>0</v>
      </c>
      <c r="AGY43" s="603">
        <f>IFERROR(INDEX(หมายเหตุ_กศภ66_10M!$H:$H,MATCH(กศภ2566_12M!AGY3,หมายเหตุ_กศภ66_10M!$B:$B,0)),0)</f>
        <v>0</v>
      </c>
      <c r="AGZ43" s="603">
        <f>IFERROR(INDEX(หมายเหตุ_กศภ66_10M!$H:$H,MATCH(กศภ2566_12M!AGZ3,หมายเหตุ_กศภ66_10M!$B:$B,0)),0)</f>
        <v>7570555.4699999997</v>
      </c>
      <c r="AHA43" s="603">
        <f>IFERROR(INDEX(หมายเหตุ_กศภ66_10M!$H:$H,MATCH(กศภ2566_12M!AHA3,หมายเหตุ_กศภ66_10M!$B:$B,0)),0)</f>
        <v>0</v>
      </c>
      <c r="AHB43" s="603">
        <f>IFERROR(INDEX(หมายเหตุ_กศภ66_10M!$H:$H,MATCH(กศภ2566_12M!AHB3,หมายเหตุ_กศภ66_10M!$B:$B,0)),0)</f>
        <v>0</v>
      </c>
      <c r="AHC43" s="603">
        <f>IFERROR(INDEX(หมายเหตุ_กศภ66_10M!$H:$H,MATCH(กศภ2566_12M!AHC3,หมายเหตุ_กศภ66_10M!$B:$B,0)),0)</f>
        <v>0</v>
      </c>
      <c r="AHD43" s="603">
        <f>IFERROR(INDEX(หมายเหตุ_กศภ66_10M!$H:$H,MATCH(กศภ2566_12M!AHD3,หมายเหตุ_กศภ66_10M!$B:$B,0)),0)</f>
        <v>0</v>
      </c>
      <c r="AHE43" s="603">
        <f>IFERROR(INDEX(หมายเหตุ_กศภ66_10M!$H:$H,MATCH(กศภ2566_12M!AHE3,หมายเหตุ_กศภ66_10M!$B:$B,0)),0)</f>
        <v>0</v>
      </c>
      <c r="AHF43" s="603">
        <f>IFERROR(INDEX(หมายเหตุ_กศภ66_10M!$H:$H,MATCH(กศภ2566_12M!AHF3,หมายเหตุ_กศภ66_10M!$B:$B,0)),0)</f>
        <v>0</v>
      </c>
      <c r="AHG43" s="603">
        <f>IFERROR(INDEX(หมายเหตุ_กศภ66_10M!$H:$H,MATCH(กศภ2566_12M!AHG3,หมายเหตุ_กศภ66_10M!$B:$B,0)),0)</f>
        <v>0</v>
      </c>
      <c r="AHH43" s="603">
        <f>IFERROR(INDEX(หมายเหตุ_กศภ66_10M!$H:$H,MATCH(กศภ2566_12M!AHH3,หมายเหตุ_กศภ66_10M!$B:$B,0)),0)</f>
        <v>1299863.5</v>
      </c>
      <c r="AHI43" s="603">
        <f>IFERROR(INDEX(หมายเหตุ_กศภ66_10M!$H:$H,MATCH(กศภ2566_12M!AHI3,หมายเหตุ_กศภ66_10M!$B:$B,0)),0)</f>
        <v>1131167.78</v>
      </c>
      <c r="AHJ43" s="603">
        <f>IFERROR(INDEX(หมายเหตุ_กศภ66_10M!$H:$H,MATCH(กศภ2566_12M!AHJ3,หมายเหตุ_กศภ66_10M!$B:$B,0)),0)</f>
        <v>0</v>
      </c>
      <c r="AHK43" s="603">
        <f>IFERROR(INDEX(หมายเหตุ_กศภ66_10M!$H:$H,MATCH(กศภ2566_12M!AHK3,หมายเหตุ_กศภ66_10M!$B:$B,0)),0)</f>
        <v>0</v>
      </c>
      <c r="AHL43" s="603">
        <f>IFERROR(INDEX(หมายเหตุ_กศภ66_10M!$H:$H,MATCH(กศภ2566_12M!AHL3,หมายเหตุ_กศภ66_10M!$B:$B,0)),0)</f>
        <v>0</v>
      </c>
      <c r="AHM43" s="603">
        <f>IFERROR(INDEX(หมายเหตุ_กศภ66_10M!$H:$H,MATCH(กศภ2566_12M!AHM3,หมายเหตุ_กศภ66_10M!$B:$B,0)),0)</f>
        <v>0</v>
      </c>
      <c r="AHN43" s="603">
        <f>IFERROR(INDEX(หมายเหตุ_กศภ66_10M!$H:$H,MATCH(กศภ2566_12M!AHN3,หมายเหตุ_กศภ66_10M!$B:$B,0)),0)</f>
        <v>0</v>
      </c>
      <c r="AHO43" s="603">
        <f>IFERROR(INDEX(หมายเหตุ_กศภ66_10M!$H:$H,MATCH(กศภ2566_12M!AHO3,หมายเหตุ_กศภ66_10M!$B:$B,0)),0)</f>
        <v>26660</v>
      </c>
      <c r="AHP43" s="603">
        <f>IFERROR(INDEX(หมายเหตุ_กศภ66_10M!$H:$H,MATCH(กศภ2566_12M!AHP3,หมายเหตุ_กศภ66_10M!$B:$B,0)),0)</f>
        <v>0</v>
      </c>
      <c r="AHQ43" s="603">
        <f>IFERROR(INDEX(หมายเหตุ_กศภ66_10M!$H:$H,MATCH(กศภ2566_12M!AHQ3,หมายเหตุ_กศภ66_10M!$B:$B,0)),0)</f>
        <v>0</v>
      </c>
      <c r="AHR43" s="603">
        <f>IFERROR(INDEX(หมายเหตุ_กศภ66_10M!$H:$H,MATCH(กศภ2566_12M!AHR3,หมายเหตุ_กศภ66_10M!$B:$B,0)),0)</f>
        <v>0</v>
      </c>
      <c r="AHS43" s="603">
        <f>IFERROR(INDEX(หมายเหตุ_กศภ66_10M!$H:$H,MATCH(กศภ2566_12M!AHS3,หมายเหตุ_กศภ66_10M!$B:$B,0)),0)</f>
        <v>0</v>
      </c>
      <c r="AHT43" s="603">
        <f>IFERROR(INDEX(หมายเหตุ_กศภ66_10M!$H:$H,MATCH(กศภ2566_12M!AHT3,หมายเหตุ_กศภ66_10M!$B:$B,0)),0)</f>
        <v>0</v>
      </c>
      <c r="AHU43" s="603">
        <f>IFERROR(INDEX(หมายเหตุ_กศภ66_10M!$H:$H,MATCH(กศภ2566_12M!AHU3,หมายเหตุ_กศภ66_10M!$B:$B,0)),0)</f>
        <v>0</v>
      </c>
      <c r="AHV43" s="603">
        <f>IFERROR(INDEX(หมายเหตุ_กศภ66_10M!$H:$H,MATCH(กศภ2566_12M!AHV3,หมายเหตุ_กศภ66_10M!$B:$B,0)),0)</f>
        <v>0</v>
      </c>
      <c r="AHW43" s="603">
        <f>SUM(D43:AHV43)</f>
        <v>2386830106.9200006</v>
      </c>
      <c r="AHX43" s="603">
        <f>AHW43-หมายเหตุ_กศภ66_10M!H357</f>
        <v>0</v>
      </c>
    </row>
    <row r="44" spans="1:913" x14ac:dyDescent="0.6">
      <c r="B44" s="260" t="s">
        <v>12</v>
      </c>
      <c r="C44" s="260" t="s">
        <v>6549</v>
      </c>
      <c r="D44" s="603">
        <f>D42-D43</f>
        <v>464774671.75</v>
      </c>
      <c r="E44" s="603">
        <f t="shared" ref="E44:BP44" si="63">E42-E43</f>
        <v>7426127.8100000005</v>
      </c>
      <c r="F44" s="603">
        <f t="shared" si="63"/>
        <v>12396435.039999999</v>
      </c>
      <c r="G44" s="603">
        <f t="shared" si="63"/>
        <v>1602487.43</v>
      </c>
      <c r="H44" s="603">
        <f t="shared" si="63"/>
        <v>49777518.359999999</v>
      </c>
      <c r="I44" s="603">
        <f t="shared" si="63"/>
        <v>15588906.029999999</v>
      </c>
      <c r="J44" s="603">
        <f t="shared" si="63"/>
        <v>137838808.21000001</v>
      </c>
      <c r="K44" s="603">
        <f t="shared" si="63"/>
        <v>11977226.640000001</v>
      </c>
      <c r="L44" s="603">
        <f t="shared" si="63"/>
        <v>11758862.220000001</v>
      </c>
      <c r="M44" s="603">
        <f t="shared" si="63"/>
        <v>11592430.969999997</v>
      </c>
      <c r="N44" s="603">
        <f t="shared" si="63"/>
        <v>3886889.0400000005</v>
      </c>
      <c r="O44" s="603">
        <f t="shared" si="63"/>
        <v>5321645.4300000006</v>
      </c>
      <c r="P44" s="603">
        <f t="shared" si="63"/>
        <v>67873499.370000005</v>
      </c>
      <c r="Q44" s="603">
        <f t="shared" si="63"/>
        <v>3001800.04</v>
      </c>
      <c r="R44" s="603">
        <f t="shared" si="63"/>
        <v>2218370.08</v>
      </c>
      <c r="S44" s="603">
        <f t="shared" si="63"/>
        <v>14619237.970000001</v>
      </c>
      <c r="T44" s="603">
        <f t="shared" si="63"/>
        <v>15151261.25</v>
      </c>
      <c r="U44" s="603">
        <f t="shared" si="63"/>
        <v>1206898.1299999999</v>
      </c>
      <c r="V44" s="603">
        <f t="shared" si="63"/>
        <v>809608.99</v>
      </c>
      <c r="W44" s="603">
        <f t="shared" si="63"/>
        <v>583958672.24000001</v>
      </c>
      <c r="X44" s="603">
        <f t="shared" si="63"/>
        <v>30208038.18</v>
      </c>
      <c r="Y44" s="603">
        <f t="shared" si="63"/>
        <v>4698169.34</v>
      </c>
      <c r="Z44" s="603">
        <f t="shared" si="63"/>
        <v>35322291.710000008</v>
      </c>
      <c r="AA44" s="603">
        <f t="shared" si="63"/>
        <v>15435999.85</v>
      </c>
      <c r="AB44" s="603">
        <f t="shared" si="63"/>
        <v>8930040.3499999996</v>
      </c>
      <c r="AC44" s="603">
        <f t="shared" si="63"/>
        <v>7140416.0399999991</v>
      </c>
      <c r="AD44" s="603">
        <f t="shared" si="63"/>
        <v>121218014.03000002</v>
      </c>
      <c r="AE44" s="603">
        <f t="shared" si="63"/>
        <v>19690649.699999999</v>
      </c>
      <c r="AF44" s="603">
        <f t="shared" si="63"/>
        <v>4394418.37</v>
      </c>
      <c r="AG44" s="603">
        <f t="shared" si="63"/>
        <v>32466617.399999999</v>
      </c>
      <c r="AH44" s="603">
        <f t="shared" si="63"/>
        <v>10443254.439999999</v>
      </c>
      <c r="AI44" s="603">
        <f t="shared" si="63"/>
        <v>99297975.239999995</v>
      </c>
      <c r="AJ44" s="603">
        <f t="shared" si="63"/>
        <v>24957245.809999999</v>
      </c>
      <c r="AK44" s="603">
        <f t="shared" si="63"/>
        <v>4460275.0899999989</v>
      </c>
      <c r="AL44" s="603">
        <f t="shared" si="63"/>
        <v>1867570.6099999985</v>
      </c>
      <c r="AM44" s="603">
        <f t="shared" si="63"/>
        <v>3633200.1</v>
      </c>
      <c r="AN44" s="603">
        <f t="shared" si="63"/>
        <v>24187903.290000003</v>
      </c>
      <c r="AO44" s="603">
        <f t="shared" si="63"/>
        <v>25354592.969999999</v>
      </c>
      <c r="AP44" s="603">
        <f t="shared" si="63"/>
        <v>11974415.919999998</v>
      </c>
      <c r="AQ44" s="603">
        <f t="shared" si="63"/>
        <v>3762401.8000000007</v>
      </c>
      <c r="AR44" s="603">
        <f t="shared" si="63"/>
        <v>3900763.26</v>
      </c>
      <c r="AS44" s="603">
        <f t="shared" si="63"/>
        <v>2533552.4</v>
      </c>
      <c r="AT44" s="603">
        <f t="shared" si="63"/>
        <v>724581.9700000002</v>
      </c>
      <c r="AU44" s="603">
        <f t="shared" si="63"/>
        <v>106773131.31</v>
      </c>
      <c r="AV44" s="603">
        <f t="shared" si="63"/>
        <v>1356458.8699999999</v>
      </c>
      <c r="AW44" s="603">
        <f t="shared" si="63"/>
        <v>978462.6</v>
      </c>
      <c r="AX44" s="603">
        <f t="shared" si="63"/>
        <v>2274137.2000000002</v>
      </c>
      <c r="AY44" s="603">
        <f t="shared" si="63"/>
        <v>6266336.5099999998</v>
      </c>
      <c r="AZ44" s="603">
        <f t="shared" si="63"/>
        <v>8787912.3200000003</v>
      </c>
      <c r="BA44" s="603">
        <f t="shared" si="63"/>
        <v>2110792.6799999997</v>
      </c>
      <c r="BB44" s="603">
        <f t="shared" si="63"/>
        <v>3818169.62</v>
      </c>
      <c r="BC44" s="603">
        <f t="shared" si="63"/>
        <v>1386513.01</v>
      </c>
      <c r="BD44" s="603">
        <f t="shared" si="63"/>
        <v>1855196.43</v>
      </c>
      <c r="BE44" s="603">
        <f t="shared" si="63"/>
        <v>1235384.7</v>
      </c>
      <c r="BF44" s="603">
        <f t="shared" si="63"/>
        <v>1492817.62</v>
      </c>
      <c r="BG44" s="603">
        <f t="shared" si="63"/>
        <v>29543095.949999999</v>
      </c>
      <c r="BH44" s="603">
        <f t="shared" si="63"/>
        <v>5031297.8099999996</v>
      </c>
      <c r="BI44" s="603">
        <f t="shared" si="63"/>
        <v>849402.22</v>
      </c>
      <c r="BJ44" s="603">
        <f t="shared" si="63"/>
        <v>65755318.190000005</v>
      </c>
      <c r="BK44" s="603">
        <f t="shared" si="63"/>
        <v>64793379.179999992</v>
      </c>
      <c r="BL44" s="603">
        <f t="shared" si="63"/>
        <v>8052101.0700000003</v>
      </c>
      <c r="BM44" s="603">
        <f t="shared" si="63"/>
        <v>3168036.35</v>
      </c>
      <c r="BN44" s="603">
        <f t="shared" si="63"/>
        <v>3398539.42</v>
      </c>
      <c r="BO44" s="603">
        <f t="shared" si="63"/>
        <v>2830478.7</v>
      </c>
      <c r="BP44" s="603">
        <f t="shared" si="63"/>
        <v>8367676.8899999997</v>
      </c>
      <c r="BQ44" s="603">
        <f t="shared" ref="BQ44:EB44" si="64">BQ42-BQ43</f>
        <v>1589738.1</v>
      </c>
      <c r="BR44" s="603">
        <f t="shared" si="64"/>
        <v>746846.39</v>
      </c>
      <c r="BS44" s="603">
        <f t="shared" si="64"/>
        <v>97236493.75</v>
      </c>
      <c r="BT44" s="603">
        <f t="shared" si="64"/>
        <v>5586831.9399999995</v>
      </c>
      <c r="BU44" s="603">
        <f t="shared" si="64"/>
        <v>1932194.72</v>
      </c>
      <c r="BV44" s="603">
        <f t="shared" si="64"/>
        <v>4891633.63</v>
      </c>
      <c r="BW44" s="603">
        <f t="shared" si="64"/>
        <v>3415853.49</v>
      </c>
      <c r="BX44" s="603">
        <f t="shared" si="64"/>
        <v>2761652.15</v>
      </c>
      <c r="BY44" s="603">
        <f t="shared" si="64"/>
        <v>1670225.2500000002</v>
      </c>
      <c r="BZ44" s="603">
        <f t="shared" si="64"/>
        <v>4768222.2100000009</v>
      </c>
      <c r="CA44" s="603">
        <f t="shared" si="64"/>
        <v>57371844.379999995</v>
      </c>
      <c r="CB44" s="603">
        <f t="shared" si="64"/>
        <v>5930384.2400000002</v>
      </c>
      <c r="CC44" s="603">
        <f t="shared" si="64"/>
        <v>14513059.790000003</v>
      </c>
      <c r="CD44" s="603">
        <f t="shared" si="64"/>
        <v>19218187.170000002</v>
      </c>
      <c r="CE44" s="603">
        <f t="shared" si="64"/>
        <v>1996616.13</v>
      </c>
      <c r="CF44" s="603">
        <f t="shared" si="64"/>
        <v>1954276.3399999999</v>
      </c>
      <c r="CG44" s="603">
        <f t="shared" si="64"/>
        <v>6177119.3499999996</v>
      </c>
      <c r="CH44" s="603">
        <f t="shared" si="64"/>
        <v>228532311.58000004</v>
      </c>
      <c r="CI44" s="603">
        <f t="shared" si="64"/>
        <v>5736389.5</v>
      </c>
      <c r="CJ44" s="603">
        <f t="shared" si="64"/>
        <v>25011649.119999997</v>
      </c>
      <c r="CK44" s="603">
        <f t="shared" si="64"/>
        <v>1736697</v>
      </c>
      <c r="CL44" s="603">
        <f t="shared" si="64"/>
        <v>2243281.5100000002</v>
      </c>
      <c r="CM44" s="603">
        <f t="shared" si="64"/>
        <v>2012579.07</v>
      </c>
      <c r="CN44" s="603">
        <f t="shared" si="64"/>
        <v>2354815.64</v>
      </c>
      <c r="CO44" s="603">
        <f t="shared" si="64"/>
        <v>9265757.4499999993</v>
      </c>
      <c r="CP44" s="603">
        <f t="shared" si="64"/>
        <v>947171</v>
      </c>
      <c r="CQ44" s="603">
        <f t="shared" si="64"/>
        <v>2381933.0499999998</v>
      </c>
      <c r="CR44" s="603">
        <f t="shared" si="64"/>
        <v>1412834.25</v>
      </c>
      <c r="CS44" s="603">
        <f t="shared" si="64"/>
        <v>3530162.84</v>
      </c>
      <c r="CT44" s="603">
        <f t="shared" si="64"/>
        <v>1852261.31</v>
      </c>
      <c r="CU44" s="603">
        <f t="shared" si="64"/>
        <v>100966077.72</v>
      </c>
      <c r="CV44" s="603">
        <f t="shared" si="64"/>
        <v>3587111.72</v>
      </c>
      <c r="CW44" s="603">
        <f t="shared" si="64"/>
        <v>3767430.28</v>
      </c>
      <c r="CX44" s="603">
        <f t="shared" si="64"/>
        <v>4503850.88</v>
      </c>
      <c r="CY44" s="603">
        <f t="shared" si="64"/>
        <v>1000521.8300000001</v>
      </c>
      <c r="CZ44" s="603">
        <f t="shared" si="64"/>
        <v>7875881.7300000004</v>
      </c>
      <c r="DA44" s="603">
        <f t="shared" si="64"/>
        <v>3746043.6900000004</v>
      </c>
      <c r="DB44" s="603">
        <f t="shared" si="64"/>
        <v>2447111.58</v>
      </c>
      <c r="DC44" s="603">
        <f t="shared" si="64"/>
        <v>74751131.75</v>
      </c>
      <c r="DD44" s="603">
        <f t="shared" si="64"/>
        <v>269376953.50999993</v>
      </c>
      <c r="DE44" s="603">
        <f t="shared" si="64"/>
        <v>8719495.209999999</v>
      </c>
      <c r="DF44" s="603">
        <f t="shared" si="64"/>
        <v>6895129.3499999996</v>
      </c>
      <c r="DG44" s="603">
        <f t="shared" si="64"/>
        <v>28168062.440000001</v>
      </c>
      <c r="DH44" s="603">
        <f t="shared" si="64"/>
        <v>43163385.790000007</v>
      </c>
      <c r="DI44" s="603">
        <f t="shared" si="64"/>
        <v>47407280.719999999</v>
      </c>
      <c r="DJ44" s="603">
        <f t="shared" si="64"/>
        <v>67035565.059999995</v>
      </c>
      <c r="DK44" s="603">
        <f t="shared" si="64"/>
        <v>2051620.42</v>
      </c>
      <c r="DL44" s="603">
        <f t="shared" si="64"/>
        <v>356464956.66000003</v>
      </c>
      <c r="DM44" s="603">
        <f t="shared" si="64"/>
        <v>4633759.1800000006</v>
      </c>
      <c r="DN44" s="603">
        <f t="shared" si="64"/>
        <v>4600668.7200000007</v>
      </c>
      <c r="DO44" s="603">
        <f t="shared" si="64"/>
        <v>4884312.53</v>
      </c>
      <c r="DP44" s="603">
        <f t="shared" si="64"/>
        <v>6920062.1200000001</v>
      </c>
      <c r="DQ44" s="603">
        <f t="shared" si="64"/>
        <v>3202011.54</v>
      </c>
      <c r="DR44" s="603">
        <f t="shared" si="64"/>
        <v>11552279.279999999</v>
      </c>
      <c r="DS44" s="603">
        <f t="shared" si="64"/>
        <v>2643863</v>
      </c>
      <c r="DT44" s="603">
        <f t="shared" si="64"/>
        <v>12940661.949999997</v>
      </c>
      <c r="DU44" s="603">
        <f t="shared" si="64"/>
        <v>73282943.00000003</v>
      </c>
      <c r="DV44" s="603">
        <f t="shared" si="64"/>
        <v>6210076.2699999996</v>
      </c>
      <c r="DW44" s="603">
        <f t="shared" si="64"/>
        <v>36033039.18</v>
      </c>
      <c r="DX44" s="603">
        <f t="shared" si="64"/>
        <v>32009703.990000006</v>
      </c>
      <c r="DY44" s="603">
        <f t="shared" si="64"/>
        <v>5830738.2599999998</v>
      </c>
      <c r="DZ44" s="603">
        <f t="shared" si="64"/>
        <v>14158183.5</v>
      </c>
      <c r="EA44" s="603">
        <f t="shared" si="64"/>
        <v>10224022.260000002</v>
      </c>
      <c r="EB44" s="603">
        <f t="shared" si="64"/>
        <v>6493391.1600000001</v>
      </c>
      <c r="EC44" s="603">
        <f t="shared" ref="EC44:GN44" si="65">EC42-EC43</f>
        <v>3884724.88</v>
      </c>
      <c r="ED44" s="603">
        <f t="shared" si="65"/>
        <v>4812471.8499999996</v>
      </c>
      <c r="EE44" s="603">
        <f t="shared" si="65"/>
        <v>19533789.719999999</v>
      </c>
      <c r="EF44" s="603">
        <f t="shared" si="65"/>
        <v>62050018.060000002</v>
      </c>
      <c r="EG44" s="603">
        <f t="shared" si="65"/>
        <v>53340437.090000004</v>
      </c>
      <c r="EH44" s="603">
        <f t="shared" si="65"/>
        <v>2115467.5</v>
      </c>
      <c r="EI44" s="603">
        <f t="shared" si="65"/>
        <v>5207068.16</v>
      </c>
      <c r="EJ44" s="603">
        <f t="shared" si="65"/>
        <v>2670373.2000000002</v>
      </c>
      <c r="EK44" s="603">
        <f t="shared" si="65"/>
        <v>8426144.5600000005</v>
      </c>
      <c r="EL44" s="603">
        <f t="shared" si="65"/>
        <v>14309968.25</v>
      </c>
      <c r="EM44" s="603">
        <f t="shared" si="65"/>
        <v>1654590.65</v>
      </c>
      <c r="EN44" s="603">
        <f t="shared" si="65"/>
        <v>2575113.4700000002</v>
      </c>
      <c r="EO44" s="603">
        <f t="shared" si="65"/>
        <v>131200700.51000002</v>
      </c>
      <c r="EP44" s="603">
        <f t="shared" si="65"/>
        <v>4695560.43</v>
      </c>
      <c r="EQ44" s="603">
        <f t="shared" si="65"/>
        <v>2943658.3499999996</v>
      </c>
      <c r="ER44" s="603">
        <f t="shared" si="65"/>
        <v>5073230.6400000015</v>
      </c>
      <c r="ES44" s="603">
        <f t="shared" si="65"/>
        <v>1335831.56</v>
      </c>
      <c r="ET44" s="603">
        <f t="shared" si="65"/>
        <v>3573401.88</v>
      </c>
      <c r="EU44" s="603">
        <f t="shared" si="65"/>
        <v>4187138.56</v>
      </c>
      <c r="EV44" s="603">
        <f t="shared" si="65"/>
        <v>7424109.5599999996</v>
      </c>
      <c r="EW44" s="603">
        <f t="shared" si="65"/>
        <v>1310127.3800000001</v>
      </c>
      <c r="EX44" s="603">
        <f t="shared" si="65"/>
        <v>100323494.14999999</v>
      </c>
      <c r="EY44" s="603">
        <f t="shared" si="65"/>
        <v>1262578.8400000001</v>
      </c>
      <c r="EZ44" s="603">
        <f t="shared" si="65"/>
        <v>2040192.07</v>
      </c>
      <c r="FA44" s="603">
        <f t="shared" si="65"/>
        <v>3028946.62</v>
      </c>
      <c r="FB44" s="603">
        <f t="shared" si="65"/>
        <v>7054871.6399999997</v>
      </c>
      <c r="FC44" s="603">
        <f t="shared" si="65"/>
        <v>5644566.6600000001</v>
      </c>
      <c r="FD44" s="603">
        <f t="shared" si="65"/>
        <v>3415146.87</v>
      </c>
      <c r="FE44" s="603">
        <f t="shared" si="65"/>
        <v>2842072.7</v>
      </c>
      <c r="FF44" s="603">
        <f t="shared" si="65"/>
        <v>2192480.4</v>
      </c>
      <c r="FG44" s="603">
        <f t="shared" si="65"/>
        <v>1822500.25</v>
      </c>
      <c r="FH44" s="603">
        <f t="shared" si="65"/>
        <v>2079506.6400000001</v>
      </c>
      <c r="FI44" s="603">
        <f t="shared" si="65"/>
        <v>856186.12</v>
      </c>
      <c r="FJ44" s="603">
        <f t="shared" si="65"/>
        <v>37798206.469999999</v>
      </c>
      <c r="FK44" s="603">
        <f t="shared" si="65"/>
        <v>2756753.55</v>
      </c>
      <c r="FL44" s="603">
        <f t="shared" si="65"/>
        <v>2148734.11</v>
      </c>
      <c r="FM44" s="603">
        <f t="shared" si="65"/>
        <v>2065832.2799999998</v>
      </c>
      <c r="FN44" s="603">
        <f t="shared" si="65"/>
        <v>9396138.3200000003</v>
      </c>
      <c r="FO44" s="603">
        <f t="shared" si="65"/>
        <v>3717843.85</v>
      </c>
      <c r="FP44" s="603">
        <f t="shared" si="65"/>
        <v>1571392.3399999999</v>
      </c>
      <c r="FQ44" s="603">
        <f t="shared" si="65"/>
        <v>685855.57</v>
      </c>
      <c r="FR44" s="603">
        <f t="shared" si="65"/>
        <v>114020467.67999998</v>
      </c>
      <c r="FS44" s="603">
        <f t="shared" si="65"/>
        <v>3034221.25</v>
      </c>
      <c r="FT44" s="603">
        <f t="shared" si="65"/>
        <v>5877097.5399999991</v>
      </c>
      <c r="FU44" s="603">
        <f t="shared" si="65"/>
        <v>3863875.7899999991</v>
      </c>
      <c r="FV44" s="603">
        <f t="shared" si="65"/>
        <v>7907313.2199999997</v>
      </c>
      <c r="FW44" s="603">
        <f t="shared" si="65"/>
        <v>1060778.8199999998</v>
      </c>
      <c r="FX44" s="603">
        <f t="shared" si="65"/>
        <v>7397242.8300000001</v>
      </c>
      <c r="FY44" s="603">
        <f t="shared" si="65"/>
        <v>3997229.86</v>
      </c>
      <c r="FZ44" s="603">
        <f t="shared" si="65"/>
        <v>3022303.4599999995</v>
      </c>
      <c r="GA44" s="603">
        <f t="shared" si="65"/>
        <v>4967523.08</v>
      </c>
      <c r="GB44" s="603">
        <f t="shared" si="65"/>
        <v>6606868.3499999996</v>
      </c>
      <c r="GC44" s="603">
        <f t="shared" si="65"/>
        <v>2735028.6</v>
      </c>
      <c r="GD44" s="603">
        <f t="shared" si="65"/>
        <v>1581411</v>
      </c>
      <c r="GE44" s="603">
        <f t="shared" si="65"/>
        <v>1341643</v>
      </c>
      <c r="GF44" s="603">
        <f t="shared" si="65"/>
        <v>61736497.219999999</v>
      </c>
      <c r="GG44" s="603">
        <f t="shared" si="65"/>
        <v>2832323.2199999997</v>
      </c>
      <c r="GH44" s="603">
        <f t="shared" si="65"/>
        <v>1981649.77</v>
      </c>
      <c r="GI44" s="603">
        <f t="shared" si="65"/>
        <v>10878490.5</v>
      </c>
      <c r="GJ44" s="603">
        <f t="shared" si="65"/>
        <v>4016008.25</v>
      </c>
      <c r="GK44" s="603">
        <f t="shared" si="65"/>
        <v>2727884.64</v>
      </c>
      <c r="GL44" s="603">
        <f t="shared" si="65"/>
        <v>4208563.88</v>
      </c>
      <c r="GM44" s="603">
        <f t="shared" si="65"/>
        <v>18988027.169999998</v>
      </c>
      <c r="GN44" s="603">
        <f t="shared" si="65"/>
        <v>2453957.2199999997</v>
      </c>
      <c r="GO44" s="603">
        <f t="shared" ref="GO44:IZ44" si="66">GO42-GO43</f>
        <v>1755732.46</v>
      </c>
      <c r="GP44" s="603">
        <f t="shared" si="66"/>
        <v>1770394.1600000001</v>
      </c>
      <c r="GQ44" s="603">
        <f t="shared" si="66"/>
        <v>1368424.72</v>
      </c>
      <c r="GR44" s="603">
        <f t="shared" si="66"/>
        <v>50495998.300000004</v>
      </c>
      <c r="GS44" s="603">
        <f t="shared" si="66"/>
        <v>8990533.1600000001</v>
      </c>
      <c r="GT44" s="603">
        <f t="shared" si="66"/>
        <v>2033069.96</v>
      </c>
      <c r="GU44" s="603">
        <f t="shared" si="66"/>
        <v>12506118.639999999</v>
      </c>
      <c r="GV44" s="603">
        <f t="shared" si="66"/>
        <v>453586</v>
      </c>
      <c r="GW44" s="603">
        <f t="shared" si="66"/>
        <v>3087148.7800000003</v>
      </c>
      <c r="GX44" s="603">
        <f t="shared" si="66"/>
        <v>4913043.42</v>
      </c>
      <c r="GY44" s="603">
        <f t="shared" si="66"/>
        <v>2061495.06</v>
      </c>
      <c r="GZ44" s="603">
        <f t="shared" si="66"/>
        <v>82754367.560000002</v>
      </c>
      <c r="HA44" s="603">
        <f t="shared" si="66"/>
        <v>1286128.7500000009</v>
      </c>
      <c r="HB44" s="603">
        <f t="shared" si="66"/>
        <v>9681226.6499999966</v>
      </c>
      <c r="HC44" s="603">
        <f t="shared" si="66"/>
        <v>7201429.3700000001</v>
      </c>
      <c r="HD44" s="603">
        <f t="shared" si="66"/>
        <v>243949265.02000001</v>
      </c>
      <c r="HE44" s="603">
        <f t="shared" si="66"/>
        <v>7987931.4800000042</v>
      </c>
      <c r="HF44" s="603">
        <f t="shared" si="66"/>
        <v>44438012.410000011</v>
      </c>
      <c r="HG44" s="603">
        <f t="shared" si="66"/>
        <v>19823311.879999999</v>
      </c>
      <c r="HH44" s="603">
        <f t="shared" si="66"/>
        <v>20101246.679999996</v>
      </c>
      <c r="HI44" s="603">
        <f t="shared" si="66"/>
        <v>27673621.620000005</v>
      </c>
      <c r="HJ44" s="603">
        <f t="shared" si="66"/>
        <v>2355873.5499999998</v>
      </c>
      <c r="HK44" s="603">
        <f t="shared" si="66"/>
        <v>18817420.5</v>
      </c>
      <c r="HL44" s="603">
        <f t="shared" si="66"/>
        <v>129497788.51000001</v>
      </c>
      <c r="HM44" s="603">
        <f t="shared" si="66"/>
        <v>6146277.46</v>
      </c>
      <c r="HN44" s="603">
        <f t="shared" si="66"/>
        <v>20639237.910000004</v>
      </c>
      <c r="HO44" s="603">
        <f t="shared" si="66"/>
        <v>5175852.34</v>
      </c>
      <c r="HP44" s="603">
        <f t="shared" si="66"/>
        <v>6896383.0199999996</v>
      </c>
      <c r="HQ44" s="603">
        <f t="shared" si="66"/>
        <v>5105797.25</v>
      </c>
      <c r="HR44" s="603">
        <f t="shared" si="66"/>
        <v>9275572.1999999993</v>
      </c>
      <c r="HS44" s="603">
        <f t="shared" si="66"/>
        <v>5873893.9499999993</v>
      </c>
      <c r="HT44" s="603">
        <f t="shared" si="66"/>
        <v>159400167.5</v>
      </c>
      <c r="HU44" s="603">
        <f t="shared" si="66"/>
        <v>37120449.119999997</v>
      </c>
      <c r="HV44" s="603">
        <f t="shared" si="66"/>
        <v>4212079.0599999996</v>
      </c>
      <c r="HW44" s="603">
        <f t="shared" si="66"/>
        <v>4431532.1499999994</v>
      </c>
      <c r="HX44" s="603">
        <f t="shared" si="66"/>
        <v>3153952.97</v>
      </c>
      <c r="HY44" s="603">
        <f t="shared" si="66"/>
        <v>1697585.55</v>
      </c>
      <c r="HZ44" s="603">
        <f t="shared" si="66"/>
        <v>23599271.75</v>
      </c>
      <c r="IA44" s="603">
        <f t="shared" si="66"/>
        <v>4555751.78</v>
      </c>
      <c r="IB44" s="603">
        <f t="shared" si="66"/>
        <v>3054545</v>
      </c>
      <c r="IC44" s="603">
        <f t="shared" si="66"/>
        <v>4526255</v>
      </c>
      <c r="ID44" s="603">
        <f t="shared" si="66"/>
        <v>5179004.1399999997</v>
      </c>
      <c r="IE44" s="603">
        <f t="shared" si="66"/>
        <v>14038861.74</v>
      </c>
      <c r="IF44" s="603">
        <f t="shared" si="66"/>
        <v>998965</v>
      </c>
      <c r="IG44" s="603">
        <f t="shared" si="66"/>
        <v>5501404.5</v>
      </c>
      <c r="IH44" s="603">
        <f t="shared" si="66"/>
        <v>1679651.03</v>
      </c>
      <c r="II44" s="603">
        <f t="shared" si="66"/>
        <v>2020393.8499999999</v>
      </c>
      <c r="IJ44" s="603">
        <f t="shared" si="66"/>
        <v>74439151.799999982</v>
      </c>
      <c r="IK44" s="603">
        <f t="shared" si="66"/>
        <v>15741195.289999999</v>
      </c>
      <c r="IL44" s="603">
        <f t="shared" si="66"/>
        <v>10205107.139999999</v>
      </c>
      <c r="IM44" s="603">
        <f t="shared" si="66"/>
        <v>9658600.3100000005</v>
      </c>
      <c r="IN44" s="603">
        <f t="shared" si="66"/>
        <v>12331752.77</v>
      </c>
      <c r="IO44" s="603">
        <f t="shared" si="66"/>
        <v>5706458.9900000021</v>
      </c>
      <c r="IP44" s="603">
        <f t="shared" si="66"/>
        <v>2354816.5</v>
      </c>
      <c r="IQ44" s="603">
        <f t="shared" si="66"/>
        <v>650088</v>
      </c>
      <c r="IR44" s="603">
        <f t="shared" si="66"/>
        <v>1537324</v>
      </c>
      <c r="IS44" s="603">
        <f t="shared" si="66"/>
        <v>1345535.19</v>
      </c>
      <c r="IT44" s="603">
        <f t="shared" si="66"/>
        <v>2983150.05</v>
      </c>
      <c r="IU44" s="603">
        <f t="shared" si="66"/>
        <v>232172187.06999999</v>
      </c>
      <c r="IV44" s="603">
        <f t="shared" si="66"/>
        <v>52294401.509999998</v>
      </c>
      <c r="IW44" s="603">
        <f t="shared" si="66"/>
        <v>15078150.17</v>
      </c>
      <c r="IX44" s="603">
        <f t="shared" si="66"/>
        <v>28683209.480000004</v>
      </c>
      <c r="IY44" s="603">
        <f t="shared" si="66"/>
        <v>5346198.75</v>
      </c>
      <c r="IZ44" s="603">
        <f t="shared" si="66"/>
        <v>2264938.3200000003</v>
      </c>
      <c r="JA44" s="603">
        <f t="shared" ref="JA44:LL44" si="67">JA42-JA43</f>
        <v>1996460.7299999997</v>
      </c>
      <c r="JB44" s="603">
        <f t="shared" si="67"/>
        <v>746606.54</v>
      </c>
      <c r="JC44" s="603">
        <f t="shared" si="67"/>
        <v>6997035.0899999999</v>
      </c>
      <c r="JD44" s="603">
        <f t="shared" si="67"/>
        <v>5065483.68</v>
      </c>
      <c r="JE44" s="603">
        <f t="shared" si="67"/>
        <v>6907634.9900000002</v>
      </c>
      <c r="JF44" s="603">
        <f t="shared" si="67"/>
        <v>3148093.5</v>
      </c>
      <c r="JG44" s="603">
        <f t="shared" si="67"/>
        <v>58820036.390000001</v>
      </c>
      <c r="JH44" s="603">
        <f t="shared" si="67"/>
        <v>22278556.800000001</v>
      </c>
      <c r="JI44" s="603">
        <f t="shared" si="67"/>
        <v>1946548.81</v>
      </c>
      <c r="JJ44" s="603">
        <f t="shared" si="67"/>
        <v>1140760.5</v>
      </c>
      <c r="JK44" s="603">
        <f t="shared" si="67"/>
        <v>2056174.4999999998</v>
      </c>
      <c r="JL44" s="603">
        <f t="shared" si="67"/>
        <v>1474124</v>
      </c>
      <c r="JM44" s="603">
        <f t="shared" si="67"/>
        <v>52413449.290000014</v>
      </c>
      <c r="JN44" s="603">
        <f t="shared" si="67"/>
        <v>1909900.89</v>
      </c>
      <c r="JO44" s="603">
        <f t="shared" si="67"/>
        <v>3310490</v>
      </c>
      <c r="JP44" s="603">
        <f t="shared" si="67"/>
        <v>13187012.68</v>
      </c>
      <c r="JQ44" s="603">
        <f t="shared" si="67"/>
        <v>2459064.5</v>
      </c>
      <c r="JR44" s="603">
        <f t="shared" si="67"/>
        <v>8474368.8599999994</v>
      </c>
      <c r="JS44" s="603">
        <f t="shared" si="67"/>
        <v>1402477.43</v>
      </c>
      <c r="JT44" s="603">
        <f t="shared" si="67"/>
        <v>152900897.16</v>
      </c>
      <c r="JU44" s="603">
        <f t="shared" si="67"/>
        <v>71133467.269999996</v>
      </c>
      <c r="JV44" s="603">
        <f t="shared" si="67"/>
        <v>13182675.529999997</v>
      </c>
      <c r="JW44" s="603">
        <f t="shared" si="67"/>
        <v>5101240.1399999997</v>
      </c>
      <c r="JX44" s="603">
        <f t="shared" si="67"/>
        <v>4173957.13</v>
      </c>
      <c r="JY44" s="603">
        <f t="shared" si="67"/>
        <v>1782014.96</v>
      </c>
      <c r="JZ44" s="603">
        <f t="shared" si="67"/>
        <v>25695066.940000001</v>
      </c>
      <c r="KA44" s="603">
        <f t="shared" si="67"/>
        <v>33243171.849999998</v>
      </c>
      <c r="KB44" s="603">
        <f t="shared" si="67"/>
        <v>17840608.940000001</v>
      </c>
      <c r="KC44" s="603">
        <f t="shared" si="67"/>
        <v>10350142.219999999</v>
      </c>
      <c r="KD44" s="603">
        <f t="shared" si="67"/>
        <v>7652859.3399999999</v>
      </c>
      <c r="KE44" s="603">
        <f t="shared" si="67"/>
        <v>4958469.0200000014</v>
      </c>
      <c r="KF44" s="603">
        <f t="shared" si="67"/>
        <v>3000863.98</v>
      </c>
      <c r="KG44" s="603">
        <f t="shared" si="67"/>
        <v>916270.29</v>
      </c>
      <c r="KH44" s="603">
        <f t="shared" si="67"/>
        <v>2960020.7900000005</v>
      </c>
      <c r="KI44" s="603">
        <f t="shared" si="67"/>
        <v>1699431.1500000001</v>
      </c>
      <c r="KJ44" s="603">
        <f t="shared" si="67"/>
        <v>232199593.35999998</v>
      </c>
      <c r="KK44" s="603">
        <f t="shared" si="67"/>
        <v>14987856.35</v>
      </c>
      <c r="KL44" s="603">
        <f t="shared" si="67"/>
        <v>8894523.2299999986</v>
      </c>
      <c r="KM44" s="603">
        <f t="shared" si="67"/>
        <v>15355045.139999999</v>
      </c>
      <c r="KN44" s="603">
        <f t="shared" si="67"/>
        <v>7195055.5499999989</v>
      </c>
      <c r="KO44" s="603">
        <f t="shared" si="67"/>
        <v>8457872.5500000007</v>
      </c>
      <c r="KP44" s="603">
        <f t="shared" si="67"/>
        <v>56372041.390000001</v>
      </c>
      <c r="KQ44" s="603">
        <f t="shared" si="67"/>
        <v>12092965.27</v>
      </c>
      <c r="KR44" s="603">
        <f t="shared" si="67"/>
        <v>11797999.700000001</v>
      </c>
      <c r="KS44" s="603">
        <f t="shared" si="67"/>
        <v>73527429.239999995</v>
      </c>
      <c r="KT44" s="603">
        <f t="shared" si="67"/>
        <v>5305169.7499999991</v>
      </c>
      <c r="KU44" s="603">
        <f t="shared" si="67"/>
        <v>13702384.52</v>
      </c>
      <c r="KV44" s="603">
        <f t="shared" si="67"/>
        <v>41980790.859999999</v>
      </c>
      <c r="KW44" s="603">
        <f t="shared" si="67"/>
        <v>4857252.66</v>
      </c>
      <c r="KX44" s="603">
        <f t="shared" si="67"/>
        <v>18905514.340000004</v>
      </c>
      <c r="KY44" s="603">
        <f t="shared" si="67"/>
        <v>189481877.78999999</v>
      </c>
      <c r="KZ44" s="603">
        <f t="shared" si="67"/>
        <v>16943080.66</v>
      </c>
      <c r="LA44" s="603">
        <f t="shared" si="67"/>
        <v>133808934.36</v>
      </c>
      <c r="LB44" s="603">
        <f t="shared" si="67"/>
        <v>22337930.470000003</v>
      </c>
      <c r="LC44" s="603">
        <f t="shared" si="67"/>
        <v>1651102.09</v>
      </c>
      <c r="LD44" s="603">
        <f t="shared" si="67"/>
        <v>14895637.93</v>
      </c>
      <c r="LE44" s="603">
        <f t="shared" si="67"/>
        <v>6714727.2400000002</v>
      </c>
      <c r="LF44" s="603">
        <f t="shared" si="67"/>
        <v>5080400.0200000005</v>
      </c>
      <c r="LG44" s="603">
        <f t="shared" si="67"/>
        <v>2275406.0300000003</v>
      </c>
      <c r="LH44" s="603">
        <f t="shared" si="67"/>
        <v>9179412.9700000007</v>
      </c>
      <c r="LI44" s="603">
        <f t="shared" si="67"/>
        <v>199758483.83000001</v>
      </c>
      <c r="LJ44" s="603">
        <f t="shared" si="67"/>
        <v>56357827.119999997</v>
      </c>
      <c r="LK44" s="603">
        <f t="shared" si="67"/>
        <v>51894849.649999999</v>
      </c>
      <c r="LL44" s="603">
        <f t="shared" si="67"/>
        <v>66704880.289999999</v>
      </c>
      <c r="LM44" s="603">
        <f t="shared" ref="LM44:NX44" si="68">LM42-LM43</f>
        <v>15141761.370000001</v>
      </c>
      <c r="LN44" s="603">
        <f t="shared" si="68"/>
        <v>8800187.2200000007</v>
      </c>
      <c r="LO44" s="603">
        <f t="shared" si="68"/>
        <v>4107427.5999999996</v>
      </c>
      <c r="LP44" s="603">
        <f t="shared" si="68"/>
        <v>10616020.209999999</v>
      </c>
      <c r="LQ44" s="603">
        <f t="shared" si="68"/>
        <v>1214085.68</v>
      </c>
      <c r="LR44" s="603">
        <f t="shared" si="68"/>
        <v>8148604.4900000002</v>
      </c>
      <c r="LS44" s="603">
        <f t="shared" si="68"/>
        <v>4398698.4500000011</v>
      </c>
      <c r="LT44" s="603">
        <f t="shared" si="68"/>
        <v>54581216.550000004</v>
      </c>
      <c r="LU44" s="603">
        <f t="shared" si="68"/>
        <v>7052950.9799999995</v>
      </c>
      <c r="LV44" s="603">
        <f t="shared" si="68"/>
        <v>2601171.7699999996</v>
      </c>
      <c r="LW44" s="603">
        <f t="shared" si="68"/>
        <v>131783778.57999998</v>
      </c>
      <c r="LX44" s="603">
        <f t="shared" si="68"/>
        <v>126089632.88</v>
      </c>
      <c r="LY44" s="603">
        <f t="shared" si="68"/>
        <v>195262149.33000001</v>
      </c>
      <c r="LZ44" s="603">
        <f t="shared" si="68"/>
        <v>33502046.82</v>
      </c>
      <c r="MA44" s="603">
        <f t="shared" si="68"/>
        <v>11429296.510000002</v>
      </c>
      <c r="MB44" s="603">
        <f t="shared" si="68"/>
        <v>17197029.399999999</v>
      </c>
      <c r="MC44" s="603">
        <f t="shared" si="68"/>
        <v>8307520.0899999999</v>
      </c>
      <c r="MD44" s="603">
        <f t="shared" si="68"/>
        <v>8500862.2899999991</v>
      </c>
      <c r="ME44" s="603">
        <f t="shared" si="68"/>
        <v>6434230.0700000003</v>
      </c>
      <c r="MF44" s="603">
        <f t="shared" si="68"/>
        <v>15475526.84</v>
      </c>
      <c r="MG44" s="603">
        <f t="shared" si="68"/>
        <v>29505555.23</v>
      </c>
      <c r="MH44" s="603">
        <f t="shared" si="68"/>
        <v>4386502.75</v>
      </c>
      <c r="MI44" s="603">
        <f t="shared" si="68"/>
        <v>320895121.94999993</v>
      </c>
      <c r="MJ44" s="603">
        <f t="shared" si="68"/>
        <v>5401640.9999999991</v>
      </c>
      <c r="MK44" s="603">
        <f t="shared" si="68"/>
        <v>3451500.43</v>
      </c>
      <c r="ML44" s="603">
        <f t="shared" si="68"/>
        <v>4034077.5</v>
      </c>
      <c r="MM44" s="603">
        <f t="shared" si="68"/>
        <v>2624218.3400000003</v>
      </c>
      <c r="MN44" s="603">
        <f t="shared" si="68"/>
        <v>5574432.4699999997</v>
      </c>
      <c r="MO44" s="603">
        <f t="shared" si="68"/>
        <v>7035640.7400000002</v>
      </c>
      <c r="MP44" s="603">
        <f t="shared" si="68"/>
        <v>4452535</v>
      </c>
      <c r="MQ44" s="603">
        <f t="shared" si="68"/>
        <v>8226890.5</v>
      </c>
      <c r="MR44" s="603">
        <f t="shared" si="68"/>
        <v>3062835.6399999997</v>
      </c>
      <c r="MS44" s="603">
        <f t="shared" si="68"/>
        <v>5394524.5800000001</v>
      </c>
      <c r="MT44" s="603">
        <f t="shared" si="68"/>
        <v>5244671.46</v>
      </c>
      <c r="MU44" s="603">
        <f t="shared" si="68"/>
        <v>184386754.86000001</v>
      </c>
      <c r="MV44" s="603">
        <f t="shared" si="68"/>
        <v>6558110.75</v>
      </c>
      <c r="MW44" s="603">
        <f t="shared" si="68"/>
        <v>8409551.75</v>
      </c>
      <c r="MX44" s="603">
        <f t="shared" si="68"/>
        <v>13124426.009999998</v>
      </c>
      <c r="MY44" s="603">
        <f t="shared" si="68"/>
        <v>17306494</v>
      </c>
      <c r="MZ44" s="603">
        <f t="shared" si="68"/>
        <v>7583781</v>
      </c>
      <c r="NA44" s="603">
        <f t="shared" si="68"/>
        <v>30963874</v>
      </c>
      <c r="NB44" s="603">
        <f t="shared" si="68"/>
        <v>12955293.150000002</v>
      </c>
      <c r="NC44" s="603">
        <f t="shared" si="68"/>
        <v>13157860.899999999</v>
      </c>
      <c r="ND44" s="603">
        <f t="shared" si="68"/>
        <v>1350892.32</v>
      </c>
      <c r="NE44" s="603">
        <f t="shared" si="68"/>
        <v>1455553.32</v>
      </c>
      <c r="NF44" s="603">
        <f t="shared" si="68"/>
        <v>349109693.45000011</v>
      </c>
      <c r="NG44" s="603">
        <f t="shared" si="68"/>
        <v>67442504.88000001</v>
      </c>
      <c r="NH44" s="603">
        <f t="shared" si="68"/>
        <v>8455908.4199999999</v>
      </c>
      <c r="NI44" s="603">
        <f t="shared" si="68"/>
        <v>142436213.25</v>
      </c>
      <c r="NJ44" s="603">
        <f t="shared" si="68"/>
        <v>7392901.9900000002</v>
      </c>
      <c r="NK44" s="603">
        <f t="shared" si="68"/>
        <v>22793990.68</v>
      </c>
      <c r="NL44" s="603">
        <f t="shared" si="68"/>
        <v>67992270.039999992</v>
      </c>
      <c r="NM44" s="603">
        <f t="shared" si="68"/>
        <v>54967901.420000002</v>
      </c>
      <c r="NN44" s="603">
        <f t="shared" si="68"/>
        <v>715155</v>
      </c>
      <c r="NO44" s="603">
        <f t="shared" si="68"/>
        <v>8009754.4500000002</v>
      </c>
      <c r="NP44" s="603">
        <f t="shared" si="68"/>
        <v>14627214.5</v>
      </c>
      <c r="NQ44" s="603">
        <f t="shared" si="68"/>
        <v>6380113.2800000003</v>
      </c>
      <c r="NR44" s="603">
        <f t="shared" si="68"/>
        <v>85177297.210000008</v>
      </c>
      <c r="NS44" s="603">
        <f t="shared" si="68"/>
        <v>8476195.4000000004</v>
      </c>
      <c r="NT44" s="603">
        <f t="shared" si="68"/>
        <v>5388393.3499999996</v>
      </c>
      <c r="NU44" s="603">
        <f t="shared" si="68"/>
        <v>5637432.2199999997</v>
      </c>
      <c r="NV44" s="603">
        <f t="shared" si="68"/>
        <v>4325054.8</v>
      </c>
      <c r="NW44" s="603">
        <f t="shared" si="68"/>
        <v>1948864.03</v>
      </c>
      <c r="NX44" s="603">
        <f t="shared" si="68"/>
        <v>3701915.9099999997</v>
      </c>
      <c r="NY44" s="603">
        <f t="shared" ref="NY44:QJ44" si="69">NY42-NY43</f>
        <v>277908147.19</v>
      </c>
      <c r="NZ44" s="603">
        <f t="shared" si="69"/>
        <v>40124724.730000012</v>
      </c>
      <c r="OA44" s="603">
        <f t="shared" si="69"/>
        <v>12142272.639999999</v>
      </c>
      <c r="OB44" s="603">
        <f t="shared" si="69"/>
        <v>2700721.4</v>
      </c>
      <c r="OC44" s="603">
        <f t="shared" si="69"/>
        <v>4072956.93</v>
      </c>
      <c r="OD44" s="603">
        <f t="shared" si="69"/>
        <v>8061934.459999999</v>
      </c>
      <c r="OE44" s="603">
        <f t="shared" si="69"/>
        <v>2111553.54</v>
      </c>
      <c r="OF44" s="603">
        <f t="shared" si="69"/>
        <v>211598339.88999996</v>
      </c>
      <c r="OG44" s="603">
        <f t="shared" si="69"/>
        <v>38959427.069999993</v>
      </c>
      <c r="OH44" s="603">
        <f t="shared" si="69"/>
        <v>14941917.530000001</v>
      </c>
      <c r="OI44" s="603">
        <f t="shared" si="69"/>
        <v>58136033.450000003</v>
      </c>
      <c r="OJ44" s="603">
        <f t="shared" si="69"/>
        <v>9681200.7000000011</v>
      </c>
      <c r="OK44" s="603">
        <f t="shared" si="69"/>
        <v>12156521.590000002</v>
      </c>
      <c r="OL44" s="603">
        <f t="shared" si="69"/>
        <v>24669228.920000002</v>
      </c>
      <c r="OM44" s="603">
        <f t="shared" si="69"/>
        <v>4579898.8499999987</v>
      </c>
      <c r="ON44" s="603">
        <f t="shared" si="69"/>
        <v>9765128.7700000014</v>
      </c>
      <c r="OO44" s="603">
        <f t="shared" si="69"/>
        <v>204237716.97000003</v>
      </c>
      <c r="OP44" s="603">
        <f t="shared" si="69"/>
        <v>44862080.440000013</v>
      </c>
      <c r="OQ44" s="603">
        <f t="shared" si="69"/>
        <v>76425528.88000001</v>
      </c>
      <c r="OR44" s="603">
        <f t="shared" si="69"/>
        <v>15007768.140000001</v>
      </c>
      <c r="OS44" s="603">
        <f t="shared" si="69"/>
        <v>3321503.8099999996</v>
      </c>
      <c r="OT44" s="603">
        <f t="shared" si="69"/>
        <v>2484419.46</v>
      </c>
      <c r="OU44" s="603">
        <f t="shared" si="69"/>
        <v>89398400.310000002</v>
      </c>
      <c r="OV44" s="603">
        <f t="shared" si="69"/>
        <v>3433699.23</v>
      </c>
      <c r="OW44" s="603">
        <f t="shared" si="69"/>
        <v>6488637.5099999998</v>
      </c>
      <c r="OX44" s="603">
        <f t="shared" si="69"/>
        <v>9632473.5999999996</v>
      </c>
      <c r="OY44" s="603">
        <f t="shared" si="69"/>
        <v>11559577.129999999</v>
      </c>
      <c r="OZ44" s="603">
        <f t="shared" si="69"/>
        <v>45793527.490000002</v>
      </c>
      <c r="PA44" s="603">
        <f t="shared" si="69"/>
        <v>5599686.7799999993</v>
      </c>
      <c r="PB44" s="603">
        <f t="shared" si="69"/>
        <v>2483381.3199999998</v>
      </c>
      <c r="PC44" s="603">
        <f t="shared" si="69"/>
        <v>3569289.7499999995</v>
      </c>
      <c r="PD44" s="603">
        <f t="shared" si="69"/>
        <v>101302103.88</v>
      </c>
      <c r="PE44" s="603">
        <f t="shared" si="69"/>
        <v>4869263.5200000005</v>
      </c>
      <c r="PF44" s="603">
        <f t="shared" si="69"/>
        <v>7385732.9400000004</v>
      </c>
      <c r="PG44" s="603">
        <f t="shared" si="69"/>
        <v>1307985.2</v>
      </c>
      <c r="PH44" s="603">
        <f t="shared" si="69"/>
        <v>3662212.78</v>
      </c>
      <c r="PI44" s="603">
        <f t="shared" si="69"/>
        <v>20364309.119999997</v>
      </c>
      <c r="PJ44" s="603">
        <f t="shared" si="69"/>
        <v>2823271.52</v>
      </c>
      <c r="PK44" s="603">
        <f t="shared" si="69"/>
        <v>2149672.4900000002</v>
      </c>
      <c r="PL44" s="603">
        <f t="shared" si="69"/>
        <v>8933300.7400000002</v>
      </c>
      <c r="PM44" s="603">
        <f t="shared" si="69"/>
        <v>4977427.55</v>
      </c>
      <c r="PN44" s="603">
        <f t="shared" si="69"/>
        <v>2344589.62</v>
      </c>
      <c r="PO44" s="603">
        <f t="shared" si="69"/>
        <v>14992420.75</v>
      </c>
      <c r="PP44" s="603">
        <f t="shared" si="69"/>
        <v>1591927.03</v>
      </c>
      <c r="PQ44" s="603">
        <f t="shared" si="69"/>
        <v>24155056.23</v>
      </c>
      <c r="PR44" s="603">
        <f t="shared" si="69"/>
        <v>1918381</v>
      </c>
      <c r="PS44" s="603">
        <f t="shared" si="69"/>
        <v>1030386.41</v>
      </c>
      <c r="PT44" s="603">
        <f t="shared" si="69"/>
        <v>2772795.8200000003</v>
      </c>
      <c r="PU44" s="603">
        <f t="shared" si="69"/>
        <v>1852330.01</v>
      </c>
      <c r="PV44" s="603">
        <f t="shared" si="69"/>
        <v>316402121.28999996</v>
      </c>
      <c r="PW44" s="603">
        <f t="shared" si="69"/>
        <v>4041687.3600000003</v>
      </c>
      <c r="PX44" s="603">
        <f t="shared" si="69"/>
        <v>4460011.49</v>
      </c>
      <c r="PY44" s="603">
        <f t="shared" si="69"/>
        <v>3376354.67</v>
      </c>
      <c r="PZ44" s="603">
        <f t="shared" si="69"/>
        <v>59893562.030000009</v>
      </c>
      <c r="QA44" s="603">
        <f t="shared" si="69"/>
        <v>2858890.6500000022</v>
      </c>
      <c r="QB44" s="603">
        <f t="shared" si="69"/>
        <v>17604444.239999998</v>
      </c>
      <c r="QC44" s="603">
        <f t="shared" si="69"/>
        <v>3253306.81</v>
      </c>
      <c r="QD44" s="603">
        <f t="shared" si="69"/>
        <v>20465577.59</v>
      </c>
      <c r="QE44" s="603">
        <f t="shared" si="69"/>
        <v>2131391.04</v>
      </c>
      <c r="QF44" s="603">
        <f t="shared" si="69"/>
        <v>15756378.08</v>
      </c>
      <c r="QG44" s="603">
        <f t="shared" si="69"/>
        <v>2139545.81</v>
      </c>
      <c r="QH44" s="603">
        <f t="shared" si="69"/>
        <v>1583330.58</v>
      </c>
      <c r="QI44" s="603">
        <f t="shared" si="69"/>
        <v>4088629.07</v>
      </c>
      <c r="QJ44" s="603">
        <f t="shared" si="69"/>
        <v>3461335.31</v>
      </c>
      <c r="QK44" s="603">
        <f t="shared" ref="QK44:SV44" si="70">QK42-QK43</f>
        <v>9370695.4700000007</v>
      </c>
      <c r="QL44" s="603">
        <f t="shared" si="70"/>
        <v>2573753.75</v>
      </c>
      <c r="QM44" s="603">
        <f t="shared" si="70"/>
        <v>1913172.2000000002</v>
      </c>
      <c r="QN44" s="603">
        <f t="shared" si="70"/>
        <v>1069530.01</v>
      </c>
      <c r="QO44" s="603">
        <f t="shared" si="70"/>
        <v>18339113.050000001</v>
      </c>
      <c r="QP44" s="603">
        <f t="shared" si="70"/>
        <v>26374829.189999998</v>
      </c>
      <c r="QQ44" s="603">
        <f t="shared" si="70"/>
        <v>2352733.5999999996</v>
      </c>
      <c r="QR44" s="603">
        <f t="shared" si="70"/>
        <v>634253.75</v>
      </c>
      <c r="QS44" s="603">
        <f t="shared" si="70"/>
        <v>751825.3</v>
      </c>
      <c r="QT44" s="603">
        <f t="shared" si="70"/>
        <v>791690.07</v>
      </c>
      <c r="QU44" s="603">
        <f t="shared" si="70"/>
        <v>986780.33000000007</v>
      </c>
      <c r="QV44" s="603">
        <f t="shared" si="70"/>
        <v>155458136.37</v>
      </c>
      <c r="QW44" s="603">
        <f t="shared" si="70"/>
        <v>1078922.75</v>
      </c>
      <c r="QX44" s="603">
        <f t="shared" si="70"/>
        <v>10994918.01</v>
      </c>
      <c r="QY44" s="603">
        <f t="shared" si="70"/>
        <v>1455900.1</v>
      </c>
      <c r="QZ44" s="603">
        <f t="shared" si="70"/>
        <v>2535529.2200000007</v>
      </c>
      <c r="RA44" s="603">
        <f t="shared" si="70"/>
        <v>10650360.689999999</v>
      </c>
      <c r="RB44" s="603">
        <f t="shared" si="70"/>
        <v>1382805.02</v>
      </c>
      <c r="RC44" s="603">
        <f t="shared" si="70"/>
        <v>7855255.6400000006</v>
      </c>
      <c r="RD44" s="603">
        <f t="shared" si="70"/>
        <v>11834813.160000002</v>
      </c>
      <c r="RE44" s="603">
        <f t="shared" si="70"/>
        <v>2078395.6099999996</v>
      </c>
      <c r="RF44" s="603">
        <f t="shared" si="70"/>
        <v>1567141.24</v>
      </c>
      <c r="RG44" s="603">
        <f t="shared" si="70"/>
        <v>1293546</v>
      </c>
      <c r="RH44" s="603">
        <f t="shared" si="70"/>
        <v>939475.3</v>
      </c>
      <c r="RI44" s="603">
        <f t="shared" si="70"/>
        <v>170587976.28</v>
      </c>
      <c r="RJ44" s="603">
        <f t="shared" si="70"/>
        <v>13347244.91</v>
      </c>
      <c r="RK44" s="603">
        <f t="shared" si="70"/>
        <v>4723672.9499999993</v>
      </c>
      <c r="RL44" s="603">
        <f t="shared" si="70"/>
        <v>6187319.9500000002</v>
      </c>
      <c r="RM44" s="603">
        <f t="shared" si="70"/>
        <v>4312673.5799999991</v>
      </c>
      <c r="RN44" s="603">
        <f t="shared" si="70"/>
        <v>7806965.21</v>
      </c>
      <c r="RO44" s="603">
        <f t="shared" si="70"/>
        <v>23989854.79999999</v>
      </c>
      <c r="RP44" s="603">
        <f t="shared" si="70"/>
        <v>4546024.9799999995</v>
      </c>
      <c r="RQ44" s="603">
        <f t="shared" si="70"/>
        <v>4509471.8500000006</v>
      </c>
      <c r="RR44" s="603">
        <f t="shared" si="70"/>
        <v>9135963.2400000039</v>
      </c>
      <c r="RS44" s="603">
        <f t="shared" si="70"/>
        <v>14172797.74</v>
      </c>
      <c r="RT44" s="603">
        <f t="shared" si="70"/>
        <v>2111688</v>
      </c>
      <c r="RU44" s="603">
        <f t="shared" si="70"/>
        <v>3441863.3999999985</v>
      </c>
      <c r="RV44" s="603">
        <f t="shared" si="70"/>
        <v>5618400.2899999991</v>
      </c>
      <c r="RW44" s="603">
        <f t="shared" si="70"/>
        <v>986346.2</v>
      </c>
      <c r="RX44" s="603">
        <f t="shared" si="70"/>
        <v>2675155.4900000002</v>
      </c>
      <c r="RY44" s="603">
        <f t="shared" si="70"/>
        <v>2653787.34</v>
      </c>
      <c r="RZ44" s="603">
        <f t="shared" si="70"/>
        <v>1600194.69</v>
      </c>
      <c r="SA44" s="603">
        <f t="shared" si="70"/>
        <v>778450</v>
      </c>
      <c r="SB44" s="603">
        <f t="shared" si="70"/>
        <v>1790354.77</v>
      </c>
      <c r="SC44" s="603">
        <f t="shared" si="70"/>
        <v>92455597.820000008</v>
      </c>
      <c r="SD44" s="603">
        <f t="shared" si="70"/>
        <v>4305209.0799999982</v>
      </c>
      <c r="SE44" s="603">
        <f t="shared" si="70"/>
        <v>2346257.17</v>
      </c>
      <c r="SF44" s="603">
        <f t="shared" si="70"/>
        <v>5170077.91</v>
      </c>
      <c r="SG44" s="603">
        <f t="shared" si="70"/>
        <v>3137823.2600000002</v>
      </c>
      <c r="SH44" s="603">
        <f t="shared" si="70"/>
        <v>4847184.93</v>
      </c>
      <c r="SI44" s="603">
        <f t="shared" si="70"/>
        <v>3341335</v>
      </c>
      <c r="SJ44" s="603">
        <f t="shared" si="70"/>
        <v>13222230.850000001</v>
      </c>
      <c r="SK44" s="603">
        <f t="shared" si="70"/>
        <v>13416749.449999999</v>
      </c>
      <c r="SL44" s="603">
        <f t="shared" si="70"/>
        <v>33898216.490000002</v>
      </c>
      <c r="SM44" s="603">
        <f t="shared" si="70"/>
        <v>17269521</v>
      </c>
      <c r="SN44" s="603">
        <f t="shared" si="70"/>
        <v>1336028.5</v>
      </c>
      <c r="SO44" s="603">
        <f t="shared" si="70"/>
        <v>35261084.840000004</v>
      </c>
      <c r="SP44" s="603">
        <f t="shared" si="70"/>
        <v>4288139.3699999992</v>
      </c>
      <c r="SQ44" s="603">
        <f t="shared" si="70"/>
        <v>3099264.64</v>
      </c>
      <c r="SR44" s="603">
        <f t="shared" si="70"/>
        <v>7121978.2800000012</v>
      </c>
      <c r="SS44" s="603">
        <f t="shared" si="70"/>
        <v>3090872</v>
      </c>
      <c r="ST44" s="603">
        <f t="shared" si="70"/>
        <v>6293712.7500000009</v>
      </c>
      <c r="SU44" s="603">
        <f t="shared" si="70"/>
        <v>3898511.46</v>
      </c>
      <c r="SV44" s="603">
        <f t="shared" si="70"/>
        <v>2745350.7199999997</v>
      </c>
      <c r="SW44" s="603">
        <f t="shared" ref="SW44:VH44" si="71">SW42-SW43</f>
        <v>120805221.50999998</v>
      </c>
      <c r="SX44" s="603">
        <f t="shared" si="71"/>
        <v>2363612.02</v>
      </c>
      <c r="SY44" s="603">
        <f t="shared" si="71"/>
        <v>13023477.869999999</v>
      </c>
      <c r="SZ44" s="603">
        <f t="shared" si="71"/>
        <v>6202242.6199999992</v>
      </c>
      <c r="TA44" s="603">
        <f t="shared" si="71"/>
        <v>1696378.73</v>
      </c>
      <c r="TB44" s="603">
        <f t="shared" si="71"/>
        <v>2609370.8100000005</v>
      </c>
      <c r="TC44" s="603">
        <f t="shared" si="71"/>
        <v>11950423.41</v>
      </c>
      <c r="TD44" s="603">
        <f t="shared" si="71"/>
        <v>13469868.349999998</v>
      </c>
      <c r="TE44" s="603">
        <f t="shared" si="71"/>
        <v>1986025.5999999999</v>
      </c>
      <c r="TF44" s="603">
        <f t="shared" si="71"/>
        <v>2774454.57</v>
      </c>
      <c r="TG44" s="603">
        <f t="shared" si="71"/>
        <v>1936060.65</v>
      </c>
      <c r="TH44" s="603">
        <f t="shared" si="71"/>
        <v>11234475.199999999</v>
      </c>
      <c r="TI44" s="603">
        <f t="shared" si="71"/>
        <v>2268106.63</v>
      </c>
      <c r="TJ44" s="603">
        <f t="shared" si="71"/>
        <v>2284258.67</v>
      </c>
      <c r="TK44" s="603">
        <f t="shared" si="71"/>
        <v>168799063.57999998</v>
      </c>
      <c r="TL44" s="603">
        <f t="shared" si="71"/>
        <v>2943101.85</v>
      </c>
      <c r="TM44" s="603">
        <f t="shared" si="71"/>
        <v>1119202.01</v>
      </c>
      <c r="TN44" s="603">
        <f t="shared" si="71"/>
        <v>34732657.020000003</v>
      </c>
      <c r="TO44" s="603">
        <f t="shared" si="71"/>
        <v>17150840.25</v>
      </c>
      <c r="TP44" s="603">
        <f t="shared" si="71"/>
        <v>4989863.5199999996</v>
      </c>
      <c r="TQ44" s="603">
        <f t="shared" si="71"/>
        <v>1314394.5900000001</v>
      </c>
      <c r="TR44" s="603">
        <f t="shared" si="71"/>
        <v>40671753.43</v>
      </c>
      <c r="TS44" s="603">
        <f t="shared" si="71"/>
        <v>2632974.0200000005</v>
      </c>
      <c r="TT44" s="603">
        <f t="shared" si="71"/>
        <v>7503772.2699999996</v>
      </c>
      <c r="TU44" s="603">
        <f t="shared" si="71"/>
        <v>5428415.2700000005</v>
      </c>
      <c r="TV44" s="603">
        <f t="shared" si="71"/>
        <v>3039502.7300000004</v>
      </c>
      <c r="TW44" s="603">
        <f t="shared" si="71"/>
        <v>1769396.1099999999</v>
      </c>
      <c r="TX44" s="603">
        <f t="shared" si="71"/>
        <v>4239607.54</v>
      </c>
      <c r="TY44" s="603">
        <f t="shared" si="71"/>
        <v>4925774.0599999996</v>
      </c>
      <c r="TZ44" s="603">
        <f t="shared" si="71"/>
        <v>2930721.96</v>
      </c>
      <c r="UA44" s="603">
        <f t="shared" si="71"/>
        <v>48878700.200000003</v>
      </c>
      <c r="UB44" s="603">
        <f t="shared" si="71"/>
        <v>2611481.88</v>
      </c>
      <c r="UC44" s="603">
        <f t="shared" si="71"/>
        <v>142639141.16000003</v>
      </c>
      <c r="UD44" s="603">
        <f t="shared" si="71"/>
        <v>14009955.52</v>
      </c>
      <c r="UE44" s="603">
        <f t="shared" si="71"/>
        <v>2819222.29</v>
      </c>
      <c r="UF44" s="603">
        <f t="shared" si="71"/>
        <v>3191203.93</v>
      </c>
      <c r="UG44" s="603">
        <f t="shared" si="71"/>
        <v>73241846.389999986</v>
      </c>
      <c r="UH44" s="603">
        <f t="shared" si="71"/>
        <v>2684639.56</v>
      </c>
      <c r="UI44" s="603">
        <f t="shared" si="71"/>
        <v>1370169.87</v>
      </c>
      <c r="UJ44" s="603">
        <f t="shared" si="71"/>
        <v>1947164.36</v>
      </c>
      <c r="UK44" s="603">
        <f t="shared" si="71"/>
        <v>2394297</v>
      </c>
      <c r="UL44" s="603">
        <f t="shared" si="71"/>
        <v>78996806.150000006</v>
      </c>
      <c r="UM44" s="603">
        <f t="shared" si="71"/>
        <v>3683185.43</v>
      </c>
      <c r="UN44" s="603">
        <f t="shared" si="71"/>
        <v>2558775.9300000002</v>
      </c>
      <c r="UO44" s="603">
        <f t="shared" si="71"/>
        <v>6831729.3700000001</v>
      </c>
      <c r="UP44" s="603">
        <f t="shared" si="71"/>
        <v>2452261.04</v>
      </c>
      <c r="UQ44" s="603">
        <f t="shared" si="71"/>
        <v>2574201.65</v>
      </c>
      <c r="UR44" s="603">
        <f t="shared" si="71"/>
        <v>355035335.96000004</v>
      </c>
      <c r="US44" s="603">
        <f t="shared" si="71"/>
        <v>3792503</v>
      </c>
      <c r="UT44" s="603">
        <f t="shared" si="71"/>
        <v>3041304.5799999996</v>
      </c>
      <c r="UU44" s="603">
        <f t="shared" si="71"/>
        <v>30511813.720000003</v>
      </c>
      <c r="UV44" s="603">
        <f t="shared" si="71"/>
        <v>1996424.07</v>
      </c>
      <c r="UW44" s="603">
        <f t="shared" si="71"/>
        <v>3844383.29</v>
      </c>
      <c r="UX44" s="603">
        <f t="shared" si="71"/>
        <v>16520372.65</v>
      </c>
      <c r="UY44" s="603">
        <f t="shared" si="71"/>
        <v>1777454.65</v>
      </c>
      <c r="UZ44" s="603">
        <f t="shared" si="71"/>
        <v>2425157.5500000003</v>
      </c>
      <c r="VA44" s="603">
        <f t="shared" si="71"/>
        <v>2837154</v>
      </c>
      <c r="VB44" s="603">
        <f t="shared" si="71"/>
        <v>5243799.7300000004</v>
      </c>
      <c r="VC44" s="603">
        <f t="shared" si="71"/>
        <v>11703187.120000001</v>
      </c>
      <c r="VD44" s="603">
        <f t="shared" si="71"/>
        <v>8369107.4100000001</v>
      </c>
      <c r="VE44" s="603">
        <f t="shared" si="71"/>
        <v>10379884.68</v>
      </c>
      <c r="VF44" s="603">
        <f t="shared" si="71"/>
        <v>2781439.97</v>
      </c>
      <c r="VG44" s="603">
        <f t="shared" si="71"/>
        <v>2315510.5</v>
      </c>
      <c r="VH44" s="603">
        <f t="shared" si="71"/>
        <v>1063125.19</v>
      </c>
      <c r="VI44" s="603">
        <f t="shared" ref="VI44:XT44" si="72">VI42-VI43</f>
        <v>1824660.45</v>
      </c>
      <c r="VJ44" s="603">
        <f t="shared" si="72"/>
        <v>15188126.670000002</v>
      </c>
      <c r="VK44" s="603">
        <f t="shared" si="72"/>
        <v>1563346.94</v>
      </c>
      <c r="VL44" s="603">
        <f t="shared" si="72"/>
        <v>1468123.9000000001</v>
      </c>
      <c r="VM44" s="603">
        <f t="shared" si="72"/>
        <v>2230230.21</v>
      </c>
      <c r="VN44" s="603">
        <f t="shared" si="72"/>
        <v>79905182.739999995</v>
      </c>
      <c r="VO44" s="603">
        <f t="shared" si="72"/>
        <v>1620446.73</v>
      </c>
      <c r="VP44" s="603">
        <f t="shared" si="72"/>
        <v>2356031.7200000002</v>
      </c>
      <c r="VQ44" s="603">
        <f t="shared" si="72"/>
        <v>6542629.9900000002</v>
      </c>
      <c r="VR44" s="603">
        <f t="shared" si="72"/>
        <v>18114253.440000001</v>
      </c>
      <c r="VS44" s="603">
        <f t="shared" si="72"/>
        <v>8109788.5899999999</v>
      </c>
      <c r="VT44" s="603">
        <f t="shared" si="72"/>
        <v>6237198.5499999998</v>
      </c>
      <c r="VU44" s="603">
        <f t="shared" si="72"/>
        <v>3134732.0200000005</v>
      </c>
      <c r="VV44" s="603">
        <f t="shared" si="72"/>
        <v>7228810.21</v>
      </c>
      <c r="VW44" s="603">
        <f t="shared" si="72"/>
        <v>33930307.950000003</v>
      </c>
      <c r="VX44" s="603">
        <f t="shared" si="72"/>
        <v>4561442.92</v>
      </c>
      <c r="VY44" s="603">
        <f t="shared" si="72"/>
        <v>15517471.140000001</v>
      </c>
      <c r="VZ44" s="603">
        <f t="shared" si="72"/>
        <v>2472474.42</v>
      </c>
      <c r="WA44" s="603">
        <f t="shared" si="72"/>
        <v>1589536.78</v>
      </c>
      <c r="WB44" s="603">
        <f t="shared" si="72"/>
        <v>3142184.27</v>
      </c>
      <c r="WC44" s="603">
        <f t="shared" si="72"/>
        <v>514984047.76999992</v>
      </c>
      <c r="WD44" s="603">
        <f t="shared" si="72"/>
        <v>9368334.9499999993</v>
      </c>
      <c r="WE44" s="603">
        <f t="shared" si="72"/>
        <v>6105642.8899999997</v>
      </c>
      <c r="WF44" s="603">
        <f t="shared" si="72"/>
        <v>2692845.7599999979</v>
      </c>
      <c r="WG44" s="603">
        <f t="shared" si="72"/>
        <v>2800058.51</v>
      </c>
      <c r="WH44" s="603">
        <f t="shared" si="72"/>
        <v>4736893.78</v>
      </c>
      <c r="WI44" s="603">
        <f t="shared" si="72"/>
        <v>15663091.07</v>
      </c>
      <c r="WJ44" s="603">
        <f t="shared" si="72"/>
        <v>11016724</v>
      </c>
      <c r="WK44" s="603">
        <f t="shared" si="72"/>
        <v>4897007.1499999994</v>
      </c>
      <c r="WL44" s="603">
        <f t="shared" si="72"/>
        <v>9137436.8699999992</v>
      </c>
      <c r="WM44" s="603">
        <f t="shared" si="72"/>
        <v>4665071.72</v>
      </c>
      <c r="WN44" s="603">
        <f t="shared" si="72"/>
        <v>28000384.730000004</v>
      </c>
      <c r="WO44" s="603">
        <f t="shared" si="72"/>
        <v>4260649.7300000004</v>
      </c>
      <c r="WP44" s="603">
        <f t="shared" si="72"/>
        <v>8904792.25</v>
      </c>
      <c r="WQ44" s="603">
        <f t="shared" si="72"/>
        <v>37235919.380000003</v>
      </c>
      <c r="WR44" s="603">
        <f t="shared" si="72"/>
        <v>4416797.7200000007</v>
      </c>
      <c r="WS44" s="603">
        <f t="shared" si="72"/>
        <v>5846388.4399999995</v>
      </c>
      <c r="WT44" s="603">
        <f t="shared" si="72"/>
        <v>14793853.279999997</v>
      </c>
      <c r="WU44" s="603">
        <f t="shared" si="72"/>
        <v>2215939.15</v>
      </c>
      <c r="WV44" s="603">
        <f t="shared" si="72"/>
        <v>9717793.0999999996</v>
      </c>
      <c r="WW44" s="603">
        <f t="shared" si="72"/>
        <v>49567127.340000004</v>
      </c>
      <c r="WX44" s="603">
        <f t="shared" si="72"/>
        <v>4031888.75</v>
      </c>
      <c r="WY44" s="603">
        <f t="shared" si="72"/>
        <v>2968201.94</v>
      </c>
      <c r="WZ44" s="603">
        <f t="shared" si="72"/>
        <v>1682368</v>
      </c>
      <c r="XA44" s="603">
        <f t="shared" si="72"/>
        <v>3978709.6</v>
      </c>
      <c r="XB44" s="603">
        <f t="shared" si="72"/>
        <v>3875154.19</v>
      </c>
      <c r="XC44" s="603">
        <f t="shared" si="72"/>
        <v>2610291.3800000004</v>
      </c>
      <c r="XD44" s="603">
        <f t="shared" si="72"/>
        <v>1698971.9</v>
      </c>
      <c r="XE44" s="603">
        <f t="shared" si="72"/>
        <v>40720133.75</v>
      </c>
      <c r="XF44" s="603">
        <f t="shared" si="72"/>
        <v>1935407.4800000002</v>
      </c>
      <c r="XG44" s="603">
        <f t="shared" si="72"/>
        <v>2297458.08</v>
      </c>
      <c r="XH44" s="603">
        <f t="shared" si="72"/>
        <v>1438554.45</v>
      </c>
      <c r="XI44" s="603">
        <f t="shared" si="72"/>
        <v>1000528.75</v>
      </c>
      <c r="XJ44" s="603">
        <f t="shared" si="72"/>
        <v>185704065.09</v>
      </c>
      <c r="XK44" s="603">
        <f t="shared" si="72"/>
        <v>12264332.189999999</v>
      </c>
      <c r="XL44" s="603">
        <f t="shared" si="72"/>
        <v>8366737.1999999993</v>
      </c>
      <c r="XM44" s="603">
        <f t="shared" si="72"/>
        <v>39779413.609999999</v>
      </c>
      <c r="XN44" s="603">
        <f t="shared" si="72"/>
        <v>6851784.1699999999</v>
      </c>
      <c r="XO44" s="603">
        <f t="shared" si="72"/>
        <v>9015235.8499999996</v>
      </c>
      <c r="XP44" s="603">
        <f t="shared" si="72"/>
        <v>11573042.57</v>
      </c>
      <c r="XQ44" s="603">
        <f t="shared" si="72"/>
        <v>6711308.4299999997</v>
      </c>
      <c r="XR44" s="603">
        <f t="shared" si="72"/>
        <v>5092028.3</v>
      </c>
      <c r="XS44" s="603">
        <f t="shared" si="72"/>
        <v>16278645.24</v>
      </c>
      <c r="XT44" s="603">
        <f t="shared" si="72"/>
        <v>10640464.529999999</v>
      </c>
      <c r="XU44" s="603">
        <f t="shared" ref="XU44:AAF44" si="73">XU42-XU43</f>
        <v>3218607.6999999997</v>
      </c>
      <c r="XV44" s="603">
        <f t="shared" si="73"/>
        <v>2326733.92</v>
      </c>
      <c r="XW44" s="603">
        <f t="shared" si="73"/>
        <v>3668313.51</v>
      </c>
      <c r="XX44" s="603">
        <f t="shared" si="73"/>
        <v>3917038.99</v>
      </c>
      <c r="XY44" s="603">
        <f t="shared" si="73"/>
        <v>2315945.23</v>
      </c>
      <c r="XZ44" s="603">
        <f t="shared" si="73"/>
        <v>1956826.11</v>
      </c>
      <c r="YA44" s="603">
        <f t="shared" si="73"/>
        <v>1337923.5</v>
      </c>
      <c r="YB44" s="603">
        <f t="shared" si="73"/>
        <v>2525550.87</v>
      </c>
      <c r="YC44" s="603">
        <f t="shared" si="73"/>
        <v>2586992.63</v>
      </c>
      <c r="YD44" s="603">
        <f t="shared" si="73"/>
        <v>3141094.8</v>
      </c>
      <c r="YE44" s="603">
        <f t="shared" si="73"/>
        <v>2483837.58</v>
      </c>
      <c r="YF44" s="603">
        <f t="shared" si="73"/>
        <v>2548385.1</v>
      </c>
      <c r="YG44" s="603">
        <f t="shared" si="73"/>
        <v>171335621.51999995</v>
      </c>
      <c r="YH44" s="603">
        <f t="shared" si="73"/>
        <v>2382807.12</v>
      </c>
      <c r="YI44" s="603">
        <f t="shared" si="73"/>
        <v>10813929.139999999</v>
      </c>
      <c r="YJ44" s="603">
        <f t="shared" si="73"/>
        <v>2925393.95</v>
      </c>
      <c r="YK44" s="603">
        <f t="shared" si="73"/>
        <v>32720997.919999998</v>
      </c>
      <c r="YL44" s="603">
        <f t="shared" si="73"/>
        <v>6615897.6000000006</v>
      </c>
      <c r="YM44" s="603">
        <f t="shared" si="73"/>
        <v>8595191.6099999994</v>
      </c>
      <c r="YN44" s="603">
        <f t="shared" si="73"/>
        <v>1557334.8499999999</v>
      </c>
      <c r="YO44" s="603">
        <f t="shared" si="73"/>
        <v>14345984.58</v>
      </c>
      <c r="YP44" s="603">
        <f t="shared" si="73"/>
        <v>18143549.879999999</v>
      </c>
      <c r="YQ44" s="603">
        <f t="shared" si="73"/>
        <v>4391073.57</v>
      </c>
      <c r="YR44" s="603">
        <f t="shared" si="73"/>
        <v>3012117.64</v>
      </c>
      <c r="YS44" s="603">
        <f t="shared" si="73"/>
        <v>2082317.3499999999</v>
      </c>
      <c r="YT44" s="603">
        <f t="shared" si="73"/>
        <v>2065476.7500000002</v>
      </c>
      <c r="YU44" s="603">
        <f t="shared" si="73"/>
        <v>1142764.2300000002</v>
      </c>
      <c r="YV44" s="603">
        <f t="shared" si="73"/>
        <v>1667508.25</v>
      </c>
      <c r="YW44" s="603">
        <f t="shared" si="73"/>
        <v>1234104.01</v>
      </c>
      <c r="YX44" s="603">
        <f t="shared" si="73"/>
        <v>99880593.409999996</v>
      </c>
      <c r="YY44" s="603">
        <f t="shared" si="73"/>
        <v>6892878.7700000005</v>
      </c>
      <c r="YZ44" s="603">
        <f t="shared" si="73"/>
        <v>2309390.33</v>
      </c>
      <c r="ZA44" s="603">
        <f t="shared" si="73"/>
        <v>3482461.6899999995</v>
      </c>
      <c r="ZB44" s="603">
        <f t="shared" si="73"/>
        <v>4486942.34</v>
      </c>
      <c r="ZC44" s="603">
        <f t="shared" si="73"/>
        <v>2775277.2300000004</v>
      </c>
      <c r="ZD44" s="603">
        <f t="shared" si="73"/>
        <v>1040261.54</v>
      </c>
      <c r="ZE44" s="603">
        <f t="shared" si="73"/>
        <v>89422051.459999993</v>
      </c>
      <c r="ZF44" s="603">
        <f t="shared" si="73"/>
        <v>2126350.52</v>
      </c>
      <c r="ZG44" s="603">
        <f t="shared" si="73"/>
        <v>6337167.25</v>
      </c>
      <c r="ZH44" s="603">
        <f t="shared" si="73"/>
        <v>5772194.2999999998</v>
      </c>
      <c r="ZI44" s="603">
        <f t="shared" si="73"/>
        <v>4767701.2699999996</v>
      </c>
      <c r="ZJ44" s="603">
        <f t="shared" si="73"/>
        <v>4241304.42</v>
      </c>
      <c r="ZK44" s="603">
        <f t="shared" si="73"/>
        <v>836732.94</v>
      </c>
      <c r="ZL44" s="603">
        <f t="shared" si="73"/>
        <v>2477726.98</v>
      </c>
      <c r="ZM44" s="603">
        <f t="shared" si="73"/>
        <v>14755840.84</v>
      </c>
      <c r="ZN44" s="603">
        <f t="shared" si="73"/>
        <v>129929699.78999999</v>
      </c>
      <c r="ZO44" s="603">
        <f t="shared" si="73"/>
        <v>3260783.55</v>
      </c>
      <c r="ZP44" s="603">
        <f t="shared" si="73"/>
        <v>7803290.4199999999</v>
      </c>
      <c r="ZQ44" s="603">
        <f t="shared" si="73"/>
        <v>34425404.340000004</v>
      </c>
      <c r="ZR44" s="603">
        <f t="shared" si="73"/>
        <v>18644631.68</v>
      </c>
      <c r="ZS44" s="603">
        <f t="shared" si="73"/>
        <v>6427453.1699999999</v>
      </c>
      <c r="ZT44" s="603">
        <f t="shared" si="73"/>
        <v>3742228.1900000004</v>
      </c>
      <c r="ZU44" s="603">
        <f t="shared" si="73"/>
        <v>7051844.4999999991</v>
      </c>
      <c r="ZV44" s="603">
        <f t="shared" si="73"/>
        <v>6064029.5199999996</v>
      </c>
      <c r="ZW44" s="603">
        <f t="shared" si="73"/>
        <v>18401813.57</v>
      </c>
      <c r="ZX44" s="603">
        <f t="shared" si="73"/>
        <v>681390.2</v>
      </c>
      <c r="ZY44" s="603">
        <f t="shared" si="73"/>
        <v>9010611.9800000004</v>
      </c>
      <c r="ZZ44" s="603">
        <f t="shared" si="73"/>
        <v>1916330.6900000002</v>
      </c>
      <c r="AAA44" s="603">
        <f t="shared" si="73"/>
        <v>5813202.3599999994</v>
      </c>
      <c r="AAB44" s="603">
        <f t="shared" si="73"/>
        <v>2717844.4800000004</v>
      </c>
      <c r="AAC44" s="603">
        <f t="shared" si="73"/>
        <v>1376604.2799999998</v>
      </c>
      <c r="AAD44" s="603">
        <f t="shared" si="73"/>
        <v>4587752.6800000016</v>
      </c>
      <c r="AAE44" s="603">
        <f t="shared" si="73"/>
        <v>1460284.21</v>
      </c>
      <c r="AAF44" s="603">
        <f t="shared" si="73"/>
        <v>2384376.3500000024</v>
      </c>
      <c r="AAG44" s="603">
        <f t="shared" ref="AAG44:ACR44" si="74">AAG42-AAG43</f>
        <v>1459722.69</v>
      </c>
      <c r="AAH44" s="603">
        <f t="shared" si="74"/>
        <v>776998.98</v>
      </c>
      <c r="AAI44" s="603">
        <f t="shared" si="74"/>
        <v>319477.85999999987</v>
      </c>
      <c r="AAJ44" s="603">
        <f t="shared" si="74"/>
        <v>62862994.489999987</v>
      </c>
      <c r="AAK44" s="603">
        <f t="shared" si="74"/>
        <v>3680436.1599999997</v>
      </c>
      <c r="AAL44" s="603">
        <f t="shared" si="74"/>
        <v>3622967.0800000005</v>
      </c>
      <c r="AAM44" s="603">
        <f t="shared" si="74"/>
        <v>4396415.2799999993</v>
      </c>
      <c r="AAN44" s="603">
        <f t="shared" si="74"/>
        <v>2960857.5700000003</v>
      </c>
      <c r="AAO44" s="603">
        <f t="shared" si="74"/>
        <v>5187316.84</v>
      </c>
      <c r="AAP44" s="603">
        <f t="shared" si="74"/>
        <v>1897688.2499999998</v>
      </c>
      <c r="AAQ44" s="603">
        <f t="shared" si="74"/>
        <v>414790551.81</v>
      </c>
      <c r="AAR44" s="603">
        <f t="shared" si="74"/>
        <v>6291083.1099999994</v>
      </c>
      <c r="AAS44" s="603">
        <f t="shared" si="74"/>
        <v>6478642.1699999999</v>
      </c>
      <c r="AAT44" s="603">
        <f t="shared" si="74"/>
        <v>13543412.92</v>
      </c>
      <c r="AAU44" s="603">
        <f t="shared" si="74"/>
        <v>12910174.9</v>
      </c>
      <c r="AAV44" s="603">
        <f t="shared" si="74"/>
        <v>4724185.1000000006</v>
      </c>
      <c r="AAW44" s="603">
        <f t="shared" si="74"/>
        <v>6217014.4500000002</v>
      </c>
      <c r="AAX44" s="603">
        <f t="shared" si="74"/>
        <v>7769395.9800000004</v>
      </c>
      <c r="AAY44" s="603">
        <f t="shared" si="74"/>
        <v>32925982.420000002</v>
      </c>
      <c r="AAZ44" s="603">
        <f t="shared" si="74"/>
        <v>2135760.4400000004</v>
      </c>
      <c r="ABA44" s="603">
        <f t="shared" si="74"/>
        <v>10461384.689999999</v>
      </c>
      <c r="ABB44" s="603">
        <f t="shared" si="74"/>
        <v>47444951.039999999</v>
      </c>
      <c r="ABC44" s="603">
        <f t="shared" si="74"/>
        <v>19080843.73</v>
      </c>
      <c r="ABD44" s="603">
        <f t="shared" si="74"/>
        <v>2158659.9000000004</v>
      </c>
      <c r="ABE44" s="603">
        <f t="shared" si="74"/>
        <v>3297412.01</v>
      </c>
      <c r="ABF44" s="603">
        <f t="shared" si="74"/>
        <v>3824557.04</v>
      </c>
      <c r="ABG44" s="603">
        <f t="shared" si="74"/>
        <v>1491008.75</v>
      </c>
      <c r="ABH44" s="603">
        <f t="shared" si="74"/>
        <v>3773635.15</v>
      </c>
      <c r="ABI44" s="603">
        <f t="shared" si="74"/>
        <v>1543410.3399999999</v>
      </c>
      <c r="ABJ44" s="603">
        <f t="shared" si="74"/>
        <v>46275261.880000003</v>
      </c>
      <c r="ABK44" s="603">
        <f t="shared" si="74"/>
        <v>31987043.900000006</v>
      </c>
      <c r="ABL44" s="603">
        <f t="shared" si="74"/>
        <v>3101738.5100000002</v>
      </c>
      <c r="ABM44" s="603">
        <f t="shared" si="74"/>
        <v>1888864.3000000007</v>
      </c>
      <c r="ABN44" s="603">
        <f t="shared" si="74"/>
        <v>2375243.39</v>
      </c>
      <c r="ABO44" s="603">
        <f t="shared" si="74"/>
        <v>1554632.76</v>
      </c>
      <c r="ABP44" s="603">
        <f t="shared" si="74"/>
        <v>1586278.37</v>
      </c>
      <c r="ABQ44" s="603">
        <f t="shared" si="74"/>
        <v>135834109.74999997</v>
      </c>
      <c r="ABR44" s="603">
        <f t="shared" si="74"/>
        <v>5386212.2400000021</v>
      </c>
      <c r="ABS44" s="603">
        <f t="shared" si="74"/>
        <v>3389428.4200000018</v>
      </c>
      <c r="ABT44" s="603">
        <f t="shared" si="74"/>
        <v>13562688.41</v>
      </c>
      <c r="ABU44" s="603">
        <f t="shared" si="74"/>
        <v>7200979.4499999993</v>
      </c>
      <c r="ABV44" s="603">
        <f t="shared" si="74"/>
        <v>4983993.0799999982</v>
      </c>
      <c r="ABW44" s="603">
        <f t="shared" si="74"/>
        <v>3922942.1399999969</v>
      </c>
      <c r="ABX44" s="603">
        <f t="shared" si="74"/>
        <v>8529203.0999999996</v>
      </c>
      <c r="ABY44" s="603">
        <f t="shared" si="74"/>
        <v>5720701.5599999996</v>
      </c>
      <c r="ABZ44" s="603">
        <f t="shared" si="74"/>
        <v>127899301.32000002</v>
      </c>
      <c r="ACA44" s="603">
        <f t="shared" si="74"/>
        <v>2894892.41</v>
      </c>
      <c r="ACB44" s="603">
        <f t="shared" si="74"/>
        <v>17912968.829999998</v>
      </c>
      <c r="ACC44" s="603">
        <f t="shared" si="74"/>
        <v>3116523.6799999997</v>
      </c>
      <c r="ACD44" s="603">
        <f t="shared" si="74"/>
        <v>3435362.01</v>
      </c>
      <c r="ACE44" s="603">
        <f t="shared" si="74"/>
        <v>35789479.439999998</v>
      </c>
      <c r="ACF44" s="603">
        <f t="shared" si="74"/>
        <v>2295534.7799999993</v>
      </c>
      <c r="ACG44" s="603">
        <f t="shared" si="74"/>
        <v>4934086.2399999984</v>
      </c>
      <c r="ACH44" s="603">
        <f t="shared" si="74"/>
        <v>1976108.07</v>
      </c>
      <c r="ACI44" s="603">
        <f t="shared" si="74"/>
        <v>9780294.0399999991</v>
      </c>
      <c r="ACJ44" s="603">
        <f t="shared" si="74"/>
        <v>2640569.27</v>
      </c>
      <c r="ACK44" s="603">
        <f t="shared" si="74"/>
        <v>190414543.18000001</v>
      </c>
      <c r="ACL44" s="603">
        <f t="shared" si="74"/>
        <v>3301712.5599999996</v>
      </c>
      <c r="ACM44" s="603">
        <f t="shared" si="74"/>
        <v>5978325.9500000002</v>
      </c>
      <c r="ACN44" s="603">
        <f t="shared" si="74"/>
        <v>7877832.4699999997</v>
      </c>
      <c r="ACO44" s="603">
        <f t="shared" si="74"/>
        <v>1655481.8599999999</v>
      </c>
      <c r="ACP44" s="603">
        <f t="shared" si="74"/>
        <v>6560190.4100000001</v>
      </c>
      <c r="ACQ44" s="603">
        <f t="shared" si="74"/>
        <v>6225344.5800000019</v>
      </c>
      <c r="ACR44" s="603">
        <f t="shared" si="74"/>
        <v>52536029.689999998</v>
      </c>
      <c r="ACS44" s="603">
        <f t="shared" ref="ACS44:AFD44" si="75">ACS42-ACS43</f>
        <v>62893373.68</v>
      </c>
      <c r="ACT44" s="603">
        <f t="shared" si="75"/>
        <v>3850481.2500000005</v>
      </c>
      <c r="ACU44" s="603">
        <f t="shared" si="75"/>
        <v>5972562.4100000039</v>
      </c>
      <c r="ACV44" s="603">
        <f t="shared" si="75"/>
        <v>8561319.4299999997</v>
      </c>
      <c r="ACW44" s="603">
        <f t="shared" si="75"/>
        <v>4771929.0600000005</v>
      </c>
      <c r="ACX44" s="603">
        <f t="shared" si="75"/>
        <v>62099553.299999997</v>
      </c>
      <c r="ACY44" s="603">
        <f t="shared" si="75"/>
        <v>7562262.96</v>
      </c>
      <c r="ACZ44" s="603">
        <f t="shared" si="75"/>
        <v>6115771.5699999994</v>
      </c>
      <c r="ADA44" s="603">
        <f t="shared" si="75"/>
        <v>2577313.8200000003</v>
      </c>
      <c r="ADB44" s="603">
        <f t="shared" si="75"/>
        <v>1870948.95</v>
      </c>
      <c r="ADC44" s="603">
        <f t="shared" si="75"/>
        <v>3467164.15</v>
      </c>
      <c r="ADD44" s="603">
        <f t="shared" si="75"/>
        <v>1555362.01</v>
      </c>
      <c r="ADE44" s="603">
        <f t="shared" si="75"/>
        <v>1988859.8299999982</v>
      </c>
      <c r="ADF44" s="603">
        <f t="shared" si="75"/>
        <v>2906568.77</v>
      </c>
      <c r="ADG44" s="603">
        <f t="shared" si="75"/>
        <v>3223341.5300000003</v>
      </c>
      <c r="ADH44" s="603">
        <f t="shared" si="75"/>
        <v>50925750.25</v>
      </c>
      <c r="ADI44" s="603">
        <f t="shared" si="75"/>
        <v>44041383</v>
      </c>
      <c r="ADJ44" s="603">
        <f t="shared" si="75"/>
        <v>1613215</v>
      </c>
      <c r="ADK44" s="603">
        <f t="shared" si="75"/>
        <v>2268449.7200000002</v>
      </c>
      <c r="ADL44" s="603">
        <f t="shared" si="75"/>
        <v>7924008.5599999987</v>
      </c>
      <c r="ADM44" s="603">
        <f t="shared" si="75"/>
        <v>943886.81</v>
      </c>
      <c r="ADN44" s="603">
        <f t="shared" si="75"/>
        <v>2694094.16</v>
      </c>
      <c r="ADO44" s="603">
        <f t="shared" si="75"/>
        <v>5179195.87</v>
      </c>
      <c r="ADP44" s="603">
        <f t="shared" si="75"/>
        <v>4932755.0500000026</v>
      </c>
      <c r="ADQ44" s="603">
        <f t="shared" si="75"/>
        <v>404082332.52999985</v>
      </c>
      <c r="ADR44" s="603">
        <f t="shared" si="75"/>
        <v>77835048.230000004</v>
      </c>
      <c r="ADS44" s="603">
        <f t="shared" si="75"/>
        <v>29391472.259999998</v>
      </c>
      <c r="ADT44" s="603">
        <f t="shared" si="75"/>
        <v>20213792.850000001</v>
      </c>
      <c r="ADU44" s="603">
        <f t="shared" si="75"/>
        <v>62848932.620000005</v>
      </c>
      <c r="ADV44" s="603">
        <f t="shared" si="75"/>
        <v>1303468.05</v>
      </c>
      <c r="ADW44" s="603">
        <f t="shared" si="75"/>
        <v>1731667.129999999</v>
      </c>
      <c r="ADX44" s="603">
        <f t="shared" si="75"/>
        <v>5964440.0400000028</v>
      </c>
      <c r="ADY44" s="603">
        <f t="shared" si="75"/>
        <v>2148807.9300000002</v>
      </c>
      <c r="ADZ44" s="603">
        <f t="shared" si="75"/>
        <v>11687938.58</v>
      </c>
      <c r="AEA44" s="603">
        <f t="shared" si="75"/>
        <v>383194689.12</v>
      </c>
      <c r="AEB44" s="603">
        <f t="shared" si="75"/>
        <v>94287846.26000002</v>
      </c>
      <c r="AEC44" s="603">
        <f t="shared" si="75"/>
        <v>36550169.740000002</v>
      </c>
      <c r="AED44" s="603">
        <f t="shared" si="75"/>
        <v>4914657.9300000006</v>
      </c>
      <c r="AEE44" s="603">
        <f t="shared" si="75"/>
        <v>30054270.040000003</v>
      </c>
      <c r="AEF44" s="603">
        <f t="shared" si="75"/>
        <v>20742493.529999997</v>
      </c>
      <c r="AEG44" s="603">
        <f t="shared" si="75"/>
        <v>4900407.4200000009</v>
      </c>
      <c r="AEH44" s="603">
        <f t="shared" si="75"/>
        <v>8094240.2200000007</v>
      </c>
      <c r="AEI44" s="603">
        <f t="shared" si="75"/>
        <v>6763711.2999999998</v>
      </c>
      <c r="AEJ44" s="603">
        <f t="shared" si="75"/>
        <v>3417921.16</v>
      </c>
      <c r="AEK44" s="603">
        <f t="shared" si="75"/>
        <v>7408193.8199999966</v>
      </c>
      <c r="AEL44" s="603">
        <f t="shared" si="75"/>
        <v>11787748.629999999</v>
      </c>
      <c r="AEM44" s="603">
        <f t="shared" si="75"/>
        <v>6610421.0399999954</v>
      </c>
      <c r="AEN44" s="603">
        <f t="shared" si="75"/>
        <v>8019726.5599999987</v>
      </c>
      <c r="AEO44" s="603">
        <f t="shared" si="75"/>
        <v>7812610.3100000005</v>
      </c>
      <c r="AEP44" s="603">
        <f t="shared" si="75"/>
        <v>18806032.469999999</v>
      </c>
      <c r="AEQ44" s="603">
        <f t="shared" si="75"/>
        <v>3565304.41</v>
      </c>
      <c r="AER44" s="603">
        <f t="shared" si="75"/>
        <v>27572367.149999995</v>
      </c>
      <c r="AES44" s="603">
        <f t="shared" si="75"/>
        <v>3674946.45</v>
      </c>
      <c r="AET44" s="603">
        <f t="shared" si="75"/>
        <v>22327643.690000001</v>
      </c>
      <c r="AEU44" s="603">
        <f t="shared" si="75"/>
        <v>145079517.28999999</v>
      </c>
      <c r="AEV44" s="603">
        <f t="shared" si="75"/>
        <v>10542398.17</v>
      </c>
      <c r="AEW44" s="603">
        <f t="shared" si="75"/>
        <v>5895180.0300000003</v>
      </c>
      <c r="AEX44" s="603">
        <f t="shared" si="75"/>
        <v>4313178.46</v>
      </c>
      <c r="AEY44" s="603">
        <f t="shared" si="75"/>
        <v>3465309.8</v>
      </c>
      <c r="AEZ44" s="603">
        <f t="shared" si="75"/>
        <v>29195304.279999994</v>
      </c>
      <c r="AFA44" s="603">
        <f t="shared" si="75"/>
        <v>2282258.2199999997</v>
      </c>
      <c r="AFB44" s="603">
        <f t="shared" si="75"/>
        <v>3689744.26</v>
      </c>
      <c r="AFC44" s="603">
        <f t="shared" si="75"/>
        <v>3400441.2</v>
      </c>
      <c r="AFD44" s="603">
        <f t="shared" si="75"/>
        <v>1374676.74</v>
      </c>
      <c r="AFE44" s="603">
        <f t="shared" ref="AFE44:AHP44" si="76">AFE42-AFE43</f>
        <v>66033455.599999994</v>
      </c>
      <c r="AFF44" s="603">
        <f t="shared" si="76"/>
        <v>29582809.909999996</v>
      </c>
      <c r="AFG44" s="603">
        <f t="shared" si="76"/>
        <v>3275443.0700000003</v>
      </c>
      <c r="AFH44" s="603">
        <f t="shared" si="76"/>
        <v>3659635.5</v>
      </c>
      <c r="AFI44" s="603">
        <f t="shared" si="76"/>
        <v>6925862.9500000011</v>
      </c>
      <c r="AFJ44" s="603">
        <f t="shared" si="76"/>
        <v>2308705.48</v>
      </c>
      <c r="AFK44" s="603">
        <f t="shared" si="76"/>
        <v>1225451</v>
      </c>
      <c r="AFL44" s="603">
        <f t="shared" si="76"/>
        <v>1291944.29</v>
      </c>
      <c r="AFM44" s="603">
        <f t="shared" si="76"/>
        <v>1197298.8</v>
      </c>
      <c r="AFN44" s="603">
        <f t="shared" si="76"/>
        <v>1118826.8399999996</v>
      </c>
      <c r="AFO44" s="603">
        <f t="shared" si="76"/>
        <v>3667915.3800000004</v>
      </c>
      <c r="AFP44" s="603">
        <f t="shared" si="76"/>
        <v>2615960</v>
      </c>
      <c r="AFQ44" s="603">
        <f t="shared" si="76"/>
        <v>3145950.49</v>
      </c>
      <c r="AFR44" s="603">
        <f t="shared" si="76"/>
        <v>53654054.200000003</v>
      </c>
      <c r="AFS44" s="603">
        <f t="shared" si="76"/>
        <v>6131120.5300000003</v>
      </c>
      <c r="AFT44" s="603">
        <f t="shared" si="76"/>
        <v>4105308.6900000004</v>
      </c>
      <c r="AFU44" s="603">
        <f t="shared" si="76"/>
        <v>1835679.07</v>
      </c>
      <c r="AFV44" s="603">
        <f t="shared" si="76"/>
        <v>1949200.26</v>
      </c>
      <c r="AFW44" s="603">
        <f t="shared" si="76"/>
        <v>1094684.3999999999</v>
      </c>
      <c r="AFX44" s="603">
        <f t="shared" si="76"/>
        <v>625506</v>
      </c>
      <c r="AFY44" s="603">
        <f t="shared" si="76"/>
        <v>5603049.7599999998</v>
      </c>
      <c r="AFZ44" s="603">
        <f t="shared" si="76"/>
        <v>2819289.86</v>
      </c>
      <c r="AGA44" s="603">
        <f t="shared" si="76"/>
        <v>910037.87999999989</v>
      </c>
      <c r="AGB44" s="603">
        <f t="shared" si="76"/>
        <v>8179205.5600000005</v>
      </c>
      <c r="AGC44" s="603">
        <f t="shared" si="76"/>
        <v>617923.56000000006</v>
      </c>
      <c r="AGD44" s="603">
        <f t="shared" si="76"/>
        <v>155097249.63</v>
      </c>
      <c r="AGE44" s="603">
        <f t="shared" si="76"/>
        <v>1816816.7</v>
      </c>
      <c r="AGF44" s="603">
        <f t="shared" si="76"/>
        <v>3540067.3200000003</v>
      </c>
      <c r="AGG44" s="603">
        <f t="shared" si="76"/>
        <v>2151310.8200000003</v>
      </c>
      <c r="AGH44" s="603">
        <f t="shared" si="76"/>
        <v>12309415.75</v>
      </c>
      <c r="AGI44" s="603">
        <f t="shared" si="76"/>
        <v>2798982.9400000004</v>
      </c>
      <c r="AGJ44" s="603">
        <f t="shared" si="76"/>
        <v>1866619.8800000001</v>
      </c>
      <c r="AGK44" s="603">
        <f t="shared" si="76"/>
        <v>4839216.01</v>
      </c>
      <c r="AGL44" s="603">
        <f t="shared" si="76"/>
        <v>1618176.08</v>
      </c>
      <c r="AGM44" s="603">
        <f t="shared" si="76"/>
        <v>2629470.21</v>
      </c>
      <c r="AGN44" s="603">
        <f t="shared" si="76"/>
        <v>2013026.3800000001</v>
      </c>
      <c r="AGO44" s="603">
        <f t="shared" si="76"/>
        <v>91735543.350000009</v>
      </c>
      <c r="AGP44" s="603">
        <f t="shared" si="76"/>
        <v>20471870.34</v>
      </c>
      <c r="AGQ44" s="603">
        <f t="shared" si="76"/>
        <v>2431328.0399999996</v>
      </c>
      <c r="AGR44" s="603">
        <f t="shared" si="76"/>
        <v>1322307.67</v>
      </c>
      <c r="AGS44" s="603">
        <f t="shared" si="76"/>
        <v>8045394.75</v>
      </c>
      <c r="AGT44" s="603">
        <f t="shared" si="76"/>
        <v>3585970.9000000004</v>
      </c>
      <c r="AGU44" s="603">
        <f t="shared" si="76"/>
        <v>353611.54000000004</v>
      </c>
      <c r="AGV44" s="603">
        <f t="shared" si="76"/>
        <v>646129.6</v>
      </c>
      <c r="AGW44" s="603">
        <f t="shared" si="76"/>
        <v>201991347.25</v>
      </c>
      <c r="AGX44" s="603">
        <f t="shared" si="76"/>
        <v>140705778.09</v>
      </c>
      <c r="AGY44" s="603">
        <f t="shared" si="76"/>
        <v>5237134.04</v>
      </c>
      <c r="AGZ44" s="603">
        <f t="shared" si="76"/>
        <v>5261636.8500000006</v>
      </c>
      <c r="AHA44" s="603">
        <f t="shared" si="76"/>
        <v>16323999.629999999</v>
      </c>
      <c r="AHB44" s="603">
        <f t="shared" si="76"/>
        <v>7271085.3199999994</v>
      </c>
      <c r="AHC44" s="603">
        <f t="shared" si="76"/>
        <v>3300928.87</v>
      </c>
      <c r="AHD44" s="603">
        <f t="shared" si="76"/>
        <v>5590911</v>
      </c>
      <c r="AHE44" s="603">
        <f t="shared" si="76"/>
        <v>1448850.7400000002</v>
      </c>
      <c r="AHF44" s="603">
        <f t="shared" si="76"/>
        <v>7021547.7999999998</v>
      </c>
      <c r="AHG44" s="603">
        <f t="shared" si="76"/>
        <v>6584275.54</v>
      </c>
      <c r="AHH44" s="603">
        <f t="shared" si="76"/>
        <v>3286651.3900000006</v>
      </c>
      <c r="AHI44" s="603">
        <f t="shared" si="76"/>
        <v>3109186.4999999991</v>
      </c>
      <c r="AHJ44" s="603">
        <f t="shared" si="76"/>
        <v>3175047.4400000004</v>
      </c>
      <c r="AHK44" s="603">
        <f t="shared" si="76"/>
        <v>3139441.4901999999</v>
      </c>
      <c r="AHL44" s="603">
        <f t="shared" si="76"/>
        <v>7174554.7699999996</v>
      </c>
      <c r="AHM44" s="603">
        <f t="shared" si="76"/>
        <v>3603460.81</v>
      </c>
      <c r="AHN44" s="603">
        <f t="shared" si="76"/>
        <v>64998162.260000005</v>
      </c>
      <c r="AHO44" s="603">
        <f t="shared" si="76"/>
        <v>2193792.71</v>
      </c>
      <c r="AHP44" s="603">
        <f t="shared" si="76"/>
        <v>3844485.17</v>
      </c>
      <c r="AHQ44" s="603">
        <f t="shared" ref="AHQ44:AHV44" si="77">AHQ42-AHQ43</f>
        <v>1201512.1299999999</v>
      </c>
      <c r="AHR44" s="603">
        <f t="shared" si="77"/>
        <v>10984545.83</v>
      </c>
      <c r="AHS44" s="603">
        <f t="shared" si="77"/>
        <v>2697576.0700000003</v>
      </c>
      <c r="AHT44" s="603">
        <f t="shared" si="77"/>
        <v>2191466.7000000002</v>
      </c>
      <c r="AHU44" s="603">
        <f t="shared" si="77"/>
        <v>0</v>
      </c>
      <c r="AHV44" s="603">
        <f t="shared" si="77"/>
        <v>0</v>
      </c>
      <c r="AHW44" s="603">
        <f>SUM(D44:AHV44)</f>
        <v>21075632174.040222</v>
      </c>
    </row>
    <row r="45" spans="1:913" x14ac:dyDescent="0.6">
      <c r="AHW45" s="603">
        <f>AHW42-AHW43</f>
        <v>21075632174.040176</v>
      </c>
    </row>
    <row r="47" spans="1:913" x14ac:dyDescent="0.6">
      <c r="C47" s="604" t="s">
        <v>6210</v>
      </c>
    </row>
    <row r="48" spans="1:913" x14ac:dyDescent="0.6">
      <c r="B48" s="599"/>
      <c r="C48" s="599"/>
      <c r="D48" s="599" t="s">
        <v>2594</v>
      </c>
      <c r="E48" s="599" t="s">
        <v>2598</v>
      </c>
      <c r="F48" s="599" t="s">
        <v>2602</v>
      </c>
      <c r="G48" s="599" t="s">
        <v>2606</v>
      </c>
      <c r="H48" s="599" t="s">
        <v>2610</v>
      </c>
      <c r="I48" s="599" t="s">
        <v>2614</v>
      </c>
      <c r="J48" s="599" t="s">
        <v>2618</v>
      </c>
      <c r="K48" s="599" t="s">
        <v>2622</v>
      </c>
      <c r="L48" s="599" t="s">
        <v>2626</v>
      </c>
      <c r="M48" s="599" t="s">
        <v>2630</v>
      </c>
      <c r="N48" s="599" t="s">
        <v>2634</v>
      </c>
      <c r="O48" s="599" t="s">
        <v>2638</v>
      </c>
      <c r="P48" s="599" t="s">
        <v>2642</v>
      </c>
      <c r="Q48" s="599" t="s">
        <v>2646</v>
      </c>
      <c r="R48" s="599" t="s">
        <v>2650</v>
      </c>
      <c r="S48" s="599" t="s">
        <v>2654</v>
      </c>
      <c r="T48" s="599" t="s">
        <v>2658</v>
      </c>
      <c r="U48" s="599" t="s">
        <v>2662</v>
      </c>
      <c r="V48" s="599" t="s">
        <v>6473</v>
      </c>
      <c r="W48" s="599" t="s">
        <v>2278</v>
      </c>
      <c r="X48" s="599" t="s">
        <v>2286</v>
      </c>
      <c r="Y48" s="599" t="s">
        <v>2294</v>
      </c>
      <c r="Z48" s="599" t="s">
        <v>2301</v>
      </c>
      <c r="AA48" s="599" t="s">
        <v>2306</v>
      </c>
      <c r="AB48" s="599" t="s">
        <v>2310</v>
      </c>
      <c r="AC48" s="599" t="s">
        <v>2314</v>
      </c>
      <c r="AD48" s="599" t="s">
        <v>2318</v>
      </c>
      <c r="AE48" s="599" t="s">
        <v>2322</v>
      </c>
      <c r="AF48" s="599" t="s">
        <v>2326</v>
      </c>
      <c r="AG48" s="599" t="s">
        <v>2330</v>
      </c>
      <c r="AH48" s="599" t="s">
        <v>2335</v>
      </c>
      <c r="AI48" s="599" t="s">
        <v>2339</v>
      </c>
      <c r="AJ48" s="599" t="s">
        <v>2343</v>
      </c>
      <c r="AK48" s="599" t="s">
        <v>2347</v>
      </c>
      <c r="AL48" s="599" t="s">
        <v>2351</v>
      </c>
      <c r="AM48" s="599" t="s">
        <v>2355</v>
      </c>
      <c r="AN48" s="599" t="s">
        <v>2359</v>
      </c>
      <c r="AO48" s="599" t="s">
        <v>2363</v>
      </c>
      <c r="AP48" s="599" t="s">
        <v>2367</v>
      </c>
      <c r="AQ48" s="599" t="s">
        <v>2371</v>
      </c>
      <c r="AR48" s="599" t="s">
        <v>2375</v>
      </c>
      <c r="AS48" s="599" t="s">
        <v>2379</v>
      </c>
      <c r="AT48" s="599" t="s">
        <v>2383</v>
      </c>
      <c r="AU48" s="599" t="s">
        <v>2501</v>
      </c>
      <c r="AV48" s="599" t="s">
        <v>2504</v>
      </c>
      <c r="AW48" s="599" t="s">
        <v>2508</v>
      </c>
      <c r="AX48" s="599" t="s">
        <v>2512</v>
      </c>
      <c r="AY48" s="599" t="s">
        <v>2516</v>
      </c>
      <c r="AZ48" s="599" t="s">
        <v>2520</v>
      </c>
      <c r="BA48" s="599" t="s">
        <v>2524</v>
      </c>
      <c r="BB48" s="599" t="s">
        <v>2528</v>
      </c>
      <c r="BC48" s="599" t="s">
        <v>2532</v>
      </c>
      <c r="BD48" s="599" t="s">
        <v>2536</v>
      </c>
      <c r="BE48" s="599" t="s">
        <v>2540</v>
      </c>
      <c r="BF48" s="599" t="s">
        <v>2544</v>
      </c>
      <c r="BG48" s="599" t="s">
        <v>2548</v>
      </c>
      <c r="BH48" s="599" t="s">
        <v>2552</v>
      </c>
      <c r="BI48" s="599" t="s">
        <v>2556</v>
      </c>
      <c r="BJ48" s="599" t="s">
        <v>2559</v>
      </c>
      <c r="BK48" s="599" t="s">
        <v>2562</v>
      </c>
      <c r="BL48" s="599" t="s">
        <v>2566</v>
      </c>
      <c r="BM48" s="599" t="s">
        <v>2570</v>
      </c>
      <c r="BN48" s="599" t="s">
        <v>2574</v>
      </c>
      <c r="BO48" s="599" t="s">
        <v>2578</v>
      </c>
      <c r="BP48" s="599" t="s">
        <v>2582</v>
      </c>
      <c r="BQ48" s="599" t="s">
        <v>2586</v>
      </c>
      <c r="BR48" s="599" t="s">
        <v>2590</v>
      </c>
      <c r="BS48" s="599" t="s">
        <v>2470</v>
      </c>
      <c r="BT48" s="599" t="s">
        <v>2473</v>
      </c>
      <c r="BU48" s="599" t="s">
        <v>2477</v>
      </c>
      <c r="BV48" s="599" t="s">
        <v>2481</v>
      </c>
      <c r="BW48" s="599" t="s">
        <v>2485</v>
      </c>
      <c r="BX48" s="599" t="s">
        <v>2489</v>
      </c>
      <c r="BY48" s="599" t="s">
        <v>2493</v>
      </c>
      <c r="BZ48" s="599" t="s">
        <v>2497</v>
      </c>
      <c r="CA48" s="599" t="s">
        <v>2666</v>
      </c>
      <c r="CB48" s="599" t="s">
        <v>2670</v>
      </c>
      <c r="CC48" s="599" t="s">
        <v>2674</v>
      </c>
      <c r="CD48" s="599" t="s">
        <v>2678</v>
      </c>
      <c r="CE48" s="599" t="s">
        <v>2682</v>
      </c>
      <c r="CF48" s="599" t="s">
        <v>2686</v>
      </c>
      <c r="CG48" s="599" t="s">
        <v>2690</v>
      </c>
      <c r="CH48" s="599" t="s">
        <v>2419</v>
      </c>
      <c r="CI48" s="599" t="s">
        <v>2422</v>
      </c>
      <c r="CJ48" s="599" t="s">
        <v>2426</v>
      </c>
      <c r="CK48" s="599" t="s">
        <v>2430</v>
      </c>
      <c r="CL48" s="599" t="s">
        <v>2434</v>
      </c>
      <c r="CM48" s="599" t="s">
        <v>2438</v>
      </c>
      <c r="CN48" s="599" t="s">
        <v>2442</v>
      </c>
      <c r="CO48" s="599" t="s">
        <v>2446</v>
      </c>
      <c r="CP48" s="599" t="s">
        <v>2450</v>
      </c>
      <c r="CQ48" s="599" t="s">
        <v>2454</v>
      </c>
      <c r="CR48" s="599" t="s">
        <v>2458</v>
      </c>
      <c r="CS48" s="599" t="s">
        <v>2462</v>
      </c>
      <c r="CT48" s="599" t="s">
        <v>2466</v>
      </c>
      <c r="CU48" s="599" t="s">
        <v>2388</v>
      </c>
      <c r="CV48" s="599" t="s">
        <v>2391</v>
      </c>
      <c r="CW48" s="599" t="s">
        <v>2395</v>
      </c>
      <c r="CX48" s="599" t="s">
        <v>2399</v>
      </c>
      <c r="CY48" s="599" t="s">
        <v>2403</v>
      </c>
      <c r="CZ48" s="599" t="s">
        <v>2407</v>
      </c>
      <c r="DA48" s="599" t="s">
        <v>2411</v>
      </c>
      <c r="DB48" s="599" t="s">
        <v>2415</v>
      </c>
      <c r="DC48" s="599" t="s">
        <v>2729</v>
      </c>
      <c r="DD48" s="599" t="s">
        <v>2733</v>
      </c>
      <c r="DE48" s="599" t="s">
        <v>2737</v>
      </c>
      <c r="DF48" s="599" t="s">
        <v>2741</v>
      </c>
      <c r="DG48" s="599" t="s">
        <v>2745</v>
      </c>
      <c r="DH48" s="599" t="s">
        <v>2749</v>
      </c>
      <c r="DI48" s="599" t="s">
        <v>2753</v>
      </c>
      <c r="DJ48" s="599" t="s">
        <v>2757</v>
      </c>
      <c r="DK48" s="599" t="s">
        <v>2761</v>
      </c>
      <c r="DL48" s="599" t="s">
        <v>2800</v>
      </c>
      <c r="DM48" s="599" t="s">
        <v>2804</v>
      </c>
      <c r="DN48" s="599" t="s">
        <v>2808</v>
      </c>
      <c r="DO48" s="599" t="s">
        <v>2812</v>
      </c>
      <c r="DP48" s="599" t="s">
        <v>2816</v>
      </c>
      <c r="DQ48" s="599" t="s">
        <v>2820</v>
      </c>
      <c r="DR48" s="599" t="s">
        <v>2824</v>
      </c>
      <c r="DS48" s="599" t="s">
        <v>2828</v>
      </c>
      <c r="DT48" s="599" t="s">
        <v>2832</v>
      </c>
      <c r="DU48" s="599" t="s">
        <v>2836</v>
      </c>
      <c r="DV48" s="599" t="s">
        <v>2839</v>
      </c>
      <c r="DW48" s="599" t="s">
        <v>2843</v>
      </c>
      <c r="DX48" s="599" t="s">
        <v>2847</v>
      </c>
      <c r="DY48" s="599" t="s">
        <v>2851</v>
      </c>
      <c r="DZ48" s="599" t="s">
        <v>2855</v>
      </c>
      <c r="EA48" s="599" t="s">
        <v>2859</v>
      </c>
      <c r="EB48" s="599" t="s">
        <v>2863</v>
      </c>
      <c r="EC48" s="599" t="s">
        <v>2867</v>
      </c>
      <c r="ED48" s="599" t="s">
        <v>2871</v>
      </c>
      <c r="EE48" s="599" t="s">
        <v>2875</v>
      </c>
      <c r="EF48" s="599" t="s">
        <v>2765</v>
      </c>
      <c r="EG48" s="599" t="s">
        <v>2768</v>
      </c>
      <c r="EH48" s="599" t="s">
        <v>2772</v>
      </c>
      <c r="EI48" s="599" t="s">
        <v>2776</v>
      </c>
      <c r="EJ48" s="599" t="s">
        <v>2780</v>
      </c>
      <c r="EK48" s="599" t="s">
        <v>2784</v>
      </c>
      <c r="EL48" s="599" t="s">
        <v>2788</v>
      </c>
      <c r="EM48" s="599" t="s">
        <v>2792</v>
      </c>
      <c r="EN48" s="599" t="s">
        <v>2796</v>
      </c>
      <c r="EO48" s="599" t="s">
        <v>2694</v>
      </c>
      <c r="EP48" s="599" t="s">
        <v>2697</v>
      </c>
      <c r="EQ48" s="599" t="s">
        <v>2701</v>
      </c>
      <c r="ER48" s="599" t="s">
        <v>2705</v>
      </c>
      <c r="ES48" s="599" t="s">
        <v>2709</v>
      </c>
      <c r="ET48" s="599" t="s">
        <v>2713</v>
      </c>
      <c r="EU48" s="599" t="s">
        <v>2717</v>
      </c>
      <c r="EV48" s="599" t="s">
        <v>2721</v>
      </c>
      <c r="EW48" s="599" t="s">
        <v>2725</v>
      </c>
      <c r="EX48" s="599" t="s">
        <v>2996</v>
      </c>
      <c r="EY48" s="599" t="s">
        <v>2999</v>
      </c>
      <c r="EZ48" s="599" t="s">
        <v>3003</v>
      </c>
      <c r="FA48" s="599" t="s">
        <v>3007</v>
      </c>
      <c r="FB48" s="599" t="s">
        <v>3011</v>
      </c>
      <c r="FC48" s="599" t="s">
        <v>3015</v>
      </c>
      <c r="FD48" s="599" t="s">
        <v>3019</v>
      </c>
      <c r="FE48" s="599" t="s">
        <v>3023</v>
      </c>
      <c r="FF48" s="599" t="s">
        <v>3027</v>
      </c>
      <c r="FG48" s="599" t="s">
        <v>3031</v>
      </c>
      <c r="FH48" s="599" t="s">
        <v>3035</v>
      </c>
      <c r="FI48" s="599" t="s">
        <v>3039</v>
      </c>
      <c r="FJ48" s="599" t="s">
        <v>2879</v>
      </c>
      <c r="FK48" s="599" t="s">
        <v>2883</v>
      </c>
      <c r="FL48" s="599" t="s">
        <v>2887</v>
      </c>
      <c r="FM48" s="599" t="s">
        <v>2891</v>
      </c>
      <c r="FN48" s="599" t="s">
        <v>2895</v>
      </c>
      <c r="FO48" s="599" t="s">
        <v>2899</v>
      </c>
      <c r="FP48" s="599" t="s">
        <v>2903</v>
      </c>
      <c r="FQ48" s="599" t="s">
        <v>2906</v>
      </c>
      <c r="FR48" s="599" t="s">
        <v>2909</v>
      </c>
      <c r="FS48" s="599" t="s">
        <v>2913</v>
      </c>
      <c r="FT48" s="599" t="s">
        <v>2917</v>
      </c>
      <c r="FU48" s="599" t="s">
        <v>2921</v>
      </c>
      <c r="FV48" s="599" t="s">
        <v>2925</v>
      </c>
      <c r="FW48" s="599" t="s">
        <v>2929</v>
      </c>
      <c r="FX48" s="599" t="s">
        <v>2933</v>
      </c>
      <c r="FY48" s="599" t="s">
        <v>2937</v>
      </c>
      <c r="FZ48" s="599" t="s">
        <v>2941</v>
      </c>
      <c r="GA48" s="599" t="s">
        <v>2945</v>
      </c>
      <c r="GB48" s="599" t="s">
        <v>2949</v>
      </c>
      <c r="GC48" s="599" t="s">
        <v>2953</v>
      </c>
      <c r="GD48" s="599" t="s">
        <v>2957</v>
      </c>
      <c r="GE48" s="599" t="s">
        <v>2961</v>
      </c>
      <c r="GF48" s="599" t="s">
        <v>3042</v>
      </c>
      <c r="GG48" s="599" t="s">
        <v>3045</v>
      </c>
      <c r="GH48" s="599" t="s">
        <v>3049</v>
      </c>
      <c r="GI48" s="599" t="s">
        <v>3053</v>
      </c>
      <c r="GJ48" s="599" t="s">
        <v>3057</v>
      </c>
      <c r="GK48" s="599" t="s">
        <v>3061</v>
      </c>
      <c r="GL48" s="599" t="s">
        <v>3065</v>
      </c>
      <c r="GM48" s="599" t="s">
        <v>3069</v>
      </c>
      <c r="GN48" s="599" t="s">
        <v>3073</v>
      </c>
      <c r="GO48" s="599" t="s">
        <v>3077</v>
      </c>
      <c r="GP48" s="599" t="s">
        <v>3081</v>
      </c>
      <c r="GQ48" s="599" t="s">
        <v>3085</v>
      </c>
      <c r="GR48" s="599" t="s">
        <v>2965</v>
      </c>
      <c r="GS48" s="599" t="s">
        <v>2968</v>
      </c>
      <c r="GT48" s="599" t="s">
        <v>2972</v>
      </c>
      <c r="GU48" s="599" t="s">
        <v>2976</v>
      </c>
      <c r="GV48" s="599" t="s">
        <v>2980</v>
      </c>
      <c r="GW48" s="599" t="s">
        <v>2984</v>
      </c>
      <c r="GX48" s="599" t="s">
        <v>2988</v>
      </c>
      <c r="GY48" s="599" t="s">
        <v>2992</v>
      </c>
      <c r="GZ48" s="599" t="s">
        <v>3352</v>
      </c>
      <c r="HA48" s="599" t="s">
        <v>3355</v>
      </c>
      <c r="HB48" s="599" t="s">
        <v>3359</v>
      </c>
      <c r="HC48" s="599" t="s">
        <v>3363</v>
      </c>
      <c r="HD48" s="599" t="s">
        <v>3089</v>
      </c>
      <c r="HE48" s="599" t="s">
        <v>3093</v>
      </c>
      <c r="HF48" s="599" t="s">
        <v>3097</v>
      </c>
      <c r="HG48" s="599" t="s">
        <v>3101</v>
      </c>
      <c r="HH48" s="599" t="s">
        <v>3105</v>
      </c>
      <c r="HI48" s="599" t="s">
        <v>3109</v>
      </c>
      <c r="HJ48" s="599" t="s">
        <v>3113</v>
      </c>
      <c r="HK48" s="599" t="s">
        <v>6340</v>
      </c>
      <c r="HL48" s="599" t="s">
        <v>3117</v>
      </c>
      <c r="HM48" s="599" t="s">
        <v>3120</v>
      </c>
      <c r="HN48" s="599" t="s">
        <v>3124</v>
      </c>
      <c r="HO48" s="599" t="s">
        <v>3128</v>
      </c>
      <c r="HP48" s="599" t="s">
        <v>3132</v>
      </c>
      <c r="HQ48" s="599" t="s">
        <v>3136</v>
      </c>
      <c r="HR48" s="599" t="s">
        <v>3140</v>
      </c>
      <c r="HS48" s="599" t="s">
        <v>3144</v>
      </c>
      <c r="HT48" s="599" t="s">
        <v>3148</v>
      </c>
      <c r="HU48" s="599" t="s">
        <v>3151</v>
      </c>
      <c r="HV48" s="599" t="s">
        <v>3155</v>
      </c>
      <c r="HW48" s="599" t="s">
        <v>3159</v>
      </c>
      <c r="HX48" s="599" t="s">
        <v>3163</v>
      </c>
      <c r="HY48" s="599" t="s">
        <v>3167</v>
      </c>
      <c r="HZ48" s="599" t="s">
        <v>3171</v>
      </c>
      <c r="IA48" s="599" t="s">
        <v>3175</v>
      </c>
      <c r="IB48" s="599" t="s">
        <v>3179</v>
      </c>
      <c r="IC48" s="599" t="s">
        <v>3183</v>
      </c>
      <c r="ID48" s="599" t="s">
        <v>3187</v>
      </c>
      <c r="IE48" s="599" t="s">
        <v>3191</v>
      </c>
      <c r="IF48" s="599" t="s">
        <v>3195</v>
      </c>
      <c r="IG48" s="599" t="s">
        <v>3199</v>
      </c>
      <c r="IH48" s="599" t="s">
        <v>3203</v>
      </c>
      <c r="II48" s="599" t="s">
        <v>3207</v>
      </c>
      <c r="IJ48" s="599" t="s">
        <v>3238</v>
      </c>
      <c r="IK48" s="599" t="s">
        <v>3242</v>
      </c>
      <c r="IL48" s="599" t="s">
        <v>3246</v>
      </c>
      <c r="IM48" s="599" t="s">
        <v>3250</v>
      </c>
      <c r="IN48" s="599" t="s">
        <v>3254</v>
      </c>
      <c r="IO48" s="599" t="s">
        <v>3258</v>
      </c>
      <c r="IP48" s="599" t="s">
        <v>3262</v>
      </c>
      <c r="IQ48" s="599" t="s">
        <v>3266</v>
      </c>
      <c r="IR48" s="599" t="s">
        <v>3270</v>
      </c>
      <c r="IS48" s="599" t="s">
        <v>3274</v>
      </c>
      <c r="IT48" s="599" t="s">
        <v>3278</v>
      </c>
      <c r="IU48" s="599" t="s">
        <v>3305</v>
      </c>
      <c r="IV48" s="599" t="s">
        <v>3308</v>
      </c>
      <c r="IW48" s="599" t="s">
        <v>3312</v>
      </c>
      <c r="IX48" s="599" t="s">
        <v>3316</v>
      </c>
      <c r="IY48" s="599" t="s">
        <v>3320</v>
      </c>
      <c r="IZ48" s="599" t="s">
        <v>3324</v>
      </c>
      <c r="JA48" s="599" t="s">
        <v>3328</v>
      </c>
      <c r="JB48" s="599" t="s">
        <v>3332</v>
      </c>
      <c r="JC48" s="599" t="s">
        <v>3336</v>
      </c>
      <c r="JD48" s="599" t="s">
        <v>3340</v>
      </c>
      <c r="JE48" s="599" t="s">
        <v>3344</v>
      </c>
      <c r="JF48" s="599" t="s">
        <v>3348</v>
      </c>
      <c r="JG48" s="599" t="s">
        <v>3282</v>
      </c>
      <c r="JH48" s="599" t="s">
        <v>3285</v>
      </c>
      <c r="JI48" s="599" t="s">
        <v>3289</v>
      </c>
      <c r="JJ48" s="599" t="s">
        <v>3293</v>
      </c>
      <c r="JK48" s="599" t="s">
        <v>3297</v>
      </c>
      <c r="JL48" s="599" t="s">
        <v>3301</v>
      </c>
      <c r="JM48" s="599" t="s">
        <v>3211</v>
      </c>
      <c r="JN48" s="599" t="s">
        <v>3214</v>
      </c>
      <c r="JO48" s="599" t="s">
        <v>3218</v>
      </c>
      <c r="JP48" s="599" t="s">
        <v>3222</v>
      </c>
      <c r="JQ48" s="599" t="s">
        <v>3226</v>
      </c>
      <c r="JR48" s="599" t="s">
        <v>3230</v>
      </c>
      <c r="JS48" s="599" t="s">
        <v>3234</v>
      </c>
      <c r="JT48" s="599" t="s">
        <v>3410</v>
      </c>
      <c r="JU48" s="599" t="s">
        <v>3414</v>
      </c>
      <c r="JV48" s="599" t="s">
        <v>3418</v>
      </c>
      <c r="JW48" s="599" t="s">
        <v>3422</v>
      </c>
      <c r="JX48" s="599" t="s">
        <v>3426</v>
      </c>
      <c r="JY48" s="599" t="s">
        <v>3430</v>
      </c>
      <c r="JZ48" s="599" t="s">
        <v>3434</v>
      </c>
      <c r="KA48" s="599" t="s">
        <v>3438</v>
      </c>
      <c r="KB48" s="599" t="s">
        <v>3442</v>
      </c>
      <c r="KC48" s="599" t="s">
        <v>3446</v>
      </c>
      <c r="KD48" s="599" t="s">
        <v>3450</v>
      </c>
      <c r="KE48" s="599" t="s">
        <v>3454</v>
      </c>
      <c r="KF48" s="599" t="s">
        <v>3458</v>
      </c>
      <c r="KG48" s="599" t="s">
        <v>3462</v>
      </c>
      <c r="KH48" s="599" t="s">
        <v>3466</v>
      </c>
      <c r="KI48" s="599" t="s">
        <v>5903</v>
      </c>
      <c r="KJ48" s="599" t="s">
        <v>3510</v>
      </c>
      <c r="KK48" s="599" t="s">
        <v>3513</v>
      </c>
      <c r="KL48" s="599" t="s">
        <v>3517</v>
      </c>
      <c r="KM48" s="599" t="s">
        <v>3521</v>
      </c>
      <c r="KN48" s="599" t="s">
        <v>3525</v>
      </c>
      <c r="KO48" s="599" t="s">
        <v>3529</v>
      </c>
      <c r="KP48" s="599" t="s">
        <v>3533</v>
      </c>
      <c r="KQ48" s="599" t="s">
        <v>3537</v>
      </c>
      <c r="KR48" s="599" t="s">
        <v>3541</v>
      </c>
      <c r="KS48" s="599" t="s">
        <v>3596</v>
      </c>
      <c r="KT48" s="599" t="s">
        <v>3599</v>
      </c>
      <c r="KU48" s="599" t="s">
        <v>3603</v>
      </c>
      <c r="KV48" s="599" t="s">
        <v>3607</v>
      </c>
      <c r="KW48" s="599" t="s">
        <v>3611</v>
      </c>
      <c r="KX48" s="599" t="s">
        <v>3615</v>
      </c>
      <c r="KY48" s="599" t="s">
        <v>3619</v>
      </c>
      <c r="KZ48" s="599" t="s">
        <v>3623</v>
      </c>
      <c r="LA48" s="599" t="s">
        <v>3564</v>
      </c>
      <c r="LB48" s="599" t="s">
        <v>3568</v>
      </c>
      <c r="LC48" s="599" t="s">
        <v>3572</v>
      </c>
      <c r="LD48" s="599" t="s">
        <v>3576</v>
      </c>
      <c r="LE48" s="599" t="s">
        <v>3580</v>
      </c>
      <c r="LF48" s="599" t="s">
        <v>3584</v>
      </c>
      <c r="LG48" s="599" t="s">
        <v>3588</v>
      </c>
      <c r="LH48" s="599" t="s">
        <v>3592</v>
      </c>
      <c r="LI48" s="599" t="s">
        <v>3367</v>
      </c>
      <c r="LJ48" s="599" t="s">
        <v>3370</v>
      </c>
      <c r="LK48" s="599" t="s">
        <v>3374</v>
      </c>
      <c r="LL48" s="599" t="s">
        <v>3378</v>
      </c>
      <c r="LM48" s="599" t="s">
        <v>3382</v>
      </c>
      <c r="LN48" s="599" t="s">
        <v>3386</v>
      </c>
      <c r="LO48" s="599" t="s">
        <v>3390</v>
      </c>
      <c r="LP48" s="599" t="s">
        <v>3394</v>
      </c>
      <c r="LQ48" s="599" t="s">
        <v>3398</v>
      </c>
      <c r="LR48" s="599" t="s">
        <v>3402</v>
      </c>
      <c r="LS48" s="599" t="s">
        <v>3406</v>
      </c>
      <c r="LT48" s="599" t="s">
        <v>3552</v>
      </c>
      <c r="LU48" s="599" t="s">
        <v>3556</v>
      </c>
      <c r="LV48" s="599" t="s">
        <v>3560</v>
      </c>
      <c r="LW48" s="599" t="s">
        <v>3545</v>
      </c>
      <c r="LX48" s="599" t="s">
        <v>3548</v>
      </c>
      <c r="LY48" s="599" t="s">
        <v>3470</v>
      </c>
      <c r="LZ48" s="599" t="s">
        <v>3474</v>
      </c>
      <c r="MA48" s="599" t="s">
        <v>3478</v>
      </c>
      <c r="MB48" s="599" t="s">
        <v>3482</v>
      </c>
      <c r="MC48" s="599" t="s">
        <v>3486</v>
      </c>
      <c r="MD48" s="599" t="s">
        <v>3490</v>
      </c>
      <c r="ME48" s="599" t="s">
        <v>3494</v>
      </c>
      <c r="MF48" s="599" t="s">
        <v>3498</v>
      </c>
      <c r="MG48" s="599" t="s">
        <v>3502</v>
      </c>
      <c r="MH48" s="599" t="s">
        <v>3506</v>
      </c>
      <c r="MI48" s="599" t="s">
        <v>3730</v>
      </c>
      <c r="MJ48" s="599" t="s">
        <v>3734</v>
      </c>
      <c r="MK48" s="599" t="s">
        <v>3738</v>
      </c>
      <c r="ML48" s="599" t="s">
        <v>3742</v>
      </c>
      <c r="MM48" s="599" t="s">
        <v>3746</v>
      </c>
      <c r="MN48" s="599" t="s">
        <v>3750</v>
      </c>
      <c r="MO48" s="599" t="s">
        <v>3754</v>
      </c>
      <c r="MP48" s="599" t="s">
        <v>3758</v>
      </c>
      <c r="MQ48" s="599" t="s">
        <v>3762</v>
      </c>
      <c r="MR48" s="599" t="s">
        <v>3766</v>
      </c>
      <c r="MS48" s="599" t="s">
        <v>3770</v>
      </c>
      <c r="MT48" s="599" t="s">
        <v>3774</v>
      </c>
      <c r="MU48" s="599" t="s">
        <v>3805</v>
      </c>
      <c r="MV48" s="599" t="s">
        <v>3809</v>
      </c>
      <c r="MW48" s="599" t="s">
        <v>3813</v>
      </c>
      <c r="MX48" s="599" t="s">
        <v>3817</v>
      </c>
      <c r="MY48" s="599" t="s">
        <v>3821</v>
      </c>
      <c r="MZ48" s="599" t="s">
        <v>3825</v>
      </c>
      <c r="NA48" s="599" t="s">
        <v>3829</v>
      </c>
      <c r="NB48" s="599" t="s">
        <v>3833</v>
      </c>
      <c r="NC48" s="599" t="s">
        <v>3837</v>
      </c>
      <c r="ND48" s="599" t="s">
        <v>3841</v>
      </c>
      <c r="NE48" s="599" t="s">
        <v>3845</v>
      </c>
      <c r="NF48" s="599" t="s">
        <v>3649</v>
      </c>
      <c r="NG48" s="599" t="s">
        <v>3652</v>
      </c>
      <c r="NH48" s="599" t="s">
        <v>3656</v>
      </c>
      <c r="NI48" s="599" t="s">
        <v>3660</v>
      </c>
      <c r="NJ48" s="599" t="s">
        <v>3664</v>
      </c>
      <c r="NK48" s="599" t="s">
        <v>3668</v>
      </c>
      <c r="NL48" s="599" t="s">
        <v>3672</v>
      </c>
      <c r="NM48" s="599" t="s">
        <v>3676</v>
      </c>
      <c r="NN48" s="599" t="s">
        <v>3680</v>
      </c>
      <c r="NO48" s="599" t="s">
        <v>3684</v>
      </c>
      <c r="NP48" s="599" t="s">
        <v>3688</v>
      </c>
      <c r="NQ48" s="599" t="s">
        <v>3692</v>
      </c>
      <c r="NR48" s="599" t="s">
        <v>3778</v>
      </c>
      <c r="NS48" s="599" t="s">
        <v>3781</v>
      </c>
      <c r="NT48" s="599" t="s">
        <v>3785</v>
      </c>
      <c r="NU48" s="599" t="s">
        <v>3789</v>
      </c>
      <c r="NV48" s="599" t="s">
        <v>3793</v>
      </c>
      <c r="NW48" s="599" t="s">
        <v>3797</v>
      </c>
      <c r="NX48" s="599" t="s">
        <v>3801</v>
      </c>
      <c r="NY48" s="599" t="s">
        <v>3849</v>
      </c>
      <c r="NZ48" s="599" t="s">
        <v>3853</v>
      </c>
      <c r="OA48" s="599" t="s">
        <v>3857</v>
      </c>
      <c r="OB48" s="599" t="s">
        <v>3861</v>
      </c>
      <c r="OC48" s="599" t="s">
        <v>3865</v>
      </c>
      <c r="OD48" s="599" t="s">
        <v>3869</v>
      </c>
      <c r="OE48" s="599" t="s">
        <v>3873</v>
      </c>
      <c r="OF48" s="599" t="s">
        <v>3695</v>
      </c>
      <c r="OG48" s="599" t="s">
        <v>3698</v>
      </c>
      <c r="OH48" s="599" t="s">
        <v>3702</v>
      </c>
      <c r="OI48" s="599" t="s">
        <v>3706</v>
      </c>
      <c r="OJ48" s="599" t="s">
        <v>3710</v>
      </c>
      <c r="OK48" s="599" t="s">
        <v>3714</v>
      </c>
      <c r="OL48" s="599" t="s">
        <v>3718</v>
      </c>
      <c r="OM48" s="599" t="s">
        <v>3722</v>
      </c>
      <c r="ON48" s="599" t="s">
        <v>3726</v>
      </c>
      <c r="OO48" s="599" t="s">
        <v>3627</v>
      </c>
      <c r="OP48" s="599" t="s">
        <v>3630</v>
      </c>
      <c r="OQ48" s="599" t="s">
        <v>3634</v>
      </c>
      <c r="OR48" s="599" t="s">
        <v>3638</v>
      </c>
      <c r="OS48" s="599" t="s">
        <v>3642</v>
      </c>
      <c r="OT48" s="599" t="s">
        <v>3646</v>
      </c>
      <c r="OU48" s="599" t="s">
        <v>3877</v>
      </c>
      <c r="OV48" s="599" t="s">
        <v>3881</v>
      </c>
      <c r="OW48" s="599" t="s">
        <v>3885</v>
      </c>
      <c r="OX48" s="599" t="s">
        <v>3889</v>
      </c>
      <c r="OY48" s="599" t="s">
        <v>3893</v>
      </c>
      <c r="OZ48" s="599" t="s">
        <v>3897</v>
      </c>
      <c r="PA48" s="599" t="s">
        <v>3901</v>
      </c>
      <c r="PB48" s="599" t="s">
        <v>3905</v>
      </c>
      <c r="PC48" s="599" t="s">
        <v>3909</v>
      </c>
      <c r="PD48" s="599" t="s">
        <v>4144</v>
      </c>
      <c r="PE48" s="599" t="s">
        <v>4147</v>
      </c>
      <c r="PF48" s="599" t="s">
        <v>4151</v>
      </c>
      <c r="PG48" s="599" t="s">
        <v>4154</v>
      </c>
      <c r="PH48" s="599" t="s">
        <v>4158</v>
      </c>
      <c r="PI48" s="599" t="s">
        <v>4162</v>
      </c>
      <c r="PJ48" s="599" t="s">
        <v>4166</v>
      </c>
      <c r="PK48" s="599" t="s">
        <v>4170</v>
      </c>
      <c r="PL48" s="599" t="s">
        <v>4174</v>
      </c>
      <c r="PM48" s="599" t="s">
        <v>4178</v>
      </c>
      <c r="PN48" s="599" t="s">
        <v>4182</v>
      </c>
      <c r="PO48" s="599" t="s">
        <v>4186</v>
      </c>
      <c r="PP48" s="599" t="s">
        <v>4190</v>
      </c>
      <c r="PQ48" s="599" t="s">
        <v>4194</v>
      </c>
      <c r="PR48" s="599" t="s">
        <v>4198</v>
      </c>
      <c r="PS48" s="599" t="s">
        <v>4202</v>
      </c>
      <c r="PT48" s="599" t="s">
        <v>4206</v>
      </c>
      <c r="PU48" s="599" t="s">
        <v>4210</v>
      </c>
      <c r="PV48" s="599" t="s">
        <v>3913</v>
      </c>
      <c r="PW48" s="599" t="s">
        <v>3916</v>
      </c>
      <c r="PX48" s="599" t="s">
        <v>3920</v>
      </c>
      <c r="PY48" s="599" t="s">
        <v>3924</v>
      </c>
      <c r="PZ48" s="599" t="s">
        <v>3928</v>
      </c>
      <c r="QA48" s="599" t="s">
        <v>3932</v>
      </c>
      <c r="QB48" s="599" t="s">
        <v>3936</v>
      </c>
      <c r="QC48" s="599" t="s">
        <v>3940</v>
      </c>
      <c r="QD48" s="599" t="s">
        <v>3944</v>
      </c>
      <c r="QE48" s="599" t="s">
        <v>3948</v>
      </c>
      <c r="QF48" s="599" t="s">
        <v>3952</v>
      </c>
      <c r="QG48" s="599" t="s">
        <v>3956</v>
      </c>
      <c r="QH48" s="599" t="s">
        <v>3960</v>
      </c>
      <c r="QI48" s="599" t="s">
        <v>3964</v>
      </c>
      <c r="QJ48" s="599" t="s">
        <v>3968</v>
      </c>
      <c r="QK48" s="599" t="s">
        <v>3972</v>
      </c>
      <c r="QL48" s="599" t="s">
        <v>3976</v>
      </c>
      <c r="QM48" s="599" t="s">
        <v>3980</v>
      </c>
      <c r="QN48" s="599" t="s">
        <v>3984</v>
      </c>
      <c r="QO48" s="599" t="s">
        <v>3988</v>
      </c>
      <c r="QP48" s="599" t="s">
        <v>3992</v>
      </c>
      <c r="QQ48" s="599" t="s">
        <v>3996</v>
      </c>
      <c r="QR48" s="599" t="s">
        <v>4000</v>
      </c>
      <c r="QS48" s="599" t="s">
        <v>4004</v>
      </c>
      <c r="QT48" s="599" t="s">
        <v>4008</v>
      </c>
      <c r="QU48" s="599" t="s">
        <v>4012</v>
      </c>
      <c r="QV48" s="599" t="s">
        <v>4016</v>
      </c>
      <c r="QW48" s="599" t="s">
        <v>4019</v>
      </c>
      <c r="QX48" s="599" t="s">
        <v>4023</v>
      </c>
      <c r="QY48" s="599" t="s">
        <v>4027</v>
      </c>
      <c r="QZ48" s="599" t="s">
        <v>4031</v>
      </c>
      <c r="RA48" s="599" t="s">
        <v>4035</v>
      </c>
      <c r="RB48" s="599" t="s">
        <v>4039</v>
      </c>
      <c r="RC48" s="599" t="s">
        <v>4043</v>
      </c>
      <c r="RD48" s="599" t="s">
        <v>4047</v>
      </c>
      <c r="RE48" s="599" t="s">
        <v>4051</v>
      </c>
      <c r="RF48" s="599" t="s">
        <v>4055</v>
      </c>
      <c r="RG48" s="599" t="s">
        <v>4059</v>
      </c>
      <c r="RH48" s="599" t="s">
        <v>4063</v>
      </c>
      <c r="RI48" s="599" t="s">
        <v>4067</v>
      </c>
      <c r="RJ48" s="599" t="s">
        <v>4070</v>
      </c>
      <c r="RK48" s="599" t="s">
        <v>4074</v>
      </c>
      <c r="RL48" s="599" t="s">
        <v>4078</v>
      </c>
      <c r="RM48" s="599" t="s">
        <v>4082</v>
      </c>
      <c r="RN48" s="599" t="s">
        <v>4086</v>
      </c>
      <c r="RO48" s="599" t="s">
        <v>4090</v>
      </c>
      <c r="RP48" s="599" t="s">
        <v>4094</v>
      </c>
      <c r="RQ48" s="599" t="s">
        <v>4098</v>
      </c>
      <c r="RR48" s="599" t="s">
        <v>4102</v>
      </c>
      <c r="RS48" s="599" t="s">
        <v>4106</v>
      </c>
      <c r="RT48" s="599" t="s">
        <v>4110</v>
      </c>
      <c r="RU48" s="599" t="s">
        <v>4114</v>
      </c>
      <c r="RV48" s="599" t="s">
        <v>4118</v>
      </c>
      <c r="RW48" s="599" t="s">
        <v>4122</v>
      </c>
      <c r="RX48" s="599" t="s">
        <v>4126</v>
      </c>
      <c r="RY48" s="599" t="s">
        <v>4130</v>
      </c>
      <c r="RZ48" s="599" t="s">
        <v>4134</v>
      </c>
      <c r="SA48" s="599" t="s">
        <v>4137</v>
      </c>
      <c r="SB48" s="599" t="s">
        <v>4141</v>
      </c>
      <c r="SC48" s="599" t="s">
        <v>4510</v>
      </c>
      <c r="SD48" s="599" t="s">
        <v>4513</v>
      </c>
      <c r="SE48" s="599" t="s">
        <v>4517</v>
      </c>
      <c r="SF48" s="599" t="s">
        <v>4521</v>
      </c>
      <c r="SG48" s="599" t="s">
        <v>4525</v>
      </c>
      <c r="SH48" s="599" t="s">
        <v>4529</v>
      </c>
      <c r="SI48" s="599" t="s">
        <v>4533</v>
      </c>
      <c r="SJ48" s="599" t="s">
        <v>4537</v>
      </c>
      <c r="SK48" s="599" t="s">
        <v>4541</v>
      </c>
      <c r="SL48" s="599" t="s">
        <v>4545</v>
      </c>
      <c r="SM48" s="599" t="s">
        <v>4549</v>
      </c>
      <c r="SN48" s="599" t="s">
        <v>4553</v>
      </c>
      <c r="SO48" s="599" t="s">
        <v>4214</v>
      </c>
      <c r="SP48" s="599" t="s">
        <v>4217</v>
      </c>
      <c r="SQ48" s="599" t="s">
        <v>4221</v>
      </c>
      <c r="SR48" s="599" t="s">
        <v>4225</v>
      </c>
      <c r="SS48" s="599" t="s">
        <v>4229</v>
      </c>
      <c r="ST48" s="599" t="s">
        <v>4233</v>
      </c>
      <c r="SU48" s="599" t="s">
        <v>4237</v>
      </c>
      <c r="SV48" s="599" t="s">
        <v>4241</v>
      </c>
      <c r="SW48" s="599" t="s">
        <v>4349</v>
      </c>
      <c r="SX48" s="599" t="s">
        <v>4352</v>
      </c>
      <c r="SY48" s="599" t="s">
        <v>4356</v>
      </c>
      <c r="SZ48" s="599" t="s">
        <v>4360</v>
      </c>
      <c r="TA48" s="599" t="s">
        <v>4364</v>
      </c>
      <c r="TB48" s="599" t="s">
        <v>4368</v>
      </c>
      <c r="TC48" s="599" t="s">
        <v>4372</v>
      </c>
      <c r="TD48" s="599" t="s">
        <v>4376</v>
      </c>
      <c r="TE48" s="599" t="s">
        <v>4380</v>
      </c>
      <c r="TF48" s="599" t="s">
        <v>4384</v>
      </c>
      <c r="TG48" s="599" t="s">
        <v>4388</v>
      </c>
      <c r="TH48" s="599" t="s">
        <v>4392</v>
      </c>
      <c r="TI48" s="599" t="s">
        <v>4396</v>
      </c>
      <c r="TJ48" s="599" t="s">
        <v>4400</v>
      </c>
      <c r="TK48" s="599" t="s">
        <v>4439</v>
      </c>
      <c r="TL48" s="599" t="s">
        <v>4442</v>
      </c>
      <c r="TM48" s="599" t="s">
        <v>4446</v>
      </c>
      <c r="TN48" s="599" t="s">
        <v>4450</v>
      </c>
      <c r="TO48" s="599" t="s">
        <v>4454</v>
      </c>
      <c r="TP48" s="599" t="s">
        <v>4458</v>
      </c>
      <c r="TQ48" s="599" t="s">
        <v>4462</v>
      </c>
      <c r="TR48" s="599" t="s">
        <v>4466</v>
      </c>
      <c r="TS48" s="599" t="s">
        <v>4470</v>
      </c>
      <c r="TT48" s="599" t="s">
        <v>4474</v>
      </c>
      <c r="TU48" s="599" t="s">
        <v>4478</v>
      </c>
      <c r="TV48" s="599" t="s">
        <v>4482</v>
      </c>
      <c r="TW48" s="599" t="s">
        <v>4486</v>
      </c>
      <c r="TX48" s="599" t="s">
        <v>4490</v>
      </c>
      <c r="TY48" s="599" t="s">
        <v>4494</v>
      </c>
      <c r="TZ48" s="599" t="s">
        <v>4498</v>
      </c>
      <c r="UA48" s="599" t="s">
        <v>4502</v>
      </c>
      <c r="UB48" s="599" t="s">
        <v>4506</v>
      </c>
      <c r="UC48" s="599" t="s">
        <v>4404</v>
      </c>
      <c r="UD48" s="599" t="s">
        <v>4407</v>
      </c>
      <c r="UE48" s="599" t="s">
        <v>4411</v>
      </c>
      <c r="UF48" s="599" t="s">
        <v>4415</v>
      </c>
      <c r="UG48" s="599" t="s">
        <v>4419</v>
      </c>
      <c r="UH48" s="599" t="s">
        <v>4423</v>
      </c>
      <c r="UI48" s="599" t="s">
        <v>4427</v>
      </c>
      <c r="UJ48" s="599" t="s">
        <v>4431</v>
      </c>
      <c r="UK48" s="599" t="s">
        <v>4435</v>
      </c>
      <c r="UL48" s="599" t="s">
        <v>4245</v>
      </c>
      <c r="UM48" s="599" t="s">
        <v>4248</v>
      </c>
      <c r="UN48" s="599" t="s">
        <v>4252</v>
      </c>
      <c r="UO48" s="599" t="s">
        <v>4256</v>
      </c>
      <c r="UP48" s="599" t="s">
        <v>4260</v>
      </c>
      <c r="UQ48" s="599" t="s">
        <v>4264</v>
      </c>
      <c r="UR48" s="599" t="s">
        <v>4268</v>
      </c>
      <c r="US48" s="599" t="s">
        <v>4271</v>
      </c>
      <c r="UT48" s="599" t="s">
        <v>4275</v>
      </c>
      <c r="UU48" s="599" t="s">
        <v>4279</v>
      </c>
      <c r="UV48" s="599" t="s">
        <v>4283</v>
      </c>
      <c r="UW48" s="599" t="s">
        <v>4287</v>
      </c>
      <c r="UX48" s="599" t="s">
        <v>4291</v>
      </c>
      <c r="UY48" s="599" t="s">
        <v>4295</v>
      </c>
      <c r="UZ48" s="599" t="s">
        <v>4299</v>
      </c>
      <c r="VA48" s="599" t="s">
        <v>4303</v>
      </c>
      <c r="VB48" s="599" t="s">
        <v>4307</v>
      </c>
      <c r="VC48" s="599" t="s">
        <v>4311</v>
      </c>
      <c r="VD48" s="599" t="s">
        <v>4315</v>
      </c>
      <c r="VE48" s="599" t="s">
        <v>4319</v>
      </c>
      <c r="VF48" s="599" t="s">
        <v>4323</v>
      </c>
      <c r="VG48" s="599" t="s">
        <v>4327</v>
      </c>
      <c r="VH48" s="599" t="s">
        <v>4331</v>
      </c>
      <c r="VI48" s="599" t="s">
        <v>4335</v>
      </c>
      <c r="VJ48" s="599" t="s">
        <v>4339</v>
      </c>
      <c r="VK48" s="599" t="s">
        <v>4343</v>
      </c>
      <c r="VL48" s="599" t="s">
        <v>4346</v>
      </c>
      <c r="VM48" s="599" t="s">
        <v>4838</v>
      </c>
      <c r="VN48" s="599" t="s">
        <v>4841</v>
      </c>
      <c r="VO48" s="599" t="s">
        <v>4844</v>
      </c>
      <c r="VP48" s="599" t="s">
        <v>4848</v>
      </c>
      <c r="VQ48" s="599" t="s">
        <v>4852</v>
      </c>
      <c r="VR48" s="599" t="s">
        <v>4856</v>
      </c>
      <c r="VS48" s="599" t="s">
        <v>4860</v>
      </c>
      <c r="VT48" s="599" t="s">
        <v>4864</v>
      </c>
      <c r="VU48" s="599" t="s">
        <v>4868</v>
      </c>
      <c r="VV48" s="599" t="s">
        <v>4872</v>
      </c>
      <c r="VW48" s="599" t="s">
        <v>4876</v>
      </c>
      <c r="VX48" s="599" t="s">
        <v>4880</v>
      </c>
      <c r="VY48" s="599" t="s">
        <v>4884</v>
      </c>
      <c r="VZ48" s="599" t="s">
        <v>4888</v>
      </c>
      <c r="WA48" s="599" t="s">
        <v>4892</v>
      </c>
      <c r="WB48" s="599" t="s">
        <v>4896</v>
      </c>
      <c r="WC48" s="599" t="s">
        <v>4557</v>
      </c>
      <c r="WD48" s="599" t="s">
        <v>4561</v>
      </c>
      <c r="WE48" s="599" t="s">
        <v>4565</v>
      </c>
      <c r="WF48" s="599" t="s">
        <v>4569</v>
      </c>
      <c r="WG48" s="599" t="s">
        <v>4573</v>
      </c>
      <c r="WH48" s="599" t="s">
        <v>4577</v>
      </c>
      <c r="WI48" s="599" t="s">
        <v>4581</v>
      </c>
      <c r="WJ48" s="599" t="s">
        <v>4585</v>
      </c>
      <c r="WK48" s="599" t="s">
        <v>4589</v>
      </c>
      <c r="WL48" s="599" t="s">
        <v>4593</v>
      </c>
      <c r="WM48" s="599" t="s">
        <v>4597</v>
      </c>
      <c r="WN48" s="599" t="s">
        <v>4601</v>
      </c>
      <c r="WO48" s="599" t="s">
        <v>4605</v>
      </c>
      <c r="WP48" s="599" t="s">
        <v>4609</v>
      </c>
      <c r="WQ48" s="599" t="s">
        <v>4613</v>
      </c>
      <c r="WR48" s="599" t="s">
        <v>4617</v>
      </c>
      <c r="WS48" s="599" t="s">
        <v>4621</v>
      </c>
      <c r="WT48" s="599" t="s">
        <v>4625</v>
      </c>
      <c r="WU48" s="599" t="s">
        <v>4629</v>
      </c>
      <c r="WV48" s="599" t="s">
        <v>4633</v>
      </c>
      <c r="WW48" s="599" t="s">
        <v>4637</v>
      </c>
      <c r="WX48" s="599" t="s">
        <v>4641</v>
      </c>
      <c r="WY48" s="599" t="s">
        <v>4645</v>
      </c>
      <c r="WZ48" s="599" t="s">
        <v>4649</v>
      </c>
      <c r="XA48" s="599" t="s">
        <v>4653</v>
      </c>
      <c r="XB48" s="599" t="s">
        <v>4657</v>
      </c>
      <c r="XC48" s="599" t="s">
        <v>4661</v>
      </c>
      <c r="XD48" s="599" t="s">
        <v>4665</v>
      </c>
      <c r="XE48" s="599" t="s">
        <v>4669</v>
      </c>
      <c r="XF48" s="599" t="s">
        <v>4673</v>
      </c>
      <c r="XG48" s="599" t="s">
        <v>4676</v>
      </c>
      <c r="XH48" s="599" t="s">
        <v>4679</v>
      </c>
      <c r="XI48" s="599" t="s">
        <v>4682</v>
      </c>
      <c r="XJ48" s="599" t="s">
        <v>4685</v>
      </c>
      <c r="XK48" s="599" t="s">
        <v>4688</v>
      </c>
      <c r="XL48" s="599" t="s">
        <v>4692</v>
      </c>
      <c r="XM48" s="599" t="s">
        <v>4696</v>
      </c>
      <c r="XN48" s="599" t="s">
        <v>4700</v>
      </c>
      <c r="XO48" s="599" t="s">
        <v>4704</v>
      </c>
      <c r="XP48" s="599" t="s">
        <v>4708</v>
      </c>
      <c r="XQ48" s="599" t="s">
        <v>4712</v>
      </c>
      <c r="XR48" s="599" t="s">
        <v>4716</v>
      </c>
      <c r="XS48" s="599" t="s">
        <v>4720</v>
      </c>
      <c r="XT48" s="599" t="s">
        <v>4724</v>
      </c>
      <c r="XU48" s="599" t="s">
        <v>4728</v>
      </c>
      <c r="XV48" s="599" t="s">
        <v>4732</v>
      </c>
      <c r="XW48" s="599" t="s">
        <v>4736</v>
      </c>
      <c r="XX48" s="599" t="s">
        <v>4740</v>
      </c>
      <c r="XY48" s="599" t="s">
        <v>4744</v>
      </c>
      <c r="XZ48" s="599" t="s">
        <v>4748</v>
      </c>
      <c r="YA48" s="599" t="s">
        <v>4752</v>
      </c>
      <c r="YB48" s="599" t="s">
        <v>4756</v>
      </c>
      <c r="YC48" s="599" t="s">
        <v>4760</v>
      </c>
      <c r="YD48" s="599" t="s">
        <v>4764</v>
      </c>
      <c r="YE48" s="599" t="s">
        <v>4767</v>
      </c>
      <c r="YF48" s="599" t="s">
        <v>4771</v>
      </c>
      <c r="YG48" s="599" t="s">
        <v>4774</v>
      </c>
      <c r="YH48" s="599" t="s">
        <v>4777</v>
      </c>
      <c r="YI48" s="599" t="s">
        <v>4781</v>
      </c>
      <c r="YJ48" s="599" t="s">
        <v>4785</v>
      </c>
      <c r="YK48" s="599" t="s">
        <v>4789</v>
      </c>
      <c r="YL48" s="599" t="s">
        <v>4793</v>
      </c>
      <c r="YM48" s="599" t="s">
        <v>4797</v>
      </c>
      <c r="YN48" s="599" t="s">
        <v>4801</v>
      </c>
      <c r="YO48" s="599" t="s">
        <v>4805</v>
      </c>
      <c r="YP48" s="599" t="s">
        <v>4809</v>
      </c>
      <c r="YQ48" s="599" t="s">
        <v>4813</v>
      </c>
      <c r="YR48" s="599" t="s">
        <v>4817</v>
      </c>
      <c r="YS48" s="599" t="s">
        <v>4821</v>
      </c>
      <c r="YT48" s="599" t="s">
        <v>4825</v>
      </c>
      <c r="YU48" s="599" t="s">
        <v>4829</v>
      </c>
      <c r="YV48" s="599" t="s">
        <v>4832</v>
      </c>
      <c r="YW48" s="599" t="s">
        <v>4835</v>
      </c>
      <c r="YX48" s="599" t="s">
        <v>5149</v>
      </c>
      <c r="YY48" s="599" t="s">
        <v>5152</v>
      </c>
      <c r="YZ48" s="599" t="s">
        <v>5156</v>
      </c>
      <c r="ZA48" s="599" t="s">
        <v>5160</v>
      </c>
      <c r="ZB48" s="599" t="s">
        <v>5164</v>
      </c>
      <c r="ZC48" s="599" t="s">
        <v>5168</v>
      </c>
      <c r="ZD48" s="599" t="s">
        <v>5172</v>
      </c>
      <c r="ZE48" s="599" t="s">
        <v>5087</v>
      </c>
      <c r="ZF48" s="599" t="s">
        <v>5090</v>
      </c>
      <c r="ZG48" s="599" t="s">
        <v>5094</v>
      </c>
      <c r="ZH48" s="599" t="s">
        <v>5098</v>
      </c>
      <c r="ZI48" s="599" t="s">
        <v>5102</v>
      </c>
      <c r="ZJ48" s="599" t="s">
        <v>5106</v>
      </c>
      <c r="ZK48" s="599" t="s">
        <v>5110</v>
      </c>
      <c r="ZL48" s="599" t="s">
        <v>5114</v>
      </c>
      <c r="ZM48" s="599" t="s">
        <v>5118</v>
      </c>
      <c r="ZN48" s="599" t="s">
        <v>4900</v>
      </c>
      <c r="ZO48" s="599" t="s">
        <v>4903</v>
      </c>
      <c r="ZP48" s="599" t="s">
        <v>4907</v>
      </c>
      <c r="ZQ48" s="599" t="s">
        <v>4911</v>
      </c>
      <c r="ZR48" s="599" t="s">
        <v>4915</v>
      </c>
      <c r="ZS48" s="599" t="s">
        <v>4919</v>
      </c>
      <c r="ZT48" s="599" t="s">
        <v>4923</v>
      </c>
      <c r="ZU48" s="599" t="s">
        <v>4927</v>
      </c>
      <c r="ZV48" s="599" t="s">
        <v>4931</v>
      </c>
      <c r="ZW48" s="599" t="s">
        <v>4935</v>
      </c>
      <c r="ZX48" s="599" t="s">
        <v>4939</v>
      </c>
      <c r="ZY48" s="599" t="s">
        <v>4943</v>
      </c>
      <c r="ZZ48" s="599" t="s">
        <v>4947</v>
      </c>
      <c r="AAA48" s="599" t="s">
        <v>4951</v>
      </c>
      <c r="AAB48" s="599" t="s">
        <v>4955</v>
      </c>
      <c r="AAC48" s="599" t="s">
        <v>4959</v>
      </c>
      <c r="AAD48" s="599" t="s">
        <v>4963</v>
      </c>
      <c r="AAE48" s="599" t="s">
        <v>4967</v>
      </c>
      <c r="AAF48" s="599" t="s">
        <v>4971</v>
      </c>
      <c r="AAG48" s="599" t="s">
        <v>4975</v>
      </c>
      <c r="AAH48" s="599" t="s">
        <v>4979</v>
      </c>
      <c r="AAI48" s="599" t="s">
        <v>4982</v>
      </c>
      <c r="AAJ48" s="599" t="s">
        <v>5122</v>
      </c>
      <c r="AAK48" s="599" t="s">
        <v>5125</v>
      </c>
      <c r="AAL48" s="599" t="s">
        <v>5129</v>
      </c>
      <c r="AAM48" s="599" t="s">
        <v>5133</v>
      </c>
      <c r="AAN48" s="599" t="s">
        <v>5137</v>
      </c>
      <c r="AAO48" s="599" t="s">
        <v>5141</v>
      </c>
      <c r="AAP48" s="599" t="s">
        <v>5145</v>
      </c>
      <c r="AAQ48" s="599" t="s">
        <v>4986</v>
      </c>
      <c r="AAR48" s="599" t="s">
        <v>4990</v>
      </c>
      <c r="AAS48" s="599" t="s">
        <v>4994</v>
      </c>
      <c r="AAT48" s="599" t="s">
        <v>4998</v>
      </c>
      <c r="AAU48" s="599" t="s">
        <v>5002</v>
      </c>
      <c r="AAV48" s="599" t="s">
        <v>5006</v>
      </c>
      <c r="AAW48" s="599" t="s">
        <v>5010</v>
      </c>
      <c r="AAX48" s="599" t="s">
        <v>5014</v>
      </c>
      <c r="AAY48" s="599" t="s">
        <v>5018</v>
      </c>
      <c r="AAZ48" s="599" t="s">
        <v>5022</v>
      </c>
      <c r="ABA48" s="599" t="s">
        <v>5026</v>
      </c>
      <c r="ABB48" s="599" t="s">
        <v>5030</v>
      </c>
      <c r="ABC48" s="599" t="s">
        <v>5034</v>
      </c>
      <c r="ABD48" s="599" t="s">
        <v>5038</v>
      </c>
      <c r="ABE48" s="599" t="s">
        <v>5042</v>
      </c>
      <c r="ABF48" s="599" t="s">
        <v>5046</v>
      </c>
      <c r="ABG48" s="599" t="s">
        <v>5050</v>
      </c>
      <c r="ABH48" s="599" t="s">
        <v>5054</v>
      </c>
      <c r="ABI48" s="599" t="s">
        <v>5058</v>
      </c>
      <c r="ABJ48" s="599" t="s">
        <v>5062</v>
      </c>
      <c r="ABK48" s="599" t="s">
        <v>5066</v>
      </c>
      <c r="ABL48" s="599" t="s">
        <v>5070</v>
      </c>
      <c r="ABM48" s="599" t="s">
        <v>5074</v>
      </c>
      <c r="ABN48" s="599" t="s">
        <v>5078</v>
      </c>
      <c r="ABO48" s="599" t="s">
        <v>5081</v>
      </c>
      <c r="ABP48" s="599" t="s">
        <v>5084</v>
      </c>
      <c r="ABQ48" s="599" t="s">
        <v>5266</v>
      </c>
      <c r="ABR48" s="599" t="s">
        <v>5269</v>
      </c>
      <c r="ABS48" s="599" t="s">
        <v>5273</v>
      </c>
      <c r="ABT48" s="599" t="s">
        <v>5277</v>
      </c>
      <c r="ABU48" s="599" t="s">
        <v>5281</v>
      </c>
      <c r="ABV48" s="599" t="s">
        <v>5285</v>
      </c>
      <c r="ABW48" s="599" t="s">
        <v>5289</v>
      </c>
      <c r="ABX48" s="599" t="s">
        <v>5293</v>
      </c>
      <c r="ABY48" s="599" t="s">
        <v>5297</v>
      </c>
      <c r="ABZ48" s="599" t="s">
        <v>5444</v>
      </c>
      <c r="ACA48" s="599" t="s">
        <v>5448</v>
      </c>
      <c r="ACB48" s="599" t="s">
        <v>5452</v>
      </c>
      <c r="ACC48" s="599" t="s">
        <v>5456</v>
      </c>
      <c r="ACD48" s="599" t="s">
        <v>5460</v>
      </c>
      <c r="ACE48" s="599" t="s">
        <v>5464</v>
      </c>
      <c r="ACF48" s="599" t="s">
        <v>5468</v>
      </c>
      <c r="ACG48" s="599" t="s">
        <v>5472</v>
      </c>
      <c r="ACH48" s="599" t="s">
        <v>5476</v>
      </c>
      <c r="ACI48" s="599" t="s">
        <v>5480</v>
      </c>
      <c r="ACJ48" s="599" t="s">
        <v>5484</v>
      </c>
      <c r="ACK48" s="599" t="s">
        <v>5176</v>
      </c>
      <c r="ACL48" s="599" t="s">
        <v>5180</v>
      </c>
      <c r="ACM48" s="599" t="s">
        <v>5184</v>
      </c>
      <c r="ACN48" s="599" t="s">
        <v>5188</v>
      </c>
      <c r="ACO48" s="599" t="s">
        <v>5192</v>
      </c>
      <c r="ACP48" s="599" t="s">
        <v>5196</v>
      </c>
      <c r="ACQ48" s="599" t="s">
        <v>5200</v>
      </c>
      <c r="ACR48" s="599" t="s">
        <v>5204</v>
      </c>
      <c r="ACS48" s="599" t="s">
        <v>5208</v>
      </c>
      <c r="ACT48" s="599" t="s">
        <v>5212</v>
      </c>
      <c r="ACU48" s="599" t="s">
        <v>5216</v>
      </c>
      <c r="ACV48" s="599" t="s">
        <v>5220</v>
      </c>
      <c r="ACW48" s="599" t="s">
        <v>5224</v>
      </c>
      <c r="ACX48" s="599" t="s">
        <v>5228</v>
      </c>
      <c r="ACY48" s="599" t="s">
        <v>5232</v>
      </c>
      <c r="ACZ48" s="599" t="s">
        <v>5236</v>
      </c>
      <c r="ADA48" s="599" t="s">
        <v>5240</v>
      </c>
      <c r="ADB48" s="599" t="s">
        <v>5244</v>
      </c>
      <c r="ADC48" s="599" t="s">
        <v>5248</v>
      </c>
      <c r="ADD48" s="599" t="s">
        <v>5252</v>
      </c>
      <c r="ADE48" s="599" t="s">
        <v>5254</v>
      </c>
      <c r="ADF48" s="599" t="s">
        <v>5258</v>
      </c>
      <c r="ADG48" s="599" t="s">
        <v>5262</v>
      </c>
      <c r="ADH48" s="599" t="s">
        <v>5301</v>
      </c>
      <c r="ADI48" s="599" t="s">
        <v>5304</v>
      </c>
      <c r="ADJ48" s="599" t="s">
        <v>5308</v>
      </c>
      <c r="ADK48" s="599" t="s">
        <v>5312</v>
      </c>
      <c r="ADL48" s="599" t="s">
        <v>5316</v>
      </c>
      <c r="ADM48" s="599" t="s">
        <v>5320</v>
      </c>
      <c r="ADN48" s="599" t="s">
        <v>5322</v>
      </c>
      <c r="ADO48" s="599" t="s">
        <v>5326</v>
      </c>
      <c r="ADP48" s="599" t="s">
        <v>5330</v>
      </c>
      <c r="ADQ48" s="599" t="s">
        <v>5334</v>
      </c>
      <c r="ADR48" s="599" t="s">
        <v>5338</v>
      </c>
      <c r="ADS48" s="599" t="s">
        <v>5342</v>
      </c>
      <c r="ADT48" s="599" t="s">
        <v>5898</v>
      </c>
      <c r="ADU48" s="599" t="s">
        <v>5425</v>
      </c>
      <c r="ADV48" s="599" t="s">
        <v>5428</v>
      </c>
      <c r="ADW48" s="599" t="s">
        <v>5432</v>
      </c>
      <c r="ADX48" s="599" t="s">
        <v>5436</v>
      </c>
      <c r="ADY48" s="599" t="s">
        <v>5440</v>
      </c>
      <c r="ADZ48" s="599" t="s">
        <v>5909</v>
      </c>
      <c r="AEA48" s="599" t="s">
        <v>5346</v>
      </c>
      <c r="AEB48" s="599" t="s">
        <v>5349</v>
      </c>
      <c r="AEC48" s="599" t="s">
        <v>5353</v>
      </c>
      <c r="AED48" s="599" t="s">
        <v>5357</v>
      </c>
      <c r="AEE48" s="599" t="s">
        <v>5361</v>
      </c>
      <c r="AEF48" s="599" t="s">
        <v>5365</v>
      </c>
      <c r="AEG48" s="599" t="s">
        <v>5369</v>
      </c>
      <c r="AEH48" s="599" t="s">
        <v>5373</v>
      </c>
      <c r="AEI48" s="599" t="s">
        <v>5377</v>
      </c>
      <c r="AEJ48" s="599" t="s">
        <v>5381</v>
      </c>
      <c r="AEK48" s="599" t="s">
        <v>5385</v>
      </c>
      <c r="AEL48" s="599" t="s">
        <v>5389</v>
      </c>
      <c r="AEM48" s="599" t="s">
        <v>5393</v>
      </c>
      <c r="AEN48" s="599" t="s">
        <v>5397</v>
      </c>
      <c r="AEO48" s="599" t="s">
        <v>5401</v>
      </c>
      <c r="AEP48" s="599" t="s">
        <v>5405</v>
      </c>
      <c r="AEQ48" s="599" t="s">
        <v>5409</v>
      </c>
      <c r="AER48" s="599" t="s">
        <v>5413</v>
      </c>
      <c r="AES48" s="599" t="s">
        <v>5417</v>
      </c>
      <c r="AET48" s="599" t="s">
        <v>5421</v>
      </c>
      <c r="AEU48" s="599" t="s">
        <v>5582</v>
      </c>
      <c r="AEV48" s="599" t="s">
        <v>5585</v>
      </c>
      <c r="AEW48" s="599" t="s">
        <v>5589</v>
      </c>
      <c r="AEX48" s="599" t="s">
        <v>5593</v>
      </c>
      <c r="AEY48" s="599" t="s">
        <v>5597</v>
      </c>
      <c r="AEZ48" s="599" t="s">
        <v>5601</v>
      </c>
      <c r="AFA48" s="599" t="s">
        <v>5605</v>
      </c>
      <c r="AFB48" s="599" t="s">
        <v>5609</v>
      </c>
      <c r="AFC48" s="599" t="s">
        <v>5613</v>
      </c>
      <c r="AFD48" s="599" t="s">
        <v>5617</v>
      </c>
      <c r="AFE48" s="599" t="s">
        <v>5742</v>
      </c>
      <c r="AFF48" s="599" t="s">
        <v>5746</v>
      </c>
      <c r="AFG48" s="599" t="s">
        <v>5750</v>
      </c>
      <c r="AFH48" s="599" t="s">
        <v>5754</v>
      </c>
      <c r="AFI48" s="599" t="s">
        <v>5758</v>
      </c>
      <c r="AFJ48" s="599" t="s">
        <v>5762</v>
      </c>
      <c r="AFK48" s="599" t="s">
        <v>5766</v>
      </c>
      <c r="AFL48" s="599" t="s">
        <v>5770</v>
      </c>
      <c r="AFM48" s="599" t="s">
        <v>5774</v>
      </c>
      <c r="AFN48" s="599" t="s">
        <v>5778</v>
      </c>
      <c r="AFO48" s="599" t="s">
        <v>5782</v>
      </c>
      <c r="AFP48" s="599" t="s">
        <v>5786</v>
      </c>
      <c r="AFQ48" s="599" t="s">
        <v>5790</v>
      </c>
      <c r="AFR48" s="599" t="s">
        <v>5664</v>
      </c>
      <c r="AFS48" s="599" t="s">
        <v>5667</v>
      </c>
      <c r="AFT48" s="599" t="s">
        <v>5671</v>
      </c>
      <c r="AFU48" s="599" t="s">
        <v>5675</v>
      </c>
      <c r="AFV48" s="599" t="s">
        <v>5679</v>
      </c>
      <c r="AFW48" s="599" t="s">
        <v>5683</v>
      </c>
      <c r="AFX48" s="599" t="s">
        <v>5687</v>
      </c>
      <c r="AFY48" s="599" t="s">
        <v>5691</v>
      </c>
      <c r="AFZ48" s="599" t="s">
        <v>5695</v>
      </c>
      <c r="AGA48" s="599" t="s">
        <v>5699</v>
      </c>
      <c r="AGB48" s="599" t="s">
        <v>5703</v>
      </c>
      <c r="AGC48" s="599" t="s">
        <v>5707</v>
      </c>
      <c r="AGD48" s="599" t="s">
        <v>5621</v>
      </c>
      <c r="AGE48" s="599" t="s">
        <v>5624</v>
      </c>
      <c r="AGF48" s="599" t="s">
        <v>5628</v>
      </c>
      <c r="AGG48" s="599" t="s">
        <v>5632</v>
      </c>
      <c r="AGH48" s="599" t="s">
        <v>5636</v>
      </c>
      <c r="AGI48" s="599" t="s">
        <v>5640</v>
      </c>
      <c r="AGJ48" s="599" t="s">
        <v>5644</v>
      </c>
      <c r="AGK48" s="599" t="s">
        <v>5648</v>
      </c>
      <c r="AGL48" s="599" t="s">
        <v>5652</v>
      </c>
      <c r="AGM48" s="599" t="s">
        <v>5656</v>
      </c>
      <c r="AGN48" s="599" t="s">
        <v>5660</v>
      </c>
      <c r="AGO48" s="599" t="s">
        <v>5711</v>
      </c>
      <c r="AGP48" s="599" t="s">
        <v>5714</v>
      </c>
      <c r="AGQ48" s="599" t="s">
        <v>5718</v>
      </c>
      <c r="AGR48" s="599" t="s">
        <v>5722</v>
      </c>
      <c r="AGS48" s="599" t="s">
        <v>5726</v>
      </c>
      <c r="AGT48" s="599" t="s">
        <v>5730</v>
      </c>
      <c r="AGU48" s="599" t="s">
        <v>5734</v>
      </c>
      <c r="AGV48" s="599" t="s">
        <v>5738</v>
      </c>
      <c r="AGW48" s="599" t="s">
        <v>5488</v>
      </c>
      <c r="AGX48" s="599" t="s">
        <v>5492</v>
      </c>
      <c r="AGY48" s="599" t="s">
        <v>5495</v>
      </c>
      <c r="AGZ48" s="599" t="s">
        <v>5499</v>
      </c>
      <c r="AHA48" s="599" t="s">
        <v>5503</v>
      </c>
      <c r="AHB48" s="599" t="s">
        <v>5507</v>
      </c>
      <c r="AHC48" s="599" t="s">
        <v>5511</v>
      </c>
      <c r="AHD48" s="599" t="s">
        <v>5515</v>
      </c>
      <c r="AHE48" s="599" t="s">
        <v>5519</v>
      </c>
      <c r="AHF48" s="599" t="s">
        <v>5523</v>
      </c>
      <c r="AHG48" s="599" t="s">
        <v>5527</v>
      </c>
      <c r="AHH48" s="599" t="s">
        <v>5531</v>
      </c>
      <c r="AHI48" s="599" t="s">
        <v>5535</v>
      </c>
      <c r="AHJ48" s="599" t="s">
        <v>5539</v>
      </c>
      <c r="AHK48" s="599" t="s">
        <v>5543</v>
      </c>
      <c r="AHL48" s="599" t="s">
        <v>5547</v>
      </c>
      <c r="AHM48" s="599" t="s">
        <v>5551</v>
      </c>
      <c r="AHN48" s="599" t="s">
        <v>5555</v>
      </c>
      <c r="AHO48" s="599" t="s">
        <v>5558</v>
      </c>
      <c r="AHP48" s="599" t="s">
        <v>5562</v>
      </c>
      <c r="AHQ48" s="599" t="s">
        <v>5566</v>
      </c>
      <c r="AHR48" s="599" t="s">
        <v>5570</v>
      </c>
      <c r="AHS48" s="599" t="s">
        <v>5574</v>
      </c>
      <c r="AHT48" s="599" t="s">
        <v>5578</v>
      </c>
      <c r="AHU48" s="599"/>
      <c r="AHV48" s="599"/>
    </row>
    <row r="49" spans="2:911" x14ac:dyDescent="0.6">
      <c r="B49" s="600" t="s">
        <v>6014</v>
      </c>
      <c r="C49" s="600" t="s">
        <v>6496</v>
      </c>
      <c r="D49" s="600" t="s">
        <v>1262</v>
      </c>
      <c r="E49" s="600" t="s">
        <v>1263</v>
      </c>
      <c r="F49" s="600" t="s">
        <v>1264</v>
      </c>
      <c r="G49" s="600" t="s">
        <v>1265</v>
      </c>
      <c r="H49" s="600" t="s">
        <v>1266</v>
      </c>
      <c r="I49" s="600" t="s">
        <v>1267</v>
      </c>
      <c r="J49" s="600" t="s">
        <v>1268</v>
      </c>
      <c r="K49" s="600" t="s">
        <v>1269</v>
      </c>
      <c r="L49" s="600" t="s">
        <v>1270</v>
      </c>
      <c r="M49" s="600" t="s">
        <v>1271</v>
      </c>
      <c r="N49" s="600" t="s">
        <v>1272</v>
      </c>
      <c r="O49" s="600" t="s">
        <v>1273</v>
      </c>
      <c r="P49" s="600" t="s">
        <v>1274</v>
      </c>
      <c r="Q49" s="600" t="s">
        <v>1275</v>
      </c>
      <c r="R49" s="600" t="s">
        <v>1276</v>
      </c>
      <c r="S49" s="600" t="s">
        <v>1277</v>
      </c>
      <c r="T49" s="600" t="s">
        <v>1278</v>
      </c>
      <c r="U49" s="600" t="s">
        <v>1279</v>
      </c>
      <c r="V49" s="600" t="s">
        <v>6475</v>
      </c>
      <c r="W49" s="600" t="s">
        <v>1280</v>
      </c>
      <c r="X49" s="600" t="s">
        <v>2096</v>
      </c>
      <c r="Y49" s="600" t="s">
        <v>2097</v>
      </c>
      <c r="Z49" s="600" t="s">
        <v>1281</v>
      </c>
      <c r="AA49" s="600" t="s">
        <v>1282</v>
      </c>
      <c r="AB49" s="600" t="s">
        <v>1283</v>
      </c>
      <c r="AC49" s="600" t="s">
        <v>1284</v>
      </c>
      <c r="AD49" s="600" t="s">
        <v>2098</v>
      </c>
      <c r="AE49" s="600" t="s">
        <v>1285</v>
      </c>
      <c r="AF49" s="600" t="s">
        <v>1286</v>
      </c>
      <c r="AG49" s="600" t="s">
        <v>1287</v>
      </c>
      <c r="AH49" s="600" t="s">
        <v>1288</v>
      </c>
      <c r="AI49" s="600" t="s">
        <v>1289</v>
      </c>
      <c r="AJ49" s="600" t="s">
        <v>1290</v>
      </c>
      <c r="AK49" s="600" t="s">
        <v>1291</v>
      </c>
      <c r="AL49" s="600" t="s">
        <v>1292</v>
      </c>
      <c r="AM49" s="600" t="s">
        <v>1293</v>
      </c>
      <c r="AN49" s="600" t="s">
        <v>1294</v>
      </c>
      <c r="AO49" s="600" t="s">
        <v>1295</v>
      </c>
      <c r="AP49" s="600" t="s">
        <v>1296</v>
      </c>
      <c r="AQ49" s="600" t="s">
        <v>1297</v>
      </c>
      <c r="AR49" s="600" t="s">
        <v>1298</v>
      </c>
      <c r="AS49" s="600" t="s">
        <v>1299</v>
      </c>
      <c r="AT49" s="600" t="s">
        <v>1300</v>
      </c>
      <c r="AU49" s="600" t="s">
        <v>1301</v>
      </c>
      <c r="AV49" s="600" t="s">
        <v>1302</v>
      </c>
      <c r="AW49" s="600" t="s">
        <v>1303</v>
      </c>
      <c r="AX49" s="600" t="s">
        <v>1304</v>
      </c>
      <c r="AY49" s="600" t="s">
        <v>1305</v>
      </c>
      <c r="AZ49" s="600" t="s">
        <v>1306</v>
      </c>
      <c r="BA49" s="600" t="s">
        <v>1307</v>
      </c>
      <c r="BB49" s="600" t="s">
        <v>1308</v>
      </c>
      <c r="BC49" s="600" t="s">
        <v>1309</v>
      </c>
      <c r="BD49" s="600" t="s">
        <v>1310</v>
      </c>
      <c r="BE49" s="600" t="s">
        <v>1311</v>
      </c>
      <c r="BF49" s="600" t="s">
        <v>1312</v>
      </c>
      <c r="BG49" s="600" t="s">
        <v>1313</v>
      </c>
      <c r="BH49" s="600" t="s">
        <v>1314</v>
      </c>
      <c r="BI49" s="600" t="s">
        <v>2099</v>
      </c>
      <c r="BJ49" s="600" t="s">
        <v>1316</v>
      </c>
      <c r="BK49" s="600" t="s">
        <v>1317</v>
      </c>
      <c r="BL49" s="600" t="s">
        <v>1318</v>
      </c>
      <c r="BM49" s="600" t="s">
        <v>1319</v>
      </c>
      <c r="BN49" s="600" t="s">
        <v>1320</v>
      </c>
      <c r="BO49" s="600" t="s">
        <v>1321</v>
      </c>
      <c r="BP49" s="600" t="s">
        <v>1322</v>
      </c>
      <c r="BQ49" s="600" t="s">
        <v>2100</v>
      </c>
      <c r="BR49" s="600" t="s">
        <v>2101</v>
      </c>
      <c r="BS49" s="600" t="s">
        <v>1323</v>
      </c>
      <c r="BT49" s="600" t="s">
        <v>1324</v>
      </c>
      <c r="BU49" s="600" t="s">
        <v>1325</v>
      </c>
      <c r="BV49" s="600" t="s">
        <v>1326</v>
      </c>
      <c r="BW49" s="600" t="s">
        <v>1327</v>
      </c>
      <c r="BX49" s="600" t="s">
        <v>1328</v>
      </c>
      <c r="BY49" s="600" t="s">
        <v>1329</v>
      </c>
      <c r="BZ49" s="600" t="s">
        <v>1330</v>
      </c>
      <c r="CA49" s="600" t="s">
        <v>1331</v>
      </c>
      <c r="CB49" s="600" t="s">
        <v>1332</v>
      </c>
      <c r="CC49" s="600" t="s">
        <v>1333</v>
      </c>
      <c r="CD49" s="600" t="s">
        <v>1334</v>
      </c>
      <c r="CE49" s="600" t="s">
        <v>1335</v>
      </c>
      <c r="CF49" s="600" t="s">
        <v>1336</v>
      </c>
      <c r="CG49" s="600" t="s">
        <v>1337</v>
      </c>
      <c r="CH49" s="600" t="s">
        <v>1338</v>
      </c>
      <c r="CI49" s="600" t="s">
        <v>1339</v>
      </c>
      <c r="CJ49" s="600" t="s">
        <v>1340</v>
      </c>
      <c r="CK49" s="600" t="s">
        <v>1341</v>
      </c>
      <c r="CL49" s="600" t="s">
        <v>1342</v>
      </c>
      <c r="CM49" s="600" t="s">
        <v>1343</v>
      </c>
      <c r="CN49" s="600" t="s">
        <v>1344</v>
      </c>
      <c r="CO49" s="600" t="s">
        <v>1345</v>
      </c>
      <c r="CP49" s="600" t="s">
        <v>1346</v>
      </c>
      <c r="CQ49" s="600" t="s">
        <v>1347</v>
      </c>
      <c r="CR49" s="600" t="s">
        <v>1348</v>
      </c>
      <c r="CS49" s="600" t="s">
        <v>1349</v>
      </c>
      <c r="CT49" s="600" t="s">
        <v>1350</v>
      </c>
      <c r="CU49" s="600" t="s">
        <v>1351</v>
      </c>
      <c r="CV49" s="600" t="s">
        <v>1352</v>
      </c>
      <c r="CW49" s="600" t="s">
        <v>1353</v>
      </c>
      <c r="CX49" s="600" t="s">
        <v>1354</v>
      </c>
      <c r="CY49" s="600" t="s">
        <v>1355</v>
      </c>
      <c r="CZ49" s="600" t="s">
        <v>1356</v>
      </c>
      <c r="DA49" s="600" t="s">
        <v>1357</v>
      </c>
      <c r="DB49" s="600" t="s">
        <v>1358</v>
      </c>
      <c r="DC49" s="600" t="s">
        <v>1359</v>
      </c>
      <c r="DD49" s="600" t="s">
        <v>1360</v>
      </c>
      <c r="DE49" s="600" t="s">
        <v>1361</v>
      </c>
      <c r="DF49" s="600" t="s">
        <v>1362</v>
      </c>
      <c r="DG49" s="600" t="s">
        <v>1363</v>
      </c>
      <c r="DH49" s="600" t="s">
        <v>1364</v>
      </c>
      <c r="DI49" s="600" t="s">
        <v>1365</v>
      </c>
      <c r="DJ49" s="600" t="s">
        <v>1366</v>
      </c>
      <c r="DK49" s="600" t="s">
        <v>1367</v>
      </c>
      <c r="DL49" s="600" t="s">
        <v>1368</v>
      </c>
      <c r="DM49" s="600" t="s">
        <v>1369</v>
      </c>
      <c r="DN49" s="600" t="s">
        <v>1370</v>
      </c>
      <c r="DO49" s="600" t="s">
        <v>1371</v>
      </c>
      <c r="DP49" s="600" t="s">
        <v>1372</v>
      </c>
      <c r="DQ49" s="600" t="s">
        <v>1373</v>
      </c>
      <c r="DR49" s="600" t="s">
        <v>1374</v>
      </c>
      <c r="DS49" s="600" t="s">
        <v>1375</v>
      </c>
      <c r="DT49" s="600" t="s">
        <v>1376</v>
      </c>
      <c r="DU49" s="600" t="s">
        <v>1377</v>
      </c>
      <c r="DV49" s="600" t="s">
        <v>1378</v>
      </c>
      <c r="DW49" s="600" t="s">
        <v>1379</v>
      </c>
      <c r="DX49" s="600" t="s">
        <v>1380</v>
      </c>
      <c r="DY49" s="600" t="s">
        <v>1381</v>
      </c>
      <c r="DZ49" s="600" t="s">
        <v>1382</v>
      </c>
      <c r="EA49" s="600" t="s">
        <v>1383</v>
      </c>
      <c r="EB49" s="600" t="s">
        <v>1384</v>
      </c>
      <c r="EC49" s="600" t="s">
        <v>1385</v>
      </c>
      <c r="ED49" s="600" t="s">
        <v>1386</v>
      </c>
      <c r="EE49" s="600" t="s">
        <v>1387</v>
      </c>
      <c r="EF49" s="600" t="s">
        <v>1388</v>
      </c>
      <c r="EG49" s="600" t="s">
        <v>1389</v>
      </c>
      <c r="EH49" s="600" t="s">
        <v>1390</v>
      </c>
      <c r="EI49" s="600" t="s">
        <v>1391</v>
      </c>
      <c r="EJ49" s="600" t="s">
        <v>1392</v>
      </c>
      <c r="EK49" s="600" t="s">
        <v>1393</v>
      </c>
      <c r="EL49" s="600" t="s">
        <v>1394</v>
      </c>
      <c r="EM49" s="600" t="s">
        <v>1395</v>
      </c>
      <c r="EN49" s="600" t="s">
        <v>1396</v>
      </c>
      <c r="EO49" s="600" t="s">
        <v>1397</v>
      </c>
      <c r="EP49" s="600" t="s">
        <v>1398</v>
      </c>
      <c r="EQ49" s="600" t="s">
        <v>1399</v>
      </c>
      <c r="ER49" s="600" t="s">
        <v>1400</v>
      </c>
      <c r="ES49" s="600" t="s">
        <v>1401</v>
      </c>
      <c r="ET49" s="600" t="s">
        <v>1402</v>
      </c>
      <c r="EU49" s="600" t="s">
        <v>1403</v>
      </c>
      <c r="EV49" s="600" t="s">
        <v>1404</v>
      </c>
      <c r="EW49" s="600" t="s">
        <v>1405</v>
      </c>
      <c r="EX49" s="600" t="s">
        <v>1406</v>
      </c>
      <c r="EY49" s="600" t="s">
        <v>1407</v>
      </c>
      <c r="EZ49" s="600" t="s">
        <v>1408</v>
      </c>
      <c r="FA49" s="600" t="s">
        <v>1409</v>
      </c>
      <c r="FB49" s="600" t="s">
        <v>1410</v>
      </c>
      <c r="FC49" s="600" t="s">
        <v>1411</v>
      </c>
      <c r="FD49" s="600" t="s">
        <v>1412</v>
      </c>
      <c r="FE49" s="600" t="s">
        <v>1413</v>
      </c>
      <c r="FF49" s="600" t="s">
        <v>1414</v>
      </c>
      <c r="FG49" s="600" t="s">
        <v>1415</v>
      </c>
      <c r="FH49" s="600" t="s">
        <v>1416</v>
      </c>
      <c r="FI49" s="600" t="s">
        <v>2102</v>
      </c>
      <c r="FJ49" s="600" t="s">
        <v>1418</v>
      </c>
      <c r="FK49" s="600" t="s">
        <v>1419</v>
      </c>
      <c r="FL49" s="600" t="s">
        <v>1420</v>
      </c>
      <c r="FM49" s="600" t="s">
        <v>1421</v>
      </c>
      <c r="FN49" s="600" t="s">
        <v>1422</v>
      </c>
      <c r="FO49" s="600" t="s">
        <v>1423</v>
      </c>
      <c r="FP49" s="600" t="s">
        <v>2103</v>
      </c>
      <c r="FQ49" s="600" t="s">
        <v>2104</v>
      </c>
      <c r="FR49" s="600" t="s">
        <v>1426</v>
      </c>
      <c r="FS49" s="600" t="s">
        <v>1427</v>
      </c>
      <c r="FT49" s="600" t="s">
        <v>1428</v>
      </c>
      <c r="FU49" s="600" t="s">
        <v>1429</v>
      </c>
      <c r="FV49" s="600" t="s">
        <v>1430</v>
      </c>
      <c r="FW49" s="600" t="s">
        <v>1431</v>
      </c>
      <c r="FX49" s="600" t="s">
        <v>1432</v>
      </c>
      <c r="FY49" s="600" t="s">
        <v>1433</v>
      </c>
      <c r="FZ49" s="600" t="s">
        <v>1434</v>
      </c>
      <c r="GA49" s="600" t="s">
        <v>1435</v>
      </c>
      <c r="GB49" s="600" t="s">
        <v>1436</v>
      </c>
      <c r="GC49" s="600" t="s">
        <v>1437</v>
      </c>
      <c r="GD49" s="600" t="s">
        <v>1438</v>
      </c>
      <c r="GE49" s="600" t="s">
        <v>2105</v>
      </c>
      <c r="GF49" s="600" t="s">
        <v>1439</v>
      </c>
      <c r="GG49" s="600" t="s">
        <v>1440</v>
      </c>
      <c r="GH49" s="600" t="s">
        <v>1441</v>
      </c>
      <c r="GI49" s="600" t="s">
        <v>1442</v>
      </c>
      <c r="GJ49" s="600" t="s">
        <v>1443</v>
      </c>
      <c r="GK49" s="600" t="s">
        <v>1444</v>
      </c>
      <c r="GL49" s="600" t="s">
        <v>1445</v>
      </c>
      <c r="GM49" s="600" t="s">
        <v>1446</v>
      </c>
      <c r="GN49" s="600" t="s">
        <v>1447</v>
      </c>
      <c r="GO49" s="600" t="s">
        <v>1448</v>
      </c>
      <c r="GP49" s="600" t="s">
        <v>1449</v>
      </c>
      <c r="GQ49" s="600" t="s">
        <v>1450</v>
      </c>
      <c r="GR49" s="600" t="s">
        <v>1451</v>
      </c>
      <c r="GS49" s="600" t="s">
        <v>1452</v>
      </c>
      <c r="GT49" s="600" t="s">
        <v>1453</v>
      </c>
      <c r="GU49" s="600" t="s">
        <v>1454</v>
      </c>
      <c r="GV49" s="600" t="s">
        <v>1455</v>
      </c>
      <c r="GW49" s="600" t="s">
        <v>1456</v>
      </c>
      <c r="GX49" s="600" t="s">
        <v>1457</v>
      </c>
      <c r="GY49" s="600" t="s">
        <v>1458</v>
      </c>
      <c r="GZ49" s="600" t="s">
        <v>1459</v>
      </c>
      <c r="HA49" s="600" t="s">
        <v>1460</v>
      </c>
      <c r="HB49" s="600" t="s">
        <v>1461</v>
      </c>
      <c r="HC49" s="600" t="s">
        <v>1462</v>
      </c>
      <c r="HD49" s="600" t="s">
        <v>6289</v>
      </c>
      <c r="HE49" s="600" t="s">
        <v>1463</v>
      </c>
      <c r="HF49" s="600" t="s">
        <v>1464</v>
      </c>
      <c r="HG49" s="600" t="s">
        <v>1465</v>
      </c>
      <c r="HH49" s="600" t="s">
        <v>1466</v>
      </c>
      <c r="HI49" s="600" t="s">
        <v>1467</v>
      </c>
      <c r="HJ49" s="600" t="s">
        <v>2106</v>
      </c>
      <c r="HK49" s="600" t="s">
        <v>6297</v>
      </c>
      <c r="HL49" s="600" t="s">
        <v>1468</v>
      </c>
      <c r="HM49" s="600" t="s">
        <v>1469</v>
      </c>
      <c r="HN49" s="600" t="s">
        <v>1470</v>
      </c>
      <c r="HO49" s="600" t="s">
        <v>1471</v>
      </c>
      <c r="HP49" s="600" t="s">
        <v>1472</v>
      </c>
      <c r="HQ49" s="600" t="s">
        <v>1473</v>
      </c>
      <c r="HR49" s="600" t="s">
        <v>1474</v>
      </c>
      <c r="HS49" s="600" t="s">
        <v>1475</v>
      </c>
      <c r="HT49" s="600" t="s">
        <v>1476</v>
      </c>
      <c r="HU49" s="600" t="s">
        <v>1477</v>
      </c>
      <c r="HV49" s="600" t="s">
        <v>1478</v>
      </c>
      <c r="HW49" s="600" t="s">
        <v>1479</v>
      </c>
      <c r="HX49" s="600" t="s">
        <v>1480</v>
      </c>
      <c r="HY49" s="600" t="s">
        <v>1481</v>
      </c>
      <c r="HZ49" s="600" t="s">
        <v>1482</v>
      </c>
      <c r="IA49" s="600" t="s">
        <v>1483</v>
      </c>
      <c r="IB49" s="600" t="s">
        <v>1484</v>
      </c>
      <c r="IC49" s="600" t="s">
        <v>1485</v>
      </c>
      <c r="ID49" s="600" t="s">
        <v>1486</v>
      </c>
      <c r="IE49" s="600" t="s">
        <v>1487</v>
      </c>
      <c r="IF49" s="600" t="s">
        <v>1488</v>
      </c>
      <c r="IG49" s="600" t="s">
        <v>1489</v>
      </c>
      <c r="IH49" s="600" t="s">
        <v>1490</v>
      </c>
      <c r="II49" s="600" t="s">
        <v>1491</v>
      </c>
      <c r="IJ49" s="600" t="s">
        <v>1492</v>
      </c>
      <c r="IK49" s="600" t="s">
        <v>1493</v>
      </c>
      <c r="IL49" s="600" t="s">
        <v>1494</v>
      </c>
      <c r="IM49" s="600" t="s">
        <v>1495</v>
      </c>
      <c r="IN49" s="600" t="s">
        <v>1496</v>
      </c>
      <c r="IO49" s="600" t="s">
        <v>1497</v>
      </c>
      <c r="IP49" s="600" t="s">
        <v>1498</v>
      </c>
      <c r="IQ49" s="600" t="s">
        <v>1499</v>
      </c>
      <c r="IR49" s="600" t="s">
        <v>1500</v>
      </c>
      <c r="IS49" s="600" t="s">
        <v>1501</v>
      </c>
      <c r="IT49" s="600" t="s">
        <v>1502</v>
      </c>
      <c r="IU49" s="600" t="s">
        <v>1503</v>
      </c>
      <c r="IV49" s="600" t="s">
        <v>1504</v>
      </c>
      <c r="IW49" s="600" t="s">
        <v>1505</v>
      </c>
      <c r="IX49" s="600" t="s">
        <v>1506</v>
      </c>
      <c r="IY49" s="600" t="s">
        <v>1507</v>
      </c>
      <c r="IZ49" s="600" t="s">
        <v>1508</v>
      </c>
      <c r="JA49" s="600" t="s">
        <v>1509</v>
      </c>
      <c r="JB49" s="600" t="s">
        <v>1510</v>
      </c>
      <c r="JC49" s="600" t="s">
        <v>1511</v>
      </c>
      <c r="JD49" s="600" t="s">
        <v>1512</v>
      </c>
      <c r="JE49" s="600" t="s">
        <v>1513</v>
      </c>
      <c r="JF49" s="600" t="s">
        <v>1514</v>
      </c>
      <c r="JG49" s="600" t="s">
        <v>1515</v>
      </c>
      <c r="JH49" s="600" t="s">
        <v>1516</v>
      </c>
      <c r="JI49" s="600" t="s">
        <v>1517</v>
      </c>
      <c r="JJ49" s="600" t="s">
        <v>1518</v>
      </c>
      <c r="JK49" s="600" t="s">
        <v>1519</v>
      </c>
      <c r="JL49" s="600" t="s">
        <v>1520</v>
      </c>
      <c r="JM49" s="600" t="s">
        <v>1521</v>
      </c>
      <c r="JN49" s="600" t="s">
        <v>1522</v>
      </c>
      <c r="JO49" s="600" t="s">
        <v>1523</v>
      </c>
      <c r="JP49" s="600" t="s">
        <v>1524</v>
      </c>
      <c r="JQ49" s="600" t="s">
        <v>1525</v>
      </c>
      <c r="JR49" s="600" t="s">
        <v>1526</v>
      </c>
      <c r="JS49" s="600" t="s">
        <v>1527</v>
      </c>
      <c r="JT49" s="600" t="s">
        <v>1528</v>
      </c>
      <c r="JU49" s="600" t="s">
        <v>1529</v>
      </c>
      <c r="JV49" s="600" t="s">
        <v>1530</v>
      </c>
      <c r="JW49" s="600" t="s">
        <v>1531</v>
      </c>
      <c r="JX49" s="600" t="s">
        <v>1532</v>
      </c>
      <c r="JY49" s="600" t="s">
        <v>1533</v>
      </c>
      <c r="JZ49" s="600" t="s">
        <v>1534</v>
      </c>
      <c r="KA49" s="600" t="s">
        <v>1535</v>
      </c>
      <c r="KB49" s="600" t="s">
        <v>1536</v>
      </c>
      <c r="KC49" s="600" t="s">
        <v>1537</v>
      </c>
      <c r="KD49" s="600" t="s">
        <v>1538</v>
      </c>
      <c r="KE49" s="600" t="s">
        <v>1539</v>
      </c>
      <c r="KF49" s="600" t="s">
        <v>1540</v>
      </c>
      <c r="KG49" s="600" t="s">
        <v>1541</v>
      </c>
      <c r="KH49" s="600" t="s">
        <v>1542</v>
      </c>
      <c r="KI49" s="600" t="s">
        <v>5905</v>
      </c>
      <c r="KJ49" s="600" t="s">
        <v>1543</v>
      </c>
      <c r="KK49" s="600" t="s">
        <v>1544</v>
      </c>
      <c r="KL49" s="600" t="s">
        <v>1545</v>
      </c>
      <c r="KM49" s="600" t="s">
        <v>1546</v>
      </c>
      <c r="KN49" s="600" t="s">
        <v>1547</v>
      </c>
      <c r="KO49" s="600" t="s">
        <v>1548</v>
      </c>
      <c r="KP49" s="600" t="s">
        <v>1549</v>
      </c>
      <c r="KQ49" s="600" t="s">
        <v>1550</v>
      </c>
      <c r="KR49" s="600" t="s">
        <v>1551</v>
      </c>
      <c r="KS49" s="600" t="s">
        <v>1552</v>
      </c>
      <c r="KT49" s="600" t="s">
        <v>1553</v>
      </c>
      <c r="KU49" s="600" t="s">
        <v>1554</v>
      </c>
      <c r="KV49" s="600" t="s">
        <v>6479</v>
      </c>
      <c r="KW49" s="600" t="s">
        <v>1556</v>
      </c>
      <c r="KX49" s="600" t="s">
        <v>1557</v>
      </c>
      <c r="KY49" s="600" t="s">
        <v>1558</v>
      </c>
      <c r="KZ49" s="600" t="s">
        <v>1559</v>
      </c>
      <c r="LA49" s="600" t="s">
        <v>1560</v>
      </c>
      <c r="LB49" s="600" t="s">
        <v>1561</v>
      </c>
      <c r="LC49" s="600" t="s">
        <v>1562</v>
      </c>
      <c r="LD49" s="600" t="s">
        <v>1563</v>
      </c>
      <c r="LE49" s="600" t="s">
        <v>1564</v>
      </c>
      <c r="LF49" s="600" t="s">
        <v>1565</v>
      </c>
      <c r="LG49" s="600" t="s">
        <v>1566</v>
      </c>
      <c r="LH49" s="600" t="s">
        <v>1567</v>
      </c>
      <c r="LI49" s="600" t="s">
        <v>1568</v>
      </c>
      <c r="LJ49" s="600" t="s">
        <v>1569</v>
      </c>
      <c r="LK49" s="600" t="s">
        <v>1570</v>
      </c>
      <c r="LL49" s="600" t="s">
        <v>1571</v>
      </c>
      <c r="LM49" s="600" t="s">
        <v>1572</v>
      </c>
      <c r="LN49" s="600" t="s">
        <v>1573</v>
      </c>
      <c r="LO49" s="600" t="s">
        <v>1574</v>
      </c>
      <c r="LP49" s="600" t="s">
        <v>1575</v>
      </c>
      <c r="LQ49" s="600" t="s">
        <v>1576</v>
      </c>
      <c r="LR49" s="600" t="s">
        <v>1577</v>
      </c>
      <c r="LS49" s="600" t="s">
        <v>2107</v>
      </c>
      <c r="LT49" s="600" t="s">
        <v>1578</v>
      </c>
      <c r="LU49" s="600" t="s">
        <v>1579</v>
      </c>
      <c r="LV49" s="600" t="s">
        <v>1580</v>
      </c>
      <c r="LW49" s="600" t="s">
        <v>6290</v>
      </c>
      <c r="LX49" s="600" t="s">
        <v>1581</v>
      </c>
      <c r="LY49" s="600" t="s">
        <v>1582</v>
      </c>
      <c r="LZ49" s="600" t="s">
        <v>1583</v>
      </c>
      <c r="MA49" s="600" t="s">
        <v>1584</v>
      </c>
      <c r="MB49" s="600" t="s">
        <v>1585</v>
      </c>
      <c r="MC49" s="600" t="s">
        <v>1586</v>
      </c>
      <c r="MD49" s="600" t="s">
        <v>1587</v>
      </c>
      <c r="ME49" s="600" t="s">
        <v>1588</v>
      </c>
      <c r="MF49" s="600" t="s">
        <v>1589</v>
      </c>
      <c r="MG49" s="600" t="s">
        <v>1590</v>
      </c>
      <c r="MH49" s="600" t="s">
        <v>1591</v>
      </c>
      <c r="MI49" s="600" t="s">
        <v>1592</v>
      </c>
      <c r="MJ49" s="600" t="s">
        <v>1593</v>
      </c>
      <c r="MK49" s="600" t="s">
        <v>1594</v>
      </c>
      <c r="ML49" s="600" t="s">
        <v>1595</v>
      </c>
      <c r="MM49" s="600" t="s">
        <v>1596</v>
      </c>
      <c r="MN49" s="600" t="s">
        <v>1597</v>
      </c>
      <c r="MO49" s="600" t="s">
        <v>1598</v>
      </c>
      <c r="MP49" s="600" t="s">
        <v>1599</v>
      </c>
      <c r="MQ49" s="600" t="s">
        <v>1600</v>
      </c>
      <c r="MR49" s="600" t="s">
        <v>1601</v>
      </c>
      <c r="MS49" s="600" t="s">
        <v>1602</v>
      </c>
      <c r="MT49" s="600" t="s">
        <v>1603</v>
      </c>
      <c r="MU49" s="600" t="s">
        <v>6291</v>
      </c>
      <c r="MV49" s="600" t="s">
        <v>1604</v>
      </c>
      <c r="MW49" s="600" t="s">
        <v>1605</v>
      </c>
      <c r="MX49" s="600" t="s">
        <v>1606</v>
      </c>
      <c r="MY49" s="600" t="s">
        <v>1607</v>
      </c>
      <c r="MZ49" s="600" t="s">
        <v>1608</v>
      </c>
      <c r="NA49" s="600" t="s">
        <v>1609</v>
      </c>
      <c r="NB49" s="600" t="s">
        <v>1610</v>
      </c>
      <c r="NC49" s="600" t="s">
        <v>1611</v>
      </c>
      <c r="ND49" s="600" t="s">
        <v>1612</v>
      </c>
      <c r="NE49" s="600" t="s">
        <v>2108</v>
      </c>
      <c r="NF49" s="600" t="s">
        <v>1613</v>
      </c>
      <c r="NG49" s="600" t="s">
        <v>1614</v>
      </c>
      <c r="NH49" s="600" t="s">
        <v>1615</v>
      </c>
      <c r="NI49" s="600" t="s">
        <v>2109</v>
      </c>
      <c r="NJ49" s="600" t="s">
        <v>1616</v>
      </c>
      <c r="NK49" s="600" t="s">
        <v>1617</v>
      </c>
      <c r="NL49" s="600" t="s">
        <v>1618</v>
      </c>
      <c r="NM49" s="600" t="s">
        <v>1619</v>
      </c>
      <c r="NN49" s="600" t="s">
        <v>1620</v>
      </c>
      <c r="NO49" s="600" t="s">
        <v>1621</v>
      </c>
      <c r="NP49" s="600" t="s">
        <v>1622</v>
      </c>
      <c r="NQ49" s="600" t="s">
        <v>2110</v>
      </c>
      <c r="NR49" s="600" t="s">
        <v>1624</v>
      </c>
      <c r="NS49" s="600" t="s">
        <v>1625</v>
      </c>
      <c r="NT49" s="600" t="s">
        <v>1626</v>
      </c>
      <c r="NU49" s="600" t="s">
        <v>1627</v>
      </c>
      <c r="NV49" s="600" t="s">
        <v>1628</v>
      </c>
      <c r="NW49" s="600" t="s">
        <v>1629</v>
      </c>
      <c r="NX49" s="600" t="s">
        <v>1630</v>
      </c>
      <c r="NY49" s="600" t="s">
        <v>1631</v>
      </c>
      <c r="NZ49" s="600" t="s">
        <v>2111</v>
      </c>
      <c r="OA49" s="600" t="s">
        <v>1632</v>
      </c>
      <c r="OB49" s="600" t="s">
        <v>1633</v>
      </c>
      <c r="OC49" s="600" t="s">
        <v>1634</v>
      </c>
      <c r="OD49" s="600" t="s">
        <v>1635</v>
      </c>
      <c r="OE49" s="600" t="s">
        <v>1636</v>
      </c>
      <c r="OF49" s="600" t="s">
        <v>1637</v>
      </c>
      <c r="OG49" s="600" t="s">
        <v>6292</v>
      </c>
      <c r="OH49" s="600" t="s">
        <v>1638</v>
      </c>
      <c r="OI49" s="600" t="s">
        <v>2112</v>
      </c>
      <c r="OJ49" s="600" t="s">
        <v>1639</v>
      </c>
      <c r="OK49" s="600" t="s">
        <v>1640</v>
      </c>
      <c r="OL49" s="600" t="s">
        <v>1643</v>
      </c>
      <c r="OM49" s="600" t="s">
        <v>1641</v>
      </c>
      <c r="ON49" s="600" t="s">
        <v>1642</v>
      </c>
      <c r="OO49" s="600" t="s">
        <v>6293</v>
      </c>
      <c r="OP49" s="600" t="s">
        <v>1644</v>
      </c>
      <c r="OQ49" s="600" t="s">
        <v>2113</v>
      </c>
      <c r="OR49" s="600" t="s">
        <v>1645</v>
      </c>
      <c r="OS49" s="600" t="s">
        <v>1646</v>
      </c>
      <c r="OT49" s="600" t="s">
        <v>2114</v>
      </c>
      <c r="OU49" s="600" t="s">
        <v>1648</v>
      </c>
      <c r="OV49" s="600" t="s">
        <v>1649</v>
      </c>
      <c r="OW49" s="600" t="s">
        <v>1650</v>
      </c>
      <c r="OX49" s="600" t="s">
        <v>1651</v>
      </c>
      <c r="OY49" s="600" t="s">
        <v>1652</v>
      </c>
      <c r="OZ49" s="600" t="s">
        <v>2115</v>
      </c>
      <c r="PA49" s="600" t="s">
        <v>1653</v>
      </c>
      <c r="PB49" s="600" t="s">
        <v>2116</v>
      </c>
      <c r="PC49" s="600" t="s">
        <v>2117</v>
      </c>
      <c r="PD49" s="600" t="s">
        <v>1654</v>
      </c>
      <c r="PE49" s="600" t="s">
        <v>1655</v>
      </c>
      <c r="PF49" s="600" t="s">
        <v>2118</v>
      </c>
      <c r="PG49" s="600" t="s">
        <v>1657</v>
      </c>
      <c r="PH49" s="600" t="s">
        <v>1658</v>
      </c>
      <c r="PI49" s="600" t="s">
        <v>1659</v>
      </c>
      <c r="PJ49" s="600" t="s">
        <v>1660</v>
      </c>
      <c r="PK49" s="600" t="s">
        <v>1661</v>
      </c>
      <c r="PL49" s="600" t="s">
        <v>1662</v>
      </c>
      <c r="PM49" s="600" t="s">
        <v>1663</v>
      </c>
      <c r="PN49" s="600" t="s">
        <v>1664</v>
      </c>
      <c r="PO49" s="600" t="s">
        <v>1665</v>
      </c>
      <c r="PP49" s="600" t="s">
        <v>1666</v>
      </c>
      <c r="PQ49" s="600" t="s">
        <v>1667</v>
      </c>
      <c r="PR49" s="600" t="s">
        <v>2119</v>
      </c>
      <c r="PS49" s="600" t="s">
        <v>2120</v>
      </c>
      <c r="PT49" s="600" t="s">
        <v>2121</v>
      </c>
      <c r="PU49" s="600" t="s">
        <v>2122</v>
      </c>
      <c r="PV49" s="600" t="s">
        <v>1668</v>
      </c>
      <c r="PW49" s="600" t="s">
        <v>1669</v>
      </c>
      <c r="PX49" s="600" t="s">
        <v>1670</v>
      </c>
      <c r="PY49" s="600" t="s">
        <v>1671</v>
      </c>
      <c r="PZ49" s="600" t="s">
        <v>2123</v>
      </c>
      <c r="QA49" s="600" t="s">
        <v>1672</v>
      </c>
      <c r="QB49" s="600" t="s">
        <v>1673</v>
      </c>
      <c r="QC49" s="600" t="s">
        <v>1674</v>
      </c>
      <c r="QD49" s="600" t="s">
        <v>1675</v>
      </c>
      <c r="QE49" s="600" t="s">
        <v>1676</v>
      </c>
      <c r="QF49" s="600" t="s">
        <v>1677</v>
      </c>
      <c r="QG49" s="600" t="s">
        <v>1678</v>
      </c>
      <c r="QH49" s="600" t="s">
        <v>1679</v>
      </c>
      <c r="QI49" s="600" t="s">
        <v>1680</v>
      </c>
      <c r="QJ49" s="600" t="s">
        <v>1681</v>
      </c>
      <c r="QK49" s="600" t="s">
        <v>1682</v>
      </c>
      <c r="QL49" s="600" t="s">
        <v>1683</v>
      </c>
      <c r="QM49" s="600" t="s">
        <v>1684</v>
      </c>
      <c r="QN49" s="600" t="s">
        <v>1685</v>
      </c>
      <c r="QO49" s="600" t="s">
        <v>1686</v>
      </c>
      <c r="QP49" s="600" t="s">
        <v>1687</v>
      </c>
      <c r="QQ49" s="600" t="s">
        <v>1688</v>
      </c>
      <c r="QR49" s="600" t="s">
        <v>2124</v>
      </c>
      <c r="QS49" s="600" t="s">
        <v>2125</v>
      </c>
      <c r="QT49" s="600" t="s">
        <v>2126</v>
      </c>
      <c r="QU49" s="600" t="s">
        <v>2127</v>
      </c>
      <c r="QV49" s="600" t="s">
        <v>1689</v>
      </c>
      <c r="QW49" s="600" t="s">
        <v>1690</v>
      </c>
      <c r="QX49" s="600" t="s">
        <v>1691</v>
      </c>
      <c r="QY49" s="600" t="s">
        <v>1692</v>
      </c>
      <c r="QZ49" s="600" t="s">
        <v>1693</v>
      </c>
      <c r="RA49" s="600" t="s">
        <v>1694</v>
      </c>
      <c r="RB49" s="600" t="s">
        <v>1695</v>
      </c>
      <c r="RC49" s="600" t="s">
        <v>1696</v>
      </c>
      <c r="RD49" s="600" t="s">
        <v>1697</v>
      </c>
      <c r="RE49" s="600" t="s">
        <v>1698</v>
      </c>
      <c r="RF49" s="600" t="s">
        <v>1699</v>
      </c>
      <c r="RG49" s="600" t="s">
        <v>2128</v>
      </c>
      <c r="RH49" s="600" t="s">
        <v>2129</v>
      </c>
      <c r="RI49" s="600" t="s">
        <v>6294</v>
      </c>
      <c r="RJ49" s="600" t="s">
        <v>1700</v>
      </c>
      <c r="RK49" s="600" t="s">
        <v>1701</v>
      </c>
      <c r="RL49" s="600" t="s">
        <v>1702</v>
      </c>
      <c r="RM49" s="600" t="s">
        <v>1703</v>
      </c>
      <c r="RN49" s="600" t="s">
        <v>1704</v>
      </c>
      <c r="RO49" s="600" t="s">
        <v>1705</v>
      </c>
      <c r="RP49" s="600" t="s">
        <v>1706</v>
      </c>
      <c r="RQ49" s="600" t="s">
        <v>1707</v>
      </c>
      <c r="RR49" s="600" t="s">
        <v>1708</v>
      </c>
      <c r="RS49" s="600" t="s">
        <v>1709</v>
      </c>
      <c r="RT49" s="600" t="s">
        <v>1710</v>
      </c>
      <c r="RU49" s="600" t="s">
        <v>1711</v>
      </c>
      <c r="RV49" s="600" t="s">
        <v>1712</v>
      </c>
      <c r="RW49" s="600" t="s">
        <v>1713</v>
      </c>
      <c r="RX49" s="600" t="s">
        <v>1714</v>
      </c>
      <c r="RY49" s="600" t="s">
        <v>1715</v>
      </c>
      <c r="RZ49" s="600" t="s">
        <v>2130</v>
      </c>
      <c r="SA49" s="600" t="s">
        <v>2131</v>
      </c>
      <c r="SB49" s="600" t="s">
        <v>2132</v>
      </c>
      <c r="SC49" s="600" t="s">
        <v>1718</v>
      </c>
      <c r="SD49" s="600" t="s">
        <v>1719</v>
      </c>
      <c r="SE49" s="600" t="s">
        <v>1720</v>
      </c>
      <c r="SF49" s="600" t="s">
        <v>1721</v>
      </c>
      <c r="SG49" s="600" t="s">
        <v>1722</v>
      </c>
      <c r="SH49" s="600" t="s">
        <v>1723</v>
      </c>
      <c r="SI49" s="600" t="s">
        <v>1724</v>
      </c>
      <c r="SJ49" s="600" t="s">
        <v>1725</v>
      </c>
      <c r="SK49" s="600" t="s">
        <v>1726</v>
      </c>
      <c r="SL49" s="600" t="s">
        <v>1727</v>
      </c>
      <c r="SM49" s="600" t="s">
        <v>1728</v>
      </c>
      <c r="SN49" s="600" t="s">
        <v>2133</v>
      </c>
      <c r="SO49" s="600" t="s">
        <v>1729</v>
      </c>
      <c r="SP49" s="600" t="s">
        <v>1730</v>
      </c>
      <c r="SQ49" s="600" t="s">
        <v>1731</v>
      </c>
      <c r="SR49" s="600" t="s">
        <v>1732</v>
      </c>
      <c r="SS49" s="600" t="s">
        <v>1733</v>
      </c>
      <c r="ST49" s="600" t="s">
        <v>1734</v>
      </c>
      <c r="SU49" s="600" t="s">
        <v>1735</v>
      </c>
      <c r="SV49" s="600" t="s">
        <v>1736</v>
      </c>
      <c r="SW49" s="600" t="s">
        <v>1737</v>
      </c>
      <c r="SX49" s="600" t="s">
        <v>1738</v>
      </c>
      <c r="SY49" s="600" t="s">
        <v>1739</v>
      </c>
      <c r="SZ49" s="600" t="s">
        <v>1740</v>
      </c>
      <c r="TA49" s="600" t="s">
        <v>1741</v>
      </c>
      <c r="TB49" s="600" t="s">
        <v>1742</v>
      </c>
      <c r="TC49" s="600" t="s">
        <v>1743</v>
      </c>
      <c r="TD49" s="600" t="s">
        <v>1744</v>
      </c>
      <c r="TE49" s="600" t="s">
        <v>1745</v>
      </c>
      <c r="TF49" s="600" t="s">
        <v>1746</v>
      </c>
      <c r="TG49" s="600" t="s">
        <v>1747</v>
      </c>
      <c r="TH49" s="600" t="s">
        <v>1748</v>
      </c>
      <c r="TI49" s="600" t="s">
        <v>1749</v>
      </c>
      <c r="TJ49" s="600" t="s">
        <v>2134</v>
      </c>
      <c r="TK49" s="600" t="s">
        <v>1750</v>
      </c>
      <c r="TL49" s="600" t="s">
        <v>1751</v>
      </c>
      <c r="TM49" s="600" t="s">
        <v>1752</v>
      </c>
      <c r="TN49" s="600" t="s">
        <v>1753</v>
      </c>
      <c r="TO49" s="600" t="s">
        <v>1754</v>
      </c>
      <c r="TP49" s="600" t="s">
        <v>1755</v>
      </c>
      <c r="TQ49" s="600" t="s">
        <v>1756</v>
      </c>
      <c r="TR49" s="600" t="s">
        <v>1757</v>
      </c>
      <c r="TS49" s="600" t="s">
        <v>1758</v>
      </c>
      <c r="TT49" s="600" t="s">
        <v>1759</v>
      </c>
      <c r="TU49" s="600" t="s">
        <v>1760</v>
      </c>
      <c r="TV49" s="600" t="s">
        <v>1761</v>
      </c>
      <c r="TW49" s="600" t="s">
        <v>1762</v>
      </c>
      <c r="TX49" s="600" t="s">
        <v>1763</v>
      </c>
      <c r="TY49" s="600" t="s">
        <v>1764</v>
      </c>
      <c r="TZ49" s="600" t="s">
        <v>1765</v>
      </c>
      <c r="UA49" s="600" t="s">
        <v>2135</v>
      </c>
      <c r="UB49" s="600" t="s">
        <v>1766</v>
      </c>
      <c r="UC49" s="600" t="s">
        <v>1767</v>
      </c>
      <c r="UD49" s="600" t="s">
        <v>1768</v>
      </c>
      <c r="UE49" s="600" t="s">
        <v>1769</v>
      </c>
      <c r="UF49" s="600" t="s">
        <v>1770</v>
      </c>
      <c r="UG49" s="600" t="s">
        <v>1771</v>
      </c>
      <c r="UH49" s="600" t="s">
        <v>1772</v>
      </c>
      <c r="UI49" s="600" t="s">
        <v>2136</v>
      </c>
      <c r="UJ49" s="600" t="s">
        <v>2137</v>
      </c>
      <c r="UK49" s="600" t="s">
        <v>2138</v>
      </c>
      <c r="UL49" s="600" t="s">
        <v>1773</v>
      </c>
      <c r="UM49" s="600" t="s">
        <v>1774</v>
      </c>
      <c r="UN49" s="600" t="s">
        <v>1775</v>
      </c>
      <c r="UO49" s="600" t="s">
        <v>1776</v>
      </c>
      <c r="UP49" s="600" t="s">
        <v>1777</v>
      </c>
      <c r="UQ49" s="600" t="s">
        <v>1778</v>
      </c>
      <c r="UR49" s="600" t="s">
        <v>1779</v>
      </c>
      <c r="US49" s="600" t="s">
        <v>1780</v>
      </c>
      <c r="UT49" s="600" t="s">
        <v>1781</v>
      </c>
      <c r="UU49" s="600" t="s">
        <v>2139</v>
      </c>
      <c r="UV49" s="600" t="s">
        <v>1782</v>
      </c>
      <c r="UW49" s="600" t="s">
        <v>1783</v>
      </c>
      <c r="UX49" s="600" t="s">
        <v>1784</v>
      </c>
      <c r="UY49" s="600" t="s">
        <v>1785</v>
      </c>
      <c r="UZ49" s="600" t="s">
        <v>1786</v>
      </c>
      <c r="VA49" s="600" t="s">
        <v>1787</v>
      </c>
      <c r="VB49" s="600" t="s">
        <v>1788</v>
      </c>
      <c r="VC49" s="600" t="s">
        <v>1789</v>
      </c>
      <c r="VD49" s="600" t="s">
        <v>1790</v>
      </c>
      <c r="VE49" s="600" t="s">
        <v>1791</v>
      </c>
      <c r="VF49" s="600" t="s">
        <v>1792</v>
      </c>
      <c r="VG49" s="600" t="s">
        <v>1793</v>
      </c>
      <c r="VH49" s="600" t="s">
        <v>1794</v>
      </c>
      <c r="VI49" s="600" t="s">
        <v>1795</v>
      </c>
      <c r="VJ49" s="600" t="s">
        <v>1796</v>
      </c>
      <c r="VK49" s="600" t="s">
        <v>2140</v>
      </c>
      <c r="VL49" s="600" t="s">
        <v>2141</v>
      </c>
      <c r="VM49" s="600" t="s">
        <v>2142</v>
      </c>
      <c r="VN49" s="600" t="s">
        <v>6480</v>
      </c>
      <c r="VO49" s="600" t="s">
        <v>1801</v>
      </c>
      <c r="VP49" s="600" t="s">
        <v>1802</v>
      </c>
      <c r="VQ49" s="600" t="s">
        <v>1803</v>
      </c>
      <c r="VR49" s="600" t="s">
        <v>1804</v>
      </c>
      <c r="VS49" s="600" t="s">
        <v>1805</v>
      </c>
      <c r="VT49" s="600" t="s">
        <v>1806</v>
      </c>
      <c r="VU49" s="600" t="s">
        <v>1807</v>
      </c>
      <c r="VV49" s="600" t="s">
        <v>1808</v>
      </c>
      <c r="VW49" s="600" t="s">
        <v>2143</v>
      </c>
      <c r="VX49" s="600" t="s">
        <v>1809</v>
      </c>
      <c r="VY49" s="600" t="s">
        <v>1810</v>
      </c>
      <c r="VZ49" s="600" t="s">
        <v>1811</v>
      </c>
      <c r="WA49" s="600" t="s">
        <v>1812</v>
      </c>
      <c r="WB49" s="600" t="s">
        <v>1813</v>
      </c>
      <c r="WC49" s="600" t="s">
        <v>1814</v>
      </c>
      <c r="WD49" s="600" t="s">
        <v>1815</v>
      </c>
      <c r="WE49" s="600" t="s">
        <v>1816</v>
      </c>
      <c r="WF49" s="600" t="s">
        <v>1817</v>
      </c>
      <c r="WG49" s="600" t="s">
        <v>1818</v>
      </c>
      <c r="WH49" s="600" t="s">
        <v>1819</v>
      </c>
      <c r="WI49" s="600" t="s">
        <v>1820</v>
      </c>
      <c r="WJ49" s="600" t="s">
        <v>1821</v>
      </c>
      <c r="WK49" s="600" t="s">
        <v>1822</v>
      </c>
      <c r="WL49" s="600" t="s">
        <v>1823</v>
      </c>
      <c r="WM49" s="600" t="s">
        <v>1824</v>
      </c>
      <c r="WN49" s="600" t="s">
        <v>1825</v>
      </c>
      <c r="WO49" s="600" t="s">
        <v>1826</v>
      </c>
      <c r="WP49" s="600" t="s">
        <v>1827</v>
      </c>
      <c r="WQ49" s="600" t="s">
        <v>1828</v>
      </c>
      <c r="WR49" s="600" t="s">
        <v>1829</v>
      </c>
      <c r="WS49" s="600" t="s">
        <v>1830</v>
      </c>
      <c r="WT49" s="600" t="s">
        <v>1831</v>
      </c>
      <c r="WU49" s="600" t="s">
        <v>1832</v>
      </c>
      <c r="WV49" s="600" t="s">
        <v>1833</v>
      </c>
      <c r="WW49" s="600" t="s">
        <v>2144</v>
      </c>
      <c r="WX49" s="600" t="s">
        <v>2145</v>
      </c>
      <c r="WY49" s="600" t="s">
        <v>1834</v>
      </c>
      <c r="WZ49" s="600" t="s">
        <v>1835</v>
      </c>
      <c r="XA49" s="600" t="s">
        <v>1836</v>
      </c>
      <c r="XB49" s="600" t="s">
        <v>2146</v>
      </c>
      <c r="XC49" s="600" t="s">
        <v>1837</v>
      </c>
      <c r="XD49" s="600" t="s">
        <v>1838</v>
      </c>
      <c r="XE49" s="600" t="s">
        <v>1839</v>
      </c>
      <c r="XF49" s="600" t="s">
        <v>1840</v>
      </c>
      <c r="XG49" s="600" t="s">
        <v>2147</v>
      </c>
      <c r="XH49" s="600" t="s">
        <v>2148</v>
      </c>
      <c r="XI49" s="600" t="s">
        <v>2149</v>
      </c>
      <c r="XJ49" s="600" t="s">
        <v>1844</v>
      </c>
      <c r="XK49" s="600" t="s">
        <v>1845</v>
      </c>
      <c r="XL49" s="600" t="s">
        <v>1846</v>
      </c>
      <c r="XM49" s="600" t="s">
        <v>2150</v>
      </c>
      <c r="XN49" s="600" t="s">
        <v>1847</v>
      </c>
      <c r="XO49" s="600" t="s">
        <v>1848</v>
      </c>
      <c r="XP49" s="600" t="s">
        <v>1849</v>
      </c>
      <c r="XQ49" s="600" t="s">
        <v>1850</v>
      </c>
      <c r="XR49" s="600" t="s">
        <v>1851</v>
      </c>
      <c r="XS49" s="600" t="s">
        <v>1852</v>
      </c>
      <c r="XT49" s="600" t="s">
        <v>1853</v>
      </c>
      <c r="XU49" s="600" t="s">
        <v>1854</v>
      </c>
      <c r="XV49" s="600" t="s">
        <v>1855</v>
      </c>
      <c r="XW49" s="600" t="s">
        <v>1856</v>
      </c>
      <c r="XX49" s="600" t="s">
        <v>1857</v>
      </c>
      <c r="XY49" s="600" t="s">
        <v>1858</v>
      </c>
      <c r="XZ49" s="600" t="s">
        <v>1859</v>
      </c>
      <c r="YA49" s="600" t="s">
        <v>1860</v>
      </c>
      <c r="YB49" s="600" t="s">
        <v>1861</v>
      </c>
      <c r="YC49" s="600" t="s">
        <v>1862</v>
      </c>
      <c r="YD49" s="600" t="s">
        <v>1863</v>
      </c>
      <c r="YE49" s="600" t="s">
        <v>2151</v>
      </c>
      <c r="YF49" s="600" t="s">
        <v>2152</v>
      </c>
      <c r="YG49" s="600" t="s">
        <v>1865</v>
      </c>
      <c r="YH49" s="600" t="s">
        <v>1866</v>
      </c>
      <c r="YI49" s="600" t="s">
        <v>1867</v>
      </c>
      <c r="YJ49" s="600" t="s">
        <v>1868</v>
      </c>
      <c r="YK49" s="600" t="s">
        <v>2153</v>
      </c>
      <c r="YL49" s="600" t="s">
        <v>1869</v>
      </c>
      <c r="YM49" s="600" t="s">
        <v>1870</v>
      </c>
      <c r="YN49" s="600" t="s">
        <v>1871</v>
      </c>
      <c r="YO49" s="600" t="s">
        <v>1872</v>
      </c>
      <c r="YP49" s="600" t="s">
        <v>1873</v>
      </c>
      <c r="YQ49" s="600" t="s">
        <v>1874</v>
      </c>
      <c r="YR49" s="600" t="s">
        <v>1875</v>
      </c>
      <c r="YS49" s="600" t="s">
        <v>1876</v>
      </c>
      <c r="YT49" s="600" t="s">
        <v>1877</v>
      </c>
      <c r="YU49" s="600" t="s">
        <v>2154</v>
      </c>
      <c r="YV49" s="600" t="s">
        <v>2155</v>
      </c>
      <c r="YW49" s="600" t="s">
        <v>2156</v>
      </c>
      <c r="YX49" s="600" t="s">
        <v>1881</v>
      </c>
      <c r="YY49" s="600" t="s">
        <v>1882</v>
      </c>
      <c r="YZ49" s="600" t="s">
        <v>1883</v>
      </c>
      <c r="ZA49" s="600" t="s">
        <v>1884</v>
      </c>
      <c r="ZB49" s="600" t="s">
        <v>1885</v>
      </c>
      <c r="ZC49" s="600" t="s">
        <v>1886</v>
      </c>
      <c r="ZD49" s="600" t="s">
        <v>1887</v>
      </c>
      <c r="ZE49" s="600" t="s">
        <v>1888</v>
      </c>
      <c r="ZF49" s="600" t="s">
        <v>1889</v>
      </c>
      <c r="ZG49" s="600" t="s">
        <v>1890</v>
      </c>
      <c r="ZH49" s="600" t="s">
        <v>1891</v>
      </c>
      <c r="ZI49" s="600" t="s">
        <v>1892</v>
      </c>
      <c r="ZJ49" s="600" t="s">
        <v>1893</v>
      </c>
      <c r="ZK49" s="600" t="s">
        <v>1894</v>
      </c>
      <c r="ZL49" s="600" t="s">
        <v>1895</v>
      </c>
      <c r="ZM49" s="600" t="s">
        <v>1896</v>
      </c>
      <c r="ZN49" s="600" t="s">
        <v>6295</v>
      </c>
      <c r="ZO49" s="600" t="s">
        <v>1897</v>
      </c>
      <c r="ZP49" s="600" t="s">
        <v>1898</v>
      </c>
      <c r="ZQ49" s="600" t="s">
        <v>1899</v>
      </c>
      <c r="ZR49" s="600" t="s">
        <v>1900</v>
      </c>
      <c r="ZS49" s="600" t="s">
        <v>1901</v>
      </c>
      <c r="ZT49" s="600" t="s">
        <v>1902</v>
      </c>
      <c r="ZU49" s="600" t="s">
        <v>1903</v>
      </c>
      <c r="ZV49" s="600" t="s">
        <v>1904</v>
      </c>
      <c r="ZW49" s="600" t="s">
        <v>1905</v>
      </c>
      <c r="ZX49" s="600" t="s">
        <v>1906</v>
      </c>
      <c r="ZY49" s="600" t="s">
        <v>1907</v>
      </c>
      <c r="ZZ49" s="600" t="s">
        <v>1908</v>
      </c>
      <c r="AAA49" s="600" t="s">
        <v>1909</v>
      </c>
      <c r="AAB49" s="600" t="s">
        <v>1910</v>
      </c>
      <c r="AAC49" s="600" t="s">
        <v>1911</v>
      </c>
      <c r="AAD49" s="600" t="s">
        <v>1912</v>
      </c>
      <c r="AAE49" s="600" t="s">
        <v>1913</v>
      </c>
      <c r="AAF49" s="600" t="s">
        <v>1914</v>
      </c>
      <c r="AAG49" s="600" t="s">
        <v>2157</v>
      </c>
      <c r="AAH49" s="600" t="s">
        <v>2158</v>
      </c>
      <c r="AAI49" s="600" t="s">
        <v>2159</v>
      </c>
      <c r="AAJ49" s="600" t="s">
        <v>1916</v>
      </c>
      <c r="AAK49" s="600" t="s">
        <v>1917</v>
      </c>
      <c r="AAL49" s="600" t="s">
        <v>1918</v>
      </c>
      <c r="AAM49" s="600" t="s">
        <v>1919</v>
      </c>
      <c r="AAN49" s="600" t="s">
        <v>1920</v>
      </c>
      <c r="AAO49" s="600" t="s">
        <v>1921</v>
      </c>
      <c r="AAP49" s="600" t="s">
        <v>1922</v>
      </c>
      <c r="AAQ49" s="600" t="s">
        <v>1923</v>
      </c>
      <c r="AAR49" s="600" t="s">
        <v>1924</v>
      </c>
      <c r="AAS49" s="600" t="s">
        <v>1925</v>
      </c>
      <c r="AAT49" s="600" t="s">
        <v>1926</v>
      </c>
      <c r="AAU49" s="600" t="s">
        <v>1927</v>
      </c>
      <c r="AAV49" s="600" t="s">
        <v>1928</v>
      </c>
      <c r="AAW49" s="600" t="s">
        <v>1929</v>
      </c>
      <c r="AAX49" s="600" t="s">
        <v>1930</v>
      </c>
      <c r="AAY49" s="600" t="s">
        <v>1931</v>
      </c>
      <c r="AAZ49" s="600" t="s">
        <v>1932</v>
      </c>
      <c r="ABA49" s="600" t="s">
        <v>1933</v>
      </c>
      <c r="ABB49" s="600" t="s">
        <v>2160</v>
      </c>
      <c r="ABC49" s="600" t="s">
        <v>1934</v>
      </c>
      <c r="ABD49" s="600" t="s">
        <v>1935</v>
      </c>
      <c r="ABE49" s="600" t="s">
        <v>1936</v>
      </c>
      <c r="ABF49" s="600" t="s">
        <v>1937</v>
      </c>
      <c r="ABG49" s="600" t="s">
        <v>1938</v>
      </c>
      <c r="ABH49" s="600" t="s">
        <v>1939</v>
      </c>
      <c r="ABI49" s="600" t="s">
        <v>1940</v>
      </c>
      <c r="ABJ49" s="600" t="s">
        <v>2161</v>
      </c>
      <c r="ABK49" s="600" t="s">
        <v>2162</v>
      </c>
      <c r="ABL49" s="600" t="s">
        <v>1941</v>
      </c>
      <c r="ABM49" s="600" t="s">
        <v>2163</v>
      </c>
      <c r="ABN49" s="600" t="s">
        <v>2164</v>
      </c>
      <c r="ABO49" s="600" t="s">
        <v>2165</v>
      </c>
      <c r="ABP49" s="600" t="s">
        <v>2166</v>
      </c>
      <c r="ABQ49" s="600" t="s">
        <v>1945</v>
      </c>
      <c r="ABR49" s="600" t="s">
        <v>1946</v>
      </c>
      <c r="ABS49" s="600" t="s">
        <v>1947</v>
      </c>
      <c r="ABT49" s="600" t="s">
        <v>1948</v>
      </c>
      <c r="ABU49" s="600" t="s">
        <v>1949</v>
      </c>
      <c r="ABV49" s="600" t="s">
        <v>1950</v>
      </c>
      <c r="ABW49" s="600" t="s">
        <v>1951</v>
      </c>
      <c r="ABX49" s="600" t="s">
        <v>1952</v>
      </c>
      <c r="ABY49" s="600" t="s">
        <v>2167</v>
      </c>
      <c r="ABZ49" s="600" t="s">
        <v>1953</v>
      </c>
      <c r="ACA49" s="600" t="s">
        <v>1954</v>
      </c>
      <c r="ACB49" s="600" t="s">
        <v>1955</v>
      </c>
      <c r="ACC49" s="600" t="s">
        <v>1956</v>
      </c>
      <c r="ACD49" s="600" t="s">
        <v>1957</v>
      </c>
      <c r="ACE49" s="600" t="s">
        <v>1958</v>
      </c>
      <c r="ACF49" s="600" t="s">
        <v>1959</v>
      </c>
      <c r="ACG49" s="600" t="s">
        <v>1960</v>
      </c>
      <c r="ACH49" s="600" t="s">
        <v>1961</v>
      </c>
      <c r="ACI49" s="600" t="s">
        <v>1962</v>
      </c>
      <c r="ACJ49" s="600" t="s">
        <v>1963</v>
      </c>
      <c r="ACK49" s="600" t="s">
        <v>1964</v>
      </c>
      <c r="ACL49" s="600" t="s">
        <v>1965</v>
      </c>
      <c r="ACM49" s="600" t="s">
        <v>1966</v>
      </c>
      <c r="ACN49" s="600" t="s">
        <v>1967</v>
      </c>
      <c r="ACO49" s="600" t="s">
        <v>1968</v>
      </c>
      <c r="ACP49" s="600" t="s">
        <v>1969</v>
      </c>
      <c r="ACQ49" s="600" t="s">
        <v>1970</v>
      </c>
      <c r="ACR49" s="600" t="s">
        <v>1971</v>
      </c>
      <c r="ACS49" s="600" t="s">
        <v>2168</v>
      </c>
      <c r="ACT49" s="600" t="s">
        <v>1972</v>
      </c>
      <c r="ACU49" s="600" t="s">
        <v>1973</v>
      </c>
      <c r="ACV49" s="600" t="s">
        <v>1974</v>
      </c>
      <c r="ACW49" s="600" t="s">
        <v>1975</v>
      </c>
      <c r="ACX49" s="600" t="s">
        <v>2169</v>
      </c>
      <c r="ACY49" s="600" t="s">
        <v>1976</v>
      </c>
      <c r="ACZ49" s="600" t="s">
        <v>1977</v>
      </c>
      <c r="ADA49" s="600" t="s">
        <v>1978</v>
      </c>
      <c r="ADB49" s="600" t="s">
        <v>1979</v>
      </c>
      <c r="ADC49" s="600" t="s">
        <v>1980</v>
      </c>
      <c r="ADD49" s="600" t="s">
        <v>1840</v>
      </c>
      <c r="ADE49" s="600" t="s">
        <v>2170</v>
      </c>
      <c r="ADF49" s="600" t="s">
        <v>2171</v>
      </c>
      <c r="ADG49" s="600" t="s">
        <v>2172</v>
      </c>
      <c r="ADH49" s="600" t="s">
        <v>1981</v>
      </c>
      <c r="ADI49" s="600" t="s">
        <v>1982</v>
      </c>
      <c r="ADJ49" s="600" t="s">
        <v>1983</v>
      </c>
      <c r="ADK49" s="600" t="s">
        <v>1984</v>
      </c>
      <c r="ADL49" s="600" t="s">
        <v>1985</v>
      </c>
      <c r="ADM49" s="600" t="s">
        <v>1480</v>
      </c>
      <c r="ADN49" s="600" t="s">
        <v>1986</v>
      </c>
      <c r="ADO49" s="600" t="s">
        <v>1987</v>
      </c>
      <c r="ADP49" s="600" t="s">
        <v>1988</v>
      </c>
      <c r="ADQ49" s="600" t="s">
        <v>1989</v>
      </c>
      <c r="ADR49" s="600" t="s">
        <v>1990</v>
      </c>
      <c r="ADS49" s="600" t="s">
        <v>1991</v>
      </c>
      <c r="ADT49" s="600" t="s">
        <v>5900</v>
      </c>
      <c r="ADU49" s="600" t="s">
        <v>1992</v>
      </c>
      <c r="ADV49" s="600" t="s">
        <v>1993</v>
      </c>
      <c r="ADW49" s="600" t="s">
        <v>1994</v>
      </c>
      <c r="ADX49" s="600" t="s">
        <v>1995</v>
      </c>
      <c r="ADY49" s="600" t="s">
        <v>1996</v>
      </c>
      <c r="ADZ49" s="600" t="s">
        <v>5910</v>
      </c>
      <c r="AEA49" s="600" t="s">
        <v>1997</v>
      </c>
      <c r="AEB49" s="600" t="s">
        <v>1998</v>
      </c>
      <c r="AEC49" s="600" t="s">
        <v>1999</v>
      </c>
      <c r="AED49" s="600" t="s">
        <v>2000</v>
      </c>
      <c r="AEE49" s="600" t="s">
        <v>2016</v>
      </c>
      <c r="AEF49" s="600" t="s">
        <v>2001</v>
      </c>
      <c r="AEG49" s="600" t="s">
        <v>2002</v>
      </c>
      <c r="AEH49" s="600" t="s">
        <v>2003</v>
      </c>
      <c r="AEI49" s="600" t="s">
        <v>2004</v>
      </c>
      <c r="AEJ49" s="600" t="s">
        <v>2005</v>
      </c>
      <c r="AEK49" s="600" t="s">
        <v>2006</v>
      </c>
      <c r="AEL49" s="600" t="s">
        <v>2007</v>
      </c>
      <c r="AEM49" s="600" t="s">
        <v>2008</v>
      </c>
      <c r="AEN49" s="600" t="s">
        <v>2009</v>
      </c>
      <c r="AEO49" s="600" t="s">
        <v>2010</v>
      </c>
      <c r="AEP49" s="600" t="s">
        <v>2011</v>
      </c>
      <c r="AEQ49" s="600" t="s">
        <v>2012</v>
      </c>
      <c r="AER49" s="600" t="s">
        <v>2013</v>
      </c>
      <c r="AES49" s="600" t="s">
        <v>2014</v>
      </c>
      <c r="AET49" s="600" t="s">
        <v>2015</v>
      </c>
      <c r="AEU49" s="600" t="s">
        <v>2017</v>
      </c>
      <c r="AEV49" s="600" t="s">
        <v>2018</v>
      </c>
      <c r="AEW49" s="600" t="s">
        <v>2019</v>
      </c>
      <c r="AEX49" s="600" t="s">
        <v>2020</v>
      </c>
      <c r="AEY49" s="600" t="s">
        <v>2021</v>
      </c>
      <c r="AEZ49" s="600" t="s">
        <v>2022</v>
      </c>
      <c r="AFA49" s="600" t="s">
        <v>2023</v>
      </c>
      <c r="AFB49" s="600" t="s">
        <v>2024</v>
      </c>
      <c r="AFC49" s="600" t="s">
        <v>2025</v>
      </c>
      <c r="AFD49" s="600" t="s">
        <v>2026</v>
      </c>
      <c r="AFE49" s="600" t="s">
        <v>2027</v>
      </c>
      <c r="AFF49" s="600" t="s">
        <v>2028</v>
      </c>
      <c r="AFG49" s="600" t="s">
        <v>2029</v>
      </c>
      <c r="AFH49" s="600" t="s">
        <v>2030</v>
      </c>
      <c r="AFI49" s="600" t="s">
        <v>2031</v>
      </c>
      <c r="AFJ49" s="600" t="s">
        <v>2032</v>
      </c>
      <c r="AFK49" s="600" t="s">
        <v>2033</v>
      </c>
      <c r="AFL49" s="600" t="s">
        <v>2034</v>
      </c>
      <c r="AFM49" s="600" t="s">
        <v>2035</v>
      </c>
      <c r="AFN49" s="600" t="s">
        <v>2036</v>
      </c>
      <c r="AFO49" s="600" t="s">
        <v>2037</v>
      </c>
      <c r="AFP49" s="600" t="s">
        <v>2038</v>
      </c>
      <c r="AFQ49" s="600" t="s">
        <v>2039</v>
      </c>
      <c r="AFR49" s="600" t="s">
        <v>2040</v>
      </c>
      <c r="AFS49" s="600" t="s">
        <v>2041</v>
      </c>
      <c r="AFT49" s="600" t="s">
        <v>2042</v>
      </c>
      <c r="AFU49" s="600" t="s">
        <v>2043</v>
      </c>
      <c r="AFV49" s="600" t="s">
        <v>2044</v>
      </c>
      <c r="AFW49" s="600" t="s">
        <v>2045</v>
      </c>
      <c r="AFX49" s="600" t="s">
        <v>2046</v>
      </c>
      <c r="AFY49" s="600" t="s">
        <v>2047</v>
      </c>
      <c r="AFZ49" s="600" t="s">
        <v>2048</v>
      </c>
      <c r="AGA49" s="600" t="s">
        <v>2049</v>
      </c>
      <c r="AGB49" s="600" t="s">
        <v>2050</v>
      </c>
      <c r="AGC49" s="600" t="s">
        <v>2051</v>
      </c>
      <c r="AGD49" s="600" t="s">
        <v>2052</v>
      </c>
      <c r="AGE49" s="600" t="s">
        <v>2053</v>
      </c>
      <c r="AGF49" s="600" t="s">
        <v>2054</v>
      </c>
      <c r="AGG49" s="600" t="s">
        <v>2055</v>
      </c>
      <c r="AGH49" s="600" t="s">
        <v>2056</v>
      </c>
      <c r="AGI49" s="600" t="s">
        <v>2057</v>
      </c>
      <c r="AGJ49" s="600" t="s">
        <v>2058</v>
      </c>
      <c r="AGK49" s="600" t="s">
        <v>2059</v>
      </c>
      <c r="AGL49" s="600" t="s">
        <v>2060</v>
      </c>
      <c r="AGM49" s="600" t="s">
        <v>2061</v>
      </c>
      <c r="AGN49" s="600" t="s">
        <v>2062</v>
      </c>
      <c r="AGO49" s="600" t="s">
        <v>2063</v>
      </c>
      <c r="AGP49" s="600" t="s">
        <v>2064</v>
      </c>
      <c r="AGQ49" s="600" t="s">
        <v>2065</v>
      </c>
      <c r="AGR49" s="600" t="s">
        <v>2066</v>
      </c>
      <c r="AGS49" s="600" t="s">
        <v>2067</v>
      </c>
      <c r="AGT49" s="600" t="s">
        <v>2068</v>
      </c>
      <c r="AGU49" s="600" t="s">
        <v>2069</v>
      </c>
      <c r="AGV49" s="600" t="s">
        <v>2070</v>
      </c>
      <c r="AGW49" s="600" t="s">
        <v>2071</v>
      </c>
      <c r="AGX49" s="600" t="s">
        <v>2072</v>
      </c>
      <c r="AGY49" s="600" t="s">
        <v>2073</v>
      </c>
      <c r="AGZ49" s="600" t="s">
        <v>2074</v>
      </c>
      <c r="AHA49" s="600" t="s">
        <v>2075</v>
      </c>
      <c r="AHB49" s="600" t="s">
        <v>2076</v>
      </c>
      <c r="AHC49" s="600" t="s">
        <v>2077</v>
      </c>
      <c r="AHD49" s="600" t="s">
        <v>2078</v>
      </c>
      <c r="AHE49" s="600" t="s">
        <v>2079</v>
      </c>
      <c r="AHF49" s="600" t="s">
        <v>2080</v>
      </c>
      <c r="AHG49" s="600" t="s">
        <v>2081</v>
      </c>
      <c r="AHH49" s="600" t="s">
        <v>2082</v>
      </c>
      <c r="AHI49" s="600" t="s">
        <v>2083</v>
      </c>
      <c r="AHJ49" s="600" t="s">
        <v>2084</v>
      </c>
      <c r="AHK49" s="600" t="s">
        <v>2085</v>
      </c>
      <c r="AHL49" s="600" t="s">
        <v>2086</v>
      </c>
      <c r="AHM49" s="600" t="s">
        <v>2087</v>
      </c>
      <c r="AHN49" s="600" t="s">
        <v>2088</v>
      </c>
      <c r="AHO49" s="600" t="s">
        <v>2089</v>
      </c>
      <c r="AHP49" s="600" t="s">
        <v>2090</v>
      </c>
      <c r="AHQ49" s="600" t="s">
        <v>2091</v>
      </c>
      <c r="AHR49" s="600" t="s">
        <v>2092</v>
      </c>
      <c r="AHS49" s="600" t="s">
        <v>2093</v>
      </c>
      <c r="AHT49" s="600" t="s">
        <v>2094</v>
      </c>
      <c r="AHU49" s="599"/>
      <c r="AHV49" s="599"/>
    </row>
    <row r="50" spans="2:911" x14ac:dyDescent="0.6">
      <c r="B50" s="260" t="s">
        <v>6016</v>
      </c>
      <c r="C50" s="260" t="s">
        <v>6017</v>
      </c>
      <c r="D50" s="603">
        <v>0</v>
      </c>
      <c r="E50" s="603">
        <v>11847</v>
      </c>
      <c r="F50" s="603">
        <v>32082</v>
      </c>
      <c r="G50" s="603">
        <v>9171</v>
      </c>
      <c r="H50" s="603">
        <v>28968</v>
      </c>
      <c r="I50" s="603">
        <v>4869</v>
      </c>
      <c r="J50" s="603">
        <v>107658.5</v>
      </c>
      <c r="K50" s="603">
        <v>0</v>
      </c>
      <c r="L50" s="603">
        <v>0</v>
      </c>
      <c r="M50" s="603">
        <v>10912</v>
      </c>
      <c r="N50" s="603">
        <v>469</v>
      </c>
      <c r="O50" s="603">
        <v>18000</v>
      </c>
      <c r="P50" s="603">
        <v>159290.09</v>
      </c>
      <c r="Q50" s="603">
        <v>200547.01</v>
      </c>
      <c r="R50" s="603">
        <v>2578</v>
      </c>
      <c r="S50" s="603">
        <v>18628</v>
      </c>
      <c r="T50" s="603">
        <v>7000</v>
      </c>
      <c r="U50" s="603">
        <v>18484.5</v>
      </c>
      <c r="V50" s="603">
        <v>0</v>
      </c>
      <c r="W50" s="603">
        <v>180069</v>
      </c>
      <c r="X50" s="603">
        <v>12950</v>
      </c>
      <c r="Y50" s="603">
        <v>0</v>
      </c>
      <c r="Z50" s="603">
        <v>0</v>
      </c>
      <c r="AA50" s="603">
        <v>30</v>
      </c>
      <c r="AB50" s="603">
        <v>500</v>
      </c>
      <c r="AC50" s="603">
        <v>0</v>
      </c>
      <c r="AD50" s="603">
        <v>0</v>
      </c>
      <c r="AE50" s="603">
        <v>8382</v>
      </c>
      <c r="AF50" s="603">
        <v>30</v>
      </c>
      <c r="AG50" s="603">
        <v>0</v>
      </c>
      <c r="AH50" s="603">
        <v>4653</v>
      </c>
      <c r="AI50" s="603">
        <v>57399</v>
      </c>
      <c r="AJ50" s="603">
        <v>0</v>
      </c>
      <c r="AK50" s="603">
        <v>0</v>
      </c>
      <c r="AL50" s="603">
        <v>0</v>
      </c>
      <c r="AM50" s="603">
        <v>0</v>
      </c>
      <c r="AN50" s="603">
        <v>0</v>
      </c>
      <c r="AO50" s="603">
        <v>25258.65</v>
      </c>
      <c r="AP50" s="603">
        <v>0</v>
      </c>
      <c r="AQ50" s="603">
        <v>0</v>
      </c>
      <c r="AR50" s="603">
        <v>2647</v>
      </c>
      <c r="AS50" s="603">
        <v>0</v>
      </c>
      <c r="AT50" s="603">
        <v>4050</v>
      </c>
      <c r="AU50" s="603">
        <v>0</v>
      </c>
      <c r="AV50" s="603">
        <v>0</v>
      </c>
      <c r="AW50" s="603">
        <v>0</v>
      </c>
      <c r="AX50" s="603">
        <v>0</v>
      </c>
      <c r="AY50" s="603">
        <v>0</v>
      </c>
      <c r="AZ50" s="603">
        <v>0</v>
      </c>
      <c r="BA50" s="603">
        <v>931</v>
      </c>
      <c r="BB50" s="603">
        <v>0</v>
      </c>
      <c r="BC50" s="603">
        <v>0</v>
      </c>
      <c r="BD50" s="603">
        <v>0</v>
      </c>
      <c r="BE50" s="603">
        <v>0</v>
      </c>
      <c r="BF50" s="603">
        <v>0</v>
      </c>
      <c r="BG50" s="603">
        <v>0</v>
      </c>
      <c r="BH50" s="603">
        <v>0</v>
      </c>
      <c r="BI50" s="603">
        <v>680</v>
      </c>
      <c r="BJ50" s="603">
        <v>15523</v>
      </c>
      <c r="BK50" s="603">
        <v>29264.000100000001</v>
      </c>
      <c r="BL50" s="603">
        <v>4602</v>
      </c>
      <c r="BM50" s="603">
        <v>15560</v>
      </c>
      <c r="BN50" s="603">
        <v>1850</v>
      </c>
      <c r="BO50" s="603">
        <v>1850</v>
      </c>
      <c r="BP50" s="603">
        <v>5013.5200000000004</v>
      </c>
      <c r="BQ50" s="603">
        <v>1420</v>
      </c>
      <c r="BR50" s="603">
        <v>2361.9</v>
      </c>
      <c r="BS50" s="603">
        <v>0</v>
      </c>
      <c r="BT50" s="603">
        <v>0</v>
      </c>
      <c r="BU50" s="603">
        <v>17288.650000000001</v>
      </c>
      <c r="BV50" s="603">
        <v>0</v>
      </c>
      <c r="BW50" s="603">
        <v>126575</v>
      </c>
      <c r="BX50" s="603">
        <v>300</v>
      </c>
      <c r="BY50" s="603">
        <v>0</v>
      </c>
      <c r="BZ50" s="603">
        <v>47582.49</v>
      </c>
      <c r="CA50" s="603">
        <v>834</v>
      </c>
      <c r="CB50" s="603">
        <v>0</v>
      </c>
      <c r="CC50" s="603">
        <v>0</v>
      </c>
      <c r="CD50" s="603">
        <v>0</v>
      </c>
      <c r="CE50" s="603">
        <v>0</v>
      </c>
      <c r="CF50" s="603">
        <v>0</v>
      </c>
      <c r="CG50" s="603">
        <v>0</v>
      </c>
      <c r="CH50" s="603">
        <v>0</v>
      </c>
      <c r="CI50" s="603">
        <v>5025</v>
      </c>
      <c r="CJ50" s="603">
        <v>14458</v>
      </c>
      <c r="CK50" s="603">
        <v>1560</v>
      </c>
      <c r="CL50" s="603">
        <v>2976</v>
      </c>
      <c r="CM50" s="603">
        <v>3555</v>
      </c>
      <c r="CN50" s="603">
        <v>892</v>
      </c>
      <c r="CO50" s="603">
        <v>4532.5</v>
      </c>
      <c r="CP50" s="603">
        <v>110</v>
      </c>
      <c r="CQ50" s="603">
        <v>2480</v>
      </c>
      <c r="CR50" s="603">
        <v>810</v>
      </c>
      <c r="CS50" s="603">
        <v>108660</v>
      </c>
      <c r="CT50" s="603">
        <v>2990</v>
      </c>
      <c r="CU50" s="603">
        <v>69801.600000000006</v>
      </c>
      <c r="CV50" s="603">
        <v>0</v>
      </c>
      <c r="CW50" s="603">
        <v>464.29</v>
      </c>
      <c r="CX50" s="603">
        <v>0</v>
      </c>
      <c r="CY50" s="603">
        <v>9092</v>
      </c>
      <c r="CZ50" s="603">
        <v>8418</v>
      </c>
      <c r="DA50" s="603">
        <v>1060</v>
      </c>
      <c r="DB50" s="603">
        <v>1314</v>
      </c>
      <c r="DC50" s="603">
        <v>0</v>
      </c>
      <c r="DD50" s="603">
        <v>0</v>
      </c>
      <c r="DE50" s="603">
        <v>0</v>
      </c>
      <c r="DF50" s="603">
        <v>0</v>
      </c>
      <c r="DG50" s="603">
        <v>0</v>
      </c>
      <c r="DH50" s="603">
        <v>0</v>
      </c>
      <c r="DI50" s="603">
        <v>0</v>
      </c>
      <c r="DJ50" s="603">
        <v>0</v>
      </c>
      <c r="DK50" s="603">
        <v>0</v>
      </c>
      <c r="DL50" s="603">
        <v>182642.25</v>
      </c>
      <c r="DM50" s="603">
        <v>0</v>
      </c>
      <c r="DN50" s="603">
        <v>300</v>
      </c>
      <c r="DO50" s="603">
        <v>2697.5</v>
      </c>
      <c r="DP50" s="603">
        <v>0</v>
      </c>
      <c r="DQ50" s="603">
        <v>0</v>
      </c>
      <c r="DR50" s="603">
        <v>103983.25</v>
      </c>
      <c r="DS50" s="603">
        <v>2610</v>
      </c>
      <c r="DT50" s="603">
        <v>0</v>
      </c>
      <c r="DU50" s="603">
        <v>150560.25</v>
      </c>
      <c r="DV50" s="603">
        <v>8285</v>
      </c>
      <c r="DW50" s="603">
        <v>24731</v>
      </c>
      <c r="DX50" s="603">
        <v>0</v>
      </c>
      <c r="DY50" s="603">
        <v>5585</v>
      </c>
      <c r="DZ50" s="603">
        <v>0</v>
      </c>
      <c r="EA50" s="603">
        <v>0</v>
      </c>
      <c r="EB50" s="603">
        <v>0</v>
      </c>
      <c r="EC50" s="603">
        <v>0</v>
      </c>
      <c r="ED50" s="603">
        <v>0</v>
      </c>
      <c r="EE50" s="603">
        <v>7643.75</v>
      </c>
      <c r="EF50" s="603">
        <v>81377</v>
      </c>
      <c r="EG50" s="603">
        <v>41085.99</v>
      </c>
      <c r="EH50" s="603">
        <v>2870</v>
      </c>
      <c r="EI50" s="603">
        <v>0</v>
      </c>
      <c r="EJ50" s="603">
        <v>0</v>
      </c>
      <c r="EK50" s="603">
        <v>1365</v>
      </c>
      <c r="EL50" s="603">
        <v>0</v>
      </c>
      <c r="EM50" s="603">
        <v>0</v>
      </c>
      <c r="EN50" s="603">
        <v>0</v>
      </c>
      <c r="EO50" s="603">
        <v>0</v>
      </c>
      <c r="EP50" s="603">
        <v>0</v>
      </c>
      <c r="EQ50" s="603">
        <v>0</v>
      </c>
      <c r="ER50" s="603">
        <v>0</v>
      </c>
      <c r="ES50" s="603">
        <v>0</v>
      </c>
      <c r="ET50" s="603">
        <v>0</v>
      </c>
      <c r="EU50" s="603">
        <v>0</v>
      </c>
      <c r="EV50" s="603">
        <v>0</v>
      </c>
      <c r="EW50" s="603">
        <v>0</v>
      </c>
      <c r="EX50" s="603">
        <v>35684.5</v>
      </c>
      <c r="EY50" s="603">
        <v>25408</v>
      </c>
      <c r="EZ50" s="603">
        <v>1242</v>
      </c>
      <c r="FA50" s="603">
        <v>0</v>
      </c>
      <c r="FB50" s="603">
        <v>0</v>
      </c>
      <c r="FC50" s="603">
        <v>10270</v>
      </c>
      <c r="FD50" s="603">
        <v>0</v>
      </c>
      <c r="FE50" s="603">
        <v>7503</v>
      </c>
      <c r="FF50" s="603">
        <v>4822</v>
      </c>
      <c r="FG50" s="603">
        <v>3246</v>
      </c>
      <c r="FH50" s="603">
        <v>103178.75</v>
      </c>
      <c r="FI50" s="603">
        <v>3050</v>
      </c>
      <c r="FJ50" s="603">
        <v>4200</v>
      </c>
      <c r="FK50" s="603">
        <v>100</v>
      </c>
      <c r="FL50" s="603">
        <v>0</v>
      </c>
      <c r="FM50" s="603">
        <v>10020.11</v>
      </c>
      <c r="FN50" s="603">
        <v>1273.0999999999999</v>
      </c>
      <c r="FO50" s="603">
        <v>0</v>
      </c>
      <c r="FP50" s="603">
        <v>0</v>
      </c>
      <c r="FQ50" s="603">
        <v>0</v>
      </c>
      <c r="FR50" s="603">
        <v>177686.5</v>
      </c>
      <c r="FS50" s="603">
        <v>300</v>
      </c>
      <c r="FT50" s="603">
        <v>530</v>
      </c>
      <c r="FU50" s="603">
        <v>0</v>
      </c>
      <c r="FV50" s="603">
        <v>0</v>
      </c>
      <c r="FW50" s="603">
        <v>2791.5</v>
      </c>
      <c r="FX50" s="603">
        <v>0</v>
      </c>
      <c r="FY50" s="603">
        <v>0</v>
      </c>
      <c r="FZ50" s="603">
        <v>0</v>
      </c>
      <c r="GA50" s="603">
        <v>0</v>
      </c>
      <c r="GB50" s="603">
        <v>0</v>
      </c>
      <c r="GC50" s="603">
        <v>0</v>
      </c>
      <c r="GD50" s="603">
        <v>8779</v>
      </c>
      <c r="GE50" s="603">
        <v>0</v>
      </c>
      <c r="GF50" s="603">
        <v>0</v>
      </c>
      <c r="GG50" s="603">
        <v>21274.53</v>
      </c>
      <c r="GH50" s="603">
        <v>1120</v>
      </c>
      <c r="GI50" s="603">
        <v>8843</v>
      </c>
      <c r="GJ50" s="603">
        <v>520</v>
      </c>
      <c r="GK50" s="603">
        <v>0</v>
      </c>
      <c r="GL50" s="603">
        <v>0</v>
      </c>
      <c r="GM50" s="603">
        <v>0</v>
      </c>
      <c r="GN50" s="603">
        <v>0</v>
      </c>
      <c r="GO50" s="603">
        <v>0</v>
      </c>
      <c r="GP50" s="603">
        <v>210</v>
      </c>
      <c r="GQ50" s="603">
        <v>1587</v>
      </c>
      <c r="GR50" s="603">
        <v>35555.5</v>
      </c>
      <c r="GS50" s="603">
        <v>0</v>
      </c>
      <c r="GT50" s="603">
        <v>0</v>
      </c>
      <c r="GU50" s="603">
        <v>0</v>
      </c>
      <c r="GV50" s="603">
        <v>0</v>
      </c>
      <c r="GW50" s="603">
        <v>0</v>
      </c>
      <c r="GX50" s="603">
        <v>0</v>
      </c>
      <c r="GY50" s="603">
        <v>0</v>
      </c>
      <c r="GZ50" s="603">
        <v>250618</v>
      </c>
      <c r="HA50" s="603">
        <v>0</v>
      </c>
      <c r="HB50" s="603">
        <v>0</v>
      </c>
      <c r="HC50" s="603">
        <v>1801</v>
      </c>
      <c r="HD50" s="603">
        <v>59850.6</v>
      </c>
      <c r="HE50" s="603">
        <v>69678.5</v>
      </c>
      <c r="HF50" s="603">
        <v>114563</v>
      </c>
      <c r="HG50" s="603">
        <v>38493</v>
      </c>
      <c r="HH50" s="603">
        <v>8110.5</v>
      </c>
      <c r="HI50" s="603">
        <v>10534</v>
      </c>
      <c r="HJ50" s="603">
        <v>41729</v>
      </c>
      <c r="HK50" s="603">
        <v>42</v>
      </c>
      <c r="HL50" s="603">
        <v>81727</v>
      </c>
      <c r="HM50" s="603">
        <v>0</v>
      </c>
      <c r="HN50" s="603">
        <v>34544.07</v>
      </c>
      <c r="HO50" s="603">
        <v>50643</v>
      </c>
      <c r="HP50" s="603">
        <v>52151</v>
      </c>
      <c r="HQ50" s="603">
        <v>0</v>
      </c>
      <c r="HR50" s="603">
        <v>19368</v>
      </c>
      <c r="HS50" s="603">
        <v>0</v>
      </c>
      <c r="HT50" s="603">
        <v>18240</v>
      </c>
      <c r="HU50" s="603">
        <v>136799.5</v>
      </c>
      <c r="HV50" s="603">
        <v>0.85</v>
      </c>
      <c r="HW50" s="603">
        <v>63770</v>
      </c>
      <c r="HX50" s="603">
        <v>23688</v>
      </c>
      <c r="HY50" s="603">
        <v>41673</v>
      </c>
      <c r="HZ50" s="603">
        <v>28935</v>
      </c>
      <c r="IA50" s="603">
        <v>13354</v>
      </c>
      <c r="IB50" s="603">
        <v>90962.25</v>
      </c>
      <c r="IC50" s="603">
        <v>0</v>
      </c>
      <c r="ID50" s="603">
        <v>46444</v>
      </c>
      <c r="IE50" s="603">
        <v>3524.43</v>
      </c>
      <c r="IF50" s="603">
        <v>0</v>
      </c>
      <c r="IG50" s="603">
        <v>4330</v>
      </c>
      <c r="IH50" s="603">
        <v>3050</v>
      </c>
      <c r="II50" s="603">
        <v>4583</v>
      </c>
      <c r="IJ50" s="603">
        <v>70501.5</v>
      </c>
      <c r="IK50" s="603">
        <v>0</v>
      </c>
      <c r="IL50" s="603">
        <v>0</v>
      </c>
      <c r="IM50" s="603">
        <v>0</v>
      </c>
      <c r="IN50" s="603">
        <v>0</v>
      </c>
      <c r="IO50" s="603">
        <v>0</v>
      </c>
      <c r="IP50" s="603">
        <v>15463</v>
      </c>
      <c r="IQ50" s="603">
        <v>8</v>
      </c>
      <c r="IR50" s="603">
        <v>360</v>
      </c>
      <c r="IS50" s="603">
        <v>0</v>
      </c>
      <c r="IT50" s="603">
        <v>24850</v>
      </c>
      <c r="IU50" s="603">
        <v>203712.75</v>
      </c>
      <c r="IV50" s="603">
        <v>0</v>
      </c>
      <c r="IW50" s="603">
        <v>0</v>
      </c>
      <c r="IX50" s="603">
        <v>0</v>
      </c>
      <c r="IY50" s="603">
        <v>805</v>
      </c>
      <c r="IZ50" s="603">
        <v>2140</v>
      </c>
      <c r="JA50" s="603">
        <v>975</v>
      </c>
      <c r="JB50" s="603">
        <v>0</v>
      </c>
      <c r="JC50" s="603">
        <v>1600</v>
      </c>
      <c r="JD50" s="603">
        <v>0</v>
      </c>
      <c r="JE50" s="603">
        <v>22150</v>
      </c>
      <c r="JF50" s="603">
        <v>192800</v>
      </c>
      <c r="JG50" s="603">
        <v>54213</v>
      </c>
      <c r="JH50" s="603">
        <v>32735.5</v>
      </c>
      <c r="JI50" s="603">
        <v>36026.9</v>
      </c>
      <c r="JJ50" s="603">
        <v>18605</v>
      </c>
      <c r="JK50" s="603">
        <v>22584</v>
      </c>
      <c r="JL50" s="603">
        <v>0</v>
      </c>
      <c r="JM50" s="603">
        <v>124451.61</v>
      </c>
      <c r="JN50" s="603">
        <v>4851</v>
      </c>
      <c r="JO50" s="603">
        <v>0</v>
      </c>
      <c r="JP50" s="603">
        <v>22495</v>
      </c>
      <c r="JQ50" s="603">
        <v>7444</v>
      </c>
      <c r="JR50" s="603">
        <v>0</v>
      </c>
      <c r="JS50" s="603">
        <v>3142.5</v>
      </c>
      <c r="JT50" s="603">
        <v>99496</v>
      </c>
      <c r="JU50" s="603">
        <v>0</v>
      </c>
      <c r="JV50" s="603">
        <v>878</v>
      </c>
      <c r="JW50" s="603">
        <v>11799</v>
      </c>
      <c r="JX50" s="603">
        <v>0</v>
      </c>
      <c r="JY50" s="603">
        <v>5000.5</v>
      </c>
      <c r="JZ50" s="603">
        <v>4173</v>
      </c>
      <c r="KA50" s="603">
        <v>2840</v>
      </c>
      <c r="KB50" s="603">
        <v>0</v>
      </c>
      <c r="KC50" s="603">
        <v>32736</v>
      </c>
      <c r="KD50" s="603">
        <v>0</v>
      </c>
      <c r="KE50" s="603">
        <v>2042.1</v>
      </c>
      <c r="KF50" s="603">
        <v>26325</v>
      </c>
      <c r="KG50" s="603">
        <v>4590</v>
      </c>
      <c r="KH50" s="603">
        <v>0</v>
      </c>
      <c r="KI50" s="603">
        <v>1015</v>
      </c>
      <c r="KJ50" s="603">
        <v>471565</v>
      </c>
      <c r="KK50" s="603">
        <v>0</v>
      </c>
      <c r="KL50" s="603">
        <v>0</v>
      </c>
      <c r="KM50" s="603">
        <v>37904.400000000001</v>
      </c>
      <c r="KN50" s="603">
        <v>3046</v>
      </c>
      <c r="KO50" s="603">
        <v>27811</v>
      </c>
      <c r="KP50" s="603">
        <v>143376</v>
      </c>
      <c r="KQ50" s="603">
        <v>8532</v>
      </c>
      <c r="KR50" s="603">
        <v>0</v>
      </c>
      <c r="KS50" s="603">
        <v>204179.13</v>
      </c>
      <c r="KT50" s="603">
        <v>0</v>
      </c>
      <c r="KU50" s="603">
        <v>4304</v>
      </c>
      <c r="KV50" s="603">
        <v>0</v>
      </c>
      <c r="KW50" s="603">
        <v>0</v>
      </c>
      <c r="KX50" s="603">
        <v>0</v>
      </c>
      <c r="KY50" s="603">
        <v>0</v>
      </c>
      <c r="KZ50" s="603">
        <v>0</v>
      </c>
      <c r="LA50" s="603">
        <v>265091.25</v>
      </c>
      <c r="LB50" s="603">
        <v>0</v>
      </c>
      <c r="LC50" s="603">
        <v>25901.35</v>
      </c>
      <c r="LD50" s="603">
        <v>47779</v>
      </c>
      <c r="LE50" s="603">
        <v>0</v>
      </c>
      <c r="LF50" s="603">
        <v>11609.65</v>
      </c>
      <c r="LG50" s="603">
        <v>7346.5</v>
      </c>
      <c r="LH50" s="603">
        <v>34605.86</v>
      </c>
      <c r="LI50" s="603">
        <v>100942</v>
      </c>
      <c r="LJ50" s="603">
        <v>76862.5</v>
      </c>
      <c r="LK50" s="603">
        <v>0</v>
      </c>
      <c r="LL50" s="603">
        <v>0</v>
      </c>
      <c r="LM50" s="603">
        <v>23495</v>
      </c>
      <c r="LN50" s="603">
        <v>0</v>
      </c>
      <c r="LO50" s="603">
        <v>72924.37</v>
      </c>
      <c r="LP50" s="603">
        <v>74199.7</v>
      </c>
      <c r="LQ50" s="603">
        <v>75431</v>
      </c>
      <c r="LR50" s="603">
        <v>275168.65999999997</v>
      </c>
      <c r="LS50" s="603">
        <v>34013</v>
      </c>
      <c r="LT50" s="603">
        <v>0</v>
      </c>
      <c r="LU50" s="603">
        <v>0</v>
      </c>
      <c r="LV50" s="603">
        <v>0</v>
      </c>
      <c r="LW50" s="603">
        <v>9.5</v>
      </c>
      <c r="LX50" s="603">
        <v>0</v>
      </c>
      <c r="LY50" s="603">
        <v>259321.25</v>
      </c>
      <c r="LZ50" s="603">
        <v>20871</v>
      </c>
      <c r="MA50" s="603">
        <v>14504</v>
      </c>
      <c r="MB50" s="603">
        <v>12926</v>
      </c>
      <c r="MC50" s="603">
        <v>18585</v>
      </c>
      <c r="MD50" s="603">
        <v>18014</v>
      </c>
      <c r="ME50" s="603">
        <v>3099</v>
      </c>
      <c r="MF50" s="603">
        <v>24011</v>
      </c>
      <c r="MG50" s="603">
        <v>28479</v>
      </c>
      <c r="MH50" s="603">
        <v>0</v>
      </c>
      <c r="MI50" s="603">
        <v>209130</v>
      </c>
      <c r="MJ50" s="603">
        <v>0</v>
      </c>
      <c r="MK50" s="603">
        <v>3755</v>
      </c>
      <c r="ML50" s="603">
        <v>0</v>
      </c>
      <c r="MM50" s="603">
        <v>0</v>
      </c>
      <c r="MN50" s="603">
        <v>1666.08</v>
      </c>
      <c r="MO50" s="603">
        <v>94833.5</v>
      </c>
      <c r="MP50" s="603">
        <v>0</v>
      </c>
      <c r="MQ50" s="603">
        <v>0</v>
      </c>
      <c r="MR50" s="603">
        <v>0</v>
      </c>
      <c r="MS50" s="603">
        <v>0</v>
      </c>
      <c r="MT50" s="603">
        <v>4696.8</v>
      </c>
      <c r="MU50" s="603">
        <v>125414</v>
      </c>
      <c r="MV50" s="603">
        <v>0</v>
      </c>
      <c r="MW50" s="603">
        <v>0</v>
      </c>
      <c r="MX50" s="603">
        <v>0</v>
      </c>
      <c r="MY50" s="603">
        <v>0</v>
      </c>
      <c r="MZ50" s="603">
        <v>0</v>
      </c>
      <c r="NA50" s="603">
        <v>0</v>
      </c>
      <c r="NB50" s="603">
        <v>4540</v>
      </c>
      <c r="NC50" s="603">
        <v>0</v>
      </c>
      <c r="ND50" s="603">
        <v>0</v>
      </c>
      <c r="NE50" s="603">
        <v>0</v>
      </c>
      <c r="NF50" s="603">
        <v>0</v>
      </c>
      <c r="NG50" s="603">
        <v>0</v>
      </c>
      <c r="NH50" s="603">
        <v>0</v>
      </c>
      <c r="NI50" s="603">
        <v>0</v>
      </c>
      <c r="NJ50" s="603">
        <v>0</v>
      </c>
      <c r="NK50" s="603">
        <v>0</v>
      </c>
      <c r="NL50" s="603">
        <v>0</v>
      </c>
      <c r="NM50" s="603">
        <v>0</v>
      </c>
      <c r="NN50" s="603">
        <v>0</v>
      </c>
      <c r="NO50" s="603">
        <v>0</v>
      </c>
      <c r="NP50" s="603">
        <v>0</v>
      </c>
      <c r="NQ50" s="603">
        <v>0</v>
      </c>
      <c r="NR50" s="603">
        <v>0</v>
      </c>
      <c r="NS50" s="603">
        <v>0</v>
      </c>
      <c r="NT50" s="603">
        <v>0</v>
      </c>
      <c r="NU50" s="603">
        <v>0</v>
      </c>
      <c r="NV50" s="603">
        <v>0</v>
      </c>
      <c r="NW50" s="603">
        <v>0</v>
      </c>
      <c r="NX50" s="603">
        <v>0</v>
      </c>
      <c r="NY50" s="603">
        <v>137692.75</v>
      </c>
      <c r="NZ50" s="603">
        <v>3616</v>
      </c>
      <c r="OA50" s="603">
        <v>0</v>
      </c>
      <c r="OB50" s="603">
        <v>80</v>
      </c>
      <c r="OC50" s="603">
        <v>0</v>
      </c>
      <c r="OD50" s="603">
        <v>12503.67</v>
      </c>
      <c r="OE50" s="603">
        <v>0</v>
      </c>
      <c r="OF50" s="603">
        <v>0</v>
      </c>
      <c r="OG50" s="603">
        <v>18792.5</v>
      </c>
      <c r="OH50" s="603">
        <v>49963.5</v>
      </c>
      <c r="OI50" s="603">
        <v>12770</v>
      </c>
      <c r="OJ50" s="603">
        <v>3427</v>
      </c>
      <c r="OK50" s="603">
        <v>17130</v>
      </c>
      <c r="OL50" s="603">
        <v>31856.75</v>
      </c>
      <c r="OM50" s="603">
        <v>1741</v>
      </c>
      <c r="ON50" s="603">
        <v>7762</v>
      </c>
      <c r="OO50" s="603">
        <v>0</v>
      </c>
      <c r="OP50" s="603">
        <v>0</v>
      </c>
      <c r="OQ50" s="603">
        <v>0</v>
      </c>
      <c r="OR50" s="603">
        <v>0</v>
      </c>
      <c r="OS50" s="603">
        <v>0</v>
      </c>
      <c r="OT50" s="603">
        <v>3339</v>
      </c>
      <c r="OU50" s="603">
        <v>87258</v>
      </c>
      <c r="OV50" s="603">
        <v>1420</v>
      </c>
      <c r="OW50" s="603">
        <v>0</v>
      </c>
      <c r="OX50" s="603">
        <v>58431.5</v>
      </c>
      <c r="OY50" s="603">
        <v>4600</v>
      </c>
      <c r="OZ50" s="603">
        <v>0</v>
      </c>
      <c r="PA50" s="603">
        <v>0</v>
      </c>
      <c r="PB50" s="603">
        <v>0</v>
      </c>
      <c r="PC50" s="603">
        <v>0</v>
      </c>
      <c r="PD50" s="603">
        <v>0</v>
      </c>
      <c r="PE50" s="603">
        <v>0</v>
      </c>
      <c r="PF50" s="603">
        <v>0</v>
      </c>
      <c r="PG50" s="603">
        <v>0</v>
      </c>
      <c r="PH50" s="603">
        <v>0</v>
      </c>
      <c r="PI50" s="603">
        <v>0</v>
      </c>
      <c r="PJ50" s="603">
        <v>1000</v>
      </c>
      <c r="PK50" s="603">
        <v>0</v>
      </c>
      <c r="PL50" s="603">
        <v>0</v>
      </c>
      <c r="PM50" s="603">
        <v>0</v>
      </c>
      <c r="PN50" s="603">
        <v>0</v>
      </c>
      <c r="PO50" s="603">
        <v>49097</v>
      </c>
      <c r="PP50" s="603">
        <v>50</v>
      </c>
      <c r="PQ50" s="603">
        <v>0</v>
      </c>
      <c r="PR50" s="603">
        <v>0</v>
      </c>
      <c r="PS50" s="603">
        <v>0</v>
      </c>
      <c r="PT50" s="603">
        <v>0</v>
      </c>
      <c r="PU50" s="603">
        <v>0</v>
      </c>
      <c r="PV50" s="603">
        <v>184443</v>
      </c>
      <c r="PW50" s="603">
        <v>0</v>
      </c>
      <c r="PX50" s="603">
        <v>1388</v>
      </c>
      <c r="PY50" s="603">
        <v>0</v>
      </c>
      <c r="PZ50" s="603">
        <v>0</v>
      </c>
      <c r="QA50" s="603">
        <v>117249.12</v>
      </c>
      <c r="QB50" s="603">
        <v>0</v>
      </c>
      <c r="QC50" s="603">
        <v>0</v>
      </c>
      <c r="QD50" s="603">
        <v>0</v>
      </c>
      <c r="QE50" s="603">
        <v>10620</v>
      </c>
      <c r="QF50" s="603">
        <v>0</v>
      </c>
      <c r="QG50" s="603">
        <v>1454</v>
      </c>
      <c r="QH50" s="603">
        <v>0</v>
      </c>
      <c r="QI50" s="603">
        <v>0</v>
      </c>
      <c r="QJ50" s="603">
        <v>904</v>
      </c>
      <c r="QK50" s="603">
        <v>0</v>
      </c>
      <c r="QL50" s="603">
        <v>0</v>
      </c>
      <c r="QM50" s="603">
        <v>10000</v>
      </c>
      <c r="QN50" s="603">
        <v>0</v>
      </c>
      <c r="QO50" s="603">
        <v>0</v>
      </c>
      <c r="QP50" s="603">
        <v>0</v>
      </c>
      <c r="QQ50" s="603">
        <v>0</v>
      </c>
      <c r="QR50" s="603">
        <v>0</v>
      </c>
      <c r="QS50" s="603">
        <v>2813.68</v>
      </c>
      <c r="QT50" s="603">
        <v>5000</v>
      </c>
      <c r="QU50" s="603">
        <v>0</v>
      </c>
      <c r="QV50" s="603">
        <v>47036.3</v>
      </c>
      <c r="QW50" s="603">
        <v>6900.5</v>
      </c>
      <c r="QX50" s="603">
        <v>0</v>
      </c>
      <c r="QY50" s="603">
        <v>0</v>
      </c>
      <c r="QZ50" s="603">
        <v>0</v>
      </c>
      <c r="RA50" s="603">
        <v>0</v>
      </c>
      <c r="RB50" s="603">
        <v>0</v>
      </c>
      <c r="RC50" s="603">
        <v>123822</v>
      </c>
      <c r="RD50" s="603">
        <v>100</v>
      </c>
      <c r="RE50" s="603">
        <v>0</v>
      </c>
      <c r="RF50" s="603">
        <v>594</v>
      </c>
      <c r="RG50" s="603">
        <v>0</v>
      </c>
      <c r="RH50" s="603">
        <v>91750</v>
      </c>
      <c r="RI50" s="603">
        <v>142689.25</v>
      </c>
      <c r="RJ50" s="603">
        <v>0</v>
      </c>
      <c r="RK50" s="603">
        <v>0</v>
      </c>
      <c r="RL50" s="603">
        <v>0</v>
      </c>
      <c r="RM50" s="603">
        <v>0</v>
      </c>
      <c r="RN50" s="603">
        <v>0</v>
      </c>
      <c r="RO50" s="603">
        <v>4840.47</v>
      </c>
      <c r="RP50" s="603">
        <v>0</v>
      </c>
      <c r="RQ50" s="603">
        <v>630</v>
      </c>
      <c r="RR50" s="603">
        <v>0</v>
      </c>
      <c r="RS50" s="603">
        <v>0</v>
      </c>
      <c r="RT50" s="603">
        <v>71424</v>
      </c>
      <c r="RU50" s="603">
        <v>0</v>
      </c>
      <c r="RV50" s="603">
        <v>0</v>
      </c>
      <c r="RW50" s="603">
        <v>4</v>
      </c>
      <c r="RX50" s="603">
        <v>8055</v>
      </c>
      <c r="RY50" s="603">
        <v>0</v>
      </c>
      <c r="RZ50" s="603">
        <v>0</v>
      </c>
      <c r="SA50" s="603">
        <v>0</v>
      </c>
      <c r="SB50" s="603">
        <v>0</v>
      </c>
      <c r="SC50" s="603">
        <v>29798.5</v>
      </c>
      <c r="SD50" s="603">
        <v>0</v>
      </c>
      <c r="SE50" s="603">
        <v>0</v>
      </c>
      <c r="SF50" s="603">
        <v>146.5</v>
      </c>
      <c r="SG50" s="603">
        <v>30</v>
      </c>
      <c r="SH50" s="603">
        <v>0</v>
      </c>
      <c r="SI50" s="603">
        <v>0</v>
      </c>
      <c r="SJ50" s="603">
        <v>0</v>
      </c>
      <c r="SK50" s="603">
        <v>0</v>
      </c>
      <c r="SL50" s="603">
        <v>100</v>
      </c>
      <c r="SM50" s="603">
        <v>0</v>
      </c>
      <c r="SN50" s="603">
        <v>0</v>
      </c>
      <c r="SO50" s="603">
        <v>47809.25</v>
      </c>
      <c r="SP50" s="603">
        <v>74793.600000000006</v>
      </c>
      <c r="SQ50" s="603">
        <v>5675</v>
      </c>
      <c r="SR50" s="603">
        <v>45466</v>
      </c>
      <c r="SS50" s="603">
        <v>1370</v>
      </c>
      <c r="ST50" s="603">
        <v>13086</v>
      </c>
      <c r="SU50" s="603">
        <v>6371</v>
      </c>
      <c r="SV50" s="603">
        <v>12110</v>
      </c>
      <c r="SW50" s="603">
        <v>0</v>
      </c>
      <c r="SX50" s="603">
        <v>20491.63</v>
      </c>
      <c r="SY50" s="603">
        <v>0</v>
      </c>
      <c r="SZ50" s="603">
        <v>0</v>
      </c>
      <c r="TA50" s="603">
        <v>0</v>
      </c>
      <c r="TB50" s="603">
        <v>2260</v>
      </c>
      <c r="TC50" s="603">
        <v>123969</v>
      </c>
      <c r="TD50" s="603">
        <v>10532</v>
      </c>
      <c r="TE50" s="603">
        <v>0</v>
      </c>
      <c r="TF50" s="603">
        <v>0</v>
      </c>
      <c r="TG50" s="603">
        <v>0</v>
      </c>
      <c r="TH50" s="603">
        <v>0</v>
      </c>
      <c r="TI50" s="603">
        <v>39512.75</v>
      </c>
      <c r="TJ50" s="603">
        <v>220</v>
      </c>
      <c r="TK50" s="603">
        <v>38776.949999999997</v>
      </c>
      <c r="TL50" s="603">
        <v>0</v>
      </c>
      <c r="TM50" s="603">
        <v>0</v>
      </c>
      <c r="TN50" s="603">
        <v>0</v>
      </c>
      <c r="TO50" s="603">
        <v>0</v>
      </c>
      <c r="TP50" s="603">
        <v>0</v>
      </c>
      <c r="TQ50" s="603">
        <v>0</v>
      </c>
      <c r="TR50" s="603">
        <v>44885</v>
      </c>
      <c r="TS50" s="603">
        <v>0</v>
      </c>
      <c r="TT50" s="603">
        <v>0</v>
      </c>
      <c r="TU50" s="603">
        <v>0</v>
      </c>
      <c r="TV50" s="603">
        <v>0</v>
      </c>
      <c r="TW50" s="603">
        <v>0</v>
      </c>
      <c r="TX50" s="603">
        <v>0</v>
      </c>
      <c r="TY50" s="603">
        <v>0</v>
      </c>
      <c r="TZ50" s="603">
        <v>0</v>
      </c>
      <c r="UA50" s="603">
        <v>0</v>
      </c>
      <c r="UB50" s="603">
        <v>0</v>
      </c>
      <c r="UC50" s="603">
        <v>0</v>
      </c>
      <c r="UD50" s="603">
        <v>43302</v>
      </c>
      <c r="UE50" s="603">
        <v>0</v>
      </c>
      <c r="UF50" s="603">
        <v>0</v>
      </c>
      <c r="UG50" s="603">
        <v>0</v>
      </c>
      <c r="UH50" s="603">
        <v>0</v>
      </c>
      <c r="UI50" s="603">
        <v>0</v>
      </c>
      <c r="UJ50" s="603">
        <v>0</v>
      </c>
      <c r="UK50" s="603">
        <v>690</v>
      </c>
      <c r="UL50" s="603">
        <v>28516.25</v>
      </c>
      <c r="UM50" s="603">
        <v>0</v>
      </c>
      <c r="UN50" s="603">
        <v>0</v>
      </c>
      <c r="UO50" s="603">
        <v>0</v>
      </c>
      <c r="UP50" s="603">
        <v>0</v>
      </c>
      <c r="UQ50" s="603">
        <v>0</v>
      </c>
      <c r="UR50" s="603">
        <v>405572.9</v>
      </c>
      <c r="US50" s="603">
        <v>295.92</v>
      </c>
      <c r="UT50" s="603">
        <v>0</v>
      </c>
      <c r="UU50" s="603">
        <v>0</v>
      </c>
      <c r="UV50" s="603">
        <v>0</v>
      </c>
      <c r="UW50" s="603">
        <v>0</v>
      </c>
      <c r="UX50" s="603">
        <v>0</v>
      </c>
      <c r="UY50" s="603">
        <v>460</v>
      </c>
      <c r="UZ50" s="603">
        <v>240</v>
      </c>
      <c r="VA50" s="603">
        <v>6020</v>
      </c>
      <c r="VB50" s="603">
        <v>0</v>
      </c>
      <c r="VC50" s="603">
        <v>4606</v>
      </c>
      <c r="VD50" s="603">
        <v>1290</v>
      </c>
      <c r="VE50" s="603">
        <v>0</v>
      </c>
      <c r="VF50" s="603">
        <v>0</v>
      </c>
      <c r="VG50" s="603">
        <v>0</v>
      </c>
      <c r="VH50" s="603">
        <v>180</v>
      </c>
      <c r="VI50" s="603">
        <v>0</v>
      </c>
      <c r="VJ50" s="603">
        <v>0</v>
      </c>
      <c r="VK50" s="603">
        <v>3644</v>
      </c>
      <c r="VL50" s="603">
        <v>676</v>
      </c>
      <c r="VM50" s="603">
        <v>0</v>
      </c>
      <c r="VN50" s="603">
        <v>0</v>
      </c>
      <c r="VO50" s="603">
        <v>0</v>
      </c>
      <c r="VP50" s="603">
        <v>1003</v>
      </c>
      <c r="VQ50" s="603">
        <v>0</v>
      </c>
      <c r="VR50" s="603">
        <v>0</v>
      </c>
      <c r="VS50" s="603">
        <v>12225</v>
      </c>
      <c r="VT50" s="603">
        <v>16352</v>
      </c>
      <c r="VU50" s="603">
        <v>3395</v>
      </c>
      <c r="VV50" s="603">
        <v>0</v>
      </c>
      <c r="VW50" s="603">
        <v>0</v>
      </c>
      <c r="VX50" s="603">
        <v>19774.509999999998</v>
      </c>
      <c r="VY50" s="603">
        <v>34317.17</v>
      </c>
      <c r="VZ50" s="603">
        <v>6268</v>
      </c>
      <c r="WA50" s="603">
        <v>83</v>
      </c>
      <c r="WB50" s="603">
        <v>0</v>
      </c>
      <c r="WC50" s="603">
        <v>0</v>
      </c>
      <c r="WD50" s="603">
        <v>4635</v>
      </c>
      <c r="WE50" s="603">
        <v>0</v>
      </c>
      <c r="WF50" s="603">
        <v>5000</v>
      </c>
      <c r="WG50" s="603">
        <v>0</v>
      </c>
      <c r="WH50" s="603">
        <v>0</v>
      </c>
      <c r="WI50" s="603">
        <v>34483</v>
      </c>
      <c r="WJ50" s="603">
        <v>1746</v>
      </c>
      <c r="WK50" s="603">
        <v>0</v>
      </c>
      <c r="WL50" s="603">
        <v>0</v>
      </c>
      <c r="WM50" s="603">
        <v>125411</v>
      </c>
      <c r="WN50" s="603">
        <v>0</v>
      </c>
      <c r="WO50" s="603">
        <v>0</v>
      </c>
      <c r="WP50" s="603">
        <v>151</v>
      </c>
      <c r="WQ50" s="603">
        <v>8391</v>
      </c>
      <c r="WR50" s="603">
        <v>0</v>
      </c>
      <c r="WS50" s="603">
        <v>0</v>
      </c>
      <c r="WT50" s="603">
        <v>0</v>
      </c>
      <c r="WU50" s="603">
        <v>0</v>
      </c>
      <c r="WV50" s="603">
        <v>82849</v>
      </c>
      <c r="WW50" s="603">
        <v>16855.5</v>
      </c>
      <c r="WX50" s="603">
        <v>17408</v>
      </c>
      <c r="WY50" s="603">
        <v>0</v>
      </c>
      <c r="WZ50" s="603">
        <v>0</v>
      </c>
      <c r="XA50" s="603">
        <v>100393</v>
      </c>
      <c r="XB50" s="603">
        <v>0</v>
      </c>
      <c r="XC50" s="603">
        <v>3204</v>
      </c>
      <c r="XD50" s="603">
        <v>0</v>
      </c>
      <c r="XE50" s="603">
        <v>47173</v>
      </c>
      <c r="XF50" s="603">
        <v>0</v>
      </c>
      <c r="XG50" s="603">
        <v>6250</v>
      </c>
      <c r="XH50" s="603">
        <v>0</v>
      </c>
      <c r="XI50" s="603">
        <v>18115</v>
      </c>
      <c r="XJ50" s="603">
        <v>0</v>
      </c>
      <c r="XK50" s="603">
        <v>119</v>
      </c>
      <c r="XL50" s="603">
        <v>0</v>
      </c>
      <c r="XM50" s="603">
        <v>0</v>
      </c>
      <c r="XN50" s="603">
        <v>6074</v>
      </c>
      <c r="XO50" s="603">
        <v>915</v>
      </c>
      <c r="XP50" s="603">
        <v>0</v>
      </c>
      <c r="XQ50" s="603">
        <v>2080</v>
      </c>
      <c r="XR50" s="603">
        <v>0</v>
      </c>
      <c r="XS50" s="603">
        <v>0</v>
      </c>
      <c r="XT50" s="603">
        <v>2027</v>
      </c>
      <c r="XU50" s="603">
        <v>525</v>
      </c>
      <c r="XV50" s="603">
        <v>0</v>
      </c>
      <c r="XW50" s="603">
        <v>730</v>
      </c>
      <c r="XX50" s="603">
        <v>90</v>
      </c>
      <c r="XY50" s="603">
        <v>50</v>
      </c>
      <c r="XZ50" s="603">
        <v>308.5</v>
      </c>
      <c r="YA50" s="603">
        <v>0</v>
      </c>
      <c r="YB50" s="603">
        <v>19800</v>
      </c>
      <c r="YC50" s="603">
        <v>1050</v>
      </c>
      <c r="YD50" s="603">
        <v>384</v>
      </c>
      <c r="YE50" s="603">
        <v>0</v>
      </c>
      <c r="YF50" s="603">
        <v>3644</v>
      </c>
      <c r="YG50" s="603">
        <v>0</v>
      </c>
      <c r="YH50" s="603">
        <v>0</v>
      </c>
      <c r="YI50" s="603">
        <v>0</v>
      </c>
      <c r="YJ50" s="603">
        <v>0</v>
      </c>
      <c r="YK50" s="603">
        <v>31896</v>
      </c>
      <c r="YL50" s="603">
        <v>0</v>
      </c>
      <c r="YM50" s="603">
        <v>0</v>
      </c>
      <c r="YN50" s="603">
        <v>0</v>
      </c>
      <c r="YO50" s="603">
        <v>0</v>
      </c>
      <c r="YP50" s="603">
        <v>0</v>
      </c>
      <c r="YQ50" s="603">
        <v>0</v>
      </c>
      <c r="YR50" s="603">
        <v>0</v>
      </c>
      <c r="YS50" s="603">
        <v>0</v>
      </c>
      <c r="YT50" s="603">
        <v>0</v>
      </c>
      <c r="YU50" s="603">
        <v>0</v>
      </c>
      <c r="YV50" s="603">
        <v>0</v>
      </c>
      <c r="YW50" s="603">
        <v>0</v>
      </c>
      <c r="YX50" s="603">
        <v>0</v>
      </c>
      <c r="YY50" s="603">
        <v>0</v>
      </c>
      <c r="YZ50" s="603">
        <v>3954</v>
      </c>
      <c r="ZA50" s="603">
        <v>14852</v>
      </c>
      <c r="ZB50" s="603">
        <v>0</v>
      </c>
      <c r="ZC50" s="603">
        <v>7241</v>
      </c>
      <c r="ZD50" s="603">
        <v>9105</v>
      </c>
      <c r="ZE50" s="603">
        <v>870</v>
      </c>
      <c r="ZF50" s="603">
        <v>0</v>
      </c>
      <c r="ZG50" s="603">
        <v>8316</v>
      </c>
      <c r="ZH50" s="603">
        <v>0</v>
      </c>
      <c r="ZI50" s="603">
        <v>0</v>
      </c>
      <c r="ZJ50" s="603">
        <v>0</v>
      </c>
      <c r="ZK50" s="603">
        <v>0</v>
      </c>
      <c r="ZL50" s="603">
        <v>0</v>
      </c>
      <c r="ZM50" s="603">
        <v>2198.797</v>
      </c>
      <c r="ZN50" s="603">
        <v>0</v>
      </c>
      <c r="ZO50" s="603">
        <v>3620</v>
      </c>
      <c r="ZP50" s="603">
        <v>0</v>
      </c>
      <c r="ZQ50" s="603">
        <v>11500.25</v>
      </c>
      <c r="ZR50" s="603">
        <v>2750</v>
      </c>
      <c r="ZS50" s="603">
        <v>18264.55</v>
      </c>
      <c r="ZT50" s="603">
        <v>7560</v>
      </c>
      <c r="ZU50" s="603">
        <v>1323</v>
      </c>
      <c r="ZV50" s="603">
        <v>392</v>
      </c>
      <c r="ZW50" s="603">
        <v>0</v>
      </c>
      <c r="ZX50" s="603">
        <v>0</v>
      </c>
      <c r="ZY50" s="603">
        <v>375</v>
      </c>
      <c r="ZZ50" s="603">
        <v>0</v>
      </c>
      <c r="AAA50" s="603">
        <v>0</v>
      </c>
      <c r="AAB50" s="603">
        <v>600</v>
      </c>
      <c r="AAC50" s="603">
        <v>24010</v>
      </c>
      <c r="AAD50" s="603">
        <v>510</v>
      </c>
      <c r="AAE50" s="603">
        <v>11452</v>
      </c>
      <c r="AAF50" s="603">
        <v>0</v>
      </c>
      <c r="AAG50" s="603">
        <v>1740</v>
      </c>
      <c r="AAH50" s="603">
        <v>0</v>
      </c>
      <c r="AAI50" s="603">
        <v>0</v>
      </c>
      <c r="AAJ50" s="603">
        <v>22186</v>
      </c>
      <c r="AAK50" s="603">
        <v>0</v>
      </c>
      <c r="AAL50" s="603">
        <v>14470.39</v>
      </c>
      <c r="AAM50" s="603">
        <v>0</v>
      </c>
      <c r="AAN50" s="603">
        <v>0</v>
      </c>
      <c r="AAO50" s="603">
        <v>0</v>
      </c>
      <c r="AAP50" s="603">
        <v>1710</v>
      </c>
      <c r="AAQ50" s="603">
        <v>777</v>
      </c>
      <c r="AAR50" s="603">
        <v>0</v>
      </c>
      <c r="AAS50" s="603">
        <v>0</v>
      </c>
      <c r="AAT50" s="603">
        <v>0</v>
      </c>
      <c r="AAU50" s="603">
        <v>0</v>
      </c>
      <c r="AAV50" s="603">
        <v>0</v>
      </c>
      <c r="AAW50" s="603">
        <v>74912</v>
      </c>
      <c r="AAX50" s="603">
        <v>0</v>
      </c>
      <c r="AAY50" s="603">
        <v>300</v>
      </c>
      <c r="AAZ50" s="603">
        <v>0</v>
      </c>
      <c r="ABA50" s="603">
        <v>0</v>
      </c>
      <c r="ABB50" s="603">
        <v>10817.5</v>
      </c>
      <c r="ABC50" s="603">
        <v>0</v>
      </c>
      <c r="ABD50" s="603">
        <v>7883</v>
      </c>
      <c r="ABE50" s="603">
        <v>0</v>
      </c>
      <c r="ABF50" s="603">
        <v>0</v>
      </c>
      <c r="ABG50" s="603">
        <v>0</v>
      </c>
      <c r="ABH50" s="603">
        <v>0</v>
      </c>
      <c r="ABI50" s="603">
        <v>0</v>
      </c>
      <c r="ABJ50" s="603">
        <v>30108.5</v>
      </c>
      <c r="ABK50" s="603">
        <v>11692</v>
      </c>
      <c r="ABL50" s="603">
        <v>0</v>
      </c>
      <c r="ABM50" s="603">
        <v>0</v>
      </c>
      <c r="ABN50" s="603">
        <v>0</v>
      </c>
      <c r="ABO50" s="603">
        <v>0</v>
      </c>
      <c r="ABP50" s="603">
        <v>0</v>
      </c>
      <c r="ABQ50" s="603">
        <v>22060.21</v>
      </c>
      <c r="ABR50" s="603">
        <v>5600</v>
      </c>
      <c r="ABS50" s="603">
        <v>6275.28</v>
      </c>
      <c r="ABT50" s="603">
        <v>0</v>
      </c>
      <c r="ABU50" s="603">
        <v>0</v>
      </c>
      <c r="ABV50" s="603">
        <v>0</v>
      </c>
      <c r="ABW50" s="603">
        <v>0</v>
      </c>
      <c r="ABX50" s="603">
        <v>0</v>
      </c>
      <c r="ABY50" s="603">
        <v>0</v>
      </c>
      <c r="ABZ50" s="603">
        <v>0</v>
      </c>
      <c r="ACA50" s="603">
        <v>15036</v>
      </c>
      <c r="ACB50" s="603">
        <v>18952.5</v>
      </c>
      <c r="ACC50" s="603">
        <v>0</v>
      </c>
      <c r="ACD50" s="603">
        <v>3845</v>
      </c>
      <c r="ACE50" s="603">
        <v>53382</v>
      </c>
      <c r="ACF50" s="603">
        <v>11862</v>
      </c>
      <c r="ACG50" s="603">
        <v>0</v>
      </c>
      <c r="ACH50" s="603">
        <v>0</v>
      </c>
      <c r="ACI50" s="603">
        <v>0</v>
      </c>
      <c r="ACJ50" s="603">
        <v>0</v>
      </c>
      <c r="ACK50" s="603">
        <v>0</v>
      </c>
      <c r="ACL50" s="603">
        <v>0</v>
      </c>
      <c r="ACM50" s="603">
        <v>0</v>
      </c>
      <c r="ACN50" s="603">
        <v>0</v>
      </c>
      <c r="ACO50" s="603">
        <v>0</v>
      </c>
      <c r="ACP50" s="603">
        <v>0</v>
      </c>
      <c r="ACQ50" s="603">
        <v>0</v>
      </c>
      <c r="ACR50" s="603">
        <v>0</v>
      </c>
      <c r="ACS50" s="603">
        <v>0</v>
      </c>
      <c r="ACT50" s="603">
        <v>0</v>
      </c>
      <c r="ACU50" s="603">
        <v>0</v>
      </c>
      <c r="ACV50" s="603">
        <v>0</v>
      </c>
      <c r="ACW50" s="603">
        <v>0</v>
      </c>
      <c r="ACX50" s="603">
        <v>23684</v>
      </c>
      <c r="ACY50" s="603">
        <v>0</v>
      </c>
      <c r="ACZ50" s="603">
        <v>0</v>
      </c>
      <c r="ADA50" s="603">
        <v>0</v>
      </c>
      <c r="ADB50" s="603">
        <v>0</v>
      </c>
      <c r="ADC50" s="603">
        <v>0</v>
      </c>
      <c r="ADD50" s="603">
        <v>0</v>
      </c>
      <c r="ADE50" s="603">
        <v>0</v>
      </c>
      <c r="ADF50" s="603">
        <v>0</v>
      </c>
      <c r="ADG50" s="603">
        <v>0</v>
      </c>
      <c r="ADH50" s="603">
        <v>0</v>
      </c>
      <c r="ADI50" s="603">
        <v>28434</v>
      </c>
      <c r="ADJ50" s="603">
        <v>0</v>
      </c>
      <c r="ADK50" s="603">
        <v>6830</v>
      </c>
      <c r="ADL50" s="603">
        <v>0</v>
      </c>
      <c r="ADM50" s="603">
        <v>0</v>
      </c>
      <c r="ADN50" s="603">
        <v>0</v>
      </c>
      <c r="ADO50" s="603">
        <v>573.94000000000005</v>
      </c>
      <c r="ADP50" s="603">
        <v>50</v>
      </c>
      <c r="ADQ50" s="603">
        <v>0</v>
      </c>
      <c r="ADR50" s="603">
        <v>0</v>
      </c>
      <c r="ADS50" s="603">
        <v>0</v>
      </c>
      <c r="ADT50" s="603">
        <v>0</v>
      </c>
      <c r="ADU50" s="603">
        <v>0</v>
      </c>
      <c r="ADV50" s="603">
        <v>0</v>
      </c>
      <c r="ADW50" s="603">
        <v>0</v>
      </c>
      <c r="ADX50" s="603">
        <v>0</v>
      </c>
      <c r="ADY50" s="603">
        <v>14746</v>
      </c>
      <c r="ADZ50" s="603">
        <v>0</v>
      </c>
      <c r="AEA50" s="603">
        <v>231238.75</v>
      </c>
      <c r="AEB50" s="603">
        <v>34857</v>
      </c>
      <c r="AEC50" s="603">
        <v>37.28</v>
      </c>
      <c r="AED50" s="603">
        <v>0</v>
      </c>
      <c r="AEE50" s="603">
        <v>0</v>
      </c>
      <c r="AEF50" s="603">
        <v>0</v>
      </c>
      <c r="AEG50" s="603">
        <v>0</v>
      </c>
      <c r="AEH50" s="603">
        <v>0</v>
      </c>
      <c r="AEI50" s="603">
        <v>0</v>
      </c>
      <c r="AEJ50" s="603">
        <v>0</v>
      </c>
      <c r="AEK50" s="603">
        <v>0</v>
      </c>
      <c r="AEL50" s="603">
        <v>0</v>
      </c>
      <c r="AEM50" s="603">
        <v>0</v>
      </c>
      <c r="AEN50" s="603">
        <v>0</v>
      </c>
      <c r="AEO50" s="603">
        <v>0</v>
      </c>
      <c r="AEP50" s="603">
        <v>0</v>
      </c>
      <c r="AEQ50" s="603">
        <v>0</v>
      </c>
      <c r="AER50" s="603">
        <v>0</v>
      </c>
      <c r="AES50" s="603">
        <v>0</v>
      </c>
      <c r="AET50" s="603">
        <v>28</v>
      </c>
      <c r="AEU50" s="603">
        <v>355507.5</v>
      </c>
      <c r="AEV50" s="603">
        <v>60000</v>
      </c>
      <c r="AEW50" s="603">
        <v>0</v>
      </c>
      <c r="AEX50" s="603">
        <v>10000</v>
      </c>
      <c r="AEY50" s="603">
        <v>10000</v>
      </c>
      <c r="AEZ50" s="603">
        <v>80000</v>
      </c>
      <c r="AFA50" s="603">
        <v>30000</v>
      </c>
      <c r="AFB50" s="603">
        <v>0</v>
      </c>
      <c r="AFC50" s="603">
        <v>0</v>
      </c>
      <c r="AFD50" s="603">
        <v>10000</v>
      </c>
      <c r="AFE50" s="603">
        <v>9667.6299999999992</v>
      </c>
      <c r="AFF50" s="603">
        <v>0</v>
      </c>
      <c r="AFG50" s="603">
        <v>70942</v>
      </c>
      <c r="AFH50" s="603">
        <v>28942.5</v>
      </c>
      <c r="AFI50" s="603">
        <v>5165.92</v>
      </c>
      <c r="AFJ50" s="603">
        <v>0</v>
      </c>
      <c r="AFK50" s="603">
        <v>0</v>
      </c>
      <c r="AFL50" s="603">
        <v>0</v>
      </c>
      <c r="AFM50" s="603">
        <v>57545.04</v>
      </c>
      <c r="AFN50" s="603">
        <v>0</v>
      </c>
      <c r="AFO50" s="603">
        <v>24680.55</v>
      </c>
      <c r="AFP50" s="603">
        <v>129029</v>
      </c>
      <c r="AFQ50" s="603">
        <v>65213</v>
      </c>
      <c r="AFR50" s="603">
        <v>48088</v>
      </c>
      <c r="AFS50" s="603">
        <v>0</v>
      </c>
      <c r="AFT50" s="603">
        <v>6313.57</v>
      </c>
      <c r="AFU50" s="603">
        <v>0</v>
      </c>
      <c r="AFV50" s="603">
        <v>0</v>
      </c>
      <c r="AFW50" s="603">
        <v>50207.69</v>
      </c>
      <c r="AFX50" s="603">
        <v>16918.03</v>
      </c>
      <c r="AFY50" s="603">
        <v>11839.72</v>
      </c>
      <c r="AFZ50" s="603">
        <v>22280.37</v>
      </c>
      <c r="AGA50" s="603">
        <v>9553.2800000000007</v>
      </c>
      <c r="AGB50" s="603">
        <v>8840.49</v>
      </c>
      <c r="AGC50" s="603">
        <v>6763</v>
      </c>
      <c r="AGD50" s="603">
        <v>0</v>
      </c>
      <c r="AGE50" s="603">
        <v>20304</v>
      </c>
      <c r="AGF50" s="603">
        <v>0</v>
      </c>
      <c r="AGG50" s="603">
        <v>0</v>
      </c>
      <c r="AGH50" s="603">
        <v>0</v>
      </c>
      <c r="AGI50" s="603">
        <v>0</v>
      </c>
      <c r="AGJ50" s="603">
        <v>0</v>
      </c>
      <c r="AGK50" s="603">
        <v>0</v>
      </c>
      <c r="AGL50" s="603">
        <v>0</v>
      </c>
      <c r="AGM50" s="603">
        <v>19131.25</v>
      </c>
      <c r="AGN50" s="603">
        <v>12116.5</v>
      </c>
      <c r="AGO50" s="603">
        <v>42353</v>
      </c>
      <c r="AGP50" s="603">
        <v>0</v>
      </c>
      <c r="AGQ50" s="603">
        <v>9401</v>
      </c>
      <c r="AGR50" s="603">
        <v>44879</v>
      </c>
      <c r="AGS50" s="603">
        <v>3000</v>
      </c>
      <c r="AGT50" s="603">
        <v>10049</v>
      </c>
      <c r="AGU50" s="603">
        <v>0</v>
      </c>
      <c r="AGV50" s="603">
        <v>3908</v>
      </c>
      <c r="AGW50" s="603">
        <v>0</v>
      </c>
      <c r="AGX50" s="603">
        <v>66070.75</v>
      </c>
      <c r="AGY50" s="603">
        <v>0</v>
      </c>
      <c r="AGZ50" s="603">
        <v>0</v>
      </c>
      <c r="AHA50" s="603">
        <v>0</v>
      </c>
      <c r="AHB50" s="603">
        <v>0</v>
      </c>
      <c r="AHC50" s="603">
        <v>0</v>
      </c>
      <c r="AHD50" s="603">
        <v>0</v>
      </c>
      <c r="AHE50" s="603">
        <v>0</v>
      </c>
      <c r="AHF50" s="603">
        <v>0</v>
      </c>
      <c r="AHG50" s="603">
        <v>0</v>
      </c>
      <c r="AHH50" s="603">
        <v>0</v>
      </c>
      <c r="AHI50" s="603">
        <v>0</v>
      </c>
      <c r="AHJ50" s="603">
        <v>0</v>
      </c>
      <c r="AHK50" s="603">
        <v>0</v>
      </c>
      <c r="AHL50" s="603">
        <v>0</v>
      </c>
      <c r="AHM50" s="603">
        <v>30</v>
      </c>
      <c r="AHN50" s="603">
        <v>0</v>
      </c>
      <c r="AHO50" s="603">
        <v>0</v>
      </c>
      <c r="AHP50" s="603">
        <v>23447</v>
      </c>
      <c r="AHQ50" s="603">
        <v>0</v>
      </c>
      <c r="AHR50" s="603">
        <v>60000</v>
      </c>
      <c r="AHS50" s="603">
        <v>0</v>
      </c>
      <c r="AHT50" s="603">
        <v>20000</v>
      </c>
      <c r="AHU50" s="603">
        <v>0</v>
      </c>
      <c r="AHV50" s="603">
        <v>0</v>
      </c>
      <c r="AHW50" s="603">
        <f t="shared" ref="AHW50:AHW62" si="78">SUM(D50:AHT50)</f>
        <v>12984682.397100002</v>
      </c>
    </row>
    <row r="51" spans="2:911" x14ac:dyDescent="0.6">
      <c r="B51" s="260" t="s">
        <v>6018</v>
      </c>
      <c r="C51" s="260" t="s">
        <v>6382</v>
      </c>
      <c r="D51" s="603">
        <v>92611940.310000002</v>
      </c>
      <c r="E51" s="603">
        <v>0</v>
      </c>
      <c r="F51" s="603">
        <v>0</v>
      </c>
      <c r="G51" s="603">
        <v>0</v>
      </c>
      <c r="H51" s="603">
        <v>0</v>
      </c>
      <c r="I51" s="603">
        <v>0</v>
      </c>
      <c r="J51" s="603">
        <v>0</v>
      </c>
      <c r="K51" s="603">
        <v>0</v>
      </c>
      <c r="L51" s="603">
        <v>0</v>
      </c>
      <c r="M51" s="603">
        <v>0</v>
      </c>
      <c r="N51" s="603">
        <v>0</v>
      </c>
      <c r="O51" s="603">
        <v>0</v>
      </c>
      <c r="P51" s="603">
        <v>0</v>
      </c>
      <c r="Q51" s="603">
        <v>0</v>
      </c>
      <c r="R51" s="603">
        <v>0</v>
      </c>
      <c r="S51" s="603">
        <v>0</v>
      </c>
      <c r="T51" s="603">
        <v>0</v>
      </c>
      <c r="U51" s="603">
        <v>0</v>
      </c>
      <c r="V51" s="603">
        <v>0</v>
      </c>
      <c r="W51" s="603">
        <v>242490414.62</v>
      </c>
      <c r="X51" s="603">
        <v>7683538.7199999997</v>
      </c>
      <c r="Y51" s="603">
        <v>0</v>
      </c>
      <c r="Z51" s="603">
        <v>0</v>
      </c>
      <c r="AA51" s="603">
        <v>0</v>
      </c>
      <c r="AB51" s="603">
        <v>0</v>
      </c>
      <c r="AC51" s="603">
        <v>0</v>
      </c>
      <c r="AD51" s="603">
        <v>2226929.13</v>
      </c>
      <c r="AE51" s="603">
        <v>0</v>
      </c>
      <c r="AF51" s="603">
        <v>0</v>
      </c>
      <c r="AG51" s="603">
        <v>0</v>
      </c>
      <c r="AH51" s="603">
        <v>0</v>
      </c>
      <c r="AI51" s="603">
        <v>810315.2</v>
      </c>
      <c r="AJ51" s="603">
        <v>0</v>
      </c>
      <c r="AK51" s="603">
        <v>0</v>
      </c>
      <c r="AL51" s="603">
        <v>0</v>
      </c>
      <c r="AM51" s="603">
        <v>0</v>
      </c>
      <c r="AN51" s="603">
        <v>0</v>
      </c>
      <c r="AO51" s="603">
        <v>0</v>
      </c>
      <c r="AP51" s="603">
        <v>0</v>
      </c>
      <c r="AQ51" s="603">
        <v>0</v>
      </c>
      <c r="AR51" s="603">
        <v>0</v>
      </c>
      <c r="AS51" s="603">
        <v>0</v>
      </c>
      <c r="AT51" s="603">
        <v>0</v>
      </c>
      <c r="AU51" s="603">
        <v>107164948.78</v>
      </c>
      <c r="AV51" s="603">
        <v>0</v>
      </c>
      <c r="AW51" s="603">
        <v>0</v>
      </c>
      <c r="AX51" s="603">
        <v>0</v>
      </c>
      <c r="AY51" s="603">
        <v>0</v>
      </c>
      <c r="AZ51" s="603">
        <v>0</v>
      </c>
      <c r="BA51" s="603">
        <v>0</v>
      </c>
      <c r="BB51" s="603">
        <v>0</v>
      </c>
      <c r="BC51" s="603">
        <v>0</v>
      </c>
      <c r="BD51" s="603">
        <v>0</v>
      </c>
      <c r="BE51" s="603">
        <v>0</v>
      </c>
      <c r="BF51" s="603">
        <v>0</v>
      </c>
      <c r="BG51" s="603">
        <v>0</v>
      </c>
      <c r="BH51" s="603">
        <v>0</v>
      </c>
      <c r="BI51" s="603">
        <v>0</v>
      </c>
      <c r="BJ51" s="603">
        <v>83795162.549999997</v>
      </c>
      <c r="BK51" s="603">
        <v>12808998.49</v>
      </c>
      <c r="BL51" s="603">
        <v>0</v>
      </c>
      <c r="BM51" s="603">
        <v>0</v>
      </c>
      <c r="BN51" s="603">
        <v>0</v>
      </c>
      <c r="BO51" s="603">
        <v>0</v>
      </c>
      <c r="BP51" s="603">
        <v>0</v>
      </c>
      <c r="BQ51" s="603">
        <v>0</v>
      </c>
      <c r="BR51" s="603">
        <v>0</v>
      </c>
      <c r="BS51" s="603">
        <v>114529286.17</v>
      </c>
      <c r="BT51" s="603">
        <v>0</v>
      </c>
      <c r="BU51" s="603">
        <v>0</v>
      </c>
      <c r="BV51" s="603">
        <v>0</v>
      </c>
      <c r="BW51" s="603">
        <v>0</v>
      </c>
      <c r="BX51" s="603">
        <v>0</v>
      </c>
      <c r="BY51" s="603">
        <v>0</v>
      </c>
      <c r="BZ51" s="603">
        <v>0</v>
      </c>
      <c r="CA51" s="603">
        <v>27530801.73</v>
      </c>
      <c r="CB51" s="603">
        <v>0</v>
      </c>
      <c r="CC51" s="603">
        <v>0</v>
      </c>
      <c r="CD51" s="603">
        <v>0</v>
      </c>
      <c r="CE51" s="603">
        <v>0</v>
      </c>
      <c r="CF51" s="603">
        <v>0</v>
      </c>
      <c r="CG51" s="603">
        <v>0</v>
      </c>
      <c r="CH51" s="603">
        <v>446956622.94999999</v>
      </c>
      <c r="CI51" s="603">
        <v>0</v>
      </c>
      <c r="CJ51" s="603">
        <v>0</v>
      </c>
      <c r="CK51" s="603">
        <v>0</v>
      </c>
      <c r="CL51" s="603">
        <v>0</v>
      </c>
      <c r="CM51" s="603">
        <v>0</v>
      </c>
      <c r="CN51" s="603">
        <v>0</v>
      </c>
      <c r="CO51" s="603">
        <v>0</v>
      </c>
      <c r="CP51" s="603">
        <v>0</v>
      </c>
      <c r="CQ51" s="603">
        <v>0</v>
      </c>
      <c r="CR51" s="603">
        <v>0</v>
      </c>
      <c r="CS51" s="603">
        <v>0</v>
      </c>
      <c r="CT51" s="603">
        <v>0</v>
      </c>
      <c r="CU51" s="603">
        <v>288764378.12</v>
      </c>
      <c r="CV51" s="603">
        <v>0</v>
      </c>
      <c r="CW51" s="603">
        <v>0</v>
      </c>
      <c r="CX51" s="603">
        <v>0</v>
      </c>
      <c r="CY51" s="603">
        <v>0</v>
      </c>
      <c r="CZ51" s="603">
        <v>0</v>
      </c>
      <c r="DA51" s="603">
        <v>0</v>
      </c>
      <c r="DB51" s="603">
        <v>0</v>
      </c>
      <c r="DC51" s="603">
        <v>2547395.1</v>
      </c>
      <c r="DD51" s="603">
        <v>6255350.5899999999</v>
      </c>
      <c r="DE51" s="603">
        <v>0</v>
      </c>
      <c r="DF51" s="603">
        <v>0</v>
      </c>
      <c r="DG51" s="603">
        <v>0</v>
      </c>
      <c r="DH51" s="603">
        <v>0</v>
      </c>
      <c r="DI51" s="603">
        <v>0</v>
      </c>
      <c r="DJ51" s="603">
        <v>0</v>
      </c>
      <c r="DK51" s="603">
        <v>0</v>
      </c>
      <c r="DL51" s="603">
        <v>4726335.66</v>
      </c>
      <c r="DM51" s="603">
        <v>0</v>
      </c>
      <c r="DN51" s="603">
        <v>0</v>
      </c>
      <c r="DO51" s="603">
        <v>0</v>
      </c>
      <c r="DP51" s="603">
        <v>0</v>
      </c>
      <c r="DQ51" s="603">
        <v>0</v>
      </c>
      <c r="DR51" s="603">
        <v>0</v>
      </c>
      <c r="DS51" s="603">
        <v>0</v>
      </c>
      <c r="DT51" s="603">
        <v>0</v>
      </c>
      <c r="DU51" s="603">
        <v>108042334.84999999</v>
      </c>
      <c r="DV51" s="603">
        <v>0</v>
      </c>
      <c r="DW51" s="603">
        <v>0</v>
      </c>
      <c r="DX51" s="603">
        <v>0</v>
      </c>
      <c r="DY51" s="603">
        <v>0</v>
      </c>
      <c r="DZ51" s="603">
        <v>0</v>
      </c>
      <c r="EA51" s="603">
        <v>0</v>
      </c>
      <c r="EB51" s="603">
        <v>0</v>
      </c>
      <c r="EC51" s="603">
        <v>0</v>
      </c>
      <c r="ED51" s="603">
        <v>0</v>
      </c>
      <c r="EE51" s="603">
        <v>0</v>
      </c>
      <c r="EF51" s="603">
        <v>138810407.61000001</v>
      </c>
      <c r="EG51" s="603">
        <v>21260331.850000001</v>
      </c>
      <c r="EH51" s="603">
        <v>0</v>
      </c>
      <c r="EI51" s="603">
        <v>0</v>
      </c>
      <c r="EJ51" s="603">
        <v>0</v>
      </c>
      <c r="EK51" s="603">
        <v>0</v>
      </c>
      <c r="EL51" s="603">
        <v>0</v>
      </c>
      <c r="EM51" s="603">
        <v>0</v>
      </c>
      <c r="EN51" s="603">
        <v>0</v>
      </c>
      <c r="EO51" s="603">
        <v>67146161.209999993</v>
      </c>
      <c r="EP51" s="603">
        <v>0</v>
      </c>
      <c r="EQ51" s="603">
        <v>0</v>
      </c>
      <c r="ER51" s="603">
        <v>0</v>
      </c>
      <c r="ES51" s="603">
        <v>0</v>
      </c>
      <c r="ET51" s="603">
        <v>0</v>
      </c>
      <c r="EU51" s="603">
        <v>0</v>
      </c>
      <c r="EV51" s="603">
        <v>0</v>
      </c>
      <c r="EW51" s="603">
        <v>0</v>
      </c>
      <c r="EX51" s="603">
        <v>45778245.759999998</v>
      </c>
      <c r="EY51" s="603">
        <v>0</v>
      </c>
      <c r="EZ51" s="603">
        <v>0</v>
      </c>
      <c r="FA51" s="603">
        <v>0</v>
      </c>
      <c r="FB51" s="603">
        <v>0</v>
      </c>
      <c r="FC51" s="603">
        <v>0</v>
      </c>
      <c r="FD51" s="603">
        <v>0</v>
      </c>
      <c r="FE51" s="603">
        <v>0</v>
      </c>
      <c r="FF51" s="603">
        <v>0</v>
      </c>
      <c r="FG51" s="603">
        <v>0</v>
      </c>
      <c r="FH51" s="603">
        <v>0</v>
      </c>
      <c r="FI51" s="603">
        <v>0</v>
      </c>
      <c r="FJ51" s="603">
        <v>122993795.76000001</v>
      </c>
      <c r="FK51" s="603">
        <v>0</v>
      </c>
      <c r="FL51" s="603">
        <v>0</v>
      </c>
      <c r="FM51" s="603">
        <v>0</v>
      </c>
      <c r="FN51" s="603">
        <v>0</v>
      </c>
      <c r="FO51" s="603">
        <v>0</v>
      </c>
      <c r="FP51" s="603">
        <v>0</v>
      </c>
      <c r="FQ51" s="603">
        <v>0</v>
      </c>
      <c r="FR51" s="603">
        <v>64651926.869999997</v>
      </c>
      <c r="FS51" s="603">
        <v>0</v>
      </c>
      <c r="FT51" s="603">
        <v>0</v>
      </c>
      <c r="FU51" s="603">
        <v>0</v>
      </c>
      <c r="FV51" s="603">
        <v>0</v>
      </c>
      <c r="FW51" s="603">
        <v>0</v>
      </c>
      <c r="FX51" s="603">
        <v>0</v>
      </c>
      <c r="FY51" s="603">
        <v>0</v>
      </c>
      <c r="FZ51" s="603">
        <v>0</v>
      </c>
      <c r="GA51" s="603">
        <v>0</v>
      </c>
      <c r="GB51" s="603">
        <v>0</v>
      </c>
      <c r="GC51" s="603">
        <v>0</v>
      </c>
      <c r="GD51" s="603">
        <v>0</v>
      </c>
      <c r="GE51" s="603">
        <v>0</v>
      </c>
      <c r="GF51" s="603">
        <v>11879314.199999999</v>
      </c>
      <c r="GG51" s="603">
        <v>0</v>
      </c>
      <c r="GH51" s="603">
        <v>0</v>
      </c>
      <c r="GI51" s="603">
        <v>0</v>
      </c>
      <c r="GJ51" s="603">
        <v>0</v>
      </c>
      <c r="GK51" s="603">
        <v>0</v>
      </c>
      <c r="GL51" s="603">
        <v>0</v>
      </c>
      <c r="GM51" s="603">
        <v>0</v>
      </c>
      <c r="GN51" s="603">
        <v>0</v>
      </c>
      <c r="GO51" s="603">
        <v>0</v>
      </c>
      <c r="GP51" s="603">
        <v>0</v>
      </c>
      <c r="GQ51" s="603">
        <v>0</v>
      </c>
      <c r="GR51" s="603">
        <v>304513082.63</v>
      </c>
      <c r="GS51" s="603">
        <v>0</v>
      </c>
      <c r="GT51" s="603">
        <v>0</v>
      </c>
      <c r="GU51" s="603">
        <v>0</v>
      </c>
      <c r="GV51" s="603">
        <v>0</v>
      </c>
      <c r="GW51" s="603">
        <v>0</v>
      </c>
      <c r="GX51" s="603">
        <v>0</v>
      </c>
      <c r="GY51" s="603">
        <v>0</v>
      </c>
      <c r="GZ51" s="603">
        <v>11363031.630000001</v>
      </c>
      <c r="HA51" s="603">
        <v>0</v>
      </c>
      <c r="HB51" s="603">
        <v>0</v>
      </c>
      <c r="HC51" s="603">
        <v>0</v>
      </c>
      <c r="HD51" s="603">
        <v>39566356.289999999</v>
      </c>
      <c r="HE51" s="603">
        <v>0</v>
      </c>
      <c r="HF51" s="603">
        <v>0</v>
      </c>
      <c r="HG51" s="603">
        <v>0</v>
      </c>
      <c r="HH51" s="603">
        <v>0</v>
      </c>
      <c r="HI51" s="603">
        <v>0</v>
      </c>
      <c r="HJ51" s="603">
        <v>0</v>
      </c>
      <c r="HK51" s="603">
        <v>0</v>
      </c>
      <c r="HL51" s="603">
        <v>8480248.0700000003</v>
      </c>
      <c r="HM51" s="603">
        <v>0</v>
      </c>
      <c r="HN51" s="603">
        <v>0</v>
      </c>
      <c r="HO51" s="603">
        <v>0</v>
      </c>
      <c r="HP51" s="603">
        <v>0</v>
      </c>
      <c r="HQ51" s="603">
        <v>0</v>
      </c>
      <c r="HR51" s="603">
        <v>0</v>
      </c>
      <c r="HS51" s="603">
        <v>0</v>
      </c>
      <c r="HT51" s="603">
        <v>7584265.0199999996</v>
      </c>
      <c r="HU51" s="603">
        <v>8209650.3099999996</v>
      </c>
      <c r="HV51" s="603">
        <v>0</v>
      </c>
      <c r="HW51" s="603">
        <v>0</v>
      </c>
      <c r="HX51" s="603">
        <v>0</v>
      </c>
      <c r="HY51" s="603">
        <v>0</v>
      </c>
      <c r="HZ51" s="603">
        <v>0</v>
      </c>
      <c r="IA51" s="603">
        <v>0</v>
      </c>
      <c r="IB51" s="603">
        <v>0</v>
      </c>
      <c r="IC51" s="603">
        <v>0</v>
      </c>
      <c r="ID51" s="603">
        <v>0</v>
      </c>
      <c r="IE51" s="603">
        <v>0</v>
      </c>
      <c r="IF51" s="603">
        <v>0</v>
      </c>
      <c r="IG51" s="603">
        <v>0</v>
      </c>
      <c r="IH51" s="603">
        <v>0</v>
      </c>
      <c r="II51" s="603">
        <v>0</v>
      </c>
      <c r="IJ51" s="603">
        <v>3319019.87</v>
      </c>
      <c r="IK51" s="603">
        <v>1852580.03</v>
      </c>
      <c r="IL51" s="603">
        <v>0</v>
      </c>
      <c r="IM51" s="603">
        <v>0</v>
      </c>
      <c r="IN51" s="603">
        <v>0</v>
      </c>
      <c r="IO51" s="603">
        <v>0</v>
      </c>
      <c r="IP51" s="603">
        <v>0</v>
      </c>
      <c r="IQ51" s="603">
        <v>0</v>
      </c>
      <c r="IR51" s="603">
        <v>0</v>
      </c>
      <c r="IS51" s="603">
        <v>0</v>
      </c>
      <c r="IT51" s="603">
        <v>0</v>
      </c>
      <c r="IU51" s="603">
        <v>19034493.759999998</v>
      </c>
      <c r="IV51" s="603">
        <v>3355725.2800000003</v>
      </c>
      <c r="IW51" s="603">
        <v>0</v>
      </c>
      <c r="IX51" s="603">
        <v>0</v>
      </c>
      <c r="IY51" s="603">
        <v>0</v>
      </c>
      <c r="IZ51" s="603">
        <v>0</v>
      </c>
      <c r="JA51" s="603">
        <v>0</v>
      </c>
      <c r="JB51" s="603">
        <v>0</v>
      </c>
      <c r="JC51" s="603">
        <v>0</v>
      </c>
      <c r="JD51" s="603">
        <v>0</v>
      </c>
      <c r="JE51" s="603">
        <v>0</v>
      </c>
      <c r="JF51" s="603">
        <v>0</v>
      </c>
      <c r="JG51" s="603">
        <v>8334967.6499999994</v>
      </c>
      <c r="JH51" s="603">
        <v>5981234.9199999999</v>
      </c>
      <c r="JI51" s="603">
        <v>0</v>
      </c>
      <c r="JJ51" s="603">
        <v>0</v>
      </c>
      <c r="JK51" s="603">
        <v>0</v>
      </c>
      <c r="JL51" s="603">
        <v>0</v>
      </c>
      <c r="JM51" s="603">
        <v>39362089.630000003</v>
      </c>
      <c r="JN51" s="603">
        <v>0</v>
      </c>
      <c r="JO51" s="603">
        <v>0</v>
      </c>
      <c r="JP51" s="603">
        <v>0</v>
      </c>
      <c r="JQ51" s="603">
        <v>0</v>
      </c>
      <c r="JR51" s="603">
        <v>0</v>
      </c>
      <c r="JS51" s="603">
        <v>0</v>
      </c>
      <c r="JT51" s="603">
        <v>97160966.039999992</v>
      </c>
      <c r="JU51" s="603">
        <v>8663459.6099999994</v>
      </c>
      <c r="JV51" s="603">
        <v>0</v>
      </c>
      <c r="JW51" s="603">
        <v>0</v>
      </c>
      <c r="JX51" s="603">
        <v>0</v>
      </c>
      <c r="JY51" s="603">
        <v>0</v>
      </c>
      <c r="JZ51" s="603">
        <v>0</v>
      </c>
      <c r="KA51" s="603">
        <v>0</v>
      </c>
      <c r="KB51" s="603">
        <v>0</v>
      </c>
      <c r="KC51" s="603">
        <v>0</v>
      </c>
      <c r="KD51" s="603">
        <v>0</v>
      </c>
      <c r="KE51" s="603">
        <v>0</v>
      </c>
      <c r="KF51" s="603">
        <v>0</v>
      </c>
      <c r="KG51" s="603">
        <v>0</v>
      </c>
      <c r="KH51" s="603">
        <v>0</v>
      </c>
      <c r="KI51" s="603">
        <v>0</v>
      </c>
      <c r="KJ51" s="603">
        <v>362048091.08000004</v>
      </c>
      <c r="KK51" s="603">
        <v>0</v>
      </c>
      <c r="KL51" s="603">
        <v>0</v>
      </c>
      <c r="KM51" s="603">
        <v>0</v>
      </c>
      <c r="KN51" s="603">
        <v>0</v>
      </c>
      <c r="KO51" s="603">
        <v>0</v>
      </c>
      <c r="KP51" s="603">
        <v>0</v>
      </c>
      <c r="KQ51" s="603">
        <v>0</v>
      </c>
      <c r="KR51" s="603">
        <v>0</v>
      </c>
      <c r="KS51" s="603">
        <v>70597758.709999993</v>
      </c>
      <c r="KT51" s="603">
        <v>500000</v>
      </c>
      <c r="KU51" s="603">
        <v>12000000</v>
      </c>
      <c r="KV51" s="603">
        <v>0</v>
      </c>
      <c r="KW51" s="603">
        <v>10700000</v>
      </c>
      <c r="KX51" s="603">
        <v>0</v>
      </c>
      <c r="KY51" s="603">
        <v>136119411.68000001</v>
      </c>
      <c r="KZ51" s="603">
        <v>20000000</v>
      </c>
      <c r="LA51" s="603">
        <v>426842802.13999999</v>
      </c>
      <c r="LB51" s="603">
        <v>0</v>
      </c>
      <c r="LC51" s="603">
        <v>0</v>
      </c>
      <c r="LD51" s="603">
        <v>0</v>
      </c>
      <c r="LE51" s="603">
        <v>0</v>
      </c>
      <c r="LF51" s="603">
        <v>0</v>
      </c>
      <c r="LG51" s="603">
        <v>0</v>
      </c>
      <c r="LH51" s="603">
        <v>0</v>
      </c>
      <c r="LI51" s="603">
        <v>60041872.780000001</v>
      </c>
      <c r="LJ51" s="603">
        <v>2124874.36</v>
      </c>
      <c r="LK51" s="603">
        <v>27629219.960000001</v>
      </c>
      <c r="LL51" s="603">
        <v>62629644.630000003</v>
      </c>
      <c r="LM51" s="603">
        <v>0</v>
      </c>
      <c r="LN51" s="603">
        <v>0</v>
      </c>
      <c r="LO51" s="603">
        <v>0</v>
      </c>
      <c r="LP51" s="603">
        <v>0</v>
      </c>
      <c r="LQ51" s="603">
        <v>0</v>
      </c>
      <c r="LR51" s="603">
        <v>0</v>
      </c>
      <c r="LS51" s="603">
        <v>0</v>
      </c>
      <c r="LT51" s="603">
        <v>2256591.77</v>
      </c>
      <c r="LU51" s="603">
        <v>0</v>
      </c>
      <c r="LV51" s="603">
        <v>0</v>
      </c>
      <c r="LW51" s="603">
        <v>89385710.269999996</v>
      </c>
      <c r="LX51" s="603">
        <v>37306791.609999999</v>
      </c>
      <c r="LY51" s="603">
        <v>168442316.66999999</v>
      </c>
      <c r="LZ51" s="603">
        <v>20458561</v>
      </c>
      <c r="MA51" s="603">
        <v>0</v>
      </c>
      <c r="MB51" s="603">
        <v>0</v>
      </c>
      <c r="MC51" s="603">
        <v>0</v>
      </c>
      <c r="MD51" s="603">
        <v>0</v>
      </c>
      <c r="ME51" s="603">
        <v>0</v>
      </c>
      <c r="MF51" s="603">
        <v>0</v>
      </c>
      <c r="MG51" s="603">
        <v>0</v>
      </c>
      <c r="MH51" s="603">
        <v>0</v>
      </c>
      <c r="MI51" s="603">
        <v>128870951.52</v>
      </c>
      <c r="MJ51" s="603">
        <v>0</v>
      </c>
      <c r="MK51" s="603">
        <v>0</v>
      </c>
      <c r="ML51" s="603">
        <v>0</v>
      </c>
      <c r="MM51" s="603">
        <v>0</v>
      </c>
      <c r="MN51" s="603">
        <v>0</v>
      </c>
      <c r="MO51" s="603">
        <v>0</v>
      </c>
      <c r="MP51" s="603">
        <v>0</v>
      </c>
      <c r="MQ51" s="603">
        <v>0</v>
      </c>
      <c r="MR51" s="603">
        <v>0</v>
      </c>
      <c r="MS51" s="603">
        <v>0</v>
      </c>
      <c r="MT51" s="603">
        <v>0</v>
      </c>
      <c r="MU51" s="603">
        <v>15361280.32</v>
      </c>
      <c r="MV51" s="603">
        <v>0</v>
      </c>
      <c r="MW51" s="603">
        <v>0</v>
      </c>
      <c r="MX51" s="603">
        <v>0</v>
      </c>
      <c r="MY51" s="603">
        <v>0</v>
      </c>
      <c r="MZ51" s="603">
        <v>0</v>
      </c>
      <c r="NA51" s="603">
        <v>0</v>
      </c>
      <c r="NB51" s="603">
        <v>0</v>
      </c>
      <c r="NC51" s="603">
        <v>0</v>
      </c>
      <c r="ND51" s="603">
        <v>0</v>
      </c>
      <c r="NE51" s="603">
        <v>0</v>
      </c>
      <c r="NF51" s="603">
        <v>246941125.27000001</v>
      </c>
      <c r="NG51" s="603">
        <v>0</v>
      </c>
      <c r="NH51" s="603">
        <v>0</v>
      </c>
      <c r="NI51" s="603">
        <v>142602996.11000001</v>
      </c>
      <c r="NJ51" s="603">
        <v>0</v>
      </c>
      <c r="NK51" s="603">
        <v>0</v>
      </c>
      <c r="NL51" s="603">
        <v>0</v>
      </c>
      <c r="NM51" s="603">
        <v>0</v>
      </c>
      <c r="NN51" s="603">
        <v>0</v>
      </c>
      <c r="NO51" s="603">
        <v>0</v>
      </c>
      <c r="NP51" s="603">
        <v>0</v>
      </c>
      <c r="NQ51" s="603">
        <v>0</v>
      </c>
      <c r="NR51" s="603">
        <v>121175086.63000001</v>
      </c>
      <c r="NS51" s="603">
        <v>0</v>
      </c>
      <c r="NT51" s="603">
        <v>0</v>
      </c>
      <c r="NU51" s="603">
        <v>0</v>
      </c>
      <c r="NV51" s="603">
        <v>0</v>
      </c>
      <c r="NW51" s="603">
        <v>0</v>
      </c>
      <c r="NX51" s="603">
        <v>0</v>
      </c>
      <c r="NY51" s="603">
        <v>60454388.659999996</v>
      </c>
      <c r="NZ51" s="603">
        <v>0</v>
      </c>
      <c r="OA51" s="603">
        <v>0</v>
      </c>
      <c r="OB51" s="603">
        <v>0</v>
      </c>
      <c r="OC51" s="603">
        <v>0</v>
      </c>
      <c r="OD51" s="603">
        <v>0</v>
      </c>
      <c r="OE51" s="603">
        <v>0</v>
      </c>
      <c r="OF51" s="603">
        <v>238872166.78999999</v>
      </c>
      <c r="OG51" s="603">
        <v>904924</v>
      </c>
      <c r="OH51" s="603">
        <v>0</v>
      </c>
      <c r="OI51" s="603">
        <v>3704031.85</v>
      </c>
      <c r="OJ51" s="603">
        <v>605606.5</v>
      </c>
      <c r="OK51" s="603">
        <v>0</v>
      </c>
      <c r="OL51" s="603">
        <v>0</v>
      </c>
      <c r="OM51" s="603">
        <v>0</v>
      </c>
      <c r="ON51" s="603">
        <v>0</v>
      </c>
      <c r="OO51" s="603">
        <v>90741242.770000011</v>
      </c>
      <c r="OP51" s="603">
        <v>0</v>
      </c>
      <c r="OQ51" s="603">
        <v>0</v>
      </c>
      <c r="OR51" s="603">
        <v>0</v>
      </c>
      <c r="OS51" s="603">
        <v>0</v>
      </c>
      <c r="OT51" s="603">
        <v>0</v>
      </c>
      <c r="OU51" s="603">
        <v>17138645.559999999</v>
      </c>
      <c r="OV51" s="603">
        <v>0</v>
      </c>
      <c r="OW51" s="603">
        <v>0</v>
      </c>
      <c r="OX51" s="603">
        <v>0</v>
      </c>
      <c r="OY51" s="603">
        <v>0</v>
      </c>
      <c r="OZ51" s="603">
        <v>1217702</v>
      </c>
      <c r="PA51" s="603">
        <v>0</v>
      </c>
      <c r="PB51" s="603">
        <v>0</v>
      </c>
      <c r="PC51" s="603">
        <v>0</v>
      </c>
      <c r="PD51" s="603">
        <v>97289512.290000007</v>
      </c>
      <c r="PE51" s="603">
        <v>199611.5</v>
      </c>
      <c r="PF51" s="603">
        <v>0</v>
      </c>
      <c r="PG51" s="603">
        <v>0</v>
      </c>
      <c r="PH51" s="603">
        <v>0</v>
      </c>
      <c r="PI51" s="603">
        <v>0</v>
      </c>
      <c r="PJ51" s="603">
        <v>0</v>
      </c>
      <c r="PK51" s="603">
        <v>0</v>
      </c>
      <c r="PL51" s="603">
        <v>0</v>
      </c>
      <c r="PM51" s="603">
        <v>0</v>
      </c>
      <c r="PN51" s="603">
        <v>0</v>
      </c>
      <c r="PO51" s="603">
        <v>0</v>
      </c>
      <c r="PP51" s="603">
        <v>0</v>
      </c>
      <c r="PQ51" s="603">
        <v>0</v>
      </c>
      <c r="PR51" s="603">
        <v>0</v>
      </c>
      <c r="PS51" s="603">
        <v>0</v>
      </c>
      <c r="PT51" s="603">
        <v>0</v>
      </c>
      <c r="PU51" s="603">
        <v>0</v>
      </c>
      <c r="PV51" s="603">
        <v>8655500.4700000007</v>
      </c>
      <c r="PW51" s="603">
        <v>0</v>
      </c>
      <c r="PX51" s="603">
        <v>0</v>
      </c>
      <c r="PY51" s="603">
        <v>0</v>
      </c>
      <c r="PZ51" s="603">
        <v>603100</v>
      </c>
      <c r="QA51" s="603">
        <v>0</v>
      </c>
      <c r="QB51" s="603">
        <v>0</v>
      </c>
      <c r="QC51" s="603">
        <v>0</v>
      </c>
      <c r="QD51" s="603">
        <v>0</v>
      </c>
      <c r="QE51" s="603">
        <v>0</v>
      </c>
      <c r="QF51" s="603">
        <v>0</v>
      </c>
      <c r="QG51" s="603">
        <v>0</v>
      </c>
      <c r="QH51" s="603">
        <v>0</v>
      </c>
      <c r="QI51" s="603">
        <v>0</v>
      </c>
      <c r="QJ51" s="603">
        <v>0</v>
      </c>
      <c r="QK51" s="603">
        <v>0</v>
      </c>
      <c r="QL51" s="603">
        <v>0</v>
      </c>
      <c r="QM51" s="603">
        <v>0</v>
      </c>
      <c r="QN51" s="603">
        <v>0</v>
      </c>
      <c r="QO51" s="603">
        <v>0</v>
      </c>
      <c r="QP51" s="603">
        <v>6490399.1200000001</v>
      </c>
      <c r="QQ51" s="603">
        <v>0</v>
      </c>
      <c r="QR51" s="603">
        <v>0</v>
      </c>
      <c r="QS51" s="603">
        <v>0</v>
      </c>
      <c r="QT51" s="603">
        <v>0</v>
      </c>
      <c r="QU51" s="603">
        <v>63465</v>
      </c>
      <c r="QV51" s="603">
        <v>40767373.380000003</v>
      </c>
      <c r="QW51" s="603">
        <v>0</v>
      </c>
      <c r="QX51" s="603">
        <v>0</v>
      </c>
      <c r="QY51" s="603">
        <v>0</v>
      </c>
      <c r="QZ51" s="603">
        <v>0</v>
      </c>
      <c r="RA51" s="603">
        <v>0</v>
      </c>
      <c r="RB51" s="603">
        <v>0</v>
      </c>
      <c r="RC51" s="603">
        <v>0</v>
      </c>
      <c r="RD51" s="603">
        <v>0</v>
      </c>
      <c r="RE51" s="603">
        <v>0</v>
      </c>
      <c r="RF51" s="603">
        <v>0</v>
      </c>
      <c r="RG51" s="603">
        <v>0</v>
      </c>
      <c r="RH51" s="603">
        <v>0</v>
      </c>
      <c r="RI51" s="603">
        <v>460068061.39999998</v>
      </c>
      <c r="RJ51" s="603">
        <v>0</v>
      </c>
      <c r="RK51" s="603">
        <v>0</v>
      </c>
      <c r="RL51" s="603">
        <v>0</v>
      </c>
      <c r="RM51" s="603">
        <v>0</v>
      </c>
      <c r="RN51" s="603">
        <v>0</v>
      </c>
      <c r="RO51" s="603">
        <v>0</v>
      </c>
      <c r="RP51" s="603">
        <v>0</v>
      </c>
      <c r="RQ51" s="603">
        <v>0</v>
      </c>
      <c r="RR51" s="603">
        <v>0</v>
      </c>
      <c r="RS51" s="603">
        <v>0</v>
      </c>
      <c r="RT51" s="603">
        <v>0</v>
      </c>
      <c r="RU51" s="603">
        <v>0</v>
      </c>
      <c r="RV51" s="603">
        <v>0</v>
      </c>
      <c r="RW51" s="603">
        <v>0</v>
      </c>
      <c r="RX51" s="603">
        <v>0</v>
      </c>
      <c r="RY51" s="603">
        <v>0</v>
      </c>
      <c r="RZ51" s="603">
        <v>0</v>
      </c>
      <c r="SA51" s="603">
        <v>0</v>
      </c>
      <c r="SB51" s="603">
        <v>0</v>
      </c>
      <c r="SC51" s="603">
        <v>14150581.01</v>
      </c>
      <c r="SD51" s="603">
        <v>0</v>
      </c>
      <c r="SE51" s="603">
        <v>0</v>
      </c>
      <c r="SF51" s="603">
        <v>0</v>
      </c>
      <c r="SG51" s="603">
        <v>0</v>
      </c>
      <c r="SH51" s="603">
        <v>0</v>
      </c>
      <c r="SI51" s="603">
        <v>0</v>
      </c>
      <c r="SJ51" s="603">
        <v>0</v>
      </c>
      <c r="SK51" s="603">
        <v>0</v>
      </c>
      <c r="SL51" s="603">
        <v>0</v>
      </c>
      <c r="SM51" s="603">
        <v>0</v>
      </c>
      <c r="SN51" s="603">
        <v>0</v>
      </c>
      <c r="SO51" s="603">
        <v>3394368.2</v>
      </c>
      <c r="SP51" s="603">
        <v>0</v>
      </c>
      <c r="SQ51" s="603">
        <v>0</v>
      </c>
      <c r="SR51" s="603">
        <v>0</v>
      </c>
      <c r="SS51" s="603">
        <v>0</v>
      </c>
      <c r="ST51" s="603">
        <v>0</v>
      </c>
      <c r="SU51" s="603">
        <v>0</v>
      </c>
      <c r="SV51" s="603">
        <v>0</v>
      </c>
      <c r="SW51" s="603">
        <v>4788150</v>
      </c>
      <c r="SX51" s="603">
        <v>0</v>
      </c>
      <c r="SY51" s="603">
        <v>0</v>
      </c>
      <c r="SZ51" s="603">
        <v>0</v>
      </c>
      <c r="TA51" s="603">
        <v>0</v>
      </c>
      <c r="TB51" s="603">
        <v>0</v>
      </c>
      <c r="TC51" s="603">
        <v>0</v>
      </c>
      <c r="TD51" s="603">
        <v>0</v>
      </c>
      <c r="TE51" s="603">
        <v>0</v>
      </c>
      <c r="TF51" s="603">
        <v>0</v>
      </c>
      <c r="TG51" s="603">
        <v>0</v>
      </c>
      <c r="TH51" s="603">
        <v>0</v>
      </c>
      <c r="TI51" s="603">
        <v>0</v>
      </c>
      <c r="TJ51" s="603">
        <v>0</v>
      </c>
      <c r="TK51" s="603">
        <v>9394060.8499999996</v>
      </c>
      <c r="TL51" s="603">
        <v>0</v>
      </c>
      <c r="TM51" s="603">
        <v>0</v>
      </c>
      <c r="TN51" s="603">
        <v>0</v>
      </c>
      <c r="TO51" s="603">
        <v>0</v>
      </c>
      <c r="TP51" s="603">
        <v>0</v>
      </c>
      <c r="TQ51" s="603">
        <v>0</v>
      </c>
      <c r="TR51" s="603">
        <v>641910</v>
      </c>
      <c r="TS51" s="603">
        <v>0</v>
      </c>
      <c r="TT51" s="603">
        <v>0</v>
      </c>
      <c r="TU51" s="603">
        <v>0</v>
      </c>
      <c r="TV51" s="603">
        <v>0</v>
      </c>
      <c r="TW51" s="603">
        <v>0</v>
      </c>
      <c r="TX51" s="603">
        <v>0</v>
      </c>
      <c r="TY51" s="603">
        <v>0</v>
      </c>
      <c r="TZ51" s="603">
        <v>0</v>
      </c>
      <c r="UA51" s="603">
        <v>16684399.699999999</v>
      </c>
      <c r="UB51" s="603">
        <v>0</v>
      </c>
      <c r="UC51" s="603">
        <v>34947760.469999999</v>
      </c>
      <c r="UD51" s="603">
        <v>0</v>
      </c>
      <c r="UE51" s="603">
        <v>0</v>
      </c>
      <c r="UF51" s="603">
        <v>0</v>
      </c>
      <c r="UG51" s="603">
        <v>0</v>
      </c>
      <c r="UH51" s="603">
        <v>0</v>
      </c>
      <c r="UI51" s="603">
        <v>0</v>
      </c>
      <c r="UJ51" s="603">
        <v>0</v>
      </c>
      <c r="UK51" s="603">
        <v>0</v>
      </c>
      <c r="UL51" s="603">
        <v>3138047.46</v>
      </c>
      <c r="UM51" s="603">
        <v>0</v>
      </c>
      <c r="UN51" s="603">
        <v>0</v>
      </c>
      <c r="UO51" s="603">
        <v>0</v>
      </c>
      <c r="UP51" s="603">
        <v>0</v>
      </c>
      <c r="UQ51" s="603">
        <v>0</v>
      </c>
      <c r="UR51" s="603">
        <v>160826505.41999999</v>
      </c>
      <c r="US51" s="603">
        <v>0</v>
      </c>
      <c r="UT51" s="603">
        <v>0</v>
      </c>
      <c r="UU51" s="603">
        <v>2696133.42</v>
      </c>
      <c r="UV51" s="603">
        <v>0</v>
      </c>
      <c r="UW51" s="603">
        <v>0</v>
      </c>
      <c r="UX51" s="603">
        <v>0</v>
      </c>
      <c r="UY51" s="603">
        <v>0</v>
      </c>
      <c r="UZ51" s="603">
        <v>0</v>
      </c>
      <c r="VA51" s="603">
        <v>0</v>
      </c>
      <c r="VB51" s="603">
        <v>0</v>
      </c>
      <c r="VC51" s="603">
        <v>0</v>
      </c>
      <c r="VD51" s="603">
        <v>0</v>
      </c>
      <c r="VE51" s="603">
        <v>0</v>
      </c>
      <c r="VF51" s="603">
        <v>0</v>
      </c>
      <c r="VG51" s="603">
        <v>0</v>
      </c>
      <c r="VH51" s="603">
        <v>0</v>
      </c>
      <c r="VI51" s="603">
        <v>0</v>
      </c>
      <c r="VJ51" s="603">
        <v>0</v>
      </c>
      <c r="VK51" s="603">
        <v>0</v>
      </c>
      <c r="VL51" s="603">
        <v>0</v>
      </c>
      <c r="VM51" s="603">
        <v>0</v>
      </c>
      <c r="VN51" s="603">
        <v>110774565.87</v>
      </c>
      <c r="VO51" s="603">
        <v>0</v>
      </c>
      <c r="VP51" s="603">
        <v>0</v>
      </c>
      <c r="VQ51" s="603">
        <v>0</v>
      </c>
      <c r="VR51" s="603">
        <v>0</v>
      </c>
      <c r="VS51" s="603">
        <v>0</v>
      </c>
      <c r="VT51" s="603">
        <v>0</v>
      </c>
      <c r="VU51" s="603">
        <v>0</v>
      </c>
      <c r="VV51" s="603">
        <v>0</v>
      </c>
      <c r="VW51" s="603">
        <v>14257417.93</v>
      </c>
      <c r="VX51" s="603">
        <v>0</v>
      </c>
      <c r="VY51" s="603">
        <v>0</v>
      </c>
      <c r="VZ51" s="603">
        <v>0</v>
      </c>
      <c r="WA51" s="603">
        <v>0</v>
      </c>
      <c r="WB51" s="603">
        <v>0</v>
      </c>
      <c r="WC51" s="603">
        <v>205238978.21000001</v>
      </c>
      <c r="WD51" s="603">
        <v>0</v>
      </c>
      <c r="WE51" s="603">
        <v>0</v>
      </c>
      <c r="WF51" s="603">
        <v>0</v>
      </c>
      <c r="WG51" s="603">
        <v>0</v>
      </c>
      <c r="WH51" s="603">
        <v>0</v>
      </c>
      <c r="WI51" s="603">
        <v>0</v>
      </c>
      <c r="WJ51" s="603">
        <v>0</v>
      </c>
      <c r="WK51" s="603">
        <v>0</v>
      </c>
      <c r="WL51" s="603">
        <v>0</v>
      </c>
      <c r="WM51" s="603">
        <v>0</v>
      </c>
      <c r="WN51" s="603">
        <v>0</v>
      </c>
      <c r="WO51" s="603">
        <v>0</v>
      </c>
      <c r="WP51" s="603">
        <v>0</v>
      </c>
      <c r="WQ51" s="603">
        <v>4676731.4000000004</v>
      </c>
      <c r="WR51" s="603">
        <v>0</v>
      </c>
      <c r="WS51" s="603">
        <v>0</v>
      </c>
      <c r="WT51" s="603">
        <v>0</v>
      </c>
      <c r="WU51" s="603">
        <v>0</v>
      </c>
      <c r="WV51" s="603">
        <v>0</v>
      </c>
      <c r="WW51" s="603">
        <v>105384597.81999999</v>
      </c>
      <c r="WX51" s="603">
        <v>0</v>
      </c>
      <c r="WY51" s="603">
        <v>0</v>
      </c>
      <c r="WZ51" s="603">
        <v>0</v>
      </c>
      <c r="XA51" s="603">
        <v>0</v>
      </c>
      <c r="XB51" s="603">
        <v>0</v>
      </c>
      <c r="XC51" s="603">
        <v>0</v>
      </c>
      <c r="XD51" s="603">
        <v>0</v>
      </c>
      <c r="XE51" s="603">
        <v>0</v>
      </c>
      <c r="XF51" s="603">
        <v>0</v>
      </c>
      <c r="XG51" s="603">
        <v>0</v>
      </c>
      <c r="XH51" s="603">
        <v>0</v>
      </c>
      <c r="XI51" s="603">
        <v>0</v>
      </c>
      <c r="XJ51" s="603">
        <v>1108419053.8699999</v>
      </c>
      <c r="XK51" s="603">
        <v>0</v>
      </c>
      <c r="XL51" s="603">
        <v>0</v>
      </c>
      <c r="XM51" s="603">
        <v>6461818.9299999997</v>
      </c>
      <c r="XN51" s="603">
        <v>0</v>
      </c>
      <c r="XO51" s="603">
        <v>0</v>
      </c>
      <c r="XP51" s="603">
        <v>0</v>
      </c>
      <c r="XQ51" s="603">
        <v>0</v>
      </c>
      <c r="XR51" s="603">
        <v>0</v>
      </c>
      <c r="XS51" s="603">
        <v>0</v>
      </c>
      <c r="XT51" s="603">
        <v>0</v>
      </c>
      <c r="XU51" s="603">
        <v>0</v>
      </c>
      <c r="XV51" s="603">
        <v>0</v>
      </c>
      <c r="XW51" s="603">
        <v>0</v>
      </c>
      <c r="XX51" s="603">
        <v>0</v>
      </c>
      <c r="XY51" s="603">
        <v>0</v>
      </c>
      <c r="XZ51" s="603">
        <v>0</v>
      </c>
      <c r="YA51" s="603">
        <v>0</v>
      </c>
      <c r="YB51" s="603">
        <v>0</v>
      </c>
      <c r="YC51" s="603">
        <v>0</v>
      </c>
      <c r="YD51" s="603">
        <v>0</v>
      </c>
      <c r="YE51" s="603">
        <v>0</v>
      </c>
      <c r="YF51" s="603">
        <v>0</v>
      </c>
      <c r="YG51" s="603">
        <v>340046955.10000002</v>
      </c>
      <c r="YH51" s="603">
        <v>0</v>
      </c>
      <c r="YI51" s="603">
        <v>0</v>
      </c>
      <c r="YJ51" s="603">
        <v>0</v>
      </c>
      <c r="YK51" s="603">
        <v>61009455.329999998</v>
      </c>
      <c r="YL51" s="603">
        <v>0</v>
      </c>
      <c r="YM51" s="603">
        <v>0</v>
      </c>
      <c r="YN51" s="603">
        <v>0</v>
      </c>
      <c r="YO51" s="603">
        <v>1526713.7</v>
      </c>
      <c r="YP51" s="603">
        <v>0</v>
      </c>
      <c r="YQ51" s="603">
        <v>0</v>
      </c>
      <c r="YR51" s="603">
        <v>0</v>
      </c>
      <c r="YS51" s="603">
        <v>0</v>
      </c>
      <c r="YT51" s="603">
        <v>0</v>
      </c>
      <c r="YU51" s="603">
        <v>0</v>
      </c>
      <c r="YV51" s="603">
        <v>0</v>
      </c>
      <c r="YW51" s="603">
        <v>0</v>
      </c>
      <c r="YX51" s="603">
        <v>24728548.25</v>
      </c>
      <c r="YY51" s="603">
        <v>0</v>
      </c>
      <c r="YZ51" s="603">
        <v>0</v>
      </c>
      <c r="ZA51" s="603">
        <v>0</v>
      </c>
      <c r="ZB51" s="603">
        <v>0</v>
      </c>
      <c r="ZC51" s="603">
        <v>0</v>
      </c>
      <c r="ZD51" s="603">
        <v>0</v>
      </c>
      <c r="ZE51" s="603">
        <v>190904469.81999999</v>
      </c>
      <c r="ZF51" s="603">
        <v>0</v>
      </c>
      <c r="ZG51" s="603">
        <v>0</v>
      </c>
      <c r="ZH51" s="603">
        <v>0</v>
      </c>
      <c r="ZI51" s="603">
        <v>0</v>
      </c>
      <c r="ZJ51" s="603">
        <v>0</v>
      </c>
      <c r="ZK51" s="603">
        <v>0</v>
      </c>
      <c r="ZL51" s="603">
        <v>0</v>
      </c>
      <c r="ZM51" s="603">
        <v>0</v>
      </c>
      <c r="ZN51" s="603">
        <v>6473422.3099999996</v>
      </c>
      <c r="ZO51" s="603">
        <v>0</v>
      </c>
      <c r="ZP51" s="603">
        <v>0</v>
      </c>
      <c r="ZQ51" s="603">
        <v>11295240.75</v>
      </c>
      <c r="ZR51" s="603">
        <v>0</v>
      </c>
      <c r="ZS51" s="603">
        <v>0</v>
      </c>
      <c r="ZT51" s="603">
        <v>0</v>
      </c>
      <c r="ZU51" s="603">
        <v>0</v>
      </c>
      <c r="ZV51" s="603">
        <v>0</v>
      </c>
      <c r="ZW51" s="603">
        <v>0</v>
      </c>
      <c r="ZX51" s="603">
        <v>0</v>
      </c>
      <c r="ZY51" s="603">
        <v>0</v>
      </c>
      <c r="ZZ51" s="603">
        <v>0</v>
      </c>
      <c r="AAA51" s="603">
        <v>0</v>
      </c>
      <c r="AAB51" s="603">
        <v>0</v>
      </c>
      <c r="AAC51" s="603">
        <v>0</v>
      </c>
      <c r="AAD51" s="603">
        <v>0</v>
      </c>
      <c r="AAE51" s="603">
        <v>0</v>
      </c>
      <c r="AAF51" s="603">
        <v>0</v>
      </c>
      <c r="AAG51" s="603">
        <v>0</v>
      </c>
      <c r="AAH51" s="603">
        <v>0</v>
      </c>
      <c r="AAI51" s="603">
        <v>0</v>
      </c>
      <c r="AAJ51" s="603">
        <v>73511332.069999993</v>
      </c>
      <c r="AAK51" s="603">
        <v>0</v>
      </c>
      <c r="AAL51" s="603">
        <v>0</v>
      </c>
      <c r="AAM51" s="603">
        <v>0</v>
      </c>
      <c r="AAN51" s="603">
        <v>0</v>
      </c>
      <c r="AAO51" s="603">
        <v>0</v>
      </c>
      <c r="AAP51" s="603">
        <v>0</v>
      </c>
      <c r="AAQ51" s="603">
        <v>55529531.450000003</v>
      </c>
      <c r="AAR51" s="603">
        <v>0</v>
      </c>
      <c r="AAS51" s="603">
        <v>0</v>
      </c>
      <c r="AAT51" s="603">
        <v>0</v>
      </c>
      <c r="AAU51" s="603">
        <v>0</v>
      </c>
      <c r="AAV51" s="603">
        <v>0</v>
      </c>
      <c r="AAW51" s="603">
        <v>0</v>
      </c>
      <c r="AAX51" s="603">
        <v>0</v>
      </c>
      <c r="AAY51" s="603">
        <v>0</v>
      </c>
      <c r="AAZ51" s="603">
        <v>0</v>
      </c>
      <c r="ABA51" s="603">
        <v>0</v>
      </c>
      <c r="ABB51" s="603">
        <v>9216131.5</v>
      </c>
      <c r="ABC51" s="603">
        <v>0</v>
      </c>
      <c r="ABD51" s="603">
        <v>0</v>
      </c>
      <c r="ABE51" s="603">
        <v>0</v>
      </c>
      <c r="ABF51" s="603">
        <v>0</v>
      </c>
      <c r="ABG51" s="603">
        <v>0</v>
      </c>
      <c r="ABH51" s="603">
        <v>0</v>
      </c>
      <c r="ABI51" s="603">
        <v>0</v>
      </c>
      <c r="ABJ51" s="603">
        <v>12559710.32</v>
      </c>
      <c r="ABK51" s="603">
        <v>13906606.369999999</v>
      </c>
      <c r="ABL51" s="603">
        <v>0</v>
      </c>
      <c r="ABM51" s="603">
        <v>0</v>
      </c>
      <c r="ABN51" s="603">
        <v>0</v>
      </c>
      <c r="ABO51" s="603">
        <v>0</v>
      </c>
      <c r="ABP51" s="603">
        <v>0</v>
      </c>
      <c r="ABQ51" s="603">
        <v>339279466.63999999</v>
      </c>
      <c r="ABR51" s="603">
        <v>0</v>
      </c>
      <c r="ABS51" s="603">
        <v>0</v>
      </c>
      <c r="ABT51" s="603">
        <v>0</v>
      </c>
      <c r="ABU51" s="603">
        <v>0</v>
      </c>
      <c r="ABV51" s="603">
        <v>0</v>
      </c>
      <c r="ABW51" s="603">
        <v>0</v>
      </c>
      <c r="ABX51" s="603">
        <v>0</v>
      </c>
      <c r="ABY51" s="603">
        <v>0</v>
      </c>
      <c r="ABZ51" s="603">
        <v>41063657.670000002</v>
      </c>
      <c r="ACA51" s="603">
        <v>0</v>
      </c>
      <c r="ACB51" s="603">
        <v>0</v>
      </c>
      <c r="ACC51" s="603">
        <v>0</v>
      </c>
      <c r="ACD51" s="603">
        <v>0</v>
      </c>
      <c r="ACE51" s="603">
        <v>0</v>
      </c>
      <c r="ACF51" s="603">
        <v>0</v>
      </c>
      <c r="ACG51" s="603">
        <v>0</v>
      </c>
      <c r="ACH51" s="603">
        <v>0</v>
      </c>
      <c r="ACI51" s="603">
        <v>0</v>
      </c>
      <c r="ACJ51" s="603">
        <v>0</v>
      </c>
      <c r="ACK51" s="603">
        <v>142160975.84</v>
      </c>
      <c r="ACL51" s="603">
        <v>0</v>
      </c>
      <c r="ACM51" s="603">
        <v>0</v>
      </c>
      <c r="ACN51" s="603">
        <v>0</v>
      </c>
      <c r="ACO51" s="603">
        <v>0</v>
      </c>
      <c r="ACP51" s="603">
        <v>0</v>
      </c>
      <c r="ACQ51" s="603">
        <v>509400</v>
      </c>
      <c r="ACR51" s="603">
        <v>60000000</v>
      </c>
      <c r="ACS51" s="603">
        <v>2448636.5</v>
      </c>
      <c r="ACT51" s="603">
        <v>0</v>
      </c>
      <c r="ACU51" s="603">
        <v>0</v>
      </c>
      <c r="ACV51" s="603">
        <v>0</v>
      </c>
      <c r="ACW51" s="603">
        <v>0</v>
      </c>
      <c r="ACX51" s="603">
        <v>219381315.5</v>
      </c>
      <c r="ACY51" s="603">
        <v>0</v>
      </c>
      <c r="ACZ51" s="603">
        <v>0</v>
      </c>
      <c r="ADA51" s="603">
        <v>0</v>
      </c>
      <c r="ADB51" s="603">
        <v>0</v>
      </c>
      <c r="ADC51" s="603">
        <v>0</v>
      </c>
      <c r="ADD51" s="603">
        <v>0</v>
      </c>
      <c r="ADE51" s="603">
        <v>0</v>
      </c>
      <c r="ADF51" s="603">
        <v>0</v>
      </c>
      <c r="ADG51" s="603">
        <v>0</v>
      </c>
      <c r="ADH51" s="603">
        <v>36098568.619999997</v>
      </c>
      <c r="ADI51" s="603">
        <v>38179896.600000001</v>
      </c>
      <c r="ADJ51" s="603">
        <v>0</v>
      </c>
      <c r="ADK51" s="603">
        <v>0</v>
      </c>
      <c r="ADL51" s="603">
        <v>0</v>
      </c>
      <c r="ADM51" s="603">
        <v>0</v>
      </c>
      <c r="ADN51" s="603">
        <v>0</v>
      </c>
      <c r="ADO51" s="603">
        <v>0</v>
      </c>
      <c r="ADP51" s="603">
        <v>0</v>
      </c>
      <c r="ADQ51" s="603">
        <v>58171071.469999999</v>
      </c>
      <c r="ADR51" s="603">
        <v>0</v>
      </c>
      <c r="ADS51" s="603">
        <v>0</v>
      </c>
      <c r="ADT51" s="603">
        <v>0</v>
      </c>
      <c r="ADU51" s="603">
        <v>26547460.18</v>
      </c>
      <c r="ADV51" s="603">
        <v>0</v>
      </c>
      <c r="ADW51" s="603">
        <v>0</v>
      </c>
      <c r="ADX51" s="603">
        <v>0</v>
      </c>
      <c r="ADY51" s="603">
        <v>0</v>
      </c>
      <c r="ADZ51" s="603">
        <v>0</v>
      </c>
      <c r="AEA51" s="603">
        <v>4762067.95</v>
      </c>
      <c r="AEB51" s="603">
        <v>26494881.989999998</v>
      </c>
      <c r="AEC51" s="603">
        <v>0</v>
      </c>
      <c r="AED51" s="603">
        <v>0</v>
      </c>
      <c r="AEE51" s="603">
        <v>0</v>
      </c>
      <c r="AEF51" s="603">
        <v>0</v>
      </c>
      <c r="AEG51" s="603">
        <v>0</v>
      </c>
      <c r="AEH51" s="603">
        <v>0</v>
      </c>
      <c r="AEI51" s="603">
        <v>0</v>
      </c>
      <c r="AEJ51" s="603">
        <v>0</v>
      </c>
      <c r="AEK51" s="603">
        <v>0</v>
      </c>
      <c r="AEL51" s="603">
        <v>0</v>
      </c>
      <c r="AEM51" s="603">
        <v>0</v>
      </c>
      <c r="AEN51" s="603">
        <v>0</v>
      </c>
      <c r="AEO51" s="603">
        <v>0</v>
      </c>
      <c r="AEP51" s="603">
        <v>0</v>
      </c>
      <c r="AEQ51" s="603">
        <v>0</v>
      </c>
      <c r="AER51" s="603">
        <v>0</v>
      </c>
      <c r="AES51" s="603">
        <v>0</v>
      </c>
      <c r="AET51" s="603">
        <v>0</v>
      </c>
      <c r="AEU51" s="603">
        <v>271950780.44999999</v>
      </c>
      <c r="AEV51" s="603">
        <v>0</v>
      </c>
      <c r="AEW51" s="603">
        <v>0</v>
      </c>
      <c r="AEX51" s="603">
        <v>0</v>
      </c>
      <c r="AEY51" s="603">
        <v>0</v>
      </c>
      <c r="AEZ51" s="603">
        <v>0</v>
      </c>
      <c r="AFA51" s="603">
        <v>0</v>
      </c>
      <c r="AFB51" s="603">
        <v>0</v>
      </c>
      <c r="AFC51" s="603">
        <v>0</v>
      </c>
      <c r="AFD51" s="603">
        <v>0</v>
      </c>
      <c r="AFE51" s="603">
        <v>17406446.489999998</v>
      </c>
      <c r="AFF51" s="603">
        <v>8088606.4100000001</v>
      </c>
      <c r="AFG51" s="603">
        <v>0</v>
      </c>
      <c r="AFH51" s="603">
        <v>0</v>
      </c>
      <c r="AFI51" s="603">
        <v>0</v>
      </c>
      <c r="AFJ51" s="603">
        <v>0</v>
      </c>
      <c r="AFK51" s="603">
        <v>0</v>
      </c>
      <c r="AFL51" s="603">
        <v>0</v>
      </c>
      <c r="AFM51" s="603">
        <v>0</v>
      </c>
      <c r="AFN51" s="603">
        <v>0</v>
      </c>
      <c r="AFO51" s="603">
        <v>0</v>
      </c>
      <c r="AFP51" s="603">
        <v>0</v>
      </c>
      <c r="AFQ51" s="603">
        <v>0</v>
      </c>
      <c r="AFR51" s="603">
        <v>27138230.199999999</v>
      </c>
      <c r="AFS51" s="603">
        <v>0</v>
      </c>
      <c r="AFT51" s="603">
        <v>0</v>
      </c>
      <c r="AFU51" s="603">
        <v>0</v>
      </c>
      <c r="AFV51" s="603">
        <v>0</v>
      </c>
      <c r="AFW51" s="603">
        <v>0</v>
      </c>
      <c r="AFX51" s="603">
        <v>0</v>
      </c>
      <c r="AFY51" s="603">
        <v>0</v>
      </c>
      <c r="AFZ51" s="603">
        <v>0</v>
      </c>
      <c r="AGA51" s="603">
        <v>0</v>
      </c>
      <c r="AGB51" s="603">
        <v>0</v>
      </c>
      <c r="AGC51" s="603">
        <v>0</v>
      </c>
      <c r="AGD51" s="603">
        <v>21249992.309999999</v>
      </c>
      <c r="AGE51" s="603">
        <v>0</v>
      </c>
      <c r="AGF51" s="603">
        <v>0</v>
      </c>
      <c r="AGG51" s="603">
        <v>0</v>
      </c>
      <c r="AGH51" s="603">
        <v>0</v>
      </c>
      <c r="AGI51" s="603">
        <v>0</v>
      </c>
      <c r="AGJ51" s="603">
        <v>0</v>
      </c>
      <c r="AGK51" s="603">
        <v>0</v>
      </c>
      <c r="AGL51" s="603">
        <v>0</v>
      </c>
      <c r="AGM51" s="603">
        <v>0</v>
      </c>
      <c r="AGN51" s="603">
        <v>0</v>
      </c>
      <c r="AGO51" s="603">
        <v>246894234.24000001</v>
      </c>
      <c r="AGP51" s="603">
        <v>16617485.68</v>
      </c>
      <c r="AGQ51" s="603">
        <v>0</v>
      </c>
      <c r="AGR51" s="603">
        <v>0</v>
      </c>
      <c r="AGS51" s="603">
        <v>0</v>
      </c>
      <c r="AGT51" s="603">
        <v>0</v>
      </c>
      <c r="AGU51" s="603">
        <v>0</v>
      </c>
      <c r="AGV51" s="603">
        <v>0</v>
      </c>
      <c r="AGW51" s="603">
        <v>142563425.25</v>
      </c>
      <c r="AGX51" s="603">
        <v>61162733.719999999</v>
      </c>
      <c r="AGY51" s="603">
        <v>0</v>
      </c>
      <c r="AGZ51" s="603">
        <v>0</v>
      </c>
      <c r="AHA51" s="603">
        <v>0</v>
      </c>
      <c r="AHB51" s="603">
        <v>0</v>
      </c>
      <c r="AHC51" s="603">
        <v>0</v>
      </c>
      <c r="AHD51" s="603">
        <v>0</v>
      </c>
      <c r="AHE51" s="603">
        <v>0</v>
      </c>
      <c r="AHF51" s="603">
        <v>0</v>
      </c>
      <c r="AHG51" s="603">
        <v>0</v>
      </c>
      <c r="AHH51" s="603">
        <v>0</v>
      </c>
      <c r="AHI51" s="603">
        <v>0</v>
      </c>
      <c r="AHJ51" s="603">
        <v>0</v>
      </c>
      <c r="AHK51" s="603">
        <v>0</v>
      </c>
      <c r="AHL51" s="603">
        <v>0</v>
      </c>
      <c r="AHM51" s="603">
        <v>0</v>
      </c>
      <c r="AHN51" s="603">
        <v>62941997.270000003</v>
      </c>
      <c r="AHO51" s="603">
        <v>0</v>
      </c>
      <c r="AHP51" s="603">
        <v>0</v>
      </c>
      <c r="AHQ51" s="603">
        <v>0</v>
      </c>
      <c r="AHR51" s="603">
        <v>0</v>
      </c>
      <c r="AHS51" s="603">
        <v>0</v>
      </c>
      <c r="AHT51" s="603">
        <v>0</v>
      </c>
      <c r="AHU51" s="603">
        <v>0</v>
      </c>
      <c r="AHV51" s="603">
        <v>0</v>
      </c>
      <c r="AHW51" s="603">
        <f t="shared" si="78"/>
        <v>10257751453.280005</v>
      </c>
    </row>
    <row r="52" spans="2:911" x14ac:dyDescent="0.6">
      <c r="B52" s="260" t="s">
        <v>6019</v>
      </c>
      <c r="C52" s="260" t="s">
        <v>6383</v>
      </c>
      <c r="D52" s="603">
        <v>0</v>
      </c>
      <c r="E52" s="603">
        <v>446051</v>
      </c>
      <c r="F52" s="603">
        <v>1572941</v>
      </c>
      <c r="G52" s="603">
        <v>205835.5</v>
      </c>
      <c r="H52" s="603">
        <v>1912040</v>
      </c>
      <c r="I52" s="603">
        <v>445906.17</v>
      </c>
      <c r="J52" s="603">
        <v>39379274.259999998</v>
      </c>
      <c r="K52" s="603">
        <v>5163034.9400000004</v>
      </c>
      <c r="L52" s="603">
        <v>140815</v>
      </c>
      <c r="M52" s="603">
        <v>1483395</v>
      </c>
      <c r="N52" s="603">
        <v>76863</v>
      </c>
      <c r="O52" s="603">
        <v>431047.75</v>
      </c>
      <c r="P52" s="603">
        <v>195123.55</v>
      </c>
      <c r="Q52" s="603">
        <v>346649</v>
      </c>
      <c r="R52" s="603">
        <v>315610</v>
      </c>
      <c r="S52" s="603">
        <v>0</v>
      </c>
      <c r="T52" s="603">
        <v>499760</v>
      </c>
      <c r="U52" s="603">
        <v>123956.85</v>
      </c>
      <c r="V52" s="603">
        <v>0</v>
      </c>
      <c r="W52" s="603">
        <v>0</v>
      </c>
      <c r="X52" s="603">
        <v>0</v>
      </c>
      <c r="Y52" s="603">
        <v>276269.28000000003</v>
      </c>
      <c r="Z52" s="603">
        <v>118289</v>
      </c>
      <c r="AA52" s="603">
        <v>306365</v>
      </c>
      <c r="AB52" s="603">
        <v>444033.2</v>
      </c>
      <c r="AC52" s="603">
        <v>78485</v>
      </c>
      <c r="AD52" s="603">
        <v>0</v>
      </c>
      <c r="AE52" s="603">
        <v>341115</v>
      </c>
      <c r="AF52" s="603">
        <v>357668</v>
      </c>
      <c r="AG52" s="603">
        <v>1302450</v>
      </c>
      <c r="AH52" s="603">
        <v>437844</v>
      </c>
      <c r="AI52" s="603">
        <v>0</v>
      </c>
      <c r="AJ52" s="603">
        <v>1596361.5</v>
      </c>
      <c r="AK52" s="603">
        <v>183327.76</v>
      </c>
      <c r="AL52" s="603">
        <v>200728</v>
      </c>
      <c r="AM52" s="603">
        <v>414525</v>
      </c>
      <c r="AN52" s="603">
        <v>0</v>
      </c>
      <c r="AO52" s="603">
        <v>334275.40000000002</v>
      </c>
      <c r="AP52" s="603">
        <v>640751</v>
      </c>
      <c r="AQ52" s="603">
        <v>409379.55</v>
      </c>
      <c r="AR52" s="603">
        <v>260473</v>
      </c>
      <c r="AS52" s="603">
        <v>374268.3</v>
      </c>
      <c r="AT52" s="603">
        <v>197205</v>
      </c>
      <c r="AU52" s="603">
        <v>0</v>
      </c>
      <c r="AV52" s="603">
        <v>461831.13</v>
      </c>
      <c r="AW52" s="603">
        <v>114586</v>
      </c>
      <c r="AX52" s="603">
        <v>379540</v>
      </c>
      <c r="AY52" s="603">
        <v>54485</v>
      </c>
      <c r="AZ52" s="603">
        <v>184390</v>
      </c>
      <c r="BA52" s="603">
        <v>4918889.9000000004</v>
      </c>
      <c r="BB52" s="603">
        <v>209825</v>
      </c>
      <c r="BC52" s="603">
        <v>227946.5</v>
      </c>
      <c r="BD52" s="603">
        <v>221261</v>
      </c>
      <c r="BE52" s="603">
        <v>297288</v>
      </c>
      <c r="BF52" s="603">
        <v>124435</v>
      </c>
      <c r="BG52" s="603">
        <v>158173.75</v>
      </c>
      <c r="BH52" s="603">
        <v>67036</v>
      </c>
      <c r="BI52" s="603">
        <v>410529.5</v>
      </c>
      <c r="BJ52" s="603">
        <v>0</v>
      </c>
      <c r="BK52" s="603">
        <v>0</v>
      </c>
      <c r="BL52" s="603">
        <v>304773.21000000002</v>
      </c>
      <c r="BM52" s="603">
        <v>247446.86</v>
      </c>
      <c r="BN52" s="603">
        <v>707798.87</v>
      </c>
      <c r="BO52" s="603">
        <v>340416.03</v>
      </c>
      <c r="BP52" s="603">
        <v>143458.91</v>
      </c>
      <c r="BQ52" s="603">
        <v>0</v>
      </c>
      <c r="BR52" s="603">
        <v>0</v>
      </c>
      <c r="BS52" s="603">
        <v>0</v>
      </c>
      <c r="BT52" s="603">
        <v>135486.5</v>
      </c>
      <c r="BU52" s="603">
        <v>273833</v>
      </c>
      <c r="BV52" s="603">
        <v>1023643</v>
      </c>
      <c r="BW52" s="603">
        <v>274900</v>
      </c>
      <c r="BX52" s="603">
        <v>194773.5</v>
      </c>
      <c r="BY52" s="603">
        <v>174775.5</v>
      </c>
      <c r="BZ52" s="603">
        <v>232237.57</v>
      </c>
      <c r="CA52" s="603">
        <v>0</v>
      </c>
      <c r="CB52" s="603">
        <v>28850</v>
      </c>
      <c r="CC52" s="603">
        <v>115126</v>
      </c>
      <c r="CD52" s="603">
        <v>212922.99</v>
      </c>
      <c r="CE52" s="603">
        <v>237333</v>
      </c>
      <c r="CF52" s="603">
        <v>152081</v>
      </c>
      <c r="CG52" s="603">
        <v>0</v>
      </c>
      <c r="CH52" s="603">
        <v>0</v>
      </c>
      <c r="CI52" s="603">
        <v>387667</v>
      </c>
      <c r="CJ52" s="603">
        <v>2275083</v>
      </c>
      <c r="CK52" s="603">
        <v>241038</v>
      </c>
      <c r="CL52" s="603">
        <v>416307</v>
      </c>
      <c r="CM52" s="603">
        <v>473466.7</v>
      </c>
      <c r="CN52" s="603">
        <v>1219159.83</v>
      </c>
      <c r="CO52" s="603">
        <v>852679</v>
      </c>
      <c r="CP52" s="603">
        <v>451350.2</v>
      </c>
      <c r="CQ52" s="603">
        <v>275926.65000000002</v>
      </c>
      <c r="CR52" s="603">
        <v>259349</v>
      </c>
      <c r="CS52" s="603">
        <v>378754</v>
      </c>
      <c r="CT52" s="603">
        <v>476211.94</v>
      </c>
      <c r="CU52" s="603">
        <v>0</v>
      </c>
      <c r="CV52" s="603">
        <v>99873</v>
      </c>
      <c r="CW52" s="603">
        <v>87275</v>
      </c>
      <c r="CX52" s="603">
        <v>694314</v>
      </c>
      <c r="CY52" s="603">
        <v>263054.06</v>
      </c>
      <c r="CZ52" s="603">
        <v>286262</v>
      </c>
      <c r="DA52" s="603">
        <v>128426</v>
      </c>
      <c r="DB52" s="603">
        <v>173737</v>
      </c>
      <c r="DC52" s="603">
        <v>0</v>
      </c>
      <c r="DD52" s="603">
        <v>0</v>
      </c>
      <c r="DE52" s="603">
        <v>447764.5</v>
      </c>
      <c r="DF52" s="603">
        <v>1008732.5</v>
      </c>
      <c r="DG52" s="603">
        <v>336907.5</v>
      </c>
      <c r="DH52" s="603">
        <v>936595.05</v>
      </c>
      <c r="DI52" s="603">
        <v>134900</v>
      </c>
      <c r="DJ52" s="603">
        <v>279050</v>
      </c>
      <c r="DK52" s="603">
        <v>1017543</v>
      </c>
      <c r="DL52" s="603">
        <v>0</v>
      </c>
      <c r="DM52" s="603">
        <v>1435087.95</v>
      </c>
      <c r="DN52" s="603">
        <v>10521105</v>
      </c>
      <c r="DO52" s="603">
        <v>16754407</v>
      </c>
      <c r="DP52" s="603">
        <v>1318775</v>
      </c>
      <c r="DQ52" s="603">
        <v>1719725</v>
      </c>
      <c r="DR52" s="603">
        <v>3036829.65</v>
      </c>
      <c r="DS52" s="603">
        <v>2340845.4700000002</v>
      </c>
      <c r="DT52" s="603">
        <v>46031197.509999998</v>
      </c>
      <c r="DU52" s="603">
        <v>0</v>
      </c>
      <c r="DV52" s="603">
        <v>134440</v>
      </c>
      <c r="DW52" s="603">
        <v>3363471.1</v>
      </c>
      <c r="DX52" s="603">
        <v>0</v>
      </c>
      <c r="DY52" s="603">
        <v>187049</v>
      </c>
      <c r="DZ52" s="603">
        <v>468958</v>
      </c>
      <c r="EA52" s="603">
        <v>129013.2</v>
      </c>
      <c r="EB52" s="603">
        <v>202708</v>
      </c>
      <c r="EC52" s="603">
        <v>166308</v>
      </c>
      <c r="ED52" s="603">
        <v>212930</v>
      </c>
      <c r="EE52" s="603">
        <v>2317442.4</v>
      </c>
      <c r="EF52" s="603">
        <v>0</v>
      </c>
      <c r="EG52" s="603">
        <v>0</v>
      </c>
      <c r="EH52" s="603">
        <v>3181814.29</v>
      </c>
      <c r="EI52" s="603">
        <v>1224020.19</v>
      </c>
      <c r="EJ52" s="603">
        <v>2392400.2200000002</v>
      </c>
      <c r="EK52" s="603">
        <v>555508</v>
      </c>
      <c r="EL52" s="603">
        <v>2000000</v>
      </c>
      <c r="EM52" s="603">
        <v>896697</v>
      </c>
      <c r="EN52" s="603">
        <v>2000000</v>
      </c>
      <c r="EO52" s="603">
        <v>0</v>
      </c>
      <c r="EP52" s="603">
        <v>957919.35</v>
      </c>
      <c r="EQ52" s="603">
        <v>425225</v>
      </c>
      <c r="ER52" s="603">
        <v>512988.5</v>
      </c>
      <c r="ES52" s="603">
        <v>287053</v>
      </c>
      <c r="ET52" s="603">
        <v>356655</v>
      </c>
      <c r="EU52" s="603">
        <v>3352065</v>
      </c>
      <c r="EV52" s="603">
        <v>7322285.0499999998</v>
      </c>
      <c r="EW52" s="603">
        <v>520906.65</v>
      </c>
      <c r="EX52" s="603">
        <v>0</v>
      </c>
      <c r="EY52" s="603">
        <v>263683.59999999998</v>
      </c>
      <c r="EZ52" s="603">
        <v>19442487</v>
      </c>
      <c r="FA52" s="603">
        <v>844842.6</v>
      </c>
      <c r="FB52" s="603">
        <v>22367211</v>
      </c>
      <c r="FC52" s="603">
        <v>629212</v>
      </c>
      <c r="FD52" s="603">
        <v>1352114.2</v>
      </c>
      <c r="FE52" s="603">
        <v>2444311.5</v>
      </c>
      <c r="FF52" s="603">
        <v>252872.01</v>
      </c>
      <c r="FG52" s="603">
        <v>20179939.100000001</v>
      </c>
      <c r="FH52" s="603">
        <v>556905</v>
      </c>
      <c r="FI52" s="603">
        <v>155502</v>
      </c>
      <c r="FJ52" s="603">
        <v>0</v>
      </c>
      <c r="FK52" s="603">
        <v>686067.3</v>
      </c>
      <c r="FL52" s="603">
        <v>227561</v>
      </c>
      <c r="FM52" s="603">
        <v>293594.09999999998</v>
      </c>
      <c r="FN52" s="603">
        <v>9181259</v>
      </c>
      <c r="FO52" s="603">
        <v>321345.7</v>
      </c>
      <c r="FP52" s="603">
        <v>134403</v>
      </c>
      <c r="FQ52" s="603">
        <v>296148</v>
      </c>
      <c r="FR52" s="603">
        <v>0</v>
      </c>
      <c r="FS52" s="603">
        <v>28259848.98</v>
      </c>
      <c r="FT52" s="603">
        <v>15761893.300000001</v>
      </c>
      <c r="FU52" s="603">
        <v>7440158.6600000001</v>
      </c>
      <c r="FV52" s="603">
        <v>1586877</v>
      </c>
      <c r="FW52" s="603">
        <v>1980989</v>
      </c>
      <c r="FX52" s="603">
        <v>4313181.76</v>
      </c>
      <c r="FY52" s="603">
        <v>5504691</v>
      </c>
      <c r="FZ52" s="603">
        <v>60256184.799999997</v>
      </c>
      <c r="GA52" s="603">
        <v>10331742.1</v>
      </c>
      <c r="GB52" s="603">
        <v>8639934.1500000004</v>
      </c>
      <c r="GC52" s="603">
        <v>907050.2</v>
      </c>
      <c r="GD52" s="603">
        <v>1129463</v>
      </c>
      <c r="GE52" s="603">
        <v>5562509</v>
      </c>
      <c r="GF52" s="603">
        <v>0</v>
      </c>
      <c r="GG52" s="603">
        <v>29299209.850000001</v>
      </c>
      <c r="GH52" s="603">
        <v>34185278.619999997</v>
      </c>
      <c r="GI52" s="603">
        <v>3630526.3</v>
      </c>
      <c r="GJ52" s="603">
        <v>6166621.8099999996</v>
      </c>
      <c r="GK52" s="603">
        <v>4233861.0199999996</v>
      </c>
      <c r="GL52" s="603">
        <v>21516627.07</v>
      </c>
      <c r="GM52" s="603">
        <v>39355956.640000001</v>
      </c>
      <c r="GN52" s="603">
        <v>44734845.159999996</v>
      </c>
      <c r="GO52" s="603">
        <v>334822</v>
      </c>
      <c r="GP52" s="603">
        <v>20095567.5</v>
      </c>
      <c r="GQ52" s="603">
        <v>1709115</v>
      </c>
      <c r="GR52" s="603">
        <v>0</v>
      </c>
      <c r="GS52" s="603">
        <v>77308950.909999996</v>
      </c>
      <c r="GT52" s="603">
        <v>3816393.73</v>
      </c>
      <c r="GU52" s="603">
        <v>1989174.72</v>
      </c>
      <c r="GV52" s="603">
        <v>241257.05</v>
      </c>
      <c r="GW52" s="603">
        <v>9223900.1799999997</v>
      </c>
      <c r="GX52" s="603">
        <v>1206656.78</v>
      </c>
      <c r="GY52" s="603">
        <v>574357.35</v>
      </c>
      <c r="GZ52" s="603">
        <v>0</v>
      </c>
      <c r="HA52" s="603">
        <v>0</v>
      </c>
      <c r="HB52" s="603">
        <v>0</v>
      </c>
      <c r="HC52" s="603">
        <v>0</v>
      </c>
      <c r="HD52" s="603">
        <v>0</v>
      </c>
      <c r="HE52" s="603">
        <v>2313540.56</v>
      </c>
      <c r="HF52" s="603">
        <v>10525744.68</v>
      </c>
      <c r="HG52" s="603">
        <v>0</v>
      </c>
      <c r="HH52" s="603">
        <v>10756643.43</v>
      </c>
      <c r="HI52" s="603">
        <v>17437426.670000002</v>
      </c>
      <c r="HJ52" s="603">
        <v>2694488.06</v>
      </c>
      <c r="HK52" s="603">
        <v>217650</v>
      </c>
      <c r="HL52" s="603">
        <v>9070089.3100000005</v>
      </c>
      <c r="HM52" s="603">
        <v>141255</v>
      </c>
      <c r="HN52" s="603">
        <v>927079.29</v>
      </c>
      <c r="HO52" s="603">
        <v>263447.12</v>
      </c>
      <c r="HP52" s="603">
        <v>13317.33</v>
      </c>
      <c r="HQ52" s="603">
        <v>0</v>
      </c>
      <c r="HR52" s="603">
        <v>101591.56</v>
      </c>
      <c r="HS52" s="603">
        <v>435636.5</v>
      </c>
      <c r="HT52" s="603">
        <v>0</v>
      </c>
      <c r="HU52" s="603">
        <v>0</v>
      </c>
      <c r="HV52" s="603">
        <v>524847.5</v>
      </c>
      <c r="HW52" s="603">
        <v>10250</v>
      </c>
      <c r="HX52" s="603">
        <v>128925.5</v>
      </c>
      <c r="HY52" s="603">
        <v>244135</v>
      </c>
      <c r="HZ52" s="603">
        <v>1541256.34</v>
      </c>
      <c r="IA52" s="603">
        <v>273310.78000000003</v>
      </c>
      <c r="IB52" s="603">
        <v>235759.62</v>
      </c>
      <c r="IC52" s="603">
        <v>893505.2</v>
      </c>
      <c r="ID52" s="603">
        <v>10300</v>
      </c>
      <c r="IE52" s="603">
        <v>674423.65</v>
      </c>
      <c r="IF52" s="603">
        <v>200600</v>
      </c>
      <c r="IG52" s="603">
        <v>700000</v>
      </c>
      <c r="IH52" s="603">
        <v>3500</v>
      </c>
      <c r="II52" s="603">
        <v>5050</v>
      </c>
      <c r="IJ52" s="603">
        <v>0</v>
      </c>
      <c r="IK52" s="603">
        <v>0</v>
      </c>
      <c r="IL52" s="603">
        <v>192890</v>
      </c>
      <c r="IM52" s="603">
        <v>317296.5</v>
      </c>
      <c r="IN52" s="603">
        <v>453384.5</v>
      </c>
      <c r="IO52" s="603">
        <v>14353792.550000001</v>
      </c>
      <c r="IP52" s="603">
        <v>282400</v>
      </c>
      <c r="IQ52" s="603">
        <v>575821.5</v>
      </c>
      <c r="IR52" s="603">
        <v>188440</v>
      </c>
      <c r="IS52" s="603">
        <v>24900</v>
      </c>
      <c r="IT52" s="603">
        <v>1846700.25</v>
      </c>
      <c r="IU52" s="603">
        <v>0</v>
      </c>
      <c r="IV52" s="603">
        <v>0</v>
      </c>
      <c r="IW52" s="603">
        <v>1000000</v>
      </c>
      <c r="IX52" s="603">
        <v>0</v>
      </c>
      <c r="IY52" s="603">
        <v>20000</v>
      </c>
      <c r="IZ52" s="603">
        <v>0</v>
      </c>
      <c r="JA52" s="603">
        <v>0</v>
      </c>
      <c r="JB52" s="603">
        <v>20000000</v>
      </c>
      <c r="JC52" s="603">
        <v>300000</v>
      </c>
      <c r="JD52" s="603">
        <v>0</v>
      </c>
      <c r="JE52" s="603">
        <v>0</v>
      </c>
      <c r="JF52" s="603">
        <v>0</v>
      </c>
      <c r="JG52" s="603">
        <v>0</v>
      </c>
      <c r="JH52" s="603">
        <v>0</v>
      </c>
      <c r="JI52" s="603">
        <v>1516413.13</v>
      </c>
      <c r="JJ52" s="603">
        <v>55666</v>
      </c>
      <c r="JK52" s="603">
        <v>0</v>
      </c>
      <c r="JL52" s="603">
        <v>94865</v>
      </c>
      <c r="JM52" s="603">
        <v>0</v>
      </c>
      <c r="JN52" s="603">
        <v>0</v>
      </c>
      <c r="JO52" s="603">
        <v>0</v>
      </c>
      <c r="JP52" s="603">
        <v>0</v>
      </c>
      <c r="JQ52" s="603">
        <v>0</v>
      </c>
      <c r="JR52" s="603">
        <v>0</v>
      </c>
      <c r="JS52" s="603">
        <v>0</v>
      </c>
      <c r="JT52" s="603">
        <v>0</v>
      </c>
      <c r="JU52" s="603">
        <v>0</v>
      </c>
      <c r="JV52" s="603">
        <v>1004470</v>
      </c>
      <c r="JW52" s="603">
        <v>68436</v>
      </c>
      <c r="JX52" s="603">
        <v>384181.28</v>
      </c>
      <c r="JY52" s="603">
        <v>247288</v>
      </c>
      <c r="JZ52" s="603">
        <v>107750</v>
      </c>
      <c r="KA52" s="603">
        <v>523835</v>
      </c>
      <c r="KB52" s="603">
        <v>29000</v>
      </c>
      <c r="KC52" s="603">
        <v>310075</v>
      </c>
      <c r="KD52" s="603">
        <v>788652</v>
      </c>
      <c r="KE52" s="603">
        <v>469032.75</v>
      </c>
      <c r="KF52" s="603">
        <v>354714</v>
      </c>
      <c r="KG52" s="603">
        <v>5000</v>
      </c>
      <c r="KH52" s="603">
        <v>224708</v>
      </c>
      <c r="KI52" s="603">
        <v>495760</v>
      </c>
      <c r="KJ52" s="603">
        <v>0</v>
      </c>
      <c r="KK52" s="603">
        <v>0</v>
      </c>
      <c r="KL52" s="603">
        <v>34009146.5</v>
      </c>
      <c r="KM52" s="603">
        <v>51852447.32</v>
      </c>
      <c r="KN52" s="603">
        <v>41005000</v>
      </c>
      <c r="KO52" s="603">
        <v>113130000</v>
      </c>
      <c r="KP52" s="603">
        <v>32658874.699999999</v>
      </c>
      <c r="KQ52" s="603">
        <v>100103892.64</v>
      </c>
      <c r="KR52" s="603">
        <v>20000000</v>
      </c>
      <c r="KS52" s="603">
        <v>0</v>
      </c>
      <c r="KT52" s="603">
        <v>277312.3</v>
      </c>
      <c r="KU52" s="603">
        <v>405124</v>
      </c>
      <c r="KV52" s="603">
        <v>0</v>
      </c>
      <c r="KW52" s="603">
        <v>335350</v>
      </c>
      <c r="KX52" s="603">
        <v>22061461</v>
      </c>
      <c r="KY52" s="603">
        <v>0</v>
      </c>
      <c r="KZ52" s="603">
        <v>257099</v>
      </c>
      <c r="LA52" s="603">
        <v>0</v>
      </c>
      <c r="LB52" s="603">
        <v>118516528</v>
      </c>
      <c r="LC52" s="603">
        <v>70410765.180000007</v>
      </c>
      <c r="LD52" s="603">
        <v>92156756</v>
      </c>
      <c r="LE52" s="603">
        <v>53638189.140000001</v>
      </c>
      <c r="LF52" s="603">
        <v>140500000</v>
      </c>
      <c r="LG52" s="603">
        <v>60418518</v>
      </c>
      <c r="LH52" s="603">
        <v>81066153.849999994</v>
      </c>
      <c r="LI52" s="603">
        <v>0</v>
      </c>
      <c r="LJ52" s="603">
        <v>0</v>
      </c>
      <c r="LK52" s="603">
        <v>0</v>
      </c>
      <c r="LL52" s="603">
        <v>0</v>
      </c>
      <c r="LM52" s="603">
        <v>746799</v>
      </c>
      <c r="LN52" s="603">
        <v>124400</v>
      </c>
      <c r="LO52" s="603">
        <v>0</v>
      </c>
      <c r="LP52" s="603">
        <v>249721</v>
      </c>
      <c r="LQ52" s="603">
        <v>617956</v>
      </c>
      <c r="LR52" s="603">
        <v>143275</v>
      </c>
      <c r="LS52" s="603">
        <v>409675</v>
      </c>
      <c r="LT52" s="603">
        <v>0</v>
      </c>
      <c r="LU52" s="603">
        <v>10002818.949999999</v>
      </c>
      <c r="LV52" s="603">
        <v>1000000</v>
      </c>
      <c r="LW52" s="603">
        <v>0</v>
      </c>
      <c r="LX52" s="603">
        <v>0</v>
      </c>
      <c r="LY52" s="603">
        <v>0</v>
      </c>
      <c r="LZ52" s="603">
        <v>0</v>
      </c>
      <c r="MA52" s="603">
        <v>1383121.95</v>
      </c>
      <c r="MB52" s="603">
        <v>12920436.5</v>
      </c>
      <c r="MC52" s="603">
        <v>2865012.4</v>
      </c>
      <c r="MD52" s="603">
        <v>655851.44999999995</v>
      </c>
      <c r="ME52" s="603">
        <v>1499738</v>
      </c>
      <c r="MF52" s="603">
        <v>4362887</v>
      </c>
      <c r="MG52" s="603">
        <v>12724798</v>
      </c>
      <c r="MH52" s="603">
        <v>1094993.6000000001</v>
      </c>
      <c r="MI52" s="603">
        <v>0</v>
      </c>
      <c r="MJ52" s="603">
        <v>402193.5</v>
      </c>
      <c r="MK52" s="603">
        <v>102230</v>
      </c>
      <c r="ML52" s="603">
        <v>381650</v>
      </c>
      <c r="MM52" s="603">
        <v>225655</v>
      </c>
      <c r="MN52" s="603">
        <v>336630</v>
      </c>
      <c r="MO52" s="603">
        <v>38700</v>
      </c>
      <c r="MP52" s="603">
        <v>296852.73</v>
      </c>
      <c r="MQ52" s="603">
        <v>227300</v>
      </c>
      <c r="MR52" s="603">
        <v>802336</v>
      </c>
      <c r="MS52" s="603">
        <v>1064080</v>
      </c>
      <c r="MT52" s="603">
        <v>707613</v>
      </c>
      <c r="MU52" s="603">
        <v>0</v>
      </c>
      <c r="MV52" s="603">
        <v>7355980</v>
      </c>
      <c r="MW52" s="603">
        <v>21991570.670000002</v>
      </c>
      <c r="MX52" s="603">
        <v>2744736</v>
      </c>
      <c r="MY52" s="603">
        <v>38771999.649999999</v>
      </c>
      <c r="MZ52" s="603">
        <v>3457089.5</v>
      </c>
      <c r="NA52" s="603">
        <v>348899607.61000001</v>
      </c>
      <c r="NB52" s="603">
        <v>10225012.869999999</v>
      </c>
      <c r="NC52" s="603">
        <v>5852863.0499999998</v>
      </c>
      <c r="ND52" s="603">
        <v>13634700</v>
      </c>
      <c r="NE52" s="603">
        <v>1330000</v>
      </c>
      <c r="NF52" s="603">
        <v>0</v>
      </c>
      <c r="NG52" s="603">
        <v>6795499.6799999997</v>
      </c>
      <c r="NH52" s="603">
        <v>4307373.2300000004</v>
      </c>
      <c r="NI52" s="603">
        <v>0</v>
      </c>
      <c r="NJ52" s="603">
        <v>154247</v>
      </c>
      <c r="NK52" s="603">
        <v>16957677.259999998</v>
      </c>
      <c r="NL52" s="603">
        <v>23400473.07</v>
      </c>
      <c r="NM52" s="603">
        <v>0</v>
      </c>
      <c r="NN52" s="603">
        <v>2105798.2999999998</v>
      </c>
      <c r="NO52" s="603">
        <v>1070122.54</v>
      </c>
      <c r="NP52" s="603">
        <v>8793400.9199999999</v>
      </c>
      <c r="NQ52" s="603">
        <v>210105</v>
      </c>
      <c r="NR52" s="603">
        <v>0</v>
      </c>
      <c r="NS52" s="603">
        <v>0</v>
      </c>
      <c r="NT52" s="603">
        <v>79280</v>
      </c>
      <c r="NU52" s="603">
        <v>32225</v>
      </c>
      <c r="NV52" s="603">
        <v>39848.699999999997</v>
      </c>
      <c r="NW52" s="603">
        <v>0</v>
      </c>
      <c r="NX52" s="603">
        <v>202409</v>
      </c>
      <c r="NY52" s="603">
        <v>0</v>
      </c>
      <c r="NZ52" s="603">
        <v>4903217.07</v>
      </c>
      <c r="OA52" s="603">
        <v>0</v>
      </c>
      <c r="OB52" s="603">
        <v>0</v>
      </c>
      <c r="OC52" s="603">
        <v>0</v>
      </c>
      <c r="OD52" s="603">
        <v>0</v>
      </c>
      <c r="OE52" s="603">
        <v>0</v>
      </c>
      <c r="OF52" s="603">
        <v>0</v>
      </c>
      <c r="OG52" s="603">
        <v>0</v>
      </c>
      <c r="OH52" s="603">
        <v>5665603.0800000001</v>
      </c>
      <c r="OI52" s="603">
        <v>0</v>
      </c>
      <c r="OJ52" s="603">
        <v>0</v>
      </c>
      <c r="OK52" s="603">
        <v>3414335</v>
      </c>
      <c r="OL52" s="603">
        <v>95708</v>
      </c>
      <c r="OM52" s="603">
        <v>651367.05000000005</v>
      </c>
      <c r="ON52" s="603">
        <v>131494.70000000001</v>
      </c>
      <c r="OO52" s="603">
        <v>0</v>
      </c>
      <c r="OP52" s="603">
        <v>2024610</v>
      </c>
      <c r="OQ52" s="603">
        <v>17153148.789999999</v>
      </c>
      <c r="OR52" s="603">
        <v>2000000</v>
      </c>
      <c r="OS52" s="603">
        <v>1269803.3500000001</v>
      </c>
      <c r="OT52" s="603">
        <v>671375.11</v>
      </c>
      <c r="OU52" s="603">
        <v>0</v>
      </c>
      <c r="OV52" s="603">
        <v>5600</v>
      </c>
      <c r="OW52" s="603">
        <v>215047.78</v>
      </c>
      <c r="OX52" s="603">
        <v>2604231.4700000002</v>
      </c>
      <c r="OY52" s="603">
        <v>396744</v>
      </c>
      <c r="OZ52" s="603">
        <v>0</v>
      </c>
      <c r="PA52" s="603">
        <v>40500</v>
      </c>
      <c r="PB52" s="603">
        <v>306131</v>
      </c>
      <c r="PC52" s="603">
        <v>0</v>
      </c>
      <c r="PD52" s="603">
        <v>0</v>
      </c>
      <c r="PE52" s="603">
        <v>0</v>
      </c>
      <c r="PF52" s="603">
        <v>128531</v>
      </c>
      <c r="PG52" s="603">
        <v>165550.03</v>
      </c>
      <c r="PH52" s="603">
        <v>193412.1</v>
      </c>
      <c r="PI52" s="603">
        <v>1403264.25</v>
      </c>
      <c r="PJ52" s="603">
        <v>73835</v>
      </c>
      <c r="PK52" s="603">
        <v>119110</v>
      </c>
      <c r="PL52" s="603">
        <v>506656.49</v>
      </c>
      <c r="PM52" s="603">
        <v>360349</v>
      </c>
      <c r="PN52" s="603">
        <v>244373.63</v>
      </c>
      <c r="PO52" s="603">
        <v>624912</v>
      </c>
      <c r="PP52" s="603">
        <v>0</v>
      </c>
      <c r="PQ52" s="603">
        <v>1587196.3</v>
      </c>
      <c r="PR52" s="603">
        <v>497388</v>
      </c>
      <c r="PS52" s="603">
        <v>542362</v>
      </c>
      <c r="PT52" s="603">
        <v>167975</v>
      </c>
      <c r="PU52" s="603">
        <v>248458.5</v>
      </c>
      <c r="PV52" s="603">
        <v>0</v>
      </c>
      <c r="PW52" s="603">
        <v>100000</v>
      </c>
      <c r="PX52" s="603">
        <v>0</v>
      </c>
      <c r="PY52" s="603">
        <v>0</v>
      </c>
      <c r="PZ52" s="603">
        <v>0</v>
      </c>
      <c r="QA52" s="603">
        <v>0</v>
      </c>
      <c r="QB52" s="603">
        <v>2714896.5</v>
      </c>
      <c r="QC52" s="603">
        <v>39750</v>
      </c>
      <c r="QD52" s="603">
        <v>505817.14</v>
      </c>
      <c r="QE52" s="603">
        <v>62750</v>
      </c>
      <c r="QF52" s="603">
        <v>1678400</v>
      </c>
      <c r="QG52" s="603">
        <v>60675</v>
      </c>
      <c r="QH52" s="603">
        <v>2890845</v>
      </c>
      <c r="QI52" s="603">
        <v>1373091.77</v>
      </c>
      <c r="QJ52" s="603">
        <v>0</v>
      </c>
      <c r="QK52" s="603">
        <v>320000</v>
      </c>
      <c r="QL52" s="603">
        <v>169850</v>
      </c>
      <c r="QM52" s="603">
        <v>88782.75</v>
      </c>
      <c r="QN52" s="603">
        <v>0</v>
      </c>
      <c r="QO52" s="603">
        <v>1549211.02</v>
      </c>
      <c r="QP52" s="603">
        <v>0</v>
      </c>
      <c r="QQ52" s="603">
        <v>10000</v>
      </c>
      <c r="QR52" s="603">
        <v>7000</v>
      </c>
      <c r="QS52" s="603">
        <v>1101765</v>
      </c>
      <c r="QT52" s="603">
        <v>380796</v>
      </c>
      <c r="QU52" s="603">
        <v>0</v>
      </c>
      <c r="QV52" s="603">
        <v>0</v>
      </c>
      <c r="QW52" s="603">
        <v>398475</v>
      </c>
      <c r="QX52" s="603">
        <v>451422</v>
      </c>
      <c r="QY52" s="603">
        <v>429769</v>
      </c>
      <c r="QZ52" s="603">
        <v>48600</v>
      </c>
      <c r="RA52" s="603">
        <v>2079605</v>
      </c>
      <c r="RB52" s="603">
        <v>200000</v>
      </c>
      <c r="RC52" s="603">
        <v>131584</v>
      </c>
      <c r="RD52" s="603">
        <v>2137021.35</v>
      </c>
      <c r="RE52" s="603">
        <v>300660.5</v>
      </c>
      <c r="RF52" s="603">
        <v>243273</v>
      </c>
      <c r="RG52" s="603">
        <v>407969</v>
      </c>
      <c r="RH52" s="603">
        <v>504950</v>
      </c>
      <c r="RI52" s="603">
        <v>0</v>
      </c>
      <c r="RJ52" s="603">
        <v>658825</v>
      </c>
      <c r="RK52" s="603">
        <v>33233</v>
      </c>
      <c r="RL52" s="603">
        <v>241555.5</v>
      </c>
      <c r="RM52" s="603">
        <v>421510</v>
      </c>
      <c r="RN52" s="603">
        <v>63825</v>
      </c>
      <c r="RO52" s="603">
        <v>0</v>
      </c>
      <c r="RP52" s="603">
        <v>436335</v>
      </c>
      <c r="RQ52" s="603">
        <v>688663</v>
      </c>
      <c r="RR52" s="603">
        <v>1798557.2</v>
      </c>
      <c r="RS52" s="603">
        <v>1685551.25</v>
      </c>
      <c r="RT52" s="603">
        <v>174653.66</v>
      </c>
      <c r="RU52" s="603">
        <v>186710</v>
      </c>
      <c r="RV52" s="603">
        <v>359790</v>
      </c>
      <c r="RW52" s="603">
        <v>423437.5</v>
      </c>
      <c r="RX52" s="603">
        <v>219902</v>
      </c>
      <c r="RY52" s="603">
        <v>569652</v>
      </c>
      <c r="RZ52" s="603">
        <v>381975</v>
      </c>
      <c r="SA52" s="603">
        <v>209860</v>
      </c>
      <c r="SB52" s="603">
        <v>454395</v>
      </c>
      <c r="SC52" s="603">
        <v>0</v>
      </c>
      <c r="SD52" s="603">
        <v>208999</v>
      </c>
      <c r="SE52" s="603">
        <v>43400</v>
      </c>
      <c r="SF52" s="603">
        <v>0</v>
      </c>
      <c r="SG52" s="603">
        <v>0</v>
      </c>
      <c r="SH52" s="603">
        <v>0</v>
      </c>
      <c r="SI52" s="603">
        <v>0</v>
      </c>
      <c r="SJ52" s="603">
        <v>27400</v>
      </c>
      <c r="SK52" s="603">
        <v>140247</v>
      </c>
      <c r="SL52" s="603">
        <v>333939</v>
      </c>
      <c r="SM52" s="603">
        <v>595833.65</v>
      </c>
      <c r="SN52" s="603">
        <v>62898</v>
      </c>
      <c r="SO52" s="603">
        <v>0</v>
      </c>
      <c r="SP52" s="603">
        <v>424586.9</v>
      </c>
      <c r="SQ52" s="603">
        <v>1545649</v>
      </c>
      <c r="SR52" s="603">
        <v>1163299.5</v>
      </c>
      <c r="SS52" s="603">
        <v>652134.61</v>
      </c>
      <c r="ST52" s="603">
        <v>514052.3</v>
      </c>
      <c r="SU52" s="603">
        <v>270753</v>
      </c>
      <c r="SV52" s="603">
        <v>353877.1</v>
      </c>
      <c r="SW52" s="603">
        <v>0</v>
      </c>
      <c r="SX52" s="603">
        <v>416605</v>
      </c>
      <c r="SY52" s="603">
        <v>160835</v>
      </c>
      <c r="SZ52" s="603">
        <v>491900</v>
      </c>
      <c r="TA52" s="603">
        <v>254384.5</v>
      </c>
      <c r="TB52" s="603">
        <v>247155</v>
      </c>
      <c r="TC52" s="603">
        <v>109650</v>
      </c>
      <c r="TD52" s="603">
        <v>459273</v>
      </c>
      <c r="TE52" s="603">
        <v>27475</v>
      </c>
      <c r="TF52" s="603">
        <v>579057</v>
      </c>
      <c r="TG52" s="603">
        <v>317280</v>
      </c>
      <c r="TH52" s="603">
        <v>840055.5</v>
      </c>
      <c r="TI52" s="603">
        <v>536055</v>
      </c>
      <c r="TJ52" s="603">
        <v>57450</v>
      </c>
      <c r="TK52" s="603">
        <v>0</v>
      </c>
      <c r="TL52" s="603">
        <v>177440</v>
      </c>
      <c r="TM52" s="603">
        <v>172396</v>
      </c>
      <c r="TN52" s="603">
        <v>212217</v>
      </c>
      <c r="TO52" s="603">
        <v>122303</v>
      </c>
      <c r="TP52" s="603">
        <v>127011</v>
      </c>
      <c r="TQ52" s="603">
        <v>46543</v>
      </c>
      <c r="TR52" s="603">
        <v>0</v>
      </c>
      <c r="TS52" s="603">
        <v>235546</v>
      </c>
      <c r="TT52" s="603">
        <v>214304</v>
      </c>
      <c r="TU52" s="603">
        <v>342340</v>
      </c>
      <c r="TV52" s="603">
        <v>60250</v>
      </c>
      <c r="TW52" s="603">
        <v>79112.5</v>
      </c>
      <c r="TX52" s="603">
        <v>35400</v>
      </c>
      <c r="TY52" s="603">
        <v>197655</v>
      </c>
      <c r="TZ52" s="603">
        <v>592412</v>
      </c>
      <c r="UA52" s="603">
        <v>0</v>
      </c>
      <c r="UB52" s="603">
        <v>429970</v>
      </c>
      <c r="UC52" s="603">
        <v>0</v>
      </c>
      <c r="UD52" s="603">
        <v>735256</v>
      </c>
      <c r="UE52" s="603">
        <v>104100</v>
      </c>
      <c r="UF52" s="603">
        <v>59715</v>
      </c>
      <c r="UG52" s="603">
        <v>2020835.54</v>
      </c>
      <c r="UH52" s="603">
        <v>246905.5</v>
      </c>
      <c r="UI52" s="603">
        <v>57975</v>
      </c>
      <c r="UJ52" s="603">
        <v>727355.7</v>
      </c>
      <c r="UK52" s="603">
        <v>187017.35</v>
      </c>
      <c r="UL52" s="603">
        <v>0</v>
      </c>
      <c r="UM52" s="603">
        <v>106986</v>
      </c>
      <c r="UN52" s="603">
        <v>613297</v>
      </c>
      <c r="UO52" s="603">
        <v>149815.20000000001</v>
      </c>
      <c r="UP52" s="603">
        <v>415021</v>
      </c>
      <c r="UQ52" s="603">
        <v>58586</v>
      </c>
      <c r="UR52" s="603">
        <v>0</v>
      </c>
      <c r="US52" s="603">
        <v>197795</v>
      </c>
      <c r="UT52" s="603">
        <v>150090</v>
      </c>
      <c r="UU52" s="603">
        <v>0</v>
      </c>
      <c r="UV52" s="603">
        <v>10200</v>
      </c>
      <c r="UW52" s="603">
        <v>39082</v>
      </c>
      <c r="UX52" s="603">
        <v>890860</v>
      </c>
      <c r="UY52" s="603">
        <v>16395</v>
      </c>
      <c r="UZ52" s="603">
        <v>622577</v>
      </c>
      <c r="VA52" s="603">
        <v>347657</v>
      </c>
      <c r="VB52" s="603">
        <v>247055</v>
      </c>
      <c r="VC52" s="603">
        <v>1142354</v>
      </c>
      <c r="VD52" s="603">
        <v>418335.65</v>
      </c>
      <c r="VE52" s="603">
        <v>911049.5</v>
      </c>
      <c r="VF52" s="603">
        <v>569703.80000000005</v>
      </c>
      <c r="VG52" s="603">
        <v>135951</v>
      </c>
      <c r="VH52" s="603">
        <v>0</v>
      </c>
      <c r="VI52" s="603">
        <v>336336.1</v>
      </c>
      <c r="VJ52" s="603">
        <v>586974.4</v>
      </c>
      <c r="VK52" s="603">
        <v>371137.6</v>
      </c>
      <c r="VL52" s="603">
        <v>172642</v>
      </c>
      <c r="VM52" s="603">
        <v>60975</v>
      </c>
      <c r="VN52" s="603">
        <v>0</v>
      </c>
      <c r="VO52" s="603">
        <v>570923.5</v>
      </c>
      <c r="VP52" s="603">
        <v>313400</v>
      </c>
      <c r="VQ52" s="603">
        <v>305000</v>
      </c>
      <c r="VR52" s="603">
        <v>187170</v>
      </c>
      <c r="VS52" s="603">
        <v>107886</v>
      </c>
      <c r="VT52" s="603">
        <v>608210.98</v>
      </c>
      <c r="VU52" s="603">
        <v>282228</v>
      </c>
      <c r="VV52" s="603">
        <v>203149</v>
      </c>
      <c r="VW52" s="603">
        <v>4775582.5</v>
      </c>
      <c r="VX52" s="603">
        <v>1000000</v>
      </c>
      <c r="VY52" s="603">
        <v>10048859.050000001</v>
      </c>
      <c r="VZ52" s="603">
        <v>90000</v>
      </c>
      <c r="WA52" s="603">
        <v>160118</v>
      </c>
      <c r="WB52" s="603">
        <v>254085</v>
      </c>
      <c r="WC52" s="603">
        <v>0</v>
      </c>
      <c r="WD52" s="603">
        <v>4479407.3</v>
      </c>
      <c r="WE52" s="603">
        <v>16500000</v>
      </c>
      <c r="WF52" s="603">
        <v>30289159</v>
      </c>
      <c r="WG52" s="603">
        <v>1331428.75</v>
      </c>
      <c r="WH52" s="603">
        <v>2489088</v>
      </c>
      <c r="WI52" s="603">
        <v>2599549</v>
      </c>
      <c r="WJ52" s="603">
        <v>21315625</v>
      </c>
      <c r="WK52" s="603">
        <v>1237571.82</v>
      </c>
      <c r="WL52" s="603">
        <v>2383233</v>
      </c>
      <c r="WM52" s="603">
        <v>452903.8</v>
      </c>
      <c r="WN52" s="603">
        <v>3482302.5</v>
      </c>
      <c r="WO52" s="603">
        <v>17061000</v>
      </c>
      <c r="WP52" s="603">
        <v>72123084.530000001</v>
      </c>
      <c r="WQ52" s="603">
        <v>0</v>
      </c>
      <c r="WR52" s="603">
        <v>3362892.5</v>
      </c>
      <c r="WS52" s="603">
        <v>10566007.689999999</v>
      </c>
      <c r="WT52" s="603">
        <v>2060585.25</v>
      </c>
      <c r="WU52" s="603">
        <v>494929.7</v>
      </c>
      <c r="WV52" s="603">
        <v>8122919</v>
      </c>
      <c r="WW52" s="603">
        <v>0</v>
      </c>
      <c r="WX52" s="603">
        <v>500000</v>
      </c>
      <c r="WY52" s="603">
        <v>354492.23</v>
      </c>
      <c r="WZ52" s="603">
        <v>418605</v>
      </c>
      <c r="XA52" s="603">
        <v>5700000</v>
      </c>
      <c r="XB52" s="603">
        <v>1764992.86</v>
      </c>
      <c r="XC52" s="603">
        <v>72470</v>
      </c>
      <c r="XD52" s="603">
        <v>681183</v>
      </c>
      <c r="XE52" s="603">
        <v>83307392.370000005</v>
      </c>
      <c r="XF52" s="603">
        <v>1262985</v>
      </c>
      <c r="XG52" s="603">
        <v>656627</v>
      </c>
      <c r="XH52" s="603">
        <v>247454.5</v>
      </c>
      <c r="XI52" s="603">
        <v>405787.31</v>
      </c>
      <c r="XJ52" s="603">
        <v>0</v>
      </c>
      <c r="XK52" s="603">
        <v>9448816.5999999996</v>
      </c>
      <c r="XL52" s="603">
        <v>4562375.75</v>
      </c>
      <c r="XM52" s="603">
        <v>0</v>
      </c>
      <c r="XN52" s="603">
        <v>7126651.5</v>
      </c>
      <c r="XO52" s="603">
        <v>3598629.5</v>
      </c>
      <c r="XP52" s="603">
        <v>3161494</v>
      </c>
      <c r="XQ52" s="603">
        <v>10526875</v>
      </c>
      <c r="XR52" s="603">
        <v>1593945</v>
      </c>
      <c r="XS52" s="603">
        <v>3785597.5</v>
      </c>
      <c r="XT52" s="603">
        <v>2986460.75</v>
      </c>
      <c r="XU52" s="603">
        <v>5628358.25</v>
      </c>
      <c r="XV52" s="603">
        <v>2073942</v>
      </c>
      <c r="XW52" s="603">
        <v>2399722</v>
      </c>
      <c r="XX52" s="603">
        <v>3575570</v>
      </c>
      <c r="XY52" s="603">
        <v>1122294</v>
      </c>
      <c r="XZ52" s="603">
        <v>3974280</v>
      </c>
      <c r="YA52" s="603">
        <v>3535779</v>
      </c>
      <c r="YB52" s="603">
        <v>1835800</v>
      </c>
      <c r="YC52" s="603">
        <v>4048245.2</v>
      </c>
      <c r="YD52" s="603">
        <v>3878870</v>
      </c>
      <c r="YE52" s="603">
        <v>1949657.25</v>
      </c>
      <c r="YF52" s="603">
        <v>4070857</v>
      </c>
      <c r="YG52" s="603">
        <v>0</v>
      </c>
      <c r="YH52" s="603">
        <v>506175</v>
      </c>
      <c r="YI52" s="603">
        <v>327790</v>
      </c>
      <c r="YJ52" s="603">
        <v>261539</v>
      </c>
      <c r="YK52" s="603">
        <v>0</v>
      </c>
      <c r="YL52" s="603">
        <v>2669848.2000000002</v>
      </c>
      <c r="YM52" s="603">
        <v>422685</v>
      </c>
      <c r="YN52" s="603">
        <v>230000</v>
      </c>
      <c r="YO52" s="603">
        <v>0</v>
      </c>
      <c r="YP52" s="603">
        <v>4941599.33</v>
      </c>
      <c r="YQ52" s="603">
        <v>327690</v>
      </c>
      <c r="YR52" s="603">
        <v>960875</v>
      </c>
      <c r="YS52" s="603">
        <v>457840</v>
      </c>
      <c r="YT52" s="603">
        <v>315970</v>
      </c>
      <c r="YU52" s="603">
        <v>95692</v>
      </c>
      <c r="YV52" s="603">
        <v>1210000</v>
      </c>
      <c r="YW52" s="603">
        <v>503150</v>
      </c>
      <c r="YX52" s="603">
        <v>0</v>
      </c>
      <c r="YY52" s="603">
        <v>9210935.6600000001</v>
      </c>
      <c r="YZ52" s="603">
        <v>243702</v>
      </c>
      <c r="ZA52" s="603">
        <v>268832.5</v>
      </c>
      <c r="ZB52" s="603">
        <v>128025</v>
      </c>
      <c r="ZC52" s="603">
        <v>216658</v>
      </c>
      <c r="ZD52" s="603">
        <v>98558</v>
      </c>
      <c r="ZE52" s="603">
        <v>0</v>
      </c>
      <c r="ZF52" s="603">
        <v>278519.41000000003</v>
      </c>
      <c r="ZG52" s="603">
        <v>3857711.76</v>
      </c>
      <c r="ZH52" s="603">
        <v>672050.54</v>
      </c>
      <c r="ZI52" s="603">
        <v>24950</v>
      </c>
      <c r="ZJ52" s="603">
        <v>319887.40000000002</v>
      </c>
      <c r="ZK52" s="603">
        <v>93423</v>
      </c>
      <c r="ZL52" s="603">
        <v>604063.55000000005</v>
      </c>
      <c r="ZM52" s="603">
        <v>180050</v>
      </c>
      <c r="ZN52" s="603">
        <v>0</v>
      </c>
      <c r="ZO52" s="603">
        <v>1659010.05</v>
      </c>
      <c r="ZP52" s="603">
        <v>1395360.5</v>
      </c>
      <c r="ZQ52" s="603">
        <v>0</v>
      </c>
      <c r="ZR52" s="603">
        <v>20385717.699999999</v>
      </c>
      <c r="ZS52" s="603">
        <v>1153430.7</v>
      </c>
      <c r="ZT52" s="603">
        <v>1462763</v>
      </c>
      <c r="ZU52" s="603">
        <v>25942699.199999999</v>
      </c>
      <c r="ZV52" s="603">
        <v>71201111.290000007</v>
      </c>
      <c r="ZW52" s="603">
        <v>1374625.05</v>
      </c>
      <c r="ZX52" s="603">
        <v>1264447</v>
      </c>
      <c r="ZY52" s="603">
        <v>7388284.5</v>
      </c>
      <c r="ZZ52" s="603">
        <v>1068657.8999999999</v>
      </c>
      <c r="AAA52" s="603">
        <v>2810725.47</v>
      </c>
      <c r="AAB52" s="603">
        <v>1114202</v>
      </c>
      <c r="AAC52" s="603">
        <v>2112910.75</v>
      </c>
      <c r="AAD52" s="603">
        <v>1549626.62</v>
      </c>
      <c r="AAE52" s="603">
        <v>812551</v>
      </c>
      <c r="AAF52" s="603">
        <v>518597.5</v>
      </c>
      <c r="AAG52" s="603">
        <v>1300445</v>
      </c>
      <c r="AAH52" s="603">
        <v>170000</v>
      </c>
      <c r="AAI52" s="603">
        <v>393270</v>
      </c>
      <c r="AAJ52" s="603">
        <v>0</v>
      </c>
      <c r="AAK52" s="603">
        <v>717234</v>
      </c>
      <c r="AAL52" s="603">
        <v>267896.02</v>
      </c>
      <c r="AAM52" s="603">
        <v>589015</v>
      </c>
      <c r="AAN52" s="603">
        <v>305566.01</v>
      </c>
      <c r="AAO52" s="603">
        <v>2689737.11</v>
      </c>
      <c r="AAP52" s="603">
        <v>699893.32</v>
      </c>
      <c r="AAQ52" s="603">
        <v>0</v>
      </c>
      <c r="AAR52" s="603">
        <v>859462</v>
      </c>
      <c r="AAS52" s="603">
        <v>1456166.38</v>
      </c>
      <c r="AAT52" s="603">
        <v>2588459.87</v>
      </c>
      <c r="AAU52" s="603">
        <v>342485</v>
      </c>
      <c r="AAV52" s="603">
        <v>659621</v>
      </c>
      <c r="AAW52" s="603">
        <v>1136610</v>
      </c>
      <c r="AAX52" s="603">
        <v>1906504.05</v>
      </c>
      <c r="AAY52" s="603">
        <v>3187922.69</v>
      </c>
      <c r="AAZ52" s="603">
        <v>1091783.5900000001</v>
      </c>
      <c r="ABA52" s="603">
        <v>1576904.5</v>
      </c>
      <c r="ABB52" s="603">
        <v>0</v>
      </c>
      <c r="ABC52" s="603">
        <v>1843283.4</v>
      </c>
      <c r="ABD52" s="603">
        <v>509221.36</v>
      </c>
      <c r="ABE52" s="603">
        <v>613139.23</v>
      </c>
      <c r="ABF52" s="603">
        <v>1424656.33</v>
      </c>
      <c r="ABG52" s="603">
        <v>83600</v>
      </c>
      <c r="ABH52" s="603">
        <v>4501304.1100000003</v>
      </c>
      <c r="ABI52" s="603">
        <v>1211250</v>
      </c>
      <c r="ABJ52" s="603">
        <v>0</v>
      </c>
      <c r="ABK52" s="603">
        <v>0</v>
      </c>
      <c r="ABL52" s="603">
        <v>1025325</v>
      </c>
      <c r="ABM52" s="603">
        <v>620962.81000000006</v>
      </c>
      <c r="ABN52" s="603">
        <v>608840.5</v>
      </c>
      <c r="ABO52" s="603">
        <v>252237.48</v>
      </c>
      <c r="ABP52" s="603">
        <v>683088.26</v>
      </c>
      <c r="ABQ52" s="603">
        <v>0</v>
      </c>
      <c r="ABR52" s="603">
        <v>1551886.82</v>
      </c>
      <c r="ABS52" s="603">
        <v>194233</v>
      </c>
      <c r="ABT52" s="603">
        <v>18803576.629999999</v>
      </c>
      <c r="ABU52" s="603">
        <v>496408.34</v>
      </c>
      <c r="ABV52" s="603">
        <v>5598795.9500000002</v>
      </c>
      <c r="ABW52" s="603">
        <v>1274639</v>
      </c>
      <c r="ABX52" s="603">
        <v>960087</v>
      </c>
      <c r="ABY52" s="603">
        <v>241725</v>
      </c>
      <c r="ABZ52" s="603">
        <v>0</v>
      </c>
      <c r="ACA52" s="603">
        <v>2101145</v>
      </c>
      <c r="ACB52" s="603">
        <v>1447475</v>
      </c>
      <c r="ACC52" s="603">
        <v>646708.11</v>
      </c>
      <c r="ACD52" s="603">
        <v>237521</v>
      </c>
      <c r="ACE52" s="603">
        <v>1386430.5</v>
      </c>
      <c r="ACF52" s="603">
        <v>124695</v>
      </c>
      <c r="ACG52" s="603">
        <v>422645</v>
      </c>
      <c r="ACH52" s="603">
        <v>358861</v>
      </c>
      <c r="ACI52" s="603">
        <v>1183920.8999999999</v>
      </c>
      <c r="ACJ52" s="603">
        <v>237450</v>
      </c>
      <c r="ACK52" s="603">
        <v>0</v>
      </c>
      <c r="ACL52" s="603">
        <v>131250</v>
      </c>
      <c r="ACM52" s="603">
        <v>431658.26</v>
      </c>
      <c r="ACN52" s="603">
        <v>852228.51</v>
      </c>
      <c r="ACO52" s="603">
        <v>10000</v>
      </c>
      <c r="ACP52" s="603">
        <v>255622</v>
      </c>
      <c r="ACQ52" s="603">
        <v>0</v>
      </c>
      <c r="ACR52" s="603">
        <v>6906261.2000000002</v>
      </c>
      <c r="ACS52" s="603">
        <v>0</v>
      </c>
      <c r="ACT52" s="603">
        <v>79840</v>
      </c>
      <c r="ACU52" s="603">
        <v>0</v>
      </c>
      <c r="ACV52" s="603">
        <v>587353.5</v>
      </c>
      <c r="ACW52" s="603">
        <v>84720.5</v>
      </c>
      <c r="ACX52" s="603">
        <v>0</v>
      </c>
      <c r="ACY52" s="603">
        <v>68714</v>
      </c>
      <c r="ACZ52" s="603">
        <v>251847.5</v>
      </c>
      <c r="ADA52" s="603">
        <v>191495</v>
      </c>
      <c r="ADB52" s="603">
        <v>141055</v>
      </c>
      <c r="ADC52" s="603">
        <v>319489</v>
      </c>
      <c r="ADD52" s="603">
        <v>0</v>
      </c>
      <c r="ADE52" s="603">
        <v>281520</v>
      </c>
      <c r="ADF52" s="603">
        <v>154230</v>
      </c>
      <c r="ADG52" s="603">
        <v>448258.34</v>
      </c>
      <c r="ADH52" s="603">
        <v>0</v>
      </c>
      <c r="ADI52" s="603">
        <v>0</v>
      </c>
      <c r="ADJ52" s="603">
        <v>91540</v>
      </c>
      <c r="ADK52" s="603">
        <v>373579.15</v>
      </c>
      <c r="ADL52" s="603">
        <v>443623.5</v>
      </c>
      <c r="ADM52" s="603">
        <v>85035</v>
      </c>
      <c r="ADN52" s="603">
        <v>108639.5</v>
      </c>
      <c r="ADO52" s="603">
        <v>197343</v>
      </c>
      <c r="ADP52" s="603">
        <v>194485</v>
      </c>
      <c r="ADQ52" s="603">
        <v>0</v>
      </c>
      <c r="ADR52" s="603">
        <v>33650</v>
      </c>
      <c r="ADS52" s="603">
        <v>1007881.03</v>
      </c>
      <c r="ADT52" s="603">
        <v>0</v>
      </c>
      <c r="ADU52" s="603">
        <v>0</v>
      </c>
      <c r="ADV52" s="603">
        <v>238690</v>
      </c>
      <c r="ADW52" s="603">
        <v>486798</v>
      </c>
      <c r="ADX52" s="603">
        <v>1114047.8999999999</v>
      </c>
      <c r="ADY52" s="603">
        <v>514701</v>
      </c>
      <c r="ADZ52" s="603">
        <v>0</v>
      </c>
      <c r="AEA52" s="603">
        <v>0</v>
      </c>
      <c r="AEB52" s="603">
        <v>0</v>
      </c>
      <c r="AEC52" s="603">
        <v>1209288</v>
      </c>
      <c r="AED52" s="603">
        <v>82850</v>
      </c>
      <c r="AEE52" s="603">
        <v>0</v>
      </c>
      <c r="AEF52" s="603">
        <v>955275.5</v>
      </c>
      <c r="AEG52" s="603">
        <v>11400</v>
      </c>
      <c r="AEH52" s="603">
        <v>394680.5</v>
      </c>
      <c r="AEI52" s="603">
        <v>324490</v>
      </c>
      <c r="AEJ52" s="603">
        <v>641286.62</v>
      </c>
      <c r="AEK52" s="603">
        <v>302702.77</v>
      </c>
      <c r="AEL52" s="603">
        <v>682990</v>
      </c>
      <c r="AEM52" s="603">
        <v>146268.6</v>
      </c>
      <c r="AEN52" s="603">
        <v>593790.06999999995</v>
      </c>
      <c r="AEO52" s="603">
        <v>424606</v>
      </c>
      <c r="AEP52" s="603">
        <v>309685</v>
      </c>
      <c r="AEQ52" s="603">
        <v>144574</v>
      </c>
      <c r="AER52" s="603">
        <v>2287208</v>
      </c>
      <c r="AES52" s="603">
        <v>79476.22</v>
      </c>
      <c r="AET52" s="603">
        <v>951502.38</v>
      </c>
      <c r="AEU52" s="603">
        <v>0</v>
      </c>
      <c r="AEV52" s="603">
        <v>1709549.1</v>
      </c>
      <c r="AEW52" s="603">
        <v>2935426.46</v>
      </c>
      <c r="AEX52" s="603">
        <v>419810</v>
      </c>
      <c r="AEY52" s="603">
        <v>1790321.04</v>
      </c>
      <c r="AEZ52" s="603">
        <v>43696839.439999998</v>
      </c>
      <c r="AFA52" s="603">
        <v>830495.3</v>
      </c>
      <c r="AFB52" s="603">
        <v>476532.6</v>
      </c>
      <c r="AFC52" s="603">
        <v>324769.34999999998</v>
      </c>
      <c r="AFD52" s="603">
        <v>418342.25</v>
      </c>
      <c r="AFE52" s="603">
        <v>0</v>
      </c>
      <c r="AFF52" s="603">
        <v>0</v>
      </c>
      <c r="AFG52" s="603">
        <v>1417194</v>
      </c>
      <c r="AFH52" s="603">
        <v>583021.5</v>
      </c>
      <c r="AFI52" s="603">
        <v>3021457.1</v>
      </c>
      <c r="AFJ52" s="603">
        <v>2394829.7000000002</v>
      </c>
      <c r="AFK52" s="603">
        <v>1568593.9</v>
      </c>
      <c r="AFL52" s="603">
        <v>416580</v>
      </c>
      <c r="AFM52" s="603">
        <v>540702.6</v>
      </c>
      <c r="AFN52" s="603">
        <v>4023415</v>
      </c>
      <c r="AFO52" s="603">
        <v>1571364.3</v>
      </c>
      <c r="AFP52" s="603">
        <v>920656.6</v>
      </c>
      <c r="AFQ52" s="603">
        <v>352994.68</v>
      </c>
      <c r="AFR52" s="603">
        <v>0</v>
      </c>
      <c r="AFS52" s="603">
        <v>1400000</v>
      </c>
      <c r="AFT52" s="603">
        <v>945045</v>
      </c>
      <c r="AFU52" s="603">
        <v>1200000</v>
      </c>
      <c r="AFV52" s="603">
        <v>2729504.75</v>
      </c>
      <c r="AFW52" s="603">
        <v>270000</v>
      </c>
      <c r="AFX52" s="603">
        <v>90000</v>
      </c>
      <c r="AFY52" s="603">
        <v>2500000</v>
      </c>
      <c r="AFZ52" s="603">
        <v>3364966.52</v>
      </c>
      <c r="AGA52" s="603">
        <v>120000</v>
      </c>
      <c r="AGB52" s="603">
        <v>18766569.5</v>
      </c>
      <c r="AGC52" s="603">
        <v>846597</v>
      </c>
      <c r="AGD52" s="603">
        <v>0</v>
      </c>
      <c r="AGE52" s="603">
        <v>8929500.1500000004</v>
      </c>
      <c r="AGF52" s="603">
        <v>3806115.2</v>
      </c>
      <c r="AGG52" s="603">
        <v>703186</v>
      </c>
      <c r="AGH52" s="603">
        <v>2375083.86</v>
      </c>
      <c r="AGI52" s="603">
        <v>6018666.7999999998</v>
      </c>
      <c r="AGJ52" s="603">
        <v>82095</v>
      </c>
      <c r="AGK52" s="603">
        <v>246226.5</v>
      </c>
      <c r="AGL52" s="603">
        <v>1559311.4</v>
      </c>
      <c r="AGM52" s="603">
        <v>4333983.5</v>
      </c>
      <c r="AGN52" s="603">
        <v>293776</v>
      </c>
      <c r="AGO52" s="603">
        <v>0</v>
      </c>
      <c r="AGP52" s="603">
        <v>0</v>
      </c>
      <c r="AGQ52" s="603">
        <v>838883.4</v>
      </c>
      <c r="AGR52" s="603">
        <v>320260.59999999998</v>
      </c>
      <c r="AGS52" s="603">
        <v>310251.94</v>
      </c>
      <c r="AGT52" s="603">
        <v>954640.74</v>
      </c>
      <c r="AGU52" s="603">
        <v>54020.6</v>
      </c>
      <c r="AGV52" s="603">
        <v>1830371</v>
      </c>
      <c r="AGW52" s="603">
        <v>0</v>
      </c>
      <c r="AGX52" s="603">
        <v>0</v>
      </c>
      <c r="AGY52" s="603">
        <v>416732</v>
      </c>
      <c r="AGZ52" s="603">
        <v>1176120.6100000001</v>
      </c>
      <c r="AHA52" s="603">
        <v>660704</v>
      </c>
      <c r="AHB52" s="603">
        <v>2194968.9500000002</v>
      </c>
      <c r="AHC52" s="603">
        <v>1440110.65</v>
      </c>
      <c r="AHD52" s="603">
        <v>859559</v>
      </c>
      <c r="AHE52" s="603">
        <v>332296.13</v>
      </c>
      <c r="AHF52" s="603">
        <v>2933680.15</v>
      </c>
      <c r="AHG52" s="603">
        <v>313894.5</v>
      </c>
      <c r="AHH52" s="603">
        <v>804741.32</v>
      </c>
      <c r="AHI52" s="603">
        <v>171968</v>
      </c>
      <c r="AHJ52" s="603">
        <v>688975</v>
      </c>
      <c r="AHK52" s="603">
        <v>231450</v>
      </c>
      <c r="AHL52" s="603">
        <v>707458</v>
      </c>
      <c r="AHM52" s="603">
        <v>893109.5</v>
      </c>
      <c r="AHN52" s="603">
        <v>0</v>
      </c>
      <c r="AHO52" s="603">
        <v>717666</v>
      </c>
      <c r="AHP52" s="603">
        <v>513585.95</v>
      </c>
      <c r="AHQ52" s="603">
        <v>505757.95</v>
      </c>
      <c r="AHR52" s="603">
        <v>2138248.4</v>
      </c>
      <c r="AHS52" s="603">
        <v>1080015.44</v>
      </c>
      <c r="AHT52" s="603">
        <v>871896.36</v>
      </c>
      <c r="AHU52" s="603">
        <v>0</v>
      </c>
      <c r="AHV52" s="603">
        <v>0</v>
      </c>
      <c r="AHW52" s="603">
        <f t="shared" si="78"/>
        <v>3376398064.130003</v>
      </c>
    </row>
    <row r="53" spans="2:911" x14ac:dyDescent="0.6">
      <c r="B53" s="260" t="s">
        <v>6020</v>
      </c>
      <c r="C53" s="260" t="s">
        <v>6021</v>
      </c>
      <c r="D53" s="603">
        <v>0</v>
      </c>
      <c r="E53" s="603">
        <v>0</v>
      </c>
      <c r="F53" s="603">
        <v>0</v>
      </c>
      <c r="G53" s="603">
        <v>0</v>
      </c>
      <c r="H53" s="603">
        <v>50200</v>
      </c>
      <c r="I53" s="603">
        <v>0</v>
      </c>
      <c r="J53" s="603">
        <v>0</v>
      </c>
      <c r="K53" s="603">
        <v>0</v>
      </c>
      <c r="L53" s="603">
        <v>0</v>
      </c>
      <c r="M53" s="603">
        <v>0</v>
      </c>
      <c r="N53" s="603">
        <v>0</v>
      </c>
      <c r="O53" s="603">
        <v>0</v>
      </c>
      <c r="P53" s="603">
        <v>0</v>
      </c>
      <c r="Q53" s="603">
        <v>0</v>
      </c>
      <c r="R53" s="603">
        <v>0</v>
      </c>
      <c r="S53" s="603">
        <v>0</v>
      </c>
      <c r="T53" s="603">
        <v>0</v>
      </c>
      <c r="U53" s="603">
        <v>0</v>
      </c>
      <c r="V53" s="603">
        <v>0</v>
      </c>
      <c r="W53" s="603">
        <v>0</v>
      </c>
      <c r="X53" s="603">
        <v>0</v>
      </c>
      <c r="Y53" s="603">
        <v>0</v>
      </c>
      <c r="Z53" s="603">
        <v>0</v>
      </c>
      <c r="AA53" s="603">
        <v>0</v>
      </c>
      <c r="AB53" s="603">
        <v>0</v>
      </c>
      <c r="AC53" s="603">
        <v>0</v>
      </c>
      <c r="AD53" s="603">
        <v>0</v>
      </c>
      <c r="AE53" s="603">
        <v>0</v>
      </c>
      <c r="AF53" s="603">
        <v>0</v>
      </c>
      <c r="AG53" s="603">
        <v>0</v>
      </c>
      <c r="AH53" s="603">
        <v>0</v>
      </c>
      <c r="AI53" s="603">
        <v>0</v>
      </c>
      <c r="AJ53" s="603">
        <v>0</v>
      </c>
      <c r="AK53" s="603">
        <v>0</v>
      </c>
      <c r="AL53" s="603">
        <v>0</v>
      </c>
      <c r="AM53" s="603">
        <v>0</v>
      </c>
      <c r="AN53" s="603">
        <v>0</v>
      </c>
      <c r="AO53" s="603">
        <v>0</v>
      </c>
      <c r="AP53" s="603">
        <v>0</v>
      </c>
      <c r="AQ53" s="603">
        <v>0</v>
      </c>
      <c r="AR53" s="603">
        <v>0</v>
      </c>
      <c r="AS53" s="603">
        <v>0</v>
      </c>
      <c r="AT53" s="603">
        <v>0</v>
      </c>
      <c r="AU53" s="603">
        <v>2622962.0499999998</v>
      </c>
      <c r="AV53" s="603">
        <v>0</v>
      </c>
      <c r="AW53" s="603">
        <v>0</v>
      </c>
      <c r="AX53" s="603">
        <v>0</v>
      </c>
      <c r="AY53" s="603">
        <v>0</v>
      </c>
      <c r="AZ53" s="603">
        <v>0</v>
      </c>
      <c r="BA53" s="603">
        <v>0</v>
      </c>
      <c r="BB53" s="603">
        <v>0</v>
      </c>
      <c r="BC53" s="603">
        <v>0</v>
      </c>
      <c r="BD53" s="603">
        <v>0</v>
      </c>
      <c r="BE53" s="603">
        <v>0</v>
      </c>
      <c r="BF53" s="603">
        <v>0</v>
      </c>
      <c r="BG53" s="603">
        <v>0</v>
      </c>
      <c r="BH53" s="603">
        <v>0</v>
      </c>
      <c r="BI53" s="603">
        <v>0</v>
      </c>
      <c r="BJ53" s="603">
        <v>2473668.5</v>
      </c>
      <c r="BK53" s="603">
        <v>0</v>
      </c>
      <c r="BL53" s="603">
        <v>0</v>
      </c>
      <c r="BM53" s="603">
        <v>0</v>
      </c>
      <c r="BN53" s="603">
        <v>0</v>
      </c>
      <c r="BO53" s="603">
        <v>0</v>
      </c>
      <c r="BP53" s="603">
        <v>0</v>
      </c>
      <c r="BQ53" s="603">
        <v>0</v>
      </c>
      <c r="BR53" s="603">
        <v>0</v>
      </c>
      <c r="BS53" s="603">
        <v>0</v>
      </c>
      <c r="BT53" s="603">
        <v>0</v>
      </c>
      <c r="BU53" s="603">
        <v>0</v>
      </c>
      <c r="BV53" s="603">
        <v>0</v>
      </c>
      <c r="BW53" s="603">
        <v>0</v>
      </c>
      <c r="BX53" s="603">
        <v>0</v>
      </c>
      <c r="BY53" s="603">
        <v>0</v>
      </c>
      <c r="BZ53" s="603">
        <v>0</v>
      </c>
      <c r="CA53" s="603">
        <v>0</v>
      </c>
      <c r="CB53" s="603">
        <v>0</v>
      </c>
      <c r="CC53" s="603">
        <v>0</v>
      </c>
      <c r="CD53" s="603">
        <v>0</v>
      </c>
      <c r="CE53" s="603">
        <v>0</v>
      </c>
      <c r="CF53" s="603">
        <v>0</v>
      </c>
      <c r="CG53" s="603">
        <v>0</v>
      </c>
      <c r="CH53" s="603">
        <v>0</v>
      </c>
      <c r="CI53" s="603">
        <v>0</v>
      </c>
      <c r="CJ53" s="603">
        <v>0</v>
      </c>
      <c r="CK53" s="603">
        <v>0</v>
      </c>
      <c r="CL53" s="603">
        <v>0</v>
      </c>
      <c r="CM53" s="603">
        <v>0</v>
      </c>
      <c r="CN53" s="603">
        <v>0</v>
      </c>
      <c r="CO53" s="603">
        <v>0</v>
      </c>
      <c r="CP53" s="603">
        <v>0</v>
      </c>
      <c r="CQ53" s="603">
        <v>0</v>
      </c>
      <c r="CR53" s="603">
        <v>0</v>
      </c>
      <c r="CS53" s="603">
        <v>0</v>
      </c>
      <c r="CT53" s="603">
        <v>0</v>
      </c>
      <c r="CU53" s="603">
        <v>0</v>
      </c>
      <c r="CV53" s="603">
        <v>0</v>
      </c>
      <c r="CW53" s="603">
        <v>0</v>
      </c>
      <c r="CX53" s="603">
        <v>0</v>
      </c>
      <c r="CY53" s="603">
        <v>0</v>
      </c>
      <c r="CZ53" s="603">
        <v>0</v>
      </c>
      <c r="DA53" s="603">
        <v>0</v>
      </c>
      <c r="DB53" s="603">
        <v>0</v>
      </c>
      <c r="DC53" s="603">
        <v>2695360</v>
      </c>
      <c r="DD53" s="603">
        <v>1468240.58</v>
      </c>
      <c r="DE53" s="603">
        <v>3396776.5</v>
      </c>
      <c r="DF53" s="603">
        <v>0</v>
      </c>
      <c r="DG53" s="603">
        <v>0</v>
      </c>
      <c r="DH53" s="603">
        <v>0</v>
      </c>
      <c r="DI53" s="603">
        <v>0</v>
      </c>
      <c r="DJ53" s="603">
        <v>0</v>
      </c>
      <c r="DK53" s="603">
        <v>0</v>
      </c>
      <c r="DL53" s="603">
        <v>9304075.0700000003</v>
      </c>
      <c r="DM53" s="603">
        <v>0</v>
      </c>
      <c r="DN53" s="603">
        <v>0</v>
      </c>
      <c r="DO53" s="603">
        <v>0</v>
      </c>
      <c r="DP53" s="603">
        <v>0</v>
      </c>
      <c r="DQ53" s="603">
        <v>0</v>
      </c>
      <c r="DR53" s="603">
        <v>0</v>
      </c>
      <c r="DS53" s="603">
        <v>0</v>
      </c>
      <c r="DT53" s="603">
        <v>0</v>
      </c>
      <c r="DU53" s="603">
        <v>0</v>
      </c>
      <c r="DV53" s="603">
        <v>0</v>
      </c>
      <c r="DW53" s="603">
        <v>0</v>
      </c>
      <c r="DX53" s="603">
        <v>789092.51</v>
      </c>
      <c r="DY53" s="603">
        <v>0</v>
      </c>
      <c r="DZ53" s="603">
        <v>0</v>
      </c>
      <c r="EA53" s="603">
        <v>0</v>
      </c>
      <c r="EB53" s="603">
        <v>0</v>
      </c>
      <c r="EC53" s="603">
        <v>0</v>
      </c>
      <c r="ED53" s="603">
        <v>0</v>
      </c>
      <c r="EE53" s="603">
        <v>0</v>
      </c>
      <c r="EF53" s="603">
        <v>0</v>
      </c>
      <c r="EG53" s="603">
        <v>0</v>
      </c>
      <c r="EH53" s="603">
        <v>0</v>
      </c>
      <c r="EI53" s="603">
        <v>0</v>
      </c>
      <c r="EJ53" s="603">
        <v>0</v>
      </c>
      <c r="EK53" s="603">
        <v>0</v>
      </c>
      <c r="EL53" s="603">
        <v>0</v>
      </c>
      <c r="EM53" s="603">
        <v>0</v>
      </c>
      <c r="EN53" s="603">
        <v>0</v>
      </c>
      <c r="EO53" s="603">
        <v>0</v>
      </c>
      <c r="EP53" s="603">
        <v>0</v>
      </c>
      <c r="EQ53" s="603">
        <v>0</v>
      </c>
      <c r="ER53" s="603">
        <v>0</v>
      </c>
      <c r="ES53" s="603">
        <v>0</v>
      </c>
      <c r="ET53" s="603">
        <v>0</v>
      </c>
      <c r="EU53" s="603">
        <v>0</v>
      </c>
      <c r="EV53" s="603">
        <v>0</v>
      </c>
      <c r="EW53" s="603">
        <v>0</v>
      </c>
      <c r="EX53" s="603">
        <v>0</v>
      </c>
      <c r="EY53" s="603">
        <v>0</v>
      </c>
      <c r="EZ53" s="603">
        <v>0</v>
      </c>
      <c r="FA53" s="603">
        <v>0</v>
      </c>
      <c r="FB53" s="603">
        <v>0</v>
      </c>
      <c r="FC53" s="603">
        <v>0</v>
      </c>
      <c r="FD53" s="603">
        <v>0</v>
      </c>
      <c r="FE53" s="603">
        <v>0</v>
      </c>
      <c r="FF53" s="603">
        <v>0</v>
      </c>
      <c r="FG53" s="603">
        <v>0</v>
      </c>
      <c r="FH53" s="603">
        <v>0</v>
      </c>
      <c r="FI53" s="603">
        <v>0</v>
      </c>
      <c r="FJ53" s="603">
        <v>0</v>
      </c>
      <c r="FK53" s="603">
        <v>0</v>
      </c>
      <c r="FL53" s="603">
        <v>0</v>
      </c>
      <c r="FM53" s="603">
        <v>0</v>
      </c>
      <c r="FN53" s="603">
        <v>0</v>
      </c>
      <c r="FO53" s="603">
        <v>0</v>
      </c>
      <c r="FP53" s="603">
        <v>0</v>
      </c>
      <c r="FQ53" s="603">
        <v>0</v>
      </c>
      <c r="FR53" s="603">
        <v>0</v>
      </c>
      <c r="FS53" s="603">
        <v>0</v>
      </c>
      <c r="FT53" s="603">
        <v>0</v>
      </c>
      <c r="FU53" s="603">
        <v>0</v>
      </c>
      <c r="FV53" s="603">
        <v>0</v>
      </c>
      <c r="FW53" s="603">
        <v>0</v>
      </c>
      <c r="FX53" s="603">
        <v>0</v>
      </c>
      <c r="FY53" s="603">
        <v>0</v>
      </c>
      <c r="FZ53" s="603">
        <v>0</v>
      </c>
      <c r="GA53" s="603">
        <v>0</v>
      </c>
      <c r="GB53" s="603">
        <v>0</v>
      </c>
      <c r="GC53" s="603">
        <v>0</v>
      </c>
      <c r="GD53" s="603">
        <v>0</v>
      </c>
      <c r="GE53" s="603">
        <v>0</v>
      </c>
      <c r="GF53" s="603">
        <v>0</v>
      </c>
      <c r="GG53" s="603">
        <v>0</v>
      </c>
      <c r="GH53" s="603">
        <v>0</v>
      </c>
      <c r="GI53" s="603">
        <v>0</v>
      </c>
      <c r="GJ53" s="603">
        <v>0</v>
      </c>
      <c r="GK53" s="603">
        <v>0</v>
      </c>
      <c r="GL53" s="603">
        <v>0</v>
      </c>
      <c r="GM53" s="603">
        <v>0</v>
      </c>
      <c r="GN53" s="603">
        <v>0</v>
      </c>
      <c r="GO53" s="603">
        <v>0</v>
      </c>
      <c r="GP53" s="603">
        <v>0</v>
      </c>
      <c r="GQ53" s="603">
        <v>0</v>
      </c>
      <c r="GR53" s="603">
        <v>0</v>
      </c>
      <c r="GS53" s="603">
        <v>0</v>
      </c>
      <c r="GT53" s="603">
        <v>0</v>
      </c>
      <c r="GU53" s="603">
        <v>0</v>
      </c>
      <c r="GV53" s="603">
        <v>28488</v>
      </c>
      <c r="GW53" s="603">
        <v>0</v>
      </c>
      <c r="GX53" s="603">
        <v>0</v>
      </c>
      <c r="GY53" s="603">
        <v>0</v>
      </c>
      <c r="GZ53" s="603">
        <v>0</v>
      </c>
      <c r="HA53" s="603">
        <v>0</v>
      </c>
      <c r="HB53" s="603">
        <v>0</v>
      </c>
      <c r="HC53" s="603">
        <v>0</v>
      </c>
      <c r="HD53" s="603">
        <v>9185636.5</v>
      </c>
      <c r="HE53" s="603">
        <v>0</v>
      </c>
      <c r="HF53" s="603">
        <v>0</v>
      </c>
      <c r="HG53" s="603">
        <v>3907351.25</v>
      </c>
      <c r="HH53" s="603">
        <v>0</v>
      </c>
      <c r="HI53" s="603">
        <v>0</v>
      </c>
      <c r="HJ53" s="603">
        <v>0</v>
      </c>
      <c r="HK53" s="603">
        <v>0</v>
      </c>
      <c r="HL53" s="603">
        <v>0</v>
      </c>
      <c r="HM53" s="603">
        <v>0</v>
      </c>
      <c r="HN53" s="603">
        <v>0</v>
      </c>
      <c r="HO53" s="603">
        <v>0</v>
      </c>
      <c r="HP53" s="603">
        <v>0</v>
      </c>
      <c r="HQ53" s="603">
        <v>0</v>
      </c>
      <c r="HR53" s="603">
        <v>0</v>
      </c>
      <c r="HS53" s="603">
        <v>0</v>
      </c>
      <c r="HT53" s="603">
        <v>0</v>
      </c>
      <c r="HU53" s="603">
        <v>1665878.7</v>
      </c>
      <c r="HV53" s="603">
        <v>0</v>
      </c>
      <c r="HW53" s="603">
        <v>0</v>
      </c>
      <c r="HX53" s="603">
        <v>0</v>
      </c>
      <c r="HY53" s="603">
        <v>0</v>
      </c>
      <c r="HZ53" s="603">
        <v>0</v>
      </c>
      <c r="IA53" s="603">
        <v>0</v>
      </c>
      <c r="IB53" s="603">
        <v>0</v>
      </c>
      <c r="IC53" s="603">
        <v>0</v>
      </c>
      <c r="ID53" s="603">
        <v>0</v>
      </c>
      <c r="IE53" s="603">
        <v>0</v>
      </c>
      <c r="IF53" s="603">
        <v>0</v>
      </c>
      <c r="IG53" s="603">
        <v>0</v>
      </c>
      <c r="IH53" s="603">
        <v>0</v>
      </c>
      <c r="II53" s="603">
        <v>0</v>
      </c>
      <c r="IJ53" s="603">
        <v>1064044</v>
      </c>
      <c r="IK53" s="603">
        <v>1725561</v>
      </c>
      <c r="IL53" s="603">
        <v>0</v>
      </c>
      <c r="IM53" s="603">
        <v>0</v>
      </c>
      <c r="IN53" s="603">
        <v>0</v>
      </c>
      <c r="IO53" s="603">
        <v>0</v>
      </c>
      <c r="IP53" s="603">
        <v>0</v>
      </c>
      <c r="IQ53" s="603">
        <v>0</v>
      </c>
      <c r="IR53" s="603">
        <v>0</v>
      </c>
      <c r="IS53" s="603">
        <v>0</v>
      </c>
      <c r="IT53" s="603">
        <v>0</v>
      </c>
      <c r="IU53" s="603">
        <v>0</v>
      </c>
      <c r="IV53" s="603">
        <v>0</v>
      </c>
      <c r="IW53" s="603">
        <v>0</v>
      </c>
      <c r="IX53" s="603">
        <v>0</v>
      </c>
      <c r="IY53" s="603">
        <v>0</v>
      </c>
      <c r="IZ53" s="603">
        <v>0</v>
      </c>
      <c r="JA53" s="603">
        <v>0</v>
      </c>
      <c r="JB53" s="603">
        <v>0</v>
      </c>
      <c r="JC53" s="603">
        <v>0</v>
      </c>
      <c r="JD53" s="603">
        <v>0</v>
      </c>
      <c r="JE53" s="603">
        <v>0</v>
      </c>
      <c r="JF53" s="603">
        <v>0</v>
      </c>
      <c r="JG53" s="603">
        <v>0</v>
      </c>
      <c r="JH53" s="603">
        <v>0</v>
      </c>
      <c r="JI53" s="603">
        <v>0</v>
      </c>
      <c r="JJ53" s="603">
        <v>0</v>
      </c>
      <c r="JK53" s="603">
        <v>0</v>
      </c>
      <c r="JL53" s="603">
        <v>0</v>
      </c>
      <c r="JM53" s="603">
        <v>0</v>
      </c>
      <c r="JN53" s="603">
        <v>0</v>
      </c>
      <c r="JO53" s="603">
        <v>0</v>
      </c>
      <c r="JP53" s="603">
        <v>0</v>
      </c>
      <c r="JQ53" s="603">
        <v>0</v>
      </c>
      <c r="JR53" s="603">
        <v>0</v>
      </c>
      <c r="JS53" s="603">
        <v>0</v>
      </c>
      <c r="JT53" s="603">
        <v>575850</v>
      </c>
      <c r="JU53" s="603">
        <v>0</v>
      </c>
      <c r="JV53" s="603">
        <v>0</v>
      </c>
      <c r="JW53" s="603">
        <v>0</v>
      </c>
      <c r="JX53" s="603">
        <v>0</v>
      </c>
      <c r="JY53" s="603">
        <v>0</v>
      </c>
      <c r="JZ53" s="603">
        <v>0</v>
      </c>
      <c r="KA53" s="603">
        <v>0</v>
      </c>
      <c r="KB53" s="603">
        <v>0</v>
      </c>
      <c r="KC53" s="603">
        <v>0</v>
      </c>
      <c r="KD53" s="603">
        <v>0</v>
      </c>
      <c r="KE53" s="603">
        <v>0</v>
      </c>
      <c r="KF53" s="603">
        <v>0</v>
      </c>
      <c r="KG53" s="603">
        <v>0</v>
      </c>
      <c r="KH53" s="603">
        <v>0</v>
      </c>
      <c r="KI53" s="603">
        <v>0</v>
      </c>
      <c r="KJ53" s="603">
        <v>0</v>
      </c>
      <c r="KK53" s="603">
        <v>0</v>
      </c>
      <c r="KL53" s="603">
        <v>0</v>
      </c>
      <c r="KM53" s="603">
        <v>0</v>
      </c>
      <c r="KN53" s="603">
        <v>156516</v>
      </c>
      <c r="KO53" s="603">
        <v>0</v>
      </c>
      <c r="KP53" s="603">
        <v>0</v>
      </c>
      <c r="KQ53" s="603">
        <v>0</v>
      </c>
      <c r="KR53" s="603">
        <v>0</v>
      </c>
      <c r="KS53" s="603">
        <v>0</v>
      </c>
      <c r="KT53" s="603">
        <v>0</v>
      </c>
      <c r="KU53" s="603">
        <v>0</v>
      </c>
      <c r="KV53" s="603">
        <v>0</v>
      </c>
      <c r="KW53" s="603">
        <v>0</v>
      </c>
      <c r="KX53" s="603">
        <v>0</v>
      </c>
      <c r="KY53" s="603">
        <v>0</v>
      </c>
      <c r="KZ53" s="603">
        <v>0</v>
      </c>
      <c r="LA53" s="603">
        <v>1218000</v>
      </c>
      <c r="LB53" s="603">
        <v>0</v>
      </c>
      <c r="LC53" s="603">
        <v>0</v>
      </c>
      <c r="LD53" s="603">
        <v>0</v>
      </c>
      <c r="LE53" s="603">
        <v>0</v>
      </c>
      <c r="LF53" s="603">
        <v>0</v>
      </c>
      <c r="LG53" s="603">
        <v>0</v>
      </c>
      <c r="LH53" s="603">
        <v>0</v>
      </c>
      <c r="LI53" s="603">
        <v>0</v>
      </c>
      <c r="LJ53" s="603">
        <v>0</v>
      </c>
      <c r="LK53" s="603">
        <v>1938041</v>
      </c>
      <c r="LL53" s="603">
        <v>0</v>
      </c>
      <c r="LM53" s="603">
        <v>0</v>
      </c>
      <c r="LN53" s="603">
        <v>0</v>
      </c>
      <c r="LO53" s="603">
        <v>0</v>
      </c>
      <c r="LP53" s="603">
        <v>0</v>
      </c>
      <c r="LQ53" s="603">
        <v>0</v>
      </c>
      <c r="LR53" s="603">
        <v>0</v>
      </c>
      <c r="LS53" s="603">
        <v>0</v>
      </c>
      <c r="LT53" s="603">
        <v>1421821.6</v>
      </c>
      <c r="LU53" s="603">
        <v>0</v>
      </c>
      <c r="LV53" s="603">
        <v>0</v>
      </c>
      <c r="LW53" s="603">
        <v>0</v>
      </c>
      <c r="LX53" s="603">
        <v>0</v>
      </c>
      <c r="LY53" s="603">
        <v>0</v>
      </c>
      <c r="LZ53" s="603">
        <v>0</v>
      </c>
      <c r="MA53" s="603">
        <v>0</v>
      </c>
      <c r="MB53" s="603">
        <v>0</v>
      </c>
      <c r="MC53" s="603">
        <v>0</v>
      </c>
      <c r="MD53" s="603">
        <v>0</v>
      </c>
      <c r="ME53" s="603">
        <v>0</v>
      </c>
      <c r="MF53" s="603">
        <v>0</v>
      </c>
      <c r="MG53" s="603">
        <v>0</v>
      </c>
      <c r="MH53" s="603">
        <v>0</v>
      </c>
      <c r="MI53" s="603">
        <v>0</v>
      </c>
      <c r="MJ53" s="603">
        <v>0</v>
      </c>
      <c r="MK53" s="603">
        <v>2000000</v>
      </c>
      <c r="ML53" s="603">
        <v>0</v>
      </c>
      <c r="MM53" s="603">
        <v>34095</v>
      </c>
      <c r="MN53" s="603">
        <v>0</v>
      </c>
      <c r="MO53" s="603">
        <v>43080</v>
      </c>
      <c r="MP53" s="603">
        <v>35510</v>
      </c>
      <c r="MQ53" s="603">
        <v>0</v>
      </c>
      <c r="MR53" s="603">
        <v>0</v>
      </c>
      <c r="MS53" s="603">
        <v>0</v>
      </c>
      <c r="MT53" s="603">
        <v>0</v>
      </c>
      <c r="MU53" s="603">
        <v>0</v>
      </c>
      <c r="MV53" s="603">
        <v>0</v>
      </c>
      <c r="MW53" s="603">
        <v>0</v>
      </c>
      <c r="MX53" s="603">
        <v>0</v>
      </c>
      <c r="MY53" s="603">
        <v>0</v>
      </c>
      <c r="MZ53" s="603">
        <v>0</v>
      </c>
      <c r="NA53" s="603">
        <v>0</v>
      </c>
      <c r="NB53" s="603">
        <v>0</v>
      </c>
      <c r="NC53" s="603">
        <v>0</v>
      </c>
      <c r="ND53" s="603">
        <v>0</v>
      </c>
      <c r="NE53" s="603">
        <v>0</v>
      </c>
      <c r="NF53" s="603">
        <v>0</v>
      </c>
      <c r="NG53" s="603">
        <v>6885000</v>
      </c>
      <c r="NH53" s="603">
        <v>0</v>
      </c>
      <c r="NI53" s="603">
        <v>0</v>
      </c>
      <c r="NJ53" s="603">
        <v>0</v>
      </c>
      <c r="NK53" s="603">
        <v>0</v>
      </c>
      <c r="NL53" s="603">
        <v>0</v>
      </c>
      <c r="NM53" s="603">
        <v>13940571.01</v>
      </c>
      <c r="NN53" s="603">
        <v>0</v>
      </c>
      <c r="NO53" s="603">
        <v>0</v>
      </c>
      <c r="NP53" s="603">
        <v>0</v>
      </c>
      <c r="NQ53" s="603">
        <v>0</v>
      </c>
      <c r="NR53" s="603">
        <v>0</v>
      </c>
      <c r="NS53" s="603">
        <v>0</v>
      </c>
      <c r="NT53" s="603">
        <v>0</v>
      </c>
      <c r="NU53" s="603">
        <v>0</v>
      </c>
      <c r="NV53" s="603">
        <v>0</v>
      </c>
      <c r="NW53" s="603">
        <v>0</v>
      </c>
      <c r="NX53" s="603">
        <v>0</v>
      </c>
      <c r="NY53" s="603">
        <v>0</v>
      </c>
      <c r="NZ53" s="603">
        <v>0</v>
      </c>
      <c r="OA53" s="603">
        <v>0</v>
      </c>
      <c r="OB53" s="603">
        <v>0</v>
      </c>
      <c r="OC53" s="603">
        <v>0</v>
      </c>
      <c r="OD53" s="603">
        <v>0</v>
      </c>
      <c r="OE53" s="603">
        <v>0</v>
      </c>
      <c r="OF53" s="603">
        <v>0</v>
      </c>
      <c r="OG53" s="603">
        <v>0</v>
      </c>
      <c r="OH53" s="603">
        <v>0</v>
      </c>
      <c r="OI53" s="603">
        <v>0</v>
      </c>
      <c r="OJ53" s="603">
        <v>0</v>
      </c>
      <c r="OK53" s="603">
        <v>0</v>
      </c>
      <c r="OL53" s="603">
        <v>0</v>
      </c>
      <c r="OM53" s="603">
        <v>0</v>
      </c>
      <c r="ON53" s="603">
        <v>0</v>
      </c>
      <c r="OO53" s="603">
        <v>0</v>
      </c>
      <c r="OP53" s="603">
        <v>0</v>
      </c>
      <c r="OQ53" s="603">
        <v>0</v>
      </c>
      <c r="OR53" s="603">
        <v>0</v>
      </c>
      <c r="OS53" s="603">
        <v>0</v>
      </c>
      <c r="OT53" s="603">
        <v>0</v>
      </c>
      <c r="OU53" s="603">
        <v>5244935.29</v>
      </c>
      <c r="OV53" s="603">
        <v>0</v>
      </c>
      <c r="OW53" s="603">
        <v>0</v>
      </c>
      <c r="OX53" s="603">
        <v>0</v>
      </c>
      <c r="OY53" s="603">
        <v>0</v>
      </c>
      <c r="OZ53" s="603">
        <v>0</v>
      </c>
      <c r="PA53" s="603">
        <v>0</v>
      </c>
      <c r="PB53" s="603">
        <v>0</v>
      </c>
      <c r="PC53" s="603">
        <v>0</v>
      </c>
      <c r="PD53" s="603">
        <v>0</v>
      </c>
      <c r="PE53" s="603">
        <v>0</v>
      </c>
      <c r="PF53" s="603">
        <v>0</v>
      </c>
      <c r="PG53" s="603">
        <v>0</v>
      </c>
      <c r="PH53" s="603">
        <v>0</v>
      </c>
      <c r="PI53" s="603">
        <v>0</v>
      </c>
      <c r="PJ53" s="603">
        <v>0</v>
      </c>
      <c r="PK53" s="603">
        <v>0</v>
      </c>
      <c r="PL53" s="603">
        <v>0</v>
      </c>
      <c r="PM53" s="603">
        <v>0</v>
      </c>
      <c r="PN53" s="603">
        <v>0</v>
      </c>
      <c r="PO53" s="603">
        <v>0</v>
      </c>
      <c r="PP53" s="603">
        <v>0</v>
      </c>
      <c r="PQ53" s="603">
        <v>0</v>
      </c>
      <c r="PR53" s="603">
        <v>0</v>
      </c>
      <c r="PS53" s="603">
        <v>0</v>
      </c>
      <c r="PT53" s="603">
        <v>0</v>
      </c>
      <c r="PU53" s="603">
        <v>0</v>
      </c>
      <c r="PV53" s="603">
        <v>0</v>
      </c>
      <c r="PW53" s="603">
        <v>0</v>
      </c>
      <c r="PX53" s="603">
        <v>0</v>
      </c>
      <c r="PY53" s="603">
        <v>0</v>
      </c>
      <c r="PZ53" s="603">
        <v>0</v>
      </c>
      <c r="QA53" s="603">
        <v>0</v>
      </c>
      <c r="QB53" s="603">
        <v>0</v>
      </c>
      <c r="QC53" s="603">
        <v>0</v>
      </c>
      <c r="QD53" s="603">
        <v>0</v>
      </c>
      <c r="QE53" s="603">
        <v>0</v>
      </c>
      <c r="QF53" s="603">
        <v>0</v>
      </c>
      <c r="QG53" s="603">
        <v>0</v>
      </c>
      <c r="QH53" s="603">
        <v>0</v>
      </c>
      <c r="QI53" s="603">
        <v>0</v>
      </c>
      <c r="QJ53" s="603">
        <v>0</v>
      </c>
      <c r="QK53" s="603">
        <v>0</v>
      </c>
      <c r="QL53" s="603">
        <v>0</v>
      </c>
      <c r="QM53" s="603">
        <v>0</v>
      </c>
      <c r="QN53" s="603">
        <v>0</v>
      </c>
      <c r="QO53" s="603">
        <v>0</v>
      </c>
      <c r="QP53" s="603">
        <v>0</v>
      </c>
      <c r="QQ53" s="603">
        <v>0</v>
      </c>
      <c r="QR53" s="603">
        <v>219000</v>
      </c>
      <c r="QS53" s="603">
        <v>0</v>
      </c>
      <c r="QT53" s="603">
        <v>0</v>
      </c>
      <c r="QU53" s="603">
        <v>0</v>
      </c>
      <c r="QV53" s="603">
        <v>0</v>
      </c>
      <c r="QW53" s="603">
        <v>0</v>
      </c>
      <c r="QX53" s="603">
        <v>0</v>
      </c>
      <c r="QY53" s="603">
        <v>0</v>
      </c>
      <c r="QZ53" s="603">
        <v>0</v>
      </c>
      <c r="RA53" s="603">
        <v>0</v>
      </c>
      <c r="RB53" s="603">
        <v>0</v>
      </c>
      <c r="RC53" s="603">
        <v>0</v>
      </c>
      <c r="RD53" s="603">
        <v>0</v>
      </c>
      <c r="RE53" s="603">
        <v>0</v>
      </c>
      <c r="RF53" s="603">
        <v>0</v>
      </c>
      <c r="RG53" s="603">
        <v>0</v>
      </c>
      <c r="RH53" s="603">
        <v>0</v>
      </c>
      <c r="RI53" s="603">
        <v>0</v>
      </c>
      <c r="RJ53" s="603">
        <v>0</v>
      </c>
      <c r="RK53" s="603">
        <v>0</v>
      </c>
      <c r="RL53" s="603">
        <v>0</v>
      </c>
      <c r="RM53" s="603">
        <v>0</v>
      </c>
      <c r="RN53" s="603">
        <v>0</v>
      </c>
      <c r="RO53" s="603">
        <v>0</v>
      </c>
      <c r="RP53" s="603">
        <v>0</v>
      </c>
      <c r="RQ53" s="603">
        <v>0</v>
      </c>
      <c r="RR53" s="603">
        <v>0</v>
      </c>
      <c r="RS53" s="603">
        <v>0</v>
      </c>
      <c r="RT53" s="603">
        <v>0</v>
      </c>
      <c r="RU53" s="603">
        <v>0</v>
      </c>
      <c r="RV53" s="603">
        <v>0</v>
      </c>
      <c r="RW53" s="603">
        <v>0</v>
      </c>
      <c r="RX53" s="603">
        <v>0</v>
      </c>
      <c r="RY53" s="603">
        <v>0</v>
      </c>
      <c r="RZ53" s="603">
        <v>0</v>
      </c>
      <c r="SA53" s="603">
        <v>0</v>
      </c>
      <c r="SB53" s="603">
        <v>0</v>
      </c>
      <c r="SC53" s="603">
        <v>0</v>
      </c>
      <c r="SD53" s="603">
        <v>0</v>
      </c>
      <c r="SE53" s="603">
        <v>0</v>
      </c>
      <c r="SF53" s="603">
        <v>0</v>
      </c>
      <c r="SG53" s="603">
        <v>0</v>
      </c>
      <c r="SH53" s="603">
        <v>0</v>
      </c>
      <c r="SI53" s="603">
        <v>0</v>
      </c>
      <c r="SJ53" s="603">
        <v>0</v>
      </c>
      <c r="SK53" s="603">
        <v>0</v>
      </c>
      <c r="SL53" s="603">
        <v>0</v>
      </c>
      <c r="SM53" s="603">
        <v>0</v>
      </c>
      <c r="SN53" s="603">
        <v>0</v>
      </c>
      <c r="SO53" s="603">
        <v>0</v>
      </c>
      <c r="SP53" s="603">
        <v>0</v>
      </c>
      <c r="SQ53" s="603">
        <v>0</v>
      </c>
      <c r="SR53" s="603">
        <v>0</v>
      </c>
      <c r="SS53" s="603">
        <v>0</v>
      </c>
      <c r="ST53" s="603">
        <v>0</v>
      </c>
      <c r="SU53" s="603">
        <v>0</v>
      </c>
      <c r="SV53" s="603">
        <v>0</v>
      </c>
      <c r="SW53" s="603">
        <v>0</v>
      </c>
      <c r="SX53" s="603">
        <v>0</v>
      </c>
      <c r="SY53" s="603">
        <v>0</v>
      </c>
      <c r="SZ53" s="603">
        <v>0</v>
      </c>
      <c r="TA53" s="603">
        <v>0</v>
      </c>
      <c r="TB53" s="603">
        <v>0</v>
      </c>
      <c r="TC53" s="603">
        <v>0</v>
      </c>
      <c r="TD53" s="603">
        <v>0</v>
      </c>
      <c r="TE53" s="603">
        <v>0</v>
      </c>
      <c r="TF53" s="603">
        <v>0</v>
      </c>
      <c r="TG53" s="603">
        <v>0</v>
      </c>
      <c r="TH53" s="603">
        <v>0</v>
      </c>
      <c r="TI53" s="603">
        <v>0</v>
      </c>
      <c r="TJ53" s="603">
        <v>0</v>
      </c>
      <c r="TK53" s="603">
        <v>604000</v>
      </c>
      <c r="TL53" s="603">
        <v>0</v>
      </c>
      <c r="TM53" s="603">
        <v>0</v>
      </c>
      <c r="TN53" s="603">
        <v>0</v>
      </c>
      <c r="TO53" s="603">
        <v>0</v>
      </c>
      <c r="TP53" s="603">
        <v>0</v>
      </c>
      <c r="TQ53" s="603">
        <v>0</v>
      </c>
      <c r="TR53" s="603">
        <v>0</v>
      </c>
      <c r="TS53" s="603">
        <v>0</v>
      </c>
      <c r="TT53" s="603">
        <v>0</v>
      </c>
      <c r="TU53" s="603">
        <v>0</v>
      </c>
      <c r="TV53" s="603">
        <v>0</v>
      </c>
      <c r="TW53" s="603">
        <v>0</v>
      </c>
      <c r="TX53" s="603">
        <v>0</v>
      </c>
      <c r="TY53" s="603">
        <v>0</v>
      </c>
      <c r="TZ53" s="603">
        <v>0</v>
      </c>
      <c r="UA53" s="603">
        <v>0</v>
      </c>
      <c r="UB53" s="603">
        <v>0</v>
      </c>
      <c r="UC53" s="603">
        <v>0</v>
      </c>
      <c r="UD53" s="603">
        <v>0</v>
      </c>
      <c r="UE53" s="603">
        <v>0</v>
      </c>
      <c r="UF53" s="603">
        <v>0</v>
      </c>
      <c r="UG53" s="603">
        <v>0</v>
      </c>
      <c r="UH53" s="603">
        <v>0</v>
      </c>
      <c r="UI53" s="603">
        <v>0</v>
      </c>
      <c r="UJ53" s="603">
        <v>0</v>
      </c>
      <c r="UK53" s="603">
        <v>0</v>
      </c>
      <c r="UL53" s="603">
        <v>0</v>
      </c>
      <c r="UM53" s="603">
        <v>0</v>
      </c>
      <c r="UN53" s="603">
        <v>0</v>
      </c>
      <c r="UO53" s="603">
        <v>0</v>
      </c>
      <c r="UP53" s="603">
        <v>0</v>
      </c>
      <c r="UQ53" s="603">
        <v>0</v>
      </c>
      <c r="UR53" s="603">
        <v>0</v>
      </c>
      <c r="US53" s="603">
        <v>0</v>
      </c>
      <c r="UT53" s="603">
        <v>0</v>
      </c>
      <c r="UU53" s="603">
        <v>0</v>
      </c>
      <c r="UV53" s="603">
        <v>0</v>
      </c>
      <c r="UW53" s="603">
        <v>0</v>
      </c>
      <c r="UX53" s="603">
        <v>0</v>
      </c>
      <c r="UY53" s="603">
        <v>0</v>
      </c>
      <c r="UZ53" s="603">
        <v>0</v>
      </c>
      <c r="VA53" s="603">
        <v>0</v>
      </c>
      <c r="VB53" s="603">
        <v>0</v>
      </c>
      <c r="VC53" s="603">
        <v>0</v>
      </c>
      <c r="VD53" s="603">
        <v>0</v>
      </c>
      <c r="VE53" s="603">
        <v>0</v>
      </c>
      <c r="VF53" s="603">
        <v>0</v>
      </c>
      <c r="VG53" s="603">
        <v>0</v>
      </c>
      <c r="VH53" s="603">
        <v>0</v>
      </c>
      <c r="VI53" s="603">
        <v>0</v>
      </c>
      <c r="VJ53" s="603">
        <v>0</v>
      </c>
      <c r="VK53" s="603">
        <v>0</v>
      </c>
      <c r="VL53" s="603">
        <v>0</v>
      </c>
      <c r="VM53" s="603">
        <v>0</v>
      </c>
      <c r="VN53" s="603">
        <v>1489825.23</v>
      </c>
      <c r="VO53" s="603">
        <v>0</v>
      </c>
      <c r="VP53" s="603">
        <v>0</v>
      </c>
      <c r="VQ53" s="603">
        <v>0</v>
      </c>
      <c r="VR53" s="603">
        <v>0</v>
      </c>
      <c r="VS53" s="603">
        <v>0</v>
      </c>
      <c r="VT53" s="603">
        <v>0</v>
      </c>
      <c r="VU53" s="603">
        <v>0</v>
      </c>
      <c r="VV53" s="603">
        <v>0</v>
      </c>
      <c r="VW53" s="603">
        <v>0</v>
      </c>
      <c r="VX53" s="603">
        <v>0</v>
      </c>
      <c r="VY53" s="603">
        <v>0</v>
      </c>
      <c r="VZ53" s="603">
        <v>0</v>
      </c>
      <c r="WA53" s="603">
        <v>0</v>
      </c>
      <c r="WB53" s="603">
        <v>0</v>
      </c>
      <c r="WC53" s="603">
        <v>0</v>
      </c>
      <c r="WD53" s="603">
        <v>0</v>
      </c>
      <c r="WE53" s="603">
        <v>0</v>
      </c>
      <c r="WF53" s="603">
        <v>0</v>
      </c>
      <c r="WG53" s="603">
        <v>0</v>
      </c>
      <c r="WH53" s="603">
        <v>0</v>
      </c>
      <c r="WI53" s="603">
        <v>964885</v>
      </c>
      <c r="WJ53" s="603">
        <v>0</v>
      </c>
      <c r="WK53" s="603">
        <v>0</v>
      </c>
      <c r="WL53" s="603">
        <v>0</v>
      </c>
      <c r="WM53" s="603">
        <v>0</v>
      </c>
      <c r="WN53" s="603">
        <v>0</v>
      </c>
      <c r="WO53" s="603">
        <v>0</v>
      </c>
      <c r="WP53" s="603">
        <v>0</v>
      </c>
      <c r="WQ53" s="603">
        <v>0</v>
      </c>
      <c r="WR53" s="603">
        <v>0</v>
      </c>
      <c r="WS53" s="603">
        <v>0</v>
      </c>
      <c r="WT53" s="603">
        <v>0</v>
      </c>
      <c r="WU53" s="603">
        <v>0</v>
      </c>
      <c r="WV53" s="603">
        <v>0</v>
      </c>
      <c r="WW53" s="603">
        <v>36152114.689999998</v>
      </c>
      <c r="WX53" s="603">
        <v>0</v>
      </c>
      <c r="WY53" s="603">
        <v>0</v>
      </c>
      <c r="WZ53" s="603">
        <v>0</v>
      </c>
      <c r="XA53" s="603">
        <v>0</v>
      </c>
      <c r="XB53" s="603">
        <v>0</v>
      </c>
      <c r="XC53" s="603">
        <v>0</v>
      </c>
      <c r="XD53" s="603">
        <v>0</v>
      </c>
      <c r="XE53" s="603">
        <v>14990220.539999999</v>
      </c>
      <c r="XF53" s="603">
        <v>0</v>
      </c>
      <c r="XG53" s="603">
        <v>0</v>
      </c>
      <c r="XH53" s="603">
        <v>0</v>
      </c>
      <c r="XI53" s="603">
        <v>0</v>
      </c>
      <c r="XJ53" s="603">
        <v>0</v>
      </c>
      <c r="XK53" s="603">
        <v>0</v>
      </c>
      <c r="XL53" s="603">
        <v>0</v>
      </c>
      <c r="XM53" s="603">
        <v>0</v>
      </c>
      <c r="XN53" s="603">
        <v>0</v>
      </c>
      <c r="XO53" s="603">
        <v>0</v>
      </c>
      <c r="XP53" s="603">
        <v>0</v>
      </c>
      <c r="XQ53" s="603">
        <v>0</v>
      </c>
      <c r="XR53" s="603">
        <v>0</v>
      </c>
      <c r="XS53" s="603">
        <v>0</v>
      </c>
      <c r="XT53" s="603">
        <v>0</v>
      </c>
      <c r="XU53" s="603">
        <v>0</v>
      </c>
      <c r="XV53" s="603">
        <v>0</v>
      </c>
      <c r="XW53" s="603">
        <v>0</v>
      </c>
      <c r="XX53" s="603">
        <v>0</v>
      </c>
      <c r="XY53" s="603">
        <v>0</v>
      </c>
      <c r="XZ53" s="603">
        <v>0</v>
      </c>
      <c r="YA53" s="603">
        <v>0</v>
      </c>
      <c r="YB53" s="603">
        <v>0</v>
      </c>
      <c r="YC53" s="603">
        <v>0</v>
      </c>
      <c r="YD53" s="603">
        <v>0</v>
      </c>
      <c r="YE53" s="603">
        <v>0</v>
      </c>
      <c r="YF53" s="603">
        <v>0</v>
      </c>
      <c r="YG53" s="603">
        <v>0</v>
      </c>
      <c r="YH53" s="603">
        <v>0</v>
      </c>
      <c r="YI53" s="603">
        <v>0</v>
      </c>
      <c r="YJ53" s="603">
        <v>0</v>
      </c>
      <c r="YK53" s="603">
        <v>0</v>
      </c>
      <c r="YL53" s="603">
        <v>0</v>
      </c>
      <c r="YM53" s="603">
        <v>0</v>
      </c>
      <c r="YN53" s="603">
        <v>0</v>
      </c>
      <c r="YO53" s="603">
        <v>0</v>
      </c>
      <c r="YP53" s="603">
        <v>0</v>
      </c>
      <c r="YQ53" s="603">
        <v>0</v>
      </c>
      <c r="YR53" s="603">
        <v>0</v>
      </c>
      <c r="YS53" s="603">
        <v>0</v>
      </c>
      <c r="YT53" s="603">
        <v>0</v>
      </c>
      <c r="YU53" s="603">
        <v>0</v>
      </c>
      <c r="YV53" s="603">
        <v>0</v>
      </c>
      <c r="YW53" s="603">
        <v>0</v>
      </c>
      <c r="YX53" s="603">
        <v>0</v>
      </c>
      <c r="YY53" s="603">
        <v>0</v>
      </c>
      <c r="YZ53" s="603">
        <v>0</v>
      </c>
      <c r="ZA53" s="603">
        <v>0</v>
      </c>
      <c r="ZB53" s="603">
        <v>0</v>
      </c>
      <c r="ZC53" s="603">
        <v>0</v>
      </c>
      <c r="ZD53" s="603">
        <v>0</v>
      </c>
      <c r="ZE53" s="603">
        <v>227500</v>
      </c>
      <c r="ZF53" s="603">
        <v>0</v>
      </c>
      <c r="ZG53" s="603">
        <v>0</v>
      </c>
      <c r="ZH53" s="603">
        <v>0</v>
      </c>
      <c r="ZI53" s="603">
        <v>0</v>
      </c>
      <c r="ZJ53" s="603">
        <v>0</v>
      </c>
      <c r="ZK53" s="603">
        <v>0</v>
      </c>
      <c r="ZL53" s="603">
        <v>0</v>
      </c>
      <c r="ZM53" s="603">
        <v>0</v>
      </c>
      <c r="ZN53" s="603">
        <v>0</v>
      </c>
      <c r="ZO53" s="603">
        <v>0</v>
      </c>
      <c r="ZP53" s="603">
        <v>0</v>
      </c>
      <c r="ZQ53" s="603">
        <v>0</v>
      </c>
      <c r="ZR53" s="603">
        <v>0</v>
      </c>
      <c r="ZS53" s="603">
        <v>0</v>
      </c>
      <c r="ZT53" s="603">
        <v>0</v>
      </c>
      <c r="ZU53" s="603">
        <v>0</v>
      </c>
      <c r="ZV53" s="603">
        <v>0</v>
      </c>
      <c r="ZW53" s="603">
        <v>0</v>
      </c>
      <c r="ZX53" s="603">
        <v>0</v>
      </c>
      <c r="ZY53" s="603">
        <v>0</v>
      </c>
      <c r="ZZ53" s="603">
        <v>0</v>
      </c>
      <c r="AAA53" s="603">
        <v>0</v>
      </c>
      <c r="AAB53" s="603">
        <v>0</v>
      </c>
      <c r="AAC53" s="603">
        <v>0</v>
      </c>
      <c r="AAD53" s="603">
        <v>0</v>
      </c>
      <c r="AAE53" s="603">
        <v>0</v>
      </c>
      <c r="AAF53" s="603">
        <v>0</v>
      </c>
      <c r="AAG53" s="603">
        <v>0</v>
      </c>
      <c r="AAH53" s="603">
        <v>0</v>
      </c>
      <c r="AAI53" s="603">
        <v>0</v>
      </c>
      <c r="AAJ53" s="603">
        <v>0</v>
      </c>
      <c r="AAK53" s="603">
        <v>0</v>
      </c>
      <c r="AAL53" s="603">
        <v>0</v>
      </c>
      <c r="AAM53" s="603">
        <v>0</v>
      </c>
      <c r="AAN53" s="603">
        <v>0</v>
      </c>
      <c r="AAO53" s="603">
        <v>0</v>
      </c>
      <c r="AAP53" s="603">
        <v>0</v>
      </c>
      <c r="AAQ53" s="603">
        <v>0</v>
      </c>
      <c r="AAR53" s="603">
        <v>0</v>
      </c>
      <c r="AAS53" s="603">
        <v>0</v>
      </c>
      <c r="AAT53" s="603">
        <v>0</v>
      </c>
      <c r="AAU53" s="603">
        <v>0</v>
      </c>
      <c r="AAV53" s="603">
        <v>0</v>
      </c>
      <c r="AAW53" s="603">
        <v>0</v>
      </c>
      <c r="AAX53" s="603">
        <v>0</v>
      </c>
      <c r="AAY53" s="603">
        <v>0</v>
      </c>
      <c r="AAZ53" s="603">
        <v>0</v>
      </c>
      <c r="ABA53" s="603">
        <v>0</v>
      </c>
      <c r="ABB53" s="603">
        <v>0</v>
      </c>
      <c r="ABC53" s="603">
        <v>0</v>
      </c>
      <c r="ABD53" s="603">
        <v>0</v>
      </c>
      <c r="ABE53" s="603">
        <v>0</v>
      </c>
      <c r="ABF53" s="603">
        <v>0</v>
      </c>
      <c r="ABG53" s="603">
        <v>0</v>
      </c>
      <c r="ABH53" s="603">
        <v>0</v>
      </c>
      <c r="ABI53" s="603">
        <v>0</v>
      </c>
      <c r="ABJ53" s="603">
        <v>0</v>
      </c>
      <c r="ABK53" s="603">
        <v>0</v>
      </c>
      <c r="ABL53" s="603">
        <v>0</v>
      </c>
      <c r="ABM53" s="603">
        <v>0</v>
      </c>
      <c r="ABN53" s="603">
        <v>0</v>
      </c>
      <c r="ABO53" s="603">
        <v>0</v>
      </c>
      <c r="ABP53" s="603">
        <v>0</v>
      </c>
      <c r="ABQ53" s="603">
        <v>0</v>
      </c>
      <c r="ABR53" s="603">
        <v>0</v>
      </c>
      <c r="ABS53" s="603">
        <v>0</v>
      </c>
      <c r="ABT53" s="603">
        <v>0</v>
      </c>
      <c r="ABU53" s="603">
        <v>0</v>
      </c>
      <c r="ABV53" s="603">
        <v>0</v>
      </c>
      <c r="ABW53" s="603">
        <v>0</v>
      </c>
      <c r="ABX53" s="603">
        <v>0</v>
      </c>
      <c r="ABY53" s="603">
        <v>0</v>
      </c>
      <c r="ABZ53" s="603">
        <v>0</v>
      </c>
      <c r="ACA53" s="603">
        <v>0</v>
      </c>
      <c r="ACB53" s="603">
        <v>0</v>
      </c>
      <c r="ACC53" s="603">
        <v>0</v>
      </c>
      <c r="ACD53" s="603">
        <v>0</v>
      </c>
      <c r="ACE53" s="603">
        <v>0</v>
      </c>
      <c r="ACF53" s="603">
        <v>0</v>
      </c>
      <c r="ACG53" s="603">
        <v>0</v>
      </c>
      <c r="ACH53" s="603">
        <v>0</v>
      </c>
      <c r="ACI53" s="603">
        <v>0</v>
      </c>
      <c r="ACJ53" s="603">
        <v>0</v>
      </c>
      <c r="ACK53" s="603">
        <v>0</v>
      </c>
      <c r="ACL53" s="603">
        <v>0</v>
      </c>
      <c r="ACM53" s="603">
        <v>0</v>
      </c>
      <c r="ACN53" s="603">
        <v>0</v>
      </c>
      <c r="ACO53" s="603">
        <v>0</v>
      </c>
      <c r="ACP53" s="603">
        <v>0</v>
      </c>
      <c r="ACQ53" s="603">
        <v>0</v>
      </c>
      <c r="ACR53" s="603">
        <v>0</v>
      </c>
      <c r="ACS53" s="603">
        <v>0</v>
      </c>
      <c r="ACT53" s="603">
        <v>0</v>
      </c>
      <c r="ACU53" s="603">
        <v>0</v>
      </c>
      <c r="ACV53" s="603">
        <v>0</v>
      </c>
      <c r="ACW53" s="603">
        <v>0</v>
      </c>
      <c r="ACX53" s="603">
        <v>0</v>
      </c>
      <c r="ACY53" s="603">
        <v>0</v>
      </c>
      <c r="ACZ53" s="603">
        <v>0</v>
      </c>
      <c r="ADA53" s="603">
        <v>0</v>
      </c>
      <c r="ADB53" s="603">
        <v>0</v>
      </c>
      <c r="ADC53" s="603">
        <v>0</v>
      </c>
      <c r="ADD53" s="603">
        <v>0</v>
      </c>
      <c r="ADE53" s="603">
        <v>0</v>
      </c>
      <c r="ADF53" s="603">
        <v>0</v>
      </c>
      <c r="ADG53" s="603">
        <v>0</v>
      </c>
      <c r="ADH53" s="603">
        <v>0</v>
      </c>
      <c r="ADI53" s="603">
        <v>1619256.72</v>
      </c>
      <c r="ADJ53" s="603">
        <v>0</v>
      </c>
      <c r="ADK53" s="603">
        <v>0</v>
      </c>
      <c r="ADL53" s="603">
        <v>0</v>
      </c>
      <c r="ADM53" s="603">
        <v>0</v>
      </c>
      <c r="ADN53" s="603">
        <v>0</v>
      </c>
      <c r="ADO53" s="603">
        <v>0</v>
      </c>
      <c r="ADP53" s="603">
        <v>0</v>
      </c>
      <c r="ADQ53" s="603">
        <v>0</v>
      </c>
      <c r="ADR53" s="603">
        <v>0</v>
      </c>
      <c r="ADS53" s="603">
        <v>0</v>
      </c>
      <c r="ADT53" s="603">
        <v>0</v>
      </c>
      <c r="ADU53" s="603">
        <v>0</v>
      </c>
      <c r="ADV53" s="603">
        <v>0</v>
      </c>
      <c r="ADW53" s="603">
        <v>0</v>
      </c>
      <c r="ADX53" s="603">
        <v>0</v>
      </c>
      <c r="ADY53" s="603">
        <v>0</v>
      </c>
      <c r="ADZ53" s="603">
        <v>0</v>
      </c>
      <c r="AEA53" s="603">
        <v>7304886.5</v>
      </c>
      <c r="AEB53" s="603">
        <v>0</v>
      </c>
      <c r="AEC53" s="603">
        <v>0</v>
      </c>
      <c r="AED53" s="603">
        <v>0</v>
      </c>
      <c r="AEE53" s="603">
        <v>0</v>
      </c>
      <c r="AEF53" s="603">
        <v>0</v>
      </c>
      <c r="AEG53" s="603">
        <v>0</v>
      </c>
      <c r="AEH53" s="603">
        <v>0</v>
      </c>
      <c r="AEI53" s="603">
        <v>0</v>
      </c>
      <c r="AEJ53" s="603">
        <v>0</v>
      </c>
      <c r="AEK53" s="603">
        <v>0</v>
      </c>
      <c r="AEL53" s="603">
        <v>0</v>
      </c>
      <c r="AEM53" s="603">
        <v>0</v>
      </c>
      <c r="AEN53" s="603">
        <v>0</v>
      </c>
      <c r="AEO53" s="603">
        <v>0</v>
      </c>
      <c r="AEP53" s="603">
        <v>0</v>
      </c>
      <c r="AEQ53" s="603">
        <v>0</v>
      </c>
      <c r="AER53" s="603">
        <v>0</v>
      </c>
      <c r="AES53" s="603">
        <v>0</v>
      </c>
      <c r="AET53" s="603">
        <v>0</v>
      </c>
      <c r="AEU53" s="603">
        <v>10172006.859999999</v>
      </c>
      <c r="AEV53" s="603">
        <v>0</v>
      </c>
      <c r="AEW53" s="603">
        <v>0</v>
      </c>
      <c r="AEX53" s="603">
        <v>0</v>
      </c>
      <c r="AEY53" s="603">
        <v>0</v>
      </c>
      <c r="AEZ53" s="603">
        <v>0</v>
      </c>
      <c r="AFA53" s="603">
        <v>0</v>
      </c>
      <c r="AFB53" s="603">
        <v>0</v>
      </c>
      <c r="AFC53" s="603">
        <v>0</v>
      </c>
      <c r="AFD53" s="603">
        <v>0</v>
      </c>
      <c r="AFE53" s="603">
        <v>0</v>
      </c>
      <c r="AFF53" s="603">
        <v>0</v>
      </c>
      <c r="AFG53" s="603">
        <v>0</v>
      </c>
      <c r="AFH53" s="603">
        <v>0</v>
      </c>
      <c r="AFI53" s="603">
        <v>0</v>
      </c>
      <c r="AFJ53" s="603">
        <v>0</v>
      </c>
      <c r="AFK53" s="603">
        <v>0</v>
      </c>
      <c r="AFL53" s="603">
        <v>0</v>
      </c>
      <c r="AFM53" s="603">
        <v>0</v>
      </c>
      <c r="AFN53" s="603">
        <v>0</v>
      </c>
      <c r="AFO53" s="603">
        <v>0</v>
      </c>
      <c r="AFP53" s="603">
        <v>0</v>
      </c>
      <c r="AFQ53" s="603">
        <v>0</v>
      </c>
      <c r="AFR53" s="603">
        <v>0</v>
      </c>
      <c r="AFS53" s="603">
        <v>1135728</v>
      </c>
      <c r="AFT53" s="603">
        <v>0</v>
      </c>
      <c r="AFU53" s="603">
        <v>452102.95</v>
      </c>
      <c r="AFV53" s="603">
        <v>501489.28</v>
      </c>
      <c r="AFW53" s="603">
        <v>489857.09</v>
      </c>
      <c r="AFX53" s="603">
        <v>76375</v>
      </c>
      <c r="AFY53" s="603">
        <v>0</v>
      </c>
      <c r="AFZ53" s="603">
        <v>534010</v>
      </c>
      <c r="AGA53" s="603">
        <v>0</v>
      </c>
      <c r="AGB53" s="603">
        <v>0</v>
      </c>
      <c r="AGC53" s="603">
        <v>0</v>
      </c>
      <c r="AGD53" s="603">
        <v>3258337.1</v>
      </c>
      <c r="AGE53" s="603">
        <v>0</v>
      </c>
      <c r="AGF53" s="603">
        <v>0</v>
      </c>
      <c r="AGG53" s="603">
        <v>0</v>
      </c>
      <c r="AGH53" s="603">
        <v>0</v>
      </c>
      <c r="AGI53" s="603">
        <v>0</v>
      </c>
      <c r="AGJ53" s="603">
        <v>0</v>
      </c>
      <c r="AGK53" s="603">
        <v>0</v>
      </c>
      <c r="AGL53" s="603">
        <v>0</v>
      </c>
      <c r="AGM53" s="603">
        <v>0</v>
      </c>
      <c r="AGN53" s="603">
        <v>0</v>
      </c>
      <c r="AGO53" s="603">
        <v>0</v>
      </c>
      <c r="AGP53" s="603">
        <v>0</v>
      </c>
      <c r="AGQ53" s="603">
        <v>0</v>
      </c>
      <c r="AGR53" s="603">
        <v>0</v>
      </c>
      <c r="AGS53" s="603">
        <v>0</v>
      </c>
      <c r="AGT53" s="603">
        <v>0</v>
      </c>
      <c r="AGU53" s="603">
        <v>0</v>
      </c>
      <c r="AGV53" s="603">
        <v>0</v>
      </c>
      <c r="AGW53" s="603">
        <v>0</v>
      </c>
      <c r="AGX53" s="603">
        <v>0</v>
      </c>
      <c r="AGY53" s="603">
        <v>0</v>
      </c>
      <c r="AGZ53" s="603">
        <v>0</v>
      </c>
      <c r="AHA53" s="603">
        <v>0</v>
      </c>
      <c r="AHB53" s="603">
        <v>0</v>
      </c>
      <c r="AHC53" s="603">
        <v>0</v>
      </c>
      <c r="AHD53" s="603">
        <v>0</v>
      </c>
      <c r="AHE53" s="603">
        <v>0</v>
      </c>
      <c r="AHF53" s="603">
        <v>0</v>
      </c>
      <c r="AHG53" s="603">
        <v>0</v>
      </c>
      <c r="AHH53" s="603">
        <v>0</v>
      </c>
      <c r="AHI53" s="603">
        <v>0</v>
      </c>
      <c r="AHJ53" s="603">
        <v>0</v>
      </c>
      <c r="AHK53" s="603">
        <v>0</v>
      </c>
      <c r="AHL53" s="603">
        <v>0</v>
      </c>
      <c r="AHM53" s="603">
        <v>0</v>
      </c>
      <c r="AHN53" s="603">
        <v>0</v>
      </c>
      <c r="AHO53" s="603">
        <v>0</v>
      </c>
      <c r="AHP53" s="603">
        <v>0</v>
      </c>
      <c r="AHQ53" s="603">
        <v>0</v>
      </c>
      <c r="AHR53" s="603">
        <v>0</v>
      </c>
      <c r="AHS53" s="603">
        <v>0</v>
      </c>
      <c r="AHT53" s="603">
        <v>0</v>
      </c>
      <c r="AHU53" s="603">
        <v>0</v>
      </c>
      <c r="AHV53" s="603">
        <v>0</v>
      </c>
      <c r="AHW53" s="603">
        <f t="shared" si="78"/>
        <v>154062349.52000001</v>
      </c>
    </row>
    <row r="54" spans="2:911" x14ac:dyDescent="0.6">
      <c r="B54" s="260" t="s">
        <v>6022</v>
      </c>
      <c r="C54" s="260" t="s">
        <v>6384</v>
      </c>
      <c r="D54" s="603">
        <v>0</v>
      </c>
      <c r="E54" s="603">
        <v>0</v>
      </c>
      <c r="F54" s="603">
        <v>0</v>
      </c>
      <c r="G54" s="603">
        <v>0</v>
      </c>
      <c r="H54" s="603">
        <v>0</v>
      </c>
      <c r="I54" s="603">
        <v>0</v>
      </c>
      <c r="J54" s="603">
        <v>0</v>
      </c>
      <c r="K54" s="603">
        <v>0</v>
      </c>
      <c r="L54" s="603">
        <v>0</v>
      </c>
      <c r="M54" s="603">
        <v>0</v>
      </c>
      <c r="N54" s="603">
        <v>0</v>
      </c>
      <c r="O54" s="603">
        <v>0</v>
      </c>
      <c r="P54" s="603">
        <v>0</v>
      </c>
      <c r="Q54" s="603">
        <v>0</v>
      </c>
      <c r="R54" s="603">
        <v>0</v>
      </c>
      <c r="S54" s="603">
        <v>0</v>
      </c>
      <c r="T54" s="603">
        <v>0</v>
      </c>
      <c r="U54" s="603">
        <v>0</v>
      </c>
      <c r="V54" s="603">
        <v>0</v>
      </c>
      <c r="W54" s="603">
        <v>152405</v>
      </c>
      <c r="X54" s="603">
        <v>0</v>
      </c>
      <c r="Y54" s="603">
        <v>0</v>
      </c>
      <c r="Z54" s="603">
        <v>0</v>
      </c>
      <c r="AA54" s="603">
        <v>0</v>
      </c>
      <c r="AB54" s="603">
        <v>0</v>
      </c>
      <c r="AC54" s="603">
        <v>0</v>
      </c>
      <c r="AD54" s="603">
        <v>0</v>
      </c>
      <c r="AE54" s="603">
        <v>0</v>
      </c>
      <c r="AF54" s="603">
        <v>0</v>
      </c>
      <c r="AG54" s="603">
        <v>0</v>
      </c>
      <c r="AH54" s="603">
        <v>0</v>
      </c>
      <c r="AI54" s="603">
        <v>0</v>
      </c>
      <c r="AJ54" s="603">
        <v>0</v>
      </c>
      <c r="AK54" s="603">
        <v>0</v>
      </c>
      <c r="AL54" s="603">
        <v>0</v>
      </c>
      <c r="AM54" s="603">
        <v>0</v>
      </c>
      <c r="AN54" s="603">
        <v>0</v>
      </c>
      <c r="AO54" s="603">
        <v>0</v>
      </c>
      <c r="AP54" s="603">
        <v>0</v>
      </c>
      <c r="AQ54" s="603">
        <v>0</v>
      </c>
      <c r="AR54" s="603">
        <v>0</v>
      </c>
      <c r="AS54" s="603">
        <v>0</v>
      </c>
      <c r="AT54" s="603">
        <v>0</v>
      </c>
      <c r="AU54" s="603">
        <v>0</v>
      </c>
      <c r="AV54" s="603">
        <v>0</v>
      </c>
      <c r="AW54" s="603">
        <v>0</v>
      </c>
      <c r="AX54" s="603">
        <v>0</v>
      </c>
      <c r="AY54" s="603">
        <v>0</v>
      </c>
      <c r="AZ54" s="603">
        <v>0</v>
      </c>
      <c r="BA54" s="603">
        <v>0</v>
      </c>
      <c r="BB54" s="603">
        <v>0</v>
      </c>
      <c r="BC54" s="603">
        <v>0</v>
      </c>
      <c r="BD54" s="603">
        <v>0</v>
      </c>
      <c r="BE54" s="603">
        <v>0</v>
      </c>
      <c r="BF54" s="603">
        <v>0</v>
      </c>
      <c r="BG54" s="603">
        <v>0</v>
      </c>
      <c r="BH54" s="603">
        <v>0</v>
      </c>
      <c r="BI54" s="603">
        <v>0</v>
      </c>
      <c r="BJ54" s="603">
        <v>0</v>
      </c>
      <c r="BK54" s="603">
        <v>0</v>
      </c>
      <c r="BL54" s="603">
        <v>0</v>
      </c>
      <c r="BM54" s="603">
        <v>0</v>
      </c>
      <c r="BN54" s="603">
        <v>0</v>
      </c>
      <c r="BO54" s="603">
        <v>0</v>
      </c>
      <c r="BP54" s="603">
        <v>0</v>
      </c>
      <c r="BQ54" s="603">
        <v>0</v>
      </c>
      <c r="BR54" s="603">
        <v>0</v>
      </c>
      <c r="BS54" s="603">
        <v>0</v>
      </c>
      <c r="BT54" s="603">
        <v>0</v>
      </c>
      <c r="BU54" s="603">
        <v>0</v>
      </c>
      <c r="BV54" s="603">
        <v>0</v>
      </c>
      <c r="BW54" s="603">
        <v>0</v>
      </c>
      <c r="BX54" s="603">
        <v>0</v>
      </c>
      <c r="BY54" s="603">
        <v>0</v>
      </c>
      <c r="BZ54" s="603">
        <v>0</v>
      </c>
      <c r="CA54" s="603">
        <v>0</v>
      </c>
      <c r="CB54" s="603">
        <v>0</v>
      </c>
      <c r="CC54" s="603">
        <v>0</v>
      </c>
      <c r="CD54" s="603">
        <v>0</v>
      </c>
      <c r="CE54" s="603">
        <v>0</v>
      </c>
      <c r="CF54" s="603">
        <v>0</v>
      </c>
      <c r="CG54" s="603">
        <v>0</v>
      </c>
      <c r="CH54" s="603">
        <v>0</v>
      </c>
      <c r="CI54" s="603">
        <v>0</v>
      </c>
      <c r="CJ54" s="603">
        <v>0</v>
      </c>
      <c r="CK54" s="603">
        <v>0</v>
      </c>
      <c r="CL54" s="603">
        <v>0</v>
      </c>
      <c r="CM54" s="603">
        <v>0</v>
      </c>
      <c r="CN54" s="603">
        <v>0</v>
      </c>
      <c r="CO54" s="603">
        <v>0</v>
      </c>
      <c r="CP54" s="603">
        <v>0</v>
      </c>
      <c r="CQ54" s="603">
        <v>0</v>
      </c>
      <c r="CR54" s="603">
        <v>0</v>
      </c>
      <c r="CS54" s="603">
        <v>0</v>
      </c>
      <c r="CT54" s="603">
        <v>0</v>
      </c>
      <c r="CU54" s="603">
        <v>0</v>
      </c>
      <c r="CV54" s="603">
        <v>0</v>
      </c>
      <c r="CW54" s="603">
        <v>0</v>
      </c>
      <c r="CX54" s="603">
        <v>0</v>
      </c>
      <c r="CY54" s="603">
        <v>0</v>
      </c>
      <c r="CZ54" s="603">
        <v>0</v>
      </c>
      <c r="DA54" s="603">
        <v>0</v>
      </c>
      <c r="DB54" s="603">
        <v>0</v>
      </c>
      <c r="DC54" s="603">
        <v>4000</v>
      </c>
      <c r="DD54" s="603">
        <v>0</v>
      </c>
      <c r="DE54" s="603">
        <v>0</v>
      </c>
      <c r="DF54" s="603">
        <v>0</v>
      </c>
      <c r="DG54" s="603">
        <v>0</v>
      </c>
      <c r="DH54" s="603">
        <v>0</v>
      </c>
      <c r="DI54" s="603">
        <v>0</v>
      </c>
      <c r="DJ54" s="603">
        <v>0</v>
      </c>
      <c r="DK54" s="603">
        <v>0</v>
      </c>
      <c r="DL54" s="603">
        <v>0</v>
      </c>
      <c r="DM54" s="603">
        <v>0</v>
      </c>
      <c r="DN54" s="603">
        <v>0</v>
      </c>
      <c r="DO54" s="603">
        <v>0</v>
      </c>
      <c r="DP54" s="603">
        <v>0</v>
      </c>
      <c r="DQ54" s="603">
        <v>0</v>
      </c>
      <c r="DR54" s="603">
        <v>0</v>
      </c>
      <c r="DS54" s="603">
        <v>0</v>
      </c>
      <c r="DT54" s="603">
        <v>0</v>
      </c>
      <c r="DU54" s="603">
        <v>0</v>
      </c>
      <c r="DV54" s="603">
        <v>0</v>
      </c>
      <c r="DW54" s="603">
        <v>0</v>
      </c>
      <c r="DX54" s="603">
        <v>0</v>
      </c>
      <c r="DY54" s="603">
        <v>0</v>
      </c>
      <c r="DZ54" s="603">
        <v>0</v>
      </c>
      <c r="EA54" s="603">
        <v>0</v>
      </c>
      <c r="EB54" s="603">
        <v>0</v>
      </c>
      <c r="EC54" s="603">
        <v>0</v>
      </c>
      <c r="ED54" s="603">
        <v>0</v>
      </c>
      <c r="EE54" s="603">
        <v>0</v>
      </c>
      <c r="EF54" s="603">
        <v>0</v>
      </c>
      <c r="EG54" s="603">
        <v>0</v>
      </c>
      <c r="EH54" s="603">
        <v>0</v>
      </c>
      <c r="EI54" s="603">
        <v>0</v>
      </c>
      <c r="EJ54" s="603">
        <v>0</v>
      </c>
      <c r="EK54" s="603">
        <v>0</v>
      </c>
      <c r="EL54" s="603">
        <v>0</v>
      </c>
      <c r="EM54" s="603">
        <v>0</v>
      </c>
      <c r="EN54" s="603">
        <v>0</v>
      </c>
      <c r="EO54" s="603">
        <v>0</v>
      </c>
      <c r="EP54" s="603">
        <v>0</v>
      </c>
      <c r="EQ54" s="603">
        <v>0</v>
      </c>
      <c r="ER54" s="603">
        <v>0</v>
      </c>
      <c r="ES54" s="603">
        <v>0</v>
      </c>
      <c r="ET54" s="603">
        <v>0</v>
      </c>
      <c r="EU54" s="603">
        <v>0</v>
      </c>
      <c r="EV54" s="603">
        <v>0</v>
      </c>
      <c r="EW54" s="603">
        <v>0</v>
      </c>
      <c r="EX54" s="603">
        <v>0</v>
      </c>
      <c r="EY54" s="603">
        <v>0</v>
      </c>
      <c r="EZ54" s="603">
        <v>0</v>
      </c>
      <c r="FA54" s="603">
        <v>0</v>
      </c>
      <c r="FB54" s="603">
        <v>0</v>
      </c>
      <c r="FC54" s="603">
        <v>0</v>
      </c>
      <c r="FD54" s="603">
        <v>0</v>
      </c>
      <c r="FE54" s="603">
        <v>0</v>
      </c>
      <c r="FF54" s="603">
        <v>0</v>
      </c>
      <c r="FG54" s="603">
        <v>0</v>
      </c>
      <c r="FH54" s="603">
        <v>0</v>
      </c>
      <c r="FI54" s="603">
        <v>0</v>
      </c>
      <c r="FJ54" s="603">
        <v>0</v>
      </c>
      <c r="FK54" s="603">
        <v>0</v>
      </c>
      <c r="FL54" s="603">
        <v>0</v>
      </c>
      <c r="FM54" s="603">
        <v>0</v>
      </c>
      <c r="FN54" s="603">
        <v>140052.10999999999</v>
      </c>
      <c r="FO54" s="603">
        <v>0</v>
      </c>
      <c r="FP54" s="603">
        <v>0</v>
      </c>
      <c r="FQ54" s="603">
        <v>0</v>
      </c>
      <c r="FR54" s="603">
        <v>0</v>
      </c>
      <c r="FS54" s="603">
        <v>0</v>
      </c>
      <c r="FT54" s="603">
        <v>0</v>
      </c>
      <c r="FU54" s="603">
        <v>0</v>
      </c>
      <c r="FV54" s="603">
        <v>0</v>
      </c>
      <c r="FW54" s="603">
        <v>0</v>
      </c>
      <c r="FX54" s="603">
        <v>0</v>
      </c>
      <c r="FY54" s="603">
        <v>0</v>
      </c>
      <c r="FZ54" s="603">
        <v>0</v>
      </c>
      <c r="GA54" s="603">
        <v>0</v>
      </c>
      <c r="GB54" s="603">
        <v>0</v>
      </c>
      <c r="GC54" s="603">
        <v>0</v>
      </c>
      <c r="GD54" s="603">
        <v>0</v>
      </c>
      <c r="GE54" s="603">
        <v>0</v>
      </c>
      <c r="GF54" s="603">
        <v>0</v>
      </c>
      <c r="GG54" s="603">
        <v>0</v>
      </c>
      <c r="GH54" s="603">
        <v>0</v>
      </c>
      <c r="GI54" s="603">
        <v>0</v>
      </c>
      <c r="GJ54" s="603">
        <v>0</v>
      </c>
      <c r="GK54" s="603">
        <v>0</v>
      </c>
      <c r="GL54" s="603">
        <v>0</v>
      </c>
      <c r="GM54" s="603">
        <v>0</v>
      </c>
      <c r="GN54" s="603">
        <v>0</v>
      </c>
      <c r="GO54" s="603">
        <v>0</v>
      </c>
      <c r="GP54" s="603">
        <v>0</v>
      </c>
      <c r="GQ54" s="603">
        <v>0</v>
      </c>
      <c r="GR54" s="603">
        <v>0</v>
      </c>
      <c r="GS54" s="603">
        <v>0</v>
      </c>
      <c r="GT54" s="603">
        <v>0</v>
      </c>
      <c r="GU54" s="603">
        <v>0</v>
      </c>
      <c r="GV54" s="603">
        <v>0</v>
      </c>
      <c r="GW54" s="603">
        <v>0</v>
      </c>
      <c r="GX54" s="603">
        <v>0</v>
      </c>
      <c r="GY54" s="603">
        <v>0</v>
      </c>
      <c r="GZ54" s="603">
        <v>0</v>
      </c>
      <c r="HA54" s="603">
        <v>0</v>
      </c>
      <c r="HB54" s="603">
        <v>0</v>
      </c>
      <c r="HC54" s="603">
        <v>0</v>
      </c>
      <c r="HD54" s="603">
        <v>37000</v>
      </c>
      <c r="HE54" s="603">
        <v>0</v>
      </c>
      <c r="HF54" s="603">
        <v>0</v>
      </c>
      <c r="HG54" s="603">
        <v>0</v>
      </c>
      <c r="HH54" s="603">
        <v>0</v>
      </c>
      <c r="HI54" s="603">
        <v>0</v>
      </c>
      <c r="HJ54" s="603">
        <v>0</v>
      </c>
      <c r="HK54" s="603">
        <v>0</v>
      </c>
      <c r="HL54" s="603">
        <v>0</v>
      </c>
      <c r="HM54" s="603">
        <v>0</v>
      </c>
      <c r="HN54" s="603">
        <v>0</v>
      </c>
      <c r="HO54" s="603">
        <v>0</v>
      </c>
      <c r="HP54" s="603">
        <v>0</v>
      </c>
      <c r="HQ54" s="603">
        <v>0</v>
      </c>
      <c r="HR54" s="603">
        <v>0</v>
      </c>
      <c r="HS54" s="603">
        <v>0</v>
      </c>
      <c r="HT54" s="603">
        <v>0</v>
      </c>
      <c r="HU54" s="603">
        <v>0</v>
      </c>
      <c r="HV54" s="603">
        <v>0</v>
      </c>
      <c r="HW54" s="603">
        <v>0</v>
      </c>
      <c r="HX54" s="603">
        <v>41002</v>
      </c>
      <c r="HY54" s="603">
        <v>0</v>
      </c>
      <c r="HZ54" s="603">
        <v>0</v>
      </c>
      <c r="IA54" s="603">
        <v>0</v>
      </c>
      <c r="IB54" s="603">
        <v>0</v>
      </c>
      <c r="IC54" s="603">
        <v>0</v>
      </c>
      <c r="ID54" s="603">
        <v>0</v>
      </c>
      <c r="IE54" s="603">
        <v>0</v>
      </c>
      <c r="IF54" s="603">
        <v>0</v>
      </c>
      <c r="IG54" s="603">
        <v>0</v>
      </c>
      <c r="IH54" s="603">
        <v>0</v>
      </c>
      <c r="II54" s="603">
        <v>0</v>
      </c>
      <c r="IJ54" s="603">
        <v>0</v>
      </c>
      <c r="IK54" s="603">
        <v>0</v>
      </c>
      <c r="IL54" s="603">
        <v>0</v>
      </c>
      <c r="IM54" s="603">
        <v>0</v>
      </c>
      <c r="IN54" s="603">
        <v>0</v>
      </c>
      <c r="IO54" s="603">
        <v>0</v>
      </c>
      <c r="IP54" s="603">
        <v>0</v>
      </c>
      <c r="IQ54" s="603">
        <v>0</v>
      </c>
      <c r="IR54" s="603">
        <v>0</v>
      </c>
      <c r="IS54" s="603">
        <v>0</v>
      </c>
      <c r="IT54" s="603">
        <v>0</v>
      </c>
      <c r="IU54" s="603">
        <v>0</v>
      </c>
      <c r="IV54" s="603">
        <v>0</v>
      </c>
      <c r="IW54" s="603">
        <v>0</v>
      </c>
      <c r="IX54" s="603">
        <v>0</v>
      </c>
      <c r="IY54" s="603">
        <v>0</v>
      </c>
      <c r="IZ54" s="603">
        <v>0</v>
      </c>
      <c r="JA54" s="603">
        <v>0</v>
      </c>
      <c r="JB54" s="603">
        <v>0</v>
      </c>
      <c r="JC54" s="603">
        <v>0</v>
      </c>
      <c r="JD54" s="603">
        <v>0</v>
      </c>
      <c r="JE54" s="603">
        <v>0</v>
      </c>
      <c r="JF54" s="603">
        <v>0</v>
      </c>
      <c r="JG54" s="603">
        <v>0</v>
      </c>
      <c r="JH54" s="603">
        <v>0</v>
      </c>
      <c r="JI54" s="603">
        <v>0</v>
      </c>
      <c r="JJ54" s="603">
        <v>0</v>
      </c>
      <c r="JK54" s="603">
        <v>0</v>
      </c>
      <c r="JL54" s="603">
        <v>0</v>
      </c>
      <c r="JM54" s="603">
        <v>6596671.4699999997</v>
      </c>
      <c r="JN54" s="603">
        <v>0</v>
      </c>
      <c r="JO54" s="603">
        <v>0</v>
      </c>
      <c r="JP54" s="603">
        <v>0</v>
      </c>
      <c r="JQ54" s="603">
        <v>0</v>
      </c>
      <c r="JR54" s="603">
        <v>0</v>
      </c>
      <c r="JS54" s="603">
        <v>0</v>
      </c>
      <c r="JT54" s="603">
        <v>0</v>
      </c>
      <c r="JU54" s="603">
        <v>0</v>
      </c>
      <c r="JV54" s="603">
        <v>0</v>
      </c>
      <c r="JW54" s="603">
        <v>0</v>
      </c>
      <c r="JX54" s="603">
        <v>0</v>
      </c>
      <c r="JY54" s="603">
        <v>0</v>
      </c>
      <c r="JZ54" s="603">
        <v>0</v>
      </c>
      <c r="KA54" s="603">
        <v>0</v>
      </c>
      <c r="KB54" s="603">
        <v>0</v>
      </c>
      <c r="KC54" s="603">
        <v>0</v>
      </c>
      <c r="KD54" s="603">
        <v>0</v>
      </c>
      <c r="KE54" s="603">
        <v>0</v>
      </c>
      <c r="KF54" s="603">
        <v>0</v>
      </c>
      <c r="KG54" s="603">
        <v>0</v>
      </c>
      <c r="KH54" s="603">
        <v>0</v>
      </c>
      <c r="KI54" s="603">
        <v>0</v>
      </c>
      <c r="KJ54" s="603">
        <v>0</v>
      </c>
      <c r="KK54" s="603">
        <v>0</v>
      </c>
      <c r="KL54" s="603">
        <v>0</v>
      </c>
      <c r="KM54" s="603">
        <v>0</v>
      </c>
      <c r="KN54" s="603">
        <v>0</v>
      </c>
      <c r="KO54" s="603">
        <v>0</v>
      </c>
      <c r="KP54" s="603">
        <v>0</v>
      </c>
      <c r="KQ54" s="603">
        <v>0</v>
      </c>
      <c r="KR54" s="603">
        <v>0</v>
      </c>
      <c r="KS54" s="603">
        <v>0</v>
      </c>
      <c r="KT54" s="603">
        <v>0</v>
      </c>
      <c r="KU54" s="603">
        <v>0</v>
      </c>
      <c r="KV54" s="603">
        <v>0</v>
      </c>
      <c r="KW54" s="603">
        <v>0</v>
      </c>
      <c r="KX54" s="603">
        <v>0</v>
      </c>
      <c r="KY54" s="603">
        <v>0</v>
      </c>
      <c r="KZ54" s="603">
        <v>0</v>
      </c>
      <c r="LA54" s="603">
        <v>0</v>
      </c>
      <c r="LB54" s="603">
        <v>0</v>
      </c>
      <c r="LC54" s="603">
        <v>0</v>
      </c>
      <c r="LD54" s="603">
        <v>0</v>
      </c>
      <c r="LE54" s="603">
        <v>0</v>
      </c>
      <c r="LF54" s="603">
        <v>0</v>
      </c>
      <c r="LG54" s="603">
        <v>0</v>
      </c>
      <c r="LH54" s="603">
        <v>0</v>
      </c>
      <c r="LI54" s="603">
        <v>0</v>
      </c>
      <c r="LJ54" s="603">
        <v>0</v>
      </c>
      <c r="LK54" s="603">
        <v>0</v>
      </c>
      <c r="LL54" s="603">
        <v>0</v>
      </c>
      <c r="LM54" s="603">
        <v>0</v>
      </c>
      <c r="LN54" s="603">
        <v>0</v>
      </c>
      <c r="LO54" s="603">
        <v>0</v>
      </c>
      <c r="LP54" s="603">
        <v>0</v>
      </c>
      <c r="LQ54" s="603">
        <v>0</v>
      </c>
      <c r="LR54" s="603">
        <v>0</v>
      </c>
      <c r="LS54" s="603">
        <v>0</v>
      </c>
      <c r="LT54" s="603">
        <v>0</v>
      </c>
      <c r="LU54" s="603">
        <v>0</v>
      </c>
      <c r="LV54" s="603">
        <v>0</v>
      </c>
      <c r="LW54" s="603">
        <v>0</v>
      </c>
      <c r="LX54" s="603">
        <v>0</v>
      </c>
      <c r="LY54" s="603">
        <v>0</v>
      </c>
      <c r="LZ54" s="603">
        <v>0</v>
      </c>
      <c r="MA54" s="603">
        <v>0</v>
      </c>
      <c r="MB54" s="603">
        <v>0</v>
      </c>
      <c r="MC54" s="603">
        <v>0</v>
      </c>
      <c r="MD54" s="603">
        <v>0</v>
      </c>
      <c r="ME54" s="603">
        <v>0</v>
      </c>
      <c r="MF54" s="603">
        <v>0</v>
      </c>
      <c r="MG54" s="603">
        <v>0</v>
      </c>
      <c r="MH54" s="603">
        <v>0</v>
      </c>
      <c r="MI54" s="603">
        <v>0</v>
      </c>
      <c r="MJ54" s="603">
        <v>0</v>
      </c>
      <c r="MK54" s="603">
        <v>0</v>
      </c>
      <c r="ML54" s="603">
        <v>0</v>
      </c>
      <c r="MM54" s="603">
        <v>0</v>
      </c>
      <c r="MN54" s="603">
        <v>0</v>
      </c>
      <c r="MO54" s="603">
        <v>0</v>
      </c>
      <c r="MP54" s="603">
        <v>0</v>
      </c>
      <c r="MQ54" s="603">
        <v>0</v>
      </c>
      <c r="MR54" s="603">
        <v>0</v>
      </c>
      <c r="MS54" s="603">
        <v>0</v>
      </c>
      <c r="MT54" s="603">
        <v>0</v>
      </c>
      <c r="MU54" s="603">
        <v>0</v>
      </c>
      <c r="MV54" s="603">
        <v>0</v>
      </c>
      <c r="MW54" s="603">
        <v>0</v>
      </c>
      <c r="MX54" s="603">
        <v>0</v>
      </c>
      <c r="MY54" s="603">
        <v>0</v>
      </c>
      <c r="MZ54" s="603">
        <v>0</v>
      </c>
      <c r="NA54" s="603">
        <v>0</v>
      </c>
      <c r="NB54" s="603">
        <v>0</v>
      </c>
      <c r="NC54" s="603">
        <v>0</v>
      </c>
      <c r="ND54" s="603">
        <v>0</v>
      </c>
      <c r="NE54" s="603">
        <v>0</v>
      </c>
      <c r="NF54" s="603">
        <v>0</v>
      </c>
      <c r="NG54" s="603">
        <v>0</v>
      </c>
      <c r="NH54" s="603">
        <v>0</v>
      </c>
      <c r="NI54" s="603">
        <v>0</v>
      </c>
      <c r="NJ54" s="603">
        <v>0</v>
      </c>
      <c r="NK54" s="603">
        <v>0</v>
      </c>
      <c r="NL54" s="603">
        <v>0</v>
      </c>
      <c r="NM54" s="603">
        <v>0</v>
      </c>
      <c r="NN54" s="603">
        <v>0</v>
      </c>
      <c r="NO54" s="603">
        <v>0</v>
      </c>
      <c r="NP54" s="603">
        <v>0</v>
      </c>
      <c r="NQ54" s="603">
        <v>0</v>
      </c>
      <c r="NR54" s="603">
        <v>0</v>
      </c>
      <c r="NS54" s="603">
        <v>0</v>
      </c>
      <c r="NT54" s="603">
        <v>0</v>
      </c>
      <c r="NU54" s="603">
        <v>0</v>
      </c>
      <c r="NV54" s="603">
        <v>0</v>
      </c>
      <c r="NW54" s="603">
        <v>0</v>
      </c>
      <c r="NX54" s="603">
        <v>0</v>
      </c>
      <c r="NY54" s="603">
        <v>0</v>
      </c>
      <c r="NZ54" s="603">
        <v>119834</v>
      </c>
      <c r="OA54" s="603">
        <v>0</v>
      </c>
      <c r="OB54" s="603">
        <v>0</v>
      </c>
      <c r="OC54" s="603">
        <v>0</v>
      </c>
      <c r="OD54" s="603">
        <v>0</v>
      </c>
      <c r="OE54" s="603">
        <v>0</v>
      </c>
      <c r="OF54" s="603">
        <v>0</v>
      </c>
      <c r="OG54" s="603">
        <v>0</v>
      </c>
      <c r="OH54" s="603">
        <v>0</v>
      </c>
      <c r="OI54" s="603">
        <v>0</v>
      </c>
      <c r="OJ54" s="603">
        <v>0</v>
      </c>
      <c r="OK54" s="603">
        <v>0</v>
      </c>
      <c r="OL54" s="603">
        <v>0</v>
      </c>
      <c r="OM54" s="603">
        <v>0</v>
      </c>
      <c r="ON54" s="603">
        <v>0</v>
      </c>
      <c r="OO54" s="603">
        <v>0</v>
      </c>
      <c r="OP54" s="603">
        <v>0</v>
      </c>
      <c r="OQ54" s="603">
        <v>0</v>
      </c>
      <c r="OR54" s="603">
        <v>0</v>
      </c>
      <c r="OS54" s="603">
        <v>0</v>
      </c>
      <c r="OT54" s="603">
        <v>0</v>
      </c>
      <c r="OU54" s="603">
        <v>0</v>
      </c>
      <c r="OV54" s="603">
        <v>0</v>
      </c>
      <c r="OW54" s="603">
        <v>0</v>
      </c>
      <c r="OX54" s="603">
        <v>0</v>
      </c>
      <c r="OY54" s="603">
        <v>0</v>
      </c>
      <c r="OZ54" s="603">
        <v>0</v>
      </c>
      <c r="PA54" s="603">
        <v>0</v>
      </c>
      <c r="PB54" s="603">
        <v>0</v>
      </c>
      <c r="PC54" s="603">
        <v>0</v>
      </c>
      <c r="PD54" s="603">
        <v>0</v>
      </c>
      <c r="PE54" s="603">
        <v>0</v>
      </c>
      <c r="PF54" s="603">
        <v>0</v>
      </c>
      <c r="PG54" s="603">
        <v>0</v>
      </c>
      <c r="PH54" s="603">
        <v>0</v>
      </c>
      <c r="PI54" s="603">
        <v>0</v>
      </c>
      <c r="PJ54" s="603">
        <v>0</v>
      </c>
      <c r="PK54" s="603">
        <v>0</v>
      </c>
      <c r="PL54" s="603">
        <v>0</v>
      </c>
      <c r="PM54" s="603">
        <v>0</v>
      </c>
      <c r="PN54" s="603">
        <v>0</v>
      </c>
      <c r="PO54" s="603">
        <v>0</v>
      </c>
      <c r="PP54" s="603">
        <v>0</v>
      </c>
      <c r="PQ54" s="603">
        <v>0</v>
      </c>
      <c r="PR54" s="603">
        <v>0</v>
      </c>
      <c r="PS54" s="603">
        <v>0</v>
      </c>
      <c r="PT54" s="603">
        <v>0</v>
      </c>
      <c r="PU54" s="603">
        <v>0</v>
      </c>
      <c r="PV54" s="603">
        <v>771632.16</v>
      </c>
      <c r="PW54" s="603">
        <v>0</v>
      </c>
      <c r="PX54" s="603">
        <v>1102086.22</v>
      </c>
      <c r="PY54" s="603">
        <v>0</v>
      </c>
      <c r="PZ54" s="603">
        <v>0</v>
      </c>
      <c r="QA54" s="603">
        <v>0</v>
      </c>
      <c r="QB54" s="603">
        <v>0</v>
      </c>
      <c r="QC54" s="603">
        <v>0</v>
      </c>
      <c r="QD54" s="603">
        <v>0</v>
      </c>
      <c r="QE54" s="603">
        <v>0</v>
      </c>
      <c r="QF54" s="603">
        <v>0</v>
      </c>
      <c r="QG54" s="603">
        <v>0</v>
      </c>
      <c r="QH54" s="603">
        <v>0</v>
      </c>
      <c r="QI54" s="603">
        <v>0</v>
      </c>
      <c r="QJ54" s="603">
        <v>0</v>
      </c>
      <c r="QK54" s="603">
        <v>0</v>
      </c>
      <c r="QL54" s="603">
        <v>0</v>
      </c>
      <c r="QM54" s="603">
        <v>0</v>
      </c>
      <c r="QN54" s="603">
        <v>0</v>
      </c>
      <c r="QO54" s="603">
        <v>0</v>
      </c>
      <c r="QP54" s="603">
        <v>0</v>
      </c>
      <c r="QQ54" s="603">
        <v>0</v>
      </c>
      <c r="QR54" s="603">
        <v>0</v>
      </c>
      <c r="QS54" s="603">
        <v>0</v>
      </c>
      <c r="QT54" s="603">
        <v>0</v>
      </c>
      <c r="QU54" s="603">
        <v>0</v>
      </c>
      <c r="QV54" s="603">
        <v>0</v>
      </c>
      <c r="QW54" s="603">
        <v>0</v>
      </c>
      <c r="QX54" s="603">
        <v>0</v>
      </c>
      <c r="QY54" s="603">
        <v>0</v>
      </c>
      <c r="QZ54" s="603">
        <v>19034575.34</v>
      </c>
      <c r="RA54" s="603">
        <v>0</v>
      </c>
      <c r="RB54" s="603">
        <v>0</v>
      </c>
      <c r="RC54" s="603">
        <v>0</v>
      </c>
      <c r="RD54" s="603">
        <v>0</v>
      </c>
      <c r="RE54" s="603">
        <v>0</v>
      </c>
      <c r="RF54" s="603">
        <v>0</v>
      </c>
      <c r="RG54" s="603">
        <v>0</v>
      </c>
      <c r="RH54" s="603">
        <v>0</v>
      </c>
      <c r="RI54" s="603">
        <v>0</v>
      </c>
      <c r="RJ54" s="603">
        <v>0</v>
      </c>
      <c r="RK54" s="603">
        <v>0</v>
      </c>
      <c r="RL54" s="603">
        <v>0</v>
      </c>
      <c r="RM54" s="603">
        <v>0</v>
      </c>
      <c r="RN54" s="603">
        <v>0</v>
      </c>
      <c r="RO54" s="603">
        <v>0</v>
      </c>
      <c r="RP54" s="603">
        <v>0</v>
      </c>
      <c r="RQ54" s="603">
        <v>0</v>
      </c>
      <c r="RR54" s="603">
        <v>0</v>
      </c>
      <c r="RS54" s="603">
        <v>0</v>
      </c>
      <c r="RT54" s="603">
        <v>0</v>
      </c>
      <c r="RU54" s="603">
        <v>0</v>
      </c>
      <c r="RV54" s="603">
        <v>0</v>
      </c>
      <c r="RW54" s="603">
        <v>0</v>
      </c>
      <c r="RX54" s="603">
        <v>0</v>
      </c>
      <c r="RY54" s="603">
        <v>0</v>
      </c>
      <c r="RZ54" s="603">
        <v>0</v>
      </c>
      <c r="SA54" s="603">
        <v>0</v>
      </c>
      <c r="SB54" s="603">
        <v>0</v>
      </c>
      <c r="SC54" s="603">
        <v>0</v>
      </c>
      <c r="SD54" s="603">
        <v>0</v>
      </c>
      <c r="SE54" s="603">
        <v>0</v>
      </c>
      <c r="SF54" s="603">
        <v>0</v>
      </c>
      <c r="SG54" s="603">
        <v>0</v>
      </c>
      <c r="SH54" s="603">
        <v>0</v>
      </c>
      <c r="SI54" s="603">
        <v>0</v>
      </c>
      <c r="SJ54" s="603">
        <v>0</v>
      </c>
      <c r="SK54" s="603">
        <v>0</v>
      </c>
      <c r="SL54" s="603">
        <v>0</v>
      </c>
      <c r="SM54" s="603">
        <v>0</v>
      </c>
      <c r="SN54" s="603">
        <v>0</v>
      </c>
      <c r="SO54" s="603">
        <v>0</v>
      </c>
      <c r="SP54" s="603">
        <v>0</v>
      </c>
      <c r="SQ54" s="603">
        <v>0</v>
      </c>
      <c r="SR54" s="603">
        <v>0</v>
      </c>
      <c r="SS54" s="603">
        <v>0</v>
      </c>
      <c r="ST54" s="603">
        <v>0</v>
      </c>
      <c r="SU54" s="603">
        <v>0</v>
      </c>
      <c r="SV54" s="603">
        <v>0</v>
      </c>
      <c r="SW54" s="603">
        <v>0</v>
      </c>
      <c r="SX54" s="603">
        <v>0</v>
      </c>
      <c r="SY54" s="603">
        <v>0</v>
      </c>
      <c r="SZ54" s="603">
        <v>0</v>
      </c>
      <c r="TA54" s="603">
        <v>0</v>
      </c>
      <c r="TB54" s="603">
        <v>0</v>
      </c>
      <c r="TC54" s="603">
        <v>0</v>
      </c>
      <c r="TD54" s="603">
        <v>0</v>
      </c>
      <c r="TE54" s="603">
        <v>0</v>
      </c>
      <c r="TF54" s="603">
        <v>0</v>
      </c>
      <c r="TG54" s="603">
        <v>0</v>
      </c>
      <c r="TH54" s="603">
        <v>0</v>
      </c>
      <c r="TI54" s="603">
        <v>0</v>
      </c>
      <c r="TJ54" s="603">
        <v>0</v>
      </c>
      <c r="TK54" s="603">
        <v>0</v>
      </c>
      <c r="TL54" s="603">
        <v>0</v>
      </c>
      <c r="TM54" s="603">
        <v>0</v>
      </c>
      <c r="TN54" s="603">
        <v>0</v>
      </c>
      <c r="TO54" s="603">
        <v>0</v>
      </c>
      <c r="TP54" s="603">
        <v>0</v>
      </c>
      <c r="TQ54" s="603">
        <v>0</v>
      </c>
      <c r="TR54" s="603">
        <v>0</v>
      </c>
      <c r="TS54" s="603">
        <v>0</v>
      </c>
      <c r="TT54" s="603">
        <v>0</v>
      </c>
      <c r="TU54" s="603">
        <v>0</v>
      </c>
      <c r="TV54" s="603">
        <v>0</v>
      </c>
      <c r="TW54" s="603">
        <v>0</v>
      </c>
      <c r="TX54" s="603">
        <v>0</v>
      </c>
      <c r="TY54" s="603">
        <v>0</v>
      </c>
      <c r="TZ54" s="603">
        <v>0</v>
      </c>
      <c r="UA54" s="603">
        <v>89892</v>
      </c>
      <c r="UB54" s="603">
        <v>0</v>
      </c>
      <c r="UC54" s="603">
        <v>0</v>
      </c>
      <c r="UD54" s="603">
        <v>0</v>
      </c>
      <c r="UE54" s="603">
        <v>0</v>
      </c>
      <c r="UF54" s="603">
        <v>0</v>
      </c>
      <c r="UG54" s="603">
        <v>0</v>
      </c>
      <c r="UH54" s="603">
        <v>0</v>
      </c>
      <c r="UI54" s="603">
        <v>0</v>
      </c>
      <c r="UJ54" s="603">
        <v>0</v>
      </c>
      <c r="UK54" s="603">
        <v>0</v>
      </c>
      <c r="UL54" s="603">
        <v>0</v>
      </c>
      <c r="UM54" s="603">
        <v>0</v>
      </c>
      <c r="UN54" s="603">
        <v>0</v>
      </c>
      <c r="UO54" s="603">
        <v>0</v>
      </c>
      <c r="UP54" s="603">
        <v>0</v>
      </c>
      <c r="UQ54" s="603">
        <v>0</v>
      </c>
      <c r="UR54" s="603">
        <v>0</v>
      </c>
      <c r="US54" s="603">
        <v>0</v>
      </c>
      <c r="UT54" s="603">
        <v>0</v>
      </c>
      <c r="UU54" s="603">
        <v>0</v>
      </c>
      <c r="UV54" s="603">
        <v>0</v>
      </c>
      <c r="UW54" s="603">
        <v>0</v>
      </c>
      <c r="UX54" s="603">
        <v>0</v>
      </c>
      <c r="UY54" s="603">
        <v>0</v>
      </c>
      <c r="UZ54" s="603">
        <v>0</v>
      </c>
      <c r="VA54" s="603">
        <v>0</v>
      </c>
      <c r="VB54" s="603">
        <v>0</v>
      </c>
      <c r="VC54" s="603">
        <v>0</v>
      </c>
      <c r="VD54" s="603">
        <v>0</v>
      </c>
      <c r="VE54" s="603">
        <v>0</v>
      </c>
      <c r="VF54" s="603">
        <v>0</v>
      </c>
      <c r="VG54" s="603">
        <v>0</v>
      </c>
      <c r="VH54" s="603">
        <v>0</v>
      </c>
      <c r="VI54" s="603">
        <v>0</v>
      </c>
      <c r="VJ54" s="603">
        <v>0</v>
      </c>
      <c r="VK54" s="603">
        <v>0</v>
      </c>
      <c r="VL54" s="603">
        <v>0</v>
      </c>
      <c r="VM54" s="603">
        <v>0</v>
      </c>
      <c r="VN54" s="603">
        <v>0</v>
      </c>
      <c r="VO54" s="603">
        <v>0</v>
      </c>
      <c r="VP54" s="603">
        <v>0</v>
      </c>
      <c r="VQ54" s="603">
        <v>0</v>
      </c>
      <c r="VR54" s="603">
        <v>0</v>
      </c>
      <c r="VS54" s="603">
        <v>0</v>
      </c>
      <c r="VT54" s="603">
        <v>0</v>
      </c>
      <c r="VU54" s="603">
        <v>0</v>
      </c>
      <c r="VV54" s="603">
        <v>0</v>
      </c>
      <c r="VW54" s="603">
        <v>0</v>
      </c>
      <c r="VX54" s="603">
        <v>0</v>
      </c>
      <c r="VY54" s="603">
        <v>0</v>
      </c>
      <c r="VZ54" s="603">
        <v>0</v>
      </c>
      <c r="WA54" s="603">
        <v>0</v>
      </c>
      <c r="WB54" s="603">
        <v>0</v>
      </c>
      <c r="WC54" s="603">
        <v>0</v>
      </c>
      <c r="WD54" s="603">
        <v>0</v>
      </c>
      <c r="WE54" s="603">
        <v>0</v>
      </c>
      <c r="WF54" s="603">
        <v>0</v>
      </c>
      <c r="WG54" s="603">
        <v>0</v>
      </c>
      <c r="WH54" s="603">
        <v>0</v>
      </c>
      <c r="WI54" s="603">
        <v>0</v>
      </c>
      <c r="WJ54" s="603">
        <v>0</v>
      </c>
      <c r="WK54" s="603">
        <v>0</v>
      </c>
      <c r="WL54" s="603">
        <v>0</v>
      </c>
      <c r="WM54" s="603">
        <v>0</v>
      </c>
      <c r="WN54" s="603">
        <v>0</v>
      </c>
      <c r="WO54" s="603">
        <v>0</v>
      </c>
      <c r="WP54" s="603">
        <v>0</v>
      </c>
      <c r="WQ54" s="603">
        <v>0</v>
      </c>
      <c r="WR54" s="603">
        <v>0</v>
      </c>
      <c r="WS54" s="603">
        <v>0</v>
      </c>
      <c r="WT54" s="603">
        <v>0</v>
      </c>
      <c r="WU54" s="603">
        <v>0</v>
      </c>
      <c r="WV54" s="603">
        <v>0</v>
      </c>
      <c r="WW54" s="603">
        <v>0</v>
      </c>
      <c r="WX54" s="603">
        <v>0</v>
      </c>
      <c r="WY54" s="603">
        <v>0</v>
      </c>
      <c r="WZ54" s="603">
        <v>0</v>
      </c>
      <c r="XA54" s="603">
        <v>0</v>
      </c>
      <c r="XB54" s="603">
        <v>0</v>
      </c>
      <c r="XC54" s="603">
        <v>0</v>
      </c>
      <c r="XD54" s="603">
        <v>0</v>
      </c>
      <c r="XE54" s="603">
        <v>0</v>
      </c>
      <c r="XF54" s="603">
        <v>0</v>
      </c>
      <c r="XG54" s="603">
        <v>0</v>
      </c>
      <c r="XH54" s="603">
        <v>0</v>
      </c>
      <c r="XI54" s="603">
        <v>0</v>
      </c>
      <c r="XJ54" s="603">
        <v>0</v>
      </c>
      <c r="XK54" s="603">
        <v>0</v>
      </c>
      <c r="XL54" s="603">
        <v>0</v>
      </c>
      <c r="XM54" s="603">
        <v>0</v>
      </c>
      <c r="XN54" s="603">
        <v>0</v>
      </c>
      <c r="XO54" s="603">
        <v>0</v>
      </c>
      <c r="XP54" s="603">
        <v>0</v>
      </c>
      <c r="XQ54" s="603">
        <v>0</v>
      </c>
      <c r="XR54" s="603">
        <v>0</v>
      </c>
      <c r="XS54" s="603">
        <v>0</v>
      </c>
      <c r="XT54" s="603">
        <v>0</v>
      </c>
      <c r="XU54" s="603">
        <v>0</v>
      </c>
      <c r="XV54" s="603">
        <v>0</v>
      </c>
      <c r="XW54" s="603">
        <v>0</v>
      </c>
      <c r="XX54" s="603">
        <v>0</v>
      </c>
      <c r="XY54" s="603">
        <v>0</v>
      </c>
      <c r="XZ54" s="603">
        <v>0</v>
      </c>
      <c r="YA54" s="603">
        <v>0</v>
      </c>
      <c r="YB54" s="603">
        <v>0</v>
      </c>
      <c r="YC54" s="603">
        <v>0</v>
      </c>
      <c r="YD54" s="603">
        <v>0</v>
      </c>
      <c r="YE54" s="603">
        <v>0</v>
      </c>
      <c r="YF54" s="603">
        <v>0</v>
      </c>
      <c r="YG54" s="603">
        <v>0</v>
      </c>
      <c r="YH54" s="603">
        <v>0</v>
      </c>
      <c r="YI54" s="603">
        <v>0</v>
      </c>
      <c r="YJ54" s="603">
        <v>0</v>
      </c>
      <c r="YK54" s="603">
        <v>0</v>
      </c>
      <c r="YL54" s="603">
        <v>0</v>
      </c>
      <c r="YM54" s="603">
        <v>0</v>
      </c>
      <c r="YN54" s="603">
        <v>0</v>
      </c>
      <c r="YO54" s="603">
        <v>0</v>
      </c>
      <c r="YP54" s="603">
        <v>0</v>
      </c>
      <c r="YQ54" s="603">
        <v>0</v>
      </c>
      <c r="YR54" s="603">
        <v>0</v>
      </c>
      <c r="YS54" s="603">
        <v>0</v>
      </c>
      <c r="YT54" s="603">
        <v>0</v>
      </c>
      <c r="YU54" s="603">
        <v>0</v>
      </c>
      <c r="YV54" s="603">
        <v>0</v>
      </c>
      <c r="YW54" s="603">
        <v>0</v>
      </c>
      <c r="YX54" s="603">
        <v>0</v>
      </c>
      <c r="YY54" s="603">
        <v>0</v>
      </c>
      <c r="YZ54" s="603">
        <v>0</v>
      </c>
      <c r="ZA54" s="603">
        <v>0</v>
      </c>
      <c r="ZB54" s="603">
        <v>0</v>
      </c>
      <c r="ZC54" s="603">
        <v>0</v>
      </c>
      <c r="ZD54" s="603">
        <v>0</v>
      </c>
      <c r="ZE54" s="603">
        <v>3001562.69</v>
      </c>
      <c r="ZF54" s="603">
        <v>0</v>
      </c>
      <c r="ZG54" s="603">
        <v>0</v>
      </c>
      <c r="ZH54" s="603">
        <v>0</v>
      </c>
      <c r="ZI54" s="603">
        <v>0</v>
      </c>
      <c r="ZJ54" s="603">
        <v>0</v>
      </c>
      <c r="ZK54" s="603">
        <v>0</v>
      </c>
      <c r="ZL54" s="603">
        <v>0</v>
      </c>
      <c r="ZM54" s="603">
        <v>0</v>
      </c>
      <c r="ZN54" s="603">
        <v>0</v>
      </c>
      <c r="ZO54" s="603">
        <v>0</v>
      </c>
      <c r="ZP54" s="603">
        <v>0</v>
      </c>
      <c r="ZQ54" s="603">
        <v>0</v>
      </c>
      <c r="ZR54" s="603">
        <v>0</v>
      </c>
      <c r="ZS54" s="603">
        <v>0</v>
      </c>
      <c r="ZT54" s="603">
        <v>0</v>
      </c>
      <c r="ZU54" s="603">
        <v>0</v>
      </c>
      <c r="ZV54" s="603">
        <v>0</v>
      </c>
      <c r="ZW54" s="603">
        <v>0</v>
      </c>
      <c r="ZX54" s="603">
        <v>0</v>
      </c>
      <c r="ZY54" s="603">
        <v>0</v>
      </c>
      <c r="ZZ54" s="603">
        <v>0</v>
      </c>
      <c r="AAA54" s="603">
        <v>0</v>
      </c>
      <c r="AAB54" s="603">
        <v>0</v>
      </c>
      <c r="AAC54" s="603">
        <v>0</v>
      </c>
      <c r="AAD54" s="603">
        <v>0</v>
      </c>
      <c r="AAE54" s="603">
        <v>0</v>
      </c>
      <c r="AAF54" s="603">
        <v>0</v>
      </c>
      <c r="AAG54" s="603">
        <v>0</v>
      </c>
      <c r="AAH54" s="603">
        <v>0</v>
      </c>
      <c r="AAI54" s="603">
        <v>0</v>
      </c>
      <c r="AAJ54" s="603">
        <v>0</v>
      </c>
      <c r="AAK54" s="603">
        <v>0</v>
      </c>
      <c r="AAL54" s="603">
        <v>0</v>
      </c>
      <c r="AAM54" s="603">
        <v>0</v>
      </c>
      <c r="AAN54" s="603">
        <v>0</v>
      </c>
      <c r="AAO54" s="603">
        <v>0</v>
      </c>
      <c r="AAP54" s="603">
        <v>0</v>
      </c>
      <c r="AAQ54" s="603">
        <v>0</v>
      </c>
      <c r="AAR54" s="603">
        <v>0</v>
      </c>
      <c r="AAS54" s="603">
        <v>0</v>
      </c>
      <c r="AAT54" s="603">
        <v>0</v>
      </c>
      <c r="AAU54" s="603">
        <v>0</v>
      </c>
      <c r="AAV54" s="603">
        <v>0</v>
      </c>
      <c r="AAW54" s="603">
        <v>0</v>
      </c>
      <c r="AAX54" s="603">
        <v>0</v>
      </c>
      <c r="AAY54" s="603">
        <v>0</v>
      </c>
      <c r="AAZ54" s="603">
        <v>0</v>
      </c>
      <c r="ABA54" s="603">
        <v>0</v>
      </c>
      <c r="ABB54" s="603">
        <v>0</v>
      </c>
      <c r="ABC54" s="603">
        <v>0</v>
      </c>
      <c r="ABD54" s="603">
        <v>0</v>
      </c>
      <c r="ABE54" s="603">
        <v>0</v>
      </c>
      <c r="ABF54" s="603">
        <v>0</v>
      </c>
      <c r="ABG54" s="603">
        <v>0</v>
      </c>
      <c r="ABH54" s="603">
        <v>0</v>
      </c>
      <c r="ABI54" s="603">
        <v>0</v>
      </c>
      <c r="ABJ54" s="603">
        <v>0</v>
      </c>
      <c r="ABK54" s="603">
        <v>0</v>
      </c>
      <c r="ABL54" s="603">
        <v>0</v>
      </c>
      <c r="ABM54" s="603">
        <v>0</v>
      </c>
      <c r="ABN54" s="603">
        <v>0</v>
      </c>
      <c r="ABO54" s="603">
        <v>0</v>
      </c>
      <c r="ABP54" s="603">
        <v>0</v>
      </c>
      <c r="ABQ54" s="603">
        <v>0</v>
      </c>
      <c r="ABR54" s="603">
        <v>0</v>
      </c>
      <c r="ABS54" s="603">
        <v>0</v>
      </c>
      <c r="ABT54" s="603">
        <v>0</v>
      </c>
      <c r="ABU54" s="603">
        <v>0</v>
      </c>
      <c r="ABV54" s="603">
        <v>0</v>
      </c>
      <c r="ABW54" s="603">
        <v>0</v>
      </c>
      <c r="ABX54" s="603">
        <v>0</v>
      </c>
      <c r="ABY54" s="603">
        <v>0</v>
      </c>
      <c r="ABZ54" s="603">
        <v>0</v>
      </c>
      <c r="ACA54" s="603">
        <v>0</v>
      </c>
      <c r="ACB54" s="603">
        <v>0</v>
      </c>
      <c r="ACC54" s="603">
        <v>0</v>
      </c>
      <c r="ACD54" s="603">
        <v>0</v>
      </c>
      <c r="ACE54" s="603">
        <v>0</v>
      </c>
      <c r="ACF54" s="603">
        <v>0</v>
      </c>
      <c r="ACG54" s="603">
        <v>0</v>
      </c>
      <c r="ACH54" s="603">
        <v>0</v>
      </c>
      <c r="ACI54" s="603">
        <v>0</v>
      </c>
      <c r="ACJ54" s="603">
        <v>0</v>
      </c>
      <c r="ACK54" s="603">
        <v>0</v>
      </c>
      <c r="ACL54" s="603">
        <v>0</v>
      </c>
      <c r="ACM54" s="603">
        <v>0</v>
      </c>
      <c r="ACN54" s="603">
        <v>0</v>
      </c>
      <c r="ACO54" s="603">
        <v>0</v>
      </c>
      <c r="ACP54" s="603">
        <v>0</v>
      </c>
      <c r="ACQ54" s="603">
        <v>0</v>
      </c>
      <c r="ACR54" s="603">
        <v>0</v>
      </c>
      <c r="ACS54" s="603">
        <v>0</v>
      </c>
      <c r="ACT54" s="603">
        <v>0</v>
      </c>
      <c r="ACU54" s="603">
        <v>0</v>
      </c>
      <c r="ACV54" s="603">
        <v>0</v>
      </c>
      <c r="ACW54" s="603">
        <v>0</v>
      </c>
      <c r="ACX54" s="603">
        <v>0</v>
      </c>
      <c r="ACY54" s="603">
        <v>0</v>
      </c>
      <c r="ACZ54" s="603">
        <v>0</v>
      </c>
      <c r="ADA54" s="603">
        <v>0</v>
      </c>
      <c r="ADB54" s="603">
        <v>0</v>
      </c>
      <c r="ADC54" s="603">
        <v>0</v>
      </c>
      <c r="ADD54" s="603">
        <v>0</v>
      </c>
      <c r="ADE54" s="603">
        <v>0</v>
      </c>
      <c r="ADF54" s="603">
        <v>0</v>
      </c>
      <c r="ADG54" s="603">
        <v>0</v>
      </c>
      <c r="ADH54" s="603">
        <v>0</v>
      </c>
      <c r="ADI54" s="603">
        <v>109850</v>
      </c>
      <c r="ADJ54" s="603">
        <v>0</v>
      </c>
      <c r="ADK54" s="603">
        <v>0</v>
      </c>
      <c r="ADL54" s="603">
        <v>0</v>
      </c>
      <c r="ADM54" s="603">
        <v>0</v>
      </c>
      <c r="ADN54" s="603">
        <v>0</v>
      </c>
      <c r="ADO54" s="603">
        <v>0</v>
      </c>
      <c r="ADP54" s="603">
        <v>0</v>
      </c>
      <c r="ADQ54" s="603">
        <v>0</v>
      </c>
      <c r="ADR54" s="603">
        <v>0</v>
      </c>
      <c r="ADS54" s="603">
        <v>0</v>
      </c>
      <c r="ADT54" s="603">
        <v>0</v>
      </c>
      <c r="ADU54" s="603">
        <v>0</v>
      </c>
      <c r="ADV54" s="603">
        <v>0</v>
      </c>
      <c r="ADW54" s="603">
        <v>0</v>
      </c>
      <c r="ADX54" s="603">
        <v>0</v>
      </c>
      <c r="ADY54" s="603">
        <v>0</v>
      </c>
      <c r="ADZ54" s="603">
        <v>0</v>
      </c>
      <c r="AEA54" s="603">
        <v>8351598.0599999996</v>
      </c>
      <c r="AEB54" s="603">
        <v>0</v>
      </c>
      <c r="AEC54" s="603">
        <v>0</v>
      </c>
      <c r="AED54" s="603">
        <v>0</v>
      </c>
      <c r="AEE54" s="603">
        <v>0</v>
      </c>
      <c r="AEF54" s="603">
        <v>0</v>
      </c>
      <c r="AEG54" s="603">
        <v>0</v>
      </c>
      <c r="AEH54" s="603">
        <v>0</v>
      </c>
      <c r="AEI54" s="603">
        <v>0</v>
      </c>
      <c r="AEJ54" s="603">
        <v>0</v>
      </c>
      <c r="AEK54" s="603">
        <v>0</v>
      </c>
      <c r="AEL54" s="603">
        <v>0</v>
      </c>
      <c r="AEM54" s="603">
        <v>0</v>
      </c>
      <c r="AEN54" s="603">
        <v>0</v>
      </c>
      <c r="AEO54" s="603">
        <v>0</v>
      </c>
      <c r="AEP54" s="603">
        <v>0</v>
      </c>
      <c r="AEQ54" s="603">
        <v>0</v>
      </c>
      <c r="AER54" s="603">
        <v>0</v>
      </c>
      <c r="AES54" s="603">
        <v>0</v>
      </c>
      <c r="AET54" s="603">
        <v>0</v>
      </c>
      <c r="AEU54" s="603">
        <v>0</v>
      </c>
      <c r="AEV54" s="603">
        <v>0</v>
      </c>
      <c r="AEW54" s="603">
        <v>0</v>
      </c>
      <c r="AEX54" s="603">
        <v>0</v>
      </c>
      <c r="AEY54" s="603">
        <v>0</v>
      </c>
      <c r="AEZ54" s="603">
        <v>0</v>
      </c>
      <c r="AFA54" s="603">
        <v>0</v>
      </c>
      <c r="AFB54" s="603">
        <v>0</v>
      </c>
      <c r="AFC54" s="603">
        <v>0</v>
      </c>
      <c r="AFD54" s="603">
        <v>0</v>
      </c>
      <c r="AFE54" s="603">
        <v>0</v>
      </c>
      <c r="AFF54" s="603">
        <v>0</v>
      </c>
      <c r="AFG54" s="603">
        <v>0</v>
      </c>
      <c r="AFH54" s="603">
        <v>0</v>
      </c>
      <c r="AFI54" s="603">
        <v>0</v>
      </c>
      <c r="AFJ54" s="603">
        <v>0</v>
      </c>
      <c r="AFK54" s="603">
        <v>0</v>
      </c>
      <c r="AFL54" s="603">
        <v>0</v>
      </c>
      <c r="AFM54" s="603">
        <v>0</v>
      </c>
      <c r="AFN54" s="603">
        <v>0</v>
      </c>
      <c r="AFO54" s="603">
        <v>0</v>
      </c>
      <c r="AFP54" s="603">
        <v>0</v>
      </c>
      <c r="AFQ54" s="603">
        <v>0</v>
      </c>
      <c r="AFR54" s="603">
        <v>0</v>
      </c>
      <c r="AFS54" s="603">
        <v>0</v>
      </c>
      <c r="AFT54" s="603">
        <v>0</v>
      </c>
      <c r="AFU54" s="603">
        <v>0</v>
      </c>
      <c r="AFV54" s="603">
        <v>0</v>
      </c>
      <c r="AFW54" s="603">
        <v>0</v>
      </c>
      <c r="AFX54" s="603">
        <v>0</v>
      </c>
      <c r="AFY54" s="603">
        <v>0</v>
      </c>
      <c r="AFZ54" s="603">
        <v>0</v>
      </c>
      <c r="AGA54" s="603">
        <v>0</v>
      </c>
      <c r="AGB54" s="603">
        <v>0</v>
      </c>
      <c r="AGC54" s="603">
        <v>0</v>
      </c>
      <c r="AGD54" s="603">
        <v>0</v>
      </c>
      <c r="AGE54" s="603">
        <v>0</v>
      </c>
      <c r="AGF54" s="603">
        <v>0</v>
      </c>
      <c r="AGG54" s="603">
        <v>0</v>
      </c>
      <c r="AGH54" s="603">
        <v>0</v>
      </c>
      <c r="AGI54" s="603">
        <v>0</v>
      </c>
      <c r="AGJ54" s="603">
        <v>0</v>
      </c>
      <c r="AGK54" s="603">
        <v>0</v>
      </c>
      <c r="AGL54" s="603">
        <v>0</v>
      </c>
      <c r="AGM54" s="603">
        <v>0</v>
      </c>
      <c r="AGN54" s="603">
        <v>0</v>
      </c>
      <c r="AGO54" s="603">
        <v>0</v>
      </c>
      <c r="AGP54" s="603">
        <v>0</v>
      </c>
      <c r="AGQ54" s="603">
        <v>0</v>
      </c>
      <c r="AGR54" s="603">
        <v>0</v>
      </c>
      <c r="AGS54" s="603">
        <v>0</v>
      </c>
      <c r="AGT54" s="603">
        <v>0</v>
      </c>
      <c r="AGU54" s="603">
        <v>0</v>
      </c>
      <c r="AGV54" s="603">
        <v>0</v>
      </c>
      <c r="AGW54" s="603">
        <v>0</v>
      </c>
      <c r="AGX54" s="603">
        <v>0</v>
      </c>
      <c r="AGY54" s="603">
        <v>0</v>
      </c>
      <c r="AGZ54" s="603">
        <v>0</v>
      </c>
      <c r="AHA54" s="603">
        <v>0</v>
      </c>
      <c r="AHB54" s="603">
        <v>0</v>
      </c>
      <c r="AHC54" s="603">
        <v>0</v>
      </c>
      <c r="AHD54" s="603">
        <v>0</v>
      </c>
      <c r="AHE54" s="603">
        <v>0</v>
      </c>
      <c r="AHF54" s="603">
        <v>0</v>
      </c>
      <c r="AHG54" s="603">
        <v>0</v>
      </c>
      <c r="AHH54" s="603">
        <v>0</v>
      </c>
      <c r="AHI54" s="603">
        <v>0</v>
      </c>
      <c r="AHJ54" s="603">
        <v>0</v>
      </c>
      <c r="AHK54" s="603">
        <v>0</v>
      </c>
      <c r="AHL54" s="603">
        <v>0</v>
      </c>
      <c r="AHM54" s="603">
        <v>0</v>
      </c>
      <c r="AHN54" s="603">
        <v>0</v>
      </c>
      <c r="AHO54" s="603">
        <v>0</v>
      </c>
      <c r="AHP54" s="603">
        <v>0</v>
      </c>
      <c r="AHQ54" s="603">
        <v>0</v>
      </c>
      <c r="AHR54" s="603">
        <v>0</v>
      </c>
      <c r="AHS54" s="603">
        <v>0</v>
      </c>
      <c r="AHT54" s="603">
        <v>0</v>
      </c>
      <c r="AHU54" s="603">
        <v>0</v>
      </c>
      <c r="AHV54" s="603">
        <v>0</v>
      </c>
      <c r="AHW54" s="603">
        <f t="shared" si="78"/>
        <v>39552161.050000004</v>
      </c>
    </row>
    <row r="55" spans="2:911" x14ac:dyDescent="0.6">
      <c r="B55" s="260" t="s">
        <v>6023</v>
      </c>
      <c r="C55" s="260" t="s">
        <v>6024</v>
      </c>
      <c r="D55" s="603">
        <v>0</v>
      </c>
      <c r="E55" s="603">
        <v>0</v>
      </c>
      <c r="F55" s="603">
        <v>0</v>
      </c>
      <c r="G55" s="603">
        <v>0</v>
      </c>
      <c r="H55" s="603">
        <v>0</v>
      </c>
      <c r="I55" s="603">
        <v>0</v>
      </c>
      <c r="J55" s="603">
        <v>0</v>
      </c>
      <c r="K55" s="603">
        <v>0</v>
      </c>
      <c r="L55" s="603">
        <v>0</v>
      </c>
      <c r="M55" s="603">
        <v>0</v>
      </c>
      <c r="N55" s="603">
        <v>0</v>
      </c>
      <c r="O55" s="603">
        <v>0</v>
      </c>
      <c r="P55" s="603">
        <v>0</v>
      </c>
      <c r="Q55" s="603">
        <v>0</v>
      </c>
      <c r="R55" s="603">
        <v>0</v>
      </c>
      <c r="S55" s="603">
        <v>0</v>
      </c>
      <c r="T55" s="603">
        <v>0</v>
      </c>
      <c r="U55" s="603">
        <v>0</v>
      </c>
      <c r="V55" s="603">
        <v>0</v>
      </c>
      <c r="W55" s="603">
        <v>0</v>
      </c>
      <c r="X55" s="603">
        <v>0</v>
      </c>
      <c r="Y55" s="603">
        <v>0</v>
      </c>
      <c r="Z55" s="603">
        <v>0</v>
      </c>
      <c r="AA55" s="603">
        <v>0</v>
      </c>
      <c r="AB55" s="603">
        <v>0</v>
      </c>
      <c r="AC55" s="603">
        <v>0</v>
      </c>
      <c r="AD55" s="603">
        <v>0</v>
      </c>
      <c r="AE55" s="603">
        <v>0</v>
      </c>
      <c r="AF55" s="603">
        <v>0</v>
      </c>
      <c r="AG55" s="603">
        <v>0</v>
      </c>
      <c r="AH55" s="603">
        <v>0</v>
      </c>
      <c r="AI55" s="603">
        <v>0</v>
      </c>
      <c r="AJ55" s="603">
        <v>0</v>
      </c>
      <c r="AK55" s="603">
        <v>0</v>
      </c>
      <c r="AL55" s="603">
        <v>0</v>
      </c>
      <c r="AM55" s="603">
        <v>0</v>
      </c>
      <c r="AN55" s="603">
        <v>0</v>
      </c>
      <c r="AO55" s="603">
        <v>0</v>
      </c>
      <c r="AP55" s="603">
        <v>0</v>
      </c>
      <c r="AQ55" s="603">
        <v>0</v>
      </c>
      <c r="AR55" s="603">
        <v>0</v>
      </c>
      <c r="AS55" s="603">
        <v>0</v>
      </c>
      <c r="AT55" s="603">
        <v>0</v>
      </c>
      <c r="AU55" s="603">
        <v>0</v>
      </c>
      <c r="AV55" s="603">
        <v>0</v>
      </c>
      <c r="AW55" s="603">
        <v>0</v>
      </c>
      <c r="AX55" s="603">
        <v>0</v>
      </c>
      <c r="AY55" s="603">
        <v>0</v>
      </c>
      <c r="AZ55" s="603">
        <v>0</v>
      </c>
      <c r="BA55" s="603">
        <v>0</v>
      </c>
      <c r="BB55" s="603">
        <v>0</v>
      </c>
      <c r="BC55" s="603">
        <v>0</v>
      </c>
      <c r="BD55" s="603">
        <v>0</v>
      </c>
      <c r="BE55" s="603">
        <v>0</v>
      </c>
      <c r="BF55" s="603">
        <v>0</v>
      </c>
      <c r="BG55" s="603">
        <v>0</v>
      </c>
      <c r="BH55" s="603">
        <v>0</v>
      </c>
      <c r="BI55" s="603">
        <v>0</v>
      </c>
      <c r="BJ55" s="603">
        <v>0</v>
      </c>
      <c r="BK55" s="603">
        <v>0</v>
      </c>
      <c r="BL55" s="603">
        <v>0</v>
      </c>
      <c r="BM55" s="603">
        <v>0</v>
      </c>
      <c r="BN55" s="603">
        <v>0</v>
      </c>
      <c r="BO55" s="603">
        <v>0</v>
      </c>
      <c r="BP55" s="603">
        <v>0</v>
      </c>
      <c r="BQ55" s="603">
        <v>0</v>
      </c>
      <c r="BR55" s="603">
        <v>0</v>
      </c>
      <c r="BS55" s="603">
        <v>0</v>
      </c>
      <c r="BT55" s="603">
        <v>0</v>
      </c>
      <c r="BU55" s="603">
        <v>0</v>
      </c>
      <c r="BV55" s="603">
        <v>0</v>
      </c>
      <c r="BW55" s="603">
        <v>0</v>
      </c>
      <c r="BX55" s="603">
        <v>0</v>
      </c>
      <c r="BY55" s="603">
        <v>0</v>
      </c>
      <c r="BZ55" s="603">
        <v>0</v>
      </c>
      <c r="CA55" s="603">
        <v>0</v>
      </c>
      <c r="CB55" s="603">
        <v>0</v>
      </c>
      <c r="CC55" s="603">
        <v>0</v>
      </c>
      <c r="CD55" s="603">
        <v>0</v>
      </c>
      <c r="CE55" s="603">
        <v>0</v>
      </c>
      <c r="CF55" s="603">
        <v>0</v>
      </c>
      <c r="CG55" s="603">
        <v>0</v>
      </c>
      <c r="CH55" s="603">
        <v>0</v>
      </c>
      <c r="CI55" s="603">
        <v>0</v>
      </c>
      <c r="CJ55" s="603">
        <v>0</v>
      </c>
      <c r="CK55" s="603">
        <v>0</v>
      </c>
      <c r="CL55" s="603">
        <v>0</v>
      </c>
      <c r="CM55" s="603">
        <v>0</v>
      </c>
      <c r="CN55" s="603">
        <v>0</v>
      </c>
      <c r="CO55" s="603">
        <v>0</v>
      </c>
      <c r="CP55" s="603">
        <v>0</v>
      </c>
      <c r="CQ55" s="603">
        <v>0</v>
      </c>
      <c r="CR55" s="603">
        <v>0</v>
      </c>
      <c r="CS55" s="603">
        <v>0</v>
      </c>
      <c r="CT55" s="603">
        <v>0</v>
      </c>
      <c r="CU55" s="603">
        <v>0</v>
      </c>
      <c r="CV55" s="603">
        <v>0</v>
      </c>
      <c r="CW55" s="603">
        <v>0</v>
      </c>
      <c r="CX55" s="603">
        <v>0</v>
      </c>
      <c r="CY55" s="603">
        <v>0</v>
      </c>
      <c r="CZ55" s="603">
        <v>0</v>
      </c>
      <c r="DA55" s="603">
        <v>0</v>
      </c>
      <c r="DB55" s="603">
        <v>0</v>
      </c>
      <c r="DC55" s="603">
        <v>0</v>
      </c>
      <c r="DD55" s="603">
        <v>0</v>
      </c>
      <c r="DE55" s="603">
        <v>0</v>
      </c>
      <c r="DF55" s="603">
        <v>0</v>
      </c>
      <c r="DG55" s="603">
        <v>0</v>
      </c>
      <c r="DH55" s="603">
        <v>0</v>
      </c>
      <c r="DI55" s="603">
        <v>0</v>
      </c>
      <c r="DJ55" s="603">
        <v>0</v>
      </c>
      <c r="DK55" s="603">
        <v>0</v>
      </c>
      <c r="DL55" s="603">
        <v>0</v>
      </c>
      <c r="DM55" s="603">
        <v>0</v>
      </c>
      <c r="DN55" s="603">
        <v>0</v>
      </c>
      <c r="DO55" s="603">
        <v>0</v>
      </c>
      <c r="DP55" s="603">
        <v>0</v>
      </c>
      <c r="DQ55" s="603">
        <v>0</v>
      </c>
      <c r="DR55" s="603">
        <v>0</v>
      </c>
      <c r="DS55" s="603">
        <v>0</v>
      </c>
      <c r="DT55" s="603">
        <v>0</v>
      </c>
      <c r="DU55" s="603">
        <v>0</v>
      </c>
      <c r="DV55" s="603">
        <v>0</v>
      </c>
      <c r="DW55" s="603">
        <v>0</v>
      </c>
      <c r="DX55" s="603">
        <v>0</v>
      </c>
      <c r="DY55" s="603">
        <v>0</v>
      </c>
      <c r="DZ55" s="603">
        <v>0</v>
      </c>
      <c r="EA55" s="603">
        <v>0</v>
      </c>
      <c r="EB55" s="603">
        <v>0</v>
      </c>
      <c r="EC55" s="603">
        <v>0</v>
      </c>
      <c r="ED55" s="603">
        <v>0</v>
      </c>
      <c r="EE55" s="603">
        <v>0</v>
      </c>
      <c r="EF55" s="603">
        <v>150</v>
      </c>
      <c r="EG55" s="603">
        <v>0</v>
      </c>
      <c r="EH55" s="603">
        <v>0</v>
      </c>
      <c r="EI55" s="603">
        <v>0</v>
      </c>
      <c r="EJ55" s="603">
        <v>0</v>
      </c>
      <c r="EK55" s="603">
        <v>0</v>
      </c>
      <c r="EL55" s="603">
        <v>0</v>
      </c>
      <c r="EM55" s="603">
        <v>0</v>
      </c>
      <c r="EN55" s="603">
        <v>0</v>
      </c>
      <c r="EO55" s="603">
        <v>0</v>
      </c>
      <c r="EP55" s="603">
        <v>0</v>
      </c>
      <c r="EQ55" s="603">
        <v>0</v>
      </c>
      <c r="ER55" s="603">
        <v>0</v>
      </c>
      <c r="ES55" s="603">
        <v>0</v>
      </c>
      <c r="ET55" s="603">
        <v>0</v>
      </c>
      <c r="EU55" s="603">
        <v>0</v>
      </c>
      <c r="EV55" s="603">
        <v>0</v>
      </c>
      <c r="EW55" s="603">
        <v>0</v>
      </c>
      <c r="EX55" s="603">
        <v>0</v>
      </c>
      <c r="EY55" s="603">
        <v>0</v>
      </c>
      <c r="EZ55" s="603">
        <v>0</v>
      </c>
      <c r="FA55" s="603">
        <v>0</v>
      </c>
      <c r="FB55" s="603">
        <v>0</v>
      </c>
      <c r="FC55" s="603">
        <v>0</v>
      </c>
      <c r="FD55" s="603">
        <v>0</v>
      </c>
      <c r="FE55" s="603">
        <v>0</v>
      </c>
      <c r="FF55" s="603">
        <v>0</v>
      </c>
      <c r="FG55" s="603">
        <v>0</v>
      </c>
      <c r="FH55" s="603">
        <v>0</v>
      </c>
      <c r="FI55" s="603">
        <v>0</v>
      </c>
      <c r="FJ55" s="603">
        <v>0</v>
      </c>
      <c r="FK55" s="603">
        <v>0</v>
      </c>
      <c r="FL55" s="603">
        <v>0</v>
      </c>
      <c r="FM55" s="603">
        <v>0</v>
      </c>
      <c r="FN55" s="603">
        <v>0</v>
      </c>
      <c r="FO55" s="603">
        <v>0</v>
      </c>
      <c r="FP55" s="603">
        <v>0</v>
      </c>
      <c r="FQ55" s="603">
        <v>0</v>
      </c>
      <c r="FR55" s="603">
        <v>0</v>
      </c>
      <c r="FS55" s="603">
        <v>0</v>
      </c>
      <c r="FT55" s="603">
        <v>0</v>
      </c>
      <c r="FU55" s="603">
        <v>0</v>
      </c>
      <c r="FV55" s="603">
        <v>0</v>
      </c>
      <c r="FW55" s="603">
        <v>0</v>
      </c>
      <c r="FX55" s="603">
        <v>0</v>
      </c>
      <c r="FY55" s="603">
        <v>0</v>
      </c>
      <c r="FZ55" s="603">
        <v>0</v>
      </c>
      <c r="GA55" s="603">
        <v>0</v>
      </c>
      <c r="GB55" s="603">
        <v>0</v>
      </c>
      <c r="GC55" s="603">
        <v>0</v>
      </c>
      <c r="GD55" s="603">
        <v>0</v>
      </c>
      <c r="GE55" s="603">
        <v>0</v>
      </c>
      <c r="GF55" s="603">
        <v>0</v>
      </c>
      <c r="GG55" s="603">
        <v>0</v>
      </c>
      <c r="GH55" s="603">
        <v>0</v>
      </c>
      <c r="GI55" s="603">
        <v>0</v>
      </c>
      <c r="GJ55" s="603">
        <v>0</v>
      </c>
      <c r="GK55" s="603">
        <v>0</v>
      </c>
      <c r="GL55" s="603">
        <v>0</v>
      </c>
      <c r="GM55" s="603">
        <v>0</v>
      </c>
      <c r="GN55" s="603">
        <v>0</v>
      </c>
      <c r="GO55" s="603">
        <v>0</v>
      </c>
      <c r="GP55" s="603">
        <v>0</v>
      </c>
      <c r="GQ55" s="603">
        <v>0</v>
      </c>
      <c r="GR55" s="603">
        <v>0</v>
      </c>
      <c r="GS55" s="603">
        <v>0</v>
      </c>
      <c r="GT55" s="603">
        <v>0</v>
      </c>
      <c r="GU55" s="603">
        <v>0</v>
      </c>
      <c r="GV55" s="603">
        <v>0</v>
      </c>
      <c r="GW55" s="603">
        <v>0</v>
      </c>
      <c r="GX55" s="603">
        <v>0</v>
      </c>
      <c r="GY55" s="603">
        <v>0</v>
      </c>
      <c r="GZ55" s="603">
        <v>0</v>
      </c>
      <c r="HA55" s="603">
        <v>0</v>
      </c>
      <c r="HB55" s="603">
        <v>0</v>
      </c>
      <c r="HC55" s="603">
        <v>0</v>
      </c>
      <c r="HD55" s="603">
        <v>0</v>
      </c>
      <c r="HE55" s="603">
        <v>0</v>
      </c>
      <c r="HF55" s="603">
        <v>0</v>
      </c>
      <c r="HG55" s="603">
        <v>0</v>
      </c>
      <c r="HH55" s="603">
        <v>0</v>
      </c>
      <c r="HI55" s="603">
        <v>0</v>
      </c>
      <c r="HJ55" s="603">
        <v>0</v>
      </c>
      <c r="HK55" s="603">
        <v>0</v>
      </c>
      <c r="HL55" s="603">
        <v>0</v>
      </c>
      <c r="HM55" s="603">
        <v>0</v>
      </c>
      <c r="HN55" s="603">
        <v>0</v>
      </c>
      <c r="HO55" s="603">
        <v>0</v>
      </c>
      <c r="HP55" s="603">
        <v>0</v>
      </c>
      <c r="HQ55" s="603">
        <v>0</v>
      </c>
      <c r="HR55" s="603">
        <v>0</v>
      </c>
      <c r="HS55" s="603">
        <v>0</v>
      </c>
      <c r="HT55" s="603">
        <v>0</v>
      </c>
      <c r="HU55" s="603">
        <v>0</v>
      </c>
      <c r="HV55" s="603">
        <v>0</v>
      </c>
      <c r="HW55" s="603">
        <v>0</v>
      </c>
      <c r="HX55" s="603">
        <v>0</v>
      </c>
      <c r="HY55" s="603">
        <v>0</v>
      </c>
      <c r="HZ55" s="603">
        <v>0</v>
      </c>
      <c r="IA55" s="603">
        <v>0</v>
      </c>
      <c r="IB55" s="603">
        <v>0</v>
      </c>
      <c r="IC55" s="603">
        <v>0</v>
      </c>
      <c r="ID55" s="603">
        <v>0</v>
      </c>
      <c r="IE55" s="603">
        <v>0</v>
      </c>
      <c r="IF55" s="603">
        <v>0</v>
      </c>
      <c r="IG55" s="603">
        <v>0</v>
      </c>
      <c r="IH55" s="603">
        <v>0</v>
      </c>
      <c r="II55" s="603">
        <v>0</v>
      </c>
      <c r="IJ55" s="603">
        <v>0</v>
      </c>
      <c r="IK55" s="603">
        <v>0</v>
      </c>
      <c r="IL55" s="603">
        <v>0</v>
      </c>
      <c r="IM55" s="603">
        <v>0</v>
      </c>
      <c r="IN55" s="603">
        <v>0</v>
      </c>
      <c r="IO55" s="603">
        <v>0</v>
      </c>
      <c r="IP55" s="603">
        <v>0</v>
      </c>
      <c r="IQ55" s="603">
        <v>0</v>
      </c>
      <c r="IR55" s="603">
        <v>0</v>
      </c>
      <c r="IS55" s="603">
        <v>0</v>
      </c>
      <c r="IT55" s="603">
        <v>0</v>
      </c>
      <c r="IU55" s="603">
        <v>0</v>
      </c>
      <c r="IV55" s="603">
        <v>0</v>
      </c>
      <c r="IW55" s="603">
        <v>0</v>
      </c>
      <c r="IX55" s="603">
        <v>0</v>
      </c>
      <c r="IY55" s="603">
        <v>0</v>
      </c>
      <c r="IZ55" s="603">
        <v>0</v>
      </c>
      <c r="JA55" s="603">
        <v>0</v>
      </c>
      <c r="JB55" s="603">
        <v>0</v>
      </c>
      <c r="JC55" s="603">
        <v>0</v>
      </c>
      <c r="JD55" s="603">
        <v>0</v>
      </c>
      <c r="JE55" s="603">
        <v>0</v>
      </c>
      <c r="JF55" s="603">
        <v>0</v>
      </c>
      <c r="JG55" s="603">
        <v>0</v>
      </c>
      <c r="JH55" s="603">
        <v>0</v>
      </c>
      <c r="JI55" s="603">
        <v>0</v>
      </c>
      <c r="JJ55" s="603">
        <v>0</v>
      </c>
      <c r="JK55" s="603">
        <v>0</v>
      </c>
      <c r="JL55" s="603">
        <v>0</v>
      </c>
      <c r="JM55" s="603">
        <v>25367</v>
      </c>
      <c r="JN55" s="603">
        <v>0</v>
      </c>
      <c r="JO55" s="603">
        <v>0</v>
      </c>
      <c r="JP55" s="603">
        <v>0</v>
      </c>
      <c r="JQ55" s="603">
        <v>0</v>
      </c>
      <c r="JR55" s="603">
        <v>0</v>
      </c>
      <c r="JS55" s="603">
        <v>0</v>
      </c>
      <c r="JT55" s="603">
        <v>0</v>
      </c>
      <c r="JU55" s="603">
        <v>0</v>
      </c>
      <c r="JV55" s="603">
        <v>0</v>
      </c>
      <c r="JW55" s="603">
        <v>0</v>
      </c>
      <c r="JX55" s="603">
        <v>0</v>
      </c>
      <c r="JY55" s="603">
        <v>0</v>
      </c>
      <c r="JZ55" s="603">
        <v>0</v>
      </c>
      <c r="KA55" s="603">
        <v>0</v>
      </c>
      <c r="KB55" s="603">
        <v>0</v>
      </c>
      <c r="KC55" s="603">
        <v>0</v>
      </c>
      <c r="KD55" s="603">
        <v>0</v>
      </c>
      <c r="KE55" s="603">
        <v>0</v>
      </c>
      <c r="KF55" s="603">
        <v>0</v>
      </c>
      <c r="KG55" s="603">
        <v>0</v>
      </c>
      <c r="KH55" s="603">
        <v>0</v>
      </c>
      <c r="KI55" s="603">
        <v>0</v>
      </c>
      <c r="KJ55" s="603">
        <v>0</v>
      </c>
      <c r="KK55" s="603">
        <v>0</v>
      </c>
      <c r="KL55" s="603">
        <v>0</v>
      </c>
      <c r="KM55" s="603">
        <v>0</v>
      </c>
      <c r="KN55" s="603">
        <v>0</v>
      </c>
      <c r="KO55" s="603">
        <v>0</v>
      </c>
      <c r="KP55" s="603">
        <v>0</v>
      </c>
      <c r="KQ55" s="603">
        <v>0</v>
      </c>
      <c r="KR55" s="603">
        <v>0</v>
      </c>
      <c r="KS55" s="603">
        <v>0</v>
      </c>
      <c r="KT55" s="603">
        <v>0</v>
      </c>
      <c r="KU55" s="603">
        <v>0</v>
      </c>
      <c r="KV55" s="603">
        <v>0</v>
      </c>
      <c r="KW55" s="603">
        <v>0</v>
      </c>
      <c r="KX55" s="603">
        <v>0</v>
      </c>
      <c r="KY55" s="603">
        <v>0</v>
      </c>
      <c r="KZ55" s="603">
        <v>0</v>
      </c>
      <c r="LA55" s="603">
        <v>0</v>
      </c>
      <c r="LB55" s="603">
        <v>0</v>
      </c>
      <c r="LC55" s="603">
        <v>0</v>
      </c>
      <c r="LD55" s="603">
        <v>0</v>
      </c>
      <c r="LE55" s="603">
        <v>0</v>
      </c>
      <c r="LF55" s="603">
        <v>0</v>
      </c>
      <c r="LG55" s="603">
        <v>0</v>
      </c>
      <c r="LH55" s="603">
        <v>0</v>
      </c>
      <c r="LI55" s="603">
        <v>0</v>
      </c>
      <c r="LJ55" s="603">
        <v>215049.5</v>
      </c>
      <c r="LK55" s="603">
        <v>0</v>
      </c>
      <c r="LL55" s="603">
        <v>0</v>
      </c>
      <c r="LM55" s="603">
        <v>0</v>
      </c>
      <c r="LN55" s="603">
        <v>0</v>
      </c>
      <c r="LO55" s="603">
        <v>0</v>
      </c>
      <c r="LP55" s="603">
        <v>0</v>
      </c>
      <c r="LQ55" s="603">
        <v>0</v>
      </c>
      <c r="LR55" s="603">
        <v>0</v>
      </c>
      <c r="LS55" s="603">
        <v>0</v>
      </c>
      <c r="LT55" s="603">
        <v>436</v>
      </c>
      <c r="LU55" s="603">
        <v>0</v>
      </c>
      <c r="LV55" s="603">
        <v>0</v>
      </c>
      <c r="LW55" s="603">
        <v>0</v>
      </c>
      <c r="LX55" s="603">
        <v>0</v>
      </c>
      <c r="LY55" s="603">
        <v>0</v>
      </c>
      <c r="LZ55" s="603">
        <v>0</v>
      </c>
      <c r="MA55" s="603">
        <v>0</v>
      </c>
      <c r="MB55" s="603">
        <v>0</v>
      </c>
      <c r="MC55" s="603">
        <v>0</v>
      </c>
      <c r="MD55" s="603">
        <v>0</v>
      </c>
      <c r="ME55" s="603">
        <v>0</v>
      </c>
      <c r="MF55" s="603">
        <v>0</v>
      </c>
      <c r="MG55" s="603">
        <v>0</v>
      </c>
      <c r="MH55" s="603">
        <v>0</v>
      </c>
      <c r="MI55" s="603">
        <v>0</v>
      </c>
      <c r="MJ55" s="603">
        <v>0</v>
      </c>
      <c r="MK55" s="603">
        <v>0</v>
      </c>
      <c r="ML55" s="603">
        <v>0</v>
      </c>
      <c r="MM55" s="603">
        <v>0</v>
      </c>
      <c r="MN55" s="603">
        <v>0</v>
      </c>
      <c r="MO55" s="603">
        <v>0</v>
      </c>
      <c r="MP55" s="603">
        <v>0</v>
      </c>
      <c r="MQ55" s="603">
        <v>0</v>
      </c>
      <c r="MR55" s="603">
        <v>0</v>
      </c>
      <c r="MS55" s="603">
        <v>0</v>
      </c>
      <c r="MT55" s="603">
        <v>0</v>
      </c>
      <c r="MU55" s="603">
        <v>0</v>
      </c>
      <c r="MV55" s="603">
        <v>0</v>
      </c>
      <c r="MW55" s="603">
        <v>0</v>
      </c>
      <c r="MX55" s="603">
        <v>0</v>
      </c>
      <c r="MY55" s="603">
        <v>0</v>
      </c>
      <c r="MZ55" s="603">
        <v>0</v>
      </c>
      <c r="NA55" s="603">
        <v>0</v>
      </c>
      <c r="NB55" s="603">
        <v>0</v>
      </c>
      <c r="NC55" s="603">
        <v>0</v>
      </c>
      <c r="ND55" s="603">
        <v>0</v>
      </c>
      <c r="NE55" s="603">
        <v>0</v>
      </c>
      <c r="NF55" s="603">
        <v>0</v>
      </c>
      <c r="NG55" s="603">
        <v>0</v>
      </c>
      <c r="NH55" s="603">
        <v>0</v>
      </c>
      <c r="NI55" s="603">
        <v>0</v>
      </c>
      <c r="NJ55" s="603">
        <v>0</v>
      </c>
      <c r="NK55" s="603">
        <v>0</v>
      </c>
      <c r="NL55" s="603">
        <v>0</v>
      </c>
      <c r="NM55" s="603">
        <v>0</v>
      </c>
      <c r="NN55" s="603">
        <v>0</v>
      </c>
      <c r="NO55" s="603">
        <v>0</v>
      </c>
      <c r="NP55" s="603">
        <v>0</v>
      </c>
      <c r="NQ55" s="603">
        <v>0</v>
      </c>
      <c r="NR55" s="603">
        <v>0</v>
      </c>
      <c r="NS55" s="603">
        <v>0</v>
      </c>
      <c r="NT55" s="603">
        <v>0</v>
      </c>
      <c r="NU55" s="603">
        <v>0</v>
      </c>
      <c r="NV55" s="603">
        <v>0</v>
      </c>
      <c r="NW55" s="603">
        <v>0</v>
      </c>
      <c r="NX55" s="603">
        <v>0</v>
      </c>
      <c r="NY55" s="603">
        <v>173409</v>
      </c>
      <c r="NZ55" s="603">
        <v>0</v>
      </c>
      <c r="OA55" s="603">
        <v>0</v>
      </c>
      <c r="OB55" s="603">
        <v>0</v>
      </c>
      <c r="OC55" s="603">
        <v>0</v>
      </c>
      <c r="OD55" s="603">
        <v>0</v>
      </c>
      <c r="OE55" s="603">
        <v>0</v>
      </c>
      <c r="OF55" s="603">
        <v>0</v>
      </c>
      <c r="OG55" s="603">
        <v>0</v>
      </c>
      <c r="OH55" s="603">
        <v>0</v>
      </c>
      <c r="OI55" s="603">
        <v>0</v>
      </c>
      <c r="OJ55" s="603">
        <v>0</v>
      </c>
      <c r="OK55" s="603">
        <v>0</v>
      </c>
      <c r="OL55" s="603">
        <v>0</v>
      </c>
      <c r="OM55" s="603">
        <v>0</v>
      </c>
      <c r="ON55" s="603">
        <v>0</v>
      </c>
      <c r="OO55" s="603">
        <v>0</v>
      </c>
      <c r="OP55" s="603">
        <v>0</v>
      </c>
      <c r="OQ55" s="603">
        <v>0</v>
      </c>
      <c r="OR55" s="603">
        <v>0</v>
      </c>
      <c r="OS55" s="603">
        <v>0</v>
      </c>
      <c r="OT55" s="603">
        <v>0</v>
      </c>
      <c r="OU55" s="603">
        <v>0</v>
      </c>
      <c r="OV55" s="603">
        <v>0</v>
      </c>
      <c r="OW55" s="603">
        <v>0</v>
      </c>
      <c r="OX55" s="603">
        <v>0</v>
      </c>
      <c r="OY55" s="603">
        <v>0</v>
      </c>
      <c r="OZ55" s="603">
        <v>0</v>
      </c>
      <c r="PA55" s="603">
        <v>0</v>
      </c>
      <c r="PB55" s="603">
        <v>0</v>
      </c>
      <c r="PC55" s="603">
        <v>0</v>
      </c>
      <c r="PD55" s="603">
        <v>0</v>
      </c>
      <c r="PE55" s="603">
        <v>0</v>
      </c>
      <c r="PF55" s="603">
        <v>0</v>
      </c>
      <c r="PG55" s="603">
        <v>0</v>
      </c>
      <c r="PH55" s="603">
        <v>0</v>
      </c>
      <c r="PI55" s="603">
        <v>0</v>
      </c>
      <c r="PJ55" s="603">
        <v>0</v>
      </c>
      <c r="PK55" s="603">
        <v>0</v>
      </c>
      <c r="PL55" s="603">
        <v>0</v>
      </c>
      <c r="PM55" s="603">
        <v>0</v>
      </c>
      <c r="PN55" s="603">
        <v>0</v>
      </c>
      <c r="PO55" s="603">
        <v>0</v>
      </c>
      <c r="PP55" s="603">
        <v>0</v>
      </c>
      <c r="PQ55" s="603">
        <v>0</v>
      </c>
      <c r="PR55" s="603">
        <v>0</v>
      </c>
      <c r="PS55" s="603">
        <v>0</v>
      </c>
      <c r="PT55" s="603">
        <v>0</v>
      </c>
      <c r="PU55" s="603">
        <v>0</v>
      </c>
      <c r="PV55" s="603">
        <v>0</v>
      </c>
      <c r="PW55" s="603">
        <v>0</v>
      </c>
      <c r="PX55" s="603">
        <v>0</v>
      </c>
      <c r="PY55" s="603">
        <v>0</v>
      </c>
      <c r="PZ55" s="603">
        <v>0</v>
      </c>
      <c r="QA55" s="603">
        <v>0</v>
      </c>
      <c r="QB55" s="603">
        <v>0</v>
      </c>
      <c r="QC55" s="603">
        <v>0</v>
      </c>
      <c r="QD55" s="603">
        <v>0</v>
      </c>
      <c r="QE55" s="603">
        <v>0</v>
      </c>
      <c r="QF55" s="603">
        <v>0</v>
      </c>
      <c r="QG55" s="603">
        <v>0</v>
      </c>
      <c r="QH55" s="603">
        <v>0</v>
      </c>
      <c r="QI55" s="603">
        <v>0</v>
      </c>
      <c r="QJ55" s="603">
        <v>0</v>
      </c>
      <c r="QK55" s="603">
        <v>0</v>
      </c>
      <c r="QL55" s="603">
        <v>0</v>
      </c>
      <c r="QM55" s="603">
        <v>0</v>
      </c>
      <c r="QN55" s="603">
        <v>0</v>
      </c>
      <c r="QO55" s="603">
        <v>0</v>
      </c>
      <c r="QP55" s="603">
        <v>0</v>
      </c>
      <c r="QQ55" s="603">
        <v>0</v>
      </c>
      <c r="QR55" s="603">
        <v>0</v>
      </c>
      <c r="QS55" s="603">
        <v>0</v>
      </c>
      <c r="QT55" s="603">
        <v>0</v>
      </c>
      <c r="QU55" s="603">
        <v>0</v>
      </c>
      <c r="QV55" s="603">
        <v>0</v>
      </c>
      <c r="QW55" s="603">
        <v>0</v>
      </c>
      <c r="QX55" s="603">
        <v>0</v>
      </c>
      <c r="QY55" s="603">
        <v>0</v>
      </c>
      <c r="QZ55" s="603">
        <v>0</v>
      </c>
      <c r="RA55" s="603">
        <v>0</v>
      </c>
      <c r="RB55" s="603">
        <v>0</v>
      </c>
      <c r="RC55" s="603">
        <v>0</v>
      </c>
      <c r="RD55" s="603">
        <v>0</v>
      </c>
      <c r="RE55" s="603">
        <v>0</v>
      </c>
      <c r="RF55" s="603">
        <v>0</v>
      </c>
      <c r="RG55" s="603">
        <v>0</v>
      </c>
      <c r="RH55" s="603">
        <v>0</v>
      </c>
      <c r="RI55" s="603">
        <v>56710.95</v>
      </c>
      <c r="RJ55" s="603">
        <v>0</v>
      </c>
      <c r="RK55" s="603">
        <v>0</v>
      </c>
      <c r="RL55" s="603">
        <v>0</v>
      </c>
      <c r="RM55" s="603">
        <v>0</v>
      </c>
      <c r="RN55" s="603">
        <v>0</v>
      </c>
      <c r="RO55" s="603">
        <v>0</v>
      </c>
      <c r="RP55" s="603">
        <v>0</v>
      </c>
      <c r="RQ55" s="603">
        <v>0</v>
      </c>
      <c r="RR55" s="603">
        <v>0</v>
      </c>
      <c r="RS55" s="603">
        <v>0</v>
      </c>
      <c r="RT55" s="603">
        <v>0</v>
      </c>
      <c r="RU55" s="603">
        <v>0</v>
      </c>
      <c r="RV55" s="603">
        <v>0</v>
      </c>
      <c r="RW55" s="603">
        <v>0</v>
      </c>
      <c r="RX55" s="603">
        <v>0</v>
      </c>
      <c r="RY55" s="603">
        <v>0</v>
      </c>
      <c r="RZ55" s="603">
        <v>0</v>
      </c>
      <c r="SA55" s="603">
        <v>0</v>
      </c>
      <c r="SB55" s="603">
        <v>0</v>
      </c>
      <c r="SC55" s="603">
        <v>0</v>
      </c>
      <c r="SD55" s="603">
        <v>0</v>
      </c>
      <c r="SE55" s="603">
        <v>0</v>
      </c>
      <c r="SF55" s="603">
        <v>0</v>
      </c>
      <c r="SG55" s="603">
        <v>0</v>
      </c>
      <c r="SH55" s="603">
        <v>0</v>
      </c>
      <c r="SI55" s="603">
        <v>0</v>
      </c>
      <c r="SJ55" s="603">
        <v>0</v>
      </c>
      <c r="SK55" s="603">
        <v>0</v>
      </c>
      <c r="SL55" s="603">
        <v>0</v>
      </c>
      <c r="SM55" s="603">
        <v>0</v>
      </c>
      <c r="SN55" s="603">
        <v>0</v>
      </c>
      <c r="SO55" s="603">
        <v>0</v>
      </c>
      <c r="SP55" s="603">
        <v>0</v>
      </c>
      <c r="SQ55" s="603">
        <v>0</v>
      </c>
      <c r="SR55" s="603">
        <v>0</v>
      </c>
      <c r="SS55" s="603">
        <v>0</v>
      </c>
      <c r="ST55" s="603">
        <v>0</v>
      </c>
      <c r="SU55" s="603">
        <v>0</v>
      </c>
      <c r="SV55" s="603">
        <v>0</v>
      </c>
      <c r="SW55" s="603">
        <v>0</v>
      </c>
      <c r="SX55" s="603">
        <v>0</v>
      </c>
      <c r="SY55" s="603">
        <v>0</v>
      </c>
      <c r="SZ55" s="603">
        <v>0</v>
      </c>
      <c r="TA55" s="603">
        <v>0</v>
      </c>
      <c r="TB55" s="603">
        <v>0</v>
      </c>
      <c r="TC55" s="603">
        <v>0</v>
      </c>
      <c r="TD55" s="603">
        <v>0</v>
      </c>
      <c r="TE55" s="603">
        <v>0</v>
      </c>
      <c r="TF55" s="603">
        <v>0</v>
      </c>
      <c r="TG55" s="603">
        <v>0</v>
      </c>
      <c r="TH55" s="603">
        <v>0</v>
      </c>
      <c r="TI55" s="603">
        <v>0</v>
      </c>
      <c r="TJ55" s="603">
        <v>0</v>
      </c>
      <c r="TK55" s="603">
        <v>0</v>
      </c>
      <c r="TL55" s="603">
        <v>0</v>
      </c>
      <c r="TM55" s="603">
        <v>0</v>
      </c>
      <c r="TN55" s="603">
        <v>0</v>
      </c>
      <c r="TO55" s="603">
        <v>0</v>
      </c>
      <c r="TP55" s="603">
        <v>0</v>
      </c>
      <c r="TQ55" s="603">
        <v>0</v>
      </c>
      <c r="TR55" s="603">
        <v>0</v>
      </c>
      <c r="TS55" s="603">
        <v>0</v>
      </c>
      <c r="TT55" s="603">
        <v>0</v>
      </c>
      <c r="TU55" s="603">
        <v>0</v>
      </c>
      <c r="TV55" s="603">
        <v>0</v>
      </c>
      <c r="TW55" s="603">
        <v>0</v>
      </c>
      <c r="TX55" s="603">
        <v>0</v>
      </c>
      <c r="TY55" s="603">
        <v>0</v>
      </c>
      <c r="TZ55" s="603">
        <v>0</v>
      </c>
      <c r="UA55" s="603">
        <v>0</v>
      </c>
      <c r="UB55" s="603">
        <v>0</v>
      </c>
      <c r="UC55" s="603">
        <v>0</v>
      </c>
      <c r="UD55" s="603">
        <v>0</v>
      </c>
      <c r="UE55" s="603">
        <v>0</v>
      </c>
      <c r="UF55" s="603">
        <v>0</v>
      </c>
      <c r="UG55" s="603">
        <v>0</v>
      </c>
      <c r="UH55" s="603">
        <v>0</v>
      </c>
      <c r="UI55" s="603">
        <v>0</v>
      </c>
      <c r="UJ55" s="603">
        <v>0</v>
      </c>
      <c r="UK55" s="603">
        <v>0</v>
      </c>
      <c r="UL55" s="603">
        <v>0</v>
      </c>
      <c r="UM55" s="603">
        <v>0</v>
      </c>
      <c r="UN55" s="603">
        <v>0</v>
      </c>
      <c r="UO55" s="603">
        <v>0</v>
      </c>
      <c r="UP55" s="603">
        <v>0</v>
      </c>
      <c r="UQ55" s="603">
        <v>0</v>
      </c>
      <c r="UR55" s="603">
        <v>0</v>
      </c>
      <c r="US55" s="603">
        <v>0</v>
      </c>
      <c r="UT55" s="603">
        <v>0</v>
      </c>
      <c r="UU55" s="603">
        <v>0</v>
      </c>
      <c r="UV55" s="603">
        <v>0</v>
      </c>
      <c r="UW55" s="603">
        <v>0</v>
      </c>
      <c r="UX55" s="603">
        <v>0</v>
      </c>
      <c r="UY55" s="603">
        <v>0</v>
      </c>
      <c r="UZ55" s="603">
        <v>0</v>
      </c>
      <c r="VA55" s="603">
        <v>0</v>
      </c>
      <c r="VB55" s="603">
        <v>0</v>
      </c>
      <c r="VC55" s="603">
        <v>0</v>
      </c>
      <c r="VD55" s="603">
        <v>0</v>
      </c>
      <c r="VE55" s="603">
        <v>0</v>
      </c>
      <c r="VF55" s="603">
        <v>0</v>
      </c>
      <c r="VG55" s="603">
        <v>0</v>
      </c>
      <c r="VH55" s="603">
        <v>0</v>
      </c>
      <c r="VI55" s="603">
        <v>0</v>
      </c>
      <c r="VJ55" s="603">
        <v>0</v>
      </c>
      <c r="VK55" s="603">
        <v>0</v>
      </c>
      <c r="VL55" s="603">
        <v>0</v>
      </c>
      <c r="VM55" s="603">
        <v>0</v>
      </c>
      <c r="VN55" s="603">
        <v>0</v>
      </c>
      <c r="VO55" s="603">
        <v>0</v>
      </c>
      <c r="VP55" s="603">
        <v>0</v>
      </c>
      <c r="VQ55" s="603">
        <v>0</v>
      </c>
      <c r="VR55" s="603">
        <v>0</v>
      </c>
      <c r="VS55" s="603">
        <v>0</v>
      </c>
      <c r="VT55" s="603">
        <v>0</v>
      </c>
      <c r="VU55" s="603">
        <v>0</v>
      </c>
      <c r="VV55" s="603">
        <v>0</v>
      </c>
      <c r="VW55" s="603">
        <v>0</v>
      </c>
      <c r="VX55" s="603">
        <v>0</v>
      </c>
      <c r="VY55" s="603">
        <v>0</v>
      </c>
      <c r="VZ55" s="603">
        <v>0</v>
      </c>
      <c r="WA55" s="603">
        <v>0</v>
      </c>
      <c r="WB55" s="603">
        <v>0</v>
      </c>
      <c r="WC55" s="603">
        <v>0</v>
      </c>
      <c r="WD55" s="603">
        <v>0</v>
      </c>
      <c r="WE55" s="603">
        <v>0</v>
      </c>
      <c r="WF55" s="603">
        <v>0</v>
      </c>
      <c r="WG55" s="603">
        <v>0</v>
      </c>
      <c r="WH55" s="603">
        <v>0</v>
      </c>
      <c r="WI55" s="603">
        <v>0</v>
      </c>
      <c r="WJ55" s="603">
        <v>0</v>
      </c>
      <c r="WK55" s="603">
        <v>0</v>
      </c>
      <c r="WL55" s="603">
        <v>0</v>
      </c>
      <c r="WM55" s="603">
        <v>0</v>
      </c>
      <c r="WN55" s="603">
        <v>0</v>
      </c>
      <c r="WO55" s="603">
        <v>0</v>
      </c>
      <c r="WP55" s="603">
        <v>0</v>
      </c>
      <c r="WQ55" s="603">
        <v>0</v>
      </c>
      <c r="WR55" s="603">
        <v>0</v>
      </c>
      <c r="WS55" s="603">
        <v>0</v>
      </c>
      <c r="WT55" s="603">
        <v>0</v>
      </c>
      <c r="WU55" s="603">
        <v>0</v>
      </c>
      <c r="WV55" s="603">
        <v>0</v>
      </c>
      <c r="WW55" s="603">
        <v>0</v>
      </c>
      <c r="WX55" s="603">
        <v>0</v>
      </c>
      <c r="WY55" s="603">
        <v>0</v>
      </c>
      <c r="WZ55" s="603">
        <v>0</v>
      </c>
      <c r="XA55" s="603">
        <v>0</v>
      </c>
      <c r="XB55" s="603">
        <v>0</v>
      </c>
      <c r="XC55" s="603">
        <v>0</v>
      </c>
      <c r="XD55" s="603">
        <v>0</v>
      </c>
      <c r="XE55" s="603">
        <v>0</v>
      </c>
      <c r="XF55" s="603">
        <v>0</v>
      </c>
      <c r="XG55" s="603">
        <v>0</v>
      </c>
      <c r="XH55" s="603">
        <v>0</v>
      </c>
      <c r="XI55" s="603">
        <v>0</v>
      </c>
      <c r="XJ55" s="603">
        <v>0</v>
      </c>
      <c r="XK55" s="603">
        <v>0</v>
      </c>
      <c r="XL55" s="603">
        <v>0</v>
      </c>
      <c r="XM55" s="603">
        <v>0</v>
      </c>
      <c r="XN55" s="603">
        <v>0</v>
      </c>
      <c r="XO55" s="603">
        <v>0</v>
      </c>
      <c r="XP55" s="603">
        <v>0</v>
      </c>
      <c r="XQ55" s="603">
        <v>0</v>
      </c>
      <c r="XR55" s="603">
        <v>0</v>
      </c>
      <c r="XS55" s="603">
        <v>0</v>
      </c>
      <c r="XT55" s="603">
        <v>0</v>
      </c>
      <c r="XU55" s="603">
        <v>0</v>
      </c>
      <c r="XV55" s="603">
        <v>0</v>
      </c>
      <c r="XW55" s="603">
        <v>0</v>
      </c>
      <c r="XX55" s="603">
        <v>0</v>
      </c>
      <c r="XY55" s="603">
        <v>0</v>
      </c>
      <c r="XZ55" s="603">
        <v>0</v>
      </c>
      <c r="YA55" s="603">
        <v>0</v>
      </c>
      <c r="YB55" s="603">
        <v>0</v>
      </c>
      <c r="YC55" s="603">
        <v>0</v>
      </c>
      <c r="YD55" s="603">
        <v>0</v>
      </c>
      <c r="YE55" s="603">
        <v>0</v>
      </c>
      <c r="YF55" s="603">
        <v>0</v>
      </c>
      <c r="YG55" s="603">
        <v>0</v>
      </c>
      <c r="YH55" s="603">
        <v>0</v>
      </c>
      <c r="YI55" s="603">
        <v>0</v>
      </c>
      <c r="YJ55" s="603">
        <v>0</v>
      </c>
      <c r="YK55" s="603">
        <v>0</v>
      </c>
      <c r="YL55" s="603">
        <v>0</v>
      </c>
      <c r="YM55" s="603">
        <v>0</v>
      </c>
      <c r="YN55" s="603">
        <v>0</v>
      </c>
      <c r="YO55" s="603">
        <v>0</v>
      </c>
      <c r="YP55" s="603">
        <v>0</v>
      </c>
      <c r="YQ55" s="603">
        <v>0</v>
      </c>
      <c r="YR55" s="603">
        <v>0</v>
      </c>
      <c r="YS55" s="603">
        <v>0</v>
      </c>
      <c r="YT55" s="603">
        <v>0</v>
      </c>
      <c r="YU55" s="603">
        <v>0</v>
      </c>
      <c r="YV55" s="603">
        <v>0</v>
      </c>
      <c r="YW55" s="603">
        <v>0</v>
      </c>
      <c r="YX55" s="603">
        <v>0</v>
      </c>
      <c r="YY55" s="603">
        <v>0</v>
      </c>
      <c r="YZ55" s="603">
        <v>0</v>
      </c>
      <c r="ZA55" s="603">
        <v>0</v>
      </c>
      <c r="ZB55" s="603">
        <v>0</v>
      </c>
      <c r="ZC55" s="603">
        <v>0</v>
      </c>
      <c r="ZD55" s="603">
        <v>0</v>
      </c>
      <c r="ZE55" s="603">
        <v>0</v>
      </c>
      <c r="ZF55" s="603">
        <v>0</v>
      </c>
      <c r="ZG55" s="603">
        <v>0</v>
      </c>
      <c r="ZH55" s="603">
        <v>0</v>
      </c>
      <c r="ZI55" s="603">
        <v>0</v>
      </c>
      <c r="ZJ55" s="603">
        <v>0</v>
      </c>
      <c r="ZK55" s="603">
        <v>0</v>
      </c>
      <c r="ZL55" s="603">
        <v>0</v>
      </c>
      <c r="ZM55" s="603">
        <v>0</v>
      </c>
      <c r="ZN55" s="603">
        <v>0</v>
      </c>
      <c r="ZO55" s="603">
        <v>0</v>
      </c>
      <c r="ZP55" s="603">
        <v>0</v>
      </c>
      <c r="ZQ55" s="603">
        <v>0</v>
      </c>
      <c r="ZR55" s="603">
        <v>0</v>
      </c>
      <c r="ZS55" s="603">
        <v>0</v>
      </c>
      <c r="ZT55" s="603">
        <v>0</v>
      </c>
      <c r="ZU55" s="603">
        <v>0</v>
      </c>
      <c r="ZV55" s="603">
        <v>0</v>
      </c>
      <c r="ZW55" s="603">
        <v>0</v>
      </c>
      <c r="ZX55" s="603">
        <v>0</v>
      </c>
      <c r="ZY55" s="603">
        <v>0</v>
      </c>
      <c r="ZZ55" s="603">
        <v>0</v>
      </c>
      <c r="AAA55" s="603">
        <v>0</v>
      </c>
      <c r="AAB55" s="603">
        <v>0</v>
      </c>
      <c r="AAC55" s="603">
        <v>0</v>
      </c>
      <c r="AAD55" s="603">
        <v>0</v>
      </c>
      <c r="AAE55" s="603">
        <v>0</v>
      </c>
      <c r="AAF55" s="603">
        <v>0</v>
      </c>
      <c r="AAG55" s="603">
        <v>0</v>
      </c>
      <c r="AAH55" s="603">
        <v>0</v>
      </c>
      <c r="AAI55" s="603">
        <v>0</v>
      </c>
      <c r="AAJ55" s="603">
        <v>0</v>
      </c>
      <c r="AAK55" s="603">
        <v>0</v>
      </c>
      <c r="AAL55" s="603">
        <v>0</v>
      </c>
      <c r="AAM55" s="603">
        <v>0</v>
      </c>
      <c r="AAN55" s="603">
        <v>0</v>
      </c>
      <c r="AAO55" s="603">
        <v>0</v>
      </c>
      <c r="AAP55" s="603">
        <v>0</v>
      </c>
      <c r="AAQ55" s="603">
        <v>0</v>
      </c>
      <c r="AAR55" s="603">
        <v>0</v>
      </c>
      <c r="AAS55" s="603">
        <v>0</v>
      </c>
      <c r="AAT55" s="603">
        <v>0</v>
      </c>
      <c r="AAU55" s="603">
        <v>0</v>
      </c>
      <c r="AAV55" s="603">
        <v>0</v>
      </c>
      <c r="AAW55" s="603">
        <v>0</v>
      </c>
      <c r="AAX55" s="603">
        <v>0</v>
      </c>
      <c r="AAY55" s="603">
        <v>0</v>
      </c>
      <c r="AAZ55" s="603">
        <v>0</v>
      </c>
      <c r="ABA55" s="603">
        <v>0</v>
      </c>
      <c r="ABB55" s="603">
        <v>0</v>
      </c>
      <c r="ABC55" s="603">
        <v>0</v>
      </c>
      <c r="ABD55" s="603">
        <v>0</v>
      </c>
      <c r="ABE55" s="603">
        <v>0</v>
      </c>
      <c r="ABF55" s="603">
        <v>0</v>
      </c>
      <c r="ABG55" s="603">
        <v>0</v>
      </c>
      <c r="ABH55" s="603">
        <v>0</v>
      </c>
      <c r="ABI55" s="603">
        <v>0</v>
      </c>
      <c r="ABJ55" s="603">
        <v>0</v>
      </c>
      <c r="ABK55" s="603">
        <v>0</v>
      </c>
      <c r="ABL55" s="603">
        <v>0</v>
      </c>
      <c r="ABM55" s="603">
        <v>0</v>
      </c>
      <c r="ABN55" s="603">
        <v>0</v>
      </c>
      <c r="ABO55" s="603">
        <v>0</v>
      </c>
      <c r="ABP55" s="603">
        <v>0</v>
      </c>
      <c r="ABQ55" s="603">
        <v>0</v>
      </c>
      <c r="ABR55" s="603">
        <v>0</v>
      </c>
      <c r="ABS55" s="603">
        <v>0</v>
      </c>
      <c r="ABT55" s="603">
        <v>0</v>
      </c>
      <c r="ABU55" s="603">
        <v>0</v>
      </c>
      <c r="ABV55" s="603">
        <v>0</v>
      </c>
      <c r="ABW55" s="603">
        <v>0</v>
      </c>
      <c r="ABX55" s="603">
        <v>0</v>
      </c>
      <c r="ABY55" s="603">
        <v>0</v>
      </c>
      <c r="ABZ55" s="603">
        <v>0</v>
      </c>
      <c r="ACA55" s="603">
        <v>0</v>
      </c>
      <c r="ACB55" s="603">
        <v>0</v>
      </c>
      <c r="ACC55" s="603">
        <v>0</v>
      </c>
      <c r="ACD55" s="603">
        <v>0</v>
      </c>
      <c r="ACE55" s="603">
        <v>0</v>
      </c>
      <c r="ACF55" s="603">
        <v>0</v>
      </c>
      <c r="ACG55" s="603">
        <v>0</v>
      </c>
      <c r="ACH55" s="603">
        <v>0</v>
      </c>
      <c r="ACI55" s="603">
        <v>0</v>
      </c>
      <c r="ACJ55" s="603">
        <v>0</v>
      </c>
      <c r="ACK55" s="603">
        <v>0</v>
      </c>
      <c r="ACL55" s="603">
        <v>0</v>
      </c>
      <c r="ACM55" s="603">
        <v>0</v>
      </c>
      <c r="ACN55" s="603">
        <v>0</v>
      </c>
      <c r="ACO55" s="603">
        <v>0</v>
      </c>
      <c r="ACP55" s="603">
        <v>0</v>
      </c>
      <c r="ACQ55" s="603">
        <v>0</v>
      </c>
      <c r="ACR55" s="603">
        <v>0</v>
      </c>
      <c r="ACS55" s="603">
        <v>0</v>
      </c>
      <c r="ACT55" s="603">
        <v>0</v>
      </c>
      <c r="ACU55" s="603">
        <v>0</v>
      </c>
      <c r="ACV55" s="603">
        <v>0</v>
      </c>
      <c r="ACW55" s="603">
        <v>0</v>
      </c>
      <c r="ACX55" s="603">
        <v>0</v>
      </c>
      <c r="ACY55" s="603">
        <v>0</v>
      </c>
      <c r="ACZ55" s="603">
        <v>0</v>
      </c>
      <c r="ADA55" s="603">
        <v>0</v>
      </c>
      <c r="ADB55" s="603">
        <v>0</v>
      </c>
      <c r="ADC55" s="603">
        <v>0</v>
      </c>
      <c r="ADD55" s="603">
        <v>0</v>
      </c>
      <c r="ADE55" s="603">
        <v>0</v>
      </c>
      <c r="ADF55" s="603">
        <v>0</v>
      </c>
      <c r="ADG55" s="603">
        <v>0</v>
      </c>
      <c r="ADH55" s="603">
        <v>0</v>
      </c>
      <c r="ADI55" s="603">
        <v>0</v>
      </c>
      <c r="ADJ55" s="603">
        <v>0</v>
      </c>
      <c r="ADK55" s="603">
        <v>0</v>
      </c>
      <c r="ADL55" s="603">
        <v>0</v>
      </c>
      <c r="ADM55" s="603">
        <v>0</v>
      </c>
      <c r="ADN55" s="603">
        <v>0</v>
      </c>
      <c r="ADO55" s="603">
        <v>0</v>
      </c>
      <c r="ADP55" s="603">
        <v>0</v>
      </c>
      <c r="ADQ55" s="603">
        <v>0</v>
      </c>
      <c r="ADR55" s="603">
        <v>0</v>
      </c>
      <c r="ADS55" s="603">
        <v>0</v>
      </c>
      <c r="ADT55" s="603">
        <v>0</v>
      </c>
      <c r="ADU55" s="603">
        <v>0</v>
      </c>
      <c r="ADV55" s="603">
        <v>0</v>
      </c>
      <c r="ADW55" s="603">
        <v>0</v>
      </c>
      <c r="ADX55" s="603">
        <v>0</v>
      </c>
      <c r="ADY55" s="603">
        <v>0</v>
      </c>
      <c r="ADZ55" s="603">
        <v>0</v>
      </c>
      <c r="AEA55" s="603">
        <v>0</v>
      </c>
      <c r="AEB55" s="603">
        <v>0</v>
      </c>
      <c r="AEC55" s="603">
        <v>0</v>
      </c>
      <c r="AED55" s="603">
        <v>0</v>
      </c>
      <c r="AEE55" s="603">
        <v>0</v>
      </c>
      <c r="AEF55" s="603">
        <v>0</v>
      </c>
      <c r="AEG55" s="603">
        <v>0</v>
      </c>
      <c r="AEH55" s="603">
        <v>0</v>
      </c>
      <c r="AEI55" s="603">
        <v>0</v>
      </c>
      <c r="AEJ55" s="603">
        <v>0</v>
      </c>
      <c r="AEK55" s="603">
        <v>0</v>
      </c>
      <c r="AEL55" s="603">
        <v>0</v>
      </c>
      <c r="AEM55" s="603">
        <v>0</v>
      </c>
      <c r="AEN55" s="603">
        <v>0</v>
      </c>
      <c r="AEO55" s="603">
        <v>0</v>
      </c>
      <c r="AEP55" s="603">
        <v>0</v>
      </c>
      <c r="AEQ55" s="603">
        <v>0</v>
      </c>
      <c r="AER55" s="603">
        <v>0</v>
      </c>
      <c r="AES55" s="603">
        <v>0</v>
      </c>
      <c r="AET55" s="603">
        <v>0</v>
      </c>
      <c r="AEU55" s="603">
        <v>0</v>
      </c>
      <c r="AEV55" s="603">
        <v>0</v>
      </c>
      <c r="AEW55" s="603">
        <v>0</v>
      </c>
      <c r="AEX55" s="603">
        <v>0</v>
      </c>
      <c r="AEY55" s="603">
        <v>0</v>
      </c>
      <c r="AEZ55" s="603">
        <v>0</v>
      </c>
      <c r="AFA55" s="603">
        <v>0</v>
      </c>
      <c r="AFB55" s="603">
        <v>0</v>
      </c>
      <c r="AFC55" s="603">
        <v>0</v>
      </c>
      <c r="AFD55" s="603">
        <v>0</v>
      </c>
      <c r="AFE55" s="603">
        <v>0</v>
      </c>
      <c r="AFF55" s="603">
        <v>0</v>
      </c>
      <c r="AFG55" s="603">
        <v>0</v>
      </c>
      <c r="AFH55" s="603">
        <v>0</v>
      </c>
      <c r="AFI55" s="603">
        <v>0</v>
      </c>
      <c r="AFJ55" s="603">
        <v>0</v>
      </c>
      <c r="AFK55" s="603">
        <v>0</v>
      </c>
      <c r="AFL55" s="603">
        <v>0</v>
      </c>
      <c r="AFM55" s="603">
        <v>0</v>
      </c>
      <c r="AFN55" s="603">
        <v>0</v>
      </c>
      <c r="AFO55" s="603">
        <v>0</v>
      </c>
      <c r="AFP55" s="603">
        <v>0</v>
      </c>
      <c r="AFQ55" s="603">
        <v>0</v>
      </c>
      <c r="AFR55" s="603">
        <v>0</v>
      </c>
      <c r="AFS55" s="603">
        <v>0</v>
      </c>
      <c r="AFT55" s="603">
        <v>0</v>
      </c>
      <c r="AFU55" s="603">
        <v>0</v>
      </c>
      <c r="AFV55" s="603">
        <v>0</v>
      </c>
      <c r="AFW55" s="603">
        <v>0</v>
      </c>
      <c r="AFX55" s="603">
        <v>0</v>
      </c>
      <c r="AFY55" s="603">
        <v>0</v>
      </c>
      <c r="AFZ55" s="603">
        <v>0</v>
      </c>
      <c r="AGA55" s="603">
        <v>0</v>
      </c>
      <c r="AGB55" s="603">
        <v>0</v>
      </c>
      <c r="AGC55" s="603">
        <v>0</v>
      </c>
      <c r="AGD55" s="603">
        <v>0</v>
      </c>
      <c r="AGE55" s="603">
        <v>0</v>
      </c>
      <c r="AGF55" s="603">
        <v>0</v>
      </c>
      <c r="AGG55" s="603">
        <v>0</v>
      </c>
      <c r="AGH55" s="603">
        <v>0</v>
      </c>
      <c r="AGI55" s="603">
        <v>0</v>
      </c>
      <c r="AGJ55" s="603">
        <v>0</v>
      </c>
      <c r="AGK55" s="603">
        <v>0</v>
      </c>
      <c r="AGL55" s="603">
        <v>0</v>
      </c>
      <c r="AGM55" s="603">
        <v>0</v>
      </c>
      <c r="AGN55" s="603">
        <v>0</v>
      </c>
      <c r="AGO55" s="603">
        <v>0</v>
      </c>
      <c r="AGP55" s="603">
        <v>0</v>
      </c>
      <c r="AGQ55" s="603">
        <v>0</v>
      </c>
      <c r="AGR55" s="603">
        <v>0</v>
      </c>
      <c r="AGS55" s="603">
        <v>0</v>
      </c>
      <c r="AGT55" s="603">
        <v>0</v>
      </c>
      <c r="AGU55" s="603">
        <v>0</v>
      </c>
      <c r="AGV55" s="603">
        <v>0</v>
      </c>
      <c r="AGW55" s="603">
        <v>0</v>
      </c>
      <c r="AGX55" s="603">
        <v>0</v>
      </c>
      <c r="AGY55" s="603">
        <v>0</v>
      </c>
      <c r="AGZ55" s="603">
        <v>0</v>
      </c>
      <c r="AHA55" s="603">
        <v>0</v>
      </c>
      <c r="AHB55" s="603">
        <v>0</v>
      </c>
      <c r="AHC55" s="603">
        <v>0</v>
      </c>
      <c r="AHD55" s="603">
        <v>0</v>
      </c>
      <c r="AHE55" s="603">
        <v>0</v>
      </c>
      <c r="AHF55" s="603">
        <v>0</v>
      </c>
      <c r="AHG55" s="603">
        <v>0</v>
      </c>
      <c r="AHH55" s="603">
        <v>0</v>
      </c>
      <c r="AHI55" s="603">
        <v>0</v>
      </c>
      <c r="AHJ55" s="603">
        <v>0</v>
      </c>
      <c r="AHK55" s="603">
        <v>0</v>
      </c>
      <c r="AHL55" s="603">
        <v>0</v>
      </c>
      <c r="AHM55" s="603">
        <v>0</v>
      </c>
      <c r="AHN55" s="603">
        <v>0</v>
      </c>
      <c r="AHO55" s="603">
        <v>0</v>
      </c>
      <c r="AHP55" s="603">
        <v>0</v>
      </c>
      <c r="AHQ55" s="603">
        <v>0</v>
      </c>
      <c r="AHR55" s="603">
        <v>0</v>
      </c>
      <c r="AHS55" s="603">
        <v>0</v>
      </c>
      <c r="AHT55" s="603">
        <v>0</v>
      </c>
      <c r="AHU55" s="603">
        <v>0</v>
      </c>
      <c r="AHV55" s="603">
        <v>0</v>
      </c>
      <c r="AHW55" s="603">
        <f t="shared" si="78"/>
        <v>471122.45</v>
      </c>
    </row>
    <row r="56" spans="2:911" x14ac:dyDescent="0.6">
      <c r="B56" s="260" t="s">
        <v>6025</v>
      </c>
      <c r="C56" s="260" t="s">
        <v>6385</v>
      </c>
      <c r="D56" s="603">
        <v>0</v>
      </c>
      <c r="E56" s="603">
        <v>13500</v>
      </c>
      <c r="F56" s="603">
        <v>0</v>
      </c>
      <c r="G56" s="603">
        <v>0</v>
      </c>
      <c r="H56" s="603">
        <v>0</v>
      </c>
      <c r="I56" s="603">
        <v>0</v>
      </c>
      <c r="J56" s="603">
        <v>0</v>
      </c>
      <c r="K56" s="603">
        <v>0</v>
      </c>
      <c r="L56" s="603">
        <v>0</v>
      </c>
      <c r="M56" s="603">
        <v>0</v>
      </c>
      <c r="N56" s="603">
        <v>0</v>
      </c>
      <c r="O56" s="603">
        <v>0</v>
      </c>
      <c r="P56" s="603">
        <v>0</v>
      </c>
      <c r="Q56" s="603">
        <v>0</v>
      </c>
      <c r="R56" s="603">
        <v>0</v>
      </c>
      <c r="S56" s="603">
        <v>0</v>
      </c>
      <c r="T56" s="603">
        <v>0</v>
      </c>
      <c r="U56" s="603">
        <v>0</v>
      </c>
      <c r="V56" s="603">
        <v>3731105.3</v>
      </c>
      <c r="W56" s="603">
        <v>0</v>
      </c>
      <c r="X56" s="603">
        <v>0</v>
      </c>
      <c r="Y56" s="603">
        <v>0</v>
      </c>
      <c r="Z56" s="603">
        <v>0</v>
      </c>
      <c r="AA56" s="603">
        <v>1555089.61</v>
      </c>
      <c r="AB56" s="603">
        <v>0</v>
      </c>
      <c r="AC56" s="603">
        <v>0</v>
      </c>
      <c r="AD56" s="603">
        <v>0</v>
      </c>
      <c r="AE56" s="603">
        <v>0</v>
      </c>
      <c r="AF56" s="603">
        <v>0</v>
      </c>
      <c r="AG56" s="603">
        <v>0</v>
      </c>
      <c r="AH56" s="603">
        <v>0</v>
      </c>
      <c r="AI56" s="603">
        <v>1415104</v>
      </c>
      <c r="AJ56" s="603">
        <v>0</v>
      </c>
      <c r="AK56" s="603">
        <v>0</v>
      </c>
      <c r="AL56" s="603">
        <v>0</v>
      </c>
      <c r="AM56" s="603">
        <v>0</v>
      </c>
      <c r="AN56" s="603">
        <v>0</v>
      </c>
      <c r="AO56" s="603">
        <v>0</v>
      </c>
      <c r="AP56" s="603">
        <v>0</v>
      </c>
      <c r="AQ56" s="603">
        <v>0</v>
      </c>
      <c r="AR56" s="603">
        <v>0</v>
      </c>
      <c r="AS56" s="603">
        <v>0</v>
      </c>
      <c r="AT56" s="603">
        <v>0</v>
      </c>
      <c r="AU56" s="603">
        <v>1161943.6200000001</v>
      </c>
      <c r="AV56" s="603">
        <v>0</v>
      </c>
      <c r="AW56" s="603">
        <v>0</v>
      </c>
      <c r="AX56" s="603">
        <v>0</v>
      </c>
      <c r="AY56" s="603">
        <v>0</v>
      </c>
      <c r="AZ56" s="603">
        <v>0</v>
      </c>
      <c r="BA56" s="603">
        <v>0</v>
      </c>
      <c r="BB56" s="603">
        <v>0</v>
      </c>
      <c r="BC56" s="603">
        <v>0</v>
      </c>
      <c r="BD56" s="603">
        <v>0</v>
      </c>
      <c r="BE56" s="603">
        <v>0</v>
      </c>
      <c r="BF56" s="603">
        <v>0</v>
      </c>
      <c r="BG56" s="603">
        <v>0</v>
      </c>
      <c r="BH56" s="603">
        <v>0</v>
      </c>
      <c r="BI56" s="603">
        <v>0</v>
      </c>
      <c r="BJ56" s="603">
        <v>1203693.02</v>
      </c>
      <c r="BK56" s="603">
        <v>0</v>
      </c>
      <c r="BL56" s="603">
        <v>0</v>
      </c>
      <c r="BM56" s="603">
        <v>0</v>
      </c>
      <c r="BN56" s="603">
        <v>0</v>
      </c>
      <c r="BO56" s="603">
        <v>0</v>
      </c>
      <c r="BP56" s="603">
        <v>0</v>
      </c>
      <c r="BQ56" s="603">
        <v>0</v>
      </c>
      <c r="BR56" s="603">
        <v>0</v>
      </c>
      <c r="BS56" s="603">
        <v>0</v>
      </c>
      <c r="BT56" s="603">
        <v>0</v>
      </c>
      <c r="BU56" s="603">
        <v>0</v>
      </c>
      <c r="BV56" s="603">
        <v>0</v>
      </c>
      <c r="BW56" s="603">
        <v>0</v>
      </c>
      <c r="BX56" s="603">
        <v>0</v>
      </c>
      <c r="BY56" s="603">
        <v>0</v>
      </c>
      <c r="BZ56" s="603">
        <v>0</v>
      </c>
      <c r="CA56" s="603">
        <v>0</v>
      </c>
      <c r="CB56" s="603">
        <v>0</v>
      </c>
      <c r="CC56" s="603">
        <v>0</v>
      </c>
      <c r="CD56" s="603">
        <v>0</v>
      </c>
      <c r="CE56" s="603">
        <v>0</v>
      </c>
      <c r="CF56" s="603">
        <v>0</v>
      </c>
      <c r="CG56" s="603">
        <v>0</v>
      </c>
      <c r="CH56" s="603">
        <v>0</v>
      </c>
      <c r="CI56" s="603">
        <v>0</v>
      </c>
      <c r="CJ56" s="603">
        <v>0</v>
      </c>
      <c r="CK56" s="603">
        <v>0</v>
      </c>
      <c r="CL56" s="603">
        <v>0</v>
      </c>
      <c r="CM56" s="603">
        <v>0</v>
      </c>
      <c r="CN56" s="603">
        <v>0</v>
      </c>
      <c r="CO56" s="603">
        <v>0</v>
      </c>
      <c r="CP56" s="603">
        <v>0</v>
      </c>
      <c r="CQ56" s="603">
        <v>0</v>
      </c>
      <c r="CR56" s="603">
        <v>0</v>
      </c>
      <c r="CS56" s="603">
        <v>0</v>
      </c>
      <c r="CT56" s="603">
        <v>0</v>
      </c>
      <c r="CU56" s="603">
        <v>0</v>
      </c>
      <c r="CV56" s="603">
        <v>0</v>
      </c>
      <c r="CW56" s="603">
        <v>0</v>
      </c>
      <c r="CX56" s="603">
        <v>0</v>
      </c>
      <c r="CY56" s="603">
        <v>0</v>
      </c>
      <c r="CZ56" s="603">
        <v>0</v>
      </c>
      <c r="DA56" s="603">
        <v>0</v>
      </c>
      <c r="DB56" s="603">
        <v>0</v>
      </c>
      <c r="DC56" s="603">
        <v>0</v>
      </c>
      <c r="DD56" s="603">
        <v>0</v>
      </c>
      <c r="DE56" s="603">
        <v>0</v>
      </c>
      <c r="DF56" s="603">
        <v>0</v>
      </c>
      <c r="DG56" s="603">
        <v>0</v>
      </c>
      <c r="DH56" s="603">
        <v>0</v>
      </c>
      <c r="DI56" s="603">
        <v>0</v>
      </c>
      <c r="DJ56" s="603">
        <v>0</v>
      </c>
      <c r="DK56" s="603">
        <v>0</v>
      </c>
      <c r="DL56" s="603">
        <v>10744.98</v>
      </c>
      <c r="DM56" s="603">
        <v>0</v>
      </c>
      <c r="DN56" s="603">
        <v>0</v>
      </c>
      <c r="DO56" s="603">
        <v>0</v>
      </c>
      <c r="DP56" s="603">
        <v>0</v>
      </c>
      <c r="DQ56" s="603">
        <v>0</v>
      </c>
      <c r="DR56" s="603">
        <v>0</v>
      </c>
      <c r="DS56" s="603">
        <v>0</v>
      </c>
      <c r="DT56" s="603">
        <v>0</v>
      </c>
      <c r="DU56" s="603">
        <v>21000</v>
      </c>
      <c r="DV56" s="603">
        <v>0</v>
      </c>
      <c r="DW56" s="603">
        <v>0</v>
      </c>
      <c r="DX56" s="603">
        <v>0</v>
      </c>
      <c r="DY56" s="603">
        <v>0</v>
      </c>
      <c r="DZ56" s="603">
        <v>0</v>
      </c>
      <c r="EA56" s="603">
        <v>0</v>
      </c>
      <c r="EB56" s="603">
        <v>1554</v>
      </c>
      <c r="EC56" s="603">
        <v>0</v>
      </c>
      <c r="ED56" s="603">
        <v>0</v>
      </c>
      <c r="EE56" s="603">
        <v>0</v>
      </c>
      <c r="EF56" s="603">
        <v>0</v>
      </c>
      <c r="EG56" s="603">
        <v>0</v>
      </c>
      <c r="EH56" s="603">
        <v>0</v>
      </c>
      <c r="EI56" s="603">
        <v>0</v>
      </c>
      <c r="EJ56" s="603">
        <v>0</v>
      </c>
      <c r="EK56" s="603">
        <v>0</v>
      </c>
      <c r="EL56" s="603">
        <v>0</v>
      </c>
      <c r="EM56" s="603">
        <v>0</v>
      </c>
      <c r="EN56" s="603">
        <v>0</v>
      </c>
      <c r="EO56" s="603">
        <v>126694</v>
      </c>
      <c r="EP56" s="603">
        <v>0</v>
      </c>
      <c r="EQ56" s="603">
        <v>0</v>
      </c>
      <c r="ER56" s="603">
        <v>0</v>
      </c>
      <c r="ES56" s="603">
        <v>0</v>
      </c>
      <c r="ET56" s="603">
        <v>0</v>
      </c>
      <c r="EU56" s="603">
        <v>0</v>
      </c>
      <c r="EV56" s="603">
        <v>0</v>
      </c>
      <c r="EW56" s="603">
        <v>0</v>
      </c>
      <c r="EX56" s="603">
        <v>0</v>
      </c>
      <c r="EY56" s="603">
        <v>0</v>
      </c>
      <c r="EZ56" s="603">
        <v>0</v>
      </c>
      <c r="FA56" s="603">
        <v>0</v>
      </c>
      <c r="FB56" s="603">
        <v>0</v>
      </c>
      <c r="FC56" s="603">
        <v>0</v>
      </c>
      <c r="FD56" s="603">
        <v>0</v>
      </c>
      <c r="FE56" s="603">
        <v>0</v>
      </c>
      <c r="FF56" s="603">
        <v>0</v>
      </c>
      <c r="FG56" s="603">
        <v>0</v>
      </c>
      <c r="FH56" s="603">
        <v>0</v>
      </c>
      <c r="FI56" s="603">
        <v>0</v>
      </c>
      <c r="FJ56" s="603">
        <v>0</v>
      </c>
      <c r="FK56" s="603">
        <v>0</v>
      </c>
      <c r="FL56" s="603">
        <v>0</v>
      </c>
      <c r="FM56" s="603">
        <v>0</v>
      </c>
      <c r="FN56" s="603">
        <v>0</v>
      </c>
      <c r="FO56" s="603">
        <v>0</v>
      </c>
      <c r="FP56" s="603">
        <v>0</v>
      </c>
      <c r="FQ56" s="603">
        <v>0</v>
      </c>
      <c r="FR56" s="603">
        <v>0</v>
      </c>
      <c r="FS56" s="603">
        <v>0</v>
      </c>
      <c r="FT56" s="603">
        <v>0</v>
      </c>
      <c r="FU56" s="603">
        <v>0</v>
      </c>
      <c r="FV56" s="603">
        <v>0</v>
      </c>
      <c r="FW56" s="603">
        <v>0</v>
      </c>
      <c r="FX56" s="603">
        <v>0</v>
      </c>
      <c r="FY56" s="603">
        <v>0</v>
      </c>
      <c r="FZ56" s="603">
        <v>0</v>
      </c>
      <c r="GA56" s="603">
        <v>0</v>
      </c>
      <c r="GB56" s="603">
        <v>0</v>
      </c>
      <c r="GC56" s="603">
        <v>0</v>
      </c>
      <c r="GD56" s="603">
        <v>0</v>
      </c>
      <c r="GE56" s="603">
        <v>0</v>
      </c>
      <c r="GF56" s="603">
        <v>7066253.8600000003</v>
      </c>
      <c r="GG56" s="603">
        <v>0</v>
      </c>
      <c r="GH56" s="603">
        <v>0</v>
      </c>
      <c r="GI56" s="603">
        <v>0</v>
      </c>
      <c r="GJ56" s="603">
        <v>0</v>
      </c>
      <c r="GK56" s="603">
        <v>0</v>
      </c>
      <c r="GL56" s="603">
        <v>1816725.45</v>
      </c>
      <c r="GM56" s="603">
        <v>0</v>
      </c>
      <c r="GN56" s="603">
        <v>0</v>
      </c>
      <c r="GO56" s="603">
        <v>0</v>
      </c>
      <c r="GP56" s="603">
        <v>0</v>
      </c>
      <c r="GQ56" s="603">
        <v>0</v>
      </c>
      <c r="GR56" s="603">
        <v>29488.14</v>
      </c>
      <c r="GS56" s="603">
        <v>0</v>
      </c>
      <c r="GT56" s="603">
        <v>0</v>
      </c>
      <c r="GU56" s="603">
        <v>0</v>
      </c>
      <c r="GV56" s="603">
        <v>0</v>
      </c>
      <c r="GW56" s="603">
        <v>0</v>
      </c>
      <c r="GX56" s="603">
        <v>0</v>
      </c>
      <c r="GY56" s="603">
        <v>0</v>
      </c>
      <c r="GZ56" s="603">
        <v>0</v>
      </c>
      <c r="HA56" s="603">
        <v>0</v>
      </c>
      <c r="HB56" s="603">
        <v>0</v>
      </c>
      <c r="HC56" s="603">
        <v>0</v>
      </c>
      <c r="HD56" s="603">
        <v>0</v>
      </c>
      <c r="HE56" s="603">
        <v>0</v>
      </c>
      <c r="HF56" s="603">
        <v>1159.27</v>
      </c>
      <c r="HG56" s="603">
        <v>0</v>
      </c>
      <c r="HH56" s="603">
        <v>0</v>
      </c>
      <c r="HI56" s="603">
        <v>209844487.91</v>
      </c>
      <c r="HJ56" s="603">
        <v>0</v>
      </c>
      <c r="HK56" s="603">
        <v>0</v>
      </c>
      <c r="HL56" s="603">
        <v>1064879.93</v>
      </c>
      <c r="HM56" s="603">
        <v>0</v>
      </c>
      <c r="HN56" s="603">
        <v>0</v>
      </c>
      <c r="HO56" s="603">
        <v>0</v>
      </c>
      <c r="HP56" s="603">
        <v>0</v>
      </c>
      <c r="HQ56" s="603">
        <v>0</v>
      </c>
      <c r="HR56" s="603">
        <v>0</v>
      </c>
      <c r="HS56" s="603">
        <v>0</v>
      </c>
      <c r="HT56" s="603">
        <v>0</v>
      </c>
      <c r="HU56" s="603">
        <v>0</v>
      </c>
      <c r="HV56" s="603">
        <v>0</v>
      </c>
      <c r="HW56" s="603">
        <v>0</v>
      </c>
      <c r="HX56" s="603">
        <v>0</v>
      </c>
      <c r="HY56" s="603">
        <v>0</v>
      </c>
      <c r="HZ56" s="603">
        <v>0</v>
      </c>
      <c r="IA56" s="603">
        <v>0</v>
      </c>
      <c r="IB56" s="603">
        <v>0</v>
      </c>
      <c r="IC56" s="603">
        <v>0</v>
      </c>
      <c r="ID56" s="603">
        <v>0</v>
      </c>
      <c r="IE56" s="603">
        <v>4352.01</v>
      </c>
      <c r="IF56" s="603">
        <v>0</v>
      </c>
      <c r="IG56" s="603">
        <v>0</v>
      </c>
      <c r="IH56" s="603">
        <v>132.16999999999999</v>
      </c>
      <c r="II56" s="603">
        <v>0</v>
      </c>
      <c r="IJ56" s="603">
        <v>0</v>
      </c>
      <c r="IK56" s="603">
        <v>2629285.5</v>
      </c>
      <c r="IL56" s="603">
        <v>0</v>
      </c>
      <c r="IM56" s="603">
        <v>1270</v>
      </c>
      <c r="IN56" s="603">
        <v>0</v>
      </c>
      <c r="IO56" s="603">
        <v>0</v>
      </c>
      <c r="IP56" s="603">
        <v>0</v>
      </c>
      <c r="IQ56" s="603">
        <v>0</v>
      </c>
      <c r="IR56" s="603">
        <v>0</v>
      </c>
      <c r="IS56" s="603">
        <v>0</v>
      </c>
      <c r="IT56" s="603">
        <v>0</v>
      </c>
      <c r="IU56" s="603">
        <v>1129.17</v>
      </c>
      <c r="IV56" s="603">
        <v>3250100.13</v>
      </c>
      <c r="IW56" s="603">
        <v>0</v>
      </c>
      <c r="IX56" s="603">
        <v>0</v>
      </c>
      <c r="IY56" s="603">
        <v>0</v>
      </c>
      <c r="IZ56" s="603">
        <v>0</v>
      </c>
      <c r="JA56" s="603">
        <v>1188.6400000000001</v>
      </c>
      <c r="JB56" s="603">
        <v>0</v>
      </c>
      <c r="JC56" s="603">
        <v>0</v>
      </c>
      <c r="JD56" s="603">
        <v>0</v>
      </c>
      <c r="JE56" s="603">
        <v>0</v>
      </c>
      <c r="JF56" s="603">
        <v>198004.25</v>
      </c>
      <c r="JG56" s="603">
        <v>0</v>
      </c>
      <c r="JH56" s="603">
        <v>0</v>
      </c>
      <c r="JI56" s="603">
        <v>0</v>
      </c>
      <c r="JJ56" s="603">
        <v>2696481.0100000002</v>
      </c>
      <c r="JK56" s="603">
        <v>0</v>
      </c>
      <c r="JL56" s="603">
        <v>1281746.42</v>
      </c>
      <c r="JM56" s="603">
        <v>546909.80000000005</v>
      </c>
      <c r="JN56" s="603">
        <v>0</v>
      </c>
      <c r="JO56" s="603">
        <v>0</v>
      </c>
      <c r="JP56" s="603">
        <v>0</v>
      </c>
      <c r="JQ56" s="603">
        <v>681.25</v>
      </c>
      <c r="JR56" s="603">
        <v>0</v>
      </c>
      <c r="JS56" s="603">
        <v>0</v>
      </c>
      <c r="JT56" s="603">
        <v>11006500.539999999</v>
      </c>
      <c r="JU56" s="603">
        <v>2221483.87</v>
      </c>
      <c r="JV56" s="603">
        <v>0</v>
      </c>
      <c r="JW56" s="603">
        <v>0</v>
      </c>
      <c r="JX56" s="603">
        <v>0</v>
      </c>
      <c r="JY56" s="603">
        <v>0</v>
      </c>
      <c r="JZ56" s="603">
        <v>0</v>
      </c>
      <c r="KA56" s="603">
        <v>0</v>
      </c>
      <c r="KB56" s="603">
        <v>0</v>
      </c>
      <c r="KC56" s="603">
        <v>0</v>
      </c>
      <c r="KD56" s="603">
        <v>0</v>
      </c>
      <c r="KE56" s="603">
        <v>0</v>
      </c>
      <c r="KF56" s="603">
        <v>0</v>
      </c>
      <c r="KG56" s="603">
        <v>0</v>
      </c>
      <c r="KH56" s="603">
        <v>0</v>
      </c>
      <c r="KI56" s="603">
        <v>0</v>
      </c>
      <c r="KJ56" s="603">
        <v>0</v>
      </c>
      <c r="KK56" s="603">
        <v>0</v>
      </c>
      <c r="KL56" s="603">
        <v>0</v>
      </c>
      <c r="KM56" s="603">
        <v>0</v>
      </c>
      <c r="KN56" s="603">
        <v>0</v>
      </c>
      <c r="KO56" s="603">
        <v>0</v>
      </c>
      <c r="KP56" s="603">
        <v>0</v>
      </c>
      <c r="KQ56" s="603">
        <v>0</v>
      </c>
      <c r="KR56" s="603">
        <v>0</v>
      </c>
      <c r="KS56" s="603">
        <v>0</v>
      </c>
      <c r="KT56" s="603">
        <v>0</v>
      </c>
      <c r="KU56" s="603">
        <v>0</v>
      </c>
      <c r="KV56" s="603">
        <v>0</v>
      </c>
      <c r="KW56" s="603">
        <v>0</v>
      </c>
      <c r="KX56" s="603">
        <v>0</v>
      </c>
      <c r="KY56" s="603">
        <v>0</v>
      </c>
      <c r="KZ56" s="603">
        <v>0</v>
      </c>
      <c r="LA56" s="603">
        <v>0</v>
      </c>
      <c r="LB56" s="603">
        <v>0</v>
      </c>
      <c r="LC56" s="603">
        <v>0</v>
      </c>
      <c r="LD56" s="603">
        <v>0</v>
      </c>
      <c r="LE56" s="603">
        <v>0</v>
      </c>
      <c r="LF56" s="603">
        <v>0</v>
      </c>
      <c r="LG56" s="603">
        <v>0</v>
      </c>
      <c r="LH56" s="603">
        <v>0</v>
      </c>
      <c r="LI56" s="603">
        <v>0</v>
      </c>
      <c r="LJ56" s="603">
        <v>0</v>
      </c>
      <c r="LK56" s="603">
        <v>0</v>
      </c>
      <c r="LL56" s="603">
        <v>0</v>
      </c>
      <c r="LM56" s="603">
        <v>0</v>
      </c>
      <c r="LN56" s="603">
        <v>0</v>
      </c>
      <c r="LO56" s="603">
        <v>1419351.17</v>
      </c>
      <c r="LP56" s="603">
        <v>0</v>
      </c>
      <c r="LQ56" s="603">
        <v>62619</v>
      </c>
      <c r="LR56" s="603">
        <v>0</v>
      </c>
      <c r="LS56" s="603">
        <v>0</v>
      </c>
      <c r="LT56" s="603">
        <v>0</v>
      </c>
      <c r="LU56" s="603">
        <v>0</v>
      </c>
      <c r="LV56" s="603">
        <v>0</v>
      </c>
      <c r="LW56" s="603">
        <v>0</v>
      </c>
      <c r="LX56" s="603">
        <v>0</v>
      </c>
      <c r="LY56" s="603">
        <v>0</v>
      </c>
      <c r="LZ56" s="603">
        <v>595004.47</v>
      </c>
      <c r="MA56" s="603">
        <v>0</v>
      </c>
      <c r="MB56" s="603">
        <v>0</v>
      </c>
      <c r="MC56" s="603">
        <v>0</v>
      </c>
      <c r="MD56" s="603">
        <v>0</v>
      </c>
      <c r="ME56" s="603">
        <v>0</v>
      </c>
      <c r="MF56" s="603">
        <v>0</v>
      </c>
      <c r="MG56" s="603">
        <v>0</v>
      </c>
      <c r="MH56" s="603">
        <v>0</v>
      </c>
      <c r="MI56" s="603">
        <v>6969424.9500000002</v>
      </c>
      <c r="MJ56" s="603">
        <v>0</v>
      </c>
      <c r="MK56" s="603">
        <v>0</v>
      </c>
      <c r="ML56" s="603">
        <v>0</v>
      </c>
      <c r="MM56" s="603">
        <v>0</v>
      </c>
      <c r="MN56" s="603">
        <v>0</v>
      </c>
      <c r="MO56" s="603">
        <v>0</v>
      </c>
      <c r="MP56" s="603">
        <v>0</v>
      </c>
      <c r="MQ56" s="603">
        <v>0</v>
      </c>
      <c r="MR56" s="603">
        <v>0</v>
      </c>
      <c r="MS56" s="603">
        <v>0</v>
      </c>
      <c r="MT56" s="603">
        <v>0</v>
      </c>
      <c r="MU56" s="603">
        <v>0</v>
      </c>
      <c r="MV56" s="603">
        <v>0</v>
      </c>
      <c r="MW56" s="603">
        <v>0</v>
      </c>
      <c r="MX56" s="603">
        <v>0</v>
      </c>
      <c r="MY56" s="603">
        <v>0</v>
      </c>
      <c r="MZ56" s="603">
        <v>0</v>
      </c>
      <c r="NA56" s="603">
        <v>0</v>
      </c>
      <c r="NB56" s="603">
        <v>0</v>
      </c>
      <c r="NC56" s="603">
        <v>0</v>
      </c>
      <c r="ND56" s="603">
        <v>0</v>
      </c>
      <c r="NE56" s="603">
        <v>0</v>
      </c>
      <c r="NF56" s="603">
        <v>2280830.25</v>
      </c>
      <c r="NG56" s="603">
        <v>0</v>
      </c>
      <c r="NH56" s="603">
        <v>0</v>
      </c>
      <c r="NI56" s="603">
        <v>0</v>
      </c>
      <c r="NJ56" s="603">
        <v>0</v>
      </c>
      <c r="NK56" s="603">
        <v>0</v>
      </c>
      <c r="NL56" s="603">
        <v>0</v>
      </c>
      <c r="NM56" s="603">
        <v>0</v>
      </c>
      <c r="NN56" s="603">
        <v>23934.58</v>
      </c>
      <c r="NO56" s="603">
        <v>0</v>
      </c>
      <c r="NP56" s="603">
        <v>0</v>
      </c>
      <c r="NQ56" s="603">
        <v>0</v>
      </c>
      <c r="NR56" s="603">
        <v>622378.35</v>
      </c>
      <c r="NS56" s="603">
        <v>0</v>
      </c>
      <c r="NT56" s="603">
        <v>0</v>
      </c>
      <c r="NU56" s="603">
        <v>0</v>
      </c>
      <c r="NV56" s="603">
        <v>0</v>
      </c>
      <c r="NW56" s="603">
        <v>0</v>
      </c>
      <c r="NX56" s="603">
        <v>0</v>
      </c>
      <c r="NY56" s="603">
        <v>0</v>
      </c>
      <c r="NZ56" s="603">
        <v>0</v>
      </c>
      <c r="OA56" s="603">
        <v>0</v>
      </c>
      <c r="OB56" s="603">
        <v>0</v>
      </c>
      <c r="OC56" s="603">
        <v>0</v>
      </c>
      <c r="OD56" s="603">
        <v>0</v>
      </c>
      <c r="OE56" s="603">
        <v>0</v>
      </c>
      <c r="OF56" s="603">
        <v>0</v>
      </c>
      <c r="OG56" s="603">
        <v>0</v>
      </c>
      <c r="OH56" s="603">
        <v>0</v>
      </c>
      <c r="OI56" s="603">
        <v>0</v>
      </c>
      <c r="OJ56" s="603">
        <v>0</v>
      </c>
      <c r="OK56" s="603">
        <v>1531623.46</v>
      </c>
      <c r="OL56" s="603">
        <v>0</v>
      </c>
      <c r="OM56" s="603">
        <v>0</v>
      </c>
      <c r="ON56" s="603">
        <v>0</v>
      </c>
      <c r="OO56" s="603">
        <v>0</v>
      </c>
      <c r="OP56" s="603">
        <v>0</v>
      </c>
      <c r="OQ56" s="603">
        <v>0</v>
      </c>
      <c r="OR56" s="603">
        <v>0</v>
      </c>
      <c r="OS56" s="603">
        <v>0</v>
      </c>
      <c r="OT56" s="603">
        <v>71396.89</v>
      </c>
      <c r="OU56" s="603">
        <v>3961784.81</v>
      </c>
      <c r="OV56" s="603">
        <v>0</v>
      </c>
      <c r="OW56" s="603">
        <v>0</v>
      </c>
      <c r="OX56" s="603">
        <v>0</v>
      </c>
      <c r="OY56" s="603">
        <v>0</v>
      </c>
      <c r="OZ56" s="603">
        <v>0</v>
      </c>
      <c r="PA56" s="603">
        <v>0</v>
      </c>
      <c r="PB56" s="603">
        <v>0</v>
      </c>
      <c r="PC56" s="603">
        <v>0</v>
      </c>
      <c r="PD56" s="603">
        <v>0</v>
      </c>
      <c r="PE56" s="603">
        <v>0</v>
      </c>
      <c r="PF56" s="603">
        <v>0</v>
      </c>
      <c r="PG56" s="603">
        <v>0</v>
      </c>
      <c r="PH56" s="603">
        <v>0</v>
      </c>
      <c r="PI56" s="603">
        <v>0</v>
      </c>
      <c r="PJ56" s="603">
        <v>0</v>
      </c>
      <c r="PK56" s="603">
        <v>0</v>
      </c>
      <c r="PL56" s="603">
        <v>0</v>
      </c>
      <c r="PM56" s="603">
        <v>0</v>
      </c>
      <c r="PN56" s="603">
        <v>0</v>
      </c>
      <c r="PO56" s="603">
        <v>0</v>
      </c>
      <c r="PP56" s="603">
        <v>0</v>
      </c>
      <c r="PQ56" s="603">
        <v>3795</v>
      </c>
      <c r="PR56" s="603">
        <v>0</v>
      </c>
      <c r="PS56" s="603">
        <v>0</v>
      </c>
      <c r="PT56" s="603">
        <v>0</v>
      </c>
      <c r="PU56" s="603">
        <v>0</v>
      </c>
      <c r="PV56" s="603">
        <v>0</v>
      </c>
      <c r="PW56" s="603">
        <v>0</v>
      </c>
      <c r="PX56" s="603">
        <v>0</v>
      </c>
      <c r="PY56" s="603">
        <v>0</v>
      </c>
      <c r="PZ56" s="603">
        <v>0</v>
      </c>
      <c r="QA56" s="603">
        <v>0</v>
      </c>
      <c r="QB56" s="603">
        <v>0</v>
      </c>
      <c r="QC56" s="603">
        <v>500</v>
      </c>
      <c r="QD56" s="603">
        <v>0</v>
      </c>
      <c r="QE56" s="603">
        <v>0</v>
      </c>
      <c r="QF56" s="603">
        <v>0</v>
      </c>
      <c r="QG56" s="603">
        <v>0</v>
      </c>
      <c r="QH56" s="603">
        <v>0</v>
      </c>
      <c r="QI56" s="603">
        <v>0</v>
      </c>
      <c r="QJ56" s="603">
        <v>0</v>
      </c>
      <c r="QK56" s="603">
        <v>0</v>
      </c>
      <c r="QL56" s="603">
        <v>0</v>
      </c>
      <c r="QM56" s="603">
        <v>0</v>
      </c>
      <c r="QN56" s="603">
        <v>0</v>
      </c>
      <c r="QO56" s="603">
        <v>0</v>
      </c>
      <c r="QP56" s="603">
        <v>0</v>
      </c>
      <c r="QQ56" s="603">
        <v>3933.5</v>
      </c>
      <c r="QR56" s="603">
        <v>0</v>
      </c>
      <c r="QS56" s="603">
        <v>14119.58</v>
      </c>
      <c r="QT56" s="603">
        <v>0</v>
      </c>
      <c r="QU56" s="603">
        <v>0</v>
      </c>
      <c r="QV56" s="603">
        <v>0</v>
      </c>
      <c r="QW56" s="603">
        <v>0</v>
      </c>
      <c r="QX56" s="603">
        <v>0</v>
      </c>
      <c r="QY56" s="603">
        <v>0</v>
      </c>
      <c r="QZ56" s="603">
        <v>0</v>
      </c>
      <c r="RA56" s="603">
        <v>0</v>
      </c>
      <c r="RB56" s="603">
        <v>0</v>
      </c>
      <c r="RC56" s="603">
        <v>0</v>
      </c>
      <c r="RD56" s="603">
        <v>0</v>
      </c>
      <c r="RE56" s="603">
        <v>0</v>
      </c>
      <c r="RF56" s="603">
        <v>0</v>
      </c>
      <c r="RG56" s="603">
        <v>0</v>
      </c>
      <c r="RH56" s="603">
        <v>0</v>
      </c>
      <c r="RI56" s="603">
        <v>0</v>
      </c>
      <c r="RJ56" s="603">
        <v>0</v>
      </c>
      <c r="RK56" s="603">
        <v>0</v>
      </c>
      <c r="RL56" s="603">
        <v>0</v>
      </c>
      <c r="RM56" s="603">
        <v>0</v>
      </c>
      <c r="RN56" s="603">
        <v>0</v>
      </c>
      <c r="RO56" s="603">
        <v>0</v>
      </c>
      <c r="RP56" s="603">
        <v>0</v>
      </c>
      <c r="RQ56" s="603">
        <v>0</v>
      </c>
      <c r="RR56" s="603">
        <v>0</v>
      </c>
      <c r="RS56" s="603">
        <v>0</v>
      </c>
      <c r="RT56" s="603">
        <v>0</v>
      </c>
      <c r="RU56" s="603">
        <v>13306.66</v>
      </c>
      <c r="RV56" s="603">
        <v>0</v>
      </c>
      <c r="RW56" s="603">
        <v>0</v>
      </c>
      <c r="RX56" s="603">
        <v>0</v>
      </c>
      <c r="RY56" s="603">
        <v>0</v>
      </c>
      <c r="RZ56" s="603">
        <v>0</v>
      </c>
      <c r="SA56" s="603">
        <v>0</v>
      </c>
      <c r="SB56" s="603">
        <v>0</v>
      </c>
      <c r="SC56" s="603">
        <v>12889382.440000001</v>
      </c>
      <c r="SD56" s="603">
        <v>0</v>
      </c>
      <c r="SE56" s="603">
        <v>0</v>
      </c>
      <c r="SF56" s="603">
        <v>0</v>
      </c>
      <c r="SG56" s="603">
        <v>0</v>
      </c>
      <c r="SH56" s="603">
        <v>0</v>
      </c>
      <c r="SI56" s="603">
        <v>0</v>
      </c>
      <c r="SJ56" s="603">
        <v>0</v>
      </c>
      <c r="SK56" s="603">
        <v>0</v>
      </c>
      <c r="SL56" s="603">
        <v>0</v>
      </c>
      <c r="SM56" s="603">
        <v>0</v>
      </c>
      <c r="SN56" s="603">
        <v>0</v>
      </c>
      <c r="SO56" s="603">
        <v>0</v>
      </c>
      <c r="SP56" s="603">
        <v>0</v>
      </c>
      <c r="SQ56" s="603">
        <v>0</v>
      </c>
      <c r="SR56" s="603">
        <v>0</v>
      </c>
      <c r="SS56" s="603">
        <v>0</v>
      </c>
      <c r="ST56" s="603">
        <v>0</v>
      </c>
      <c r="SU56" s="603">
        <v>0</v>
      </c>
      <c r="SV56" s="603">
        <v>0</v>
      </c>
      <c r="SW56" s="603">
        <v>0</v>
      </c>
      <c r="SX56" s="603">
        <v>0</v>
      </c>
      <c r="SY56" s="603">
        <v>0</v>
      </c>
      <c r="SZ56" s="603">
        <v>0</v>
      </c>
      <c r="TA56" s="603">
        <v>0</v>
      </c>
      <c r="TB56" s="603">
        <v>0</v>
      </c>
      <c r="TC56" s="603">
        <v>0</v>
      </c>
      <c r="TD56" s="603">
        <v>0</v>
      </c>
      <c r="TE56" s="603">
        <v>0</v>
      </c>
      <c r="TF56" s="603">
        <v>0</v>
      </c>
      <c r="TG56" s="603">
        <v>0</v>
      </c>
      <c r="TH56" s="603">
        <v>0</v>
      </c>
      <c r="TI56" s="603">
        <v>0</v>
      </c>
      <c r="TJ56" s="603">
        <v>0</v>
      </c>
      <c r="TK56" s="603">
        <v>0</v>
      </c>
      <c r="TL56" s="603">
        <v>0</v>
      </c>
      <c r="TM56" s="603">
        <v>0</v>
      </c>
      <c r="TN56" s="603">
        <v>0</v>
      </c>
      <c r="TO56" s="603">
        <v>0</v>
      </c>
      <c r="TP56" s="603">
        <v>0</v>
      </c>
      <c r="TQ56" s="603">
        <v>0</v>
      </c>
      <c r="TR56" s="603">
        <v>0</v>
      </c>
      <c r="TS56" s="603">
        <v>0</v>
      </c>
      <c r="TT56" s="603">
        <v>0</v>
      </c>
      <c r="TU56" s="603">
        <v>0</v>
      </c>
      <c r="TV56" s="603">
        <v>0</v>
      </c>
      <c r="TW56" s="603">
        <v>0</v>
      </c>
      <c r="TX56" s="603">
        <v>0</v>
      </c>
      <c r="TY56" s="603">
        <v>0</v>
      </c>
      <c r="TZ56" s="603">
        <v>0</v>
      </c>
      <c r="UA56" s="603">
        <v>0</v>
      </c>
      <c r="UB56" s="603">
        <v>0</v>
      </c>
      <c r="UC56" s="603">
        <v>14297722.039999999</v>
      </c>
      <c r="UD56" s="603">
        <v>0</v>
      </c>
      <c r="UE56" s="603">
        <v>0</v>
      </c>
      <c r="UF56" s="603">
        <v>0</v>
      </c>
      <c r="UG56" s="603">
        <v>0</v>
      </c>
      <c r="UH56" s="603">
        <v>0</v>
      </c>
      <c r="UI56" s="603">
        <v>0</v>
      </c>
      <c r="UJ56" s="603">
        <v>0</v>
      </c>
      <c r="UK56" s="603">
        <v>0</v>
      </c>
      <c r="UL56" s="603">
        <v>0</v>
      </c>
      <c r="UM56" s="603">
        <v>0</v>
      </c>
      <c r="UN56" s="603">
        <v>0</v>
      </c>
      <c r="UO56" s="603">
        <v>0</v>
      </c>
      <c r="UP56" s="603">
        <v>0</v>
      </c>
      <c r="UQ56" s="603">
        <v>0</v>
      </c>
      <c r="UR56" s="603">
        <v>46535</v>
      </c>
      <c r="US56" s="603">
        <v>0</v>
      </c>
      <c r="UT56" s="603">
        <v>0</v>
      </c>
      <c r="UU56" s="603">
        <v>0</v>
      </c>
      <c r="UV56" s="603">
        <v>0</v>
      </c>
      <c r="UW56" s="603">
        <v>0</v>
      </c>
      <c r="UX56" s="603">
        <v>0</v>
      </c>
      <c r="UY56" s="603">
        <v>0</v>
      </c>
      <c r="UZ56" s="603">
        <v>0</v>
      </c>
      <c r="VA56" s="603">
        <v>0</v>
      </c>
      <c r="VB56" s="603">
        <v>0</v>
      </c>
      <c r="VC56" s="603">
        <v>0</v>
      </c>
      <c r="VD56" s="603">
        <v>0</v>
      </c>
      <c r="VE56" s="603">
        <v>0</v>
      </c>
      <c r="VF56" s="603">
        <v>487340.2</v>
      </c>
      <c r="VG56" s="603">
        <v>0</v>
      </c>
      <c r="VH56" s="603">
        <v>0</v>
      </c>
      <c r="VI56" s="603">
        <v>0</v>
      </c>
      <c r="VJ56" s="603">
        <v>0</v>
      </c>
      <c r="VK56" s="603">
        <v>0</v>
      </c>
      <c r="VL56" s="603">
        <v>0</v>
      </c>
      <c r="VM56" s="603">
        <v>0</v>
      </c>
      <c r="VN56" s="603">
        <v>0</v>
      </c>
      <c r="VO56" s="603">
        <v>0</v>
      </c>
      <c r="VP56" s="603">
        <v>0</v>
      </c>
      <c r="VQ56" s="603">
        <v>0</v>
      </c>
      <c r="VR56" s="603">
        <v>1590027</v>
      </c>
      <c r="VS56" s="603">
        <v>0</v>
      </c>
      <c r="VT56" s="603">
        <v>0</v>
      </c>
      <c r="VU56" s="603">
        <v>0</v>
      </c>
      <c r="VV56" s="603">
        <v>0</v>
      </c>
      <c r="VW56" s="603">
        <v>0</v>
      </c>
      <c r="VX56" s="603">
        <v>0</v>
      </c>
      <c r="VY56" s="603">
        <v>2128429</v>
      </c>
      <c r="VZ56" s="603">
        <v>0</v>
      </c>
      <c r="WA56" s="603">
        <v>0</v>
      </c>
      <c r="WB56" s="603">
        <v>0</v>
      </c>
      <c r="WC56" s="603">
        <v>0</v>
      </c>
      <c r="WD56" s="603">
        <v>0</v>
      </c>
      <c r="WE56" s="603">
        <v>0</v>
      </c>
      <c r="WF56" s="603">
        <v>0</v>
      </c>
      <c r="WG56" s="603">
        <v>0</v>
      </c>
      <c r="WH56" s="603">
        <v>0</v>
      </c>
      <c r="WI56" s="603">
        <v>0</v>
      </c>
      <c r="WJ56" s="603">
        <v>0</v>
      </c>
      <c r="WK56" s="603">
        <v>0</v>
      </c>
      <c r="WL56" s="603">
        <v>0</v>
      </c>
      <c r="WM56" s="603">
        <v>500</v>
      </c>
      <c r="WN56" s="603">
        <v>0</v>
      </c>
      <c r="WO56" s="603">
        <v>0</v>
      </c>
      <c r="WP56" s="603">
        <v>0</v>
      </c>
      <c r="WQ56" s="603">
        <v>0</v>
      </c>
      <c r="WR56" s="603">
        <v>0</v>
      </c>
      <c r="WS56" s="603">
        <v>0</v>
      </c>
      <c r="WT56" s="603">
        <v>0</v>
      </c>
      <c r="WU56" s="603">
        <v>0</v>
      </c>
      <c r="WV56" s="603">
        <v>0</v>
      </c>
      <c r="WW56" s="603">
        <v>59205.02</v>
      </c>
      <c r="WX56" s="603">
        <v>0</v>
      </c>
      <c r="WY56" s="603">
        <v>0</v>
      </c>
      <c r="WZ56" s="603">
        <v>0</v>
      </c>
      <c r="XA56" s="603">
        <v>50766466.340000004</v>
      </c>
      <c r="XB56" s="603">
        <v>0</v>
      </c>
      <c r="XC56" s="603">
        <v>0</v>
      </c>
      <c r="XD56" s="603">
        <v>0</v>
      </c>
      <c r="XE56" s="603">
        <v>0</v>
      </c>
      <c r="XF56" s="603">
        <v>0</v>
      </c>
      <c r="XG56" s="603">
        <v>0</v>
      </c>
      <c r="XH56" s="603">
        <v>0</v>
      </c>
      <c r="XI56" s="603">
        <v>0</v>
      </c>
      <c r="XJ56" s="603">
        <v>44988.5</v>
      </c>
      <c r="XK56" s="603">
        <v>0</v>
      </c>
      <c r="XL56" s="603">
        <v>0</v>
      </c>
      <c r="XM56" s="603">
        <v>0</v>
      </c>
      <c r="XN56" s="603">
        <v>0</v>
      </c>
      <c r="XO56" s="603">
        <v>0</v>
      </c>
      <c r="XP56" s="603">
        <v>0</v>
      </c>
      <c r="XQ56" s="603">
        <v>0</v>
      </c>
      <c r="XR56" s="603">
        <v>0</v>
      </c>
      <c r="XS56" s="603">
        <v>0</v>
      </c>
      <c r="XT56" s="603">
        <v>0</v>
      </c>
      <c r="XU56" s="603">
        <v>0</v>
      </c>
      <c r="XV56" s="603">
        <v>0</v>
      </c>
      <c r="XW56" s="603">
        <v>0</v>
      </c>
      <c r="XX56" s="603">
        <v>0</v>
      </c>
      <c r="XY56" s="603">
        <v>0</v>
      </c>
      <c r="XZ56" s="603">
        <v>0</v>
      </c>
      <c r="YA56" s="603">
        <v>0</v>
      </c>
      <c r="YB56" s="603">
        <v>0</v>
      </c>
      <c r="YC56" s="603">
        <v>0</v>
      </c>
      <c r="YD56" s="603">
        <v>0</v>
      </c>
      <c r="YE56" s="603">
        <v>0</v>
      </c>
      <c r="YF56" s="603">
        <v>0</v>
      </c>
      <c r="YG56" s="603">
        <v>0</v>
      </c>
      <c r="YH56" s="603">
        <v>0</v>
      </c>
      <c r="YI56" s="603">
        <v>0</v>
      </c>
      <c r="YJ56" s="603">
        <v>0</v>
      </c>
      <c r="YK56" s="603">
        <v>0</v>
      </c>
      <c r="YL56" s="603">
        <v>0</v>
      </c>
      <c r="YM56" s="603">
        <v>0</v>
      </c>
      <c r="YN56" s="603">
        <v>0</v>
      </c>
      <c r="YO56" s="603">
        <v>0</v>
      </c>
      <c r="YP56" s="603">
        <v>0</v>
      </c>
      <c r="YQ56" s="603">
        <v>0</v>
      </c>
      <c r="YR56" s="603">
        <v>0</v>
      </c>
      <c r="YS56" s="603">
        <v>0</v>
      </c>
      <c r="YT56" s="603">
        <v>0</v>
      </c>
      <c r="YU56" s="603">
        <v>0</v>
      </c>
      <c r="YV56" s="603">
        <v>0</v>
      </c>
      <c r="YW56" s="603">
        <v>0</v>
      </c>
      <c r="YX56" s="603">
        <v>0</v>
      </c>
      <c r="YY56" s="603">
        <v>0</v>
      </c>
      <c r="YZ56" s="603">
        <v>0</v>
      </c>
      <c r="ZA56" s="603">
        <v>0</v>
      </c>
      <c r="ZB56" s="603">
        <v>0</v>
      </c>
      <c r="ZC56" s="603">
        <v>0</v>
      </c>
      <c r="ZD56" s="603">
        <v>12894728.810000001</v>
      </c>
      <c r="ZE56" s="603">
        <v>0</v>
      </c>
      <c r="ZF56" s="603">
        <v>0</v>
      </c>
      <c r="ZG56" s="603">
        <v>0</v>
      </c>
      <c r="ZH56" s="603">
        <v>0</v>
      </c>
      <c r="ZI56" s="603">
        <v>0</v>
      </c>
      <c r="ZJ56" s="603">
        <v>0</v>
      </c>
      <c r="ZK56" s="603">
        <v>0</v>
      </c>
      <c r="ZL56" s="603">
        <v>0</v>
      </c>
      <c r="ZM56" s="603">
        <v>0</v>
      </c>
      <c r="ZN56" s="603">
        <v>0</v>
      </c>
      <c r="ZO56" s="603">
        <v>0</v>
      </c>
      <c r="ZP56" s="603">
        <v>0</v>
      </c>
      <c r="ZQ56" s="603">
        <v>0</v>
      </c>
      <c r="ZR56" s="603">
        <v>0</v>
      </c>
      <c r="ZS56" s="603">
        <v>0</v>
      </c>
      <c r="ZT56" s="603">
        <v>0</v>
      </c>
      <c r="ZU56" s="603">
        <v>0</v>
      </c>
      <c r="ZV56" s="603">
        <v>0</v>
      </c>
      <c r="ZW56" s="603">
        <v>0</v>
      </c>
      <c r="ZX56" s="603">
        <v>0</v>
      </c>
      <c r="ZY56" s="603">
        <v>0</v>
      </c>
      <c r="ZZ56" s="603">
        <v>0</v>
      </c>
      <c r="AAA56" s="603">
        <v>0</v>
      </c>
      <c r="AAB56" s="603">
        <v>0</v>
      </c>
      <c r="AAC56" s="603">
        <v>0</v>
      </c>
      <c r="AAD56" s="603">
        <v>0</v>
      </c>
      <c r="AAE56" s="603">
        <v>0</v>
      </c>
      <c r="AAF56" s="603">
        <v>0</v>
      </c>
      <c r="AAG56" s="603">
        <v>0</v>
      </c>
      <c r="AAH56" s="603">
        <v>0</v>
      </c>
      <c r="AAI56" s="603">
        <v>0</v>
      </c>
      <c r="AAJ56" s="603">
        <v>332550.68</v>
      </c>
      <c r="AAK56" s="603">
        <v>0</v>
      </c>
      <c r="AAL56" s="603">
        <v>0</v>
      </c>
      <c r="AAM56" s="603">
        <v>0</v>
      </c>
      <c r="AAN56" s="603">
        <v>0</v>
      </c>
      <c r="AAO56" s="603">
        <v>0</v>
      </c>
      <c r="AAP56" s="603">
        <v>0</v>
      </c>
      <c r="AAQ56" s="603">
        <v>0</v>
      </c>
      <c r="AAR56" s="603">
        <v>0</v>
      </c>
      <c r="AAS56" s="603">
        <v>0</v>
      </c>
      <c r="AAT56" s="603">
        <v>0</v>
      </c>
      <c r="AAU56" s="603">
        <v>0</v>
      </c>
      <c r="AAV56" s="603">
        <v>0</v>
      </c>
      <c r="AAW56" s="603">
        <v>0</v>
      </c>
      <c r="AAX56" s="603">
        <v>0</v>
      </c>
      <c r="AAY56" s="603">
        <v>50200</v>
      </c>
      <c r="AAZ56" s="603">
        <v>0</v>
      </c>
      <c r="ABA56" s="603">
        <v>2000</v>
      </c>
      <c r="ABB56" s="603">
        <v>0</v>
      </c>
      <c r="ABC56" s="603">
        <v>0</v>
      </c>
      <c r="ABD56" s="603">
        <v>0</v>
      </c>
      <c r="ABE56" s="603">
        <v>0</v>
      </c>
      <c r="ABF56" s="603">
        <v>0</v>
      </c>
      <c r="ABG56" s="603">
        <v>0</v>
      </c>
      <c r="ABH56" s="603">
        <v>0</v>
      </c>
      <c r="ABI56" s="603">
        <v>0</v>
      </c>
      <c r="ABJ56" s="603">
        <v>0</v>
      </c>
      <c r="ABK56" s="603">
        <v>0</v>
      </c>
      <c r="ABL56" s="603">
        <v>0</v>
      </c>
      <c r="ABM56" s="603">
        <v>0</v>
      </c>
      <c r="ABN56" s="603">
        <v>0</v>
      </c>
      <c r="ABO56" s="603">
        <v>0</v>
      </c>
      <c r="ABP56" s="603">
        <v>0</v>
      </c>
      <c r="ABQ56" s="603">
        <v>0</v>
      </c>
      <c r="ABR56" s="603">
        <v>0</v>
      </c>
      <c r="ABS56" s="603">
        <v>0</v>
      </c>
      <c r="ABT56" s="603">
        <v>0</v>
      </c>
      <c r="ABU56" s="603">
        <v>0</v>
      </c>
      <c r="ABV56" s="603">
        <v>0</v>
      </c>
      <c r="ABW56" s="603">
        <v>0</v>
      </c>
      <c r="ABX56" s="603">
        <v>1074578.72</v>
      </c>
      <c r="ABY56" s="603">
        <v>0</v>
      </c>
      <c r="ABZ56" s="603">
        <v>0</v>
      </c>
      <c r="ACA56" s="603">
        <v>15573656.189999999</v>
      </c>
      <c r="ACB56" s="603">
        <v>0</v>
      </c>
      <c r="ACC56" s="603">
        <v>0</v>
      </c>
      <c r="ACD56" s="603">
        <v>0</v>
      </c>
      <c r="ACE56" s="603">
        <v>25200</v>
      </c>
      <c r="ACF56" s="603">
        <v>0</v>
      </c>
      <c r="ACG56" s="603">
        <v>0</v>
      </c>
      <c r="ACH56" s="603">
        <v>0</v>
      </c>
      <c r="ACI56" s="603">
        <v>0</v>
      </c>
      <c r="ACJ56" s="603">
        <v>0</v>
      </c>
      <c r="ACK56" s="603">
        <v>15580136.27</v>
      </c>
      <c r="ACL56" s="603">
        <v>0</v>
      </c>
      <c r="ACM56" s="603">
        <v>0</v>
      </c>
      <c r="ACN56" s="603">
        <v>67599.259999999995</v>
      </c>
      <c r="ACO56" s="603">
        <v>37176345.799999997</v>
      </c>
      <c r="ACP56" s="603">
        <v>0</v>
      </c>
      <c r="ACQ56" s="603">
        <v>29080.47</v>
      </c>
      <c r="ACR56" s="603">
        <v>0</v>
      </c>
      <c r="ACS56" s="603">
        <v>0</v>
      </c>
      <c r="ACT56" s="603">
        <v>0</v>
      </c>
      <c r="ACU56" s="603">
        <v>0</v>
      </c>
      <c r="ACV56" s="603">
        <v>0</v>
      </c>
      <c r="ACW56" s="603">
        <v>0</v>
      </c>
      <c r="ACX56" s="603">
        <v>0</v>
      </c>
      <c r="ACY56" s="603">
        <v>0</v>
      </c>
      <c r="ACZ56" s="603">
        <v>0</v>
      </c>
      <c r="ADA56" s="603">
        <v>0</v>
      </c>
      <c r="ADB56" s="603">
        <v>0</v>
      </c>
      <c r="ADC56" s="603">
        <v>0</v>
      </c>
      <c r="ADD56" s="603">
        <v>22176133.43</v>
      </c>
      <c r="ADE56" s="603">
        <v>0</v>
      </c>
      <c r="ADF56" s="603">
        <v>0</v>
      </c>
      <c r="ADG56" s="603">
        <v>0</v>
      </c>
      <c r="ADH56" s="603">
        <v>1288061.5</v>
      </c>
      <c r="ADI56" s="603">
        <v>0</v>
      </c>
      <c r="ADJ56" s="603">
        <v>0</v>
      </c>
      <c r="ADK56" s="603">
        <v>0</v>
      </c>
      <c r="ADL56" s="603">
        <v>0</v>
      </c>
      <c r="ADM56" s="603">
        <v>0</v>
      </c>
      <c r="ADN56" s="603">
        <v>0</v>
      </c>
      <c r="ADO56" s="603">
        <v>0</v>
      </c>
      <c r="ADP56" s="603">
        <v>0</v>
      </c>
      <c r="ADQ56" s="603">
        <v>273400</v>
      </c>
      <c r="ADR56" s="603">
        <v>0</v>
      </c>
      <c r="ADS56" s="603">
        <v>0</v>
      </c>
      <c r="ADT56" s="603">
        <v>61401230.099999994</v>
      </c>
      <c r="ADU56" s="603">
        <v>0</v>
      </c>
      <c r="ADV56" s="603">
        <v>0</v>
      </c>
      <c r="ADW56" s="603">
        <v>0</v>
      </c>
      <c r="ADX56" s="603">
        <v>0</v>
      </c>
      <c r="ADY56" s="603">
        <v>0</v>
      </c>
      <c r="ADZ56" s="603">
        <v>37180</v>
      </c>
      <c r="AEA56" s="603">
        <v>372638.01</v>
      </c>
      <c r="AEB56" s="603">
        <v>51222.95</v>
      </c>
      <c r="AEC56" s="603">
        <v>0</v>
      </c>
      <c r="AED56" s="603">
        <v>0</v>
      </c>
      <c r="AEE56" s="603">
        <v>0</v>
      </c>
      <c r="AEF56" s="603">
        <v>0</v>
      </c>
      <c r="AEG56" s="603">
        <v>0</v>
      </c>
      <c r="AEH56" s="603">
        <v>0</v>
      </c>
      <c r="AEI56" s="603">
        <v>0</v>
      </c>
      <c r="AEJ56" s="603">
        <v>0</v>
      </c>
      <c r="AEK56" s="603">
        <v>0</v>
      </c>
      <c r="AEL56" s="603">
        <v>0</v>
      </c>
      <c r="AEM56" s="603">
        <v>0</v>
      </c>
      <c r="AEN56" s="603">
        <v>0</v>
      </c>
      <c r="AEO56" s="603">
        <v>0</v>
      </c>
      <c r="AEP56" s="603">
        <v>0</v>
      </c>
      <c r="AEQ56" s="603">
        <v>0</v>
      </c>
      <c r="AER56" s="603">
        <v>0</v>
      </c>
      <c r="AES56" s="603">
        <v>0</v>
      </c>
      <c r="AET56" s="603">
        <v>224900</v>
      </c>
      <c r="AEU56" s="603">
        <v>0</v>
      </c>
      <c r="AEV56" s="603">
        <v>0</v>
      </c>
      <c r="AEW56" s="603">
        <v>0</v>
      </c>
      <c r="AEX56" s="603">
        <v>0</v>
      </c>
      <c r="AEY56" s="603">
        <v>0</v>
      </c>
      <c r="AEZ56" s="603">
        <v>0</v>
      </c>
      <c r="AFA56" s="603">
        <v>0</v>
      </c>
      <c r="AFB56" s="603">
        <v>0</v>
      </c>
      <c r="AFC56" s="603">
        <v>0</v>
      </c>
      <c r="AFD56" s="603">
        <v>0</v>
      </c>
      <c r="AFE56" s="603">
        <v>131395.81</v>
      </c>
      <c r="AFF56" s="603">
        <v>0</v>
      </c>
      <c r="AFG56" s="603">
        <v>0</v>
      </c>
      <c r="AFH56" s="603">
        <v>2375998.42</v>
      </c>
      <c r="AFI56" s="603">
        <v>0</v>
      </c>
      <c r="AFJ56" s="603">
        <v>0</v>
      </c>
      <c r="AFK56" s="603">
        <v>0</v>
      </c>
      <c r="AFL56" s="603">
        <v>0</v>
      </c>
      <c r="AFM56" s="603">
        <v>0</v>
      </c>
      <c r="AFN56" s="603">
        <v>0</v>
      </c>
      <c r="AFO56" s="603">
        <v>0</v>
      </c>
      <c r="AFP56" s="603">
        <v>0</v>
      </c>
      <c r="AFQ56" s="603">
        <v>0</v>
      </c>
      <c r="AFR56" s="603">
        <v>384172092.48000002</v>
      </c>
      <c r="AFS56" s="603">
        <v>0</v>
      </c>
      <c r="AFT56" s="603">
        <v>0</v>
      </c>
      <c r="AFU56" s="603">
        <v>92392.03</v>
      </c>
      <c r="AFV56" s="603">
        <v>0</v>
      </c>
      <c r="AFW56" s="603">
        <v>0</v>
      </c>
      <c r="AFX56" s="603">
        <v>305602.37</v>
      </c>
      <c r="AFY56" s="603">
        <v>0</v>
      </c>
      <c r="AFZ56" s="603">
        <v>2578750.0699999998</v>
      </c>
      <c r="AGA56" s="603">
        <v>3491784.75</v>
      </c>
      <c r="AGB56" s="603">
        <v>391862.9</v>
      </c>
      <c r="AGC56" s="603">
        <v>0</v>
      </c>
      <c r="AGD56" s="603">
        <v>0</v>
      </c>
      <c r="AGE56" s="603">
        <v>0</v>
      </c>
      <c r="AGF56" s="603">
        <v>0</v>
      </c>
      <c r="AGG56" s="603">
        <v>0</v>
      </c>
      <c r="AGH56" s="603">
        <v>0</v>
      </c>
      <c r="AGI56" s="603">
        <v>0</v>
      </c>
      <c r="AGJ56" s="603">
        <v>0</v>
      </c>
      <c r="AGK56" s="603">
        <v>0</v>
      </c>
      <c r="AGL56" s="603">
        <v>0</v>
      </c>
      <c r="AGM56" s="603">
        <v>0</v>
      </c>
      <c r="AGN56" s="603">
        <v>0</v>
      </c>
      <c r="AGO56" s="603">
        <v>1758579</v>
      </c>
      <c r="AGP56" s="603">
        <v>0</v>
      </c>
      <c r="AGQ56" s="603">
        <v>0</v>
      </c>
      <c r="AGR56" s="603">
        <v>0</v>
      </c>
      <c r="AGS56" s="603">
        <v>0</v>
      </c>
      <c r="AGT56" s="603">
        <v>0</v>
      </c>
      <c r="AGU56" s="603">
        <v>0</v>
      </c>
      <c r="AGV56" s="603">
        <v>0</v>
      </c>
      <c r="AGW56" s="603">
        <v>50000</v>
      </c>
      <c r="AGX56" s="603">
        <v>2422734.89</v>
      </c>
      <c r="AGY56" s="603">
        <v>0</v>
      </c>
      <c r="AGZ56" s="603">
        <v>0</v>
      </c>
      <c r="AHA56" s="603">
        <v>0</v>
      </c>
      <c r="AHB56" s="603">
        <v>0</v>
      </c>
      <c r="AHC56" s="603">
        <v>0</v>
      </c>
      <c r="AHD56" s="603">
        <v>0</v>
      </c>
      <c r="AHE56" s="603">
        <v>0</v>
      </c>
      <c r="AHF56" s="603">
        <v>0</v>
      </c>
      <c r="AHG56" s="603">
        <v>0</v>
      </c>
      <c r="AHH56" s="603">
        <v>52566858.950000003</v>
      </c>
      <c r="AHI56" s="603">
        <v>0</v>
      </c>
      <c r="AHJ56" s="603">
        <v>2983765.78</v>
      </c>
      <c r="AHK56" s="603">
        <v>0</v>
      </c>
      <c r="AHL56" s="603">
        <v>0</v>
      </c>
      <c r="AHM56" s="603">
        <v>0</v>
      </c>
      <c r="AHN56" s="603">
        <v>170303.68</v>
      </c>
      <c r="AHO56" s="603">
        <v>0</v>
      </c>
      <c r="AHP56" s="603">
        <v>0</v>
      </c>
      <c r="AHQ56" s="603">
        <v>0</v>
      </c>
      <c r="AHR56" s="603">
        <v>0</v>
      </c>
      <c r="AHS56" s="603">
        <v>0</v>
      </c>
      <c r="AHT56" s="603">
        <v>0</v>
      </c>
      <c r="AHU56" s="603">
        <v>0</v>
      </c>
      <c r="AHV56" s="603">
        <v>0</v>
      </c>
      <c r="AHW56" s="603">
        <f t="shared" si="78"/>
        <v>974910249.38</v>
      </c>
    </row>
    <row r="57" spans="2:911" x14ac:dyDescent="0.6">
      <c r="B57" s="260" t="s">
        <v>6026</v>
      </c>
      <c r="C57" s="260" t="s">
        <v>6386</v>
      </c>
      <c r="D57" s="603">
        <v>0</v>
      </c>
      <c r="E57" s="603">
        <v>0</v>
      </c>
      <c r="F57" s="603">
        <v>0</v>
      </c>
      <c r="G57" s="603">
        <v>0</v>
      </c>
      <c r="H57" s="603">
        <v>0</v>
      </c>
      <c r="I57" s="603">
        <v>0</v>
      </c>
      <c r="J57" s="603">
        <v>0</v>
      </c>
      <c r="K57" s="603">
        <v>0</v>
      </c>
      <c r="L57" s="603">
        <v>0</v>
      </c>
      <c r="M57" s="603">
        <v>0</v>
      </c>
      <c r="N57" s="603">
        <v>0</v>
      </c>
      <c r="O57" s="603">
        <v>0</v>
      </c>
      <c r="P57" s="603">
        <v>0</v>
      </c>
      <c r="Q57" s="603">
        <v>0</v>
      </c>
      <c r="R57" s="603">
        <v>0</v>
      </c>
      <c r="S57" s="603">
        <v>0</v>
      </c>
      <c r="T57" s="603">
        <v>0</v>
      </c>
      <c r="U57" s="603">
        <v>0</v>
      </c>
      <c r="V57" s="603">
        <v>0</v>
      </c>
      <c r="W57" s="603">
        <v>0</v>
      </c>
      <c r="X57" s="603">
        <v>0</v>
      </c>
      <c r="Y57" s="603">
        <v>0</v>
      </c>
      <c r="Z57" s="603">
        <v>0</v>
      </c>
      <c r="AA57" s="603">
        <v>0</v>
      </c>
      <c r="AB57" s="603">
        <v>0</v>
      </c>
      <c r="AC57" s="603">
        <v>0</v>
      </c>
      <c r="AD57" s="603">
        <v>0</v>
      </c>
      <c r="AE57" s="603">
        <v>0</v>
      </c>
      <c r="AF57" s="603">
        <v>0</v>
      </c>
      <c r="AG57" s="603">
        <v>0</v>
      </c>
      <c r="AH57" s="603">
        <v>0</v>
      </c>
      <c r="AI57" s="603">
        <v>0</v>
      </c>
      <c r="AJ57" s="603">
        <v>0</v>
      </c>
      <c r="AK57" s="603">
        <v>0</v>
      </c>
      <c r="AL57" s="603">
        <v>0</v>
      </c>
      <c r="AM57" s="603">
        <v>0</v>
      </c>
      <c r="AN57" s="603">
        <v>0</v>
      </c>
      <c r="AO57" s="603">
        <v>0</v>
      </c>
      <c r="AP57" s="603">
        <v>0</v>
      </c>
      <c r="AQ57" s="603">
        <v>0</v>
      </c>
      <c r="AR57" s="603">
        <v>0</v>
      </c>
      <c r="AS57" s="603">
        <v>0</v>
      </c>
      <c r="AT57" s="603">
        <v>0</v>
      </c>
      <c r="AU57" s="603">
        <v>0</v>
      </c>
      <c r="AV57" s="603">
        <v>0</v>
      </c>
      <c r="AW57" s="603">
        <v>0</v>
      </c>
      <c r="AX57" s="603">
        <v>0</v>
      </c>
      <c r="AY57" s="603">
        <v>0</v>
      </c>
      <c r="AZ57" s="603">
        <v>0</v>
      </c>
      <c r="BA57" s="603">
        <v>0</v>
      </c>
      <c r="BB57" s="603">
        <v>0</v>
      </c>
      <c r="BC57" s="603">
        <v>0</v>
      </c>
      <c r="BD57" s="603">
        <v>0</v>
      </c>
      <c r="BE57" s="603">
        <v>0</v>
      </c>
      <c r="BF57" s="603">
        <v>0</v>
      </c>
      <c r="BG57" s="603">
        <v>0</v>
      </c>
      <c r="BH57" s="603">
        <v>0</v>
      </c>
      <c r="BI57" s="603">
        <v>0</v>
      </c>
      <c r="BJ57" s="603">
        <v>0</v>
      </c>
      <c r="BK57" s="603">
        <v>0</v>
      </c>
      <c r="BL57" s="603">
        <v>0</v>
      </c>
      <c r="BM57" s="603">
        <v>0</v>
      </c>
      <c r="BN57" s="603">
        <v>0</v>
      </c>
      <c r="BO57" s="603">
        <v>0</v>
      </c>
      <c r="BP57" s="603">
        <v>0</v>
      </c>
      <c r="BQ57" s="603">
        <v>0</v>
      </c>
      <c r="BR57" s="603">
        <v>0</v>
      </c>
      <c r="BS57" s="603">
        <v>0</v>
      </c>
      <c r="BT57" s="603">
        <v>0</v>
      </c>
      <c r="BU57" s="603">
        <v>0</v>
      </c>
      <c r="BV57" s="603">
        <v>0</v>
      </c>
      <c r="BW57" s="603">
        <v>0</v>
      </c>
      <c r="BX57" s="603">
        <v>0</v>
      </c>
      <c r="BY57" s="603">
        <v>0</v>
      </c>
      <c r="BZ57" s="603">
        <v>0</v>
      </c>
      <c r="CA57" s="603">
        <v>0</v>
      </c>
      <c r="CB57" s="603">
        <v>0</v>
      </c>
      <c r="CC57" s="603">
        <v>0</v>
      </c>
      <c r="CD57" s="603">
        <v>0</v>
      </c>
      <c r="CE57" s="603">
        <v>0</v>
      </c>
      <c r="CF57" s="603">
        <v>0</v>
      </c>
      <c r="CG57" s="603">
        <v>0</v>
      </c>
      <c r="CH57" s="603">
        <v>0</v>
      </c>
      <c r="CI57" s="603">
        <v>0</v>
      </c>
      <c r="CJ57" s="603">
        <v>0</v>
      </c>
      <c r="CK57" s="603">
        <v>0</v>
      </c>
      <c r="CL57" s="603">
        <v>0</v>
      </c>
      <c r="CM57" s="603">
        <v>0</v>
      </c>
      <c r="CN57" s="603">
        <v>0</v>
      </c>
      <c r="CO57" s="603">
        <v>0</v>
      </c>
      <c r="CP57" s="603">
        <v>0</v>
      </c>
      <c r="CQ57" s="603">
        <v>0</v>
      </c>
      <c r="CR57" s="603">
        <v>0</v>
      </c>
      <c r="CS57" s="603">
        <v>0</v>
      </c>
      <c r="CT57" s="603">
        <v>0</v>
      </c>
      <c r="CU57" s="603">
        <v>0</v>
      </c>
      <c r="CV57" s="603">
        <v>641002.85</v>
      </c>
      <c r="CW57" s="603">
        <v>0</v>
      </c>
      <c r="CX57" s="603">
        <v>0</v>
      </c>
      <c r="CY57" s="603">
        <v>0</v>
      </c>
      <c r="CZ57" s="603">
        <v>0</v>
      </c>
      <c r="DA57" s="603">
        <v>0</v>
      </c>
      <c r="DB57" s="603">
        <v>0</v>
      </c>
      <c r="DC57" s="603">
        <v>0</v>
      </c>
      <c r="DD57" s="603">
        <v>0</v>
      </c>
      <c r="DE57" s="603">
        <v>0</v>
      </c>
      <c r="DF57" s="603">
        <v>0</v>
      </c>
      <c r="DG57" s="603">
        <v>0</v>
      </c>
      <c r="DH57" s="603">
        <v>0</v>
      </c>
      <c r="DI57" s="603">
        <v>0</v>
      </c>
      <c r="DJ57" s="603">
        <v>0</v>
      </c>
      <c r="DK57" s="603">
        <v>0</v>
      </c>
      <c r="DL57" s="603">
        <v>0</v>
      </c>
      <c r="DM57" s="603">
        <v>0</v>
      </c>
      <c r="DN57" s="603">
        <v>0</v>
      </c>
      <c r="DO57" s="603">
        <v>0</v>
      </c>
      <c r="DP57" s="603">
        <v>0</v>
      </c>
      <c r="DQ57" s="603">
        <v>0</v>
      </c>
      <c r="DR57" s="603">
        <v>0</v>
      </c>
      <c r="DS57" s="603">
        <v>0</v>
      </c>
      <c r="DT57" s="603">
        <v>0</v>
      </c>
      <c r="DU57" s="603">
        <v>3206950.09</v>
      </c>
      <c r="DV57" s="603">
        <v>0</v>
      </c>
      <c r="DW57" s="603">
        <v>0</v>
      </c>
      <c r="DX57" s="603">
        <v>0</v>
      </c>
      <c r="DY57" s="603">
        <v>0</v>
      </c>
      <c r="DZ57" s="603">
        <v>0</v>
      </c>
      <c r="EA57" s="603">
        <v>0</v>
      </c>
      <c r="EB57" s="603">
        <v>0</v>
      </c>
      <c r="EC57" s="603">
        <v>0</v>
      </c>
      <c r="ED57" s="603">
        <v>0</v>
      </c>
      <c r="EE57" s="603">
        <v>0</v>
      </c>
      <c r="EF57" s="603">
        <v>0</v>
      </c>
      <c r="EG57" s="603">
        <v>0</v>
      </c>
      <c r="EH57" s="603">
        <v>0</v>
      </c>
      <c r="EI57" s="603">
        <v>0</v>
      </c>
      <c r="EJ57" s="603">
        <v>0</v>
      </c>
      <c r="EK57" s="603">
        <v>0</v>
      </c>
      <c r="EL57" s="603">
        <v>0</v>
      </c>
      <c r="EM57" s="603">
        <v>0</v>
      </c>
      <c r="EN57" s="603">
        <v>0</v>
      </c>
      <c r="EO57" s="603">
        <v>0</v>
      </c>
      <c r="EP57" s="603">
        <v>0</v>
      </c>
      <c r="EQ57" s="603">
        <v>0</v>
      </c>
      <c r="ER57" s="603">
        <v>0</v>
      </c>
      <c r="ES57" s="603">
        <v>0</v>
      </c>
      <c r="ET57" s="603">
        <v>0</v>
      </c>
      <c r="EU57" s="603">
        <v>0</v>
      </c>
      <c r="EV57" s="603">
        <v>0</v>
      </c>
      <c r="EW57" s="603">
        <v>0</v>
      </c>
      <c r="EX57" s="603">
        <v>0</v>
      </c>
      <c r="EY57" s="603">
        <v>0</v>
      </c>
      <c r="EZ57" s="603">
        <v>0</v>
      </c>
      <c r="FA57" s="603">
        <v>0</v>
      </c>
      <c r="FB57" s="603">
        <v>0</v>
      </c>
      <c r="FC57" s="603">
        <v>0</v>
      </c>
      <c r="FD57" s="603">
        <v>0</v>
      </c>
      <c r="FE57" s="603">
        <v>0</v>
      </c>
      <c r="FF57" s="603">
        <v>0</v>
      </c>
      <c r="FG57" s="603">
        <v>0</v>
      </c>
      <c r="FH57" s="603">
        <v>0</v>
      </c>
      <c r="FI57" s="603">
        <v>0</v>
      </c>
      <c r="FJ57" s="603">
        <v>0</v>
      </c>
      <c r="FK57" s="603">
        <v>0</v>
      </c>
      <c r="FL57" s="603">
        <v>0</v>
      </c>
      <c r="FM57" s="603">
        <v>0</v>
      </c>
      <c r="FN57" s="603">
        <v>0</v>
      </c>
      <c r="FO57" s="603">
        <v>0</v>
      </c>
      <c r="FP57" s="603">
        <v>0</v>
      </c>
      <c r="FQ57" s="603">
        <v>0</v>
      </c>
      <c r="FR57" s="603">
        <v>0</v>
      </c>
      <c r="FS57" s="603">
        <v>0</v>
      </c>
      <c r="FT57" s="603">
        <v>0</v>
      </c>
      <c r="FU57" s="603">
        <v>0</v>
      </c>
      <c r="FV57" s="603">
        <v>0</v>
      </c>
      <c r="FW57" s="603">
        <v>0</v>
      </c>
      <c r="FX57" s="603">
        <v>0</v>
      </c>
      <c r="FY57" s="603">
        <v>0</v>
      </c>
      <c r="FZ57" s="603">
        <v>0</v>
      </c>
      <c r="GA57" s="603">
        <v>0</v>
      </c>
      <c r="GB57" s="603">
        <v>0</v>
      </c>
      <c r="GC57" s="603">
        <v>0</v>
      </c>
      <c r="GD57" s="603">
        <v>0</v>
      </c>
      <c r="GE57" s="603">
        <v>0</v>
      </c>
      <c r="GF57" s="603">
        <v>0</v>
      </c>
      <c r="GG57" s="603">
        <v>0</v>
      </c>
      <c r="GH57" s="603">
        <v>0</v>
      </c>
      <c r="GI57" s="603">
        <v>0</v>
      </c>
      <c r="GJ57" s="603">
        <v>0</v>
      </c>
      <c r="GK57" s="603">
        <v>0</v>
      </c>
      <c r="GL57" s="603">
        <v>22247196</v>
      </c>
      <c r="GM57" s="603">
        <v>384215.28</v>
      </c>
      <c r="GN57" s="603">
        <v>0</v>
      </c>
      <c r="GO57" s="603">
        <v>0</v>
      </c>
      <c r="GP57" s="603">
        <v>0</v>
      </c>
      <c r="GQ57" s="603">
        <v>0</v>
      </c>
      <c r="GR57" s="603">
        <v>0</v>
      </c>
      <c r="GS57" s="603">
        <v>1750640.19</v>
      </c>
      <c r="GT57" s="603">
        <v>0</v>
      </c>
      <c r="GU57" s="603">
        <v>0</v>
      </c>
      <c r="GV57" s="603">
        <v>0</v>
      </c>
      <c r="GW57" s="603">
        <v>0</v>
      </c>
      <c r="GX57" s="603">
        <v>0</v>
      </c>
      <c r="GY57" s="603">
        <v>0</v>
      </c>
      <c r="GZ57" s="603">
        <v>0</v>
      </c>
      <c r="HA57" s="603">
        <v>0</v>
      </c>
      <c r="HB57" s="603">
        <v>0</v>
      </c>
      <c r="HC57" s="603">
        <v>0</v>
      </c>
      <c r="HD57" s="603">
        <v>0</v>
      </c>
      <c r="HE57" s="603">
        <v>0</v>
      </c>
      <c r="HF57" s="603">
        <v>0</v>
      </c>
      <c r="HG57" s="603">
        <v>0</v>
      </c>
      <c r="HH57" s="603">
        <v>0</v>
      </c>
      <c r="HI57" s="603">
        <v>0</v>
      </c>
      <c r="HJ57" s="603">
        <v>0</v>
      </c>
      <c r="HK57" s="603">
        <v>0</v>
      </c>
      <c r="HL57" s="603">
        <v>0</v>
      </c>
      <c r="HM57" s="603">
        <v>0</v>
      </c>
      <c r="HN57" s="603">
        <v>0</v>
      </c>
      <c r="HO57" s="603">
        <v>1388355.5</v>
      </c>
      <c r="HP57" s="603">
        <v>0</v>
      </c>
      <c r="HQ57" s="603">
        <v>0</v>
      </c>
      <c r="HR57" s="603">
        <v>0</v>
      </c>
      <c r="HS57" s="603">
        <v>0</v>
      </c>
      <c r="HT57" s="603">
        <v>0</v>
      </c>
      <c r="HU57" s="603">
        <v>0</v>
      </c>
      <c r="HV57" s="603">
        <v>0</v>
      </c>
      <c r="HW57" s="603">
        <v>0</v>
      </c>
      <c r="HX57" s="603">
        <v>0</v>
      </c>
      <c r="HY57" s="603">
        <v>0</v>
      </c>
      <c r="HZ57" s="603">
        <v>0</v>
      </c>
      <c r="IA57" s="603">
        <v>0</v>
      </c>
      <c r="IB57" s="603">
        <v>0</v>
      </c>
      <c r="IC57" s="603">
        <v>0</v>
      </c>
      <c r="ID57" s="603">
        <v>0</v>
      </c>
      <c r="IE57" s="603">
        <v>405391.62</v>
      </c>
      <c r="IF57" s="603">
        <v>0</v>
      </c>
      <c r="IG57" s="603">
        <v>0</v>
      </c>
      <c r="IH57" s="603">
        <v>0</v>
      </c>
      <c r="II57" s="603">
        <v>0</v>
      </c>
      <c r="IJ57" s="603">
        <v>0</v>
      </c>
      <c r="IK57" s="603">
        <v>0</v>
      </c>
      <c r="IL57" s="603">
        <v>0</v>
      </c>
      <c r="IM57" s="603">
        <v>0</v>
      </c>
      <c r="IN57" s="603">
        <v>0</v>
      </c>
      <c r="IO57" s="603">
        <v>0</v>
      </c>
      <c r="IP57" s="603">
        <v>0</v>
      </c>
      <c r="IQ57" s="603">
        <v>0</v>
      </c>
      <c r="IR57" s="603">
        <v>0</v>
      </c>
      <c r="IS57" s="603">
        <v>0</v>
      </c>
      <c r="IT57" s="603">
        <v>0</v>
      </c>
      <c r="IU57" s="603">
        <v>0</v>
      </c>
      <c r="IV57" s="603">
        <v>0</v>
      </c>
      <c r="IW57" s="603">
        <v>0</v>
      </c>
      <c r="IX57" s="603">
        <v>0</v>
      </c>
      <c r="IY57" s="603">
        <v>0</v>
      </c>
      <c r="IZ57" s="603">
        <v>0</v>
      </c>
      <c r="JA57" s="603">
        <v>0</v>
      </c>
      <c r="JB57" s="603">
        <v>43446.81</v>
      </c>
      <c r="JC57" s="603">
        <v>0</v>
      </c>
      <c r="JD57" s="603">
        <v>0</v>
      </c>
      <c r="JE57" s="603">
        <v>0</v>
      </c>
      <c r="JF57" s="603">
        <v>0</v>
      </c>
      <c r="JG57" s="603">
        <v>1000</v>
      </c>
      <c r="JH57" s="603">
        <v>0</v>
      </c>
      <c r="JI57" s="603">
        <v>0</v>
      </c>
      <c r="JJ57" s="603">
        <v>1057647.68</v>
      </c>
      <c r="JK57" s="603">
        <v>0</v>
      </c>
      <c r="JL57" s="603">
        <v>0</v>
      </c>
      <c r="JM57" s="603">
        <v>877003.5</v>
      </c>
      <c r="JN57" s="603">
        <v>0</v>
      </c>
      <c r="JO57" s="603">
        <v>0</v>
      </c>
      <c r="JP57" s="603">
        <v>0</v>
      </c>
      <c r="JQ57" s="603">
        <v>0</v>
      </c>
      <c r="JR57" s="603">
        <v>0</v>
      </c>
      <c r="JS57" s="603">
        <v>0</v>
      </c>
      <c r="JT57" s="603">
        <v>0</v>
      </c>
      <c r="JU57" s="603">
        <v>0</v>
      </c>
      <c r="JV57" s="603">
        <v>0</v>
      </c>
      <c r="JW57" s="603">
        <v>0</v>
      </c>
      <c r="JX57" s="603">
        <v>0</v>
      </c>
      <c r="JY57" s="603">
        <v>0</v>
      </c>
      <c r="JZ57" s="603">
        <v>0</v>
      </c>
      <c r="KA57" s="603">
        <v>0</v>
      </c>
      <c r="KB57" s="603">
        <v>0</v>
      </c>
      <c r="KC57" s="603">
        <v>0</v>
      </c>
      <c r="KD57" s="603">
        <v>0</v>
      </c>
      <c r="KE57" s="603">
        <v>0</v>
      </c>
      <c r="KF57" s="603">
        <v>0</v>
      </c>
      <c r="KG57" s="603">
        <v>0</v>
      </c>
      <c r="KH57" s="603">
        <v>0</v>
      </c>
      <c r="KI57" s="603">
        <v>0</v>
      </c>
      <c r="KJ57" s="603">
        <v>0</v>
      </c>
      <c r="KK57" s="603">
        <v>0</v>
      </c>
      <c r="KL57" s="603">
        <v>0</v>
      </c>
      <c r="KM57" s="603">
        <v>0</v>
      </c>
      <c r="KN57" s="603">
        <v>0</v>
      </c>
      <c r="KO57" s="603">
        <v>0</v>
      </c>
      <c r="KP57" s="603">
        <v>0</v>
      </c>
      <c r="KQ57" s="603">
        <v>0</v>
      </c>
      <c r="KR57" s="603">
        <v>0</v>
      </c>
      <c r="KS57" s="603">
        <v>0</v>
      </c>
      <c r="KT57" s="603">
        <v>0</v>
      </c>
      <c r="KU57" s="603">
        <v>0</v>
      </c>
      <c r="KV57" s="603">
        <v>0</v>
      </c>
      <c r="KW57" s="603">
        <v>0</v>
      </c>
      <c r="KX57" s="603">
        <v>0</v>
      </c>
      <c r="KY57" s="603">
        <v>0</v>
      </c>
      <c r="KZ57" s="603">
        <v>0</v>
      </c>
      <c r="LA57" s="603">
        <v>0</v>
      </c>
      <c r="LB57" s="603">
        <v>0</v>
      </c>
      <c r="LC57" s="603">
        <v>0</v>
      </c>
      <c r="LD57" s="603">
        <v>0</v>
      </c>
      <c r="LE57" s="603">
        <v>0</v>
      </c>
      <c r="LF57" s="603">
        <v>0</v>
      </c>
      <c r="LG57" s="603">
        <v>0</v>
      </c>
      <c r="LH57" s="603">
        <v>0</v>
      </c>
      <c r="LI57" s="603">
        <v>0</v>
      </c>
      <c r="LJ57" s="603">
        <v>0</v>
      </c>
      <c r="LK57" s="603">
        <v>0</v>
      </c>
      <c r="LL57" s="603">
        <v>0</v>
      </c>
      <c r="LM57" s="603">
        <v>0</v>
      </c>
      <c r="LN57" s="603">
        <v>0</v>
      </c>
      <c r="LO57" s="603">
        <v>0</v>
      </c>
      <c r="LP57" s="603">
        <v>0</v>
      </c>
      <c r="LQ57" s="603">
        <v>0</v>
      </c>
      <c r="LR57" s="603">
        <v>0</v>
      </c>
      <c r="LS57" s="603">
        <v>0</v>
      </c>
      <c r="LT57" s="603">
        <v>0</v>
      </c>
      <c r="LU57" s="603">
        <v>0</v>
      </c>
      <c r="LV57" s="603">
        <v>0</v>
      </c>
      <c r="LW57" s="603">
        <v>0</v>
      </c>
      <c r="LX57" s="603">
        <v>0</v>
      </c>
      <c r="LY57" s="603">
        <v>0</v>
      </c>
      <c r="LZ57" s="603">
        <v>0</v>
      </c>
      <c r="MA57" s="603">
        <v>0</v>
      </c>
      <c r="MB57" s="603">
        <v>0</v>
      </c>
      <c r="MC57" s="603">
        <v>0</v>
      </c>
      <c r="MD57" s="603">
        <v>0</v>
      </c>
      <c r="ME57" s="603">
        <v>0</v>
      </c>
      <c r="MF57" s="603">
        <v>0</v>
      </c>
      <c r="MG57" s="603">
        <v>0</v>
      </c>
      <c r="MH57" s="603">
        <v>0</v>
      </c>
      <c r="MI57" s="603">
        <v>0</v>
      </c>
      <c r="MJ57" s="603">
        <v>0</v>
      </c>
      <c r="MK57" s="603">
        <v>0</v>
      </c>
      <c r="ML57" s="603">
        <v>0</v>
      </c>
      <c r="MM57" s="603">
        <v>0</v>
      </c>
      <c r="MN57" s="603">
        <v>0</v>
      </c>
      <c r="MO57" s="603">
        <v>0</v>
      </c>
      <c r="MP57" s="603">
        <v>0</v>
      </c>
      <c r="MQ57" s="603">
        <v>0</v>
      </c>
      <c r="MR57" s="603">
        <v>0</v>
      </c>
      <c r="MS57" s="603">
        <v>0</v>
      </c>
      <c r="MT57" s="603">
        <v>0</v>
      </c>
      <c r="MU57" s="603">
        <v>0</v>
      </c>
      <c r="MV57" s="603">
        <v>0</v>
      </c>
      <c r="MW57" s="603">
        <v>0</v>
      </c>
      <c r="MX57" s="603">
        <v>0</v>
      </c>
      <c r="MY57" s="603">
        <v>0</v>
      </c>
      <c r="MZ57" s="603">
        <v>0</v>
      </c>
      <c r="NA57" s="603">
        <v>0</v>
      </c>
      <c r="NB57" s="603">
        <v>0</v>
      </c>
      <c r="NC57" s="603">
        <v>0</v>
      </c>
      <c r="ND57" s="603">
        <v>0</v>
      </c>
      <c r="NE57" s="603">
        <v>0</v>
      </c>
      <c r="NF57" s="603">
        <v>0</v>
      </c>
      <c r="NG57" s="603">
        <v>0</v>
      </c>
      <c r="NH57" s="603">
        <v>0</v>
      </c>
      <c r="NI57" s="603">
        <v>0</v>
      </c>
      <c r="NJ57" s="603">
        <v>0</v>
      </c>
      <c r="NK57" s="603">
        <v>0</v>
      </c>
      <c r="NL57" s="603">
        <v>0</v>
      </c>
      <c r="NM57" s="603">
        <v>0</v>
      </c>
      <c r="NN57" s="603">
        <v>0</v>
      </c>
      <c r="NO57" s="603">
        <v>0</v>
      </c>
      <c r="NP57" s="603">
        <v>0</v>
      </c>
      <c r="NQ57" s="603">
        <v>0</v>
      </c>
      <c r="NR57" s="603">
        <v>0</v>
      </c>
      <c r="NS57" s="603">
        <v>0</v>
      </c>
      <c r="NT57" s="603">
        <v>0</v>
      </c>
      <c r="NU57" s="603">
        <v>0</v>
      </c>
      <c r="NV57" s="603">
        <v>0</v>
      </c>
      <c r="NW57" s="603">
        <v>0</v>
      </c>
      <c r="NX57" s="603">
        <v>0</v>
      </c>
      <c r="NY57" s="603">
        <v>0</v>
      </c>
      <c r="NZ57" s="603">
        <v>0</v>
      </c>
      <c r="OA57" s="603">
        <v>0</v>
      </c>
      <c r="OB57" s="603">
        <v>0</v>
      </c>
      <c r="OC57" s="603">
        <v>0</v>
      </c>
      <c r="OD57" s="603">
        <v>0</v>
      </c>
      <c r="OE57" s="603">
        <v>0</v>
      </c>
      <c r="OF57" s="603">
        <v>0</v>
      </c>
      <c r="OG57" s="603">
        <v>0</v>
      </c>
      <c r="OH57" s="603">
        <v>0</v>
      </c>
      <c r="OI57" s="603">
        <v>0</v>
      </c>
      <c r="OJ57" s="603">
        <v>0</v>
      </c>
      <c r="OK57" s="603">
        <v>0</v>
      </c>
      <c r="OL57" s="603">
        <v>0</v>
      </c>
      <c r="OM57" s="603">
        <v>0</v>
      </c>
      <c r="ON57" s="603">
        <v>0</v>
      </c>
      <c r="OO57" s="603">
        <v>0</v>
      </c>
      <c r="OP57" s="603">
        <v>0</v>
      </c>
      <c r="OQ57" s="603">
        <v>0</v>
      </c>
      <c r="OR57" s="603">
        <v>0</v>
      </c>
      <c r="OS57" s="603">
        <v>0</v>
      </c>
      <c r="OT57" s="603">
        <v>0</v>
      </c>
      <c r="OU57" s="603">
        <v>0</v>
      </c>
      <c r="OV57" s="603">
        <v>0</v>
      </c>
      <c r="OW57" s="603">
        <v>0</v>
      </c>
      <c r="OX57" s="603">
        <v>0</v>
      </c>
      <c r="OY57" s="603">
        <v>0</v>
      </c>
      <c r="OZ57" s="603">
        <v>0</v>
      </c>
      <c r="PA57" s="603">
        <v>0</v>
      </c>
      <c r="PB57" s="603">
        <v>0</v>
      </c>
      <c r="PC57" s="603">
        <v>0</v>
      </c>
      <c r="PD57" s="603">
        <v>0</v>
      </c>
      <c r="PE57" s="603">
        <v>0</v>
      </c>
      <c r="PF57" s="603">
        <v>0</v>
      </c>
      <c r="PG57" s="603">
        <v>0</v>
      </c>
      <c r="PH57" s="603">
        <v>0</v>
      </c>
      <c r="PI57" s="603">
        <v>0</v>
      </c>
      <c r="PJ57" s="603">
        <v>0</v>
      </c>
      <c r="PK57" s="603">
        <v>0</v>
      </c>
      <c r="PL57" s="603">
        <v>0</v>
      </c>
      <c r="PM57" s="603">
        <v>0</v>
      </c>
      <c r="PN57" s="603">
        <v>0</v>
      </c>
      <c r="PO57" s="603">
        <v>0</v>
      </c>
      <c r="PP57" s="603">
        <v>0</v>
      </c>
      <c r="PQ57" s="603">
        <v>0</v>
      </c>
      <c r="PR57" s="603">
        <v>0</v>
      </c>
      <c r="PS57" s="603">
        <v>0</v>
      </c>
      <c r="PT57" s="603">
        <v>0</v>
      </c>
      <c r="PU57" s="603">
        <v>0</v>
      </c>
      <c r="PV57" s="603">
        <v>0</v>
      </c>
      <c r="PW57" s="603">
        <v>0</v>
      </c>
      <c r="PX57" s="603">
        <v>0</v>
      </c>
      <c r="PY57" s="603">
        <v>0</v>
      </c>
      <c r="PZ57" s="603">
        <v>0</v>
      </c>
      <c r="QA57" s="603">
        <v>0</v>
      </c>
      <c r="QB57" s="603">
        <v>0</v>
      </c>
      <c r="QC57" s="603">
        <v>30638577.109999999</v>
      </c>
      <c r="QD57" s="603">
        <v>0</v>
      </c>
      <c r="QE57" s="603">
        <v>0</v>
      </c>
      <c r="QF57" s="603">
        <v>0</v>
      </c>
      <c r="QG57" s="603">
        <v>0</v>
      </c>
      <c r="QH57" s="603">
        <v>0</v>
      </c>
      <c r="QI57" s="603">
        <v>0</v>
      </c>
      <c r="QJ57" s="603">
        <v>0</v>
      </c>
      <c r="QK57" s="603">
        <v>0</v>
      </c>
      <c r="QL57" s="603">
        <v>0</v>
      </c>
      <c r="QM57" s="603">
        <v>0</v>
      </c>
      <c r="QN57" s="603">
        <v>0</v>
      </c>
      <c r="QO57" s="603">
        <v>0</v>
      </c>
      <c r="QP57" s="603">
        <v>0</v>
      </c>
      <c r="QQ57" s="603">
        <v>0</v>
      </c>
      <c r="QR57" s="603">
        <v>0</v>
      </c>
      <c r="QS57" s="603">
        <v>0</v>
      </c>
      <c r="QT57" s="603">
        <v>0</v>
      </c>
      <c r="QU57" s="603">
        <v>0</v>
      </c>
      <c r="QV57" s="603">
        <v>0</v>
      </c>
      <c r="QW57" s="603">
        <v>0</v>
      </c>
      <c r="QX57" s="603">
        <v>0</v>
      </c>
      <c r="QY57" s="603">
        <v>0</v>
      </c>
      <c r="QZ57" s="603">
        <v>0</v>
      </c>
      <c r="RA57" s="603">
        <v>0</v>
      </c>
      <c r="RB57" s="603">
        <v>0</v>
      </c>
      <c r="RC57" s="603">
        <v>0</v>
      </c>
      <c r="RD57" s="603">
        <v>0</v>
      </c>
      <c r="RE57" s="603">
        <v>0</v>
      </c>
      <c r="RF57" s="603">
        <v>0</v>
      </c>
      <c r="RG57" s="603">
        <v>0</v>
      </c>
      <c r="RH57" s="603">
        <v>0</v>
      </c>
      <c r="RI57" s="603">
        <v>0</v>
      </c>
      <c r="RJ57" s="603">
        <v>0</v>
      </c>
      <c r="RK57" s="603">
        <v>0</v>
      </c>
      <c r="RL57" s="603">
        <v>0</v>
      </c>
      <c r="RM57" s="603">
        <v>0</v>
      </c>
      <c r="RN57" s="603">
        <v>0</v>
      </c>
      <c r="RO57" s="603">
        <v>0</v>
      </c>
      <c r="RP57" s="603">
        <v>0</v>
      </c>
      <c r="RQ57" s="603">
        <v>0</v>
      </c>
      <c r="RR57" s="603">
        <v>0</v>
      </c>
      <c r="RS57" s="603">
        <v>0</v>
      </c>
      <c r="RT57" s="603">
        <v>0</v>
      </c>
      <c r="RU57" s="603">
        <v>0</v>
      </c>
      <c r="RV57" s="603">
        <v>0</v>
      </c>
      <c r="RW57" s="603">
        <v>0</v>
      </c>
      <c r="RX57" s="603">
        <v>0</v>
      </c>
      <c r="RY57" s="603">
        <v>0</v>
      </c>
      <c r="RZ57" s="603">
        <v>0</v>
      </c>
      <c r="SA57" s="603">
        <v>0</v>
      </c>
      <c r="SB57" s="603">
        <v>0</v>
      </c>
      <c r="SC57" s="603">
        <v>1851003.35</v>
      </c>
      <c r="SD57" s="603">
        <v>0</v>
      </c>
      <c r="SE57" s="603">
        <v>0</v>
      </c>
      <c r="SF57" s="603">
        <v>0</v>
      </c>
      <c r="SG57" s="603">
        <v>0</v>
      </c>
      <c r="SH57" s="603">
        <v>0</v>
      </c>
      <c r="SI57" s="603">
        <v>0</v>
      </c>
      <c r="SJ57" s="603">
        <v>0</v>
      </c>
      <c r="SK57" s="603">
        <v>0</v>
      </c>
      <c r="SL57" s="603">
        <v>0</v>
      </c>
      <c r="SM57" s="603">
        <v>0</v>
      </c>
      <c r="SN57" s="603">
        <v>0</v>
      </c>
      <c r="SO57" s="603">
        <v>0</v>
      </c>
      <c r="SP57" s="603">
        <v>0</v>
      </c>
      <c r="SQ57" s="603">
        <v>0</v>
      </c>
      <c r="SR57" s="603">
        <v>0</v>
      </c>
      <c r="SS57" s="603">
        <v>0</v>
      </c>
      <c r="ST57" s="603">
        <v>0</v>
      </c>
      <c r="SU57" s="603">
        <v>0</v>
      </c>
      <c r="SV57" s="603">
        <v>0</v>
      </c>
      <c r="SW57" s="603">
        <v>0</v>
      </c>
      <c r="SX57" s="603">
        <v>0</v>
      </c>
      <c r="SY57" s="603">
        <v>0</v>
      </c>
      <c r="SZ57" s="603">
        <v>0</v>
      </c>
      <c r="TA57" s="603">
        <v>0</v>
      </c>
      <c r="TB57" s="603">
        <v>0</v>
      </c>
      <c r="TC57" s="603">
        <v>0</v>
      </c>
      <c r="TD57" s="603">
        <v>0</v>
      </c>
      <c r="TE57" s="603">
        <v>0</v>
      </c>
      <c r="TF57" s="603">
        <v>0</v>
      </c>
      <c r="TG57" s="603">
        <v>0</v>
      </c>
      <c r="TH57" s="603">
        <v>0</v>
      </c>
      <c r="TI57" s="603">
        <v>0</v>
      </c>
      <c r="TJ57" s="603">
        <v>0</v>
      </c>
      <c r="TK57" s="603">
        <v>0</v>
      </c>
      <c r="TL57" s="603">
        <v>0</v>
      </c>
      <c r="TM57" s="603">
        <v>0</v>
      </c>
      <c r="TN57" s="603">
        <v>0</v>
      </c>
      <c r="TO57" s="603">
        <v>0</v>
      </c>
      <c r="TP57" s="603">
        <v>0</v>
      </c>
      <c r="TQ57" s="603">
        <v>0</v>
      </c>
      <c r="TR57" s="603">
        <v>0</v>
      </c>
      <c r="TS57" s="603">
        <v>0</v>
      </c>
      <c r="TT57" s="603">
        <v>0</v>
      </c>
      <c r="TU57" s="603">
        <v>0</v>
      </c>
      <c r="TV57" s="603">
        <v>0</v>
      </c>
      <c r="TW57" s="603">
        <v>0</v>
      </c>
      <c r="TX57" s="603">
        <v>0</v>
      </c>
      <c r="TY57" s="603">
        <v>0</v>
      </c>
      <c r="TZ57" s="603">
        <v>0</v>
      </c>
      <c r="UA57" s="603">
        <v>0</v>
      </c>
      <c r="UB57" s="603">
        <v>0</v>
      </c>
      <c r="UC57" s="603">
        <v>0</v>
      </c>
      <c r="UD57" s="603">
        <v>0</v>
      </c>
      <c r="UE57" s="603">
        <v>0</v>
      </c>
      <c r="UF57" s="603">
        <v>0</v>
      </c>
      <c r="UG57" s="603">
        <v>0</v>
      </c>
      <c r="UH57" s="603">
        <v>0</v>
      </c>
      <c r="UI57" s="603">
        <v>0</v>
      </c>
      <c r="UJ57" s="603">
        <v>0</v>
      </c>
      <c r="UK57" s="603">
        <v>0</v>
      </c>
      <c r="UL57" s="603">
        <v>0</v>
      </c>
      <c r="UM57" s="603">
        <v>0</v>
      </c>
      <c r="UN57" s="603">
        <v>0</v>
      </c>
      <c r="UO57" s="603">
        <v>0</v>
      </c>
      <c r="UP57" s="603">
        <v>0</v>
      </c>
      <c r="UQ57" s="603">
        <v>0</v>
      </c>
      <c r="UR57" s="603">
        <v>0</v>
      </c>
      <c r="US57" s="603">
        <v>0</v>
      </c>
      <c r="UT57" s="603">
        <v>0</v>
      </c>
      <c r="UU57" s="603">
        <v>0</v>
      </c>
      <c r="UV57" s="603">
        <v>0</v>
      </c>
      <c r="UW57" s="603">
        <v>0</v>
      </c>
      <c r="UX57" s="603">
        <v>0</v>
      </c>
      <c r="UY57" s="603">
        <v>0</v>
      </c>
      <c r="UZ57" s="603">
        <v>0</v>
      </c>
      <c r="VA57" s="603">
        <v>0</v>
      </c>
      <c r="VB57" s="603">
        <v>0</v>
      </c>
      <c r="VC57" s="603">
        <v>0</v>
      </c>
      <c r="VD57" s="603">
        <v>0</v>
      </c>
      <c r="VE57" s="603">
        <v>0</v>
      </c>
      <c r="VF57" s="603">
        <v>0</v>
      </c>
      <c r="VG57" s="603">
        <v>0</v>
      </c>
      <c r="VH57" s="603">
        <v>0</v>
      </c>
      <c r="VI57" s="603">
        <v>0</v>
      </c>
      <c r="VJ57" s="603">
        <v>0</v>
      </c>
      <c r="VK57" s="603">
        <v>0</v>
      </c>
      <c r="VL57" s="603">
        <v>0</v>
      </c>
      <c r="VM57" s="603">
        <v>0</v>
      </c>
      <c r="VN57" s="603">
        <v>0</v>
      </c>
      <c r="VO57" s="603">
        <v>0</v>
      </c>
      <c r="VP57" s="603">
        <v>0</v>
      </c>
      <c r="VQ57" s="603">
        <v>0</v>
      </c>
      <c r="VR57" s="603">
        <v>0</v>
      </c>
      <c r="VS57" s="603">
        <v>0</v>
      </c>
      <c r="VT57" s="603">
        <v>0</v>
      </c>
      <c r="VU57" s="603">
        <v>0</v>
      </c>
      <c r="VV57" s="603">
        <v>0</v>
      </c>
      <c r="VW57" s="603">
        <v>0</v>
      </c>
      <c r="VX57" s="603">
        <v>0</v>
      </c>
      <c r="VY57" s="603">
        <v>0</v>
      </c>
      <c r="VZ57" s="603">
        <v>0</v>
      </c>
      <c r="WA57" s="603">
        <v>0</v>
      </c>
      <c r="WB57" s="603">
        <v>0</v>
      </c>
      <c r="WC57" s="603">
        <v>0</v>
      </c>
      <c r="WD57" s="603">
        <v>0</v>
      </c>
      <c r="WE57" s="603">
        <v>0</v>
      </c>
      <c r="WF57" s="603">
        <v>0</v>
      </c>
      <c r="WG57" s="603">
        <v>0</v>
      </c>
      <c r="WH57" s="603">
        <v>0</v>
      </c>
      <c r="WI57" s="603">
        <v>0</v>
      </c>
      <c r="WJ57" s="603">
        <v>0</v>
      </c>
      <c r="WK57" s="603">
        <v>0</v>
      </c>
      <c r="WL57" s="603">
        <v>0</v>
      </c>
      <c r="WM57" s="603">
        <v>0</v>
      </c>
      <c r="WN57" s="603">
        <v>0</v>
      </c>
      <c r="WO57" s="603">
        <v>0</v>
      </c>
      <c r="WP57" s="603">
        <v>0</v>
      </c>
      <c r="WQ57" s="603">
        <v>0</v>
      </c>
      <c r="WR57" s="603">
        <v>0</v>
      </c>
      <c r="WS57" s="603">
        <v>0</v>
      </c>
      <c r="WT57" s="603">
        <v>0</v>
      </c>
      <c r="WU57" s="603">
        <v>0</v>
      </c>
      <c r="WV57" s="603">
        <v>0</v>
      </c>
      <c r="WW57" s="603">
        <v>0</v>
      </c>
      <c r="WX57" s="603">
        <v>0</v>
      </c>
      <c r="WY57" s="603">
        <v>0</v>
      </c>
      <c r="WZ57" s="603">
        <v>0</v>
      </c>
      <c r="XA57" s="603">
        <v>0</v>
      </c>
      <c r="XB57" s="603">
        <v>0</v>
      </c>
      <c r="XC57" s="603">
        <v>0</v>
      </c>
      <c r="XD57" s="603">
        <v>0</v>
      </c>
      <c r="XE57" s="603">
        <v>0</v>
      </c>
      <c r="XF57" s="603">
        <v>0</v>
      </c>
      <c r="XG57" s="603">
        <v>0</v>
      </c>
      <c r="XH57" s="603">
        <v>0</v>
      </c>
      <c r="XI57" s="603">
        <v>0</v>
      </c>
      <c r="XJ57" s="603">
        <v>0</v>
      </c>
      <c r="XK57" s="603">
        <v>0</v>
      </c>
      <c r="XL57" s="603">
        <v>0</v>
      </c>
      <c r="XM57" s="603">
        <v>0</v>
      </c>
      <c r="XN57" s="603">
        <v>0</v>
      </c>
      <c r="XO57" s="603">
        <v>0</v>
      </c>
      <c r="XP57" s="603">
        <v>0</v>
      </c>
      <c r="XQ57" s="603">
        <v>0</v>
      </c>
      <c r="XR57" s="603">
        <v>0</v>
      </c>
      <c r="XS57" s="603">
        <v>0</v>
      </c>
      <c r="XT57" s="603">
        <v>0</v>
      </c>
      <c r="XU57" s="603">
        <v>0</v>
      </c>
      <c r="XV57" s="603">
        <v>0</v>
      </c>
      <c r="XW57" s="603">
        <v>0</v>
      </c>
      <c r="XX57" s="603">
        <v>0</v>
      </c>
      <c r="XY57" s="603">
        <v>0</v>
      </c>
      <c r="XZ57" s="603">
        <v>0</v>
      </c>
      <c r="YA57" s="603">
        <v>0</v>
      </c>
      <c r="YB57" s="603">
        <v>0</v>
      </c>
      <c r="YC57" s="603">
        <v>0</v>
      </c>
      <c r="YD57" s="603">
        <v>0</v>
      </c>
      <c r="YE57" s="603">
        <v>0</v>
      </c>
      <c r="YF57" s="603">
        <v>0</v>
      </c>
      <c r="YG57" s="603">
        <v>0</v>
      </c>
      <c r="YH57" s="603">
        <v>0</v>
      </c>
      <c r="YI57" s="603">
        <v>0</v>
      </c>
      <c r="YJ57" s="603">
        <v>0</v>
      </c>
      <c r="YK57" s="603">
        <v>0</v>
      </c>
      <c r="YL57" s="603">
        <v>0</v>
      </c>
      <c r="YM57" s="603">
        <v>0</v>
      </c>
      <c r="YN57" s="603">
        <v>0</v>
      </c>
      <c r="YO57" s="603">
        <v>0</v>
      </c>
      <c r="YP57" s="603">
        <v>0</v>
      </c>
      <c r="YQ57" s="603">
        <v>0</v>
      </c>
      <c r="YR57" s="603">
        <v>0</v>
      </c>
      <c r="YS57" s="603">
        <v>0</v>
      </c>
      <c r="YT57" s="603">
        <v>0</v>
      </c>
      <c r="YU57" s="603">
        <v>0</v>
      </c>
      <c r="YV57" s="603">
        <v>0</v>
      </c>
      <c r="YW57" s="603">
        <v>0</v>
      </c>
      <c r="YX57" s="603">
        <v>0</v>
      </c>
      <c r="YY57" s="603">
        <v>0</v>
      </c>
      <c r="YZ57" s="603">
        <v>0</v>
      </c>
      <c r="ZA57" s="603">
        <v>0</v>
      </c>
      <c r="ZB57" s="603">
        <v>0</v>
      </c>
      <c r="ZC57" s="603">
        <v>0</v>
      </c>
      <c r="ZD57" s="603">
        <v>0</v>
      </c>
      <c r="ZE57" s="603">
        <v>4593192.37</v>
      </c>
      <c r="ZF57" s="603">
        <v>0</v>
      </c>
      <c r="ZG57" s="603">
        <v>0</v>
      </c>
      <c r="ZH57" s="603">
        <v>0</v>
      </c>
      <c r="ZI57" s="603">
        <v>0</v>
      </c>
      <c r="ZJ57" s="603">
        <v>0</v>
      </c>
      <c r="ZK57" s="603">
        <v>0</v>
      </c>
      <c r="ZL57" s="603">
        <v>0</v>
      </c>
      <c r="ZM57" s="603">
        <v>0</v>
      </c>
      <c r="ZN57" s="603">
        <v>0</v>
      </c>
      <c r="ZO57" s="603">
        <v>0</v>
      </c>
      <c r="ZP57" s="603">
        <v>0</v>
      </c>
      <c r="ZQ57" s="603">
        <v>0</v>
      </c>
      <c r="ZR57" s="603">
        <v>0</v>
      </c>
      <c r="ZS57" s="603">
        <v>0</v>
      </c>
      <c r="ZT57" s="603">
        <v>0</v>
      </c>
      <c r="ZU57" s="603">
        <v>0</v>
      </c>
      <c r="ZV57" s="603">
        <v>0</v>
      </c>
      <c r="ZW57" s="603">
        <v>0</v>
      </c>
      <c r="ZX57" s="603">
        <v>0</v>
      </c>
      <c r="ZY57" s="603">
        <v>0</v>
      </c>
      <c r="ZZ57" s="603">
        <v>0</v>
      </c>
      <c r="AAA57" s="603">
        <v>0</v>
      </c>
      <c r="AAB57" s="603">
        <v>0</v>
      </c>
      <c r="AAC57" s="603">
        <v>0</v>
      </c>
      <c r="AAD57" s="603">
        <v>0</v>
      </c>
      <c r="AAE57" s="603">
        <v>0</v>
      </c>
      <c r="AAF57" s="603">
        <v>0</v>
      </c>
      <c r="AAG57" s="603">
        <v>0</v>
      </c>
      <c r="AAH57" s="603">
        <v>0</v>
      </c>
      <c r="AAI57" s="603">
        <v>0</v>
      </c>
      <c r="AAJ57" s="603">
        <v>0</v>
      </c>
      <c r="AAK57" s="603">
        <v>0</v>
      </c>
      <c r="AAL57" s="603">
        <v>0</v>
      </c>
      <c r="AAM57" s="603">
        <v>0</v>
      </c>
      <c r="AAN57" s="603">
        <v>0</v>
      </c>
      <c r="AAO57" s="603">
        <v>0</v>
      </c>
      <c r="AAP57" s="603">
        <v>0</v>
      </c>
      <c r="AAQ57" s="603">
        <v>0</v>
      </c>
      <c r="AAR57" s="603">
        <v>0</v>
      </c>
      <c r="AAS57" s="603">
        <v>0</v>
      </c>
      <c r="AAT57" s="603">
        <v>0</v>
      </c>
      <c r="AAU57" s="603">
        <v>0</v>
      </c>
      <c r="AAV57" s="603">
        <v>0</v>
      </c>
      <c r="AAW57" s="603">
        <v>0</v>
      </c>
      <c r="AAX57" s="603">
        <v>0</v>
      </c>
      <c r="AAY57" s="603">
        <v>0</v>
      </c>
      <c r="AAZ57" s="603">
        <v>0</v>
      </c>
      <c r="ABA57" s="603">
        <v>0</v>
      </c>
      <c r="ABB57" s="603">
        <v>0</v>
      </c>
      <c r="ABC57" s="603">
        <v>0</v>
      </c>
      <c r="ABD57" s="603">
        <v>0</v>
      </c>
      <c r="ABE57" s="603">
        <v>0</v>
      </c>
      <c r="ABF57" s="603">
        <v>0</v>
      </c>
      <c r="ABG57" s="603">
        <v>0</v>
      </c>
      <c r="ABH57" s="603">
        <v>0</v>
      </c>
      <c r="ABI57" s="603">
        <v>0</v>
      </c>
      <c r="ABJ57" s="603">
        <v>0</v>
      </c>
      <c r="ABK57" s="603">
        <v>0</v>
      </c>
      <c r="ABL57" s="603">
        <v>0</v>
      </c>
      <c r="ABM57" s="603">
        <v>0</v>
      </c>
      <c r="ABN57" s="603">
        <v>0</v>
      </c>
      <c r="ABO57" s="603">
        <v>0</v>
      </c>
      <c r="ABP57" s="603">
        <v>0</v>
      </c>
      <c r="ABQ57" s="603">
        <v>0</v>
      </c>
      <c r="ABR57" s="603">
        <v>0</v>
      </c>
      <c r="ABS57" s="603">
        <v>0</v>
      </c>
      <c r="ABT57" s="603">
        <v>0</v>
      </c>
      <c r="ABU57" s="603">
        <v>0</v>
      </c>
      <c r="ABV57" s="603">
        <v>0</v>
      </c>
      <c r="ABW57" s="603">
        <v>0</v>
      </c>
      <c r="ABX57" s="603">
        <v>1404047.42</v>
      </c>
      <c r="ABY57" s="603">
        <v>0</v>
      </c>
      <c r="ABZ57" s="603">
        <v>0</v>
      </c>
      <c r="ACA57" s="603">
        <v>0</v>
      </c>
      <c r="ACB57" s="603">
        <v>0</v>
      </c>
      <c r="ACC57" s="603">
        <v>0</v>
      </c>
      <c r="ACD57" s="603">
        <v>0</v>
      </c>
      <c r="ACE57" s="603">
        <v>0</v>
      </c>
      <c r="ACF57" s="603">
        <v>0</v>
      </c>
      <c r="ACG57" s="603">
        <v>0</v>
      </c>
      <c r="ACH57" s="603">
        <v>0</v>
      </c>
      <c r="ACI57" s="603">
        <v>0</v>
      </c>
      <c r="ACJ57" s="603">
        <v>0</v>
      </c>
      <c r="ACK57" s="603">
        <v>0</v>
      </c>
      <c r="ACL57" s="603">
        <v>0</v>
      </c>
      <c r="ACM57" s="603">
        <v>0</v>
      </c>
      <c r="ACN57" s="603">
        <v>0</v>
      </c>
      <c r="ACO57" s="603">
        <v>1382383.43</v>
      </c>
      <c r="ACP57" s="603">
        <v>0</v>
      </c>
      <c r="ACQ57" s="603">
        <v>0</v>
      </c>
      <c r="ACR57" s="603">
        <v>0</v>
      </c>
      <c r="ACS57" s="603">
        <v>0</v>
      </c>
      <c r="ACT57" s="603">
        <v>0</v>
      </c>
      <c r="ACU57" s="603">
        <v>0</v>
      </c>
      <c r="ACV57" s="603">
        <v>0</v>
      </c>
      <c r="ACW57" s="603">
        <v>0</v>
      </c>
      <c r="ACX57" s="603">
        <v>0</v>
      </c>
      <c r="ACY57" s="603">
        <v>0</v>
      </c>
      <c r="ACZ57" s="603">
        <v>0</v>
      </c>
      <c r="ADA57" s="603">
        <v>0</v>
      </c>
      <c r="ADB57" s="603">
        <v>0</v>
      </c>
      <c r="ADC57" s="603">
        <v>0</v>
      </c>
      <c r="ADD57" s="603">
        <v>0</v>
      </c>
      <c r="ADE57" s="603">
        <v>0</v>
      </c>
      <c r="ADF57" s="603">
        <v>0</v>
      </c>
      <c r="ADG57" s="603">
        <v>0</v>
      </c>
      <c r="ADH57" s="603">
        <v>0</v>
      </c>
      <c r="ADI57" s="603">
        <v>0</v>
      </c>
      <c r="ADJ57" s="603">
        <v>0</v>
      </c>
      <c r="ADK57" s="603">
        <v>0</v>
      </c>
      <c r="ADL57" s="603">
        <v>0</v>
      </c>
      <c r="ADM57" s="603">
        <v>0</v>
      </c>
      <c r="ADN57" s="603">
        <v>0</v>
      </c>
      <c r="ADO57" s="603">
        <v>0</v>
      </c>
      <c r="ADP57" s="603">
        <v>0</v>
      </c>
      <c r="ADQ57" s="603">
        <v>0</v>
      </c>
      <c r="ADR57" s="603">
        <v>0</v>
      </c>
      <c r="ADS57" s="603">
        <v>0</v>
      </c>
      <c r="ADT57" s="603">
        <v>31606725.209999997</v>
      </c>
      <c r="ADU57" s="603">
        <v>0</v>
      </c>
      <c r="ADV57" s="603">
        <v>0</v>
      </c>
      <c r="ADW57" s="603">
        <v>0</v>
      </c>
      <c r="ADX57" s="603">
        <v>0</v>
      </c>
      <c r="ADY57" s="603">
        <v>0</v>
      </c>
      <c r="ADZ57" s="603">
        <v>0</v>
      </c>
      <c r="AEA57" s="603">
        <v>0</v>
      </c>
      <c r="AEB57" s="603">
        <v>0</v>
      </c>
      <c r="AEC57" s="603">
        <v>0</v>
      </c>
      <c r="AED57" s="603">
        <v>0</v>
      </c>
      <c r="AEE57" s="603">
        <v>0</v>
      </c>
      <c r="AEF57" s="603">
        <v>0</v>
      </c>
      <c r="AEG57" s="603">
        <v>0</v>
      </c>
      <c r="AEH57" s="603">
        <v>0</v>
      </c>
      <c r="AEI57" s="603">
        <v>0</v>
      </c>
      <c r="AEJ57" s="603">
        <v>0</v>
      </c>
      <c r="AEK57" s="603">
        <v>0</v>
      </c>
      <c r="AEL57" s="603">
        <v>0</v>
      </c>
      <c r="AEM57" s="603">
        <v>0</v>
      </c>
      <c r="AEN57" s="603">
        <v>0</v>
      </c>
      <c r="AEO57" s="603">
        <v>0</v>
      </c>
      <c r="AEP57" s="603">
        <v>0</v>
      </c>
      <c r="AEQ57" s="603">
        <v>0</v>
      </c>
      <c r="AER57" s="603">
        <v>0</v>
      </c>
      <c r="AES57" s="603">
        <v>0</v>
      </c>
      <c r="AET57" s="603">
        <v>0</v>
      </c>
      <c r="AEU57" s="603">
        <v>0</v>
      </c>
      <c r="AEV57" s="603">
        <v>0</v>
      </c>
      <c r="AEW57" s="603">
        <v>0</v>
      </c>
      <c r="AEX57" s="603">
        <v>0</v>
      </c>
      <c r="AEY57" s="603">
        <v>0</v>
      </c>
      <c r="AEZ57" s="603">
        <v>0</v>
      </c>
      <c r="AFA57" s="603">
        <v>0</v>
      </c>
      <c r="AFB57" s="603">
        <v>0</v>
      </c>
      <c r="AFC57" s="603">
        <v>0</v>
      </c>
      <c r="AFD57" s="603">
        <v>0</v>
      </c>
      <c r="AFE57" s="603">
        <v>0</v>
      </c>
      <c r="AFF57" s="603">
        <v>0</v>
      </c>
      <c r="AFG57" s="603">
        <v>0</v>
      </c>
      <c r="AFH57" s="603">
        <v>0</v>
      </c>
      <c r="AFI57" s="603">
        <v>0</v>
      </c>
      <c r="AFJ57" s="603">
        <v>0</v>
      </c>
      <c r="AFK57" s="603">
        <v>0</v>
      </c>
      <c r="AFL57" s="603">
        <v>0</v>
      </c>
      <c r="AFM57" s="603">
        <v>0</v>
      </c>
      <c r="AFN57" s="603">
        <v>0</v>
      </c>
      <c r="AFO57" s="603">
        <v>0</v>
      </c>
      <c r="AFP57" s="603">
        <v>0</v>
      </c>
      <c r="AFQ57" s="603">
        <v>0</v>
      </c>
      <c r="AFR57" s="603">
        <v>0</v>
      </c>
      <c r="AFS57" s="603">
        <v>0</v>
      </c>
      <c r="AFT57" s="603">
        <v>0</v>
      </c>
      <c r="AFU57" s="603">
        <v>0</v>
      </c>
      <c r="AFV57" s="603">
        <v>0</v>
      </c>
      <c r="AFW57" s="603">
        <v>0</v>
      </c>
      <c r="AFX57" s="603">
        <v>0</v>
      </c>
      <c r="AFY57" s="603">
        <v>0</v>
      </c>
      <c r="AFZ57" s="603">
        <v>0</v>
      </c>
      <c r="AGA57" s="603">
        <v>0</v>
      </c>
      <c r="AGB57" s="603">
        <v>0</v>
      </c>
      <c r="AGC57" s="603">
        <v>0</v>
      </c>
      <c r="AGD57" s="603">
        <v>0</v>
      </c>
      <c r="AGE57" s="603">
        <v>0</v>
      </c>
      <c r="AGF57" s="603">
        <v>0</v>
      </c>
      <c r="AGG57" s="603">
        <v>0</v>
      </c>
      <c r="AGH57" s="603">
        <v>0</v>
      </c>
      <c r="AGI57" s="603">
        <v>0</v>
      </c>
      <c r="AGJ57" s="603">
        <v>0</v>
      </c>
      <c r="AGK57" s="603">
        <v>0</v>
      </c>
      <c r="AGL57" s="603">
        <v>0</v>
      </c>
      <c r="AGM57" s="603">
        <v>0</v>
      </c>
      <c r="AGN57" s="603">
        <v>0</v>
      </c>
      <c r="AGO57" s="603">
        <v>0</v>
      </c>
      <c r="AGP57" s="603">
        <v>0</v>
      </c>
      <c r="AGQ57" s="603">
        <v>0</v>
      </c>
      <c r="AGR57" s="603">
        <v>0</v>
      </c>
      <c r="AGS57" s="603">
        <v>0</v>
      </c>
      <c r="AGT57" s="603">
        <v>0</v>
      </c>
      <c r="AGU57" s="603">
        <v>0</v>
      </c>
      <c r="AGV57" s="603">
        <v>0</v>
      </c>
      <c r="AGW57" s="603">
        <v>0</v>
      </c>
      <c r="AGX57" s="603">
        <v>0</v>
      </c>
      <c r="AGY57" s="603">
        <v>0</v>
      </c>
      <c r="AGZ57" s="603">
        <v>0</v>
      </c>
      <c r="AHA57" s="603">
        <v>0</v>
      </c>
      <c r="AHB57" s="603">
        <v>0</v>
      </c>
      <c r="AHC57" s="603">
        <v>0</v>
      </c>
      <c r="AHD57" s="603">
        <v>0</v>
      </c>
      <c r="AHE57" s="603">
        <v>0</v>
      </c>
      <c r="AHF57" s="603">
        <v>0</v>
      </c>
      <c r="AHG57" s="603">
        <v>0</v>
      </c>
      <c r="AHH57" s="603">
        <v>0</v>
      </c>
      <c r="AHI57" s="603">
        <v>0</v>
      </c>
      <c r="AHJ57" s="603">
        <v>0</v>
      </c>
      <c r="AHK57" s="603">
        <v>0</v>
      </c>
      <c r="AHL57" s="603">
        <v>0</v>
      </c>
      <c r="AHM57" s="603">
        <v>0</v>
      </c>
      <c r="AHN57" s="603">
        <v>0</v>
      </c>
      <c r="AHO57" s="603">
        <v>0</v>
      </c>
      <c r="AHP57" s="603">
        <v>0</v>
      </c>
      <c r="AHQ57" s="603">
        <v>0</v>
      </c>
      <c r="AHR57" s="603">
        <v>0</v>
      </c>
      <c r="AHS57" s="603">
        <v>0</v>
      </c>
      <c r="AHT57" s="603">
        <v>0</v>
      </c>
      <c r="AHU57" s="603">
        <v>0</v>
      </c>
      <c r="AHV57" s="603">
        <v>0</v>
      </c>
      <c r="AHW57" s="603">
        <f t="shared" si="78"/>
        <v>103478778.41000001</v>
      </c>
    </row>
    <row r="58" spans="2:911" x14ac:dyDescent="0.6">
      <c r="B58" s="260" t="s">
        <v>6027</v>
      </c>
      <c r="C58" s="260" t="s">
        <v>6387</v>
      </c>
      <c r="D58" s="603">
        <v>0</v>
      </c>
      <c r="E58" s="603">
        <v>0</v>
      </c>
      <c r="F58" s="603">
        <v>0</v>
      </c>
      <c r="G58" s="603">
        <v>0</v>
      </c>
      <c r="H58" s="603">
        <v>0</v>
      </c>
      <c r="I58" s="603">
        <v>0</v>
      </c>
      <c r="J58" s="603">
        <v>0</v>
      </c>
      <c r="K58" s="603">
        <v>0</v>
      </c>
      <c r="L58" s="603">
        <v>0</v>
      </c>
      <c r="M58" s="603">
        <v>0</v>
      </c>
      <c r="N58" s="603">
        <v>0</v>
      </c>
      <c r="O58" s="603">
        <v>0</v>
      </c>
      <c r="P58" s="603">
        <v>0</v>
      </c>
      <c r="Q58" s="603">
        <v>0</v>
      </c>
      <c r="R58" s="603">
        <v>0</v>
      </c>
      <c r="S58" s="603">
        <v>9819063.8200000003</v>
      </c>
      <c r="T58" s="603">
        <v>0</v>
      </c>
      <c r="U58" s="603">
        <v>0</v>
      </c>
      <c r="V58" s="603">
        <v>0</v>
      </c>
      <c r="W58" s="603">
        <v>0</v>
      </c>
      <c r="X58" s="603">
        <v>0</v>
      </c>
      <c r="Y58" s="603">
        <v>0</v>
      </c>
      <c r="Z58" s="603">
        <v>0</v>
      </c>
      <c r="AA58" s="603">
        <v>0</v>
      </c>
      <c r="AB58" s="603">
        <v>0</v>
      </c>
      <c r="AC58" s="603">
        <v>0</v>
      </c>
      <c r="AD58" s="603">
        <v>0</v>
      </c>
      <c r="AE58" s="603">
        <v>0</v>
      </c>
      <c r="AF58" s="603">
        <v>0</v>
      </c>
      <c r="AG58" s="603">
        <v>0</v>
      </c>
      <c r="AH58" s="603">
        <v>0</v>
      </c>
      <c r="AI58" s="603">
        <v>0</v>
      </c>
      <c r="AJ58" s="603">
        <v>0</v>
      </c>
      <c r="AK58" s="603">
        <v>0</v>
      </c>
      <c r="AL58" s="603">
        <v>0</v>
      </c>
      <c r="AM58" s="603">
        <v>0</v>
      </c>
      <c r="AN58" s="603">
        <v>0</v>
      </c>
      <c r="AO58" s="603">
        <v>0</v>
      </c>
      <c r="AP58" s="603">
        <v>0</v>
      </c>
      <c r="AQ58" s="603">
        <v>0</v>
      </c>
      <c r="AR58" s="603">
        <v>0</v>
      </c>
      <c r="AS58" s="603">
        <v>0</v>
      </c>
      <c r="AT58" s="603">
        <v>0</v>
      </c>
      <c r="AU58" s="603">
        <v>0</v>
      </c>
      <c r="AV58" s="603">
        <v>0</v>
      </c>
      <c r="AW58" s="603">
        <v>0</v>
      </c>
      <c r="AX58" s="603">
        <v>0</v>
      </c>
      <c r="AY58" s="603">
        <v>0</v>
      </c>
      <c r="AZ58" s="603">
        <v>0</v>
      </c>
      <c r="BA58" s="603">
        <v>0</v>
      </c>
      <c r="BB58" s="603">
        <v>0</v>
      </c>
      <c r="BC58" s="603">
        <v>0</v>
      </c>
      <c r="BD58" s="603">
        <v>0</v>
      </c>
      <c r="BE58" s="603">
        <v>0</v>
      </c>
      <c r="BF58" s="603">
        <v>0</v>
      </c>
      <c r="BG58" s="603">
        <v>0</v>
      </c>
      <c r="BH58" s="603">
        <v>0</v>
      </c>
      <c r="BI58" s="603">
        <v>0</v>
      </c>
      <c r="BJ58" s="603">
        <v>0</v>
      </c>
      <c r="BK58" s="603">
        <v>0</v>
      </c>
      <c r="BL58" s="603">
        <v>0</v>
      </c>
      <c r="BM58" s="603">
        <v>14000</v>
      </c>
      <c r="BN58" s="603">
        <v>0</v>
      </c>
      <c r="BO58" s="603">
        <v>0</v>
      </c>
      <c r="BP58" s="603">
        <v>0</v>
      </c>
      <c r="BQ58" s="603">
        <v>0</v>
      </c>
      <c r="BR58" s="603">
        <v>0</v>
      </c>
      <c r="BS58" s="603">
        <v>295681.59999999998</v>
      </c>
      <c r="BT58" s="603">
        <v>0</v>
      </c>
      <c r="BU58" s="603">
        <v>0</v>
      </c>
      <c r="BV58" s="603">
        <v>0</v>
      </c>
      <c r="BW58" s="603">
        <v>0</v>
      </c>
      <c r="BX58" s="603">
        <v>0</v>
      </c>
      <c r="BY58" s="603">
        <v>0</v>
      </c>
      <c r="BZ58" s="603">
        <v>0</v>
      </c>
      <c r="CA58" s="603">
        <v>0</v>
      </c>
      <c r="CB58" s="603">
        <v>0</v>
      </c>
      <c r="CC58" s="603">
        <v>0</v>
      </c>
      <c r="CD58" s="603">
        <v>0</v>
      </c>
      <c r="CE58" s="603">
        <v>0</v>
      </c>
      <c r="CF58" s="603">
        <v>0</v>
      </c>
      <c r="CG58" s="603">
        <v>0</v>
      </c>
      <c r="CH58" s="603">
        <v>0</v>
      </c>
      <c r="CI58" s="603">
        <v>0</v>
      </c>
      <c r="CJ58" s="603">
        <v>0</v>
      </c>
      <c r="CK58" s="603">
        <v>0</v>
      </c>
      <c r="CL58" s="603">
        <v>0</v>
      </c>
      <c r="CM58" s="603">
        <v>0</v>
      </c>
      <c r="CN58" s="603">
        <v>0</v>
      </c>
      <c r="CO58" s="603">
        <v>0</v>
      </c>
      <c r="CP58" s="603">
        <v>0</v>
      </c>
      <c r="CQ58" s="603">
        <v>0</v>
      </c>
      <c r="CR58" s="603">
        <v>0</v>
      </c>
      <c r="CS58" s="603">
        <v>0</v>
      </c>
      <c r="CT58" s="603">
        <v>0</v>
      </c>
      <c r="CU58" s="603">
        <v>0</v>
      </c>
      <c r="CV58" s="603">
        <v>0</v>
      </c>
      <c r="CW58" s="603">
        <v>0</v>
      </c>
      <c r="CX58" s="603">
        <v>0</v>
      </c>
      <c r="CY58" s="603">
        <v>5304815</v>
      </c>
      <c r="CZ58" s="603">
        <v>0</v>
      </c>
      <c r="DA58" s="603">
        <v>0</v>
      </c>
      <c r="DB58" s="603">
        <v>0</v>
      </c>
      <c r="DC58" s="603">
        <v>0</v>
      </c>
      <c r="DD58" s="603">
        <v>0</v>
      </c>
      <c r="DE58" s="603">
        <v>0</v>
      </c>
      <c r="DF58" s="603">
        <v>0</v>
      </c>
      <c r="DG58" s="603">
        <v>0</v>
      </c>
      <c r="DH58" s="603">
        <v>0</v>
      </c>
      <c r="DI58" s="603">
        <v>0</v>
      </c>
      <c r="DJ58" s="603">
        <v>0</v>
      </c>
      <c r="DK58" s="603">
        <v>0</v>
      </c>
      <c r="DL58" s="603">
        <v>0</v>
      </c>
      <c r="DM58" s="603">
        <v>0</v>
      </c>
      <c r="DN58" s="603">
        <v>0</v>
      </c>
      <c r="DO58" s="603">
        <v>0</v>
      </c>
      <c r="DP58" s="603">
        <v>0</v>
      </c>
      <c r="DQ58" s="603">
        <v>0</v>
      </c>
      <c r="DR58" s="603">
        <v>0</v>
      </c>
      <c r="DS58" s="603">
        <v>0</v>
      </c>
      <c r="DT58" s="603">
        <v>0</v>
      </c>
      <c r="DU58" s="603">
        <v>0</v>
      </c>
      <c r="DV58" s="603">
        <v>0</v>
      </c>
      <c r="DW58" s="603">
        <v>71655.009999999995</v>
      </c>
      <c r="DX58" s="603">
        <v>0</v>
      </c>
      <c r="DY58" s="603">
        <v>0</v>
      </c>
      <c r="DZ58" s="603">
        <v>0</v>
      </c>
      <c r="EA58" s="603">
        <v>0</v>
      </c>
      <c r="EB58" s="603">
        <v>0</v>
      </c>
      <c r="EC58" s="603">
        <v>0</v>
      </c>
      <c r="ED58" s="603">
        <v>0</v>
      </c>
      <c r="EE58" s="603">
        <v>0</v>
      </c>
      <c r="EF58" s="603">
        <v>0</v>
      </c>
      <c r="EG58" s="603">
        <v>0</v>
      </c>
      <c r="EH58" s="603">
        <v>0</v>
      </c>
      <c r="EI58" s="603">
        <v>0</v>
      </c>
      <c r="EJ58" s="603">
        <v>0</v>
      </c>
      <c r="EK58" s="603">
        <v>0</v>
      </c>
      <c r="EL58" s="603">
        <v>0</v>
      </c>
      <c r="EM58" s="603">
        <v>0</v>
      </c>
      <c r="EN58" s="603">
        <v>0</v>
      </c>
      <c r="EO58" s="603">
        <v>0</v>
      </c>
      <c r="EP58" s="603">
        <v>0</v>
      </c>
      <c r="EQ58" s="603">
        <v>0</v>
      </c>
      <c r="ER58" s="603">
        <v>0</v>
      </c>
      <c r="ES58" s="603">
        <v>0</v>
      </c>
      <c r="ET58" s="603">
        <v>0</v>
      </c>
      <c r="EU58" s="603">
        <v>0</v>
      </c>
      <c r="EV58" s="603">
        <v>0</v>
      </c>
      <c r="EW58" s="603">
        <v>0</v>
      </c>
      <c r="EX58" s="603">
        <v>0</v>
      </c>
      <c r="EY58" s="603">
        <v>0</v>
      </c>
      <c r="EZ58" s="603">
        <v>0</v>
      </c>
      <c r="FA58" s="603">
        <v>0</v>
      </c>
      <c r="FB58" s="603">
        <v>0</v>
      </c>
      <c r="FC58" s="603">
        <v>0</v>
      </c>
      <c r="FD58" s="603">
        <v>0</v>
      </c>
      <c r="FE58" s="603">
        <v>0</v>
      </c>
      <c r="FF58" s="603">
        <v>0</v>
      </c>
      <c r="FG58" s="603">
        <v>0</v>
      </c>
      <c r="FH58" s="603">
        <v>0</v>
      </c>
      <c r="FI58" s="603">
        <v>0</v>
      </c>
      <c r="FJ58" s="603">
        <v>0</v>
      </c>
      <c r="FK58" s="603">
        <v>0</v>
      </c>
      <c r="FL58" s="603">
        <v>0</v>
      </c>
      <c r="FM58" s="603">
        <v>0</v>
      </c>
      <c r="FN58" s="603">
        <v>0</v>
      </c>
      <c r="FO58" s="603">
        <v>0</v>
      </c>
      <c r="FP58" s="603">
        <v>0</v>
      </c>
      <c r="FQ58" s="603">
        <v>0</v>
      </c>
      <c r="FR58" s="603">
        <v>0</v>
      </c>
      <c r="FS58" s="603">
        <v>0</v>
      </c>
      <c r="FT58" s="603">
        <v>0</v>
      </c>
      <c r="FU58" s="603">
        <v>0</v>
      </c>
      <c r="FV58" s="603">
        <v>0</v>
      </c>
      <c r="FW58" s="603">
        <v>0</v>
      </c>
      <c r="FX58" s="603">
        <v>0</v>
      </c>
      <c r="FY58" s="603">
        <v>0</v>
      </c>
      <c r="FZ58" s="603">
        <v>0</v>
      </c>
      <c r="GA58" s="603">
        <v>0</v>
      </c>
      <c r="GB58" s="603">
        <v>0</v>
      </c>
      <c r="GC58" s="603">
        <v>0</v>
      </c>
      <c r="GD58" s="603">
        <v>0</v>
      </c>
      <c r="GE58" s="603">
        <v>0</v>
      </c>
      <c r="GF58" s="603">
        <v>0</v>
      </c>
      <c r="GG58" s="603">
        <v>347309.55</v>
      </c>
      <c r="GH58" s="603">
        <v>0</v>
      </c>
      <c r="GI58" s="603">
        <v>0</v>
      </c>
      <c r="GJ58" s="603">
        <v>0</v>
      </c>
      <c r="GK58" s="603">
        <v>0</v>
      </c>
      <c r="GL58" s="603">
        <v>2624.59</v>
      </c>
      <c r="GM58" s="603">
        <v>171679.75</v>
      </c>
      <c r="GN58" s="603">
        <v>0</v>
      </c>
      <c r="GO58" s="603">
        <v>0</v>
      </c>
      <c r="GP58" s="603">
        <v>0</v>
      </c>
      <c r="GQ58" s="603">
        <v>0</v>
      </c>
      <c r="GR58" s="603">
        <v>0</v>
      </c>
      <c r="GS58" s="603">
        <v>0</v>
      </c>
      <c r="GT58" s="603">
        <v>0</v>
      </c>
      <c r="GU58" s="603">
        <v>0</v>
      </c>
      <c r="GV58" s="603">
        <v>0</v>
      </c>
      <c r="GW58" s="603">
        <v>0</v>
      </c>
      <c r="GX58" s="603">
        <v>0</v>
      </c>
      <c r="GY58" s="603">
        <v>0</v>
      </c>
      <c r="GZ58" s="603">
        <v>0</v>
      </c>
      <c r="HA58" s="603">
        <v>0</v>
      </c>
      <c r="HB58" s="603">
        <v>0</v>
      </c>
      <c r="HC58" s="603">
        <v>0</v>
      </c>
      <c r="HD58" s="603">
        <v>0</v>
      </c>
      <c r="HE58" s="603">
        <v>0</v>
      </c>
      <c r="HF58" s="603">
        <v>0</v>
      </c>
      <c r="HG58" s="603">
        <v>0</v>
      </c>
      <c r="HH58" s="603">
        <v>0</v>
      </c>
      <c r="HI58" s="603">
        <v>0</v>
      </c>
      <c r="HJ58" s="603">
        <v>0</v>
      </c>
      <c r="HK58" s="603">
        <v>0</v>
      </c>
      <c r="HL58" s="603">
        <v>0</v>
      </c>
      <c r="HM58" s="603">
        <v>0</v>
      </c>
      <c r="HN58" s="603">
        <v>0</v>
      </c>
      <c r="HO58" s="603">
        <v>0</v>
      </c>
      <c r="HP58" s="603">
        <v>0</v>
      </c>
      <c r="HQ58" s="603">
        <v>0</v>
      </c>
      <c r="HR58" s="603">
        <v>0</v>
      </c>
      <c r="HS58" s="603">
        <v>0</v>
      </c>
      <c r="HT58" s="603">
        <v>375</v>
      </c>
      <c r="HU58" s="603">
        <v>0</v>
      </c>
      <c r="HV58" s="603">
        <v>0</v>
      </c>
      <c r="HW58" s="603">
        <v>0</v>
      </c>
      <c r="HX58" s="603">
        <v>0</v>
      </c>
      <c r="HY58" s="603">
        <v>0</v>
      </c>
      <c r="HZ58" s="603">
        <v>0</v>
      </c>
      <c r="IA58" s="603">
        <v>0</v>
      </c>
      <c r="IB58" s="603">
        <v>0</v>
      </c>
      <c r="IC58" s="603">
        <v>0</v>
      </c>
      <c r="ID58" s="603">
        <v>0</v>
      </c>
      <c r="IE58" s="603">
        <v>0</v>
      </c>
      <c r="IF58" s="603">
        <v>0</v>
      </c>
      <c r="IG58" s="603">
        <v>0</v>
      </c>
      <c r="IH58" s="603">
        <v>0</v>
      </c>
      <c r="II58" s="603">
        <v>0</v>
      </c>
      <c r="IJ58" s="603">
        <v>0</v>
      </c>
      <c r="IK58" s="603">
        <v>0</v>
      </c>
      <c r="IL58" s="603">
        <v>0</v>
      </c>
      <c r="IM58" s="603">
        <v>0</v>
      </c>
      <c r="IN58" s="603">
        <v>0</v>
      </c>
      <c r="IO58" s="603">
        <v>0</v>
      </c>
      <c r="IP58" s="603">
        <v>0</v>
      </c>
      <c r="IQ58" s="603">
        <v>0</v>
      </c>
      <c r="IR58" s="603">
        <v>0</v>
      </c>
      <c r="IS58" s="603">
        <v>0</v>
      </c>
      <c r="IT58" s="603">
        <v>0</v>
      </c>
      <c r="IU58" s="603">
        <v>0</v>
      </c>
      <c r="IV58" s="603">
        <v>0</v>
      </c>
      <c r="IW58" s="603">
        <v>0</v>
      </c>
      <c r="IX58" s="603">
        <v>0</v>
      </c>
      <c r="IY58" s="603">
        <v>0</v>
      </c>
      <c r="IZ58" s="603">
        <v>0</v>
      </c>
      <c r="JA58" s="603">
        <v>0</v>
      </c>
      <c r="JB58" s="603">
        <v>0</v>
      </c>
      <c r="JC58" s="603">
        <v>0</v>
      </c>
      <c r="JD58" s="603">
        <v>0</v>
      </c>
      <c r="JE58" s="603">
        <v>0</v>
      </c>
      <c r="JF58" s="603">
        <v>0</v>
      </c>
      <c r="JG58" s="603">
        <v>0</v>
      </c>
      <c r="JH58" s="603">
        <v>0</v>
      </c>
      <c r="JI58" s="603">
        <v>0</v>
      </c>
      <c r="JJ58" s="603">
        <v>0</v>
      </c>
      <c r="JK58" s="603">
        <v>0</v>
      </c>
      <c r="JL58" s="603">
        <v>0</v>
      </c>
      <c r="JM58" s="603">
        <v>2379798.2999999998</v>
      </c>
      <c r="JN58" s="603">
        <v>0</v>
      </c>
      <c r="JO58" s="603">
        <v>0</v>
      </c>
      <c r="JP58" s="603">
        <v>0</v>
      </c>
      <c r="JQ58" s="603">
        <v>0</v>
      </c>
      <c r="JR58" s="603">
        <v>0</v>
      </c>
      <c r="JS58" s="603">
        <v>0</v>
      </c>
      <c r="JT58" s="603">
        <v>0</v>
      </c>
      <c r="JU58" s="603">
        <v>0</v>
      </c>
      <c r="JV58" s="603">
        <v>0</v>
      </c>
      <c r="JW58" s="603">
        <v>0</v>
      </c>
      <c r="JX58" s="603">
        <v>0</v>
      </c>
      <c r="JY58" s="603">
        <v>0</v>
      </c>
      <c r="JZ58" s="603">
        <v>0</v>
      </c>
      <c r="KA58" s="603">
        <v>0</v>
      </c>
      <c r="KB58" s="603">
        <v>0</v>
      </c>
      <c r="KC58" s="603">
        <v>0</v>
      </c>
      <c r="KD58" s="603">
        <v>0</v>
      </c>
      <c r="KE58" s="603">
        <v>0</v>
      </c>
      <c r="KF58" s="603">
        <v>0</v>
      </c>
      <c r="KG58" s="603">
        <v>0</v>
      </c>
      <c r="KH58" s="603">
        <v>0</v>
      </c>
      <c r="KI58" s="603">
        <v>0</v>
      </c>
      <c r="KJ58" s="603">
        <v>0</v>
      </c>
      <c r="KK58" s="603">
        <v>0</v>
      </c>
      <c r="KL58" s="603">
        <v>0</v>
      </c>
      <c r="KM58" s="603">
        <v>0</v>
      </c>
      <c r="KN58" s="603">
        <v>0</v>
      </c>
      <c r="KO58" s="603">
        <v>0</v>
      </c>
      <c r="KP58" s="603">
        <v>0</v>
      </c>
      <c r="KQ58" s="603">
        <v>0</v>
      </c>
      <c r="KR58" s="603">
        <v>0</v>
      </c>
      <c r="KS58" s="603">
        <v>0</v>
      </c>
      <c r="KT58" s="603">
        <v>0</v>
      </c>
      <c r="KU58" s="603">
        <v>0</v>
      </c>
      <c r="KV58" s="603">
        <v>0</v>
      </c>
      <c r="KW58" s="603">
        <v>0</v>
      </c>
      <c r="KX58" s="603">
        <v>0</v>
      </c>
      <c r="KY58" s="603">
        <v>0</v>
      </c>
      <c r="KZ58" s="603">
        <v>0</v>
      </c>
      <c r="LA58" s="603">
        <v>0</v>
      </c>
      <c r="LB58" s="603">
        <v>0</v>
      </c>
      <c r="LC58" s="603">
        <v>0</v>
      </c>
      <c r="LD58" s="603">
        <v>0</v>
      </c>
      <c r="LE58" s="603">
        <v>0</v>
      </c>
      <c r="LF58" s="603">
        <v>0</v>
      </c>
      <c r="LG58" s="603">
        <v>0</v>
      </c>
      <c r="LH58" s="603">
        <v>0</v>
      </c>
      <c r="LI58" s="603">
        <v>0</v>
      </c>
      <c r="LJ58" s="603">
        <v>0</v>
      </c>
      <c r="LK58" s="603">
        <v>0</v>
      </c>
      <c r="LL58" s="603">
        <v>0</v>
      </c>
      <c r="LM58" s="603">
        <v>0</v>
      </c>
      <c r="LN58" s="603">
        <v>0</v>
      </c>
      <c r="LO58" s="603">
        <v>0</v>
      </c>
      <c r="LP58" s="603">
        <v>0</v>
      </c>
      <c r="LQ58" s="603">
        <v>0</v>
      </c>
      <c r="LR58" s="603">
        <v>0</v>
      </c>
      <c r="LS58" s="603">
        <v>0</v>
      </c>
      <c r="LT58" s="603">
        <v>0</v>
      </c>
      <c r="LU58" s="603">
        <v>0</v>
      </c>
      <c r="LV58" s="603">
        <v>0</v>
      </c>
      <c r="LW58" s="603">
        <v>0</v>
      </c>
      <c r="LX58" s="603">
        <v>0</v>
      </c>
      <c r="LY58" s="603">
        <v>0</v>
      </c>
      <c r="LZ58" s="603">
        <v>0</v>
      </c>
      <c r="MA58" s="603">
        <v>0</v>
      </c>
      <c r="MB58" s="603">
        <v>0</v>
      </c>
      <c r="MC58" s="603">
        <v>0</v>
      </c>
      <c r="MD58" s="603">
        <v>0</v>
      </c>
      <c r="ME58" s="603">
        <v>0</v>
      </c>
      <c r="MF58" s="603">
        <v>0</v>
      </c>
      <c r="MG58" s="603">
        <v>0</v>
      </c>
      <c r="MH58" s="603">
        <v>0</v>
      </c>
      <c r="MI58" s="603">
        <v>0</v>
      </c>
      <c r="MJ58" s="603">
        <v>0</v>
      </c>
      <c r="MK58" s="603">
        <v>0</v>
      </c>
      <c r="ML58" s="603">
        <v>0</v>
      </c>
      <c r="MM58" s="603">
        <v>0</v>
      </c>
      <c r="MN58" s="603">
        <v>0</v>
      </c>
      <c r="MO58" s="603">
        <v>0</v>
      </c>
      <c r="MP58" s="603">
        <v>0</v>
      </c>
      <c r="MQ58" s="603">
        <v>0</v>
      </c>
      <c r="MR58" s="603">
        <v>0</v>
      </c>
      <c r="MS58" s="603">
        <v>0</v>
      </c>
      <c r="MT58" s="603">
        <v>0</v>
      </c>
      <c r="MU58" s="603">
        <v>0</v>
      </c>
      <c r="MV58" s="603">
        <v>0</v>
      </c>
      <c r="MW58" s="603">
        <v>0</v>
      </c>
      <c r="MX58" s="603">
        <v>0</v>
      </c>
      <c r="MY58" s="603">
        <v>0</v>
      </c>
      <c r="MZ58" s="603">
        <v>0</v>
      </c>
      <c r="NA58" s="603">
        <v>0</v>
      </c>
      <c r="NB58" s="603">
        <v>0</v>
      </c>
      <c r="NC58" s="603">
        <v>0</v>
      </c>
      <c r="ND58" s="603">
        <v>0</v>
      </c>
      <c r="NE58" s="603">
        <v>0</v>
      </c>
      <c r="NF58" s="603">
        <v>0</v>
      </c>
      <c r="NG58" s="603">
        <v>0</v>
      </c>
      <c r="NH58" s="603">
        <v>0</v>
      </c>
      <c r="NI58" s="603">
        <v>0</v>
      </c>
      <c r="NJ58" s="603">
        <v>0</v>
      </c>
      <c r="NK58" s="603">
        <v>0</v>
      </c>
      <c r="NL58" s="603">
        <v>0</v>
      </c>
      <c r="NM58" s="603">
        <v>0</v>
      </c>
      <c r="NN58" s="603">
        <v>0</v>
      </c>
      <c r="NO58" s="603">
        <v>0</v>
      </c>
      <c r="NP58" s="603">
        <v>0</v>
      </c>
      <c r="NQ58" s="603">
        <v>0</v>
      </c>
      <c r="NR58" s="603">
        <v>0</v>
      </c>
      <c r="NS58" s="603">
        <v>0</v>
      </c>
      <c r="NT58" s="603">
        <v>0</v>
      </c>
      <c r="NU58" s="603">
        <v>0</v>
      </c>
      <c r="NV58" s="603">
        <v>0</v>
      </c>
      <c r="NW58" s="603">
        <v>0</v>
      </c>
      <c r="NX58" s="603">
        <v>0</v>
      </c>
      <c r="NY58" s="603">
        <v>0</v>
      </c>
      <c r="NZ58" s="603">
        <v>0</v>
      </c>
      <c r="OA58" s="603">
        <v>0</v>
      </c>
      <c r="OB58" s="603">
        <v>0</v>
      </c>
      <c r="OC58" s="603">
        <v>0</v>
      </c>
      <c r="OD58" s="603">
        <v>0</v>
      </c>
      <c r="OE58" s="603">
        <v>2319.9499999999998</v>
      </c>
      <c r="OF58" s="603">
        <v>0</v>
      </c>
      <c r="OG58" s="603">
        <v>0</v>
      </c>
      <c r="OH58" s="603">
        <v>0</v>
      </c>
      <c r="OI58" s="603">
        <v>0</v>
      </c>
      <c r="OJ58" s="603">
        <v>0</v>
      </c>
      <c r="OK58" s="603">
        <v>0</v>
      </c>
      <c r="OL58" s="603">
        <v>0</v>
      </c>
      <c r="OM58" s="603">
        <v>0</v>
      </c>
      <c r="ON58" s="603">
        <v>0</v>
      </c>
      <c r="OO58" s="603">
        <v>0</v>
      </c>
      <c r="OP58" s="603">
        <v>0</v>
      </c>
      <c r="OQ58" s="603">
        <v>0</v>
      </c>
      <c r="OR58" s="603">
        <v>3263990.94</v>
      </c>
      <c r="OS58" s="603">
        <v>0</v>
      </c>
      <c r="OT58" s="603">
        <v>0</v>
      </c>
      <c r="OU58" s="603">
        <v>0</v>
      </c>
      <c r="OV58" s="603">
        <v>0</v>
      </c>
      <c r="OW58" s="603">
        <v>0</v>
      </c>
      <c r="OX58" s="603">
        <v>0</v>
      </c>
      <c r="OY58" s="603">
        <v>0</v>
      </c>
      <c r="OZ58" s="603">
        <v>0</v>
      </c>
      <c r="PA58" s="603">
        <v>0</v>
      </c>
      <c r="PB58" s="603">
        <v>0</v>
      </c>
      <c r="PC58" s="603">
        <v>0</v>
      </c>
      <c r="PD58" s="603">
        <v>0</v>
      </c>
      <c r="PE58" s="603">
        <v>0</v>
      </c>
      <c r="PF58" s="603">
        <v>0</v>
      </c>
      <c r="PG58" s="603">
        <v>0</v>
      </c>
      <c r="PH58" s="603">
        <v>0</v>
      </c>
      <c r="PI58" s="603">
        <v>0</v>
      </c>
      <c r="PJ58" s="603">
        <v>0</v>
      </c>
      <c r="PK58" s="603">
        <v>0</v>
      </c>
      <c r="PL58" s="603">
        <v>0</v>
      </c>
      <c r="PM58" s="603">
        <v>0</v>
      </c>
      <c r="PN58" s="603">
        <v>0</v>
      </c>
      <c r="PO58" s="603">
        <v>0</v>
      </c>
      <c r="PP58" s="603">
        <v>0</v>
      </c>
      <c r="PQ58" s="603">
        <v>0</v>
      </c>
      <c r="PR58" s="603">
        <v>0</v>
      </c>
      <c r="PS58" s="603">
        <v>0</v>
      </c>
      <c r="PT58" s="603">
        <v>0</v>
      </c>
      <c r="PU58" s="603">
        <v>0</v>
      </c>
      <c r="PV58" s="603">
        <v>2273525.31</v>
      </c>
      <c r="PW58" s="603">
        <v>0</v>
      </c>
      <c r="PX58" s="603">
        <v>0</v>
      </c>
      <c r="PY58" s="603">
        <v>0</v>
      </c>
      <c r="PZ58" s="603">
        <v>0</v>
      </c>
      <c r="QA58" s="603">
        <v>0</v>
      </c>
      <c r="QB58" s="603">
        <v>0</v>
      </c>
      <c r="QC58" s="603">
        <v>0</v>
      </c>
      <c r="QD58" s="603">
        <v>0</v>
      </c>
      <c r="QE58" s="603">
        <v>0</v>
      </c>
      <c r="QF58" s="603">
        <v>0</v>
      </c>
      <c r="QG58" s="603">
        <v>0</v>
      </c>
      <c r="QH58" s="603">
        <v>0</v>
      </c>
      <c r="QI58" s="603">
        <v>0</v>
      </c>
      <c r="QJ58" s="603">
        <v>0</v>
      </c>
      <c r="QK58" s="603">
        <v>0</v>
      </c>
      <c r="QL58" s="603">
        <v>0</v>
      </c>
      <c r="QM58" s="603">
        <v>0</v>
      </c>
      <c r="QN58" s="603">
        <v>0</v>
      </c>
      <c r="QO58" s="603">
        <v>0</v>
      </c>
      <c r="QP58" s="603">
        <v>0</v>
      </c>
      <c r="QQ58" s="603">
        <v>0</v>
      </c>
      <c r="QR58" s="603">
        <v>0</v>
      </c>
      <c r="QS58" s="603">
        <v>0</v>
      </c>
      <c r="QT58" s="603">
        <v>0</v>
      </c>
      <c r="QU58" s="603">
        <v>0</v>
      </c>
      <c r="QV58" s="603">
        <v>0</v>
      </c>
      <c r="QW58" s="603">
        <v>0</v>
      </c>
      <c r="QX58" s="603">
        <v>0</v>
      </c>
      <c r="QY58" s="603">
        <v>0</v>
      </c>
      <c r="QZ58" s="603">
        <v>0</v>
      </c>
      <c r="RA58" s="603">
        <v>0</v>
      </c>
      <c r="RB58" s="603">
        <v>0</v>
      </c>
      <c r="RC58" s="603">
        <v>0</v>
      </c>
      <c r="RD58" s="603">
        <v>0</v>
      </c>
      <c r="RE58" s="603">
        <v>0</v>
      </c>
      <c r="RF58" s="603">
        <v>0</v>
      </c>
      <c r="RG58" s="603">
        <v>0</v>
      </c>
      <c r="RH58" s="603">
        <v>0</v>
      </c>
      <c r="RI58" s="603">
        <v>0</v>
      </c>
      <c r="RJ58" s="603">
        <v>0</v>
      </c>
      <c r="RK58" s="603">
        <v>0</v>
      </c>
      <c r="RL58" s="603">
        <v>0</v>
      </c>
      <c r="RM58" s="603">
        <v>0</v>
      </c>
      <c r="RN58" s="603">
        <v>0</v>
      </c>
      <c r="RO58" s="603">
        <v>0</v>
      </c>
      <c r="RP58" s="603">
        <v>0</v>
      </c>
      <c r="RQ58" s="603">
        <v>0</v>
      </c>
      <c r="RR58" s="603">
        <v>0</v>
      </c>
      <c r="RS58" s="603">
        <v>0</v>
      </c>
      <c r="RT58" s="603">
        <v>0</v>
      </c>
      <c r="RU58" s="603">
        <v>0</v>
      </c>
      <c r="RV58" s="603">
        <v>43900</v>
      </c>
      <c r="RW58" s="603">
        <v>0</v>
      </c>
      <c r="RX58" s="603">
        <v>0</v>
      </c>
      <c r="RY58" s="603">
        <v>0</v>
      </c>
      <c r="RZ58" s="603">
        <v>0</v>
      </c>
      <c r="SA58" s="603">
        <v>0</v>
      </c>
      <c r="SB58" s="603">
        <v>0</v>
      </c>
      <c r="SC58" s="603">
        <v>0</v>
      </c>
      <c r="SD58" s="603">
        <v>0</v>
      </c>
      <c r="SE58" s="603">
        <v>0</v>
      </c>
      <c r="SF58" s="603">
        <v>0</v>
      </c>
      <c r="SG58" s="603">
        <v>0</v>
      </c>
      <c r="SH58" s="603">
        <v>0</v>
      </c>
      <c r="SI58" s="603">
        <v>0</v>
      </c>
      <c r="SJ58" s="603">
        <v>0</v>
      </c>
      <c r="SK58" s="603">
        <v>0</v>
      </c>
      <c r="SL58" s="603">
        <v>0</v>
      </c>
      <c r="SM58" s="603">
        <v>0</v>
      </c>
      <c r="SN58" s="603">
        <v>0</v>
      </c>
      <c r="SO58" s="603">
        <v>0</v>
      </c>
      <c r="SP58" s="603">
        <v>0</v>
      </c>
      <c r="SQ58" s="603">
        <v>0</v>
      </c>
      <c r="SR58" s="603">
        <v>0</v>
      </c>
      <c r="SS58" s="603">
        <v>0</v>
      </c>
      <c r="ST58" s="603">
        <v>0</v>
      </c>
      <c r="SU58" s="603">
        <v>0</v>
      </c>
      <c r="SV58" s="603">
        <v>0</v>
      </c>
      <c r="SW58" s="603">
        <v>0</v>
      </c>
      <c r="SX58" s="603">
        <v>0</v>
      </c>
      <c r="SY58" s="603">
        <v>0</v>
      </c>
      <c r="SZ58" s="603">
        <v>0</v>
      </c>
      <c r="TA58" s="603">
        <v>0</v>
      </c>
      <c r="TB58" s="603">
        <v>0</v>
      </c>
      <c r="TC58" s="603">
        <v>0</v>
      </c>
      <c r="TD58" s="603">
        <v>0</v>
      </c>
      <c r="TE58" s="603">
        <v>0</v>
      </c>
      <c r="TF58" s="603">
        <v>0</v>
      </c>
      <c r="TG58" s="603">
        <v>0</v>
      </c>
      <c r="TH58" s="603">
        <v>0</v>
      </c>
      <c r="TI58" s="603">
        <v>0</v>
      </c>
      <c r="TJ58" s="603">
        <v>0</v>
      </c>
      <c r="TK58" s="603">
        <v>0</v>
      </c>
      <c r="TL58" s="603">
        <v>0</v>
      </c>
      <c r="TM58" s="603">
        <v>0</v>
      </c>
      <c r="TN58" s="603">
        <v>0</v>
      </c>
      <c r="TO58" s="603">
        <v>0</v>
      </c>
      <c r="TP58" s="603">
        <v>0</v>
      </c>
      <c r="TQ58" s="603">
        <v>0</v>
      </c>
      <c r="TR58" s="603">
        <v>0</v>
      </c>
      <c r="TS58" s="603">
        <v>0</v>
      </c>
      <c r="TT58" s="603">
        <v>0</v>
      </c>
      <c r="TU58" s="603">
        <v>0</v>
      </c>
      <c r="TV58" s="603">
        <v>0</v>
      </c>
      <c r="TW58" s="603">
        <v>0</v>
      </c>
      <c r="TX58" s="603">
        <v>0</v>
      </c>
      <c r="TY58" s="603">
        <v>0</v>
      </c>
      <c r="TZ58" s="603">
        <v>0</v>
      </c>
      <c r="UA58" s="603">
        <v>0</v>
      </c>
      <c r="UB58" s="603">
        <v>0</v>
      </c>
      <c r="UC58" s="603">
        <v>0</v>
      </c>
      <c r="UD58" s="603">
        <v>0</v>
      </c>
      <c r="UE58" s="603">
        <v>0</v>
      </c>
      <c r="UF58" s="603">
        <v>0</v>
      </c>
      <c r="UG58" s="603">
        <v>0</v>
      </c>
      <c r="UH58" s="603">
        <v>0</v>
      </c>
      <c r="UI58" s="603">
        <v>0</v>
      </c>
      <c r="UJ58" s="603">
        <v>0</v>
      </c>
      <c r="UK58" s="603">
        <v>0</v>
      </c>
      <c r="UL58" s="603">
        <v>0</v>
      </c>
      <c r="UM58" s="603">
        <v>0</v>
      </c>
      <c r="UN58" s="603">
        <v>0</v>
      </c>
      <c r="UO58" s="603">
        <v>0</v>
      </c>
      <c r="UP58" s="603">
        <v>0</v>
      </c>
      <c r="UQ58" s="603">
        <v>0</v>
      </c>
      <c r="UR58" s="603">
        <v>2278575</v>
      </c>
      <c r="US58" s="603">
        <v>0</v>
      </c>
      <c r="UT58" s="603">
        <v>0</v>
      </c>
      <c r="UU58" s="603">
        <v>0</v>
      </c>
      <c r="UV58" s="603">
        <v>0</v>
      </c>
      <c r="UW58" s="603">
        <v>0</v>
      </c>
      <c r="UX58" s="603">
        <v>0</v>
      </c>
      <c r="UY58" s="603">
        <v>0</v>
      </c>
      <c r="UZ58" s="603">
        <v>0</v>
      </c>
      <c r="VA58" s="603">
        <v>0</v>
      </c>
      <c r="VB58" s="603">
        <v>0</v>
      </c>
      <c r="VC58" s="603">
        <v>0</v>
      </c>
      <c r="VD58" s="603">
        <v>0</v>
      </c>
      <c r="VE58" s="603">
        <v>0</v>
      </c>
      <c r="VF58" s="603">
        <v>0</v>
      </c>
      <c r="VG58" s="603">
        <v>0</v>
      </c>
      <c r="VH58" s="603">
        <v>0</v>
      </c>
      <c r="VI58" s="603">
        <v>0</v>
      </c>
      <c r="VJ58" s="603">
        <v>0</v>
      </c>
      <c r="VK58" s="603">
        <v>0</v>
      </c>
      <c r="VL58" s="603">
        <v>0</v>
      </c>
      <c r="VM58" s="603">
        <v>0</v>
      </c>
      <c r="VN58" s="603">
        <v>0</v>
      </c>
      <c r="VO58" s="603">
        <v>0</v>
      </c>
      <c r="VP58" s="603">
        <v>0</v>
      </c>
      <c r="VQ58" s="603">
        <v>0</v>
      </c>
      <c r="VR58" s="603">
        <v>0</v>
      </c>
      <c r="VS58" s="603">
        <v>0</v>
      </c>
      <c r="VT58" s="603">
        <v>0</v>
      </c>
      <c r="VU58" s="603">
        <v>0</v>
      </c>
      <c r="VV58" s="603">
        <v>0</v>
      </c>
      <c r="VW58" s="603">
        <v>0</v>
      </c>
      <c r="VX58" s="603">
        <v>0</v>
      </c>
      <c r="VY58" s="603">
        <v>6245047.4000000004</v>
      </c>
      <c r="VZ58" s="603">
        <v>0</v>
      </c>
      <c r="WA58" s="603">
        <v>0</v>
      </c>
      <c r="WB58" s="603">
        <v>0</v>
      </c>
      <c r="WC58" s="603">
        <v>0</v>
      </c>
      <c r="WD58" s="603">
        <v>0</v>
      </c>
      <c r="WE58" s="603">
        <v>0</v>
      </c>
      <c r="WF58" s="603">
        <v>0</v>
      </c>
      <c r="WG58" s="603">
        <v>0</v>
      </c>
      <c r="WH58" s="603">
        <v>0</v>
      </c>
      <c r="WI58" s="603">
        <v>0</v>
      </c>
      <c r="WJ58" s="603">
        <v>0</v>
      </c>
      <c r="WK58" s="603">
        <v>0</v>
      </c>
      <c r="WL58" s="603">
        <v>0</v>
      </c>
      <c r="WM58" s="603">
        <v>0</v>
      </c>
      <c r="WN58" s="603">
        <v>0</v>
      </c>
      <c r="WO58" s="603">
        <v>0</v>
      </c>
      <c r="WP58" s="603">
        <v>0</v>
      </c>
      <c r="WQ58" s="603">
        <v>0</v>
      </c>
      <c r="WR58" s="603">
        <v>0</v>
      </c>
      <c r="WS58" s="603">
        <v>0</v>
      </c>
      <c r="WT58" s="603">
        <v>0</v>
      </c>
      <c r="WU58" s="603">
        <v>0</v>
      </c>
      <c r="WV58" s="603">
        <v>0</v>
      </c>
      <c r="WW58" s="603">
        <v>0</v>
      </c>
      <c r="WX58" s="603">
        <v>0</v>
      </c>
      <c r="WY58" s="603">
        <v>0</v>
      </c>
      <c r="WZ58" s="603">
        <v>0</v>
      </c>
      <c r="XA58" s="603">
        <v>0</v>
      </c>
      <c r="XB58" s="603">
        <v>0</v>
      </c>
      <c r="XC58" s="603">
        <v>0</v>
      </c>
      <c r="XD58" s="603">
        <v>0</v>
      </c>
      <c r="XE58" s="603">
        <v>0</v>
      </c>
      <c r="XF58" s="603">
        <v>0</v>
      </c>
      <c r="XG58" s="603">
        <v>0</v>
      </c>
      <c r="XH58" s="603">
        <v>0</v>
      </c>
      <c r="XI58" s="603">
        <v>0</v>
      </c>
      <c r="XJ58" s="603">
        <v>0</v>
      </c>
      <c r="XK58" s="603">
        <v>0</v>
      </c>
      <c r="XL58" s="603">
        <v>0</v>
      </c>
      <c r="XM58" s="603">
        <v>0</v>
      </c>
      <c r="XN58" s="603">
        <v>0</v>
      </c>
      <c r="XO58" s="603">
        <v>0</v>
      </c>
      <c r="XP58" s="603">
        <v>0</v>
      </c>
      <c r="XQ58" s="603">
        <v>0</v>
      </c>
      <c r="XR58" s="603">
        <v>0</v>
      </c>
      <c r="XS58" s="603">
        <v>0</v>
      </c>
      <c r="XT58" s="603">
        <v>0</v>
      </c>
      <c r="XU58" s="603">
        <v>0</v>
      </c>
      <c r="XV58" s="603">
        <v>0</v>
      </c>
      <c r="XW58" s="603">
        <v>0</v>
      </c>
      <c r="XX58" s="603">
        <v>0</v>
      </c>
      <c r="XY58" s="603">
        <v>0</v>
      </c>
      <c r="XZ58" s="603">
        <v>0</v>
      </c>
      <c r="YA58" s="603">
        <v>0</v>
      </c>
      <c r="YB58" s="603">
        <v>0</v>
      </c>
      <c r="YC58" s="603">
        <v>0</v>
      </c>
      <c r="YD58" s="603">
        <v>0</v>
      </c>
      <c r="YE58" s="603">
        <v>0</v>
      </c>
      <c r="YF58" s="603">
        <v>0</v>
      </c>
      <c r="YG58" s="603">
        <v>0</v>
      </c>
      <c r="YH58" s="603">
        <v>0</v>
      </c>
      <c r="YI58" s="603">
        <v>0</v>
      </c>
      <c r="YJ58" s="603">
        <v>0</v>
      </c>
      <c r="YK58" s="603">
        <v>0</v>
      </c>
      <c r="YL58" s="603">
        <v>0</v>
      </c>
      <c r="YM58" s="603">
        <v>0</v>
      </c>
      <c r="YN58" s="603">
        <v>0</v>
      </c>
      <c r="YO58" s="603">
        <v>0</v>
      </c>
      <c r="YP58" s="603">
        <v>0</v>
      </c>
      <c r="YQ58" s="603">
        <v>0</v>
      </c>
      <c r="YR58" s="603">
        <v>0</v>
      </c>
      <c r="YS58" s="603">
        <v>0</v>
      </c>
      <c r="YT58" s="603">
        <v>0</v>
      </c>
      <c r="YU58" s="603">
        <v>0</v>
      </c>
      <c r="YV58" s="603">
        <v>0</v>
      </c>
      <c r="YW58" s="603">
        <v>0</v>
      </c>
      <c r="YX58" s="603">
        <v>0</v>
      </c>
      <c r="YY58" s="603">
        <v>0</v>
      </c>
      <c r="YZ58" s="603">
        <v>0</v>
      </c>
      <c r="ZA58" s="603">
        <v>0</v>
      </c>
      <c r="ZB58" s="603">
        <v>0</v>
      </c>
      <c r="ZC58" s="603">
        <v>0</v>
      </c>
      <c r="ZD58" s="603">
        <v>1254.58</v>
      </c>
      <c r="ZE58" s="603">
        <v>0</v>
      </c>
      <c r="ZF58" s="603">
        <v>0</v>
      </c>
      <c r="ZG58" s="603">
        <v>0</v>
      </c>
      <c r="ZH58" s="603">
        <v>0</v>
      </c>
      <c r="ZI58" s="603">
        <v>0</v>
      </c>
      <c r="ZJ58" s="603">
        <v>0</v>
      </c>
      <c r="ZK58" s="603">
        <v>0</v>
      </c>
      <c r="ZL58" s="603">
        <v>0</v>
      </c>
      <c r="ZM58" s="603">
        <v>0</v>
      </c>
      <c r="ZN58" s="603">
        <v>0</v>
      </c>
      <c r="ZO58" s="603">
        <v>0</v>
      </c>
      <c r="ZP58" s="603">
        <v>0</v>
      </c>
      <c r="ZQ58" s="603">
        <v>0</v>
      </c>
      <c r="ZR58" s="603">
        <v>0</v>
      </c>
      <c r="ZS58" s="603">
        <v>0</v>
      </c>
      <c r="ZT58" s="603">
        <v>0</v>
      </c>
      <c r="ZU58" s="603">
        <v>0</v>
      </c>
      <c r="ZV58" s="603">
        <v>0</v>
      </c>
      <c r="ZW58" s="603">
        <v>0</v>
      </c>
      <c r="ZX58" s="603">
        <v>0</v>
      </c>
      <c r="ZY58" s="603">
        <v>0</v>
      </c>
      <c r="ZZ58" s="603">
        <v>0</v>
      </c>
      <c r="AAA58" s="603">
        <v>0</v>
      </c>
      <c r="AAB58" s="603">
        <v>0</v>
      </c>
      <c r="AAC58" s="603">
        <v>0</v>
      </c>
      <c r="AAD58" s="603">
        <v>0</v>
      </c>
      <c r="AAE58" s="603">
        <v>0</v>
      </c>
      <c r="AAF58" s="603">
        <v>0</v>
      </c>
      <c r="AAG58" s="603">
        <v>0</v>
      </c>
      <c r="AAH58" s="603">
        <v>0</v>
      </c>
      <c r="AAI58" s="603">
        <v>0</v>
      </c>
      <c r="AAJ58" s="603">
        <v>0</v>
      </c>
      <c r="AAK58" s="603">
        <v>0</v>
      </c>
      <c r="AAL58" s="603">
        <v>0</v>
      </c>
      <c r="AAM58" s="603">
        <v>0</v>
      </c>
      <c r="AAN58" s="603">
        <v>0</v>
      </c>
      <c r="AAO58" s="603">
        <v>0</v>
      </c>
      <c r="AAP58" s="603">
        <v>0</v>
      </c>
      <c r="AAQ58" s="603">
        <v>0</v>
      </c>
      <c r="AAR58" s="603">
        <v>0</v>
      </c>
      <c r="AAS58" s="603">
        <v>0</v>
      </c>
      <c r="AAT58" s="603">
        <v>0</v>
      </c>
      <c r="AAU58" s="603">
        <v>0</v>
      </c>
      <c r="AAV58" s="603">
        <v>0</v>
      </c>
      <c r="AAW58" s="603">
        <v>0</v>
      </c>
      <c r="AAX58" s="603">
        <v>0</v>
      </c>
      <c r="AAY58" s="603">
        <v>0</v>
      </c>
      <c r="AAZ58" s="603">
        <v>0</v>
      </c>
      <c r="ABA58" s="603">
        <v>0</v>
      </c>
      <c r="ABB58" s="603">
        <v>0</v>
      </c>
      <c r="ABC58" s="603">
        <v>511614</v>
      </c>
      <c r="ABD58" s="603">
        <v>0</v>
      </c>
      <c r="ABE58" s="603">
        <v>0</v>
      </c>
      <c r="ABF58" s="603">
        <v>0</v>
      </c>
      <c r="ABG58" s="603">
        <v>0</v>
      </c>
      <c r="ABH58" s="603">
        <v>0</v>
      </c>
      <c r="ABI58" s="603">
        <v>0</v>
      </c>
      <c r="ABJ58" s="603">
        <v>0</v>
      </c>
      <c r="ABK58" s="603">
        <v>0</v>
      </c>
      <c r="ABL58" s="603">
        <v>0</v>
      </c>
      <c r="ABM58" s="603">
        <v>0</v>
      </c>
      <c r="ABN58" s="603">
        <v>0</v>
      </c>
      <c r="ABO58" s="603">
        <v>0</v>
      </c>
      <c r="ABP58" s="603">
        <v>0</v>
      </c>
      <c r="ABQ58" s="603">
        <v>0</v>
      </c>
      <c r="ABR58" s="603">
        <v>0</v>
      </c>
      <c r="ABS58" s="603">
        <v>0</v>
      </c>
      <c r="ABT58" s="603">
        <v>0</v>
      </c>
      <c r="ABU58" s="603">
        <v>0</v>
      </c>
      <c r="ABV58" s="603">
        <v>0</v>
      </c>
      <c r="ABW58" s="603">
        <v>0</v>
      </c>
      <c r="ABX58" s="603">
        <v>0</v>
      </c>
      <c r="ABY58" s="603">
        <v>0</v>
      </c>
      <c r="ABZ58" s="603">
        <v>0</v>
      </c>
      <c r="ACA58" s="603">
        <v>0</v>
      </c>
      <c r="ACB58" s="603">
        <v>0</v>
      </c>
      <c r="ACC58" s="603">
        <v>0</v>
      </c>
      <c r="ACD58" s="603">
        <v>0</v>
      </c>
      <c r="ACE58" s="603">
        <v>0</v>
      </c>
      <c r="ACF58" s="603">
        <v>0</v>
      </c>
      <c r="ACG58" s="603">
        <v>0</v>
      </c>
      <c r="ACH58" s="603">
        <v>0</v>
      </c>
      <c r="ACI58" s="603">
        <v>0</v>
      </c>
      <c r="ACJ58" s="603">
        <v>0</v>
      </c>
      <c r="ACK58" s="603">
        <v>0</v>
      </c>
      <c r="ACL58" s="603">
        <v>0</v>
      </c>
      <c r="ACM58" s="603">
        <v>0</v>
      </c>
      <c r="ACN58" s="603">
        <v>0</v>
      </c>
      <c r="ACO58" s="603">
        <v>330448.23</v>
      </c>
      <c r="ACP58" s="603">
        <v>0</v>
      </c>
      <c r="ACQ58" s="603">
        <v>0</v>
      </c>
      <c r="ACR58" s="603">
        <v>0</v>
      </c>
      <c r="ACS58" s="603">
        <v>0</v>
      </c>
      <c r="ACT58" s="603">
        <v>0</v>
      </c>
      <c r="ACU58" s="603">
        <v>31800</v>
      </c>
      <c r="ACV58" s="603">
        <v>0</v>
      </c>
      <c r="ACW58" s="603">
        <v>0</v>
      </c>
      <c r="ACX58" s="603">
        <v>0</v>
      </c>
      <c r="ACY58" s="603">
        <v>0</v>
      </c>
      <c r="ACZ58" s="603">
        <v>0</v>
      </c>
      <c r="ADA58" s="603">
        <v>0</v>
      </c>
      <c r="ADB58" s="603">
        <v>0</v>
      </c>
      <c r="ADC58" s="603">
        <v>0</v>
      </c>
      <c r="ADD58" s="603">
        <v>2720895</v>
      </c>
      <c r="ADE58" s="603">
        <v>0</v>
      </c>
      <c r="ADF58" s="603">
        <v>0</v>
      </c>
      <c r="ADG58" s="603">
        <v>0</v>
      </c>
      <c r="ADH58" s="603">
        <v>0</v>
      </c>
      <c r="ADI58" s="603">
        <v>0</v>
      </c>
      <c r="ADJ58" s="603">
        <v>0</v>
      </c>
      <c r="ADK58" s="603">
        <v>0</v>
      </c>
      <c r="ADL58" s="603">
        <v>0</v>
      </c>
      <c r="ADM58" s="603">
        <v>0</v>
      </c>
      <c r="ADN58" s="603">
        <v>0</v>
      </c>
      <c r="ADO58" s="603">
        <v>0</v>
      </c>
      <c r="ADP58" s="603">
        <v>0</v>
      </c>
      <c r="ADQ58" s="603">
        <v>10081582.140000001</v>
      </c>
      <c r="ADR58" s="603">
        <v>0</v>
      </c>
      <c r="ADS58" s="603">
        <v>0</v>
      </c>
      <c r="ADT58" s="603">
        <v>14985664.4</v>
      </c>
      <c r="ADU58" s="603">
        <v>0</v>
      </c>
      <c r="ADV58" s="603">
        <v>0</v>
      </c>
      <c r="ADW58" s="603">
        <v>0</v>
      </c>
      <c r="ADX58" s="603">
        <v>0</v>
      </c>
      <c r="ADY58" s="603">
        <v>0</v>
      </c>
      <c r="ADZ58" s="603">
        <v>0</v>
      </c>
      <c r="AEA58" s="603">
        <v>3105371.43</v>
      </c>
      <c r="AEB58" s="603">
        <v>0</v>
      </c>
      <c r="AEC58" s="603">
        <v>0</v>
      </c>
      <c r="AED58" s="603">
        <v>0</v>
      </c>
      <c r="AEE58" s="603">
        <v>0</v>
      </c>
      <c r="AEF58" s="603">
        <v>0</v>
      </c>
      <c r="AEG58" s="603">
        <v>0</v>
      </c>
      <c r="AEH58" s="603">
        <v>0</v>
      </c>
      <c r="AEI58" s="603">
        <v>0</v>
      </c>
      <c r="AEJ58" s="603">
        <v>0</v>
      </c>
      <c r="AEK58" s="603">
        <v>0</v>
      </c>
      <c r="AEL58" s="603">
        <v>0</v>
      </c>
      <c r="AEM58" s="603">
        <v>0</v>
      </c>
      <c r="AEN58" s="603">
        <v>0</v>
      </c>
      <c r="AEO58" s="603">
        <v>0</v>
      </c>
      <c r="AEP58" s="603">
        <v>0</v>
      </c>
      <c r="AEQ58" s="603">
        <v>0</v>
      </c>
      <c r="AER58" s="603">
        <v>0</v>
      </c>
      <c r="AES58" s="603">
        <v>0</v>
      </c>
      <c r="AET58" s="603">
        <v>0</v>
      </c>
      <c r="AEU58" s="603">
        <v>0</v>
      </c>
      <c r="AEV58" s="603">
        <v>0</v>
      </c>
      <c r="AEW58" s="603">
        <v>0</v>
      </c>
      <c r="AEX58" s="603">
        <v>0</v>
      </c>
      <c r="AEY58" s="603">
        <v>0</v>
      </c>
      <c r="AEZ58" s="603">
        <v>0</v>
      </c>
      <c r="AFA58" s="603">
        <v>0</v>
      </c>
      <c r="AFB58" s="603">
        <v>0</v>
      </c>
      <c r="AFC58" s="603">
        <v>0</v>
      </c>
      <c r="AFD58" s="603">
        <v>0</v>
      </c>
      <c r="AFE58" s="603">
        <v>0</v>
      </c>
      <c r="AFF58" s="603">
        <v>0</v>
      </c>
      <c r="AFG58" s="603">
        <v>0</v>
      </c>
      <c r="AFH58" s="603">
        <v>0</v>
      </c>
      <c r="AFI58" s="603">
        <v>0</v>
      </c>
      <c r="AFJ58" s="603">
        <v>0</v>
      </c>
      <c r="AFK58" s="603">
        <v>0</v>
      </c>
      <c r="AFL58" s="603">
        <v>0</v>
      </c>
      <c r="AFM58" s="603">
        <v>0</v>
      </c>
      <c r="AFN58" s="603">
        <v>0</v>
      </c>
      <c r="AFO58" s="603">
        <v>0</v>
      </c>
      <c r="AFP58" s="603">
        <v>0</v>
      </c>
      <c r="AFQ58" s="603">
        <v>0</v>
      </c>
      <c r="AFR58" s="603">
        <v>0</v>
      </c>
      <c r="AFS58" s="603">
        <v>0</v>
      </c>
      <c r="AFT58" s="603">
        <v>0</v>
      </c>
      <c r="AFU58" s="603">
        <v>0</v>
      </c>
      <c r="AFV58" s="603">
        <v>0</v>
      </c>
      <c r="AFW58" s="603">
        <v>0</v>
      </c>
      <c r="AFX58" s="603">
        <v>0</v>
      </c>
      <c r="AFY58" s="603">
        <v>0</v>
      </c>
      <c r="AFZ58" s="603">
        <v>0</v>
      </c>
      <c r="AGA58" s="603">
        <v>0</v>
      </c>
      <c r="AGB58" s="603">
        <v>0</v>
      </c>
      <c r="AGC58" s="603">
        <v>0</v>
      </c>
      <c r="AGD58" s="603">
        <v>0</v>
      </c>
      <c r="AGE58" s="603">
        <v>0</v>
      </c>
      <c r="AGF58" s="603">
        <v>0</v>
      </c>
      <c r="AGG58" s="603">
        <v>0</v>
      </c>
      <c r="AGH58" s="603">
        <v>0</v>
      </c>
      <c r="AGI58" s="603">
        <v>0</v>
      </c>
      <c r="AGJ58" s="603">
        <v>0</v>
      </c>
      <c r="AGK58" s="603">
        <v>0</v>
      </c>
      <c r="AGL58" s="603">
        <v>0</v>
      </c>
      <c r="AGM58" s="603">
        <v>0</v>
      </c>
      <c r="AGN58" s="603">
        <v>0</v>
      </c>
      <c r="AGO58" s="603">
        <v>0</v>
      </c>
      <c r="AGP58" s="603">
        <v>0</v>
      </c>
      <c r="AGQ58" s="603">
        <v>0</v>
      </c>
      <c r="AGR58" s="603">
        <v>0</v>
      </c>
      <c r="AGS58" s="603">
        <v>0</v>
      </c>
      <c r="AGT58" s="603">
        <v>0</v>
      </c>
      <c r="AGU58" s="603">
        <v>0</v>
      </c>
      <c r="AGV58" s="603">
        <v>0</v>
      </c>
      <c r="AGW58" s="603">
        <v>0</v>
      </c>
      <c r="AGX58" s="603">
        <v>0</v>
      </c>
      <c r="AGY58" s="603">
        <v>0</v>
      </c>
      <c r="AGZ58" s="603">
        <v>0</v>
      </c>
      <c r="AHA58" s="603">
        <v>0</v>
      </c>
      <c r="AHB58" s="603">
        <v>0</v>
      </c>
      <c r="AHC58" s="603">
        <v>0</v>
      </c>
      <c r="AHD58" s="603">
        <v>0</v>
      </c>
      <c r="AHE58" s="603">
        <v>0</v>
      </c>
      <c r="AHF58" s="603">
        <v>0</v>
      </c>
      <c r="AHG58" s="603">
        <v>0</v>
      </c>
      <c r="AHH58" s="603">
        <v>0</v>
      </c>
      <c r="AHI58" s="603">
        <v>0</v>
      </c>
      <c r="AHJ58" s="603">
        <v>0</v>
      </c>
      <c r="AHK58" s="603">
        <v>0</v>
      </c>
      <c r="AHL58" s="603">
        <v>0</v>
      </c>
      <c r="AHM58" s="603">
        <v>0</v>
      </c>
      <c r="AHN58" s="603">
        <v>0</v>
      </c>
      <c r="AHO58" s="603">
        <v>0</v>
      </c>
      <c r="AHP58" s="603">
        <v>0</v>
      </c>
      <c r="AHQ58" s="603">
        <v>0</v>
      </c>
      <c r="AHR58" s="603">
        <v>0</v>
      </c>
      <c r="AHS58" s="603">
        <v>0</v>
      </c>
      <c r="AHT58" s="603">
        <v>0</v>
      </c>
      <c r="AHU58" s="603">
        <v>0</v>
      </c>
      <c r="AHV58" s="603">
        <v>0</v>
      </c>
      <c r="AHW58" s="603">
        <f t="shared" si="78"/>
        <v>64282991</v>
      </c>
    </row>
    <row r="59" spans="2:911" x14ac:dyDescent="0.6">
      <c r="B59" s="260" t="s">
        <v>6028</v>
      </c>
      <c r="C59" s="260" t="s">
        <v>6388</v>
      </c>
      <c r="D59" s="603">
        <v>380078664.57999998</v>
      </c>
      <c r="E59" s="603">
        <v>33808980.619999997</v>
      </c>
      <c r="F59" s="603">
        <v>28463227.23</v>
      </c>
      <c r="G59" s="603">
        <v>23059696.609999999</v>
      </c>
      <c r="H59" s="603">
        <v>54056738.670000002</v>
      </c>
      <c r="I59" s="603">
        <v>18721629.600000001</v>
      </c>
      <c r="J59" s="603">
        <v>400377643.94999999</v>
      </c>
      <c r="K59" s="603">
        <v>59084488.990000002</v>
      </c>
      <c r="L59" s="603">
        <v>34679833.149999999</v>
      </c>
      <c r="M59" s="603">
        <v>35291576.100000001</v>
      </c>
      <c r="N59" s="603">
        <v>16302045.68</v>
      </c>
      <c r="O59" s="603">
        <v>26445600.760000002</v>
      </c>
      <c r="P59" s="603">
        <v>133217890.86</v>
      </c>
      <c r="Q59" s="603">
        <v>32800572.91</v>
      </c>
      <c r="R59" s="603">
        <v>5018790.83</v>
      </c>
      <c r="S59" s="603">
        <v>14840811.439999999</v>
      </c>
      <c r="T59" s="603">
        <v>52888943.039999999</v>
      </c>
      <c r="U59" s="603">
        <v>4123388.99</v>
      </c>
      <c r="V59" s="603">
        <v>27632.49</v>
      </c>
      <c r="W59" s="603">
        <v>476357484.69</v>
      </c>
      <c r="X59" s="603">
        <v>58320714.769999996</v>
      </c>
      <c r="Y59" s="603">
        <v>40451955.390000001</v>
      </c>
      <c r="Z59" s="603">
        <v>113189311.78</v>
      </c>
      <c r="AA59" s="603">
        <v>23302824.620000005</v>
      </c>
      <c r="AB59" s="603">
        <v>72041488.420000002</v>
      </c>
      <c r="AC59" s="603">
        <v>10379939.579999998</v>
      </c>
      <c r="AD59" s="603">
        <v>119466342.61</v>
      </c>
      <c r="AE59" s="603">
        <v>30989237.449999996</v>
      </c>
      <c r="AF59" s="603">
        <v>15640616.530000001</v>
      </c>
      <c r="AG59" s="603">
        <v>69448574.760000005</v>
      </c>
      <c r="AH59" s="603">
        <v>40229669.969999999</v>
      </c>
      <c r="AI59" s="603">
        <v>155437185.85000002</v>
      </c>
      <c r="AJ59" s="603">
        <v>22651986.370000001</v>
      </c>
      <c r="AK59" s="603">
        <v>34230963.810000002</v>
      </c>
      <c r="AL59" s="603">
        <v>23120274.409999996</v>
      </c>
      <c r="AM59" s="603">
        <v>52499690.020000003</v>
      </c>
      <c r="AN59" s="603">
        <v>23490210.119999997</v>
      </c>
      <c r="AO59" s="603">
        <v>55839922.609999999</v>
      </c>
      <c r="AP59" s="603">
        <v>17936332.73</v>
      </c>
      <c r="AQ59" s="603">
        <v>9802206.0899999999</v>
      </c>
      <c r="AR59" s="603">
        <v>5435785.3800000008</v>
      </c>
      <c r="AS59" s="603">
        <v>32557476.510000002</v>
      </c>
      <c r="AT59" s="603">
        <v>7689112.8000000007</v>
      </c>
      <c r="AU59" s="603">
        <v>93320252.459999993</v>
      </c>
      <c r="AV59" s="603">
        <v>13820492.189999999</v>
      </c>
      <c r="AW59" s="603">
        <v>15943783.620000001</v>
      </c>
      <c r="AX59" s="603">
        <v>25057439.780000001</v>
      </c>
      <c r="AY59" s="603">
        <v>38624081.920000002</v>
      </c>
      <c r="AZ59" s="603">
        <v>42725120.529999994</v>
      </c>
      <c r="BA59" s="603">
        <v>19516459.259999998</v>
      </c>
      <c r="BB59" s="603">
        <v>26924834.529999997</v>
      </c>
      <c r="BC59" s="603">
        <v>10378786.800000001</v>
      </c>
      <c r="BD59" s="603">
        <v>19132972.259999998</v>
      </c>
      <c r="BE59" s="603">
        <v>17063489.199999999</v>
      </c>
      <c r="BF59" s="603">
        <v>9626661.7799999993</v>
      </c>
      <c r="BG59" s="603">
        <v>58863644.529999994</v>
      </c>
      <c r="BH59" s="603">
        <v>6878014.0500000007</v>
      </c>
      <c r="BI59" s="603">
        <v>21039825.049999997</v>
      </c>
      <c r="BJ59" s="603">
        <v>192418937.71000001</v>
      </c>
      <c r="BK59" s="603">
        <v>155847554.99000001</v>
      </c>
      <c r="BL59" s="603">
        <v>17843667.41</v>
      </c>
      <c r="BM59" s="603">
        <v>11442720.950000001</v>
      </c>
      <c r="BN59" s="603">
        <v>20877883.469999999</v>
      </c>
      <c r="BO59" s="603">
        <v>35782513.859999999</v>
      </c>
      <c r="BP59" s="603">
        <v>14069670.4</v>
      </c>
      <c r="BQ59" s="603">
        <v>37628444.93</v>
      </c>
      <c r="BR59" s="603">
        <v>19418635.52</v>
      </c>
      <c r="BS59" s="603">
        <v>52854168.750000007</v>
      </c>
      <c r="BT59" s="603">
        <v>22136735.23</v>
      </c>
      <c r="BU59" s="603">
        <v>12686071.969999999</v>
      </c>
      <c r="BV59" s="603">
        <v>66870591.090000004</v>
      </c>
      <c r="BW59" s="603">
        <v>22171593.41</v>
      </c>
      <c r="BX59" s="603">
        <v>13721954.290000001</v>
      </c>
      <c r="BY59" s="603">
        <v>12372435.17</v>
      </c>
      <c r="BZ59" s="603">
        <v>8314910.54</v>
      </c>
      <c r="CA59" s="603">
        <v>77938235.390000001</v>
      </c>
      <c r="CB59" s="603">
        <v>11663238.43</v>
      </c>
      <c r="CC59" s="603">
        <v>11938536.02</v>
      </c>
      <c r="CD59" s="603">
        <v>52369260.359999999</v>
      </c>
      <c r="CE59" s="603">
        <v>12292684.239999998</v>
      </c>
      <c r="CF59" s="603">
        <v>26576478.589999996</v>
      </c>
      <c r="CG59" s="603">
        <v>12041510.010000002</v>
      </c>
      <c r="CH59" s="603">
        <v>1068878837.13</v>
      </c>
      <c r="CI59" s="603">
        <v>20642287.84</v>
      </c>
      <c r="CJ59" s="603">
        <v>39763929.170000002</v>
      </c>
      <c r="CK59" s="603">
        <v>10187176.77</v>
      </c>
      <c r="CL59" s="603">
        <v>19285124.82</v>
      </c>
      <c r="CM59" s="603">
        <v>6793742.7999999998</v>
      </c>
      <c r="CN59" s="603">
        <v>12952934.880000001</v>
      </c>
      <c r="CO59" s="603">
        <v>21664019.629999999</v>
      </c>
      <c r="CP59" s="603">
        <v>5501195.1299999999</v>
      </c>
      <c r="CQ59" s="603">
        <v>15327374.310000001</v>
      </c>
      <c r="CR59" s="603">
        <v>4759059.0599999996</v>
      </c>
      <c r="CS59" s="603">
        <v>32455928.329999998</v>
      </c>
      <c r="CT59" s="603">
        <v>13064784.689999999</v>
      </c>
      <c r="CU59" s="603">
        <v>71472504.480000004</v>
      </c>
      <c r="CV59" s="603">
        <v>45038985.719999999</v>
      </c>
      <c r="CW59" s="603">
        <v>24051959.280000001</v>
      </c>
      <c r="CX59" s="603">
        <v>40134579.409999996</v>
      </c>
      <c r="CY59" s="603">
        <v>24545191.579999998</v>
      </c>
      <c r="CZ59" s="603">
        <v>52657290.270000003</v>
      </c>
      <c r="DA59" s="603">
        <v>6381561.6799999997</v>
      </c>
      <c r="DB59" s="603">
        <v>18440031.899999999</v>
      </c>
      <c r="DC59" s="603">
        <v>213674565.13</v>
      </c>
      <c r="DD59" s="603">
        <v>470356463.86000001</v>
      </c>
      <c r="DE59" s="603">
        <v>16742172.49</v>
      </c>
      <c r="DF59" s="603">
        <v>7176030.0199999996</v>
      </c>
      <c r="DG59" s="603">
        <v>20197259.32</v>
      </c>
      <c r="DH59" s="603">
        <v>76697363.650000006</v>
      </c>
      <c r="DI59" s="603">
        <v>98466473.75</v>
      </c>
      <c r="DJ59" s="603">
        <v>2027181.54</v>
      </c>
      <c r="DK59" s="603">
        <v>67511553.469999999</v>
      </c>
      <c r="DL59" s="603">
        <v>816716057.98000002</v>
      </c>
      <c r="DM59" s="603">
        <v>34104374.130000003</v>
      </c>
      <c r="DN59" s="603">
        <v>75228620.019999996</v>
      </c>
      <c r="DO59" s="603">
        <v>64079942.160000004</v>
      </c>
      <c r="DP59" s="603">
        <v>81310680.450000003</v>
      </c>
      <c r="DQ59" s="603">
        <v>91998487.189999998</v>
      </c>
      <c r="DR59" s="603">
        <v>190844871.05999997</v>
      </c>
      <c r="DS59" s="603">
        <v>65649336.920000002</v>
      </c>
      <c r="DT59" s="603">
        <v>90642326.809999987</v>
      </c>
      <c r="DU59" s="603">
        <v>105845621.95</v>
      </c>
      <c r="DV59" s="603">
        <v>21698382.649999999</v>
      </c>
      <c r="DW59" s="603">
        <v>146771902.28999999</v>
      </c>
      <c r="DX59" s="603">
        <v>96763284.140000001</v>
      </c>
      <c r="DY59" s="603">
        <v>38388025.960000001</v>
      </c>
      <c r="DZ59" s="603">
        <v>27074070.919999998</v>
      </c>
      <c r="EA59" s="603">
        <v>81362485.310000002</v>
      </c>
      <c r="EB59" s="603">
        <v>41083745.920000002</v>
      </c>
      <c r="EC59" s="603">
        <v>35988991.149999999</v>
      </c>
      <c r="ED59" s="603">
        <v>40461898.739999995</v>
      </c>
      <c r="EE59" s="603">
        <v>86443461.960000008</v>
      </c>
      <c r="EF59" s="603">
        <v>221527439.49000001</v>
      </c>
      <c r="EG59" s="603">
        <v>252611924.00999999</v>
      </c>
      <c r="EH59" s="603">
        <v>32291106.379999999</v>
      </c>
      <c r="EI59" s="603">
        <v>14630231.140000001</v>
      </c>
      <c r="EJ59" s="603">
        <v>47789970.770000003</v>
      </c>
      <c r="EK59" s="603">
        <v>61201687.240000002</v>
      </c>
      <c r="EL59" s="603">
        <v>42706070.109999999</v>
      </c>
      <c r="EM59" s="603">
        <v>14916770.82</v>
      </c>
      <c r="EN59" s="603">
        <v>35685015.049999997</v>
      </c>
      <c r="EO59" s="603">
        <v>71058074.989999995</v>
      </c>
      <c r="EP59" s="603">
        <v>13220680.66</v>
      </c>
      <c r="EQ59" s="603">
        <v>18341050.890000001</v>
      </c>
      <c r="ER59" s="603">
        <v>5959991.4199999999</v>
      </c>
      <c r="ES59" s="603">
        <v>12831979.279999999</v>
      </c>
      <c r="ET59" s="603">
        <v>28173311.02</v>
      </c>
      <c r="EU59" s="603">
        <v>48475070.159999996</v>
      </c>
      <c r="EV59" s="603">
        <v>35347863.57</v>
      </c>
      <c r="EW59" s="603">
        <v>9372218.3699999992</v>
      </c>
      <c r="EX59" s="603">
        <v>224272436.75</v>
      </c>
      <c r="EY59" s="603">
        <v>38860628.229999997</v>
      </c>
      <c r="EZ59" s="603">
        <v>16244929.17</v>
      </c>
      <c r="FA59" s="603">
        <v>40080044.060000002</v>
      </c>
      <c r="FB59" s="603">
        <v>77583710.349999994</v>
      </c>
      <c r="FC59" s="603">
        <v>49503392.780000001</v>
      </c>
      <c r="FD59" s="603">
        <v>73983049.909999996</v>
      </c>
      <c r="FE59" s="603">
        <v>18115701.140000001</v>
      </c>
      <c r="FF59" s="603">
        <v>32877811.25</v>
      </c>
      <c r="FG59" s="603">
        <v>26314416.789999999</v>
      </c>
      <c r="FH59" s="603">
        <v>53422601.240000002</v>
      </c>
      <c r="FI59" s="603">
        <v>24173048.010000002</v>
      </c>
      <c r="FJ59" s="603">
        <v>64119698.57</v>
      </c>
      <c r="FK59" s="603">
        <v>22445089.549999997</v>
      </c>
      <c r="FL59" s="603">
        <v>31170491.300000004</v>
      </c>
      <c r="FM59" s="603">
        <v>47174276.149999999</v>
      </c>
      <c r="FN59" s="603">
        <v>32630783.170000002</v>
      </c>
      <c r="FO59" s="603">
        <v>60948112.530000001</v>
      </c>
      <c r="FP59" s="603">
        <v>4638208.88</v>
      </c>
      <c r="FQ59" s="603">
        <v>20935003.059999999</v>
      </c>
      <c r="FR59" s="603">
        <v>1220026397.8599999</v>
      </c>
      <c r="FS59" s="603">
        <v>19068631.960000001</v>
      </c>
      <c r="FT59" s="603">
        <v>68148487.569999993</v>
      </c>
      <c r="FU59" s="603">
        <v>49471713.049999997</v>
      </c>
      <c r="FV59" s="603">
        <v>142320433.16999999</v>
      </c>
      <c r="FW59" s="603">
        <v>36813460.729999997</v>
      </c>
      <c r="FX59" s="603">
        <v>95274391.609999999</v>
      </c>
      <c r="FY59" s="603">
        <v>32452247.600000001</v>
      </c>
      <c r="FZ59" s="603">
        <v>37561703.770000003</v>
      </c>
      <c r="GA59" s="603">
        <v>78151614.299999997</v>
      </c>
      <c r="GB59" s="603">
        <v>60278664.950000003</v>
      </c>
      <c r="GC59" s="603">
        <v>23712147.420000002</v>
      </c>
      <c r="GD59" s="603">
        <v>55824769.729999997</v>
      </c>
      <c r="GE59" s="603">
        <v>52436534.420000002</v>
      </c>
      <c r="GF59" s="603">
        <v>169461410.22</v>
      </c>
      <c r="GG59" s="603">
        <v>9121527.6199999992</v>
      </c>
      <c r="GH59" s="603">
        <v>7443210.4100000001</v>
      </c>
      <c r="GI59" s="603">
        <v>39426618.030000001</v>
      </c>
      <c r="GJ59" s="603">
        <v>55624082.259999998</v>
      </c>
      <c r="GK59" s="603">
        <v>56031622.420000002</v>
      </c>
      <c r="GL59" s="603">
        <v>12028.68</v>
      </c>
      <c r="GM59" s="603">
        <v>41455391.390000001</v>
      </c>
      <c r="GN59" s="603">
        <v>5183449.41</v>
      </c>
      <c r="GO59" s="603">
        <v>20483254.59</v>
      </c>
      <c r="GP59" s="603">
        <v>3714616.51</v>
      </c>
      <c r="GQ59" s="603">
        <v>20711947.890000001</v>
      </c>
      <c r="GR59" s="603">
        <v>124111574.03</v>
      </c>
      <c r="GS59" s="603">
        <v>40280464.009999998</v>
      </c>
      <c r="GT59" s="603">
        <v>15076861.189999999</v>
      </c>
      <c r="GU59" s="603">
        <v>74927298.469999999</v>
      </c>
      <c r="GV59" s="603">
        <v>4910910.84</v>
      </c>
      <c r="GW59" s="603">
        <v>101282907.94</v>
      </c>
      <c r="GX59" s="603">
        <v>25071879.809999999</v>
      </c>
      <c r="GY59" s="603">
        <v>18926362.23</v>
      </c>
      <c r="GZ59" s="603">
        <v>183457503.42999998</v>
      </c>
      <c r="HA59" s="603">
        <v>11835408.960000001</v>
      </c>
      <c r="HB59" s="603">
        <v>78724729.879999995</v>
      </c>
      <c r="HC59" s="603">
        <v>54728413.759999998</v>
      </c>
      <c r="HD59" s="603">
        <v>521678957.90999997</v>
      </c>
      <c r="HE59" s="603">
        <v>216947375.09000003</v>
      </c>
      <c r="HF59" s="603">
        <v>78579726.799999997</v>
      </c>
      <c r="HG59" s="603">
        <v>259929218.88999999</v>
      </c>
      <c r="HH59" s="603">
        <v>121523714.05000001</v>
      </c>
      <c r="HI59" s="603">
        <v>28030828.359999999</v>
      </c>
      <c r="HJ59" s="603">
        <v>74815683.569999993</v>
      </c>
      <c r="HK59" s="603">
        <v>66224147.659999996</v>
      </c>
      <c r="HL59" s="603">
        <v>489644875.82999998</v>
      </c>
      <c r="HM59" s="603">
        <v>33122366.120000001</v>
      </c>
      <c r="HN59" s="603">
        <v>115149933.03</v>
      </c>
      <c r="HO59" s="603">
        <v>116045689.86</v>
      </c>
      <c r="HP59" s="603">
        <v>49387736.43</v>
      </c>
      <c r="HQ59" s="603">
        <v>115966042.56</v>
      </c>
      <c r="HR59" s="603">
        <v>40370142.980000004</v>
      </c>
      <c r="HS59" s="603">
        <v>41405693.109999999</v>
      </c>
      <c r="HT59" s="603">
        <v>82112647.780000001</v>
      </c>
      <c r="HU59" s="603">
        <v>134789562.44999999</v>
      </c>
      <c r="HV59" s="603">
        <v>69293943.849999994</v>
      </c>
      <c r="HW59" s="603">
        <v>145412867</v>
      </c>
      <c r="HX59" s="603">
        <v>34574949.289999999</v>
      </c>
      <c r="HY59" s="603">
        <v>14266083.690000001</v>
      </c>
      <c r="HZ59" s="603">
        <v>225574284.70999998</v>
      </c>
      <c r="IA59" s="603">
        <v>32214138.730000004</v>
      </c>
      <c r="IB59" s="603">
        <v>72184143.710000008</v>
      </c>
      <c r="IC59" s="603">
        <v>58902943.359999999</v>
      </c>
      <c r="ID59" s="603">
        <v>56933389.859999999</v>
      </c>
      <c r="IE59" s="603">
        <v>124549598.95999999</v>
      </c>
      <c r="IF59" s="603">
        <v>22601054.43</v>
      </c>
      <c r="IG59" s="603">
        <v>204890896.78</v>
      </c>
      <c r="IH59" s="603">
        <v>4974284.870000001</v>
      </c>
      <c r="II59" s="603">
        <v>3912666.63</v>
      </c>
      <c r="IJ59" s="603">
        <v>117267778.61</v>
      </c>
      <c r="IK59" s="603">
        <v>42624879.340000004</v>
      </c>
      <c r="IL59" s="603">
        <v>81435044.409999996</v>
      </c>
      <c r="IM59" s="603">
        <v>122402818.55000001</v>
      </c>
      <c r="IN59" s="603">
        <v>66703163.43</v>
      </c>
      <c r="IO59" s="603">
        <v>89140708.609999999</v>
      </c>
      <c r="IP59" s="603">
        <v>22912895.129999999</v>
      </c>
      <c r="IQ59" s="603">
        <v>22944985.489999998</v>
      </c>
      <c r="IR59" s="603">
        <v>28694925.98</v>
      </c>
      <c r="IS59" s="603">
        <v>4274134.99</v>
      </c>
      <c r="IT59" s="603">
        <v>108736554.78999999</v>
      </c>
      <c r="IU59" s="603">
        <v>185314986.82999998</v>
      </c>
      <c r="IV59" s="603">
        <v>37637676.009999998</v>
      </c>
      <c r="IW59" s="603">
        <v>178524423.23999998</v>
      </c>
      <c r="IX59" s="603">
        <v>110069110.89999999</v>
      </c>
      <c r="IY59" s="603">
        <v>33031265.52</v>
      </c>
      <c r="IZ59" s="603">
        <v>25670113.84</v>
      </c>
      <c r="JA59" s="603">
        <v>24779577.539999999</v>
      </c>
      <c r="JB59" s="603">
        <v>6974782.2700000005</v>
      </c>
      <c r="JC59" s="603">
        <v>16657078.479999999</v>
      </c>
      <c r="JD59" s="603">
        <v>48080000.620000005</v>
      </c>
      <c r="JE59" s="603">
        <v>92325991.539999992</v>
      </c>
      <c r="JF59" s="603">
        <v>13780083.200000001</v>
      </c>
      <c r="JG59" s="603">
        <v>124234310.83</v>
      </c>
      <c r="JH59" s="603">
        <v>74856898.450000003</v>
      </c>
      <c r="JI59" s="603">
        <v>18139268.27</v>
      </c>
      <c r="JJ59" s="603">
        <v>13604095.52</v>
      </c>
      <c r="JK59" s="603">
        <v>21858953.100000001</v>
      </c>
      <c r="JL59" s="603">
        <v>54528428.480000004</v>
      </c>
      <c r="JM59" s="603">
        <v>150107152.16</v>
      </c>
      <c r="JN59" s="603">
        <v>181270293.58000001</v>
      </c>
      <c r="JO59" s="603">
        <v>119408184.16</v>
      </c>
      <c r="JP59" s="603">
        <v>139544351.91</v>
      </c>
      <c r="JQ59" s="603">
        <v>38301879.340000004</v>
      </c>
      <c r="JR59" s="603">
        <v>137809012</v>
      </c>
      <c r="JS59" s="603">
        <v>38356477.479999997</v>
      </c>
      <c r="JT59" s="603">
        <v>406453178.52999997</v>
      </c>
      <c r="JU59" s="603">
        <v>429849430.63</v>
      </c>
      <c r="JV59" s="603">
        <v>66421460.465999998</v>
      </c>
      <c r="JW59" s="603">
        <v>11199019.130000001</v>
      </c>
      <c r="JX59" s="603">
        <v>38246458.269999996</v>
      </c>
      <c r="JY59" s="603">
        <v>5721137.6899999995</v>
      </c>
      <c r="JZ59" s="603">
        <v>30088603.419999998</v>
      </c>
      <c r="KA59" s="603">
        <v>43606592.659999996</v>
      </c>
      <c r="KB59" s="603">
        <v>20169910.809999999</v>
      </c>
      <c r="KC59" s="603">
        <v>27159416.960000001</v>
      </c>
      <c r="KD59" s="603">
        <v>28231531.880000003</v>
      </c>
      <c r="KE59" s="603">
        <v>25829847.030000001</v>
      </c>
      <c r="KF59" s="603">
        <v>1541962.83</v>
      </c>
      <c r="KG59" s="603">
        <v>14495467.49</v>
      </c>
      <c r="KH59" s="603">
        <v>17311756.219999999</v>
      </c>
      <c r="KI59" s="603">
        <v>4802232.7699999996</v>
      </c>
      <c r="KJ59" s="603">
        <v>673498263.89999998</v>
      </c>
      <c r="KK59" s="603">
        <v>74035484.489999995</v>
      </c>
      <c r="KL59" s="603">
        <v>1153446.46</v>
      </c>
      <c r="KM59" s="603">
        <v>27725076.509999998</v>
      </c>
      <c r="KN59" s="603">
        <v>130040272.72</v>
      </c>
      <c r="KO59" s="603">
        <v>907084.72</v>
      </c>
      <c r="KP59" s="603">
        <v>37594137.609999999</v>
      </c>
      <c r="KQ59" s="603">
        <v>29814045.890000001</v>
      </c>
      <c r="KR59" s="603">
        <v>81216094.439999998</v>
      </c>
      <c r="KS59" s="603">
        <v>75734564.289999992</v>
      </c>
      <c r="KT59" s="603">
        <v>66653971.409999996</v>
      </c>
      <c r="KU59" s="603">
        <v>50346167.960000001</v>
      </c>
      <c r="KV59" s="603">
        <v>133235116.61</v>
      </c>
      <c r="KW59" s="603">
        <v>21629263.040000003</v>
      </c>
      <c r="KX59" s="603">
        <v>112809975.42</v>
      </c>
      <c r="KY59" s="603">
        <v>404504724.16999996</v>
      </c>
      <c r="KZ59" s="603">
        <v>178836213.08000001</v>
      </c>
      <c r="LA59" s="603">
        <v>129775253.55</v>
      </c>
      <c r="LB59" s="603">
        <v>5174644.57</v>
      </c>
      <c r="LC59" s="603">
        <v>11036725.109999999</v>
      </c>
      <c r="LD59" s="603">
        <v>8494852.2400000002</v>
      </c>
      <c r="LE59" s="603">
        <v>5326671.4399999995</v>
      </c>
      <c r="LF59" s="603">
        <v>13698633.249999998</v>
      </c>
      <c r="LG59" s="603">
        <v>33302988.919999998</v>
      </c>
      <c r="LH59" s="603">
        <v>4358659.3900000006</v>
      </c>
      <c r="LI59" s="603">
        <v>1091115668.3099999</v>
      </c>
      <c r="LJ59" s="603">
        <v>94442471.24000001</v>
      </c>
      <c r="LK59" s="603">
        <v>443639353.36000001</v>
      </c>
      <c r="LL59" s="603">
        <v>367879732.08999997</v>
      </c>
      <c r="LM59" s="603">
        <v>56424108.739999995</v>
      </c>
      <c r="LN59" s="603">
        <v>51557668.449999996</v>
      </c>
      <c r="LO59" s="603">
        <v>14206524.57</v>
      </c>
      <c r="LP59" s="603">
        <v>41262575.959999993</v>
      </c>
      <c r="LQ59" s="603">
        <v>6464835.8499999996</v>
      </c>
      <c r="LR59" s="603">
        <v>31367681.609999999</v>
      </c>
      <c r="LS59" s="603">
        <v>22020402.18</v>
      </c>
      <c r="LT59" s="603">
        <v>168599731.69999999</v>
      </c>
      <c r="LU59" s="603">
        <v>87047980.729999989</v>
      </c>
      <c r="LV59" s="603">
        <v>63213161.430000007</v>
      </c>
      <c r="LW59" s="603">
        <v>1916102250.54</v>
      </c>
      <c r="LX59" s="603">
        <v>524708005.87</v>
      </c>
      <c r="LY59" s="603">
        <v>688949264.91000009</v>
      </c>
      <c r="LZ59" s="603">
        <v>237867581.04999998</v>
      </c>
      <c r="MA59" s="603">
        <v>58215974.919999994</v>
      </c>
      <c r="MB59" s="603">
        <v>183549468.06</v>
      </c>
      <c r="MC59" s="603">
        <v>103351281.09999999</v>
      </c>
      <c r="MD59" s="603">
        <v>125624460.72999999</v>
      </c>
      <c r="ME59" s="603">
        <v>109251745.12</v>
      </c>
      <c r="MF59" s="603">
        <v>235912878.10000002</v>
      </c>
      <c r="MG59" s="603">
        <v>120826600.74000001</v>
      </c>
      <c r="MH59" s="603">
        <v>65128342.430000007</v>
      </c>
      <c r="MI59" s="603">
        <v>312463476.50000006</v>
      </c>
      <c r="MJ59" s="603">
        <v>62366542.289999999</v>
      </c>
      <c r="MK59" s="603">
        <v>53935413.93</v>
      </c>
      <c r="ML59" s="603">
        <v>40642378.93</v>
      </c>
      <c r="MM59" s="603">
        <v>53906728.439999998</v>
      </c>
      <c r="MN59" s="603">
        <v>108429593.47</v>
      </c>
      <c r="MO59" s="603">
        <v>14366448.989999998</v>
      </c>
      <c r="MP59" s="603">
        <v>52268470.149999999</v>
      </c>
      <c r="MQ59" s="603">
        <v>75629186.779999986</v>
      </c>
      <c r="MR59" s="603">
        <v>41421537.960000001</v>
      </c>
      <c r="MS59" s="603">
        <v>51035340.850000001</v>
      </c>
      <c r="MT59" s="603">
        <v>51072215.390000001</v>
      </c>
      <c r="MU59" s="603">
        <v>473670498.89999998</v>
      </c>
      <c r="MV59" s="603">
        <v>39673569.310000002</v>
      </c>
      <c r="MW59" s="603">
        <v>196596077.16</v>
      </c>
      <c r="MX59" s="603">
        <v>169152513.37</v>
      </c>
      <c r="MY59" s="603">
        <v>101195945.89</v>
      </c>
      <c r="MZ59" s="603">
        <v>118145568.28999999</v>
      </c>
      <c r="NA59" s="603">
        <v>110603270.16990003</v>
      </c>
      <c r="NB59" s="603">
        <v>133363342.47999999</v>
      </c>
      <c r="NC59" s="603">
        <v>141223584.71000001</v>
      </c>
      <c r="ND59" s="603">
        <v>7657611.6899999995</v>
      </c>
      <c r="NE59" s="603">
        <v>33998531.75</v>
      </c>
      <c r="NF59" s="603">
        <v>894625494.84000003</v>
      </c>
      <c r="NG59" s="603">
        <v>615390307.46000004</v>
      </c>
      <c r="NH59" s="603">
        <v>47036560.049999997</v>
      </c>
      <c r="NI59" s="603">
        <v>895734200.43999994</v>
      </c>
      <c r="NJ59" s="603">
        <v>68688384.75999999</v>
      </c>
      <c r="NK59" s="603">
        <v>117497145.09999999</v>
      </c>
      <c r="NL59" s="603">
        <v>455142174.13999999</v>
      </c>
      <c r="NM59" s="603">
        <v>370337038.55000001</v>
      </c>
      <c r="NN59" s="603">
        <v>28888002.479999997</v>
      </c>
      <c r="NO59" s="603">
        <v>261175055.38999999</v>
      </c>
      <c r="NP59" s="603">
        <v>138580080.15000001</v>
      </c>
      <c r="NQ59" s="603">
        <v>77784844.75</v>
      </c>
      <c r="NR59" s="603">
        <v>136308563.34</v>
      </c>
      <c r="NS59" s="603">
        <v>61844844.480000012</v>
      </c>
      <c r="NT59" s="603">
        <v>45963976.950000003</v>
      </c>
      <c r="NU59" s="603">
        <v>81593467.900000006</v>
      </c>
      <c r="NV59" s="603">
        <v>50351570.959999993</v>
      </c>
      <c r="NW59" s="603">
        <v>13021041.080000002</v>
      </c>
      <c r="NX59" s="603">
        <v>19564325.440000001</v>
      </c>
      <c r="NY59" s="603">
        <v>663424862.88</v>
      </c>
      <c r="NZ59" s="603">
        <v>475471976.44999999</v>
      </c>
      <c r="OA59" s="603">
        <v>97022557.969999999</v>
      </c>
      <c r="OB59" s="603">
        <v>9231388.7699999996</v>
      </c>
      <c r="OC59" s="603">
        <v>36555302.130000003</v>
      </c>
      <c r="OD59" s="603">
        <v>101270523.32000001</v>
      </c>
      <c r="OE59" s="603">
        <v>18663554.059999999</v>
      </c>
      <c r="OF59" s="603">
        <v>598870677.16000009</v>
      </c>
      <c r="OG59" s="603">
        <v>101168787.92</v>
      </c>
      <c r="OH59" s="603">
        <v>48908802.07</v>
      </c>
      <c r="OI59" s="603">
        <v>258721081.90999997</v>
      </c>
      <c r="OJ59" s="603">
        <v>9114726.5799999982</v>
      </c>
      <c r="OK59" s="603">
        <v>170530350.79000002</v>
      </c>
      <c r="OL59" s="603">
        <v>176697879.27000001</v>
      </c>
      <c r="OM59" s="603">
        <v>46470315.010000005</v>
      </c>
      <c r="ON59" s="603">
        <v>132633490.07999998</v>
      </c>
      <c r="OO59" s="603">
        <v>790402501.8599999</v>
      </c>
      <c r="OP59" s="603">
        <v>194050610.21000001</v>
      </c>
      <c r="OQ59" s="603">
        <v>855726741.75</v>
      </c>
      <c r="OR59" s="603">
        <v>173714288.78999999</v>
      </c>
      <c r="OS59" s="603">
        <v>21826973.390000001</v>
      </c>
      <c r="OT59" s="603">
        <v>105816266.88</v>
      </c>
      <c r="OU59" s="603">
        <v>749999602.94000006</v>
      </c>
      <c r="OV59" s="603">
        <v>65218299.549999997</v>
      </c>
      <c r="OW59" s="603">
        <v>111321533.48</v>
      </c>
      <c r="OX59" s="603">
        <v>119786900.25999999</v>
      </c>
      <c r="OY59" s="603">
        <v>88600260.510000005</v>
      </c>
      <c r="OZ59" s="603">
        <v>158158514.32999998</v>
      </c>
      <c r="PA59" s="603">
        <v>53719892.859999999</v>
      </c>
      <c r="PB59" s="603">
        <v>48889026.109999999</v>
      </c>
      <c r="PC59" s="603">
        <v>58835731.700000003</v>
      </c>
      <c r="PD59" s="603">
        <v>191249259.42000002</v>
      </c>
      <c r="PE59" s="603">
        <v>26399838.359999999</v>
      </c>
      <c r="PF59" s="603">
        <v>57412294.789999999</v>
      </c>
      <c r="PG59" s="603">
        <v>14795245.449999999</v>
      </c>
      <c r="PH59" s="603">
        <v>47475204.899999999</v>
      </c>
      <c r="PI59" s="603">
        <v>130738148.26000001</v>
      </c>
      <c r="PJ59" s="603">
        <v>31485894.420000002</v>
      </c>
      <c r="PK59" s="603">
        <v>30911131.82</v>
      </c>
      <c r="PL59" s="603">
        <v>38875377.82</v>
      </c>
      <c r="PM59" s="603">
        <v>29670915.300000001</v>
      </c>
      <c r="PN59" s="603">
        <v>87920293.090000004</v>
      </c>
      <c r="PO59" s="603">
        <v>49076021</v>
      </c>
      <c r="PP59" s="603">
        <v>28182253.93</v>
      </c>
      <c r="PQ59" s="603">
        <v>81547608.549999997</v>
      </c>
      <c r="PR59" s="603">
        <v>18537570.940000001</v>
      </c>
      <c r="PS59" s="603">
        <v>37733741.119999997</v>
      </c>
      <c r="PT59" s="603">
        <v>24152897.32</v>
      </c>
      <c r="PU59" s="603">
        <v>38342196.18</v>
      </c>
      <c r="PV59" s="603">
        <v>119965474.55000001</v>
      </c>
      <c r="PW59" s="603">
        <v>12585502.289999999</v>
      </c>
      <c r="PX59" s="603">
        <v>15249533.130000001</v>
      </c>
      <c r="PY59" s="603">
        <v>101931607.03</v>
      </c>
      <c r="PZ59" s="603">
        <v>280212901.91000003</v>
      </c>
      <c r="QA59" s="603">
        <v>38307514.390000008</v>
      </c>
      <c r="QB59" s="603">
        <v>72256537.74000001</v>
      </c>
      <c r="QC59" s="603">
        <v>10535062.24</v>
      </c>
      <c r="QD59" s="603">
        <v>188646965.71000001</v>
      </c>
      <c r="QE59" s="603">
        <v>11346030.52</v>
      </c>
      <c r="QF59" s="603">
        <v>183222913.62</v>
      </c>
      <c r="QG59" s="603">
        <v>32605088.599999998</v>
      </c>
      <c r="QH59" s="603">
        <v>48486754.359999999</v>
      </c>
      <c r="QI59" s="603">
        <v>105299348.61000001</v>
      </c>
      <c r="QJ59" s="603">
        <v>39479757.119999997</v>
      </c>
      <c r="QK59" s="603">
        <v>67547899.120000005</v>
      </c>
      <c r="QL59" s="603">
        <v>26711070.439999998</v>
      </c>
      <c r="QM59" s="603">
        <v>17280749.669999998</v>
      </c>
      <c r="QN59" s="603">
        <v>10936247.130000001</v>
      </c>
      <c r="QO59" s="603">
        <v>79964415.510000005</v>
      </c>
      <c r="QP59" s="603">
        <v>108414991.96000001</v>
      </c>
      <c r="QQ59" s="603">
        <v>15680032.57</v>
      </c>
      <c r="QR59" s="603">
        <v>13111939.4</v>
      </c>
      <c r="QS59" s="603">
        <v>11510997.130000001</v>
      </c>
      <c r="QT59" s="603">
        <v>19194207.059999999</v>
      </c>
      <c r="QU59" s="603">
        <v>19015400.780000001</v>
      </c>
      <c r="QV59" s="603">
        <v>114372500.19999999</v>
      </c>
      <c r="QW59" s="603">
        <v>23563932.100000001</v>
      </c>
      <c r="QX59" s="603">
        <v>204653258.36000001</v>
      </c>
      <c r="QY59" s="603">
        <v>64012608.579999998</v>
      </c>
      <c r="QZ59" s="603">
        <v>48292824.339999996</v>
      </c>
      <c r="RA59" s="603">
        <v>206492180.54000002</v>
      </c>
      <c r="RB59" s="603">
        <v>28243789.82</v>
      </c>
      <c r="RC59" s="603">
        <v>138368592.34999999</v>
      </c>
      <c r="RD59" s="603">
        <v>201603637.06</v>
      </c>
      <c r="RE59" s="603">
        <v>21316708.539999999</v>
      </c>
      <c r="RF59" s="603">
        <v>32172553.09</v>
      </c>
      <c r="RG59" s="603">
        <v>69995052.560000002</v>
      </c>
      <c r="RH59" s="603">
        <v>30762319.16</v>
      </c>
      <c r="RI59" s="603">
        <v>677262264.07000005</v>
      </c>
      <c r="RJ59" s="603">
        <v>107415675.48999999</v>
      </c>
      <c r="RK59" s="603">
        <v>32225635.440000001</v>
      </c>
      <c r="RL59" s="603">
        <v>84492785.239999995</v>
      </c>
      <c r="RM59" s="603">
        <v>45492991.060000002</v>
      </c>
      <c r="RN59" s="603">
        <v>106974644.51000001</v>
      </c>
      <c r="RO59" s="603">
        <v>60534753.359999999</v>
      </c>
      <c r="RP59" s="603">
        <v>85446809.769999996</v>
      </c>
      <c r="RQ59" s="603">
        <v>81360004.239999995</v>
      </c>
      <c r="RR59" s="603">
        <v>64544026.399999999</v>
      </c>
      <c r="RS59" s="603">
        <v>197507326.61000001</v>
      </c>
      <c r="RT59" s="603">
        <v>22386790.77</v>
      </c>
      <c r="RU59" s="603">
        <v>15602319.199999999</v>
      </c>
      <c r="RV59" s="603">
        <v>75451892.140000001</v>
      </c>
      <c r="RW59" s="603">
        <v>20056476.690000001</v>
      </c>
      <c r="RX59" s="603">
        <v>35278784.960000001</v>
      </c>
      <c r="RY59" s="603">
        <v>59476981.130000003</v>
      </c>
      <c r="RZ59" s="603">
        <v>3311220.17</v>
      </c>
      <c r="SA59" s="603">
        <v>4975717.58</v>
      </c>
      <c r="SB59" s="603">
        <v>27712627.18</v>
      </c>
      <c r="SC59" s="603">
        <v>64074074.939999998</v>
      </c>
      <c r="SD59" s="603">
        <v>56422616.980000004</v>
      </c>
      <c r="SE59" s="603">
        <v>54594262.219999999</v>
      </c>
      <c r="SF59" s="603">
        <v>41545643.740000002</v>
      </c>
      <c r="SG59" s="603">
        <v>19045610.399999999</v>
      </c>
      <c r="SH59" s="603">
        <v>17247091.649999999</v>
      </c>
      <c r="SI59" s="603">
        <v>49971690.590000004</v>
      </c>
      <c r="SJ59" s="603">
        <v>35489313.590000004</v>
      </c>
      <c r="SK59" s="603">
        <v>44494760.340000004</v>
      </c>
      <c r="SL59" s="603">
        <v>53460816.579999998</v>
      </c>
      <c r="SM59" s="603">
        <v>9747476.9699999988</v>
      </c>
      <c r="SN59" s="603">
        <v>6106781.7699999996</v>
      </c>
      <c r="SO59" s="603">
        <v>130058864</v>
      </c>
      <c r="SP59" s="603">
        <v>45174548.359999999</v>
      </c>
      <c r="SQ59" s="603">
        <v>29593097.670000002</v>
      </c>
      <c r="SR59" s="603">
        <v>34483647.450000003</v>
      </c>
      <c r="SS59" s="603">
        <v>38777725.490000002</v>
      </c>
      <c r="ST59" s="603">
        <v>30682433.09</v>
      </c>
      <c r="SU59" s="603">
        <v>30885087.84</v>
      </c>
      <c r="SV59" s="603">
        <v>6940100.1699999999</v>
      </c>
      <c r="SW59" s="603">
        <v>137887413.06</v>
      </c>
      <c r="SX59" s="603">
        <v>54608726.799999997</v>
      </c>
      <c r="SY59" s="603">
        <v>9012858.1199999992</v>
      </c>
      <c r="SZ59" s="603">
        <v>23076238.32</v>
      </c>
      <c r="TA59" s="603">
        <v>5498003.5199999996</v>
      </c>
      <c r="TB59" s="603">
        <v>16382857.220000001</v>
      </c>
      <c r="TC59" s="603">
        <v>19130094.699999999</v>
      </c>
      <c r="TD59" s="603">
        <v>30524563.219999999</v>
      </c>
      <c r="TE59" s="603">
        <v>13245457.109999999</v>
      </c>
      <c r="TF59" s="603">
        <v>7579294.2599999998</v>
      </c>
      <c r="TG59" s="603">
        <v>5359587.6900000004</v>
      </c>
      <c r="TH59" s="603">
        <v>25223153.379999999</v>
      </c>
      <c r="TI59" s="603">
        <v>52321134.579999998</v>
      </c>
      <c r="TJ59" s="603">
        <v>11209349.83</v>
      </c>
      <c r="TK59" s="603">
        <v>101230515.43000001</v>
      </c>
      <c r="TL59" s="603">
        <v>47549164.140000001</v>
      </c>
      <c r="TM59" s="603">
        <v>33137580.010000002</v>
      </c>
      <c r="TN59" s="603">
        <v>21678435.170000002</v>
      </c>
      <c r="TO59" s="603">
        <v>34311886.509999998</v>
      </c>
      <c r="TP59" s="603">
        <v>25472251.859999999</v>
      </c>
      <c r="TQ59" s="603">
        <v>18570960.23</v>
      </c>
      <c r="TR59" s="603">
        <v>34163596.329999998</v>
      </c>
      <c r="TS59" s="603">
        <v>46080142.57</v>
      </c>
      <c r="TT59" s="603">
        <v>17822221.649999999</v>
      </c>
      <c r="TU59" s="603">
        <v>17622465.960000001</v>
      </c>
      <c r="TV59" s="603">
        <v>38189674.369999997</v>
      </c>
      <c r="TW59" s="603">
        <v>17198610.890000001</v>
      </c>
      <c r="TX59" s="603">
        <v>33500622.41</v>
      </c>
      <c r="TY59" s="603">
        <v>18220086.559999999</v>
      </c>
      <c r="TZ59" s="603">
        <v>50827712.82</v>
      </c>
      <c r="UA59" s="603">
        <v>178238623.22999999</v>
      </c>
      <c r="UB59" s="603">
        <v>55089065.289999999</v>
      </c>
      <c r="UC59" s="603">
        <v>498696561.66000003</v>
      </c>
      <c r="UD59" s="603">
        <v>31348067.57</v>
      </c>
      <c r="UE59" s="603">
        <v>2505805.7000000002</v>
      </c>
      <c r="UF59" s="603">
        <v>15334064.220000001</v>
      </c>
      <c r="UG59" s="603">
        <v>37027087.32</v>
      </c>
      <c r="UH59" s="603">
        <v>25631331.109999999</v>
      </c>
      <c r="UI59" s="603">
        <v>6421691.1699999999</v>
      </c>
      <c r="UJ59" s="603">
        <v>28574835.43</v>
      </c>
      <c r="UK59" s="603">
        <v>15353446.85</v>
      </c>
      <c r="UL59" s="603">
        <v>281303930.18000001</v>
      </c>
      <c r="UM59" s="603">
        <v>57815672.740000002</v>
      </c>
      <c r="UN59" s="603">
        <v>42529234.899999999</v>
      </c>
      <c r="UO59" s="603">
        <v>59547681.479999997</v>
      </c>
      <c r="UP59" s="603">
        <v>44399133.480000004</v>
      </c>
      <c r="UQ59" s="603">
        <v>26500442.359999999</v>
      </c>
      <c r="UR59" s="603">
        <v>1078096301.96</v>
      </c>
      <c r="US59" s="603">
        <v>22080967.98</v>
      </c>
      <c r="UT59" s="603">
        <v>11102556.23</v>
      </c>
      <c r="UU59" s="603">
        <v>149937045.63</v>
      </c>
      <c r="UV59" s="603">
        <v>22637313.41</v>
      </c>
      <c r="UW59" s="603">
        <v>16462584.619999999</v>
      </c>
      <c r="UX59" s="603">
        <v>24574093.640000001</v>
      </c>
      <c r="UY59" s="603">
        <v>9286735.6699999999</v>
      </c>
      <c r="UZ59" s="603">
        <v>6243927.9800000004</v>
      </c>
      <c r="VA59" s="603">
        <v>36519788.780000001</v>
      </c>
      <c r="VB59" s="603">
        <v>20311659.949999999</v>
      </c>
      <c r="VC59" s="603">
        <v>33430546.699999999</v>
      </c>
      <c r="VD59" s="603">
        <v>56437275.340000004</v>
      </c>
      <c r="VE59" s="603">
        <v>62416708.740000002</v>
      </c>
      <c r="VF59" s="603">
        <v>19379281.100000001</v>
      </c>
      <c r="VG59" s="603">
        <v>11393844.060000001</v>
      </c>
      <c r="VH59" s="603">
        <v>16032621.310000001</v>
      </c>
      <c r="VI59" s="603">
        <v>13927193.130000001</v>
      </c>
      <c r="VJ59" s="603">
        <v>23070048.489999998</v>
      </c>
      <c r="VK59" s="603">
        <v>12030268.789999999</v>
      </c>
      <c r="VL59" s="603">
        <v>15610420.5</v>
      </c>
      <c r="VM59" s="603">
        <v>11275909.59</v>
      </c>
      <c r="VN59" s="603">
        <v>69952994.359999999</v>
      </c>
      <c r="VO59" s="603">
        <v>37240042.609999999</v>
      </c>
      <c r="VP59" s="603">
        <v>59603648.210000001</v>
      </c>
      <c r="VQ59" s="603">
        <v>46757202.309999995</v>
      </c>
      <c r="VR59" s="603">
        <v>38501485.810000002</v>
      </c>
      <c r="VS59" s="603">
        <v>31254389.98</v>
      </c>
      <c r="VT59" s="603">
        <v>42610584.950000003</v>
      </c>
      <c r="VU59" s="603">
        <v>9460987.7200000007</v>
      </c>
      <c r="VV59" s="603">
        <v>32494624.170000002</v>
      </c>
      <c r="VW59" s="603">
        <v>122692810.84999999</v>
      </c>
      <c r="VX59" s="603">
        <v>55086873.560000002</v>
      </c>
      <c r="VY59" s="603">
        <v>97977745.270000011</v>
      </c>
      <c r="VZ59" s="603">
        <v>36739169.969999999</v>
      </c>
      <c r="WA59" s="603">
        <v>54735343.5</v>
      </c>
      <c r="WB59" s="603">
        <v>9407784.0200000014</v>
      </c>
      <c r="WC59" s="603">
        <v>2179118187.04</v>
      </c>
      <c r="WD59" s="603">
        <v>78198438.830000013</v>
      </c>
      <c r="WE59" s="603">
        <v>76626959.349999994</v>
      </c>
      <c r="WF59" s="603">
        <v>80790389.370000005</v>
      </c>
      <c r="WG59" s="603">
        <v>56950282.329999998</v>
      </c>
      <c r="WH59" s="603">
        <v>29519323.93</v>
      </c>
      <c r="WI59" s="603">
        <v>33128859.390000001</v>
      </c>
      <c r="WJ59" s="603">
        <v>38888583.479999997</v>
      </c>
      <c r="WK59" s="603">
        <v>72533797.49000001</v>
      </c>
      <c r="WL59" s="603">
        <v>74423884.060000002</v>
      </c>
      <c r="WM59" s="603">
        <v>13023105.220000001</v>
      </c>
      <c r="WN59" s="603">
        <v>34187225.25</v>
      </c>
      <c r="WO59" s="603">
        <v>70258692.079999998</v>
      </c>
      <c r="WP59" s="603">
        <v>19172063.289999999</v>
      </c>
      <c r="WQ59" s="603">
        <v>103183070.98999999</v>
      </c>
      <c r="WR59" s="603">
        <v>95814802.780000016</v>
      </c>
      <c r="WS59" s="603">
        <v>23640345.890000001</v>
      </c>
      <c r="WT59" s="603">
        <v>106106091.25999999</v>
      </c>
      <c r="WU59" s="603">
        <v>39286720.129999995</v>
      </c>
      <c r="WV59" s="603">
        <v>79108617.769999996</v>
      </c>
      <c r="WW59" s="603">
        <v>8887499.5999999996</v>
      </c>
      <c r="WX59" s="603">
        <v>36209667.460000001</v>
      </c>
      <c r="WY59" s="603">
        <v>42653114.32</v>
      </c>
      <c r="WZ59" s="603">
        <v>20831651.760000002</v>
      </c>
      <c r="XA59" s="603">
        <v>0</v>
      </c>
      <c r="XB59" s="603">
        <v>15206440.390000002</v>
      </c>
      <c r="XC59" s="603">
        <v>8794485.7200000007</v>
      </c>
      <c r="XD59" s="603">
        <v>34751590</v>
      </c>
      <c r="XE59" s="603">
        <v>33108632.149999999</v>
      </c>
      <c r="XF59" s="603">
        <v>12117975.370000001</v>
      </c>
      <c r="XG59" s="603">
        <v>50714616.789999999</v>
      </c>
      <c r="XH59" s="603">
        <v>16802219.719999999</v>
      </c>
      <c r="XI59" s="603">
        <v>8979121.620000001</v>
      </c>
      <c r="XJ59" s="603">
        <v>218775066.02000001</v>
      </c>
      <c r="XK59" s="603">
        <v>130767844.52</v>
      </c>
      <c r="XL59" s="603">
        <v>159048034.81</v>
      </c>
      <c r="XM59" s="603">
        <v>155457378.03999999</v>
      </c>
      <c r="XN59" s="603">
        <v>51213985.289999999</v>
      </c>
      <c r="XO59" s="603">
        <v>63440221.799999997</v>
      </c>
      <c r="XP59" s="603">
        <v>138727958.91</v>
      </c>
      <c r="XQ59" s="603">
        <v>128345853.34999999</v>
      </c>
      <c r="XR59" s="603">
        <v>47128487.640000001</v>
      </c>
      <c r="XS59" s="603">
        <v>152819840.34999999</v>
      </c>
      <c r="XT59" s="603">
        <v>140720482.27000001</v>
      </c>
      <c r="XU59" s="603">
        <v>36386406.969999999</v>
      </c>
      <c r="XV59" s="603">
        <v>36110081.060000002</v>
      </c>
      <c r="XW59" s="603">
        <v>80334087.450000003</v>
      </c>
      <c r="XX59" s="603">
        <v>96338796.060000002</v>
      </c>
      <c r="XY59" s="603">
        <v>34018697.899999999</v>
      </c>
      <c r="XZ59" s="603">
        <v>30021105.850000001</v>
      </c>
      <c r="YA59" s="603">
        <v>61862641.520000003</v>
      </c>
      <c r="YB59" s="603">
        <v>21812342.920000002</v>
      </c>
      <c r="YC59" s="603">
        <v>73223464.739999995</v>
      </c>
      <c r="YD59" s="603">
        <v>33196315.379999999</v>
      </c>
      <c r="YE59" s="603">
        <v>84101125.299999997</v>
      </c>
      <c r="YF59" s="603">
        <v>55919534.07</v>
      </c>
      <c r="YG59" s="603">
        <v>351424269.51999998</v>
      </c>
      <c r="YH59" s="603">
        <v>135999710.03999999</v>
      </c>
      <c r="YI59" s="603">
        <v>186251859.72999999</v>
      </c>
      <c r="YJ59" s="603">
        <v>117153407.89</v>
      </c>
      <c r="YK59" s="603">
        <v>414270351.43000001</v>
      </c>
      <c r="YL59" s="603">
        <v>81941695.649999991</v>
      </c>
      <c r="YM59" s="603">
        <v>161380118.66000003</v>
      </c>
      <c r="YN59" s="603">
        <v>59365234.910000004</v>
      </c>
      <c r="YO59" s="603">
        <v>75977790.670000002</v>
      </c>
      <c r="YP59" s="603">
        <v>96764472.120000005</v>
      </c>
      <c r="YQ59" s="603">
        <v>115506211.58</v>
      </c>
      <c r="YR59" s="603">
        <v>88974767.709999993</v>
      </c>
      <c r="YS59" s="603">
        <v>62104981.519999996</v>
      </c>
      <c r="YT59" s="603">
        <v>66630499.979999997</v>
      </c>
      <c r="YU59" s="603">
        <v>114973772.47</v>
      </c>
      <c r="YV59" s="603">
        <v>155309218.63000003</v>
      </c>
      <c r="YW59" s="603">
        <v>75789190.469999999</v>
      </c>
      <c r="YX59" s="603">
        <v>171139665.48000002</v>
      </c>
      <c r="YY59" s="603">
        <v>33805785.090000004</v>
      </c>
      <c r="YZ59" s="603">
        <v>48294052.800000004</v>
      </c>
      <c r="ZA59" s="603">
        <v>47645908.339999996</v>
      </c>
      <c r="ZB59" s="603">
        <v>49813588.259999998</v>
      </c>
      <c r="ZC59" s="603">
        <v>17818537.620000001</v>
      </c>
      <c r="ZD59" s="603">
        <v>8601623.9299999997</v>
      </c>
      <c r="ZE59" s="603">
        <v>114077160.95999999</v>
      </c>
      <c r="ZF59" s="603">
        <v>38402715.620000005</v>
      </c>
      <c r="ZG59" s="603">
        <v>71687636.530000001</v>
      </c>
      <c r="ZH59" s="603">
        <v>27919364.789999999</v>
      </c>
      <c r="ZI59" s="603">
        <v>58203418.960000001</v>
      </c>
      <c r="ZJ59" s="603">
        <v>13607682.329999998</v>
      </c>
      <c r="ZK59" s="603">
        <v>33224063.73</v>
      </c>
      <c r="ZL59" s="603">
        <v>18548856.32</v>
      </c>
      <c r="ZM59" s="603">
        <v>15879549.48</v>
      </c>
      <c r="ZN59" s="603">
        <v>374418531.66000003</v>
      </c>
      <c r="ZO59" s="603">
        <v>30569038.890000001</v>
      </c>
      <c r="ZP59" s="603">
        <v>40785778.299999997</v>
      </c>
      <c r="ZQ59" s="603">
        <v>273269635.58000004</v>
      </c>
      <c r="ZR59" s="603">
        <v>90482559.449999988</v>
      </c>
      <c r="ZS59" s="603">
        <v>60263741.060000002</v>
      </c>
      <c r="ZT59" s="603">
        <v>22277021.890000001</v>
      </c>
      <c r="ZU59" s="603">
        <v>124065644.22</v>
      </c>
      <c r="ZV59" s="603">
        <v>182189397.44</v>
      </c>
      <c r="ZW59" s="603">
        <v>25706819.920000002</v>
      </c>
      <c r="ZX59" s="603">
        <v>37919797.719999999</v>
      </c>
      <c r="ZY59" s="603">
        <v>44678684.710000001</v>
      </c>
      <c r="ZZ59" s="603">
        <v>17674724.890000001</v>
      </c>
      <c r="AAA59" s="603">
        <v>30691941.210000001</v>
      </c>
      <c r="AAB59" s="603">
        <v>10655859.68</v>
      </c>
      <c r="AAC59" s="603">
        <v>27389389.369999997</v>
      </c>
      <c r="AAD59" s="603">
        <v>23921416.310000002</v>
      </c>
      <c r="AAE59" s="603">
        <v>58084402.520000003</v>
      </c>
      <c r="AAF59" s="603">
        <v>60616033.420000002</v>
      </c>
      <c r="AAG59" s="603">
        <v>42913528.769999996</v>
      </c>
      <c r="AAH59" s="603">
        <v>19692948.119999997</v>
      </c>
      <c r="AAI59" s="603">
        <v>24898789.239999998</v>
      </c>
      <c r="AAJ59" s="603">
        <v>75858408.200000003</v>
      </c>
      <c r="AAK59" s="603">
        <v>18456664.809999999</v>
      </c>
      <c r="AAL59" s="603">
        <v>33177383.640000001</v>
      </c>
      <c r="AAM59" s="603">
        <v>12004414.190000001</v>
      </c>
      <c r="AAN59" s="603">
        <v>37146657.99000001</v>
      </c>
      <c r="AAO59" s="603">
        <v>22291304.690000001</v>
      </c>
      <c r="AAP59" s="603">
        <v>27473428.210000001</v>
      </c>
      <c r="AAQ59" s="603">
        <v>649441324.63</v>
      </c>
      <c r="AAR59" s="603">
        <v>41261892.710000001</v>
      </c>
      <c r="AAS59" s="603">
        <v>38175658.719999999</v>
      </c>
      <c r="AAT59" s="603">
        <v>246048667.78</v>
      </c>
      <c r="AAU59" s="603">
        <v>112432442.65000001</v>
      </c>
      <c r="AAV59" s="603">
        <v>106732483.17</v>
      </c>
      <c r="AAW59" s="603">
        <v>73598371.439999998</v>
      </c>
      <c r="AAX59" s="603">
        <v>159935567.44999999</v>
      </c>
      <c r="AAY59" s="603">
        <v>126539001.48999999</v>
      </c>
      <c r="AAZ59" s="603">
        <v>34150839.950000003</v>
      </c>
      <c r="ABA59" s="603">
        <v>69644940.299999997</v>
      </c>
      <c r="ABB59" s="603">
        <v>129953568.91999999</v>
      </c>
      <c r="ABC59" s="603">
        <v>134452968.72</v>
      </c>
      <c r="ABD59" s="603">
        <v>12454066.389999999</v>
      </c>
      <c r="ABE59" s="603">
        <v>28716900.239999998</v>
      </c>
      <c r="ABF59" s="603">
        <v>66403702.229999997</v>
      </c>
      <c r="ABG59" s="603">
        <v>39266524.25</v>
      </c>
      <c r="ABH59" s="603">
        <v>108709813.13</v>
      </c>
      <c r="ABI59" s="603">
        <v>40803947.899999999</v>
      </c>
      <c r="ABJ59" s="603">
        <v>153944261.52000001</v>
      </c>
      <c r="ABK59" s="603">
        <v>144360295.92000002</v>
      </c>
      <c r="ABL59" s="603">
        <v>60061866.210000001</v>
      </c>
      <c r="ABM59" s="603">
        <v>33291382.850000001</v>
      </c>
      <c r="ABN59" s="603">
        <v>22046952.169999998</v>
      </c>
      <c r="ABO59" s="603">
        <v>61751665.200000003</v>
      </c>
      <c r="ABP59" s="603">
        <v>24527905.59</v>
      </c>
      <c r="ABQ59" s="603">
        <v>118449776.47</v>
      </c>
      <c r="ABR59" s="603">
        <v>89368836.140000001</v>
      </c>
      <c r="ABS59" s="603">
        <v>30681793.16</v>
      </c>
      <c r="ABT59" s="603">
        <v>136068743.78999999</v>
      </c>
      <c r="ABU59" s="603">
        <v>165490678.16</v>
      </c>
      <c r="ABV59" s="603">
        <v>136273881.31999999</v>
      </c>
      <c r="ABW59" s="603">
        <v>50049854.599999994</v>
      </c>
      <c r="ABX59" s="603">
        <v>82703949.670000002</v>
      </c>
      <c r="ABY59" s="603">
        <v>45830613.200000003</v>
      </c>
      <c r="ABZ59" s="603">
        <v>287963879.53999996</v>
      </c>
      <c r="ACA59" s="603">
        <v>34478446.640000001</v>
      </c>
      <c r="ACB59" s="603">
        <v>50215561.799999997</v>
      </c>
      <c r="ACC59" s="603">
        <v>35400337.769999996</v>
      </c>
      <c r="ACD59" s="603">
        <v>35801628.310000002</v>
      </c>
      <c r="ACE59" s="603">
        <v>77704944.389999986</v>
      </c>
      <c r="ACF59" s="603">
        <v>25532376.310000002</v>
      </c>
      <c r="ACG59" s="603">
        <v>55819094.360000007</v>
      </c>
      <c r="ACH59" s="603">
        <v>32525688.960000005</v>
      </c>
      <c r="ACI59" s="603">
        <v>125264024.11</v>
      </c>
      <c r="ACJ59" s="603">
        <v>44656214.969999999</v>
      </c>
      <c r="ACK59" s="603">
        <v>265234078</v>
      </c>
      <c r="ACL59" s="603">
        <v>44311403.530000001</v>
      </c>
      <c r="ACM59" s="603">
        <v>46521627.619999997</v>
      </c>
      <c r="ACN59" s="603">
        <v>123039380.24000001</v>
      </c>
      <c r="ACO59" s="603">
        <v>5669153.2400000002</v>
      </c>
      <c r="ACP59" s="603">
        <v>10737426.550000001</v>
      </c>
      <c r="ACQ59" s="603">
        <v>58621965.299999997</v>
      </c>
      <c r="ACR59" s="603">
        <v>325497103.42000002</v>
      </c>
      <c r="ACS59" s="603">
        <v>72163038.170000002</v>
      </c>
      <c r="ACT59" s="603">
        <v>29373912.98</v>
      </c>
      <c r="ACU59" s="603">
        <v>43983100.200000003</v>
      </c>
      <c r="ACV59" s="603">
        <v>83836770.810000002</v>
      </c>
      <c r="ACW59" s="603">
        <v>101648225.02</v>
      </c>
      <c r="ACX59" s="603">
        <v>468031027.89999998</v>
      </c>
      <c r="ACY59" s="603">
        <v>27041804.220000003</v>
      </c>
      <c r="ACZ59" s="603">
        <v>81097469.310000002</v>
      </c>
      <c r="ADA59" s="603">
        <v>63173122.140000001</v>
      </c>
      <c r="ADB59" s="603">
        <v>19502734.919999998</v>
      </c>
      <c r="ADC59" s="603">
        <v>22693593.969999999</v>
      </c>
      <c r="ADD59" s="603">
        <v>1038717.51</v>
      </c>
      <c r="ADE59" s="603">
        <v>33711267.060000002</v>
      </c>
      <c r="ADF59" s="603">
        <v>55168706.399999999</v>
      </c>
      <c r="ADG59" s="603">
        <v>102176040.34999999</v>
      </c>
      <c r="ADH59" s="603">
        <v>31183681.729999997</v>
      </c>
      <c r="ADI59" s="603">
        <v>23766286.129999999</v>
      </c>
      <c r="ADJ59" s="603">
        <v>22619150.43</v>
      </c>
      <c r="ADK59" s="603">
        <v>15870925.43</v>
      </c>
      <c r="ADL59" s="603">
        <v>34886785.019999996</v>
      </c>
      <c r="ADM59" s="603">
        <v>10067084.180000002</v>
      </c>
      <c r="ADN59" s="603">
        <v>36147790.659999996</v>
      </c>
      <c r="ADO59" s="603">
        <v>41501574.350000001</v>
      </c>
      <c r="ADP59" s="603">
        <v>31547160.710000001</v>
      </c>
      <c r="ADQ59" s="603">
        <v>678162832.13</v>
      </c>
      <c r="ADR59" s="603">
        <v>135026393.34</v>
      </c>
      <c r="ADS59" s="603">
        <v>98082117.840000004</v>
      </c>
      <c r="ADT59" s="603">
        <v>0</v>
      </c>
      <c r="ADU59" s="603">
        <v>41288548.43</v>
      </c>
      <c r="ADV59" s="603">
        <v>6206612.6699999999</v>
      </c>
      <c r="ADW59" s="603">
        <v>10035828.91</v>
      </c>
      <c r="ADX59" s="603">
        <v>50172143.710000008</v>
      </c>
      <c r="ADY59" s="603">
        <v>2164096.63</v>
      </c>
      <c r="ADZ59" s="603">
        <v>15735519.560000001</v>
      </c>
      <c r="AEA59" s="603">
        <v>494059388.09000003</v>
      </c>
      <c r="AEB59" s="603">
        <v>182176358.21000001</v>
      </c>
      <c r="AEC59" s="603">
        <v>95836964.689999998</v>
      </c>
      <c r="AED59" s="603">
        <v>67874034.25999999</v>
      </c>
      <c r="AEE59" s="603">
        <v>31017465.350000001</v>
      </c>
      <c r="AEF59" s="603">
        <v>68732295.530000001</v>
      </c>
      <c r="AEG59" s="603">
        <v>97231032.959999993</v>
      </c>
      <c r="AEH59" s="603">
        <v>25936671.229999997</v>
      </c>
      <c r="AEI59" s="603">
        <v>4035391.65</v>
      </c>
      <c r="AEJ59" s="603">
        <v>34772222.140000001</v>
      </c>
      <c r="AEK59" s="603">
        <v>42521210.989999995</v>
      </c>
      <c r="AEL59" s="603">
        <v>144004152.77000001</v>
      </c>
      <c r="AEM59" s="603">
        <v>47207529.009999998</v>
      </c>
      <c r="AEN59" s="603">
        <v>48368773.399999999</v>
      </c>
      <c r="AEO59" s="603">
        <v>102339777.19999999</v>
      </c>
      <c r="AEP59" s="603">
        <v>149520797.38999999</v>
      </c>
      <c r="AEQ59" s="603">
        <v>15517306.99</v>
      </c>
      <c r="AER59" s="603">
        <v>73907028.359999999</v>
      </c>
      <c r="AES59" s="603">
        <v>19167482.999999996</v>
      </c>
      <c r="AET59" s="603">
        <v>67066104.019999996</v>
      </c>
      <c r="AEU59" s="603">
        <v>281200883.00999999</v>
      </c>
      <c r="AEV59" s="603">
        <v>109113027.27</v>
      </c>
      <c r="AEW59" s="603">
        <v>88674003.48999998</v>
      </c>
      <c r="AEX59" s="603">
        <v>21679758.489999998</v>
      </c>
      <c r="AEY59" s="603">
        <v>39022618.380000003</v>
      </c>
      <c r="AEZ59" s="603">
        <v>15936067.93</v>
      </c>
      <c r="AFA59" s="603">
        <v>29783853.41</v>
      </c>
      <c r="AFB59" s="603">
        <v>14356616.57</v>
      </c>
      <c r="AFC59" s="603">
        <v>5282235.46</v>
      </c>
      <c r="AFD59" s="603">
        <v>10697771.390000001</v>
      </c>
      <c r="AFE59" s="603">
        <v>379604915.98999995</v>
      </c>
      <c r="AFF59" s="603">
        <v>143561863.18000001</v>
      </c>
      <c r="AFG59" s="603">
        <v>77835292.810000002</v>
      </c>
      <c r="AFH59" s="603">
        <v>46786362.980000004</v>
      </c>
      <c r="AFI59" s="603">
        <v>227235073.70000002</v>
      </c>
      <c r="AFJ59" s="603">
        <v>67143461.120000005</v>
      </c>
      <c r="AFK59" s="603">
        <v>28675750.380000003</v>
      </c>
      <c r="AFL59" s="603">
        <v>18336305.5</v>
      </c>
      <c r="AFM59" s="603">
        <v>57558646.390000001</v>
      </c>
      <c r="AFN59" s="603">
        <v>66584255.049999997</v>
      </c>
      <c r="AFO59" s="603">
        <v>6410368.75</v>
      </c>
      <c r="AFP59" s="603">
        <v>35524803.019999996</v>
      </c>
      <c r="AFQ59" s="603">
        <v>66830867.810000002</v>
      </c>
      <c r="AFR59" s="603">
        <v>303596772.82999998</v>
      </c>
      <c r="AFS59" s="603">
        <v>85479340.950000003</v>
      </c>
      <c r="AFT59" s="603">
        <v>147098019.01000002</v>
      </c>
      <c r="AFU59" s="603">
        <v>55293514.659999996</v>
      </c>
      <c r="AFV59" s="603">
        <v>63417943.310000002</v>
      </c>
      <c r="AFW59" s="603">
        <v>54912434.090000004</v>
      </c>
      <c r="AFX59" s="603">
        <v>50479050.499999993</v>
      </c>
      <c r="AFY59" s="603">
        <v>157272443</v>
      </c>
      <c r="AFZ59" s="603">
        <v>82929748.920000017</v>
      </c>
      <c r="AGA59" s="603">
        <v>28007974.09</v>
      </c>
      <c r="AGB59" s="603">
        <v>181653961.94</v>
      </c>
      <c r="AGC59" s="603">
        <v>73223304.469999999</v>
      </c>
      <c r="AGD59" s="603">
        <v>657764766.34000003</v>
      </c>
      <c r="AGE59" s="603">
        <v>166726374.75</v>
      </c>
      <c r="AGF59" s="603">
        <v>67443255.579999998</v>
      </c>
      <c r="AGG59" s="603">
        <v>98742390.24000001</v>
      </c>
      <c r="AGH59" s="603">
        <v>168436531.35999998</v>
      </c>
      <c r="AGI59" s="603">
        <v>80673476.450000003</v>
      </c>
      <c r="AGJ59" s="603">
        <v>50359591.039999999</v>
      </c>
      <c r="AGK59" s="603">
        <v>53827979.890000001</v>
      </c>
      <c r="AGL59" s="603">
        <v>51572872.009999998</v>
      </c>
      <c r="AGM59" s="603">
        <v>57464447.169999994</v>
      </c>
      <c r="AGN59" s="603">
        <v>53104210.590000004</v>
      </c>
      <c r="AGO59" s="603">
        <v>661621905.3499999</v>
      </c>
      <c r="AGP59" s="603">
        <v>77150584.060000017</v>
      </c>
      <c r="AGQ59" s="603">
        <v>214845219.52999997</v>
      </c>
      <c r="AGR59" s="603">
        <v>29508243.780000001</v>
      </c>
      <c r="AGS59" s="603">
        <v>211281486.54999998</v>
      </c>
      <c r="AGT59" s="603">
        <v>96884952.820000008</v>
      </c>
      <c r="AGU59" s="603">
        <v>16474550.620000001</v>
      </c>
      <c r="AGV59" s="603">
        <v>52388506.510000005</v>
      </c>
      <c r="AGW59" s="603">
        <v>842675877.36000001</v>
      </c>
      <c r="AGX59" s="603">
        <v>293800576.67000002</v>
      </c>
      <c r="AGY59" s="603">
        <v>6884365.04</v>
      </c>
      <c r="AGZ59" s="603">
        <v>177785994.26999998</v>
      </c>
      <c r="AHA59" s="603">
        <v>156016379</v>
      </c>
      <c r="AHB59" s="603">
        <v>134781154.16</v>
      </c>
      <c r="AHC59" s="603">
        <v>17960100.699999996</v>
      </c>
      <c r="AHD59" s="603">
        <v>28297133.959999993</v>
      </c>
      <c r="AHE59" s="603">
        <v>10085385.300000001</v>
      </c>
      <c r="AHF59" s="603">
        <v>40182344.839999996</v>
      </c>
      <c r="AHG59" s="603">
        <v>151795290.04000002</v>
      </c>
      <c r="AHH59" s="603">
        <v>0</v>
      </c>
      <c r="AHI59" s="603">
        <v>30623668.82</v>
      </c>
      <c r="AHJ59" s="603">
        <v>76936431.890000015</v>
      </c>
      <c r="AHK59" s="603">
        <v>12481964.529999999</v>
      </c>
      <c r="AHL59" s="603">
        <v>36796462.480000004</v>
      </c>
      <c r="AHM59" s="603">
        <v>15922071.720000001</v>
      </c>
      <c r="AHN59" s="603">
        <v>68544256.110000014</v>
      </c>
      <c r="AHO59" s="603">
        <v>79985278.75</v>
      </c>
      <c r="AHP59" s="603">
        <v>40585857.760000005</v>
      </c>
      <c r="AHQ59" s="603">
        <v>24132798.030000001</v>
      </c>
      <c r="AHR59" s="603">
        <v>100171023.47</v>
      </c>
      <c r="AHS59" s="603">
        <v>19258956.289999999</v>
      </c>
      <c r="AHT59" s="603">
        <v>16168659.879999999</v>
      </c>
      <c r="AHU59" s="603">
        <v>0</v>
      </c>
      <c r="AHV59" s="603">
        <v>0</v>
      </c>
      <c r="AHW59" s="603">
        <f t="shared" si="78"/>
        <v>83747504553.225861</v>
      </c>
    </row>
    <row r="60" spans="2:911" x14ac:dyDescent="0.6">
      <c r="B60" s="260" t="s">
        <v>6029</v>
      </c>
      <c r="C60" s="260" t="s">
        <v>6389</v>
      </c>
      <c r="D60" s="603">
        <v>73379329.5</v>
      </c>
      <c r="E60" s="603">
        <v>4585895.6900000004</v>
      </c>
      <c r="F60" s="603">
        <v>1218014.75</v>
      </c>
      <c r="G60" s="603">
        <v>54614.75</v>
      </c>
      <c r="H60" s="603">
        <v>18911224.82</v>
      </c>
      <c r="I60" s="603">
        <v>9593860.6199999992</v>
      </c>
      <c r="J60" s="603">
        <v>48317112.890000001</v>
      </c>
      <c r="K60" s="603">
        <v>46623395.259999998</v>
      </c>
      <c r="L60" s="603">
        <v>12510227.560000001</v>
      </c>
      <c r="M60" s="603">
        <v>836437.47</v>
      </c>
      <c r="N60" s="603">
        <v>267233.73</v>
      </c>
      <c r="O60" s="603">
        <v>476813.56</v>
      </c>
      <c r="P60" s="603">
        <v>55930840.530000001</v>
      </c>
      <c r="Q60" s="603">
        <v>2383021.4300000002</v>
      </c>
      <c r="R60" s="603">
        <v>113666.16</v>
      </c>
      <c r="S60" s="603">
        <v>574574.79</v>
      </c>
      <c r="T60" s="603">
        <v>4403827.82</v>
      </c>
      <c r="U60" s="603">
        <v>2253423.36</v>
      </c>
      <c r="V60" s="603">
        <v>37024.550000000003</v>
      </c>
      <c r="W60" s="603">
        <v>100079649.37</v>
      </c>
      <c r="X60" s="603">
        <v>2608048.1100000003</v>
      </c>
      <c r="Y60" s="603">
        <v>4272283.1899999995</v>
      </c>
      <c r="Z60" s="603">
        <v>4692308.62</v>
      </c>
      <c r="AA60" s="603">
        <v>2812147.1999999997</v>
      </c>
      <c r="AB60" s="603">
        <v>6822276.4700000007</v>
      </c>
      <c r="AC60" s="603">
        <v>5659133.8399999999</v>
      </c>
      <c r="AD60" s="603">
        <v>9550555.5700000003</v>
      </c>
      <c r="AE60" s="603">
        <v>10556682.99</v>
      </c>
      <c r="AF60" s="603">
        <v>4700624.26</v>
      </c>
      <c r="AG60" s="603">
        <v>7497178.4400000004</v>
      </c>
      <c r="AH60" s="603">
        <v>2425289.64</v>
      </c>
      <c r="AI60" s="603">
        <v>15188131.600000001</v>
      </c>
      <c r="AJ60" s="603">
        <v>3631505.21</v>
      </c>
      <c r="AK60" s="603">
        <v>396625.47</v>
      </c>
      <c r="AL60" s="603">
        <v>2501061.0099999998</v>
      </c>
      <c r="AM60" s="603">
        <v>4454954.75</v>
      </c>
      <c r="AN60" s="603">
        <v>2719093.15</v>
      </c>
      <c r="AO60" s="603">
        <v>10675760.800000001</v>
      </c>
      <c r="AP60" s="603">
        <v>7001585.1499999994</v>
      </c>
      <c r="AQ60" s="603">
        <v>1765174.3199999998</v>
      </c>
      <c r="AR60" s="603">
        <v>1569211.82</v>
      </c>
      <c r="AS60" s="603">
        <v>4455382.34</v>
      </c>
      <c r="AT60" s="603">
        <v>915155.44</v>
      </c>
      <c r="AU60" s="603">
        <v>14687784.789999999</v>
      </c>
      <c r="AV60" s="603">
        <v>170695.44</v>
      </c>
      <c r="AW60" s="603">
        <v>207355.73</v>
      </c>
      <c r="AX60" s="603">
        <v>592565.30999999994</v>
      </c>
      <c r="AY60" s="603">
        <v>902289.37</v>
      </c>
      <c r="AZ60" s="603">
        <v>2886401.42</v>
      </c>
      <c r="BA60" s="603">
        <v>375761.80999999994</v>
      </c>
      <c r="BB60" s="603">
        <v>425357.99</v>
      </c>
      <c r="BC60" s="603">
        <v>525587.27</v>
      </c>
      <c r="BD60" s="603">
        <v>190793.11</v>
      </c>
      <c r="BE60" s="603">
        <v>3160201.89</v>
      </c>
      <c r="BF60" s="603">
        <v>170188.24</v>
      </c>
      <c r="BG60" s="603">
        <v>5456494.96</v>
      </c>
      <c r="BH60" s="603">
        <v>514918.25</v>
      </c>
      <c r="BI60" s="603">
        <v>1048401.1400000001</v>
      </c>
      <c r="BJ60" s="603">
        <v>99518437.299999997</v>
      </c>
      <c r="BK60" s="603">
        <v>54573467.640000001</v>
      </c>
      <c r="BL60" s="603">
        <v>29904442.719999999</v>
      </c>
      <c r="BM60" s="603">
        <v>11625865.200000001</v>
      </c>
      <c r="BN60" s="603">
        <v>903683.1399999999</v>
      </c>
      <c r="BO60" s="603">
        <v>16976260.970000003</v>
      </c>
      <c r="BP60" s="603">
        <v>7288408.71</v>
      </c>
      <c r="BQ60" s="603">
        <v>16415290.869999999</v>
      </c>
      <c r="BR60" s="603">
        <v>4448482.6500000004</v>
      </c>
      <c r="BS60" s="603">
        <v>1417446.88</v>
      </c>
      <c r="BT60" s="603">
        <v>13984239.17</v>
      </c>
      <c r="BU60" s="603">
        <v>2076816.62</v>
      </c>
      <c r="BV60" s="603">
        <v>1071155.51</v>
      </c>
      <c r="BW60" s="603">
        <v>1674952.49</v>
      </c>
      <c r="BX60" s="603">
        <v>5489034.2000000002</v>
      </c>
      <c r="BY60" s="603">
        <v>19713.480000000003</v>
      </c>
      <c r="BZ60" s="603">
        <v>1438108.88</v>
      </c>
      <c r="CA60" s="603">
        <v>11147790.050000001</v>
      </c>
      <c r="CB60" s="603">
        <v>515023.23</v>
      </c>
      <c r="CC60" s="603">
        <v>1563868.7899999998</v>
      </c>
      <c r="CD60" s="603">
        <v>1159143.0900000001</v>
      </c>
      <c r="CE60" s="603">
        <v>312670.76</v>
      </c>
      <c r="CF60" s="603">
        <v>4505283.3600000003</v>
      </c>
      <c r="CG60" s="603">
        <v>295853.27</v>
      </c>
      <c r="CH60" s="603">
        <v>41757695.710000001</v>
      </c>
      <c r="CI60" s="603">
        <v>1970157.02</v>
      </c>
      <c r="CJ60" s="603">
        <v>7489829.4500000002</v>
      </c>
      <c r="CK60" s="603">
        <v>744513.38</v>
      </c>
      <c r="CL60" s="603">
        <v>2683073.66</v>
      </c>
      <c r="CM60" s="603">
        <v>5650423.6200000001</v>
      </c>
      <c r="CN60" s="603">
        <v>1912294.01</v>
      </c>
      <c r="CO60" s="603">
        <v>4192683.23</v>
      </c>
      <c r="CP60" s="603">
        <v>1670598.9</v>
      </c>
      <c r="CQ60" s="603">
        <v>3050175.58</v>
      </c>
      <c r="CR60" s="603">
        <v>2076139.15</v>
      </c>
      <c r="CS60" s="603">
        <v>4947783.16</v>
      </c>
      <c r="CT60" s="603">
        <v>2124846.8199999998</v>
      </c>
      <c r="CU60" s="603">
        <v>70065484.489999995</v>
      </c>
      <c r="CV60" s="603">
        <v>4215276.84</v>
      </c>
      <c r="CW60" s="603">
        <v>4573626.78</v>
      </c>
      <c r="CX60" s="603">
        <v>4848714.12</v>
      </c>
      <c r="CY60" s="603">
        <v>1847368.37</v>
      </c>
      <c r="CZ60" s="603">
        <v>4704836.96</v>
      </c>
      <c r="DA60" s="603">
        <v>833402.68</v>
      </c>
      <c r="DB60" s="603">
        <v>817288.53</v>
      </c>
      <c r="DC60" s="603">
        <v>31450815.899999999</v>
      </c>
      <c r="DD60" s="603">
        <v>60513331.530000001</v>
      </c>
      <c r="DE60" s="603">
        <v>3957053.9</v>
      </c>
      <c r="DF60" s="603">
        <v>3018260.88</v>
      </c>
      <c r="DG60" s="603">
        <v>1614639.41</v>
      </c>
      <c r="DH60" s="603">
        <v>4965632.16</v>
      </c>
      <c r="DI60" s="603">
        <v>7794497.7699999996</v>
      </c>
      <c r="DJ60" s="603">
        <v>1420570.39</v>
      </c>
      <c r="DK60" s="603">
        <v>683880.18</v>
      </c>
      <c r="DL60" s="603">
        <v>81243119.320000008</v>
      </c>
      <c r="DM60" s="603">
        <v>2392966.7200000002</v>
      </c>
      <c r="DN60" s="603">
        <v>4641432.28</v>
      </c>
      <c r="DO60" s="603">
        <v>2261605.81</v>
      </c>
      <c r="DP60" s="603">
        <v>4576546.8599999994</v>
      </c>
      <c r="DQ60" s="603">
        <v>1521589.83</v>
      </c>
      <c r="DR60" s="603">
        <v>3924945.2399999998</v>
      </c>
      <c r="DS60" s="603">
        <v>1504623.18</v>
      </c>
      <c r="DT60" s="603">
        <v>7080401.8600000003</v>
      </c>
      <c r="DU60" s="603">
        <v>35075134.519999996</v>
      </c>
      <c r="DV60" s="603">
        <v>2857608.2300000004</v>
      </c>
      <c r="DW60" s="603">
        <v>7145903.9199999999</v>
      </c>
      <c r="DX60" s="603">
        <v>2066900.59</v>
      </c>
      <c r="DY60" s="603">
        <v>539558.27</v>
      </c>
      <c r="DZ60" s="603">
        <v>2107427.96</v>
      </c>
      <c r="EA60" s="603">
        <v>1661335.67</v>
      </c>
      <c r="EB60" s="603">
        <v>1438288.98</v>
      </c>
      <c r="EC60" s="603">
        <v>1309475.1299999999</v>
      </c>
      <c r="ED60" s="603">
        <v>1093176.1599999999</v>
      </c>
      <c r="EE60" s="603">
        <v>119664.21</v>
      </c>
      <c r="EF60" s="603">
        <v>12270507.77</v>
      </c>
      <c r="EG60" s="603">
        <v>12176958.02</v>
      </c>
      <c r="EH60" s="603">
        <v>18775219.460000001</v>
      </c>
      <c r="EI60" s="603">
        <v>4720686.51</v>
      </c>
      <c r="EJ60" s="603">
        <v>2706256.88</v>
      </c>
      <c r="EK60" s="603">
        <v>1504428.25</v>
      </c>
      <c r="EL60" s="603">
        <v>3959863.4</v>
      </c>
      <c r="EM60" s="603">
        <v>4145944.8</v>
      </c>
      <c r="EN60" s="603">
        <v>4617412.2699999996</v>
      </c>
      <c r="EO60" s="603">
        <v>38076245.020000003</v>
      </c>
      <c r="EP60" s="603">
        <v>353276.27</v>
      </c>
      <c r="EQ60" s="603">
        <v>1813717.96</v>
      </c>
      <c r="ER60" s="603">
        <v>1681691.53</v>
      </c>
      <c r="ES60" s="603">
        <v>619116.17000000004</v>
      </c>
      <c r="ET60" s="603">
        <v>701624.29</v>
      </c>
      <c r="EU60" s="603">
        <v>1689427.66</v>
      </c>
      <c r="EV60" s="603">
        <v>2793376.67</v>
      </c>
      <c r="EW60" s="603">
        <v>964805.76</v>
      </c>
      <c r="EX60" s="603">
        <v>32310145.280000001</v>
      </c>
      <c r="EY60" s="603">
        <v>292177.68</v>
      </c>
      <c r="EZ60" s="603">
        <v>723163.31</v>
      </c>
      <c r="FA60" s="603">
        <v>2643137.91</v>
      </c>
      <c r="FB60" s="603">
        <v>3136540.75</v>
      </c>
      <c r="FC60" s="603">
        <v>2603885.2999999998</v>
      </c>
      <c r="FD60" s="603">
        <v>10679885.279999999</v>
      </c>
      <c r="FE60" s="603">
        <v>1091216.47</v>
      </c>
      <c r="FF60" s="603">
        <v>3996329.07</v>
      </c>
      <c r="FG60" s="603">
        <v>5481687.6600000001</v>
      </c>
      <c r="FH60" s="603">
        <v>602329.93999999994</v>
      </c>
      <c r="FI60" s="603">
        <v>6557979.7999999998</v>
      </c>
      <c r="FJ60" s="603">
        <v>15583340.810000001</v>
      </c>
      <c r="FK60" s="603">
        <v>1896993.37</v>
      </c>
      <c r="FL60" s="603">
        <v>1508593.74</v>
      </c>
      <c r="FM60" s="603">
        <v>9524830.4499999993</v>
      </c>
      <c r="FN60" s="603">
        <v>11014996.109999999</v>
      </c>
      <c r="FO60" s="603">
        <v>435750.11</v>
      </c>
      <c r="FP60" s="603">
        <v>2206324.2799999998</v>
      </c>
      <c r="FQ60" s="603">
        <v>122422.59</v>
      </c>
      <c r="FR60" s="603">
        <v>140615428.05000001</v>
      </c>
      <c r="FS60" s="603">
        <v>6615638.3899999997</v>
      </c>
      <c r="FT60" s="603">
        <v>2086843.27</v>
      </c>
      <c r="FU60" s="603">
        <v>1727445.69</v>
      </c>
      <c r="FV60" s="603">
        <v>4479815.7</v>
      </c>
      <c r="FW60" s="603">
        <v>1546159.57</v>
      </c>
      <c r="FX60" s="603">
        <v>3352883.59</v>
      </c>
      <c r="FY60" s="603">
        <v>2002378.69</v>
      </c>
      <c r="FZ60" s="603">
        <v>1072822.6599999999</v>
      </c>
      <c r="GA60" s="603">
        <v>2450050.13</v>
      </c>
      <c r="GB60" s="603">
        <v>7409632.1100000003</v>
      </c>
      <c r="GC60" s="603">
        <v>590318.76</v>
      </c>
      <c r="GD60" s="603">
        <v>4551735.1500000004</v>
      </c>
      <c r="GE60" s="603">
        <v>7858674.1900000004</v>
      </c>
      <c r="GF60" s="603">
        <v>14407734.220000001</v>
      </c>
      <c r="GG60" s="603">
        <v>6066719.7000000002</v>
      </c>
      <c r="GH60" s="603">
        <v>7325073.8600000003</v>
      </c>
      <c r="GI60" s="603">
        <v>7675220.1600000001</v>
      </c>
      <c r="GJ60" s="603">
        <v>13410032.189999999</v>
      </c>
      <c r="GK60" s="603">
        <v>4827509.32</v>
      </c>
      <c r="GL60" s="603">
        <v>0</v>
      </c>
      <c r="GM60" s="603">
        <v>2330620.77</v>
      </c>
      <c r="GN60" s="603">
        <v>2414515.08</v>
      </c>
      <c r="GO60" s="603">
        <v>8190637.79</v>
      </c>
      <c r="GP60" s="603">
        <v>3606269.2</v>
      </c>
      <c r="GQ60" s="603">
        <v>2060316.02</v>
      </c>
      <c r="GR60" s="603">
        <v>19910013.440000001</v>
      </c>
      <c r="GS60" s="603">
        <v>0</v>
      </c>
      <c r="GT60" s="603">
        <v>753647.14</v>
      </c>
      <c r="GU60" s="603">
        <v>2072384.3</v>
      </c>
      <c r="GV60" s="603">
        <v>377367.56</v>
      </c>
      <c r="GW60" s="603">
        <v>2180771.77</v>
      </c>
      <c r="GX60" s="603">
        <v>15289.72</v>
      </c>
      <c r="GY60" s="603">
        <v>297500</v>
      </c>
      <c r="GZ60" s="603">
        <v>19598239.059999999</v>
      </c>
      <c r="HA60" s="603">
        <v>12269.17</v>
      </c>
      <c r="HB60" s="603">
        <v>11060700.129999999</v>
      </c>
      <c r="HC60" s="603">
        <v>13933169</v>
      </c>
      <c r="HD60" s="603">
        <v>16438055.41</v>
      </c>
      <c r="HE60" s="603">
        <v>19044983.609999999</v>
      </c>
      <c r="HF60" s="603">
        <v>7662946.29</v>
      </c>
      <c r="HG60" s="603">
        <v>16597947.59</v>
      </c>
      <c r="HH60" s="603">
        <v>19417852.07</v>
      </c>
      <c r="HI60" s="603">
        <v>0</v>
      </c>
      <c r="HJ60" s="603">
        <v>7459780.3499999996</v>
      </c>
      <c r="HK60" s="603">
        <v>0</v>
      </c>
      <c r="HL60" s="603">
        <v>139601327.28</v>
      </c>
      <c r="HM60" s="603">
        <v>11418559.26</v>
      </c>
      <c r="HN60" s="603">
        <v>8361249.9900000002</v>
      </c>
      <c r="HO60" s="603">
        <v>4157462.97</v>
      </c>
      <c r="HP60" s="603">
        <v>13963194.300000001</v>
      </c>
      <c r="HQ60" s="603">
        <v>13673257.07</v>
      </c>
      <c r="HR60" s="603">
        <v>8694134.629999999</v>
      </c>
      <c r="HS60" s="603">
        <v>5948553.7599999998</v>
      </c>
      <c r="HT60" s="603">
        <v>132543685.84999999</v>
      </c>
      <c r="HU60" s="603">
        <v>17610500.16</v>
      </c>
      <c r="HV60" s="603">
        <v>1557505.74</v>
      </c>
      <c r="HW60" s="603">
        <v>703430.47</v>
      </c>
      <c r="HX60" s="603">
        <v>5400405.0199999996</v>
      </c>
      <c r="HY60" s="603">
        <v>1731164.32</v>
      </c>
      <c r="HZ60" s="603">
        <v>24955146.629999999</v>
      </c>
      <c r="IA60" s="603">
        <v>203562.74</v>
      </c>
      <c r="IB60" s="603">
        <v>694581.11</v>
      </c>
      <c r="IC60" s="603">
        <v>910737.87</v>
      </c>
      <c r="ID60" s="603">
        <v>2060639.75</v>
      </c>
      <c r="IE60" s="603">
        <v>300004</v>
      </c>
      <c r="IF60" s="603">
        <v>425170.82</v>
      </c>
      <c r="IG60" s="603">
        <v>854889.57000000007</v>
      </c>
      <c r="IH60" s="603">
        <v>427435.69</v>
      </c>
      <c r="II60" s="603">
        <v>475715.19</v>
      </c>
      <c r="IJ60" s="603">
        <v>204431852.96000001</v>
      </c>
      <c r="IK60" s="603">
        <v>41282063.350000001</v>
      </c>
      <c r="IL60" s="603">
        <v>4605075.8099999996</v>
      </c>
      <c r="IM60" s="603">
        <v>4868090.22</v>
      </c>
      <c r="IN60" s="603">
        <v>320395.8</v>
      </c>
      <c r="IO60" s="603">
        <v>6502381.6600000001</v>
      </c>
      <c r="IP60" s="603">
        <v>657279.57999999996</v>
      </c>
      <c r="IQ60" s="603">
        <v>2236791.29</v>
      </c>
      <c r="IR60" s="603">
        <v>1695244.87</v>
      </c>
      <c r="IS60" s="603">
        <v>33921497.119999997</v>
      </c>
      <c r="IT60" s="603">
        <v>3064669.45</v>
      </c>
      <c r="IU60" s="603">
        <v>121837568.43000001</v>
      </c>
      <c r="IV60" s="603">
        <v>83192356.409999996</v>
      </c>
      <c r="IW60" s="603">
        <v>1579413.9500000002</v>
      </c>
      <c r="IX60" s="603">
        <v>2975913.6500000004</v>
      </c>
      <c r="IY60" s="603">
        <v>14212327.58</v>
      </c>
      <c r="IZ60" s="603">
        <v>949570</v>
      </c>
      <c r="JA60" s="603">
        <v>2074305.19</v>
      </c>
      <c r="JB60" s="603">
        <v>46395.15</v>
      </c>
      <c r="JC60" s="603">
        <v>428285.98</v>
      </c>
      <c r="JD60" s="603">
        <v>1275148.17</v>
      </c>
      <c r="JE60" s="603">
        <v>3422713.08</v>
      </c>
      <c r="JF60" s="603">
        <v>925371.11</v>
      </c>
      <c r="JG60" s="603">
        <v>8424816.2599999998</v>
      </c>
      <c r="JH60" s="603">
        <v>7817369.7199999997</v>
      </c>
      <c r="JI60" s="603">
        <v>1584007.78</v>
      </c>
      <c r="JJ60" s="603">
        <v>0</v>
      </c>
      <c r="JK60" s="603">
        <v>203905.86</v>
      </c>
      <c r="JL60" s="603">
        <v>1001581.8</v>
      </c>
      <c r="JM60" s="603">
        <v>58589878.399999999</v>
      </c>
      <c r="JN60" s="603">
        <v>485388.2</v>
      </c>
      <c r="JO60" s="603">
        <v>4576878.57</v>
      </c>
      <c r="JP60" s="603">
        <v>1747874.77</v>
      </c>
      <c r="JQ60" s="603">
        <v>1349572.41</v>
      </c>
      <c r="JR60" s="603">
        <v>4361298.08</v>
      </c>
      <c r="JS60" s="603">
        <v>254950.93</v>
      </c>
      <c r="JT60" s="603">
        <v>97171568.74000001</v>
      </c>
      <c r="JU60" s="603">
        <v>78803560.249999985</v>
      </c>
      <c r="JV60" s="603">
        <v>671671.47</v>
      </c>
      <c r="JW60" s="603">
        <v>0</v>
      </c>
      <c r="JX60" s="603">
        <v>108781</v>
      </c>
      <c r="JY60" s="603">
        <v>0</v>
      </c>
      <c r="JZ60" s="603">
        <v>178925.21</v>
      </c>
      <c r="KA60" s="603">
        <v>0</v>
      </c>
      <c r="KB60" s="603">
        <v>10009.799999999999</v>
      </c>
      <c r="KC60" s="603">
        <v>734007.27</v>
      </c>
      <c r="KD60" s="603">
        <v>0</v>
      </c>
      <c r="KE60" s="603">
        <v>900</v>
      </c>
      <c r="KF60" s="603">
        <v>0</v>
      </c>
      <c r="KG60" s="603">
        <v>164398.51999999999</v>
      </c>
      <c r="KH60" s="603">
        <v>0</v>
      </c>
      <c r="KI60" s="603">
        <v>36764.5</v>
      </c>
      <c r="KJ60" s="603">
        <v>218996534.18999997</v>
      </c>
      <c r="KK60" s="603">
        <v>11717648.82</v>
      </c>
      <c r="KL60" s="603">
        <v>58901824.439999998</v>
      </c>
      <c r="KM60" s="603">
        <v>18505981.050000001</v>
      </c>
      <c r="KN60" s="603">
        <v>5272560.32</v>
      </c>
      <c r="KO60" s="603">
        <v>20994118.469999999</v>
      </c>
      <c r="KP60" s="603">
        <v>3238203.02</v>
      </c>
      <c r="KQ60" s="603">
        <v>7418239.3100000005</v>
      </c>
      <c r="KR60" s="603">
        <v>2879903.76</v>
      </c>
      <c r="KS60" s="603">
        <v>11001319.75</v>
      </c>
      <c r="KT60" s="603">
        <v>4092219.11</v>
      </c>
      <c r="KU60" s="603">
        <v>2066138.62</v>
      </c>
      <c r="KV60" s="603">
        <v>10184397.800000001</v>
      </c>
      <c r="KW60" s="603">
        <v>9600514.8699999992</v>
      </c>
      <c r="KX60" s="603">
        <v>4998347.51</v>
      </c>
      <c r="KY60" s="603">
        <v>50127250.210000001</v>
      </c>
      <c r="KZ60" s="603">
        <v>2552991.37</v>
      </c>
      <c r="LA60" s="603">
        <v>109050536.66999999</v>
      </c>
      <c r="LB60" s="603">
        <v>23801327.84</v>
      </c>
      <c r="LC60" s="603">
        <v>4700654.4000000004</v>
      </c>
      <c r="LD60" s="603">
        <v>68671878.849999994</v>
      </c>
      <c r="LE60" s="603">
        <v>29812750.91</v>
      </c>
      <c r="LF60" s="603">
        <v>5428715</v>
      </c>
      <c r="LG60" s="603">
        <v>19852623.690000001</v>
      </c>
      <c r="LH60" s="603">
        <v>24202238.689999998</v>
      </c>
      <c r="LI60" s="603">
        <v>85748244.379999995</v>
      </c>
      <c r="LJ60" s="603">
        <v>5817347.0999999996</v>
      </c>
      <c r="LK60" s="603">
        <v>64185818.939999998</v>
      </c>
      <c r="LL60" s="603">
        <v>32018725.780000001</v>
      </c>
      <c r="LM60" s="603">
        <v>4132304.17</v>
      </c>
      <c r="LN60" s="603">
        <v>2622627.0699999998</v>
      </c>
      <c r="LO60" s="603">
        <v>4312596.41</v>
      </c>
      <c r="LP60" s="603">
        <v>17046696.310000002</v>
      </c>
      <c r="LQ60" s="603">
        <v>109122.89</v>
      </c>
      <c r="LR60" s="603">
        <v>7774974.9100000001</v>
      </c>
      <c r="LS60" s="603">
        <v>1516425.75</v>
      </c>
      <c r="LT60" s="603">
        <v>31001207.52</v>
      </c>
      <c r="LU60" s="603">
        <v>2220783.14</v>
      </c>
      <c r="LV60" s="603">
        <v>7655664.4699999997</v>
      </c>
      <c r="LW60" s="603">
        <v>171768916.41999999</v>
      </c>
      <c r="LX60" s="603">
        <v>47602470.07</v>
      </c>
      <c r="LY60" s="603">
        <v>95863025.829999998</v>
      </c>
      <c r="LZ60" s="603">
        <v>6106531.1600000001</v>
      </c>
      <c r="MA60" s="603">
        <v>1945588.73</v>
      </c>
      <c r="MB60" s="603">
        <v>4402839.62</v>
      </c>
      <c r="MC60" s="603">
        <v>2170510.35</v>
      </c>
      <c r="MD60" s="603">
        <v>1924772.54</v>
      </c>
      <c r="ME60" s="603">
        <v>499075.29</v>
      </c>
      <c r="MF60" s="603">
        <v>1579454.3399999999</v>
      </c>
      <c r="MG60" s="603">
        <v>10297554.630000001</v>
      </c>
      <c r="MH60" s="603">
        <v>808.76</v>
      </c>
      <c r="MI60" s="603">
        <v>47701969.439999998</v>
      </c>
      <c r="MJ60" s="603">
        <v>10302528.41</v>
      </c>
      <c r="MK60" s="603">
        <v>35271.97</v>
      </c>
      <c r="ML60" s="603">
        <v>75271.22</v>
      </c>
      <c r="MM60" s="603">
        <v>584112.14</v>
      </c>
      <c r="MN60" s="603">
        <v>3227031.84</v>
      </c>
      <c r="MO60" s="603">
        <v>4537896.49</v>
      </c>
      <c r="MP60" s="603">
        <v>656885.22</v>
      </c>
      <c r="MQ60" s="603">
        <v>4454255.9700000007</v>
      </c>
      <c r="MR60" s="603">
        <v>311544.10000000003</v>
      </c>
      <c r="MS60" s="603">
        <v>3519334.6</v>
      </c>
      <c r="MT60" s="603">
        <v>1341234.76</v>
      </c>
      <c r="MU60" s="603">
        <v>204956897.97000003</v>
      </c>
      <c r="MV60" s="603">
        <v>18564046.969999999</v>
      </c>
      <c r="MW60" s="603">
        <v>9161205.0600000005</v>
      </c>
      <c r="MX60" s="603">
        <v>1519416.11</v>
      </c>
      <c r="MY60" s="603">
        <v>19784940.75</v>
      </c>
      <c r="MZ60" s="603">
        <v>4677488.2300000004</v>
      </c>
      <c r="NA60" s="603">
        <v>9785421.5399999991</v>
      </c>
      <c r="NB60" s="603">
        <v>5346276.3499999996</v>
      </c>
      <c r="NC60" s="603">
        <v>0</v>
      </c>
      <c r="ND60" s="603">
        <v>1938354.44</v>
      </c>
      <c r="NE60" s="603">
        <v>3594174.9</v>
      </c>
      <c r="NF60" s="603">
        <v>383751902.11000001</v>
      </c>
      <c r="NG60" s="603">
        <v>31591942.020000003</v>
      </c>
      <c r="NH60" s="603">
        <v>4274084.67</v>
      </c>
      <c r="NI60" s="603">
        <v>48107828.68</v>
      </c>
      <c r="NJ60" s="603">
        <v>7330019.5199999996</v>
      </c>
      <c r="NK60" s="603">
        <v>21725070.030000001</v>
      </c>
      <c r="NL60" s="603">
        <v>115647872.51000001</v>
      </c>
      <c r="NM60" s="603">
        <v>61291726.169999994</v>
      </c>
      <c r="NN60" s="603">
        <v>1122074.77</v>
      </c>
      <c r="NO60" s="603">
        <v>33915105.789999999</v>
      </c>
      <c r="NP60" s="603">
        <v>17711956.870000001</v>
      </c>
      <c r="NQ60" s="603">
        <v>3066877.88</v>
      </c>
      <c r="NR60" s="603">
        <v>65140112.119999997</v>
      </c>
      <c r="NS60" s="603">
        <v>10688562.640000001</v>
      </c>
      <c r="NT60" s="603">
        <v>5083511.24</v>
      </c>
      <c r="NU60" s="603">
        <v>4647914.51</v>
      </c>
      <c r="NV60" s="603">
        <v>3368589.41</v>
      </c>
      <c r="NW60" s="603">
        <v>436458.30000000005</v>
      </c>
      <c r="NX60" s="603">
        <v>806071.01</v>
      </c>
      <c r="NY60" s="603">
        <v>89582946.180000007</v>
      </c>
      <c r="NZ60" s="603">
        <v>86699660.260000005</v>
      </c>
      <c r="OA60" s="603">
        <v>13257664.550000001</v>
      </c>
      <c r="OB60" s="603">
        <v>1992437.56</v>
      </c>
      <c r="OC60" s="603">
        <v>4893727.12</v>
      </c>
      <c r="OD60" s="603">
        <v>1304785.79</v>
      </c>
      <c r="OE60" s="603">
        <v>945582</v>
      </c>
      <c r="OF60" s="603">
        <v>616183368.17000008</v>
      </c>
      <c r="OG60" s="603">
        <v>6806751.0599999996</v>
      </c>
      <c r="OH60" s="603">
        <v>10001805.1</v>
      </c>
      <c r="OI60" s="603">
        <v>29848011.579999998</v>
      </c>
      <c r="OJ60" s="603">
        <v>5333014.8</v>
      </c>
      <c r="OK60" s="603">
        <v>14194692.530000001</v>
      </c>
      <c r="OL60" s="603">
        <v>13837082.33</v>
      </c>
      <c r="OM60" s="603">
        <v>2627522.91</v>
      </c>
      <c r="ON60" s="603">
        <v>17564929</v>
      </c>
      <c r="OO60" s="603">
        <v>61870159.399999999</v>
      </c>
      <c r="OP60" s="603">
        <v>122087260.67999999</v>
      </c>
      <c r="OQ60" s="603">
        <v>73726691.219999999</v>
      </c>
      <c r="OR60" s="603">
        <v>5798643.7699999996</v>
      </c>
      <c r="OS60" s="603">
        <v>3020094.71</v>
      </c>
      <c r="OT60" s="603">
        <v>5177849.09</v>
      </c>
      <c r="OU60" s="603">
        <v>38502407.399999999</v>
      </c>
      <c r="OV60" s="603">
        <v>8417051.120000001</v>
      </c>
      <c r="OW60" s="603">
        <v>6219647.8399999999</v>
      </c>
      <c r="OX60" s="603">
        <v>5997664.6200000001</v>
      </c>
      <c r="OY60" s="603">
        <v>39760807.560000002</v>
      </c>
      <c r="OZ60" s="603">
        <v>201252361.78999999</v>
      </c>
      <c r="PA60" s="603">
        <v>3173237.16</v>
      </c>
      <c r="PB60" s="603">
        <v>5958623.9199999999</v>
      </c>
      <c r="PC60" s="603">
        <v>6459299.1200000001</v>
      </c>
      <c r="PD60" s="603">
        <v>60301899.909999996</v>
      </c>
      <c r="PE60" s="603">
        <v>6066.86</v>
      </c>
      <c r="PF60" s="603">
        <v>2002.2</v>
      </c>
      <c r="PG60" s="603">
        <v>1685752.3</v>
      </c>
      <c r="PH60" s="603">
        <v>2714506.34</v>
      </c>
      <c r="PI60" s="603">
        <v>3477981.68</v>
      </c>
      <c r="PJ60" s="603">
        <v>936390.48</v>
      </c>
      <c r="PK60" s="603">
        <v>1523397.92</v>
      </c>
      <c r="PL60" s="603">
        <v>1674.36</v>
      </c>
      <c r="PM60" s="603">
        <v>210054.29</v>
      </c>
      <c r="PN60" s="603">
        <v>9109295.6199999992</v>
      </c>
      <c r="PO60" s="603">
        <v>2514228.4900000002</v>
      </c>
      <c r="PP60" s="603">
        <v>104633.36</v>
      </c>
      <c r="PQ60" s="603">
        <v>10058863.02</v>
      </c>
      <c r="PR60" s="603">
        <v>2562223.36</v>
      </c>
      <c r="PS60" s="603">
        <v>144841.74</v>
      </c>
      <c r="PT60" s="603">
        <v>1245388.23</v>
      </c>
      <c r="PU60" s="603">
        <v>2531636.9900000002</v>
      </c>
      <c r="PV60" s="603">
        <v>70633739.710000008</v>
      </c>
      <c r="PW60" s="603">
        <v>3725718.47</v>
      </c>
      <c r="PX60" s="603">
        <v>7145702.2400000002</v>
      </c>
      <c r="PY60" s="603">
        <v>1652817.6</v>
      </c>
      <c r="PZ60" s="603">
        <v>35744708.979999997</v>
      </c>
      <c r="QA60" s="603">
        <v>929890.69</v>
      </c>
      <c r="QB60" s="603">
        <v>67407.710000000006</v>
      </c>
      <c r="QC60" s="603">
        <v>1378035.8399999999</v>
      </c>
      <c r="QD60" s="603">
        <v>15933011.09</v>
      </c>
      <c r="QE60" s="603">
        <v>2087</v>
      </c>
      <c r="QF60" s="603">
        <v>23860241</v>
      </c>
      <c r="QG60" s="603">
        <v>802553.59</v>
      </c>
      <c r="QH60" s="603">
        <v>208354.65</v>
      </c>
      <c r="QI60" s="603">
        <v>8119801.6600000001</v>
      </c>
      <c r="QJ60" s="603">
        <v>563738.56999999995</v>
      </c>
      <c r="QK60" s="603">
        <v>1723462.32</v>
      </c>
      <c r="QL60" s="603">
        <v>6600362.75</v>
      </c>
      <c r="QM60" s="603">
        <v>385927.37</v>
      </c>
      <c r="QN60" s="603">
        <v>589286.07999999996</v>
      </c>
      <c r="QO60" s="603">
        <v>2238140.4</v>
      </c>
      <c r="QP60" s="603">
        <v>1220415.53</v>
      </c>
      <c r="QQ60" s="603">
        <v>1456612.74</v>
      </c>
      <c r="QR60" s="603">
        <v>931261.84</v>
      </c>
      <c r="QS60" s="603">
        <v>55001.5</v>
      </c>
      <c r="QT60" s="603">
        <v>1296717.29</v>
      </c>
      <c r="QU60" s="603">
        <v>2868940.66</v>
      </c>
      <c r="QV60" s="603">
        <v>29367772.899999999</v>
      </c>
      <c r="QW60" s="603">
        <v>576676.56000000006</v>
      </c>
      <c r="QX60" s="603">
        <v>1383362.54</v>
      </c>
      <c r="QY60" s="603">
        <v>4055407.71</v>
      </c>
      <c r="QZ60" s="603">
        <v>1252932.43</v>
      </c>
      <c r="RA60" s="603">
        <v>6024099.2699999996</v>
      </c>
      <c r="RB60" s="603">
        <v>2259090.15</v>
      </c>
      <c r="RC60" s="603">
        <v>2570888.0499999998</v>
      </c>
      <c r="RD60" s="603">
        <v>894351.76</v>
      </c>
      <c r="RE60" s="603">
        <v>7420652.8899999997</v>
      </c>
      <c r="RF60" s="603">
        <v>821358.54</v>
      </c>
      <c r="RG60" s="603">
        <v>53706.65</v>
      </c>
      <c r="RH60" s="603">
        <v>291057.03999999998</v>
      </c>
      <c r="RI60" s="603">
        <v>96147548.540000007</v>
      </c>
      <c r="RJ60" s="603">
        <v>230478.74</v>
      </c>
      <c r="RK60" s="603">
        <v>16460550.91</v>
      </c>
      <c r="RL60" s="603">
        <v>180155.71</v>
      </c>
      <c r="RM60" s="603">
        <v>73221.119999999995</v>
      </c>
      <c r="RN60" s="603">
        <v>79168.81</v>
      </c>
      <c r="RO60" s="603">
        <v>130656.79</v>
      </c>
      <c r="RP60" s="603">
        <v>891367.79</v>
      </c>
      <c r="RQ60" s="603">
        <v>298231.34999999998</v>
      </c>
      <c r="RR60" s="603">
        <v>28233.54</v>
      </c>
      <c r="RS60" s="603">
        <v>2912692.51</v>
      </c>
      <c r="RT60" s="603">
        <v>489276.48</v>
      </c>
      <c r="RU60" s="603">
        <v>23961701.809999999</v>
      </c>
      <c r="RV60" s="603">
        <v>0</v>
      </c>
      <c r="RW60" s="603">
        <v>0</v>
      </c>
      <c r="RX60" s="603">
        <v>3005.45</v>
      </c>
      <c r="RY60" s="603">
        <v>23204</v>
      </c>
      <c r="RZ60" s="603">
        <v>42171810.359999999</v>
      </c>
      <c r="SA60" s="603">
        <v>6429312.2000000002</v>
      </c>
      <c r="SB60" s="603">
        <v>8928916.6500000004</v>
      </c>
      <c r="SC60" s="603">
        <v>55500917.399999991</v>
      </c>
      <c r="SD60" s="603">
        <v>250259.55</v>
      </c>
      <c r="SE60" s="603">
        <v>4382643.17</v>
      </c>
      <c r="SF60" s="603">
        <v>1514924.13</v>
      </c>
      <c r="SG60" s="603">
        <v>621463.77</v>
      </c>
      <c r="SH60" s="603">
        <v>710342.43</v>
      </c>
      <c r="SI60" s="603">
        <v>1137922.1100000001</v>
      </c>
      <c r="SJ60" s="603">
        <v>3508937.84</v>
      </c>
      <c r="SK60" s="603">
        <v>2398228.48</v>
      </c>
      <c r="SL60" s="603">
        <v>4558691.76</v>
      </c>
      <c r="SM60" s="603">
        <v>10896585.779999999</v>
      </c>
      <c r="SN60" s="603">
        <v>378078.55</v>
      </c>
      <c r="SO60" s="603">
        <v>24084431.670000002</v>
      </c>
      <c r="SP60" s="603">
        <v>1672407.04</v>
      </c>
      <c r="SQ60" s="603">
        <v>494786.98</v>
      </c>
      <c r="SR60" s="603">
        <v>16173642.1</v>
      </c>
      <c r="SS60" s="603">
        <v>3809729.6</v>
      </c>
      <c r="ST60" s="603">
        <v>1370253.64</v>
      </c>
      <c r="SU60" s="603">
        <v>6982035.21</v>
      </c>
      <c r="SV60" s="603">
        <v>1865087.59</v>
      </c>
      <c r="SW60" s="603">
        <v>17866964.359999999</v>
      </c>
      <c r="SX60" s="603">
        <v>553910.42000000004</v>
      </c>
      <c r="SY60" s="603">
        <v>2058533.24</v>
      </c>
      <c r="SZ60" s="603">
        <v>6699179.1399999997</v>
      </c>
      <c r="TA60" s="603">
        <v>302659.98</v>
      </c>
      <c r="TB60" s="603">
        <v>508264.07</v>
      </c>
      <c r="TC60" s="603">
        <v>310802.49</v>
      </c>
      <c r="TD60" s="603">
        <v>769608.46</v>
      </c>
      <c r="TE60" s="603">
        <v>147041.65</v>
      </c>
      <c r="TF60" s="603">
        <v>689677.7</v>
      </c>
      <c r="TG60" s="603">
        <v>1558367.93</v>
      </c>
      <c r="TH60" s="603">
        <v>3526988.82</v>
      </c>
      <c r="TI60" s="603">
        <v>1808934.92</v>
      </c>
      <c r="TJ60" s="603">
        <v>2857599.46</v>
      </c>
      <c r="TK60" s="603">
        <v>35937486.670000002</v>
      </c>
      <c r="TL60" s="603">
        <v>331470.84999999998</v>
      </c>
      <c r="TM60" s="603">
        <v>138198.26</v>
      </c>
      <c r="TN60" s="603">
        <v>798860.53</v>
      </c>
      <c r="TO60" s="603">
        <v>2770887.36</v>
      </c>
      <c r="TP60" s="603">
        <v>2510493.4700000002</v>
      </c>
      <c r="TQ60" s="603">
        <v>641105.85</v>
      </c>
      <c r="TR60" s="603">
        <v>2840959.24</v>
      </c>
      <c r="TS60" s="603">
        <v>358959.39</v>
      </c>
      <c r="TT60" s="603">
        <v>76079.58</v>
      </c>
      <c r="TU60" s="603">
        <v>1098440.3999999999</v>
      </c>
      <c r="TV60" s="603">
        <v>776602.3</v>
      </c>
      <c r="TW60" s="603">
        <v>793251.13</v>
      </c>
      <c r="TX60" s="603">
        <v>118774.93</v>
      </c>
      <c r="TY60" s="603">
        <v>340370.82</v>
      </c>
      <c r="TZ60" s="603">
        <v>442799.17</v>
      </c>
      <c r="UA60" s="603">
        <v>10372719.85</v>
      </c>
      <c r="UB60" s="603">
        <v>116561.14</v>
      </c>
      <c r="UC60" s="603">
        <v>19874190.539999999</v>
      </c>
      <c r="UD60" s="603">
        <v>3743536.28</v>
      </c>
      <c r="UE60" s="603">
        <v>773700.02</v>
      </c>
      <c r="UF60" s="603">
        <v>2297472.4500000002</v>
      </c>
      <c r="UG60" s="603">
        <v>11735048.939999999</v>
      </c>
      <c r="UH60" s="603">
        <v>2934963.93</v>
      </c>
      <c r="UI60" s="603">
        <v>458854.35</v>
      </c>
      <c r="UJ60" s="603">
        <v>4741590.7699999996</v>
      </c>
      <c r="UK60" s="603">
        <v>134496.87</v>
      </c>
      <c r="UL60" s="603">
        <v>34283934.169999994</v>
      </c>
      <c r="UM60" s="603">
        <v>506168.54</v>
      </c>
      <c r="UN60" s="603">
        <v>851556.72</v>
      </c>
      <c r="UO60" s="603">
        <v>1238035.6100000001</v>
      </c>
      <c r="UP60" s="603">
        <v>1013916.03</v>
      </c>
      <c r="UQ60" s="603">
        <v>1252550.74</v>
      </c>
      <c r="UR60" s="603">
        <v>174450947.62</v>
      </c>
      <c r="US60" s="603">
        <v>2352177.5699999998</v>
      </c>
      <c r="UT60" s="603">
        <v>325894.49</v>
      </c>
      <c r="UU60" s="603">
        <v>7467814.25</v>
      </c>
      <c r="UV60" s="603">
        <v>447579.84</v>
      </c>
      <c r="UW60" s="603">
        <v>1692482.21</v>
      </c>
      <c r="UX60" s="603">
        <v>1411355.74</v>
      </c>
      <c r="UY60" s="603">
        <v>2640645.4500000002</v>
      </c>
      <c r="UZ60" s="603">
        <v>182833.46</v>
      </c>
      <c r="VA60" s="603">
        <v>4160997.28</v>
      </c>
      <c r="VB60" s="603">
        <v>4467114.67</v>
      </c>
      <c r="VC60" s="603">
        <v>8740555.1699999999</v>
      </c>
      <c r="VD60" s="603">
        <v>6797500</v>
      </c>
      <c r="VE60" s="603">
        <v>7370606.5199999996</v>
      </c>
      <c r="VF60" s="603">
        <v>3958041.89</v>
      </c>
      <c r="VG60" s="603">
        <v>2519747.14</v>
      </c>
      <c r="VH60" s="603">
        <v>2582939.77</v>
      </c>
      <c r="VI60" s="603">
        <v>1602585.92</v>
      </c>
      <c r="VJ60" s="603">
        <v>8515018.75</v>
      </c>
      <c r="VK60" s="603">
        <v>308991.39</v>
      </c>
      <c r="VL60" s="603">
        <v>2668571.6800000002</v>
      </c>
      <c r="VM60" s="603">
        <v>787660</v>
      </c>
      <c r="VN60" s="603">
        <v>60862317.160000004</v>
      </c>
      <c r="VO60" s="603">
        <v>1073696.53</v>
      </c>
      <c r="VP60" s="603">
        <v>7211739.2999999998</v>
      </c>
      <c r="VQ60" s="603">
        <v>19302803.34</v>
      </c>
      <c r="VR60" s="603">
        <v>26629</v>
      </c>
      <c r="VS60" s="603">
        <v>3905557.79</v>
      </c>
      <c r="VT60" s="603">
        <v>1343282.11</v>
      </c>
      <c r="VU60" s="603">
        <v>1664693.63</v>
      </c>
      <c r="VV60" s="603">
        <v>9.76</v>
      </c>
      <c r="VW60" s="603">
        <v>4607667.95</v>
      </c>
      <c r="VX60" s="603">
        <v>620786.14</v>
      </c>
      <c r="VY60" s="603">
        <v>21746347.760000002</v>
      </c>
      <c r="VZ60" s="603">
        <v>7817797.8499999996</v>
      </c>
      <c r="WA60" s="603">
        <v>617412</v>
      </c>
      <c r="WB60" s="603">
        <v>3205695.58</v>
      </c>
      <c r="WC60" s="603">
        <v>289306992.64999998</v>
      </c>
      <c r="WD60" s="603">
        <v>2781215.4399999995</v>
      </c>
      <c r="WE60" s="603">
        <v>4058483.2</v>
      </c>
      <c r="WF60" s="603">
        <v>4349803.58</v>
      </c>
      <c r="WG60" s="603">
        <v>0</v>
      </c>
      <c r="WH60" s="603">
        <v>1908099.95</v>
      </c>
      <c r="WI60" s="603">
        <v>3139065.88</v>
      </c>
      <c r="WJ60" s="603">
        <v>404388.39</v>
      </c>
      <c r="WK60" s="603">
        <v>2186613.83</v>
      </c>
      <c r="WL60" s="603">
        <v>271431</v>
      </c>
      <c r="WM60" s="603">
        <v>541798.52</v>
      </c>
      <c r="WN60" s="603">
        <v>8701780.0099999998</v>
      </c>
      <c r="WO60" s="603">
        <v>10236694.640000001</v>
      </c>
      <c r="WP60" s="603">
        <v>4478356.09</v>
      </c>
      <c r="WQ60" s="603">
        <v>5002047.92</v>
      </c>
      <c r="WR60" s="603">
        <v>950428.21</v>
      </c>
      <c r="WS60" s="603">
        <v>3941252.0599999996</v>
      </c>
      <c r="WT60" s="603">
        <v>402638</v>
      </c>
      <c r="WU60" s="603">
        <v>527908.09</v>
      </c>
      <c r="WV60" s="603">
        <v>4019935.4200000004</v>
      </c>
      <c r="WW60" s="603">
        <v>0</v>
      </c>
      <c r="WX60" s="603">
        <v>748332.3</v>
      </c>
      <c r="WY60" s="603">
        <v>1933554.2</v>
      </c>
      <c r="WZ60" s="603">
        <v>119777.31</v>
      </c>
      <c r="XA60" s="603">
        <v>1647839</v>
      </c>
      <c r="XB60" s="603">
        <v>0</v>
      </c>
      <c r="XC60" s="603">
        <v>242523.07</v>
      </c>
      <c r="XD60" s="603">
        <v>1039860.3200000001</v>
      </c>
      <c r="XE60" s="603">
        <v>31508091.600000001</v>
      </c>
      <c r="XF60" s="603">
        <v>1062545.75</v>
      </c>
      <c r="XG60" s="603">
        <v>753256.36</v>
      </c>
      <c r="XH60" s="603">
        <v>0</v>
      </c>
      <c r="XI60" s="603">
        <v>2093119.72</v>
      </c>
      <c r="XJ60" s="603">
        <v>59027810.009999998</v>
      </c>
      <c r="XK60" s="603">
        <v>911646.57</v>
      </c>
      <c r="XL60" s="603">
        <v>825312.61</v>
      </c>
      <c r="XM60" s="603">
        <v>35327691.579999998</v>
      </c>
      <c r="XN60" s="603">
        <v>6163.58</v>
      </c>
      <c r="XO60" s="603">
        <v>889782.64</v>
      </c>
      <c r="XP60" s="603">
        <v>2763305.2</v>
      </c>
      <c r="XQ60" s="603">
        <v>1691474.19</v>
      </c>
      <c r="XR60" s="603">
        <v>924630.54</v>
      </c>
      <c r="XS60" s="603">
        <v>1351330.61</v>
      </c>
      <c r="XT60" s="603">
        <v>1567209.74</v>
      </c>
      <c r="XU60" s="603">
        <v>901816.09</v>
      </c>
      <c r="XV60" s="603">
        <v>256636.97</v>
      </c>
      <c r="XW60" s="603">
        <v>482097.19</v>
      </c>
      <c r="XX60" s="603">
        <v>748606.25</v>
      </c>
      <c r="XY60" s="603">
        <v>351574.53</v>
      </c>
      <c r="XZ60" s="603">
        <v>766016.96</v>
      </c>
      <c r="YA60" s="603">
        <v>1084360.3</v>
      </c>
      <c r="YB60" s="603">
        <v>296258.51</v>
      </c>
      <c r="YC60" s="603">
        <v>374121.31</v>
      </c>
      <c r="YD60" s="603">
        <v>480473.52</v>
      </c>
      <c r="YE60" s="603">
        <v>721171.31</v>
      </c>
      <c r="YF60" s="603">
        <v>557975.89</v>
      </c>
      <c r="YG60" s="603">
        <v>147636290.68000001</v>
      </c>
      <c r="YH60" s="603">
        <v>3454602.95</v>
      </c>
      <c r="YI60" s="603">
        <v>6724528.2300000004</v>
      </c>
      <c r="YJ60" s="603">
        <v>884836.21</v>
      </c>
      <c r="YK60" s="603">
        <v>37075823.719999999</v>
      </c>
      <c r="YL60" s="603">
        <v>3506256</v>
      </c>
      <c r="YM60" s="603">
        <v>11357351.109999999</v>
      </c>
      <c r="YN60" s="603">
        <v>4863252.1499999994</v>
      </c>
      <c r="YO60" s="603">
        <v>6692791.4100000001</v>
      </c>
      <c r="YP60" s="603">
        <v>2628307.4700000002</v>
      </c>
      <c r="YQ60" s="603">
        <v>697259.27</v>
      </c>
      <c r="YR60" s="603">
        <v>744302.82</v>
      </c>
      <c r="YS60" s="603">
        <v>8700226.4700000007</v>
      </c>
      <c r="YT60" s="603">
        <v>1426938.16</v>
      </c>
      <c r="YU60" s="603">
        <v>3058025.08</v>
      </c>
      <c r="YV60" s="603">
        <v>1706803.09</v>
      </c>
      <c r="YW60" s="603">
        <v>2507426.13</v>
      </c>
      <c r="YX60" s="603">
        <v>78606761.359999999</v>
      </c>
      <c r="YY60" s="603">
        <v>454906.36</v>
      </c>
      <c r="YZ60" s="603">
        <v>12067097.66</v>
      </c>
      <c r="ZA60" s="603">
        <v>1299551</v>
      </c>
      <c r="ZB60" s="603">
        <v>8950988.0299999993</v>
      </c>
      <c r="ZC60" s="603">
        <v>2788479.65</v>
      </c>
      <c r="ZD60" s="603">
        <v>3481604.91</v>
      </c>
      <c r="ZE60" s="603">
        <v>142994435.68000001</v>
      </c>
      <c r="ZF60" s="603">
        <v>7243009.2599999998</v>
      </c>
      <c r="ZG60" s="603">
        <v>8774973.7799999993</v>
      </c>
      <c r="ZH60" s="603">
        <v>4801615.8000000007</v>
      </c>
      <c r="ZI60" s="603">
        <v>5949212.3099999996</v>
      </c>
      <c r="ZJ60" s="603">
        <v>12943600.710000001</v>
      </c>
      <c r="ZK60" s="603">
        <v>8978475.2400000002</v>
      </c>
      <c r="ZL60" s="603">
        <v>2186099.19</v>
      </c>
      <c r="ZM60" s="603">
        <v>53798669.613000005</v>
      </c>
      <c r="ZN60" s="603">
        <v>50033828.030000001</v>
      </c>
      <c r="ZO60" s="603">
        <v>7513206.7800000003</v>
      </c>
      <c r="ZP60" s="603">
        <v>5476213.4900000002</v>
      </c>
      <c r="ZQ60" s="603">
        <v>102233704.44999999</v>
      </c>
      <c r="ZR60" s="603">
        <v>23143467.350000001</v>
      </c>
      <c r="ZS60" s="603">
        <v>3842860.94</v>
      </c>
      <c r="ZT60" s="603">
        <v>19105114.670000002</v>
      </c>
      <c r="ZU60" s="603">
        <v>37968524.409999996</v>
      </c>
      <c r="ZV60" s="603">
        <v>78854047.010000005</v>
      </c>
      <c r="ZW60" s="603">
        <v>27523920.510000002</v>
      </c>
      <c r="ZX60" s="603">
        <v>2603505.4300000002</v>
      </c>
      <c r="ZY60" s="603">
        <v>15202703.960000001</v>
      </c>
      <c r="ZZ60" s="603">
        <v>5992107.6600000001</v>
      </c>
      <c r="AAA60" s="603">
        <v>39382122.82</v>
      </c>
      <c r="AAB60" s="603">
        <v>7384382.3700000001</v>
      </c>
      <c r="AAC60" s="603">
        <v>4648098.1500000004</v>
      </c>
      <c r="AAD60" s="603">
        <v>20551719.240000002</v>
      </c>
      <c r="AAE60" s="603">
        <v>5381039.6500000004</v>
      </c>
      <c r="AAF60" s="603">
        <v>22585952.079999998</v>
      </c>
      <c r="AAG60" s="603">
        <v>18681270.449999999</v>
      </c>
      <c r="AAH60" s="603">
        <v>5926879.8200000003</v>
      </c>
      <c r="AAI60" s="603">
        <v>4065567.97</v>
      </c>
      <c r="AAJ60" s="603">
        <v>14702233.43</v>
      </c>
      <c r="AAK60" s="603">
        <v>4615442.43</v>
      </c>
      <c r="AAL60" s="603">
        <v>3651565.71</v>
      </c>
      <c r="AAM60" s="603">
        <v>790782.19</v>
      </c>
      <c r="AAN60" s="603">
        <v>1422767.42</v>
      </c>
      <c r="AAO60" s="603">
        <v>836696.76</v>
      </c>
      <c r="AAP60" s="603">
        <v>301010.62</v>
      </c>
      <c r="AAQ60" s="603">
        <v>140300991.09999999</v>
      </c>
      <c r="AAR60" s="603">
        <v>2675668.14</v>
      </c>
      <c r="AAS60" s="603">
        <v>14291649.49</v>
      </c>
      <c r="AAT60" s="603">
        <v>928114.77</v>
      </c>
      <c r="AAU60" s="603">
        <v>1891194.73</v>
      </c>
      <c r="AAV60" s="603">
        <v>4711278.0999999996</v>
      </c>
      <c r="AAW60" s="603">
        <v>2156032.67</v>
      </c>
      <c r="AAX60" s="603">
        <v>1225482.96</v>
      </c>
      <c r="AAY60" s="603">
        <v>2567641.13</v>
      </c>
      <c r="AAZ60" s="603">
        <v>516747.58</v>
      </c>
      <c r="ABA60" s="603">
        <v>0</v>
      </c>
      <c r="ABB60" s="603">
        <v>49847357.519999996</v>
      </c>
      <c r="ABC60" s="603">
        <v>204869.17</v>
      </c>
      <c r="ABD60" s="603">
        <v>119356.72</v>
      </c>
      <c r="ABE60" s="603">
        <v>2374270.7999999998</v>
      </c>
      <c r="ABF60" s="603">
        <v>771420.6</v>
      </c>
      <c r="ABG60" s="603">
        <v>2189478.36</v>
      </c>
      <c r="ABH60" s="603">
        <v>4962791.03</v>
      </c>
      <c r="ABI60" s="603">
        <v>2556422.5</v>
      </c>
      <c r="ABJ60" s="603">
        <v>11911490.68</v>
      </c>
      <c r="ABK60" s="603">
        <v>5562959.7800000003</v>
      </c>
      <c r="ABL60" s="603">
        <v>500</v>
      </c>
      <c r="ABM60" s="603">
        <v>6868521.8499999996</v>
      </c>
      <c r="ABN60" s="603">
        <v>0</v>
      </c>
      <c r="ABO60" s="603">
        <v>539925.4</v>
      </c>
      <c r="ABP60" s="603">
        <v>1152781.71</v>
      </c>
      <c r="ABQ60" s="603">
        <v>16920750.34</v>
      </c>
      <c r="ABR60" s="603">
        <v>38523512.140000001</v>
      </c>
      <c r="ABS60" s="603">
        <v>53951069.149999999</v>
      </c>
      <c r="ABT60" s="603">
        <v>13236239.43</v>
      </c>
      <c r="ABU60" s="603">
        <v>15881786.76</v>
      </c>
      <c r="ABV60" s="603">
        <v>1397661</v>
      </c>
      <c r="ABW60" s="603">
        <v>4510100.6100000003</v>
      </c>
      <c r="ABX60" s="603">
        <v>5585784.2800000003</v>
      </c>
      <c r="ABY60" s="603">
        <v>0</v>
      </c>
      <c r="ABZ60" s="603">
        <v>91627370.979999989</v>
      </c>
      <c r="ACA60" s="603">
        <v>14894726.33</v>
      </c>
      <c r="ACB60" s="603">
        <v>92114757.300000012</v>
      </c>
      <c r="ACC60" s="603">
        <v>4703164.0999999996</v>
      </c>
      <c r="ACD60" s="603">
        <v>6488787.0800000001</v>
      </c>
      <c r="ACE60" s="603">
        <v>19656622.510000002</v>
      </c>
      <c r="ACF60" s="603">
        <v>6030529.96</v>
      </c>
      <c r="ACG60" s="603">
        <v>1837192.57</v>
      </c>
      <c r="ACH60" s="603">
        <v>6020431.9000000004</v>
      </c>
      <c r="ACI60" s="603">
        <v>13180191.34</v>
      </c>
      <c r="ACJ60" s="603">
        <v>8030443.5499999998</v>
      </c>
      <c r="ACK60" s="603">
        <v>83739794.780000001</v>
      </c>
      <c r="ACL60" s="603">
        <v>6252565.4299999997</v>
      </c>
      <c r="ACM60" s="603">
        <v>1734271.53</v>
      </c>
      <c r="ACN60" s="603">
        <v>5967253.8199999994</v>
      </c>
      <c r="ACO60" s="603">
        <v>0</v>
      </c>
      <c r="ACP60" s="603">
        <v>0</v>
      </c>
      <c r="ACQ60" s="603">
        <v>7091935.7599999998</v>
      </c>
      <c r="ACR60" s="603">
        <v>40151436.729999997</v>
      </c>
      <c r="ACS60" s="603">
        <v>343770805.75</v>
      </c>
      <c r="ACT60" s="603">
        <v>2715824.83</v>
      </c>
      <c r="ACU60" s="603">
        <v>13022927.960000001</v>
      </c>
      <c r="ACV60" s="603">
        <v>1563205.18</v>
      </c>
      <c r="ACW60" s="603">
        <v>3000000</v>
      </c>
      <c r="ACX60" s="603">
        <v>14024317.34</v>
      </c>
      <c r="ACY60" s="603">
        <v>1268668.05</v>
      </c>
      <c r="ACZ60" s="603">
        <v>1602724.73</v>
      </c>
      <c r="ADA60" s="603">
        <v>3382004.14</v>
      </c>
      <c r="ADB60" s="603">
        <v>1038944.9</v>
      </c>
      <c r="ADC60" s="603">
        <v>311425.71999999997</v>
      </c>
      <c r="ADD60" s="603">
        <v>0</v>
      </c>
      <c r="ADE60" s="603">
        <v>1513687.29</v>
      </c>
      <c r="ADF60" s="603">
        <v>2407753.2799999998</v>
      </c>
      <c r="ADG60" s="603">
        <v>2529535.73</v>
      </c>
      <c r="ADH60" s="603">
        <v>30037749.239999998</v>
      </c>
      <c r="ADI60" s="603">
        <v>20943646.25</v>
      </c>
      <c r="ADJ60" s="603">
        <v>12706405.59</v>
      </c>
      <c r="ADK60" s="603">
        <v>2563739.7199999997</v>
      </c>
      <c r="ADL60" s="603">
        <v>10153966.52</v>
      </c>
      <c r="ADM60" s="603">
        <v>6363880.5599999996</v>
      </c>
      <c r="ADN60" s="603">
        <v>13924210.530000001</v>
      </c>
      <c r="ADO60" s="603">
        <v>393305.7</v>
      </c>
      <c r="ADP60" s="603">
        <v>40650116.850000001</v>
      </c>
      <c r="ADQ60" s="603">
        <v>141666533.88</v>
      </c>
      <c r="ADR60" s="603">
        <v>30473242.07</v>
      </c>
      <c r="ADS60" s="603">
        <v>8041521.7800000003</v>
      </c>
      <c r="ADT60" s="603">
        <v>0</v>
      </c>
      <c r="ADU60" s="603">
        <v>25310138.34</v>
      </c>
      <c r="ADV60" s="603">
        <v>5056691.83</v>
      </c>
      <c r="ADW60" s="603">
        <v>4332091.7</v>
      </c>
      <c r="ADX60" s="603">
        <v>6199296.4699999997</v>
      </c>
      <c r="ADY60" s="603">
        <v>83316</v>
      </c>
      <c r="ADZ60" s="603">
        <v>1434128</v>
      </c>
      <c r="AEA60" s="603">
        <v>194396281.34999999</v>
      </c>
      <c r="AEB60" s="603">
        <v>39038132.079999998</v>
      </c>
      <c r="AEC60" s="603">
        <v>9087859.2400000002</v>
      </c>
      <c r="AED60" s="603">
        <v>11807308.800000001</v>
      </c>
      <c r="AEE60" s="603">
        <v>16180700.050000001</v>
      </c>
      <c r="AEF60" s="603">
        <v>7128553</v>
      </c>
      <c r="AEG60" s="603">
        <v>4814976.5199999996</v>
      </c>
      <c r="AEH60" s="603">
        <v>3090000</v>
      </c>
      <c r="AEI60" s="603">
        <v>12422523.110000001</v>
      </c>
      <c r="AEJ60" s="603">
        <v>66303872.270000003</v>
      </c>
      <c r="AEK60" s="603">
        <v>2423447.6</v>
      </c>
      <c r="AEL60" s="603">
        <v>9127803.75</v>
      </c>
      <c r="AEM60" s="603">
        <v>2275409.54</v>
      </c>
      <c r="AEN60" s="603">
        <v>9723881.959999999</v>
      </c>
      <c r="AEO60" s="603">
        <v>6586711.4199999999</v>
      </c>
      <c r="AEP60" s="603">
        <v>11400674.34</v>
      </c>
      <c r="AEQ60" s="603">
        <v>21140563.220000003</v>
      </c>
      <c r="AER60" s="603">
        <v>12139181.34</v>
      </c>
      <c r="AES60" s="603">
        <v>3230840</v>
      </c>
      <c r="AET60" s="603">
        <v>3800365.63</v>
      </c>
      <c r="AEU60" s="603">
        <v>37041405.259999998</v>
      </c>
      <c r="AEV60" s="603">
        <v>3208666.68</v>
      </c>
      <c r="AEW60" s="603">
        <v>3869102.64</v>
      </c>
      <c r="AEX60" s="603">
        <v>1958518.38</v>
      </c>
      <c r="AEY60" s="603">
        <v>5664703.1399999997</v>
      </c>
      <c r="AEZ60" s="603">
        <v>4843911.41</v>
      </c>
      <c r="AFA60" s="603">
        <v>1668078.96</v>
      </c>
      <c r="AFB60" s="603">
        <v>1042756.18</v>
      </c>
      <c r="AFC60" s="603">
        <v>753585.85</v>
      </c>
      <c r="AFD60" s="603">
        <v>323296.30000000005</v>
      </c>
      <c r="AFE60" s="603">
        <v>19295884.760000002</v>
      </c>
      <c r="AFF60" s="603">
        <v>7624896.1499999994</v>
      </c>
      <c r="AFG60" s="603">
        <v>34728.400000000001</v>
      </c>
      <c r="AFH60" s="603">
        <v>2220940.02</v>
      </c>
      <c r="AFI60" s="603">
        <v>1618982.1</v>
      </c>
      <c r="AFJ60" s="603">
        <v>2768821.03</v>
      </c>
      <c r="AFK60" s="603">
        <v>1073726.1199999999</v>
      </c>
      <c r="AFL60" s="603">
        <v>2768935.19</v>
      </c>
      <c r="AFM60" s="603">
        <v>10175326.470000001</v>
      </c>
      <c r="AFN60" s="603">
        <v>998743.61</v>
      </c>
      <c r="AFO60" s="603">
        <v>1464342.07</v>
      </c>
      <c r="AFP60" s="603">
        <v>3911031.9</v>
      </c>
      <c r="AFQ60" s="603">
        <v>2918837.43</v>
      </c>
      <c r="AFR60" s="603">
        <v>29155485.18</v>
      </c>
      <c r="AFS60" s="603">
        <v>356077.06</v>
      </c>
      <c r="AFT60" s="603">
        <v>1450205</v>
      </c>
      <c r="AFU60" s="603">
        <v>1687503.6400000001</v>
      </c>
      <c r="AFV60" s="603">
        <v>3650303.6300000004</v>
      </c>
      <c r="AFW60" s="603">
        <v>531558.51</v>
      </c>
      <c r="AFX60" s="603">
        <v>724492.46</v>
      </c>
      <c r="AFY60" s="603">
        <v>6321436.54</v>
      </c>
      <c r="AFZ60" s="603">
        <v>2071432.51</v>
      </c>
      <c r="AGA60" s="603">
        <v>485227.49</v>
      </c>
      <c r="AGB60" s="603">
        <v>3732878.29</v>
      </c>
      <c r="AGC60" s="603">
        <v>262958.21999999997</v>
      </c>
      <c r="AGD60" s="603">
        <v>43651203.769999996</v>
      </c>
      <c r="AGE60" s="603">
        <v>1723078.61</v>
      </c>
      <c r="AGF60" s="603">
        <v>636894.39</v>
      </c>
      <c r="AGG60" s="603">
        <v>736077.77</v>
      </c>
      <c r="AGH60" s="603">
        <v>6119294.3399999999</v>
      </c>
      <c r="AGI60" s="603">
        <v>1559819.08</v>
      </c>
      <c r="AGJ60" s="603">
        <v>1942624.85</v>
      </c>
      <c r="AGK60" s="603">
        <v>11840902.83</v>
      </c>
      <c r="AGL60" s="603">
        <v>153521.26999999999</v>
      </c>
      <c r="AGM60" s="603">
        <v>3309221.68</v>
      </c>
      <c r="AGN60" s="603">
        <v>1865133</v>
      </c>
      <c r="AGO60" s="603">
        <v>36146006.909999996</v>
      </c>
      <c r="AGP60" s="603">
        <v>6673181.3499999996</v>
      </c>
      <c r="AGQ60" s="603">
        <v>758688.76</v>
      </c>
      <c r="AGR60" s="603">
        <v>5199282.99</v>
      </c>
      <c r="AGS60" s="603">
        <v>7720569.1299999999</v>
      </c>
      <c r="AGT60" s="603">
        <v>723575.24</v>
      </c>
      <c r="AGU60" s="603">
        <v>485969.99</v>
      </c>
      <c r="AGV60" s="603">
        <v>3252011.06</v>
      </c>
      <c r="AGW60" s="603">
        <v>87694381.74000001</v>
      </c>
      <c r="AGX60" s="603">
        <v>79473972.890000001</v>
      </c>
      <c r="AGY60" s="603">
        <v>2195920.27</v>
      </c>
      <c r="AGZ60" s="603">
        <v>3103662.6</v>
      </c>
      <c r="AHA60" s="603">
        <v>11136274.83</v>
      </c>
      <c r="AHB60" s="603">
        <v>2138304.91</v>
      </c>
      <c r="AHC60" s="603">
        <v>3864015.51</v>
      </c>
      <c r="AHD60" s="603">
        <v>577890.21</v>
      </c>
      <c r="AHE60" s="603">
        <v>1959311.06</v>
      </c>
      <c r="AHF60" s="603">
        <v>22988219.84</v>
      </c>
      <c r="AHG60" s="603">
        <v>6283397.1299999999</v>
      </c>
      <c r="AHH60" s="603">
        <v>23510931.07</v>
      </c>
      <c r="AHI60" s="603">
        <v>648776.09</v>
      </c>
      <c r="AHJ60" s="603">
        <v>11490171.84</v>
      </c>
      <c r="AHK60" s="603">
        <v>18566581.73</v>
      </c>
      <c r="AHL60" s="603">
        <v>19984328.970000003</v>
      </c>
      <c r="AHM60" s="603">
        <v>1809108.1600000001</v>
      </c>
      <c r="AHN60" s="603">
        <v>26465469.750000004</v>
      </c>
      <c r="AHO60" s="603">
        <v>911318.33</v>
      </c>
      <c r="AHP60" s="603">
        <v>5500500.9800000004</v>
      </c>
      <c r="AHQ60" s="603">
        <v>104615</v>
      </c>
      <c r="AHR60" s="603">
        <v>5261840.04</v>
      </c>
      <c r="AHS60" s="603">
        <v>3072104.92</v>
      </c>
      <c r="AHT60" s="603">
        <v>4521720.72</v>
      </c>
      <c r="AHU60" s="603">
        <v>0</v>
      </c>
      <c r="AHV60" s="603">
        <v>0</v>
      </c>
      <c r="AHW60" s="603">
        <f t="shared" si="78"/>
        <v>12682211537.502996</v>
      </c>
    </row>
    <row r="61" spans="2:911" x14ac:dyDescent="0.6">
      <c r="B61" s="260" t="s">
        <v>6030</v>
      </c>
      <c r="C61" s="260" t="s">
        <v>6390</v>
      </c>
      <c r="D61" s="603">
        <v>30116123.829999998</v>
      </c>
      <c r="E61" s="603">
        <v>4878318.75</v>
      </c>
      <c r="F61" s="603">
        <v>33965.18</v>
      </c>
      <c r="G61" s="603">
        <v>716421.38</v>
      </c>
      <c r="H61" s="603">
        <v>16647688.5</v>
      </c>
      <c r="I61" s="603">
        <v>1804244.51</v>
      </c>
      <c r="J61" s="603">
        <v>24040988.539999999</v>
      </c>
      <c r="K61" s="603">
        <v>0</v>
      </c>
      <c r="L61" s="603">
        <v>180660.47</v>
      </c>
      <c r="M61" s="603">
        <v>413708.3</v>
      </c>
      <c r="N61" s="603">
        <v>691438.94</v>
      </c>
      <c r="O61" s="603">
        <v>7288.61</v>
      </c>
      <c r="P61" s="603">
        <v>2301847.39</v>
      </c>
      <c r="Q61" s="603">
        <v>543845.53</v>
      </c>
      <c r="R61" s="603">
        <v>207844.26</v>
      </c>
      <c r="S61" s="603">
        <v>1368340.34</v>
      </c>
      <c r="T61" s="603">
        <v>1351339.43</v>
      </c>
      <c r="U61" s="603">
        <v>1350214.53</v>
      </c>
      <c r="V61" s="603">
        <v>0</v>
      </c>
      <c r="W61" s="603">
        <v>80631331.780000001</v>
      </c>
      <c r="X61" s="603">
        <v>1990008.1099999999</v>
      </c>
      <c r="Y61" s="603">
        <v>31200</v>
      </c>
      <c r="Z61" s="603">
        <v>1483468.07</v>
      </c>
      <c r="AA61" s="603">
        <v>300802.16000000003</v>
      </c>
      <c r="AB61" s="603">
        <v>98759</v>
      </c>
      <c r="AC61" s="603">
        <v>558059.89</v>
      </c>
      <c r="AD61" s="603">
        <v>0</v>
      </c>
      <c r="AE61" s="603">
        <v>3445201.16</v>
      </c>
      <c r="AF61" s="603">
        <v>830187.44</v>
      </c>
      <c r="AG61" s="603">
        <v>1262447.44</v>
      </c>
      <c r="AH61" s="603">
        <v>1385272.5699999998</v>
      </c>
      <c r="AI61" s="603">
        <v>2502020.5299999998</v>
      </c>
      <c r="AJ61" s="603">
        <v>5709616.4699999997</v>
      </c>
      <c r="AK61" s="603">
        <v>209284</v>
      </c>
      <c r="AL61" s="603">
        <v>97958.51</v>
      </c>
      <c r="AM61" s="603">
        <v>2328492.2599999998</v>
      </c>
      <c r="AN61" s="603">
        <v>2072.62</v>
      </c>
      <c r="AO61" s="603">
        <v>199881.5</v>
      </c>
      <c r="AP61" s="603">
        <v>96125</v>
      </c>
      <c r="AQ61" s="603">
        <v>571963.97</v>
      </c>
      <c r="AR61" s="603">
        <v>0</v>
      </c>
      <c r="AS61" s="603">
        <v>1897742.8299999998</v>
      </c>
      <c r="AT61" s="603">
        <v>34500</v>
      </c>
      <c r="AU61" s="603">
        <v>11704852.77</v>
      </c>
      <c r="AV61" s="603">
        <v>2331581.8199999998</v>
      </c>
      <c r="AW61" s="603">
        <v>1990554.24</v>
      </c>
      <c r="AX61" s="603">
        <v>772877.59000000008</v>
      </c>
      <c r="AY61" s="603">
        <v>7097480</v>
      </c>
      <c r="AZ61" s="603">
        <v>101644</v>
      </c>
      <c r="BA61" s="603">
        <v>797347.03</v>
      </c>
      <c r="BB61" s="603">
        <v>52700</v>
      </c>
      <c r="BC61" s="603">
        <v>13513</v>
      </c>
      <c r="BD61" s="603">
        <v>191018</v>
      </c>
      <c r="BE61" s="603">
        <v>126112.09</v>
      </c>
      <c r="BF61" s="603">
        <v>57320.5</v>
      </c>
      <c r="BG61" s="603">
        <v>786161.15</v>
      </c>
      <c r="BH61" s="603">
        <v>31123</v>
      </c>
      <c r="BI61" s="603">
        <v>4399163</v>
      </c>
      <c r="BJ61" s="603">
        <v>21174764.219999999</v>
      </c>
      <c r="BK61" s="603">
        <v>13818758.209999999</v>
      </c>
      <c r="BL61" s="603">
        <v>1126688.8800000001</v>
      </c>
      <c r="BM61" s="603">
        <v>566891.36</v>
      </c>
      <c r="BN61" s="603">
        <v>838128.39</v>
      </c>
      <c r="BO61" s="603">
        <v>3630690.2600000002</v>
      </c>
      <c r="BP61" s="603">
        <v>285887.94</v>
      </c>
      <c r="BQ61" s="603">
        <v>246726.02</v>
      </c>
      <c r="BR61" s="603">
        <v>198058.32</v>
      </c>
      <c r="BS61" s="603">
        <v>120783374.13999999</v>
      </c>
      <c r="BT61" s="603">
        <v>528694.41999999993</v>
      </c>
      <c r="BU61" s="603">
        <v>1397520.0899999999</v>
      </c>
      <c r="BV61" s="603">
        <v>4508712.07</v>
      </c>
      <c r="BW61" s="603">
        <v>1531901.14</v>
      </c>
      <c r="BX61" s="603">
        <v>13792</v>
      </c>
      <c r="BY61" s="603">
        <v>771799.54</v>
      </c>
      <c r="BZ61" s="603">
        <v>1727818.32</v>
      </c>
      <c r="CA61" s="603">
        <v>324892</v>
      </c>
      <c r="CB61" s="603">
        <v>0</v>
      </c>
      <c r="CC61" s="603">
        <v>0</v>
      </c>
      <c r="CD61" s="603">
        <v>0</v>
      </c>
      <c r="CE61" s="603">
        <v>0</v>
      </c>
      <c r="CF61" s="603">
        <v>5420</v>
      </c>
      <c r="CG61" s="603">
        <v>192784.74</v>
      </c>
      <c r="CH61" s="603">
        <v>24466496.120000001</v>
      </c>
      <c r="CI61" s="603">
        <v>369520.16</v>
      </c>
      <c r="CJ61" s="603">
        <v>1061829.08</v>
      </c>
      <c r="CK61" s="603">
        <v>162587.04999999999</v>
      </c>
      <c r="CL61" s="603">
        <v>449031.33</v>
      </c>
      <c r="CM61" s="603">
        <v>260084</v>
      </c>
      <c r="CN61" s="603">
        <v>307240</v>
      </c>
      <c r="CO61" s="603">
        <v>0</v>
      </c>
      <c r="CP61" s="603">
        <v>6952230.21</v>
      </c>
      <c r="CQ61" s="603">
        <v>113509</v>
      </c>
      <c r="CR61" s="603">
        <v>90824</v>
      </c>
      <c r="CS61" s="603">
        <v>45800</v>
      </c>
      <c r="CT61" s="603">
        <v>721026.16</v>
      </c>
      <c r="CU61" s="603">
        <v>21744129.370000001</v>
      </c>
      <c r="CV61" s="603">
        <v>449227.55</v>
      </c>
      <c r="CW61" s="603">
        <v>4639102.59</v>
      </c>
      <c r="CX61" s="603">
        <v>3745750.91</v>
      </c>
      <c r="CY61" s="603">
        <v>1319099.07</v>
      </c>
      <c r="CZ61" s="603">
        <v>504176.33</v>
      </c>
      <c r="DA61" s="603">
        <v>944668.97</v>
      </c>
      <c r="DB61" s="603">
        <v>0</v>
      </c>
      <c r="DC61" s="603">
        <v>15211497.49</v>
      </c>
      <c r="DD61" s="603">
        <v>32862142.23</v>
      </c>
      <c r="DE61" s="603">
        <v>834088.07</v>
      </c>
      <c r="DF61" s="603">
        <v>31411365.989999998</v>
      </c>
      <c r="DG61" s="603">
        <v>4300286.57</v>
      </c>
      <c r="DH61" s="603">
        <v>4415193.4800000004</v>
      </c>
      <c r="DI61" s="603">
        <v>3324805.89</v>
      </c>
      <c r="DJ61" s="603">
        <v>767668.33</v>
      </c>
      <c r="DK61" s="603">
        <v>2656903.9</v>
      </c>
      <c r="DL61" s="603">
        <v>80093461.229999989</v>
      </c>
      <c r="DM61" s="603">
        <v>198517.76000000001</v>
      </c>
      <c r="DN61" s="603">
        <v>575187.33000000007</v>
      </c>
      <c r="DO61" s="603">
        <v>1328190.1599999999</v>
      </c>
      <c r="DP61" s="603">
        <v>0</v>
      </c>
      <c r="DQ61" s="603">
        <v>219993.25</v>
      </c>
      <c r="DR61" s="603">
        <v>210133</v>
      </c>
      <c r="DS61" s="603">
        <v>107452.6</v>
      </c>
      <c r="DT61" s="603">
        <v>279482</v>
      </c>
      <c r="DU61" s="603">
        <v>0</v>
      </c>
      <c r="DV61" s="603">
        <v>7428060.5299999993</v>
      </c>
      <c r="DW61" s="603">
        <v>5311376.96</v>
      </c>
      <c r="DX61" s="603">
        <v>252777</v>
      </c>
      <c r="DY61" s="603">
        <v>502565.18</v>
      </c>
      <c r="DZ61" s="603">
        <v>2292829.4700000002</v>
      </c>
      <c r="EA61" s="603">
        <v>1426895.84</v>
      </c>
      <c r="EB61" s="603">
        <v>0</v>
      </c>
      <c r="EC61" s="603">
        <v>102437.47</v>
      </c>
      <c r="ED61" s="603">
        <v>0</v>
      </c>
      <c r="EE61" s="603">
        <v>2633240.4</v>
      </c>
      <c r="EF61" s="603">
        <v>26543117.989999998</v>
      </c>
      <c r="EG61" s="603">
        <v>14751753.369999999</v>
      </c>
      <c r="EH61" s="603">
        <v>295604.58</v>
      </c>
      <c r="EI61" s="603">
        <v>316930</v>
      </c>
      <c r="EJ61" s="603">
        <v>96350</v>
      </c>
      <c r="EK61" s="603">
        <v>28355</v>
      </c>
      <c r="EL61" s="603">
        <v>947439.53</v>
      </c>
      <c r="EM61" s="603">
        <v>3644499.49</v>
      </c>
      <c r="EN61" s="603">
        <v>2407710.5299999998</v>
      </c>
      <c r="EO61" s="603">
        <v>53388805.579999998</v>
      </c>
      <c r="EP61" s="603">
        <v>572501.06000000006</v>
      </c>
      <c r="EQ61" s="603">
        <v>5530000</v>
      </c>
      <c r="ER61" s="603">
        <v>65946.539999999994</v>
      </c>
      <c r="ES61" s="603">
        <v>425686.7</v>
      </c>
      <c r="ET61" s="603">
        <v>363134.84</v>
      </c>
      <c r="EU61" s="603">
        <v>647905</v>
      </c>
      <c r="EV61" s="603">
        <v>74656.5</v>
      </c>
      <c r="EW61" s="603">
        <v>4566770.43</v>
      </c>
      <c r="EX61" s="603">
        <v>25890164.399999999</v>
      </c>
      <c r="EY61" s="603">
        <v>0</v>
      </c>
      <c r="EZ61" s="603">
        <v>1109141.99</v>
      </c>
      <c r="FA61" s="603">
        <v>213967</v>
      </c>
      <c r="FB61" s="603">
        <v>34435</v>
      </c>
      <c r="FC61" s="603">
        <v>479120</v>
      </c>
      <c r="FD61" s="603">
        <v>350152.5</v>
      </c>
      <c r="FE61" s="603">
        <v>633354.49</v>
      </c>
      <c r="FF61" s="603">
        <v>233106.46</v>
      </c>
      <c r="FG61" s="603">
        <v>1388124.06</v>
      </c>
      <c r="FH61" s="603">
        <v>306900</v>
      </c>
      <c r="FI61" s="603">
        <v>499267.28</v>
      </c>
      <c r="FJ61" s="603">
        <v>7465431.4100000001</v>
      </c>
      <c r="FK61" s="603">
        <v>34261.72</v>
      </c>
      <c r="FL61" s="603">
        <v>0</v>
      </c>
      <c r="FM61" s="603">
        <v>1824004.53</v>
      </c>
      <c r="FN61" s="603">
        <v>2374823.2999999998</v>
      </c>
      <c r="FO61" s="603">
        <v>6119001.0999999996</v>
      </c>
      <c r="FP61" s="603">
        <v>0</v>
      </c>
      <c r="FQ61" s="603">
        <v>0</v>
      </c>
      <c r="FR61" s="603">
        <v>5701089.5199999996</v>
      </c>
      <c r="FS61" s="603">
        <v>827866.5</v>
      </c>
      <c r="FT61" s="603">
        <v>248019.5</v>
      </c>
      <c r="FU61" s="603">
        <v>800</v>
      </c>
      <c r="FV61" s="603">
        <v>1030004.15</v>
      </c>
      <c r="FW61" s="603">
        <v>307292</v>
      </c>
      <c r="FX61" s="603">
        <v>5641575.2000000002</v>
      </c>
      <c r="FY61" s="603">
        <v>474835</v>
      </c>
      <c r="FZ61" s="603">
        <v>824100</v>
      </c>
      <c r="GA61" s="603">
        <v>288291.73</v>
      </c>
      <c r="GB61" s="603">
        <v>956042.43</v>
      </c>
      <c r="GC61" s="603">
        <v>190291</v>
      </c>
      <c r="GD61" s="603">
        <v>544981.55000000005</v>
      </c>
      <c r="GE61" s="603">
        <v>3700879.74</v>
      </c>
      <c r="GF61" s="603">
        <v>40235926.259999998</v>
      </c>
      <c r="GG61" s="603">
        <v>2085639.79</v>
      </c>
      <c r="GH61" s="603">
        <v>107632.1</v>
      </c>
      <c r="GI61" s="603">
        <v>3496509.98</v>
      </c>
      <c r="GJ61" s="603">
        <v>1164203.21</v>
      </c>
      <c r="GK61" s="603">
        <v>150734</v>
      </c>
      <c r="GL61" s="603">
        <v>426874.99</v>
      </c>
      <c r="GM61" s="603">
        <v>635824.41</v>
      </c>
      <c r="GN61" s="603">
        <v>210600</v>
      </c>
      <c r="GO61" s="603">
        <v>1445738.36</v>
      </c>
      <c r="GP61" s="603">
        <v>34128.949999999997</v>
      </c>
      <c r="GQ61" s="603">
        <v>597233.73</v>
      </c>
      <c r="GR61" s="603">
        <v>37215757.189999998</v>
      </c>
      <c r="GS61" s="603">
        <v>123094.22</v>
      </c>
      <c r="GT61" s="603">
        <v>19159.41</v>
      </c>
      <c r="GU61" s="603">
        <v>143800.82</v>
      </c>
      <c r="GV61" s="603">
        <v>156526</v>
      </c>
      <c r="GW61" s="603">
        <v>325510</v>
      </c>
      <c r="GX61" s="603">
        <v>87867.9</v>
      </c>
      <c r="GY61" s="603">
        <v>393805.21</v>
      </c>
      <c r="GZ61" s="603">
        <v>21300</v>
      </c>
      <c r="HA61" s="603">
        <v>50000</v>
      </c>
      <c r="HB61" s="603">
        <v>2252014.69</v>
      </c>
      <c r="HC61" s="603">
        <v>223662.55</v>
      </c>
      <c r="HD61" s="603">
        <v>2448747.5</v>
      </c>
      <c r="HE61" s="603">
        <v>2000000</v>
      </c>
      <c r="HF61" s="603">
        <v>13189575.08</v>
      </c>
      <c r="HG61" s="603">
        <v>160374.75</v>
      </c>
      <c r="HH61" s="603">
        <v>0</v>
      </c>
      <c r="HI61" s="603">
        <v>9087832.5500000007</v>
      </c>
      <c r="HJ61" s="603">
        <v>434895</v>
      </c>
      <c r="HK61" s="603">
        <v>0</v>
      </c>
      <c r="HL61" s="603">
        <v>3648492.62</v>
      </c>
      <c r="HM61" s="603">
        <v>93245.08</v>
      </c>
      <c r="HN61" s="603">
        <v>4299232.18</v>
      </c>
      <c r="HO61" s="603">
        <v>522942.56</v>
      </c>
      <c r="HP61" s="603">
        <v>213510.2</v>
      </c>
      <c r="HQ61" s="603">
        <v>1767841.6400000001</v>
      </c>
      <c r="HR61" s="603">
        <v>2327262.17</v>
      </c>
      <c r="HS61" s="603">
        <v>4500</v>
      </c>
      <c r="HT61" s="603">
        <v>31711464.629999999</v>
      </c>
      <c r="HU61" s="603">
        <v>1071.45</v>
      </c>
      <c r="HV61" s="603">
        <v>0</v>
      </c>
      <c r="HW61" s="603">
        <v>4034659.29</v>
      </c>
      <c r="HX61" s="603">
        <v>0</v>
      </c>
      <c r="HY61" s="603">
        <v>0</v>
      </c>
      <c r="HZ61" s="603">
        <v>0</v>
      </c>
      <c r="IA61" s="603">
        <v>0</v>
      </c>
      <c r="IB61" s="603">
        <v>126866.23</v>
      </c>
      <c r="IC61" s="603">
        <v>0</v>
      </c>
      <c r="ID61" s="603">
        <v>77015</v>
      </c>
      <c r="IE61" s="603">
        <v>2439786.38</v>
      </c>
      <c r="IF61" s="603">
        <v>193535</v>
      </c>
      <c r="IG61" s="603">
        <v>0</v>
      </c>
      <c r="IH61" s="603">
        <v>0</v>
      </c>
      <c r="II61" s="603">
        <v>23000</v>
      </c>
      <c r="IJ61" s="603">
        <v>1335433.27</v>
      </c>
      <c r="IK61" s="603">
        <v>10649885.98</v>
      </c>
      <c r="IL61" s="603">
        <v>3130824.4099999997</v>
      </c>
      <c r="IM61" s="603">
        <v>779681.92</v>
      </c>
      <c r="IN61" s="603">
        <v>6277.3099999999995</v>
      </c>
      <c r="IO61" s="603">
        <v>214415.68000000002</v>
      </c>
      <c r="IP61" s="603">
        <v>1699753.02</v>
      </c>
      <c r="IQ61" s="603">
        <v>1112151.51</v>
      </c>
      <c r="IR61" s="603">
        <v>333122.5</v>
      </c>
      <c r="IS61" s="603">
        <v>535504.93999999994</v>
      </c>
      <c r="IT61" s="603">
        <v>405569.97</v>
      </c>
      <c r="IU61" s="603">
        <v>13780248.09</v>
      </c>
      <c r="IV61" s="603">
        <v>864000</v>
      </c>
      <c r="IW61" s="603">
        <v>6079946.3500000006</v>
      </c>
      <c r="IX61" s="603">
        <v>2171904.4899999998</v>
      </c>
      <c r="IY61" s="603">
        <v>770744.53</v>
      </c>
      <c r="IZ61" s="603">
        <v>54871.5</v>
      </c>
      <c r="JA61" s="603">
        <v>1991329.89</v>
      </c>
      <c r="JB61" s="603">
        <v>573018.25000000012</v>
      </c>
      <c r="JC61" s="603">
        <v>5744905.5300000003</v>
      </c>
      <c r="JD61" s="603">
        <v>320153.72000000003</v>
      </c>
      <c r="JE61" s="603">
        <v>1534086.5</v>
      </c>
      <c r="JF61" s="603">
        <v>70409.34</v>
      </c>
      <c r="JG61" s="603">
        <v>3506618.8699999996</v>
      </c>
      <c r="JH61" s="603">
        <v>5109139.01</v>
      </c>
      <c r="JI61" s="603">
        <v>243903.94</v>
      </c>
      <c r="JJ61" s="603">
        <v>0</v>
      </c>
      <c r="JK61" s="603">
        <v>0</v>
      </c>
      <c r="JL61" s="603">
        <v>1502595.45</v>
      </c>
      <c r="JM61" s="603">
        <v>4120.54</v>
      </c>
      <c r="JN61" s="603">
        <v>3780880.51</v>
      </c>
      <c r="JO61" s="603">
        <v>25525.23</v>
      </c>
      <c r="JP61" s="603">
        <v>3649136.3</v>
      </c>
      <c r="JQ61" s="603">
        <v>553926.24</v>
      </c>
      <c r="JR61" s="603">
        <v>3865289.4</v>
      </c>
      <c r="JS61" s="603">
        <v>457380.8</v>
      </c>
      <c r="JT61" s="603">
        <v>27246871.420000002</v>
      </c>
      <c r="JU61" s="603">
        <v>4086264.79</v>
      </c>
      <c r="JV61" s="603">
        <v>212953.91</v>
      </c>
      <c r="JW61" s="603">
        <v>0</v>
      </c>
      <c r="JX61" s="603">
        <v>415726</v>
      </c>
      <c r="JY61" s="603">
        <v>0</v>
      </c>
      <c r="JZ61" s="603">
        <v>556213</v>
      </c>
      <c r="KA61" s="603">
        <v>0</v>
      </c>
      <c r="KB61" s="603">
        <v>0</v>
      </c>
      <c r="KC61" s="603">
        <v>1241.1300000000001</v>
      </c>
      <c r="KD61" s="603">
        <v>6116040</v>
      </c>
      <c r="KE61" s="603">
        <v>966.96</v>
      </c>
      <c r="KF61" s="603">
        <v>78986.48</v>
      </c>
      <c r="KG61" s="603">
        <v>247082.99</v>
      </c>
      <c r="KH61" s="603">
        <v>346837</v>
      </c>
      <c r="KI61" s="603">
        <v>1867193.2</v>
      </c>
      <c r="KJ61" s="603">
        <v>28731483.84</v>
      </c>
      <c r="KK61" s="603">
        <v>6218014.1100000003</v>
      </c>
      <c r="KL61" s="603">
        <v>2410291.17</v>
      </c>
      <c r="KM61" s="603">
        <v>0</v>
      </c>
      <c r="KN61" s="603">
        <v>196476.17</v>
      </c>
      <c r="KO61" s="603">
        <v>157972.35999999999</v>
      </c>
      <c r="KP61" s="603">
        <v>221820</v>
      </c>
      <c r="KQ61" s="603">
        <v>132080</v>
      </c>
      <c r="KR61" s="603">
        <v>0</v>
      </c>
      <c r="KS61" s="603">
        <v>17014086.030000001</v>
      </c>
      <c r="KT61" s="603">
        <v>790869.89</v>
      </c>
      <c r="KU61" s="603">
        <v>64672.63</v>
      </c>
      <c r="KV61" s="603">
        <v>1776490.94</v>
      </c>
      <c r="KW61" s="603">
        <v>37630</v>
      </c>
      <c r="KX61" s="603">
        <v>346843.07</v>
      </c>
      <c r="KY61" s="603">
        <v>0</v>
      </c>
      <c r="KZ61" s="603">
        <v>733766.3</v>
      </c>
      <c r="LA61" s="603">
        <v>52848862.530000001</v>
      </c>
      <c r="LB61" s="603">
        <v>0</v>
      </c>
      <c r="LC61" s="603">
        <v>424506.32999999996</v>
      </c>
      <c r="LD61" s="603">
        <v>4085675.6799999997</v>
      </c>
      <c r="LE61" s="603">
        <v>64559982.959999993</v>
      </c>
      <c r="LF61" s="603">
        <v>0</v>
      </c>
      <c r="LG61" s="603">
        <v>2017942.74</v>
      </c>
      <c r="LH61" s="603">
        <v>152407.18</v>
      </c>
      <c r="LI61" s="603">
        <v>36019997.640000001</v>
      </c>
      <c r="LJ61" s="603">
        <v>46119145.07</v>
      </c>
      <c r="LK61" s="603">
        <v>35627759.479999997</v>
      </c>
      <c r="LL61" s="603">
        <v>253123.65</v>
      </c>
      <c r="LM61" s="603">
        <v>211300</v>
      </c>
      <c r="LN61" s="603">
        <v>1464383</v>
      </c>
      <c r="LO61" s="603">
        <v>0</v>
      </c>
      <c r="LP61" s="603">
        <v>43583579.969999999</v>
      </c>
      <c r="LQ61" s="603">
        <v>6580.82</v>
      </c>
      <c r="LR61" s="603">
        <v>0</v>
      </c>
      <c r="LS61" s="603">
        <v>85000</v>
      </c>
      <c r="LT61" s="603">
        <v>33321922.420000002</v>
      </c>
      <c r="LU61" s="603">
        <v>0</v>
      </c>
      <c r="LV61" s="603">
        <v>496652.31</v>
      </c>
      <c r="LW61" s="603">
        <v>16324888.060000001</v>
      </c>
      <c r="LX61" s="603">
        <v>82894560.049999997</v>
      </c>
      <c r="LY61" s="603">
        <v>20375754.070000004</v>
      </c>
      <c r="LZ61" s="603">
        <v>87530.51</v>
      </c>
      <c r="MA61" s="603">
        <v>0</v>
      </c>
      <c r="MB61" s="603">
        <v>3689922.64</v>
      </c>
      <c r="MC61" s="603">
        <v>1845112.53</v>
      </c>
      <c r="MD61" s="603">
        <v>0</v>
      </c>
      <c r="ME61" s="603">
        <v>119747.65</v>
      </c>
      <c r="MF61" s="603">
        <v>513334</v>
      </c>
      <c r="MG61" s="603">
        <v>1826.13</v>
      </c>
      <c r="MH61" s="603">
        <v>113210.01</v>
      </c>
      <c r="MI61" s="603">
        <v>189861758.03</v>
      </c>
      <c r="MJ61" s="603">
        <v>977660</v>
      </c>
      <c r="MK61" s="603">
        <v>0</v>
      </c>
      <c r="ML61" s="603">
        <v>1468465.47</v>
      </c>
      <c r="MM61" s="603">
        <v>90190</v>
      </c>
      <c r="MN61" s="603">
        <v>1943099.12</v>
      </c>
      <c r="MO61" s="603">
        <v>0</v>
      </c>
      <c r="MP61" s="603">
        <v>280633.69</v>
      </c>
      <c r="MQ61" s="603">
        <v>2513432.4400000004</v>
      </c>
      <c r="MR61" s="603">
        <v>365987</v>
      </c>
      <c r="MS61" s="603">
        <v>746554.13</v>
      </c>
      <c r="MT61" s="603">
        <v>1164786.52</v>
      </c>
      <c r="MU61" s="603">
        <v>72106037.709999993</v>
      </c>
      <c r="MV61" s="603">
        <v>0</v>
      </c>
      <c r="MW61" s="603">
        <v>31300</v>
      </c>
      <c r="MX61" s="603">
        <v>0</v>
      </c>
      <c r="MY61" s="603">
        <v>1631400.85</v>
      </c>
      <c r="MZ61" s="603">
        <v>196295.91</v>
      </c>
      <c r="NA61" s="603">
        <v>1296861.0699999998</v>
      </c>
      <c r="NB61" s="603">
        <v>372664.99</v>
      </c>
      <c r="NC61" s="603">
        <v>539337.49</v>
      </c>
      <c r="ND61" s="603">
        <v>0</v>
      </c>
      <c r="NE61" s="603">
        <v>520636.02</v>
      </c>
      <c r="NF61" s="603">
        <v>124059272.26000001</v>
      </c>
      <c r="NG61" s="603">
        <v>5753000</v>
      </c>
      <c r="NH61" s="603">
        <v>445969.93</v>
      </c>
      <c r="NI61" s="603">
        <v>17331398.489999998</v>
      </c>
      <c r="NJ61" s="603">
        <v>356664.65</v>
      </c>
      <c r="NK61" s="603">
        <v>3672360.02</v>
      </c>
      <c r="NL61" s="603">
        <v>36805146.259999998</v>
      </c>
      <c r="NM61" s="603">
        <v>15820776.620000001</v>
      </c>
      <c r="NN61" s="603">
        <v>0</v>
      </c>
      <c r="NO61" s="603">
        <v>0</v>
      </c>
      <c r="NP61" s="603">
        <v>128730</v>
      </c>
      <c r="NQ61" s="603">
        <v>2537146.4300000002</v>
      </c>
      <c r="NR61" s="603">
        <v>16684838.650000002</v>
      </c>
      <c r="NS61" s="603">
        <v>468030.24</v>
      </c>
      <c r="NT61" s="603">
        <v>1097596.8500000001</v>
      </c>
      <c r="NU61" s="603">
        <v>83897.15</v>
      </c>
      <c r="NV61" s="603">
        <v>529506.42000000004</v>
      </c>
      <c r="NW61" s="603">
        <v>130236.32</v>
      </c>
      <c r="NX61" s="603">
        <v>0</v>
      </c>
      <c r="NY61" s="603">
        <v>16859977.600000001</v>
      </c>
      <c r="NZ61" s="603">
        <v>7605453.6500000004</v>
      </c>
      <c r="OA61" s="603">
        <v>1932410</v>
      </c>
      <c r="OB61" s="603">
        <v>511400</v>
      </c>
      <c r="OC61" s="603">
        <v>198998.6</v>
      </c>
      <c r="OD61" s="603">
        <v>1669672.4</v>
      </c>
      <c r="OE61" s="603">
        <v>0</v>
      </c>
      <c r="OF61" s="603">
        <v>0</v>
      </c>
      <c r="OG61" s="603">
        <v>1222841.19</v>
      </c>
      <c r="OH61" s="603">
        <v>1948056.01</v>
      </c>
      <c r="OI61" s="603">
        <v>727240.57000000007</v>
      </c>
      <c r="OJ61" s="603">
        <v>3202755.85</v>
      </c>
      <c r="OK61" s="603">
        <v>253877.63</v>
      </c>
      <c r="OL61" s="603">
        <v>8714900</v>
      </c>
      <c r="OM61" s="603">
        <v>100000</v>
      </c>
      <c r="ON61" s="603">
        <v>0</v>
      </c>
      <c r="OO61" s="603">
        <v>1056982.0799999998</v>
      </c>
      <c r="OP61" s="603">
        <v>0</v>
      </c>
      <c r="OQ61" s="603">
        <v>2644255.75</v>
      </c>
      <c r="OR61" s="603">
        <v>7159849.1100000003</v>
      </c>
      <c r="OS61" s="603">
        <v>1666351.44</v>
      </c>
      <c r="OT61" s="603">
        <v>1556449.2199999997</v>
      </c>
      <c r="OU61" s="603">
        <v>1450198.27</v>
      </c>
      <c r="OV61" s="603">
        <v>3161027.82</v>
      </c>
      <c r="OW61" s="603">
        <v>501687.68</v>
      </c>
      <c r="OX61" s="603">
        <v>539890.94000000006</v>
      </c>
      <c r="OY61" s="603">
        <v>43035.59</v>
      </c>
      <c r="OZ61" s="603">
        <v>16834573.350000001</v>
      </c>
      <c r="PA61" s="603">
        <v>198000</v>
      </c>
      <c r="PB61" s="603">
        <v>175565</v>
      </c>
      <c r="PC61" s="603">
        <v>12816091.710000001</v>
      </c>
      <c r="PD61" s="603">
        <v>29203283.200000003</v>
      </c>
      <c r="PE61" s="603">
        <v>0</v>
      </c>
      <c r="PF61" s="603">
        <v>0</v>
      </c>
      <c r="PG61" s="603">
        <v>21.26</v>
      </c>
      <c r="PH61" s="603">
        <v>843621.09</v>
      </c>
      <c r="PI61" s="603">
        <v>990756.36</v>
      </c>
      <c r="PJ61" s="603">
        <v>59663.64</v>
      </c>
      <c r="PK61" s="603">
        <v>11400</v>
      </c>
      <c r="PL61" s="603">
        <v>106626.6</v>
      </c>
      <c r="PM61" s="603">
        <v>0</v>
      </c>
      <c r="PN61" s="603">
        <v>7763507.3399999999</v>
      </c>
      <c r="PO61" s="603">
        <v>17427065.620000001</v>
      </c>
      <c r="PP61" s="603">
        <v>126721.2</v>
      </c>
      <c r="PQ61" s="603">
        <v>13085897.73</v>
      </c>
      <c r="PR61" s="603">
        <v>573469.80000000005</v>
      </c>
      <c r="PS61" s="603">
        <v>1010677.66</v>
      </c>
      <c r="PT61" s="603">
        <v>0</v>
      </c>
      <c r="PU61" s="603">
        <v>300000</v>
      </c>
      <c r="PV61" s="603">
        <v>27503285.379999999</v>
      </c>
      <c r="PW61" s="603">
        <v>386359.68</v>
      </c>
      <c r="PX61" s="603">
        <v>0</v>
      </c>
      <c r="PY61" s="603">
        <v>0</v>
      </c>
      <c r="PZ61" s="603">
        <v>395146</v>
      </c>
      <c r="QA61" s="603">
        <v>0</v>
      </c>
      <c r="QB61" s="603">
        <v>692727</v>
      </c>
      <c r="QC61" s="603">
        <v>511886.99</v>
      </c>
      <c r="QD61" s="603">
        <v>561818.21</v>
      </c>
      <c r="QE61" s="603">
        <v>77302</v>
      </c>
      <c r="QF61" s="603">
        <v>758929.54999999993</v>
      </c>
      <c r="QG61" s="603">
        <v>4444168.41</v>
      </c>
      <c r="QH61" s="603">
        <v>0</v>
      </c>
      <c r="QI61" s="603">
        <v>788412.18</v>
      </c>
      <c r="QJ61" s="603">
        <v>0</v>
      </c>
      <c r="QK61" s="603">
        <v>0</v>
      </c>
      <c r="QL61" s="603">
        <v>537596.94999999995</v>
      </c>
      <c r="QM61" s="603">
        <v>0</v>
      </c>
      <c r="QN61" s="603">
        <v>0</v>
      </c>
      <c r="QO61" s="603">
        <v>0</v>
      </c>
      <c r="QP61" s="603">
        <v>1063137.3700000001</v>
      </c>
      <c r="QQ61" s="603">
        <v>54500</v>
      </c>
      <c r="QR61" s="603">
        <v>259661.83</v>
      </c>
      <c r="QS61" s="603">
        <v>28325.77</v>
      </c>
      <c r="QT61" s="603">
        <v>0</v>
      </c>
      <c r="QU61" s="603">
        <v>300845</v>
      </c>
      <c r="QV61" s="603">
        <v>30695771.750000004</v>
      </c>
      <c r="QW61" s="603">
        <v>201675</v>
      </c>
      <c r="QX61" s="603">
        <v>0</v>
      </c>
      <c r="QY61" s="603">
        <v>386742.4</v>
      </c>
      <c r="QZ61" s="603">
        <v>0</v>
      </c>
      <c r="RA61" s="603">
        <v>900226</v>
      </c>
      <c r="RB61" s="603">
        <v>3100</v>
      </c>
      <c r="RC61" s="603">
        <v>147715</v>
      </c>
      <c r="RD61" s="603">
        <v>0</v>
      </c>
      <c r="RE61" s="603">
        <v>175244</v>
      </c>
      <c r="RF61" s="603">
        <v>0</v>
      </c>
      <c r="RG61" s="603">
        <v>41472.300000000003</v>
      </c>
      <c r="RH61" s="603">
        <v>288678</v>
      </c>
      <c r="RI61" s="603">
        <v>64514716.549999997</v>
      </c>
      <c r="RJ61" s="603">
        <v>1748456.15</v>
      </c>
      <c r="RK61" s="603">
        <v>128018.36</v>
      </c>
      <c r="RL61" s="603">
        <v>3779168.1</v>
      </c>
      <c r="RM61" s="603">
        <v>530987</v>
      </c>
      <c r="RN61" s="603">
        <v>0</v>
      </c>
      <c r="RO61" s="603">
        <v>136396.94</v>
      </c>
      <c r="RP61" s="603">
        <v>222306.38</v>
      </c>
      <c r="RQ61" s="603">
        <v>125570</v>
      </c>
      <c r="RR61" s="603">
        <v>179400</v>
      </c>
      <c r="RS61" s="603">
        <v>656029</v>
      </c>
      <c r="RT61" s="603">
        <v>86865.61</v>
      </c>
      <c r="RU61" s="603">
        <v>33301</v>
      </c>
      <c r="RV61" s="603">
        <v>11049.78</v>
      </c>
      <c r="RW61" s="603">
        <v>0</v>
      </c>
      <c r="RX61" s="603">
        <v>82037</v>
      </c>
      <c r="RY61" s="603">
        <v>0</v>
      </c>
      <c r="RZ61" s="603">
        <v>20700</v>
      </c>
      <c r="SA61" s="603">
        <v>298.33999999999997</v>
      </c>
      <c r="SB61" s="603">
        <v>0</v>
      </c>
      <c r="SC61" s="603">
        <v>558207.69999999995</v>
      </c>
      <c r="SD61" s="603">
        <v>297370</v>
      </c>
      <c r="SE61" s="603">
        <v>477470.19</v>
      </c>
      <c r="SF61" s="603">
        <v>308500</v>
      </c>
      <c r="SG61" s="603">
        <v>253100</v>
      </c>
      <c r="SH61" s="603">
        <v>198745.49</v>
      </c>
      <c r="SI61" s="603">
        <v>1431033.78</v>
      </c>
      <c r="SJ61" s="603">
        <v>877730.52</v>
      </c>
      <c r="SK61" s="603">
        <v>466601.27</v>
      </c>
      <c r="SL61" s="603">
        <v>521908.33999999997</v>
      </c>
      <c r="SM61" s="603">
        <v>7302132.9800000004</v>
      </c>
      <c r="SN61" s="603">
        <v>5600</v>
      </c>
      <c r="SO61" s="603">
        <v>6970657.6900000004</v>
      </c>
      <c r="SP61" s="603">
        <v>1077542.8799999999</v>
      </c>
      <c r="SQ61" s="603">
        <v>1552206.33</v>
      </c>
      <c r="SR61" s="603">
        <v>1321434.8899999999</v>
      </c>
      <c r="SS61" s="603">
        <v>2148399.8199999998</v>
      </c>
      <c r="ST61" s="603">
        <v>914249.44</v>
      </c>
      <c r="SU61" s="603">
        <v>2518751.2000000002</v>
      </c>
      <c r="SV61" s="603">
        <v>631081.55000000005</v>
      </c>
      <c r="SW61" s="603">
        <v>16791959.18</v>
      </c>
      <c r="SX61" s="603">
        <v>1328250.18</v>
      </c>
      <c r="SY61" s="603">
        <v>218100</v>
      </c>
      <c r="SZ61" s="603">
        <v>2495767.0299999998</v>
      </c>
      <c r="TA61" s="603">
        <v>1064626.1299999999</v>
      </c>
      <c r="TB61" s="603">
        <v>1733177.62</v>
      </c>
      <c r="TC61" s="603">
        <v>390622.13</v>
      </c>
      <c r="TD61" s="603">
        <v>330815</v>
      </c>
      <c r="TE61" s="603">
        <v>677915.9</v>
      </c>
      <c r="TF61" s="603">
        <v>1005003.06</v>
      </c>
      <c r="TG61" s="603">
        <v>160065</v>
      </c>
      <c r="TH61" s="603">
        <v>3124329.61</v>
      </c>
      <c r="TI61" s="603">
        <v>588641.61</v>
      </c>
      <c r="TJ61" s="603">
        <v>660976.01</v>
      </c>
      <c r="TK61" s="603">
        <v>2490573.63</v>
      </c>
      <c r="TL61" s="603">
        <v>120517.08</v>
      </c>
      <c r="TM61" s="603">
        <v>409800</v>
      </c>
      <c r="TN61" s="603">
        <v>149930</v>
      </c>
      <c r="TO61" s="603">
        <v>304379.34999999998</v>
      </c>
      <c r="TP61" s="603">
        <v>88591</v>
      </c>
      <c r="TQ61" s="603">
        <v>382541.47</v>
      </c>
      <c r="TR61" s="603">
        <v>4693960.09</v>
      </c>
      <c r="TS61" s="603">
        <v>60446.09</v>
      </c>
      <c r="TT61" s="603">
        <v>238603.77</v>
      </c>
      <c r="TU61" s="603">
        <v>347921.98</v>
      </c>
      <c r="TV61" s="603">
        <v>1633969.39</v>
      </c>
      <c r="TW61" s="603">
        <v>206850</v>
      </c>
      <c r="TX61" s="603">
        <v>412998.05</v>
      </c>
      <c r="TY61" s="603">
        <v>393865</v>
      </c>
      <c r="TZ61" s="603">
        <v>156550</v>
      </c>
      <c r="UA61" s="603">
        <v>1792035.11</v>
      </c>
      <c r="UB61" s="603">
        <v>1143028.74</v>
      </c>
      <c r="UC61" s="603">
        <v>531000</v>
      </c>
      <c r="UD61" s="603">
        <v>2096059.43</v>
      </c>
      <c r="UE61" s="603">
        <v>898008.4</v>
      </c>
      <c r="UF61" s="603">
        <v>3075806.52</v>
      </c>
      <c r="UG61" s="603">
        <v>20787444.41</v>
      </c>
      <c r="UH61" s="603">
        <v>0</v>
      </c>
      <c r="UI61" s="603">
        <v>448600</v>
      </c>
      <c r="UJ61" s="603">
        <v>780081.1</v>
      </c>
      <c r="UK61" s="603">
        <v>331519.52</v>
      </c>
      <c r="UL61" s="603">
        <v>6743370.3499999996</v>
      </c>
      <c r="UM61" s="603">
        <v>1410508.3199999998</v>
      </c>
      <c r="UN61" s="603">
        <v>977270.91</v>
      </c>
      <c r="UO61" s="603">
        <v>2557723.2200000002</v>
      </c>
      <c r="UP61" s="603">
        <v>569138.53</v>
      </c>
      <c r="UQ61" s="603">
        <v>1641519.19</v>
      </c>
      <c r="UR61" s="603">
        <v>61123748.939999998</v>
      </c>
      <c r="US61" s="603">
        <v>511201.56</v>
      </c>
      <c r="UT61" s="603">
        <v>0</v>
      </c>
      <c r="UU61" s="603">
        <v>3317205.98</v>
      </c>
      <c r="UV61" s="603">
        <v>141673.69</v>
      </c>
      <c r="UW61" s="603">
        <v>167273.5</v>
      </c>
      <c r="UX61" s="603">
        <v>10801752.060000001</v>
      </c>
      <c r="UY61" s="603">
        <v>831174.07</v>
      </c>
      <c r="UZ61" s="603">
        <v>77233.399999999994</v>
      </c>
      <c r="VA61" s="603">
        <v>1296631.92</v>
      </c>
      <c r="VB61" s="603">
        <v>1785377.18</v>
      </c>
      <c r="VC61" s="603">
        <v>817294.01</v>
      </c>
      <c r="VD61" s="603">
        <v>2046615.05</v>
      </c>
      <c r="VE61" s="603">
        <v>1932898.03</v>
      </c>
      <c r="VF61" s="603">
        <v>344987.84</v>
      </c>
      <c r="VG61" s="603">
        <v>372710.89</v>
      </c>
      <c r="VH61" s="603">
        <v>1582598.73</v>
      </c>
      <c r="VI61" s="603">
        <v>2006305</v>
      </c>
      <c r="VJ61" s="603">
        <v>4882323.5199999996</v>
      </c>
      <c r="VK61" s="603">
        <v>829645.07</v>
      </c>
      <c r="VL61" s="603">
        <v>525347.97</v>
      </c>
      <c r="VM61" s="603">
        <v>942096</v>
      </c>
      <c r="VN61" s="603">
        <v>1644140.31</v>
      </c>
      <c r="VO61" s="603">
        <v>1154306.45</v>
      </c>
      <c r="VP61" s="603">
        <v>414380.63</v>
      </c>
      <c r="VQ61" s="603">
        <v>1700000</v>
      </c>
      <c r="VR61" s="603">
        <v>1548455</v>
      </c>
      <c r="VS61" s="603">
        <v>8540589.6600000001</v>
      </c>
      <c r="VT61" s="603">
        <v>5486517.0899999999</v>
      </c>
      <c r="VU61" s="603">
        <v>6289478.4899999993</v>
      </c>
      <c r="VV61" s="603">
        <v>5511770.6900000004</v>
      </c>
      <c r="VW61" s="603">
        <v>1426882.59</v>
      </c>
      <c r="VX61" s="603">
        <v>569068.9</v>
      </c>
      <c r="VY61" s="603">
        <v>74050</v>
      </c>
      <c r="VZ61" s="603">
        <v>1630412.86</v>
      </c>
      <c r="WA61" s="603">
        <v>74004.510000000009</v>
      </c>
      <c r="WB61" s="603">
        <v>5330330</v>
      </c>
      <c r="WC61" s="603">
        <v>1379621.11</v>
      </c>
      <c r="WD61" s="603">
        <v>1054364</v>
      </c>
      <c r="WE61" s="603">
        <v>2565400.9000000004</v>
      </c>
      <c r="WF61" s="603">
        <v>0</v>
      </c>
      <c r="WG61" s="603">
        <v>1.92</v>
      </c>
      <c r="WH61" s="603">
        <v>1143183.8999999999</v>
      </c>
      <c r="WI61" s="603">
        <v>19630189.07</v>
      </c>
      <c r="WJ61" s="603">
        <v>3418859.71</v>
      </c>
      <c r="WK61" s="603">
        <v>639073.55000000005</v>
      </c>
      <c r="WL61" s="603">
        <v>2643290.87</v>
      </c>
      <c r="WM61" s="603">
        <v>1660860.65</v>
      </c>
      <c r="WN61" s="603">
        <v>4139301.86</v>
      </c>
      <c r="WO61" s="603">
        <v>382149.65</v>
      </c>
      <c r="WP61" s="603">
        <v>3639832.86</v>
      </c>
      <c r="WQ61" s="603">
        <v>6778124.25</v>
      </c>
      <c r="WR61" s="603">
        <v>0</v>
      </c>
      <c r="WS61" s="603">
        <v>164210.19999999998</v>
      </c>
      <c r="WT61" s="603">
        <v>267608</v>
      </c>
      <c r="WU61" s="603">
        <v>5006241.74</v>
      </c>
      <c r="WV61" s="603">
        <v>7120016.3399999999</v>
      </c>
      <c r="WW61" s="603">
        <v>0</v>
      </c>
      <c r="WX61" s="603">
        <v>315241.21000000002</v>
      </c>
      <c r="WY61" s="603">
        <v>1662346.1</v>
      </c>
      <c r="WZ61" s="603">
        <v>2088281.9300000002</v>
      </c>
      <c r="XA61" s="603">
        <v>1041500</v>
      </c>
      <c r="XB61" s="603">
        <v>0</v>
      </c>
      <c r="XC61" s="603">
        <v>76800</v>
      </c>
      <c r="XD61" s="603">
        <v>1086962</v>
      </c>
      <c r="XE61" s="603">
        <v>1514800.24</v>
      </c>
      <c r="XF61" s="603">
        <v>1366303.33</v>
      </c>
      <c r="XG61" s="603">
        <v>0</v>
      </c>
      <c r="XH61" s="603">
        <v>0</v>
      </c>
      <c r="XI61" s="603">
        <v>82125</v>
      </c>
      <c r="XJ61" s="603">
        <v>42793346.539999999</v>
      </c>
      <c r="XK61" s="603">
        <v>485598.69</v>
      </c>
      <c r="XL61" s="603">
        <v>600304</v>
      </c>
      <c r="XM61" s="603">
        <v>4903483.68</v>
      </c>
      <c r="XN61" s="603">
        <v>622544.34</v>
      </c>
      <c r="XO61" s="603">
        <v>411289.53</v>
      </c>
      <c r="XP61" s="603">
        <v>977710.13</v>
      </c>
      <c r="XQ61" s="603">
        <v>928281.59999999998</v>
      </c>
      <c r="XR61" s="603">
        <v>441601</v>
      </c>
      <c r="XS61" s="603">
        <v>399013.04</v>
      </c>
      <c r="XT61" s="603">
        <v>3604168.03</v>
      </c>
      <c r="XU61" s="603">
        <v>989599.55</v>
      </c>
      <c r="XV61" s="603">
        <v>246872.86</v>
      </c>
      <c r="XW61" s="603">
        <v>570248</v>
      </c>
      <c r="XX61" s="603">
        <v>438850</v>
      </c>
      <c r="XY61" s="603">
        <v>504151</v>
      </c>
      <c r="XZ61" s="603">
        <v>720220.83</v>
      </c>
      <c r="YA61" s="603">
        <v>593903.43000000005</v>
      </c>
      <c r="YB61" s="603">
        <v>418209.34</v>
      </c>
      <c r="YC61" s="603">
        <v>490168.19</v>
      </c>
      <c r="YD61" s="603">
        <v>692462</v>
      </c>
      <c r="YE61" s="603">
        <v>984010.27</v>
      </c>
      <c r="YF61" s="603">
        <v>543639</v>
      </c>
      <c r="YG61" s="603">
        <v>13204565.280000001</v>
      </c>
      <c r="YH61" s="603">
        <v>49167.14</v>
      </c>
      <c r="YI61" s="603">
        <v>0</v>
      </c>
      <c r="YJ61" s="603">
        <v>526938.25</v>
      </c>
      <c r="YK61" s="603">
        <v>1195244.27</v>
      </c>
      <c r="YL61" s="603">
        <v>899385</v>
      </c>
      <c r="YM61" s="603">
        <v>47075</v>
      </c>
      <c r="YN61" s="603">
        <v>695446</v>
      </c>
      <c r="YO61" s="603">
        <v>889218</v>
      </c>
      <c r="YP61" s="603">
        <v>661880</v>
      </c>
      <c r="YQ61" s="603">
        <v>1728613</v>
      </c>
      <c r="YR61" s="603">
        <v>1371655</v>
      </c>
      <c r="YS61" s="603">
        <v>641700</v>
      </c>
      <c r="YT61" s="603">
        <v>423438</v>
      </c>
      <c r="YU61" s="603">
        <v>502077.35</v>
      </c>
      <c r="YV61" s="603">
        <v>249550</v>
      </c>
      <c r="YW61" s="603">
        <v>185360</v>
      </c>
      <c r="YX61" s="603">
        <v>13270995.1</v>
      </c>
      <c r="YY61" s="603">
        <v>1908437</v>
      </c>
      <c r="YZ61" s="603">
        <v>156700</v>
      </c>
      <c r="ZA61" s="603">
        <v>0</v>
      </c>
      <c r="ZB61" s="603">
        <v>1482135.79</v>
      </c>
      <c r="ZC61" s="603">
        <v>23374.35</v>
      </c>
      <c r="ZD61" s="603">
        <v>146274.04</v>
      </c>
      <c r="ZE61" s="603">
        <v>1126900.8700000001</v>
      </c>
      <c r="ZF61" s="603">
        <v>5208.55</v>
      </c>
      <c r="ZG61" s="603">
        <v>297982.81</v>
      </c>
      <c r="ZH61" s="603">
        <v>0</v>
      </c>
      <c r="ZI61" s="603">
        <v>746465.41</v>
      </c>
      <c r="ZJ61" s="603">
        <v>0</v>
      </c>
      <c r="ZK61" s="603">
        <v>1363795.02</v>
      </c>
      <c r="ZL61" s="603">
        <v>359.37</v>
      </c>
      <c r="ZM61" s="603">
        <v>1051415.46</v>
      </c>
      <c r="ZN61" s="603">
        <v>29878529.100000001</v>
      </c>
      <c r="ZO61" s="603">
        <v>3652571.7699999996</v>
      </c>
      <c r="ZP61" s="603">
        <v>2459067.41</v>
      </c>
      <c r="ZQ61" s="603">
        <v>1560899.44</v>
      </c>
      <c r="ZR61" s="603">
        <v>499349.3</v>
      </c>
      <c r="ZS61" s="603">
        <v>4435852.5999999996</v>
      </c>
      <c r="ZT61" s="603">
        <v>260115</v>
      </c>
      <c r="ZU61" s="603">
        <v>7791404.0800000001</v>
      </c>
      <c r="ZV61" s="603">
        <v>10849762.700000001</v>
      </c>
      <c r="ZW61" s="603">
        <v>6588904.5300000003</v>
      </c>
      <c r="ZX61" s="603">
        <v>880085.07</v>
      </c>
      <c r="ZY61" s="603">
        <v>4121986.18</v>
      </c>
      <c r="ZZ61" s="603">
        <v>1156367.05</v>
      </c>
      <c r="AAA61" s="603">
        <v>2802.05</v>
      </c>
      <c r="AAB61" s="603">
        <v>67452.58</v>
      </c>
      <c r="AAC61" s="603">
        <v>1600.32</v>
      </c>
      <c r="AAD61" s="603">
        <v>1377165.45</v>
      </c>
      <c r="AAE61" s="603">
        <v>312.66000000000003</v>
      </c>
      <c r="AAF61" s="603">
        <v>868317.12</v>
      </c>
      <c r="AAG61" s="603">
        <v>3874814.92</v>
      </c>
      <c r="AAH61" s="603">
        <v>607926.69999999995</v>
      </c>
      <c r="AAI61" s="603">
        <v>465304.99</v>
      </c>
      <c r="AAJ61" s="603">
        <v>4475173.4400000004</v>
      </c>
      <c r="AAK61" s="603">
        <v>117370.7</v>
      </c>
      <c r="AAL61" s="603">
        <v>1273387.3599999999</v>
      </c>
      <c r="AAM61" s="603">
        <v>204948</v>
      </c>
      <c r="AAN61" s="603">
        <v>255586.45</v>
      </c>
      <c r="AAO61" s="603">
        <v>4329056.33</v>
      </c>
      <c r="AAP61" s="603">
        <v>259776.56</v>
      </c>
      <c r="AAQ61" s="603">
        <v>196446546.25999999</v>
      </c>
      <c r="AAR61" s="603">
        <v>201980</v>
      </c>
      <c r="AAS61" s="603">
        <v>822401.25</v>
      </c>
      <c r="AAT61" s="603">
        <v>1355777</v>
      </c>
      <c r="AAU61" s="603">
        <v>91406.28</v>
      </c>
      <c r="AAV61" s="603">
        <v>770000</v>
      </c>
      <c r="AAW61" s="603">
        <v>334650</v>
      </c>
      <c r="AAX61" s="603">
        <v>276350</v>
      </c>
      <c r="AAY61" s="603">
        <v>2542352.19</v>
      </c>
      <c r="AAZ61" s="603">
        <v>165347</v>
      </c>
      <c r="ABA61" s="603">
        <v>2319002.81</v>
      </c>
      <c r="ABB61" s="603">
        <v>688958</v>
      </c>
      <c r="ABC61" s="603">
        <v>19700</v>
      </c>
      <c r="ABD61" s="603">
        <v>102326</v>
      </c>
      <c r="ABE61" s="603">
        <v>398620</v>
      </c>
      <c r="ABF61" s="603">
        <v>15000</v>
      </c>
      <c r="ABG61" s="603">
        <v>704384.59</v>
      </c>
      <c r="ABH61" s="603">
        <v>2031798</v>
      </c>
      <c r="ABI61" s="603">
        <v>422937.03</v>
      </c>
      <c r="ABJ61" s="603">
        <v>4509121.29</v>
      </c>
      <c r="ABK61" s="603">
        <v>20494213.109999999</v>
      </c>
      <c r="ABL61" s="603">
        <v>431454</v>
      </c>
      <c r="ABM61" s="603">
        <v>140536.15</v>
      </c>
      <c r="ABN61" s="603">
        <v>0</v>
      </c>
      <c r="ABO61" s="603">
        <v>546852.34</v>
      </c>
      <c r="ABP61" s="603">
        <v>15605</v>
      </c>
      <c r="ABQ61" s="603">
        <v>32413506.390000001</v>
      </c>
      <c r="ABR61" s="603">
        <v>8083690.8300000001</v>
      </c>
      <c r="ABS61" s="603">
        <v>139081.68</v>
      </c>
      <c r="ABT61" s="603">
        <v>0</v>
      </c>
      <c r="ABU61" s="603">
        <v>5459388.0100000007</v>
      </c>
      <c r="ABV61" s="603">
        <v>876176.68</v>
      </c>
      <c r="ABW61" s="603">
        <v>1213095.71</v>
      </c>
      <c r="ABX61" s="603">
        <v>1055261.57</v>
      </c>
      <c r="ABY61" s="603">
        <v>110412.56</v>
      </c>
      <c r="ABZ61" s="603">
        <v>23475308.82</v>
      </c>
      <c r="ACA61" s="603">
        <v>751250</v>
      </c>
      <c r="ACB61" s="603">
        <v>1626684</v>
      </c>
      <c r="ACC61" s="603">
        <v>0</v>
      </c>
      <c r="ACD61" s="603">
        <v>3928875.91</v>
      </c>
      <c r="ACE61" s="603">
        <v>5519033.5</v>
      </c>
      <c r="ACF61" s="603">
        <v>100133</v>
      </c>
      <c r="ACG61" s="603">
        <v>1088691.93</v>
      </c>
      <c r="ACH61" s="603">
        <v>203188</v>
      </c>
      <c r="ACI61" s="603">
        <v>408222.88</v>
      </c>
      <c r="ACJ61" s="603">
        <v>372840</v>
      </c>
      <c r="ACK61" s="603">
        <v>297742795.63999999</v>
      </c>
      <c r="ACL61" s="603">
        <v>254893.99</v>
      </c>
      <c r="ACM61" s="603">
        <v>324451</v>
      </c>
      <c r="ACN61" s="603">
        <v>0</v>
      </c>
      <c r="ACO61" s="603">
        <v>0</v>
      </c>
      <c r="ACP61" s="603">
        <v>0</v>
      </c>
      <c r="ACQ61" s="603">
        <v>489330.94</v>
      </c>
      <c r="ACR61" s="603">
        <v>3147788.87</v>
      </c>
      <c r="ACS61" s="603">
        <v>17593.96</v>
      </c>
      <c r="ACT61" s="603">
        <v>388948</v>
      </c>
      <c r="ACU61" s="603">
        <v>10000000</v>
      </c>
      <c r="ACV61" s="603">
        <v>0</v>
      </c>
      <c r="ACW61" s="603">
        <v>0</v>
      </c>
      <c r="ACX61" s="603">
        <v>888635</v>
      </c>
      <c r="ACY61" s="603">
        <v>10052470</v>
      </c>
      <c r="ACZ61" s="603">
        <v>698441.2</v>
      </c>
      <c r="ADA61" s="603">
        <v>0</v>
      </c>
      <c r="ADB61" s="603">
        <v>294630.15999999997</v>
      </c>
      <c r="ADC61" s="603">
        <v>58748.01</v>
      </c>
      <c r="ADD61" s="603">
        <v>0</v>
      </c>
      <c r="ADE61" s="603">
        <v>737712.2</v>
      </c>
      <c r="ADF61" s="603">
        <v>800000</v>
      </c>
      <c r="ADG61" s="603">
        <v>331878</v>
      </c>
      <c r="ADH61" s="603">
        <v>0</v>
      </c>
      <c r="ADI61" s="603">
        <v>1619497.86</v>
      </c>
      <c r="ADJ61" s="603">
        <v>2128579.5699999998</v>
      </c>
      <c r="ADK61" s="603">
        <v>295257.64</v>
      </c>
      <c r="ADL61" s="603">
        <v>0</v>
      </c>
      <c r="ADM61" s="603">
        <v>3028180.81</v>
      </c>
      <c r="ADN61" s="603">
        <v>1658348.96</v>
      </c>
      <c r="ADO61" s="603">
        <v>37731.82</v>
      </c>
      <c r="ADP61" s="603">
        <v>3090448.42</v>
      </c>
      <c r="ADQ61" s="603">
        <v>28658063.059999999</v>
      </c>
      <c r="ADR61" s="603">
        <v>1452122.06</v>
      </c>
      <c r="ADS61" s="603">
        <v>1863078.33</v>
      </c>
      <c r="ADT61" s="603">
        <v>0</v>
      </c>
      <c r="ADU61" s="603">
        <v>3748511.75</v>
      </c>
      <c r="ADV61" s="603">
        <v>0</v>
      </c>
      <c r="ADW61" s="603">
        <v>0</v>
      </c>
      <c r="ADX61" s="603">
        <v>0</v>
      </c>
      <c r="ADY61" s="603">
        <v>236709.79</v>
      </c>
      <c r="ADZ61" s="603">
        <v>313381.37</v>
      </c>
      <c r="AEA61" s="603">
        <v>90540386.930000007</v>
      </c>
      <c r="AEB61" s="603">
        <v>6708831.4900000002</v>
      </c>
      <c r="AEC61" s="603">
        <v>1982327.1400000001</v>
      </c>
      <c r="AED61" s="603">
        <v>2026219.61</v>
      </c>
      <c r="AEE61" s="603">
        <v>1831938.38</v>
      </c>
      <c r="AEF61" s="603">
        <v>0</v>
      </c>
      <c r="AEG61" s="603">
        <v>877264.69000000006</v>
      </c>
      <c r="AEH61" s="603">
        <v>0</v>
      </c>
      <c r="AEI61" s="603">
        <v>959749.9</v>
      </c>
      <c r="AEJ61" s="603">
        <v>0</v>
      </c>
      <c r="AEK61" s="603">
        <v>738853.12</v>
      </c>
      <c r="AEL61" s="603">
        <v>0</v>
      </c>
      <c r="AEM61" s="603">
        <v>578185.01</v>
      </c>
      <c r="AEN61" s="603">
        <v>13686</v>
      </c>
      <c r="AEO61" s="603">
        <v>1323055.6100000001</v>
      </c>
      <c r="AEP61" s="603">
        <v>0</v>
      </c>
      <c r="AEQ61" s="603">
        <v>9895885</v>
      </c>
      <c r="AER61" s="603">
        <v>730455</v>
      </c>
      <c r="AES61" s="603">
        <v>292308.78000000003</v>
      </c>
      <c r="AET61" s="603">
        <v>14748140.210000001</v>
      </c>
      <c r="AEU61" s="603">
        <v>64710144.82</v>
      </c>
      <c r="AEV61" s="603">
        <v>730665.26</v>
      </c>
      <c r="AEW61" s="603">
        <v>890783.89</v>
      </c>
      <c r="AEX61" s="603">
        <v>908623.01</v>
      </c>
      <c r="AEY61" s="603">
        <v>859637.81</v>
      </c>
      <c r="AEZ61" s="603">
        <v>3411765.54</v>
      </c>
      <c r="AFA61" s="603">
        <v>303435.03000000003</v>
      </c>
      <c r="AFB61" s="603">
        <v>605854.24</v>
      </c>
      <c r="AFC61" s="603">
        <v>331513.02</v>
      </c>
      <c r="AFD61" s="603">
        <v>75725</v>
      </c>
      <c r="AFE61" s="603">
        <v>22531546.030000001</v>
      </c>
      <c r="AFF61" s="603">
        <v>51221228.929999992</v>
      </c>
      <c r="AFG61" s="603">
        <v>1934302.05</v>
      </c>
      <c r="AFH61" s="603">
        <v>1118234.42</v>
      </c>
      <c r="AFI61" s="603">
        <v>468465</v>
      </c>
      <c r="AFJ61" s="603">
        <v>1004620</v>
      </c>
      <c r="AFK61" s="603">
        <v>593571.15</v>
      </c>
      <c r="AFL61" s="603">
        <v>604078.85</v>
      </c>
      <c r="AFM61" s="603">
        <v>293545</v>
      </c>
      <c r="AFN61" s="603">
        <v>133356</v>
      </c>
      <c r="AFO61" s="603">
        <v>1415203.72</v>
      </c>
      <c r="AFP61" s="603">
        <v>994849.11</v>
      </c>
      <c r="AFQ61" s="603">
        <v>3133784.96</v>
      </c>
      <c r="AFR61" s="603">
        <v>3479500.7499999995</v>
      </c>
      <c r="AFS61" s="603">
        <v>8400</v>
      </c>
      <c r="AFT61" s="603">
        <v>0</v>
      </c>
      <c r="AFU61" s="603">
        <v>79268</v>
      </c>
      <c r="AFV61" s="603">
        <v>0</v>
      </c>
      <c r="AFW61" s="603">
        <v>72615.09</v>
      </c>
      <c r="AFX61" s="603">
        <v>64950</v>
      </c>
      <c r="AFY61" s="603">
        <v>61330</v>
      </c>
      <c r="AFZ61" s="603">
        <v>108542.59</v>
      </c>
      <c r="AGA61" s="603">
        <v>0</v>
      </c>
      <c r="AGB61" s="603">
        <v>1206356</v>
      </c>
      <c r="AGC61" s="603">
        <v>4653</v>
      </c>
      <c r="AGD61" s="603">
        <v>881064.65</v>
      </c>
      <c r="AGE61" s="603">
        <v>254084</v>
      </c>
      <c r="AGF61" s="603">
        <v>897686.3</v>
      </c>
      <c r="AGG61" s="603">
        <v>172247.16</v>
      </c>
      <c r="AGH61" s="603">
        <v>99078.1</v>
      </c>
      <c r="AGI61" s="603">
        <v>259390.39</v>
      </c>
      <c r="AGJ61" s="603">
        <v>887887.96</v>
      </c>
      <c r="AGK61" s="603">
        <v>3470428.67</v>
      </c>
      <c r="AGL61" s="603">
        <v>263837.92</v>
      </c>
      <c r="AGM61" s="603">
        <v>56236.95</v>
      </c>
      <c r="AGN61" s="603">
        <v>35804.53</v>
      </c>
      <c r="AGO61" s="603">
        <v>37620825.320000008</v>
      </c>
      <c r="AGP61" s="603">
        <v>836241.05</v>
      </c>
      <c r="AGQ61" s="603">
        <v>2812903.88</v>
      </c>
      <c r="AGR61" s="603">
        <v>109379.9</v>
      </c>
      <c r="AGS61" s="603">
        <v>78788</v>
      </c>
      <c r="AGT61" s="603">
        <v>17432.64</v>
      </c>
      <c r="AGU61" s="603">
        <v>44645</v>
      </c>
      <c r="AGV61" s="603">
        <v>0</v>
      </c>
      <c r="AGW61" s="603">
        <v>9048248.9900000002</v>
      </c>
      <c r="AGX61" s="603">
        <v>7724351.4900000002</v>
      </c>
      <c r="AGY61" s="603">
        <v>2752909.9400000004</v>
      </c>
      <c r="AGZ61" s="603">
        <v>20232202.850000001</v>
      </c>
      <c r="AHA61" s="603">
        <v>984371.19</v>
      </c>
      <c r="AHB61" s="603">
        <v>485002</v>
      </c>
      <c r="AHC61" s="603">
        <v>500748.5</v>
      </c>
      <c r="AHD61" s="603">
        <v>2161282</v>
      </c>
      <c r="AHE61" s="603">
        <v>50117</v>
      </c>
      <c r="AHF61" s="603">
        <v>715735.6</v>
      </c>
      <c r="AHG61" s="603">
        <v>426.87</v>
      </c>
      <c r="AHH61" s="603">
        <v>1576888.8</v>
      </c>
      <c r="AHI61" s="603">
        <v>89870</v>
      </c>
      <c r="AHJ61" s="603">
        <v>279712.90999999997</v>
      </c>
      <c r="AHK61" s="603">
        <v>118388.35</v>
      </c>
      <c r="AHL61" s="603">
        <v>690685.29</v>
      </c>
      <c r="AHM61" s="603">
        <v>43875</v>
      </c>
      <c r="AHN61" s="603">
        <v>4913902.1400000006</v>
      </c>
      <c r="AHO61" s="603">
        <v>268232</v>
      </c>
      <c r="AHP61" s="603">
        <v>451556.08</v>
      </c>
      <c r="AHQ61" s="603">
        <v>273939</v>
      </c>
      <c r="AHR61" s="603">
        <v>186875</v>
      </c>
      <c r="AHS61" s="603">
        <v>19574.3</v>
      </c>
      <c r="AHT61" s="603">
        <v>279172.3</v>
      </c>
      <c r="AHU61" s="603">
        <v>0</v>
      </c>
      <c r="AHV61" s="603">
        <v>0</v>
      </c>
      <c r="AHW61" s="603">
        <f t="shared" si="78"/>
        <v>4077830407.8100047</v>
      </c>
    </row>
    <row r="62" spans="2:911" x14ac:dyDescent="0.6">
      <c r="B62" s="260" t="s">
        <v>6031</v>
      </c>
      <c r="C62" s="260" t="s">
        <v>6032</v>
      </c>
      <c r="D62" s="603">
        <v>0</v>
      </c>
      <c r="E62" s="603">
        <v>0</v>
      </c>
      <c r="F62" s="603">
        <v>0</v>
      </c>
      <c r="G62" s="603">
        <v>0</v>
      </c>
      <c r="H62" s="603">
        <v>0</v>
      </c>
      <c r="I62" s="603">
        <v>0</v>
      </c>
      <c r="J62" s="603">
        <v>0</v>
      </c>
      <c r="K62" s="603">
        <v>0</v>
      </c>
      <c r="L62" s="603">
        <v>0</v>
      </c>
      <c r="M62" s="603">
        <v>0</v>
      </c>
      <c r="N62" s="603">
        <v>0</v>
      </c>
      <c r="O62" s="603">
        <v>0</v>
      </c>
      <c r="P62" s="603">
        <v>0</v>
      </c>
      <c r="Q62" s="603">
        <v>0</v>
      </c>
      <c r="R62" s="603">
        <v>0</v>
      </c>
      <c r="S62" s="603">
        <v>0</v>
      </c>
      <c r="T62" s="603">
        <v>0</v>
      </c>
      <c r="U62" s="603">
        <v>0</v>
      </c>
      <c r="V62" s="603">
        <v>0</v>
      </c>
      <c r="W62" s="603">
        <v>0</v>
      </c>
      <c r="X62" s="603">
        <v>0</v>
      </c>
      <c r="Y62" s="603">
        <v>0</v>
      </c>
      <c r="Z62" s="603">
        <v>0</v>
      </c>
      <c r="AA62" s="603">
        <v>0</v>
      </c>
      <c r="AB62" s="603">
        <v>0</v>
      </c>
      <c r="AC62" s="603">
        <v>0</v>
      </c>
      <c r="AD62" s="603">
        <v>0</v>
      </c>
      <c r="AE62" s="603">
        <v>0</v>
      </c>
      <c r="AF62" s="603">
        <v>0</v>
      </c>
      <c r="AG62" s="603">
        <v>0</v>
      </c>
      <c r="AH62" s="603">
        <v>0</v>
      </c>
      <c r="AI62" s="603">
        <v>0</v>
      </c>
      <c r="AJ62" s="603">
        <v>0</v>
      </c>
      <c r="AK62" s="603">
        <v>0</v>
      </c>
      <c r="AL62" s="603">
        <v>0</v>
      </c>
      <c r="AM62" s="603">
        <v>0</v>
      </c>
      <c r="AN62" s="603">
        <v>0</v>
      </c>
      <c r="AO62" s="603">
        <v>0</v>
      </c>
      <c r="AP62" s="603">
        <v>0</v>
      </c>
      <c r="AQ62" s="603">
        <v>0</v>
      </c>
      <c r="AR62" s="603">
        <v>0</v>
      </c>
      <c r="AS62" s="603">
        <v>0</v>
      </c>
      <c r="AT62" s="603">
        <v>0</v>
      </c>
      <c r="AU62" s="603">
        <v>0</v>
      </c>
      <c r="AV62" s="603">
        <v>0</v>
      </c>
      <c r="AW62" s="603">
        <v>0</v>
      </c>
      <c r="AX62" s="603">
        <v>0</v>
      </c>
      <c r="AY62" s="603">
        <v>0</v>
      </c>
      <c r="AZ62" s="603">
        <v>0</v>
      </c>
      <c r="BA62" s="603">
        <v>0</v>
      </c>
      <c r="BB62" s="603">
        <v>0</v>
      </c>
      <c r="BC62" s="603">
        <v>0</v>
      </c>
      <c r="BD62" s="603">
        <v>0</v>
      </c>
      <c r="BE62" s="603">
        <v>0</v>
      </c>
      <c r="BF62" s="603">
        <v>0</v>
      </c>
      <c r="BG62" s="603">
        <v>0</v>
      </c>
      <c r="BH62" s="603">
        <v>0</v>
      </c>
      <c r="BI62" s="603">
        <v>0</v>
      </c>
      <c r="BJ62" s="603">
        <v>0</v>
      </c>
      <c r="BK62" s="603">
        <v>0</v>
      </c>
      <c r="BL62" s="603">
        <v>0</v>
      </c>
      <c r="BM62" s="603">
        <v>0</v>
      </c>
      <c r="BN62" s="603">
        <v>0</v>
      </c>
      <c r="BO62" s="603">
        <v>0</v>
      </c>
      <c r="BP62" s="603">
        <v>0</v>
      </c>
      <c r="BQ62" s="603">
        <v>0</v>
      </c>
      <c r="BR62" s="603">
        <v>0</v>
      </c>
      <c r="BS62" s="603">
        <v>0</v>
      </c>
      <c r="BT62" s="603">
        <v>0</v>
      </c>
      <c r="BU62" s="603">
        <v>0</v>
      </c>
      <c r="BV62" s="603">
        <v>0</v>
      </c>
      <c r="BW62" s="603">
        <v>0</v>
      </c>
      <c r="BX62" s="603">
        <v>0</v>
      </c>
      <c r="BY62" s="603">
        <v>0</v>
      </c>
      <c r="BZ62" s="603">
        <v>0</v>
      </c>
      <c r="CA62" s="603">
        <v>0</v>
      </c>
      <c r="CB62" s="603">
        <v>0</v>
      </c>
      <c r="CC62" s="603">
        <v>0</v>
      </c>
      <c r="CD62" s="603">
        <v>0</v>
      </c>
      <c r="CE62" s="603">
        <v>0</v>
      </c>
      <c r="CF62" s="603">
        <v>0</v>
      </c>
      <c r="CG62" s="603">
        <v>0</v>
      </c>
      <c r="CH62" s="603">
        <v>0</v>
      </c>
      <c r="CI62" s="603">
        <v>0</v>
      </c>
      <c r="CJ62" s="603">
        <v>0</v>
      </c>
      <c r="CK62" s="603">
        <v>0</v>
      </c>
      <c r="CL62" s="603">
        <v>0</v>
      </c>
      <c r="CM62" s="603">
        <v>0</v>
      </c>
      <c r="CN62" s="603">
        <v>0</v>
      </c>
      <c r="CO62" s="603">
        <v>0</v>
      </c>
      <c r="CP62" s="603">
        <v>0</v>
      </c>
      <c r="CQ62" s="603">
        <v>0</v>
      </c>
      <c r="CR62" s="603">
        <v>0</v>
      </c>
      <c r="CS62" s="603">
        <v>0</v>
      </c>
      <c r="CT62" s="603">
        <v>0</v>
      </c>
      <c r="CU62" s="603">
        <v>0</v>
      </c>
      <c r="CV62" s="603">
        <v>0</v>
      </c>
      <c r="CW62" s="603">
        <v>0</v>
      </c>
      <c r="CX62" s="603">
        <v>0</v>
      </c>
      <c r="CY62" s="603">
        <v>0</v>
      </c>
      <c r="CZ62" s="603">
        <v>0</v>
      </c>
      <c r="DA62" s="603">
        <v>0</v>
      </c>
      <c r="DB62" s="603">
        <v>0</v>
      </c>
      <c r="DC62" s="603">
        <v>0</v>
      </c>
      <c r="DD62" s="603">
        <v>309819.01</v>
      </c>
      <c r="DE62" s="603">
        <v>0</v>
      </c>
      <c r="DF62" s="603">
        <v>0</v>
      </c>
      <c r="DG62" s="603">
        <v>0</v>
      </c>
      <c r="DH62" s="603">
        <v>0</v>
      </c>
      <c r="DI62" s="603">
        <v>0</v>
      </c>
      <c r="DJ62" s="603">
        <v>0</v>
      </c>
      <c r="DK62" s="603">
        <v>0</v>
      </c>
      <c r="DL62" s="603">
        <v>146154687.77000001</v>
      </c>
      <c r="DM62" s="603">
        <v>0</v>
      </c>
      <c r="DN62" s="603">
        <v>0</v>
      </c>
      <c r="DO62" s="603">
        <v>0</v>
      </c>
      <c r="DP62" s="603">
        <v>0</v>
      </c>
      <c r="DQ62" s="603">
        <v>0</v>
      </c>
      <c r="DR62" s="603">
        <v>0</v>
      </c>
      <c r="DS62" s="603">
        <v>0</v>
      </c>
      <c r="DT62" s="603">
        <v>0</v>
      </c>
      <c r="DU62" s="603">
        <v>0</v>
      </c>
      <c r="DV62" s="603">
        <v>0</v>
      </c>
      <c r="DW62" s="603">
        <v>0</v>
      </c>
      <c r="DX62" s="603">
        <v>0</v>
      </c>
      <c r="DY62" s="603">
        <v>0</v>
      </c>
      <c r="DZ62" s="603">
        <v>0</v>
      </c>
      <c r="EA62" s="603">
        <v>0</v>
      </c>
      <c r="EB62" s="603">
        <v>0</v>
      </c>
      <c r="EC62" s="603">
        <v>0</v>
      </c>
      <c r="ED62" s="603">
        <v>0</v>
      </c>
      <c r="EE62" s="603">
        <v>0</v>
      </c>
      <c r="EF62" s="603">
        <v>0</v>
      </c>
      <c r="EG62" s="603">
        <v>0</v>
      </c>
      <c r="EH62" s="603">
        <v>0</v>
      </c>
      <c r="EI62" s="603">
        <v>0</v>
      </c>
      <c r="EJ62" s="603">
        <v>0</v>
      </c>
      <c r="EK62" s="603">
        <v>0</v>
      </c>
      <c r="EL62" s="603">
        <v>0</v>
      </c>
      <c r="EM62" s="603">
        <v>0</v>
      </c>
      <c r="EN62" s="603">
        <v>0</v>
      </c>
      <c r="EO62" s="603">
        <v>0</v>
      </c>
      <c r="EP62" s="603">
        <v>0</v>
      </c>
      <c r="EQ62" s="603">
        <v>0</v>
      </c>
      <c r="ER62" s="603">
        <v>0</v>
      </c>
      <c r="ES62" s="603">
        <v>0</v>
      </c>
      <c r="ET62" s="603">
        <v>0</v>
      </c>
      <c r="EU62" s="603">
        <v>0</v>
      </c>
      <c r="EV62" s="603">
        <v>0</v>
      </c>
      <c r="EW62" s="603">
        <v>0</v>
      </c>
      <c r="EX62" s="603">
        <v>0</v>
      </c>
      <c r="EY62" s="603">
        <v>0</v>
      </c>
      <c r="EZ62" s="603">
        <v>0</v>
      </c>
      <c r="FA62" s="603">
        <v>0</v>
      </c>
      <c r="FB62" s="603">
        <v>0</v>
      </c>
      <c r="FC62" s="603">
        <v>0</v>
      </c>
      <c r="FD62" s="603">
        <v>0</v>
      </c>
      <c r="FE62" s="603">
        <v>0</v>
      </c>
      <c r="FF62" s="603">
        <v>0</v>
      </c>
      <c r="FG62" s="603">
        <v>0</v>
      </c>
      <c r="FH62" s="603">
        <v>0</v>
      </c>
      <c r="FI62" s="603">
        <v>0</v>
      </c>
      <c r="FJ62" s="603">
        <v>0</v>
      </c>
      <c r="FK62" s="603">
        <v>0</v>
      </c>
      <c r="FL62" s="603">
        <v>0</v>
      </c>
      <c r="FM62" s="603">
        <v>0</v>
      </c>
      <c r="FN62" s="603">
        <v>0</v>
      </c>
      <c r="FO62" s="603">
        <v>0</v>
      </c>
      <c r="FP62" s="603">
        <v>0</v>
      </c>
      <c r="FQ62" s="603">
        <v>0</v>
      </c>
      <c r="FR62" s="603">
        <v>0</v>
      </c>
      <c r="FS62" s="603">
        <v>0</v>
      </c>
      <c r="FT62" s="603">
        <v>0</v>
      </c>
      <c r="FU62" s="603">
        <v>0</v>
      </c>
      <c r="FV62" s="603">
        <v>0</v>
      </c>
      <c r="FW62" s="603">
        <v>0</v>
      </c>
      <c r="FX62" s="603">
        <v>0</v>
      </c>
      <c r="FY62" s="603">
        <v>0</v>
      </c>
      <c r="FZ62" s="603">
        <v>0</v>
      </c>
      <c r="GA62" s="603">
        <v>0</v>
      </c>
      <c r="GB62" s="603">
        <v>0</v>
      </c>
      <c r="GC62" s="603">
        <v>0</v>
      </c>
      <c r="GD62" s="603">
        <v>0</v>
      </c>
      <c r="GE62" s="603">
        <v>0</v>
      </c>
      <c r="GF62" s="603">
        <v>0</v>
      </c>
      <c r="GG62" s="603">
        <v>0</v>
      </c>
      <c r="GH62" s="603">
        <v>0</v>
      </c>
      <c r="GI62" s="603">
        <v>0</v>
      </c>
      <c r="GJ62" s="603">
        <v>0</v>
      </c>
      <c r="GK62" s="603">
        <v>0</v>
      </c>
      <c r="GL62" s="603">
        <v>0</v>
      </c>
      <c r="GM62" s="603">
        <v>0</v>
      </c>
      <c r="GN62" s="603">
        <v>0</v>
      </c>
      <c r="GO62" s="603">
        <v>0</v>
      </c>
      <c r="GP62" s="603">
        <v>0</v>
      </c>
      <c r="GQ62" s="603">
        <v>0</v>
      </c>
      <c r="GR62" s="603">
        <v>0</v>
      </c>
      <c r="GS62" s="603">
        <v>0</v>
      </c>
      <c r="GT62" s="603">
        <v>0</v>
      </c>
      <c r="GU62" s="603">
        <v>0</v>
      </c>
      <c r="GV62" s="603">
        <v>0</v>
      </c>
      <c r="GW62" s="603">
        <v>0</v>
      </c>
      <c r="GX62" s="603">
        <v>0</v>
      </c>
      <c r="GY62" s="603">
        <v>0</v>
      </c>
      <c r="GZ62" s="603">
        <v>16078.6</v>
      </c>
      <c r="HA62" s="603">
        <v>0</v>
      </c>
      <c r="HB62" s="603">
        <v>0</v>
      </c>
      <c r="HC62" s="603">
        <v>0</v>
      </c>
      <c r="HD62" s="603">
        <v>0</v>
      </c>
      <c r="HE62" s="603">
        <v>0</v>
      </c>
      <c r="HF62" s="603">
        <v>0</v>
      </c>
      <c r="HG62" s="603">
        <v>0</v>
      </c>
      <c r="HH62" s="603">
        <v>0</v>
      </c>
      <c r="HI62" s="603">
        <v>0</v>
      </c>
      <c r="HJ62" s="603">
        <v>0</v>
      </c>
      <c r="HK62" s="603">
        <v>0</v>
      </c>
      <c r="HL62" s="603">
        <v>3502965.0200000005</v>
      </c>
      <c r="HM62" s="603">
        <v>0</v>
      </c>
      <c r="HN62" s="603">
        <v>0</v>
      </c>
      <c r="HO62" s="603">
        <v>0</v>
      </c>
      <c r="HP62" s="603">
        <v>0</v>
      </c>
      <c r="HQ62" s="603">
        <v>0</v>
      </c>
      <c r="HR62" s="603">
        <v>0</v>
      </c>
      <c r="HS62" s="603">
        <v>0</v>
      </c>
      <c r="HT62" s="603">
        <v>0</v>
      </c>
      <c r="HU62" s="603">
        <v>0</v>
      </c>
      <c r="HV62" s="603">
        <v>0</v>
      </c>
      <c r="HW62" s="603">
        <v>0</v>
      </c>
      <c r="HX62" s="603">
        <v>0</v>
      </c>
      <c r="HY62" s="603">
        <v>0</v>
      </c>
      <c r="HZ62" s="603">
        <v>0</v>
      </c>
      <c r="IA62" s="603">
        <v>0</v>
      </c>
      <c r="IB62" s="603">
        <v>0</v>
      </c>
      <c r="IC62" s="603">
        <v>0</v>
      </c>
      <c r="ID62" s="603">
        <v>0</v>
      </c>
      <c r="IE62" s="603">
        <v>0</v>
      </c>
      <c r="IF62" s="603">
        <v>0</v>
      </c>
      <c r="IG62" s="603">
        <v>0</v>
      </c>
      <c r="IH62" s="603">
        <v>0</v>
      </c>
      <c r="II62" s="603">
        <v>0</v>
      </c>
      <c r="IJ62" s="603">
        <v>0</v>
      </c>
      <c r="IK62" s="603">
        <v>0</v>
      </c>
      <c r="IL62" s="603">
        <v>0</v>
      </c>
      <c r="IM62" s="603">
        <v>0</v>
      </c>
      <c r="IN62" s="603">
        <v>0</v>
      </c>
      <c r="IO62" s="603">
        <v>0</v>
      </c>
      <c r="IP62" s="603">
        <v>0</v>
      </c>
      <c r="IQ62" s="603">
        <v>0</v>
      </c>
      <c r="IR62" s="603">
        <v>0</v>
      </c>
      <c r="IS62" s="603">
        <v>0</v>
      </c>
      <c r="IT62" s="603">
        <v>0</v>
      </c>
      <c r="IU62" s="603">
        <v>0</v>
      </c>
      <c r="IV62" s="603">
        <v>0</v>
      </c>
      <c r="IW62" s="603">
        <v>0</v>
      </c>
      <c r="IX62" s="603">
        <v>0</v>
      </c>
      <c r="IY62" s="603">
        <v>0</v>
      </c>
      <c r="IZ62" s="603">
        <v>0</v>
      </c>
      <c r="JA62" s="603">
        <v>0</v>
      </c>
      <c r="JB62" s="603">
        <v>0</v>
      </c>
      <c r="JC62" s="603">
        <v>0</v>
      </c>
      <c r="JD62" s="603">
        <v>0</v>
      </c>
      <c r="JE62" s="603">
        <v>0</v>
      </c>
      <c r="JF62" s="603">
        <v>0</v>
      </c>
      <c r="JG62" s="603">
        <v>0</v>
      </c>
      <c r="JH62" s="603">
        <v>25717.27</v>
      </c>
      <c r="JI62" s="603">
        <v>0</v>
      </c>
      <c r="JJ62" s="603">
        <v>0</v>
      </c>
      <c r="JK62" s="603">
        <v>0</v>
      </c>
      <c r="JL62" s="603">
        <v>0</v>
      </c>
      <c r="JM62" s="603">
        <v>0</v>
      </c>
      <c r="JN62" s="603">
        <v>0</v>
      </c>
      <c r="JO62" s="603">
        <v>0</v>
      </c>
      <c r="JP62" s="603">
        <v>31609199.57</v>
      </c>
      <c r="JQ62" s="603">
        <v>0</v>
      </c>
      <c r="JR62" s="603">
        <v>0</v>
      </c>
      <c r="JS62" s="603">
        <v>0</v>
      </c>
      <c r="JT62" s="603">
        <v>0</v>
      </c>
      <c r="JU62" s="603">
        <v>0</v>
      </c>
      <c r="JV62" s="603">
        <v>0</v>
      </c>
      <c r="JW62" s="603">
        <v>0</v>
      </c>
      <c r="JX62" s="603">
        <v>0</v>
      </c>
      <c r="JY62" s="603">
        <v>0</v>
      </c>
      <c r="JZ62" s="603">
        <v>0</v>
      </c>
      <c r="KA62" s="603">
        <v>0</v>
      </c>
      <c r="KB62" s="603">
        <v>0</v>
      </c>
      <c r="KC62" s="603">
        <v>0</v>
      </c>
      <c r="KD62" s="603">
        <v>0</v>
      </c>
      <c r="KE62" s="603">
        <v>0</v>
      </c>
      <c r="KF62" s="603">
        <v>0</v>
      </c>
      <c r="KG62" s="603">
        <v>0</v>
      </c>
      <c r="KH62" s="603">
        <v>0</v>
      </c>
      <c r="KI62" s="603">
        <v>0</v>
      </c>
      <c r="KJ62" s="603">
        <v>0</v>
      </c>
      <c r="KK62" s="603">
        <v>0</v>
      </c>
      <c r="KL62" s="603">
        <v>0</v>
      </c>
      <c r="KM62" s="603">
        <v>0</v>
      </c>
      <c r="KN62" s="603">
        <v>0</v>
      </c>
      <c r="KO62" s="603">
        <v>0</v>
      </c>
      <c r="KP62" s="603">
        <v>0</v>
      </c>
      <c r="KQ62" s="603">
        <v>0</v>
      </c>
      <c r="KR62" s="603">
        <v>0</v>
      </c>
      <c r="KS62" s="603">
        <v>1000000</v>
      </c>
      <c r="KT62" s="603">
        <v>0</v>
      </c>
      <c r="KU62" s="603">
        <v>0</v>
      </c>
      <c r="KV62" s="603">
        <v>0</v>
      </c>
      <c r="KW62" s="603">
        <v>0</v>
      </c>
      <c r="KX62" s="603">
        <v>0</v>
      </c>
      <c r="KY62" s="603">
        <v>117794.71</v>
      </c>
      <c r="KZ62" s="603">
        <v>0</v>
      </c>
      <c r="LA62" s="603">
        <v>5522906.4400000004</v>
      </c>
      <c r="LB62" s="603">
        <v>0</v>
      </c>
      <c r="LC62" s="603">
        <v>0</v>
      </c>
      <c r="LD62" s="603">
        <v>0</v>
      </c>
      <c r="LE62" s="603">
        <v>0</v>
      </c>
      <c r="LF62" s="603">
        <v>0</v>
      </c>
      <c r="LG62" s="603">
        <v>0</v>
      </c>
      <c r="LH62" s="603">
        <v>0</v>
      </c>
      <c r="LI62" s="603">
        <v>0</v>
      </c>
      <c r="LJ62" s="603">
        <v>483065.12</v>
      </c>
      <c r="LK62" s="603">
        <v>0</v>
      </c>
      <c r="LL62" s="603">
        <v>0</v>
      </c>
      <c r="LM62" s="603">
        <v>0</v>
      </c>
      <c r="LN62" s="603">
        <v>0</v>
      </c>
      <c r="LO62" s="603">
        <v>0</v>
      </c>
      <c r="LP62" s="603">
        <v>0</v>
      </c>
      <c r="LQ62" s="603">
        <v>0</v>
      </c>
      <c r="LR62" s="603">
        <v>0</v>
      </c>
      <c r="LS62" s="603">
        <v>0</v>
      </c>
      <c r="LT62" s="603">
        <v>0</v>
      </c>
      <c r="LU62" s="603">
        <v>0</v>
      </c>
      <c r="LV62" s="603">
        <v>0</v>
      </c>
      <c r="LW62" s="603">
        <v>0</v>
      </c>
      <c r="LX62" s="603">
        <v>0</v>
      </c>
      <c r="LY62" s="603">
        <v>0</v>
      </c>
      <c r="LZ62" s="603">
        <v>0</v>
      </c>
      <c r="MA62" s="603">
        <v>0</v>
      </c>
      <c r="MB62" s="603">
        <v>0</v>
      </c>
      <c r="MC62" s="603">
        <v>0</v>
      </c>
      <c r="MD62" s="603">
        <v>0</v>
      </c>
      <c r="ME62" s="603">
        <v>0</v>
      </c>
      <c r="MF62" s="603">
        <v>0</v>
      </c>
      <c r="MG62" s="603">
        <v>0</v>
      </c>
      <c r="MH62" s="603">
        <v>0</v>
      </c>
      <c r="MI62" s="603">
        <v>0</v>
      </c>
      <c r="MJ62" s="603">
        <v>0</v>
      </c>
      <c r="MK62" s="603">
        <v>0</v>
      </c>
      <c r="ML62" s="603">
        <v>0</v>
      </c>
      <c r="MM62" s="603">
        <v>0</v>
      </c>
      <c r="MN62" s="603">
        <v>0</v>
      </c>
      <c r="MO62" s="603">
        <v>0</v>
      </c>
      <c r="MP62" s="603">
        <v>0</v>
      </c>
      <c r="MQ62" s="603">
        <v>0</v>
      </c>
      <c r="MR62" s="603">
        <v>0</v>
      </c>
      <c r="MS62" s="603">
        <v>0</v>
      </c>
      <c r="MT62" s="603">
        <v>0</v>
      </c>
      <c r="MU62" s="603">
        <v>0</v>
      </c>
      <c r="MV62" s="603">
        <v>0</v>
      </c>
      <c r="MW62" s="603">
        <v>0</v>
      </c>
      <c r="MX62" s="603">
        <v>0</v>
      </c>
      <c r="MY62" s="603">
        <v>0</v>
      </c>
      <c r="MZ62" s="603">
        <v>0</v>
      </c>
      <c r="NA62" s="603">
        <v>0</v>
      </c>
      <c r="NB62" s="603">
        <v>0</v>
      </c>
      <c r="NC62" s="603">
        <v>0</v>
      </c>
      <c r="ND62" s="603">
        <v>0</v>
      </c>
      <c r="NE62" s="603">
        <v>0</v>
      </c>
      <c r="NF62" s="603">
        <v>0</v>
      </c>
      <c r="NG62" s="603">
        <v>0</v>
      </c>
      <c r="NH62" s="603">
        <v>0</v>
      </c>
      <c r="NI62" s="603">
        <v>0</v>
      </c>
      <c r="NJ62" s="603">
        <v>0</v>
      </c>
      <c r="NK62" s="603">
        <v>0</v>
      </c>
      <c r="NL62" s="603">
        <v>0</v>
      </c>
      <c r="NM62" s="603">
        <v>0</v>
      </c>
      <c r="NN62" s="603">
        <v>0</v>
      </c>
      <c r="NO62" s="603">
        <v>0</v>
      </c>
      <c r="NP62" s="603">
        <v>0</v>
      </c>
      <c r="NQ62" s="603">
        <v>0</v>
      </c>
      <c r="NR62" s="603">
        <v>0</v>
      </c>
      <c r="NS62" s="603">
        <v>0</v>
      </c>
      <c r="NT62" s="603">
        <v>0</v>
      </c>
      <c r="NU62" s="603">
        <v>0</v>
      </c>
      <c r="NV62" s="603">
        <v>0</v>
      </c>
      <c r="NW62" s="603">
        <v>0</v>
      </c>
      <c r="NX62" s="603">
        <v>0</v>
      </c>
      <c r="NY62" s="603">
        <v>0</v>
      </c>
      <c r="NZ62" s="603">
        <v>0</v>
      </c>
      <c r="OA62" s="603">
        <v>0</v>
      </c>
      <c r="OB62" s="603">
        <v>0</v>
      </c>
      <c r="OC62" s="603">
        <v>0</v>
      </c>
      <c r="OD62" s="603">
        <v>0</v>
      </c>
      <c r="OE62" s="603">
        <v>0</v>
      </c>
      <c r="OF62" s="603">
        <v>0</v>
      </c>
      <c r="OG62" s="603">
        <v>0</v>
      </c>
      <c r="OH62" s="603">
        <v>0</v>
      </c>
      <c r="OI62" s="603">
        <v>0</v>
      </c>
      <c r="OJ62" s="603">
        <v>0</v>
      </c>
      <c r="OK62" s="603">
        <v>0</v>
      </c>
      <c r="OL62" s="603">
        <v>0</v>
      </c>
      <c r="OM62" s="603">
        <v>0</v>
      </c>
      <c r="ON62" s="603">
        <v>0</v>
      </c>
      <c r="OO62" s="603">
        <v>0</v>
      </c>
      <c r="OP62" s="603">
        <v>0</v>
      </c>
      <c r="OQ62" s="603">
        <v>0</v>
      </c>
      <c r="OR62" s="603">
        <v>0</v>
      </c>
      <c r="OS62" s="603">
        <v>0</v>
      </c>
      <c r="OT62" s="603">
        <v>0</v>
      </c>
      <c r="OU62" s="603">
        <v>0</v>
      </c>
      <c r="OV62" s="603">
        <v>0</v>
      </c>
      <c r="OW62" s="603">
        <v>0</v>
      </c>
      <c r="OX62" s="603">
        <v>0</v>
      </c>
      <c r="OY62" s="603">
        <v>0</v>
      </c>
      <c r="OZ62" s="603">
        <v>0</v>
      </c>
      <c r="PA62" s="603">
        <v>0</v>
      </c>
      <c r="PB62" s="603">
        <v>0</v>
      </c>
      <c r="PC62" s="603">
        <v>0</v>
      </c>
      <c r="PD62" s="603">
        <v>0</v>
      </c>
      <c r="PE62" s="603">
        <v>0</v>
      </c>
      <c r="PF62" s="603">
        <v>0</v>
      </c>
      <c r="PG62" s="603">
        <v>0</v>
      </c>
      <c r="PH62" s="603">
        <v>0</v>
      </c>
      <c r="PI62" s="603">
        <v>0</v>
      </c>
      <c r="PJ62" s="603">
        <v>0</v>
      </c>
      <c r="PK62" s="603">
        <v>0</v>
      </c>
      <c r="PL62" s="603">
        <v>0</v>
      </c>
      <c r="PM62" s="603">
        <v>0</v>
      </c>
      <c r="PN62" s="603">
        <v>0</v>
      </c>
      <c r="PO62" s="603">
        <v>0</v>
      </c>
      <c r="PP62" s="603">
        <v>0</v>
      </c>
      <c r="PQ62" s="603">
        <v>0</v>
      </c>
      <c r="PR62" s="603">
        <v>0</v>
      </c>
      <c r="PS62" s="603">
        <v>0</v>
      </c>
      <c r="PT62" s="603">
        <v>0</v>
      </c>
      <c r="PU62" s="603">
        <v>0</v>
      </c>
      <c r="PV62" s="603">
        <v>0</v>
      </c>
      <c r="PW62" s="603">
        <v>0</v>
      </c>
      <c r="PX62" s="603">
        <v>0</v>
      </c>
      <c r="PY62" s="603">
        <v>0</v>
      </c>
      <c r="PZ62" s="603">
        <v>0</v>
      </c>
      <c r="QA62" s="603">
        <v>0</v>
      </c>
      <c r="QB62" s="603">
        <v>0</v>
      </c>
      <c r="QC62" s="603">
        <v>0</v>
      </c>
      <c r="QD62" s="603">
        <v>0</v>
      </c>
      <c r="QE62" s="603">
        <v>0</v>
      </c>
      <c r="QF62" s="603">
        <v>0</v>
      </c>
      <c r="QG62" s="603">
        <v>0</v>
      </c>
      <c r="QH62" s="603">
        <v>0</v>
      </c>
      <c r="QI62" s="603">
        <v>0</v>
      </c>
      <c r="QJ62" s="603">
        <v>0</v>
      </c>
      <c r="QK62" s="603">
        <v>0</v>
      </c>
      <c r="QL62" s="603">
        <v>0</v>
      </c>
      <c r="QM62" s="603">
        <v>0</v>
      </c>
      <c r="QN62" s="603">
        <v>0</v>
      </c>
      <c r="QO62" s="603">
        <v>0</v>
      </c>
      <c r="QP62" s="603">
        <v>0</v>
      </c>
      <c r="QQ62" s="603">
        <v>0</v>
      </c>
      <c r="QR62" s="603">
        <v>0</v>
      </c>
      <c r="QS62" s="603">
        <v>0</v>
      </c>
      <c r="QT62" s="603">
        <v>0</v>
      </c>
      <c r="QU62" s="603">
        <v>0</v>
      </c>
      <c r="QV62" s="603">
        <v>1279196.6100000001</v>
      </c>
      <c r="QW62" s="603">
        <v>0</v>
      </c>
      <c r="QX62" s="603">
        <v>0</v>
      </c>
      <c r="QY62" s="603">
        <v>0</v>
      </c>
      <c r="QZ62" s="603">
        <v>0</v>
      </c>
      <c r="RA62" s="603">
        <v>0</v>
      </c>
      <c r="RB62" s="603">
        <v>0</v>
      </c>
      <c r="RC62" s="603">
        <v>0</v>
      </c>
      <c r="RD62" s="603">
        <v>0</v>
      </c>
      <c r="RE62" s="603">
        <v>0</v>
      </c>
      <c r="RF62" s="603">
        <v>0</v>
      </c>
      <c r="RG62" s="603">
        <v>0</v>
      </c>
      <c r="RH62" s="603">
        <v>0</v>
      </c>
      <c r="RI62" s="603">
        <v>0</v>
      </c>
      <c r="RJ62" s="603">
        <v>0</v>
      </c>
      <c r="RK62" s="603">
        <v>0</v>
      </c>
      <c r="RL62" s="603">
        <v>0</v>
      </c>
      <c r="RM62" s="603">
        <v>0</v>
      </c>
      <c r="RN62" s="603">
        <v>0</v>
      </c>
      <c r="RO62" s="603">
        <v>0</v>
      </c>
      <c r="RP62" s="603">
        <v>0</v>
      </c>
      <c r="RQ62" s="603">
        <v>0</v>
      </c>
      <c r="RR62" s="603">
        <v>0</v>
      </c>
      <c r="RS62" s="603">
        <v>0</v>
      </c>
      <c r="RT62" s="603">
        <v>0</v>
      </c>
      <c r="RU62" s="603">
        <v>0</v>
      </c>
      <c r="RV62" s="603">
        <v>0</v>
      </c>
      <c r="RW62" s="603">
        <v>0</v>
      </c>
      <c r="RX62" s="603">
        <v>0</v>
      </c>
      <c r="RY62" s="603">
        <v>0</v>
      </c>
      <c r="RZ62" s="603">
        <v>0</v>
      </c>
      <c r="SA62" s="603">
        <v>0</v>
      </c>
      <c r="SB62" s="603">
        <v>0</v>
      </c>
      <c r="SC62" s="603">
        <v>0</v>
      </c>
      <c r="SD62" s="603">
        <v>0</v>
      </c>
      <c r="SE62" s="603">
        <v>0</v>
      </c>
      <c r="SF62" s="603">
        <v>0</v>
      </c>
      <c r="SG62" s="603">
        <v>0</v>
      </c>
      <c r="SH62" s="603">
        <v>0</v>
      </c>
      <c r="SI62" s="603">
        <v>0</v>
      </c>
      <c r="SJ62" s="603">
        <v>0</v>
      </c>
      <c r="SK62" s="603">
        <v>0</v>
      </c>
      <c r="SL62" s="603">
        <v>0</v>
      </c>
      <c r="SM62" s="603">
        <v>0</v>
      </c>
      <c r="SN62" s="603">
        <v>0</v>
      </c>
      <c r="SO62" s="603">
        <v>0</v>
      </c>
      <c r="SP62" s="603">
        <v>0</v>
      </c>
      <c r="SQ62" s="603">
        <v>0</v>
      </c>
      <c r="SR62" s="603">
        <v>0</v>
      </c>
      <c r="SS62" s="603">
        <v>0</v>
      </c>
      <c r="ST62" s="603">
        <v>0</v>
      </c>
      <c r="SU62" s="603">
        <v>0</v>
      </c>
      <c r="SV62" s="603">
        <v>0</v>
      </c>
      <c r="SW62" s="603">
        <v>0</v>
      </c>
      <c r="SX62" s="603">
        <v>0</v>
      </c>
      <c r="SY62" s="603">
        <v>0</v>
      </c>
      <c r="SZ62" s="603">
        <v>0</v>
      </c>
      <c r="TA62" s="603">
        <v>0</v>
      </c>
      <c r="TB62" s="603">
        <v>0</v>
      </c>
      <c r="TC62" s="603">
        <v>0</v>
      </c>
      <c r="TD62" s="603">
        <v>0</v>
      </c>
      <c r="TE62" s="603">
        <v>0</v>
      </c>
      <c r="TF62" s="603">
        <v>0</v>
      </c>
      <c r="TG62" s="603">
        <v>0</v>
      </c>
      <c r="TH62" s="603">
        <v>0</v>
      </c>
      <c r="TI62" s="603">
        <v>0</v>
      </c>
      <c r="TJ62" s="603">
        <v>0</v>
      </c>
      <c r="TK62" s="603">
        <v>0</v>
      </c>
      <c r="TL62" s="603">
        <v>0</v>
      </c>
      <c r="TM62" s="603">
        <v>0</v>
      </c>
      <c r="TN62" s="603">
        <v>0</v>
      </c>
      <c r="TO62" s="603">
        <v>0</v>
      </c>
      <c r="TP62" s="603">
        <v>0</v>
      </c>
      <c r="TQ62" s="603">
        <v>0</v>
      </c>
      <c r="TR62" s="603">
        <v>0</v>
      </c>
      <c r="TS62" s="603">
        <v>0</v>
      </c>
      <c r="TT62" s="603">
        <v>0</v>
      </c>
      <c r="TU62" s="603">
        <v>0</v>
      </c>
      <c r="TV62" s="603">
        <v>0</v>
      </c>
      <c r="TW62" s="603">
        <v>0</v>
      </c>
      <c r="TX62" s="603">
        <v>0</v>
      </c>
      <c r="TY62" s="603">
        <v>0</v>
      </c>
      <c r="TZ62" s="603">
        <v>0</v>
      </c>
      <c r="UA62" s="603">
        <v>0</v>
      </c>
      <c r="UB62" s="603">
        <v>0</v>
      </c>
      <c r="UC62" s="603">
        <v>0</v>
      </c>
      <c r="UD62" s="603">
        <v>0</v>
      </c>
      <c r="UE62" s="603">
        <v>0</v>
      </c>
      <c r="UF62" s="603">
        <v>0</v>
      </c>
      <c r="UG62" s="603">
        <v>0</v>
      </c>
      <c r="UH62" s="603">
        <v>0</v>
      </c>
      <c r="UI62" s="603">
        <v>0</v>
      </c>
      <c r="UJ62" s="603">
        <v>0</v>
      </c>
      <c r="UK62" s="603">
        <v>0</v>
      </c>
      <c r="UL62" s="603">
        <v>0</v>
      </c>
      <c r="UM62" s="603">
        <v>0</v>
      </c>
      <c r="UN62" s="603">
        <v>0</v>
      </c>
      <c r="UO62" s="603">
        <v>0</v>
      </c>
      <c r="UP62" s="603">
        <v>0</v>
      </c>
      <c r="UQ62" s="603">
        <v>0</v>
      </c>
      <c r="UR62" s="603">
        <v>0</v>
      </c>
      <c r="US62" s="603">
        <v>0</v>
      </c>
      <c r="UT62" s="603">
        <v>0</v>
      </c>
      <c r="UU62" s="603">
        <v>0</v>
      </c>
      <c r="UV62" s="603">
        <v>0</v>
      </c>
      <c r="UW62" s="603">
        <v>0</v>
      </c>
      <c r="UX62" s="603">
        <v>0</v>
      </c>
      <c r="UY62" s="603">
        <v>0</v>
      </c>
      <c r="UZ62" s="603">
        <v>0</v>
      </c>
      <c r="VA62" s="603">
        <v>0</v>
      </c>
      <c r="VB62" s="603">
        <v>0</v>
      </c>
      <c r="VC62" s="603">
        <v>0</v>
      </c>
      <c r="VD62" s="603">
        <v>0</v>
      </c>
      <c r="VE62" s="603">
        <v>0</v>
      </c>
      <c r="VF62" s="603">
        <v>0</v>
      </c>
      <c r="VG62" s="603">
        <v>0</v>
      </c>
      <c r="VH62" s="603">
        <v>0</v>
      </c>
      <c r="VI62" s="603">
        <v>0</v>
      </c>
      <c r="VJ62" s="603">
        <v>0</v>
      </c>
      <c r="VK62" s="603">
        <v>0</v>
      </c>
      <c r="VL62" s="603">
        <v>0</v>
      </c>
      <c r="VM62" s="603">
        <v>0</v>
      </c>
      <c r="VN62" s="603">
        <v>0</v>
      </c>
      <c r="VO62" s="603">
        <v>0</v>
      </c>
      <c r="VP62" s="603">
        <v>0</v>
      </c>
      <c r="VQ62" s="603">
        <v>0</v>
      </c>
      <c r="VR62" s="603">
        <v>0</v>
      </c>
      <c r="VS62" s="603">
        <v>0</v>
      </c>
      <c r="VT62" s="603">
        <v>0</v>
      </c>
      <c r="VU62" s="603">
        <v>0</v>
      </c>
      <c r="VV62" s="603">
        <v>0</v>
      </c>
      <c r="VW62" s="603">
        <v>0</v>
      </c>
      <c r="VX62" s="603">
        <v>0</v>
      </c>
      <c r="VY62" s="603">
        <v>0</v>
      </c>
      <c r="VZ62" s="603">
        <v>0</v>
      </c>
      <c r="WA62" s="603">
        <v>0</v>
      </c>
      <c r="WB62" s="603">
        <v>0</v>
      </c>
      <c r="WC62" s="603">
        <v>0</v>
      </c>
      <c r="WD62" s="603">
        <v>0</v>
      </c>
      <c r="WE62" s="603">
        <v>0</v>
      </c>
      <c r="WF62" s="603">
        <v>0</v>
      </c>
      <c r="WG62" s="603">
        <v>0</v>
      </c>
      <c r="WH62" s="603">
        <v>0</v>
      </c>
      <c r="WI62" s="603">
        <v>0</v>
      </c>
      <c r="WJ62" s="603">
        <v>0</v>
      </c>
      <c r="WK62" s="603">
        <v>0</v>
      </c>
      <c r="WL62" s="603">
        <v>0</v>
      </c>
      <c r="WM62" s="603">
        <v>0</v>
      </c>
      <c r="WN62" s="603">
        <v>0</v>
      </c>
      <c r="WO62" s="603">
        <v>0</v>
      </c>
      <c r="WP62" s="603">
        <v>0</v>
      </c>
      <c r="WQ62" s="603">
        <v>0</v>
      </c>
      <c r="WR62" s="603">
        <v>0</v>
      </c>
      <c r="WS62" s="603">
        <v>0</v>
      </c>
      <c r="WT62" s="603">
        <v>0</v>
      </c>
      <c r="WU62" s="603">
        <v>0</v>
      </c>
      <c r="WV62" s="603">
        <v>0</v>
      </c>
      <c r="WW62" s="603">
        <v>0</v>
      </c>
      <c r="WX62" s="603">
        <v>0</v>
      </c>
      <c r="WY62" s="603">
        <v>0</v>
      </c>
      <c r="WZ62" s="603">
        <v>0</v>
      </c>
      <c r="XA62" s="603">
        <v>0</v>
      </c>
      <c r="XB62" s="603">
        <v>0</v>
      </c>
      <c r="XC62" s="603">
        <v>0</v>
      </c>
      <c r="XD62" s="603">
        <v>0</v>
      </c>
      <c r="XE62" s="603">
        <v>0</v>
      </c>
      <c r="XF62" s="603">
        <v>0</v>
      </c>
      <c r="XG62" s="603">
        <v>0</v>
      </c>
      <c r="XH62" s="603">
        <v>0</v>
      </c>
      <c r="XI62" s="603">
        <v>0</v>
      </c>
      <c r="XJ62" s="603">
        <v>0</v>
      </c>
      <c r="XK62" s="603">
        <v>0</v>
      </c>
      <c r="XL62" s="603">
        <v>0</v>
      </c>
      <c r="XM62" s="603">
        <v>0</v>
      </c>
      <c r="XN62" s="603">
        <v>0</v>
      </c>
      <c r="XO62" s="603">
        <v>0</v>
      </c>
      <c r="XP62" s="603">
        <v>0</v>
      </c>
      <c r="XQ62" s="603">
        <v>0</v>
      </c>
      <c r="XR62" s="603">
        <v>0</v>
      </c>
      <c r="XS62" s="603">
        <v>0</v>
      </c>
      <c r="XT62" s="603">
        <v>0</v>
      </c>
      <c r="XU62" s="603">
        <v>0</v>
      </c>
      <c r="XV62" s="603">
        <v>0</v>
      </c>
      <c r="XW62" s="603">
        <v>0</v>
      </c>
      <c r="XX62" s="603">
        <v>0</v>
      </c>
      <c r="XY62" s="603">
        <v>0</v>
      </c>
      <c r="XZ62" s="603">
        <v>0</v>
      </c>
      <c r="YA62" s="603">
        <v>0</v>
      </c>
      <c r="YB62" s="603">
        <v>0</v>
      </c>
      <c r="YC62" s="603">
        <v>0</v>
      </c>
      <c r="YD62" s="603">
        <v>0</v>
      </c>
      <c r="YE62" s="603">
        <v>0</v>
      </c>
      <c r="YF62" s="603">
        <v>0</v>
      </c>
      <c r="YG62" s="603">
        <v>0</v>
      </c>
      <c r="YH62" s="603">
        <v>0</v>
      </c>
      <c r="YI62" s="603">
        <v>0</v>
      </c>
      <c r="YJ62" s="603">
        <v>0</v>
      </c>
      <c r="YK62" s="603">
        <v>0</v>
      </c>
      <c r="YL62" s="603">
        <v>0</v>
      </c>
      <c r="YM62" s="603">
        <v>0</v>
      </c>
      <c r="YN62" s="603">
        <v>0</v>
      </c>
      <c r="YO62" s="603">
        <v>0</v>
      </c>
      <c r="YP62" s="603">
        <v>0</v>
      </c>
      <c r="YQ62" s="603">
        <v>0</v>
      </c>
      <c r="YR62" s="603">
        <v>0</v>
      </c>
      <c r="YS62" s="603">
        <v>0</v>
      </c>
      <c r="YT62" s="603">
        <v>0</v>
      </c>
      <c r="YU62" s="603">
        <v>0</v>
      </c>
      <c r="YV62" s="603">
        <v>0</v>
      </c>
      <c r="YW62" s="603">
        <v>0</v>
      </c>
      <c r="YX62" s="603">
        <v>0</v>
      </c>
      <c r="YY62" s="603">
        <v>0</v>
      </c>
      <c r="YZ62" s="603">
        <v>0</v>
      </c>
      <c r="ZA62" s="603">
        <v>0</v>
      </c>
      <c r="ZB62" s="603">
        <v>0</v>
      </c>
      <c r="ZC62" s="603">
        <v>0</v>
      </c>
      <c r="ZD62" s="603">
        <v>0</v>
      </c>
      <c r="ZE62" s="603">
        <v>0</v>
      </c>
      <c r="ZF62" s="603">
        <v>0</v>
      </c>
      <c r="ZG62" s="603">
        <v>0</v>
      </c>
      <c r="ZH62" s="603">
        <v>0</v>
      </c>
      <c r="ZI62" s="603">
        <v>0</v>
      </c>
      <c r="ZJ62" s="603">
        <v>0</v>
      </c>
      <c r="ZK62" s="603">
        <v>0</v>
      </c>
      <c r="ZL62" s="603">
        <v>0</v>
      </c>
      <c r="ZM62" s="603">
        <v>0</v>
      </c>
      <c r="ZN62" s="603">
        <v>0</v>
      </c>
      <c r="ZO62" s="603">
        <v>0</v>
      </c>
      <c r="ZP62" s="603">
        <v>0</v>
      </c>
      <c r="ZQ62" s="603">
        <v>0</v>
      </c>
      <c r="ZR62" s="603">
        <v>0</v>
      </c>
      <c r="ZS62" s="603">
        <v>0</v>
      </c>
      <c r="ZT62" s="603">
        <v>0</v>
      </c>
      <c r="ZU62" s="603">
        <v>0</v>
      </c>
      <c r="ZV62" s="603">
        <v>0</v>
      </c>
      <c r="ZW62" s="603">
        <v>0</v>
      </c>
      <c r="ZX62" s="603">
        <v>0</v>
      </c>
      <c r="ZY62" s="603">
        <v>0</v>
      </c>
      <c r="ZZ62" s="603">
        <v>0</v>
      </c>
      <c r="AAA62" s="603">
        <v>0</v>
      </c>
      <c r="AAB62" s="603">
        <v>0</v>
      </c>
      <c r="AAC62" s="603">
        <v>0</v>
      </c>
      <c r="AAD62" s="603">
        <v>0</v>
      </c>
      <c r="AAE62" s="603">
        <v>0</v>
      </c>
      <c r="AAF62" s="603">
        <v>0</v>
      </c>
      <c r="AAG62" s="603">
        <v>0</v>
      </c>
      <c r="AAH62" s="603">
        <v>0</v>
      </c>
      <c r="AAI62" s="603">
        <v>0</v>
      </c>
      <c r="AAJ62" s="603">
        <v>0</v>
      </c>
      <c r="AAK62" s="603">
        <v>0</v>
      </c>
      <c r="AAL62" s="603">
        <v>0</v>
      </c>
      <c r="AAM62" s="603">
        <v>0</v>
      </c>
      <c r="AAN62" s="603">
        <v>0</v>
      </c>
      <c r="AAO62" s="603">
        <v>0</v>
      </c>
      <c r="AAP62" s="603">
        <v>0</v>
      </c>
      <c r="AAQ62" s="603">
        <v>0</v>
      </c>
      <c r="AAR62" s="603">
        <v>0</v>
      </c>
      <c r="AAS62" s="603">
        <v>0</v>
      </c>
      <c r="AAT62" s="603">
        <v>0</v>
      </c>
      <c r="AAU62" s="603">
        <v>0</v>
      </c>
      <c r="AAV62" s="603">
        <v>0</v>
      </c>
      <c r="AAW62" s="603">
        <v>0</v>
      </c>
      <c r="AAX62" s="603">
        <v>0</v>
      </c>
      <c r="AAY62" s="603">
        <v>0</v>
      </c>
      <c r="AAZ62" s="603">
        <v>0</v>
      </c>
      <c r="ABA62" s="603">
        <v>0</v>
      </c>
      <c r="ABB62" s="603">
        <v>0</v>
      </c>
      <c r="ABC62" s="603">
        <v>0</v>
      </c>
      <c r="ABD62" s="603">
        <v>0</v>
      </c>
      <c r="ABE62" s="603">
        <v>0</v>
      </c>
      <c r="ABF62" s="603">
        <v>0</v>
      </c>
      <c r="ABG62" s="603">
        <v>0</v>
      </c>
      <c r="ABH62" s="603">
        <v>0</v>
      </c>
      <c r="ABI62" s="603">
        <v>0</v>
      </c>
      <c r="ABJ62" s="603">
        <v>0</v>
      </c>
      <c r="ABK62" s="603">
        <v>0</v>
      </c>
      <c r="ABL62" s="603">
        <v>0</v>
      </c>
      <c r="ABM62" s="603">
        <v>0</v>
      </c>
      <c r="ABN62" s="603">
        <v>0</v>
      </c>
      <c r="ABO62" s="603">
        <v>0</v>
      </c>
      <c r="ABP62" s="603">
        <v>0</v>
      </c>
      <c r="ABQ62" s="603">
        <v>0</v>
      </c>
      <c r="ABR62" s="603">
        <v>0</v>
      </c>
      <c r="ABS62" s="603">
        <v>0</v>
      </c>
      <c r="ABT62" s="603">
        <v>0</v>
      </c>
      <c r="ABU62" s="603">
        <v>0</v>
      </c>
      <c r="ABV62" s="603">
        <v>0</v>
      </c>
      <c r="ABW62" s="603">
        <v>0</v>
      </c>
      <c r="ABX62" s="603">
        <v>0</v>
      </c>
      <c r="ABY62" s="603">
        <v>0</v>
      </c>
      <c r="ABZ62" s="603">
        <v>0</v>
      </c>
      <c r="ACA62" s="603">
        <v>0</v>
      </c>
      <c r="ACB62" s="603">
        <v>0</v>
      </c>
      <c r="ACC62" s="603">
        <v>0</v>
      </c>
      <c r="ACD62" s="603">
        <v>0</v>
      </c>
      <c r="ACE62" s="603">
        <v>0</v>
      </c>
      <c r="ACF62" s="603">
        <v>0</v>
      </c>
      <c r="ACG62" s="603">
        <v>0</v>
      </c>
      <c r="ACH62" s="603">
        <v>0</v>
      </c>
      <c r="ACI62" s="603">
        <v>0</v>
      </c>
      <c r="ACJ62" s="603">
        <v>0</v>
      </c>
      <c r="ACK62" s="603">
        <v>477765.53</v>
      </c>
      <c r="ACL62" s="603">
        <v>0</v>
      </c>
      <c r="ACM62" s="603">
        <v>0</v>
      </c>
      <c r="ACN62" s="603">
        <v>0</v>
      </c>
      <c r="ACO62" s="603">
        <v>0</v>
      </c>
      <c r="ACP62" s="603">
        <v>0</v>
      </c>
      <c r="ACQ62" s="603">
        <v>0</v>
      </c>
      <c r="ACR62" s="603">
        <v>0</v>
      </c>
      <c r="ACS62" s="603">
        <v>0</v>
      </c>
      <c r="ACT62" s="603">
        <v>0</v>
      </c>
      <c r="ACU62" s="603">
        <v>0</v>
      </c>
      <c r="ACV62" s="603">
        <v>0</v>
      </c>
      <c r="ACW62" s="603">
        <v>0</v>
      </c>
      <c r="ACX62" s="603">
        <v>0</v>
      </c>
      <c r="ACY62" s="603">
        <v>0</v>
      </c>
      <c r="ACZ62" s="603">
        <v>0</v>
      </c>
      <c r="ADA62" s="603">
        <v>0</v>
      </c>
      <c r="ADB62" s="603">
        <v>0</v>
      </c>
      <c r="ADC62" s="603">
        <v>0</v>
      </c>
      <c r="ADD62" s="603">
        <v>0</v>
      </c>
      <c r="ADE62" s="603">
        <v>0</v>
      </c>
      <c r="ADF62" s="603">
        <v>0</v>
      </c>
      <c r="ADG62" s="603">
        <v>0</v>
      </c>
      <c r="ADH62" s="603">
        <v>0</v>
      </c>
      <c r="ADI62" s="603">
        <v>0</v>
      </c>
      <c r="ADJ62" s="603">
        <v>0</v>
      </c>
      <c r="ADK62" s="603">
        <v>0</v>
      </c>
      <c r="ADL62" s="603">
        <v>0</v>
      </c>
      <c r="ADM62" s="603">
        <v>0</v>
      </c>
      <c r="ADN62" s="603">
        <v>0</v>
      </c>
      <c r="ADO62" s="603">
        <v>0</v>
      </c>
      <c r="ADP62" s="603">
        <v>0</v>
      </c>
      <c r="ADQ62" s="603">
        <v>424105.67</v>
      </c>
      <c r="ADR62" s="603">
        <v>0</v>
      </c>
      <c r="ADS62" s="603">
        <v>0</v>
      </c>
      <c r="ADT62" s="603">
        <v>0</v>
      </c>
      <c r="ADU62" s="603">
        <v>0</v>
      </c>
      <c r="ADV62" s="603">
        <v>0</v>
      </c>
      <c r="ADW62" s="603">
        <v>0</v>
      </c>
      <c r="ADX62" s="603">
        <v>0</v>
      </c>
      <c r="ADY62" s="603">
        <v>0</v>
      </c>
      <c r="ADZ62" s="603">
        <v>0</v>
      </c>
      <c r="AEA62" s="603">
        <v>5412274.5</v>
      </c>
      <c r="AEB62" s="603">
        <v>0</v>
      </c>
      <c r="AEC62" s="603">
        <v>0</v>
      </c>
      <c r="AED62" s="603">
        <v>0</v>
      </c>
      <c r="AEE62" s="603">
        <v>0</v>
      </c>
      <c r="AEF62" s="603">
        <v>0</v>
      </c>
      <c r="AEG62" s="603">
        <v>0</v>
      </c>
      <c r="AEH62" s="603">
        <v>0</v>
      </c>
      <c r="AEI62" s="603">
        <v>0</v>
      </c>
      <c r="AEJ62" s="603">
        <v>0</v>
      </c>
      <c r="AEK62" s="603">
        <v>0</v>
      </c>
      <c r="AEL62" s="603">
        <v>0</v>
      </c>
      <c r="AEM62" s="603">
        <v>0</v>
      </c>
      <c r="AEN62" s="603">
        <v>0</v>
      </c>
      <c r="AEO62" s="603">
        <v>0</v>
      </c>
      <c r="AEP62" s="603">
        <v>0</v>
      </c>
      <c r="AEQ62" s="603">
        <v>0</v>
      </c>
      <c r="AER62" s="603">
        <v>0</v>
      </c>
      <c r="AES62" s="603">
        <v>0</v>
      </c>
      <c r="AET62" s="603">
        <v>0</v>
      </c>
      <c r="AEU62" s="603">
        <v>0</v>
      </c>
      <c r="AEV62" s="603">
        <v>0</v>
      </c>
      <c r="AEW62" s="603">
        <v>0</v>
      </c>
      <c r="AEX62" s="603">
        <v>0</v>
      </c>
      <c r="AEY62" s="603">
        <v>0</v>
      </c>
      <c r="AEZ62" s="603">
        <v>0</v>
      </c>
      <c r="AFA62" s="603">
        <v>0</v>
      </c>
      <c r="AFB62" s="603">
        <v>0</v>
      </c>
      <c r="AFC62" s="603">
        <v>0</v>
      </c>
      <c r="AFD62" s="603">
        <v>0</v>
      </c>
      <c r="AFE62" s="603">
        <v>1823116.43</v>
      </c>
      <c r="AFF62" s="603">
        <v>0</v>
      </c>
      <c r="AFG62" s="603">
        <v>0</v>
      </c>
      <c r="AFH62" s="603">
        <v>0</v>
      </c>
      <c r="AFI62" s="603">
        <v>0</v>
      </c>
      <c r="AFJ62" s="603">
        <v>0</v>
      </c>
      <c r="AFK62" s="603">
        <v>0</v>
      </c>
      <c r="AFL62" s="603">
        <v>0</v>
      </c>
      <c r="AFM62" s="603">
        <v>0</v>
      </c>
      <c r="AFN62" s="603">
        <v>0</v>
      </c>
      <c r="AFO62" s="603">
        <v>0</v>
      </c>
      <c r="AFP62" s="603">
        <v>0</v>
      </c>
      <c r="AFQ62" s="603">
        <v>0</v>
      </c>
      <c r="AFR62" s="603">
        <v>0</v>
      </c>
      <c r="AFS62" s="603">
        <v>0</v>
      </c>
      <c r="AFT62" s="603">
        <v>0</v>
      </c>
      <c r="AFU62" s="603">
        <v>0</v>
      </c>
      <c r="AFV62" s="603">
        <v>0</v>
      </c>
      <c r="AFW62" s="603">
        <v>0</v>
      </c>
      <c r="AFX62" s="603">
        <v>0</v>
      </c>
      <c r="AFY62" s="603">
        <v>0</v>
      </c>
      <c r="AFZ62" s="603">
        <v>0</v>
      </c>
      <c r="AGA62" s="603">
        <v>0</v>
      </c>
      <c r="AGB62" s="603">
        <v>0</v>
      </c>
      <c r="AGC62" s="603">
        <v>0</v>
      </c>
      <c r="AGD62" s="603">
        <v>0</v>
      </c>
      <c r="AGE62" s="603">
        <v>0</v>
      </c>
      <c r="AGF62" s="603">
        <v>0</v>
      </c>
      <c r="AGG62" s="603">
        <v>0</v>
      </c>
      <c r="AGH62" s="603">
        <v>0</v>
      </c>
      <c r="AGI62" s="603">
        <v>0</v>
      </c>
      <c r="AGJ62" s="603">
        <v>0</v>
      </c>
      <c r="AGK62" s="603">
        <v>0</v>
      </c>
      <c r="AGL62" s="603">
        <v>0</v>
      </c>
      <c r="AGM62" s="603">
        <v>0</v>
      </c>
      <c r="AGN62" s="603">
        <v>0</v>
      </c>
      <c r="AGO62" s="603">
        <v>0</v>
      </c>
      <c r="AGP62" s="603">
        <v>0</v>
      </c>
      <c r="AGQ62" s="603">
        <v>0</v>
      </c>
      <c r="AGR62" s="603">
        <v>0</v>
      </c>
      <c r="AGS62" s="603">
        <v>0</v>
      </c>
      <c r="AGT62" s="603">
        <v>0</v>
      </c>
      <c r="AGU62" s="603">
        <v>0</v>
      </c>
      <c r="AGV62" s="603">
        <v>0</v>
      </c>
      <c r="AGW62" s="603">
        <v>0</v>
      </c>
      <c r="AGX62" s="603">
        <v>0</v>
      </c>
      <c r="AGY62" s="603">
        <v>0</v>
      </c>
      <c r="AGZ62" s="603">
        <v>0</v>
      </c>
      <c r="AHA62" s="603">
        <v>0</v>
      </c>
      <c r="AHB62" s="603">
        <v>0</v>
      </c>
      <c r="AHC62" s="603">
        <v>0</v>
      </c>
      <c r="AHD62" s="603">
        <v>0</v>
      </c>
      <c r="AHE62" s="603">
        <v>0</v>
      </c>
      <c r="AHF62" s="603">
        <v>0</v>
      </c>
      <c r="AHG62" s="603">
        <v>0</v>
      </c>
      <c r="AHH62" s="603">
        <v>0</v>
      </c>
      <c r="AHI62" s="603">
        <v>0</v>
      </c>
      <c r="AHJ62" s="603">
        <v>0</v>
      </c>
      <c r="AHK62" s="603">
        <v>0</v>
      </c>
      <c r="AHL62" s="603">
        <v>0</v>
      </c>
      <c r="AHM62" s="603">
        <v>0</v>
      </c>
      <c r="AHN62" s="603">
        <v>0</v>
      </c>
      <c r="AHO62" s="603">
        <v>0</v>
      </c>
      <c r="AHP62" s="603">
        <v>0</v>
      </c>
      <c r="AHQ62" s="603">
        <v>0</v>
      </c>
      <c r="AHR62" s="603">
        <v>0</v>
      </c>
      <c r="AHS62" s="603">
        <v>0</v>
      </c>
      <c r="AHT62" s="603">
        <v>0</v>
      </c>
      <c r="AHU62" s="603">
        <v>0</v>
      </c>
      <c r="AHV62" s="603">
        <v>0</v>
      </c>
      <c r="AHW62" s="603">
        <f t="shared" si="78"/>
        <v>198158692.25000003</v>
      </c>
    </row>
    <row r="63" spans="2:911" ht="24.6" x14ac:dyDescent="0.7">
      <c r="B63" s="605" t="s">
        <v>44</v>
      </c>
      <c r="C63" s="605" t="s">
        <v>6499</v>
      </c>
      <c r="D63" s="602">
        <f>SUM(D50:D62)</f>
        <v>576186058.22000003</v>
      </c>
      <c r="E63" s="602">
        <f t="shared" ref="E63:BP63" si="79">SUM(E50:E62)</f>
        <v>43744593.059999995</v>
      </c>
      <c r="F63" s="602">
        <f t="shared" si="79"/>
        <v>31320230.16</v>
      </c>
      <c r="G63" s="602">
        <f t="shared" si="79"/>
        <v>24045739.239999998</v>
      </c>
      <c r="H63" s="602">
        <f t="shared" si="79"/>
        <v>91606859.99000001</v>
      </c>
      <c r="I63" s="602">
        <f t="shared" si="79"/>
        <v>30570509.900000002</v>
      </c>
      <c r="J63" s="602">
        <f t="shared" si="79"/>
        <v>512222678.13999999</v>
      </c>
      <c r="K63" s="602">
        <f t="shared" si="79"/>
        <v>110870919.19</v>
      </c>
      <c r="L63" s="602">
        <f t="shared" si="79"/>
        <v>47511536.18</v>
      </c>
      <c r="M63" s="602">
        <f t="shared" si="79"/>
        <v>38036028.869999997</v>
      </c>
      <c r="N63" s="602">
        <f t="shared" si="79"/>
        <v>17338050.350000001</v>
      </c>
      <c r="O63" s="602">
        <f t="shared" si="79"/>
        <v>27378750.68</v>
      </c>
      <c r="P63" s="602">
        <f t="shared" si="79"/>
        <v>191804992.41999999</v>
      </c>
      <c r="Q63" s="602">
        <f t="shared" si="79"/>
        <v>36274635.880000003</v>
      </c>
      <c r="R63" s="602">
        <f t="shared" si="79"/>
        <v>5658489.25</v>
      </c>
      <c r="S63" s="602">
        <f t="shared" si="79"/>
        <v>26621418.389999997</v>
      </c>
      <c r="T63" s="602">
        <f t="shared" si="79"/>
        <v>59150870.289999999</v>
      </c>
      <c r="U63" s="602">
        <f t="shared" si="79"/>
        <v>7869468.2299999995</v>
      </c>
      <c r="V63" s="602">
        <f t="shared" si="79"/>
        <v>3795762.34</v>
      </c>
      <c r="W63" s="602">
        <f t="shared" si="79"/>
        <v>899891354.45999992</v>
      </c>
      <c r="X63" s="602">
        <f t="shared" si="79"/>
        <v>70615259.709999993</v>
      </c>
      <c r="Y63" s="602">
        <f t="shared" si="79"/>
        <v>45031707.859999999</v>
      </c>
      <c r="Z63" s="602">
        <f t="shared" si="79"/>
        <v>119483377.47</v>
      </c>
      <c r="AA63" s="602">
        <f t="shared" si="79"/>
        <v>28277258.590000004</v>
      </c>
      <c r="AB63" s="602">
        <f t="shared" si="79"/>
        <v>79407057.090000004</v>
      </c>
      <c r="AC63" s="602">
        <f t="shared" si="79"/>
        <v>16675618.309999999</v>
      </c>
      <c r="AD63" s="602">
        <f t="shared" si="79"/>
        <v>131243827.31</v>
      </c>
      <c r="AE63" s="602">
        <f t="shared" si="79"/>
        <v>45340618.599999994</v>
      </c>
      <c r="AF63" s="602">
        <f t="shared" si="79"/>
        <v>21529126.23</v>
      </c>
      <c r="AG63" s="602">
        <f t="shared" si="79"/>
        <v>79510650.640000001</v>
      </c>
      <c r="AH63" s="602">
        <f t="shared" si="79"/>
        <v>44482729.18</v>
      </c>
      <c r="AI63" s="602">
        <f t="shared" si="79"/>
        <v>175410156.18000001</v>
      </c>
      <c r="AJ63" s="602">
        <f t="shared" si="79"/>
        <v>33589469.550000004</v>
      </c>
      <c r="AK63" s="602">
        <f t="shared" si="79"/>
        <v>35020201.039999999</v>
      </c>
      <c r="AL63" s="602">
        <f t="shared" si="79"/>
        <v>25920021.929999996</v>
      </c>
      <c r="AM63" s="602">
        <f t="shared" si="79"/>
        <v>59697662.030000001</v>
      </c>
      <c r="AN63" s="602">
        <f t="shared" si="79"/>
        <v>26211375.889999997</v>
      </c>
      <c r="AO63" s="602">
        <f t="shared" si="79"/>
        <v>67075098.959999993</v>
      </c>
      <c r="AP63" s="602">
        <f t="shared" si="79"/>
        <v>25674793.879999999</v>
      </c>
      <c r="AQ63" s="602">
        <f t="shared" si="79"/>
        <v>12548723.930000002</v>
      </c>
      <c r="AR63" s="602">
        <f t="shared" si="79"/>
        <v>7268117.2000000011</v>
      </c>
      <c r="AS63" s="602">
        <f t="shared" si="79"/>
        <v>39284869.980000004</v>
      </c>
      <c r="AT63" s="602">
        <f t="shared" si="79"/>
        <v>8840023.2400000002</v>
      </c>
      <c r="AU63" s="602">
        <f t="shared" si="79"/>
        <v>230662744.47</v>
      </c>
      <c r="AV63" s="602">
        <f t="shared" si="79"/>
        <v>16784600.579999998</v>
      </c>
      <c r="AW63" s="602">
        <f t="shared" si="79"/>
        <v>18256279.59</v>
      </c>
      <c r="AX63" s="602">
        <f t="shared" si="79"/>
        <v>26802422.68</v>
      </c>
      <c r="AY63" s="602">
        <f t="shared" si="79"/>
        <v>46678336.289999999</v>
      </c>
      <c r="AZ63" s="602">
        <f t="shared" si="79"/>
        <v>45897555.949999996</v>
      </c>
      <c r="BA63" s="602">
        <f t="shared" si="79"/>
        <v>25609388.999999996</v>
      </c>
      <c r="BB63" s="602">
        <f t="shared" si="79"/>
        <v>27612717.519999996</v>
      </c>
      <c r="BC63" s="602">
        <f t="shared" si="79"/>
        <v>11145833.57</v>
      </c>
      <c r="BD63" s="602">
        <f t="shared" si="79"/>
        <v>19736044.369999997</v>
      </c>
      <c r="BE63" s="602">
        <f t="shared" si="79"/>
        <v>20647091.18</v>
      </c>
      <c r="BF63" s="602">
        <f t="shared" si="79"/>
        <v>9978605.5199999996</v>
      </c>
      <c r="BG63" s="602">
        <f t="shared" si="79"/>
        <v>65264474.389999993</v>
      </c>
      <c r="BH63" s="602">
        <f t="shared" si="79"/>
        <v>7491091.3000000007</v>
      </c>
      <c r="BI63" s="602">
        <f t="shared" si="79"/>
        <v>26898598.689999998</v>
      </c>
      <c r="BJ63" s="602">
        <f t="shared" si="79"/>
        <v>400600186.29999995</v>
      </c>
      <c r="BK63" s="602">
        <f t="shared" si="79"/>
        <v>237078043.33010003</v>
      </c>
      <c r="BL63" s="602">
        <f t="shared" si="79"/>
        <v>49184174.220000006</v>
      </c>
      <c r="BM63" s="602">
        <f t="shared" si="79"/>
        <v>23912484.370000001</v>
      </c>
      <c r="BN63" s="602">
        <f t="shared" si="79"/>
        <v>23329343.870000001</v>
      </c>
      <c r="BO63" s="602">
        <f t="shared" si="79"/>
        <v>56731731.119999997</v>
      </c>
      <c r="BP63" s="602">
        <f t="shared" si="79"/>
        <v>21792439.48</v>
      </c>
      <c r="BQ63" s="602">
        <f t="shared" ref="BQ63:EB63" si="80">SUM(BQ50:BQ62)</f>
        <v>54291881.82</v>
      </c>
      <c r="BR63" s="602">
        <f t="shared" si="80"/>
        <v>24067538.390000001</v>
      </c>
      <c r="BS63" s="602">
        <f t="shared" si="80"/>
        <v>289879957.53999996</v>
      </c>
      <c r="BT63" s="602">
        <f t="shared" si="80"/>
        <v>36785155.32</v>
      </c>
      <c r="BU63" s="602">
        <f t="shared" si="80"/>
        <v>16451530.329999998</v>
      </c>
      <c r="BV63" s="602">
        <f t="shared" si="80"/>
        <v>73474101.670000017</v>
      </c>
      <c r="BW63" s="602">
        <f t="shared" si="80"/>
        <v>25779922.039999999</v>
      </c>
      <c r="BX63" s="602">
        <f t="shared" si="80"/>
        <v>19419853.990000002</v>
      </c>
      <c r="BY63" s="602">
        <f t="shared" si="80"/>
        <v>13338723.690000001</v>
      </c>
      <c r="BZ63" s="602">
        <f t="shared" si="80"/>
        <v>11760657.800000001</v>
      </c>
      <c r="CA63" s="602">
        <f t="shared" si="80"/>
        <v>116942553.17</v>
      </c>
      <c r="CB63" s="602">
        <f t="shared" si="80"/>
        <v>12207111.66</v>
      </c>
      <c r="CC63" s="602">
        <f t="shared" si="80"/>
        <v>13617530.809999999</v>
      </c>
      <c r="CD63" s="602">
        <f t="shared" si="80"/>
        <v>53741326.440000005</v>
      </c>
      <c r="CE63" s="602">
        <f t="shared" si="80"/>
        <v>12842687.999999998</v>
      </c>
      <c r="CF63" s="602">
        <f t="shared" si="80"/>
        <v>31239262.949999996</v>
      </c>
      <c r="CG63" s="602">
        <f t="shared" si="80"/>
        <v>12530148.020000001</v>
      </c>
      <c r="CH63" s="602">
        <f t="shared" si="80"/>
        <v>1582059651.9099998</v>
      </c>
      <c r="CI63" s="602">
        <f t="shared" si="80"/>
        <v>23374657.02</v>
      </c>
      <c r="CJ63" s="602">
        <f t="shared" si="80"/>
        <v>50605128.700000003</v>
      </c>
      <c r="CK63" s="602">
        <f t="shared" si="80"/>
        <v>11336875.200000001</v>
      </c>
      <c r="CL63" s="602">
        <f t="shared" si="80"/>
        <v>22836512.809999999</v>
      </c>
      <c r="CM63" s="602">
        <f t="shared" si="80"/>
        <v>13181272.120000001</v>
      </c>
      <c r="CN63" s="602">
        <f t="shared" si="80"/>
        <v>16392520.720000001</v>
      </c>
      <c r="CO63" s="602">
        <f t="shared" si="80"/>
        <v>26713914.359999999</v>
      </c>
      <c r="CP63" s="602">
        <f t="shared" si="80"/>
        <v>14575484.440000001</v>
      </c>
      <c r="CQ63" s="602">
        <f t="shared" si="80"/>
        <v>18769465.539999999</v>
      </c>
      <c r="CR63" s="602">
        <f t="shared" si="80"/>
        <v>7186181.209999999</v>
      </c>
      <c r="CS63" s="602">
        <f t="shared" si="80"/>
        <v>37936925.489999995</v>
      </c>
      <c r="CT63" s="602">
        <f t="shared" si="80"/>
        <v>16389859.609999999</v>
      </c>
      <c r="CU63" s="602">
        <f t="shared" si="80"/>
        <v>452116298.06000006</v>
      </c>
      <c r="CV63" s="602">
        <f t="shared" si="80"/>
        <v>50444365.959999993</v>
      </c>
      <c r="CW63" s="602">
        <f t="shared" si="80"/>
        <v>33352427.940000001</v>
      </c>
      <c r="CX63" s="602">
        <f t="shared" si="80"/>
        <v>49423358.439999998</v>
      </c>
      <c r="CY63" s="602">
        <f t="shared" si="80"/>
        <v>33288620.079999998</v>
      </c>
      <c r="CZ63" s="602">
        <f t="shared" si="80"/>
        <v>58160983.560000002</v>
      </c>
      <c r="DA63" s="602">
        <f t="shared" si="80"/>
        <v>8289119.3299999991</v>
      </c>
      <c r="DB63" s="602">
        <f t="shared" si="80"/>
        <v>19432371.43</v>
      </c>
      <c r="DC63" s="602">
        <f t="shared" si="80"/>
        <v>265583633.62</v>
      </c>
      <c r="DD63" s="602">
        <f t="shared" si="80"/>
        <v>571765347.80000007</v>
      </c>
      <c r="DE63" s="602">
        <f t="shared" si="80"/>
        <v>25377855.460000001</v>
      </c>
      <c r="DF63" s="602">
        <f t="shared" si="80"/>
        <v>42614389.390000001</v>
      </c>
      <c r="DG63" s="602">
        <f t="shared" si="80"/>
        <v>26449092.800000001</v>
      </c>
      <c r="DH63" s="602">
        <f t="shared" si="80"/>
        <v>87014784.340000004</v>
      </c>
      <c r="DI63" s="602">
        <f t="shared" si="80"/>
        <v>109720677.41</v>
      </c>
      <c r="DJ63" s="602">
        <f t="shared" si="80"/>
        <v>4494470.26</v>
      </c>
      <c r="DK63" s="602">
        <f t="shared" si="80"/>
        <v>71869880.550000012</v>
      </c>
      <c r="DL63" s="602">
        <f t="shared" si="80"/>
        <v>1138431124.2600002</v>
      </c>
      <c r="DM63" s="602">
        <f t="shared" si="80"/>
        <v>38130946.560000002</v>
      </c>
      <c r="DN63" s="602">
        <f t="shared" si="80"/>
        <v>90966644.629999995</v>
      </c>
      <c r="DO63" s="602">
        <f t="shared" si="80"/>
        <v>84426842.629999995</v>
      </c>
      <c r="DP63" s="602">
        <f t="shared" si="80"/>
        <v>87206002.310000002</v>
      </c>
      <c r="DQ63" s="602">
        <f t="shared" si="80"/>
        <v>95459795.269999996</v>
      </c>
      <c r="DR63" s="602">
        <f t="shared" si="80"/>
        <v>198120762.19999999</v>
      </c>
      <c r="DS63" s="602">
        <f t="shared" si="80"/>
        <v>69604868.170000002</v>
      </c>
      <c r="DT63" s="602">
        <f t="shared" si="80"/>
        <v>144033408.18000001</v>
      </c>
      <c r="DU63" s="602">
        <f t="shared" si="80"/>
        <v>252341601.65999997</v>
      </c>
      <c r="DV63" s="602">
        <f t="shared" si="80"/>
        <v>32126776.409999996</v>
      </c>
      <c r="DW63" s="602">
        <f t="shared" si="80"/>
        <v>162689040.28</v>
      </c>
      <c r="DX63" s="602">
        <f t="shared" si="80"/>
        <v>99872054.24000001</v>
      </c>
      <c r="DY63" s="602">
        <f t="shared" si="80"/>
        <v>39622783.410000004</v>
      </c>
      <c r="DZ63" s="602">
        <f t="shared" si="80"/>
        <v>31943286.349999998</v>
      </c>
      <c r="EA63" s="602">
        <f t="shared" si="80"/>
        <v>84579730.020000011</v>
      </c>
      <c r="EB63" s="602">
        <f t="shared" si="80"/>
        <v>42726296.899999999</v>
      </c>
      <c r="EC63" s="602">
        <f t="shared" ref="EC63:GN63" si="81">SUM(EC50:EC62)</f>
        <v>37567211.75</v>
      </c>
      <c r="ED63" s="602">
        <f t="shared" si="81"/>
        <v>41768004.899999991</v>
      </c>
      <c r="EE63" s="602">
        <f t="shared" si="81"/>
        <v>91521452.720000014</v>
      </c>
      <c r="EF63" s="602">
        <f t="shared" si="81"/>
        <v>399232999.86000001</v>
      </c>
      <c r="EG63" s="602">
        <f t="shared" si="81"/>
        <v>300842053.23999995</v>
      </c>
      <c r="EH63" s="602">
        <f t="shared" si="81"/>
        <v>54546614.710000001</v>
      </c>
      <c r="EI63" s="602">
        <f t="shared" si="81"/>
        <v>20891867.84</v>
      </c>
      <c r="EJ63" s="602">
        <f t="shared" si="81"/>
        <v>52984977.870000005</v>
      </c>
      <c r="EK63" s="602">
        <f t="shared" si="81"/>
        <v>63291343.490000002</v>
      </c>
      <c r="EL63" s="602">
        <f t="shared" si="81"/>
        <v>49613373.039999999</v>
      </c>
      <c r="EM63" s="602">
        <f t="shared" si="81"/>
        <v>23603912.109999999</v>
      </c>
      <c r="EN63" s="602">
        <f t="shared" si="81"/>
        <v>44710137.849999994</v>
      </c>
      <c r="EO63" s="602">
        <f t="shared" si="81"/>
        <v>229795980.80000001</v>
      </c>
      <c r="EP63" s="602">
        <f t="shared" si="81"/>
        <v>15104377.34</v>
      </c>
      <c r="EQ63" s="602">
        <f t="shared" si="81"/>
        <v>26109993.850000001</v>
      </c>
      <c r="ER63" s="602">
        <f t="shared" si="81"/>
        <v>8220617.9900000002</v>
      </c>
      <c r="ES63" s="602">
        <f t="shared" si="81"/>
        <v>14163835.149999999</v>
      </c>
      <c r="ET63" s="602">
        <f t="shared" si="81"/>
        <v>29594725.149999999</v>
      </c>
      <c r="EU63" s="602">
        <f t="shared" si="81"/>
        <v>54164467.819999993</v>
      </c>
      <c r="EV63" s="602">
        <f t="shared" si="81"/>
        <v>45538181.789999999</v>
      </c>
      <c r="EW63" s="602">
        <f t="shared" si="81"/>
        <v>15424701.209999999</v>
      </c>
      <c r="EX63" s="602">
        <f t="shared" si="81"/>
        <v>328286676.68999994</v>
      </c>
      <c r="EY63" s="602">
        <f t="shared" si="81"/>
        <v>39441897.509999998</v>
      </c>
      <c r="EZ63" s="602">
        <f t="shared" si="81"/>
        <v>37520963.470000006</v>
      </c>
      <c r="FA63" s="602">
        <f t="shared" si="81"/>
        <v>43781991.570000008</v>
      </c>
      <c r="FB63" s="602">
        <f t="shared" si="81"/>
        <v>103121897.09999999</v>
      </c>
      <c r="FC63" s="602">
        <f t="shared" si="81"/>
        <v>53225880.079999998</v>
      </c>
      <c r="FD63" s="602">
        <f t="shared" si="81"/>
        <v>86365201.890000001</v>
      </c>
      <c r="FE63" s="602">
        <f t="shared" si="81"/>
        <v>22292086.599999998</v>
      </c>
      <c r="FF63" s="602">
        <f t="shared" si="81"/>
        <v>37364940.789999999</v>
      </c>
      <c r="FG63" s="602">
        <f t="shared" si="81"/>
        <v>53367413.609999999</v>
      </c>
      <c r="FH63" s="602">
        <f t="shared" si="81"/>
        <v>54991914.93</v>
      </c>
      <c r="FI63" s="602">
        <f t="shared" si="81"/>
        <v>31388847.090000004</v>
      </c>
      <c r="FJ63" s="602">
        <f t="shared" si="81"/>
        <v>210166466.55000001</v>
      </c>
      <c r="FK63" s="602">
        <f t="shared" si="81"/>
        <v>25062511.939999998</v>
      </c>
      <c r="FL63" s="602">
        <f t="shared" si="81"/>
        <v>32906646.040000003</v>
      </c>
      <c r="FM63" s="602">
        <f t="shared" si="81"/>
        <v>58826725.340000004</v>
      </c>
      <c r="FN63" s="602">
        <f t="shared" si="81"/>
        <v>55343186.789999999</v>
      </c>
      <c r="FO63" s="602">
        <f t="shared" si="81"/>
        <v>67824209.439999998</v>
      </c>
      <c r="FP63" s="602">
        <f t="shared" si="81"/>
        <v>6978936.1600000001</v>
      </c>
      <c r="FQ63" s="602">
        <f t="shared" si="81"/>
        <v>21353573.649999999</v>
      </c>
      <c r="FR63" s="602">
        <f t="shared" si="81"/>
        <v>1431172528.7999997</v>
      </c>
      <c r="FS63" s="602">
        <f t="shared" si="81"/>
        <v>54772285.829999998</v>
      </c>
      <c r="FT63" s="602">
        <f t="shared" si="81"/>
        <v>86245773.639999986</v>
      </c>
      <c r="FU63" s="602">
        <f t="shared" si="81"/>
        <v>58640117.399999991</v>
      </c>
      <c r="FV63" s="602">
        <f t="shared" si="81"/>
        <v>149417130.01999998</v>
      </c>
      <c r="FW63" s="602">
        <f t="shared" si="81"/>
        <v>40650692.799999997</v>
      </c>
      <c r="FX63" s="602">
        <f t="shared" si="81"/>
        <v>108582032.16000001</v>
      </c>
      <c r="FY63" s="602">
        <f t="shared" si="81"/>
        <v>40434152.289999999</v>
      </c>
      <c r="FZ63" s="602">
        <f t="shared" si="81"/>
        <v>99714811.229999989</v>
      </c>
      <c r="GA63" s="602">
        <f t="shared" si="81"/>
        <v>91221698.25999999</v>
      </c>
      <c r="GB63" s="602">
        <f t="shared" si="81"/>
        <v>77284273.640000015</v>
      </c>
      <c r="GC63" s="602">
        <f t="shared" si="81"/>
        <v>25399807.380000003</v>
      </c>
      <c r="GD63" s="602">
        <f t="shared" si="81"/>
        <v>62059728.429999992</v>
      </c>
      <c r="GE63" s="602">
        <f t="shared" si="81"/>
        <v>69558597.349999994</v>
      </c>
      <c r="GF63" s="602">
        <f t="shared" si="81"/>
        <v>243050638.75999999</v>
      </c>
      <c r="GG63" s="602">
        <f t="shared" si="81"/>
        <v>46941681.040000007</v>
      </c>
      <c r="GH63" s="602">
        <f t="shared" si="81"/>
        <v>49062314.990000002</v>
      </c>
      <c r="GI63" s="602">
        <f t="shared" si="81"/>
        <v>54237717.469999991</v>
      </c>
      <c r="GJ63" s="602">
        <f t="shared" si="81"/>
        <v>76365459.469999999</v>
      </c>
      <c r="GK63" s="602">
        <f t="shared" si="81"/>
        <v>65243726.759999998</v>
      </c>
      <c r="GL63" s="602">
        <f t="shared" si="81"/>
        <v>46022076.780000001</v>
      </c>
      <c r="GM63" s="602">
        <f t="shared" si="81"/>
        <v>84333688.239999995</v>
      </c>
      <c r="GN63" s="602">
        <f t="shared" si="81"/>
        <v>52543409.649999991</v>
      </c>
      <c r="GO63" s="602">
        <f t="shared" ref="GO63:IZ63" si="82">SUM(GO50:GO62)</f>
        <v>30454452.739999998</v>
      </c>
      <c r="GP63" s="602">
        <f t="shared" si="82"/>
        <v>27450792.159999996</v>
      </c>
      <c r="GQ63" s="602">
        <f t="shared" si="82"/>
        <v>25080199.640000001</v>
      </c>
      <c r="GR63" s="602">
        <f t="shared" si="82"/>
        <v>485815470.92999995</v>
      </c>
      <c r="GS63" s="602">
        <f t="shared" si="82"/>
        <v>119463149.32999998</v>
      </c>
      <c r="GT63" s="602">
        <f t="shared" si="82"/>
        <v>19666061.469999999</v>
      </c>
      <c r="GU63" s="602">
        <f t="shared" si="82"/>
        <v>79132658.309999987</v>
      </c>
      <c r="GV63" s="602">
        <f t="shared" si="82"/>
        <v>5714549.4499999993</v>
      </c>
      <c r="GW63" s="602">
        <f t="shared" si="82"/>
        <v>113013089.89</v>
      </c>
      <c r="GX63" s="602">
        <f t="shared" si="82"/>
        <v>26381694.209999997</v>
      </c>
      <c r="GY63" s="602">
        <f t="shared" si="82"/>
        <v>20192024.790000003</v>
      </c>
      <c r="GZ63" s="602">
        <f t="shared" si="82"/>
        <v>214706770.71999997</v>
      </c>
      <c r="HA63" s="602">
        <f t="shared" si="82"/>
        <v>11897678.130000001</v>
      </c>
      <c r="HB63" s="602">
        <f t="shared" si="82"/>
        <v>92037444.699999988</v>
      </c>
      <c r="HC63" s="602">
        <f t="shared" si="82"/>
        <v>68887046.309999987</v>
      </c>
      <c r="HD63" s="602">
        <f t="shared" si="82"/>
        <v>589414604.20999992</v>
      </c>
      <c r="HE63" s="602">
        <f t="shared" si="82"/>
        <v>240375577.76000005</v>
      </c>
      <c r="HF63" s="602">
        <f t="shared" si="82"/>
        <v>110073715.12</v>
      </c>
      <c r="HG63" s="602">
        <f t="shared" si="82"/>
        <v>280633385.47999996</v>
      </c>
      <c r="HH63" s="602">
        <f t="shared" si="82"/>
        <v>151706320.05000001</v>
      </c>
      <c r="HI63" s="602">
        <f t="shared" si="82"/>
        <v>264411109.49000001</v>
      </c>
      <c r="HJ63" s="602">
        <f t="shared" si="82"/>
        <v>85446575.979999989</v>
      </c>
      <c r="HK63" s="602">
        <f t="shared" si="82"/>
        <v>66441839.659999996</v>
      </c>
      <c r="HL63" s="602">
        <f t="shared" si="82"/>
        <v>655094605.05999994</v>
      </c>
      <c r="HM63" s="602">
        <f t="shared" si="82"/>
        <v>44775425.460000001</v>
      </c>
      <c r="HN63" s="602">
        <f t="shared" si="82"/>
        <v>128772038.56</v>
      </c>
      <c r="HO63" s="602">
        <f t="shared" si="82"/>
        <v>122428541.01000001</v>
      </c>
      <c r="HP63" s="602">
        <f t="shared" si="82"/>
        <v>63629909.260000005</v>
      </c>
      <c r="HQ63" s="602">
        <f t="shared" si="82"/>
        <v>131407141.27</v>
      </c>
      <c r="HR63" s="602">
        <f t="shared" si="82"/>
        <v>51512499.340000004</v>
      </c>
      <c r="HS63" s="602">
        <f t="shared" si="82"/>
        <v>47794383.369999997</v>
      </c>
      <c r="HT63" s="602">
        <f t="shared" si="82"/>
        <v>253970678.27999997</v>
      </c>
      <c r="HU63" s="602">
        <f t="shared" si="82"/>
        <v>162413462.56999996</v>
      </c>
      <c r="HV63" s="602">
        <f t="shared" si="82"/>
        <v>71376297.939999983</v>
      </c>
      <c r="HW63" s="602">
        <f t="shared" si="82"/>
        <v>150224976.75999999</v>
      </c>
      <c r="HX63" s="602">
        <f t="shared" si="82"/>
        <v>40168969.810000002</v>
      </c>
      <c r="HY63" s="602">
        <f t="shared" si="82"/>
        <v>16283056.010000002</v>
      </c>
      <c r="HZ63" s="602">
        <f t="shared" si="82"/>
        <v>252099622.67999998</v>
      </c>
      <c r="IA63" s="602">
        <f t="shared" si="82"/>
        <v>32704366.250000004</v>
      </c>
      <c r="IB63" s="602">
        <f t="shared" si="82"/>
        <v>73332312.920000017</v>
      </c>
      <c r="IC63" s="602">
        <f t="shared" si="82"/>
        <v>60707186.43</v>
      </c>
      <c r="ID63" s="602">
        <f t="shared" si="82"/>
        <v>59127788.609999999</v>
      </c>
      <c r="IE63" s="602">
        <f t="shared" si="82"/>
        <v>128377081.04999998</v>
      </c>
      <c r="IF63" s="602">
        <f t="shared" si="82"/>
        <v>23420360.25</v>
      </c>
      <c r="IG63" s="602">
        <f t="shared" si="82"/>
        <v>206450116.34999999</v>
      </c>
      <c r="IH63" s="602">
        <f t="shared" si="82"/>
        <v>5408402.7300000014</v>
      </c>
      <c r="II63" s="602">
        <f t="shared" si="82"/>
        <v>4421014.82</v>
      </c>
      <c r="IJ63" s="602">
        <f t="shared" si="82"/>
        <v>327488630.20999998</v>
      </c>
      <c r="IK63" s="602">
        <f t="shared" si="82"/>
        <v>100764255.2</v>
      </c>
      <c r="IL63" s="602">
        <f t="shared" si="82"/>
        <v>89363834.629999995</v>
      </c>
      <c r="IM63" s="602">
        <f t="shared" si="82"/>
        <v>128369157.19000001</v>
      </c>
      <c r="IN63" s="602">
        <f t="shared" si="82"/>
        <v>67483221.040000007</v>
      </c>
      <c r="IO63" s="602">
        <f t="shared" si="82"/>
        <v>110211298.5</v>
      </c>
      <c r="IP63" s="602">
        <f t="shared" si="82"/>
        <v>25567790.729999997</v>
      </c>
      <c r="IQ63" s="602">
        <f t="shared" si="82"/>
        <v>26869757.789999999</v>
      </c>
      <c r="IR63" s="602">
        <f t="shared" si="82"/>
        <v>30912093.350000001</v>
      </c>
      <c r="IS63" s="602">
        <f t="shared" si="82"/>
        <v>38756037.049999997</v>
      </c>
      <c r="IT63" s="602">
        <f t="shared" si="82"/>
        <v>114078344.45999999</v>
      </c>
      <c r="IU63" s="602">
        <f t="shared" si="82"/>
        <v>340172139.02999997</v>
      </c>
      <c r="IV63" s="602">
        <f t="shared" si="82"/>
        <v>128299857.83</v>
      </c>
      <c r="IW63" s="602">
        <f t="shared" si="82"/>
        <v>187183783.53999996</v>
      </c>
      <c r="IX63" s="602">
        <f t="shared" si="82"/>
        <v>115216929.03999999</v>
      </c>
      <c r="IY63" s="602">
        <f t="shared" si="82"/>
        <v>48035142.630000003</v>
      </c>
      <c r="IZ63" s="602">
        <f t="shared" si="82"/>
        <v>26676695.34</v>
      </c>
      <c r="JA63" s="602">
        <f t="shared" ref="JA63:LL63" si="83">SUM(JA50:JA62)</f>
        <v>28847376.260000002</v>
      </c>
      <c r="JB63" s="602">
        <f t="shared" si="83"/>
        <v>27637642.479999997</v>
      </c>
      <c r="JC63" s="602">
        <f t="shared" si="83"/>
        <v>23131869.989999998</v>
      </c>
      <c r="JD63" s="602">
        <f t="shared" si="83"/>
        <v>49675302.510000005</v>
      </c>
      <c r="JE63" s="602">
        <f t="shared" si="83"/>
        <v>97304941.11999999</v>
      </c>
      <c r="JF63" s="602">
        <f t="shared" si="83"/>
        <v>15166667.9</v>
      </c>
      <c r="JG63" s="602">
        <f t="shared" si="83"/>
        <v>144555926.60999998</v>
      </c>
      <c r="JH63" s="602">
        <f t="shared" si="83"/>
        <v>93823094.870000005</v>
      </c>
      <c r="JI63" s="602">
        <f t="shared" si="83"/>
        <v>21519620.020000003</v>
      </c>
      <c r="JJ63" s="602">
        <f t="shared" si="83"/>
        <v>17432495.210000001</v>
      </c>
      <c r="JK63" s="602">
        <f t="shared" si="83"/>
        <v>22085442.960000001</v>
      </c>
      <c r="JL63" s="602">
        <f t="shared" si="83"/>
        <v>58409217.150000006</v>
      </c>
      <c r="JM63" s="602">
        <f t="shared" si="83"/>
        <v>258613442.41</v>
      </c>
      <c r="JN63" s="602">
        <f t="shared" si="83"/>
        <v>185541413.28999999</v>
      </c>
      <c r="JO63" s="602">
        <f t="shared" si="83"/>
        <v>124010587.95999999</v>
      </c>
      <c r="JP63" s="602">
        <f t="shared" si="83"/>
        <v>176573057.55000001</v>
      </c>
      <c r="JQ63" s="602">
        <f t="shared" si="83"/>
        <v>40213503.240000002</v>
      </c>
      <c r="JR63" s="602">
        <f t="shared" si="83"/>
        <v>146035599.48000002</v>
      </c>
      <c r="JS63" s="602">
        <f t="shared" si="83"/>
        <v>39071951.709999993</v>
      </c>
      <c r="JT63" s="602">
        <f t="shared" si="83"/>
        <v>639714431.26999986</v>
      </c>
      <c r="JU63" s="602">
        <f t="shared" si="83"/>
        <v>523624199.15000004</v>
      </c>
      <c r="JV63" s="602">
        <f t="shared" si="83"/>
        <v>68311433.845999986</v>
      </c>
      <c r="JW63" s="602">
        <f t="shared" si="83"/>
        <v>11279254.130000001</v>
      </c>
      <c r="JX63" s="602">
        <f t="shared" si="83"/>
        <v>39155146.549999997</v>
      </c>
      <c r="JY63" s="602">
        <f t="shared" si="83"/>
        <v>5973426.1899999995</v>
      </c>
      <c r="JZ63" s="602">
        <f t="shared" si="83"/>
        <v>30935664.629999999</v>
      </c>
      <c r="KA63" s="602">
        <f t="shared" si="83"/>
        <v>44133267.659999996</v>
      </c>
      <c r="KB63" s="602">
        <f t="shared" si="83"/>
        <v>20208920.609999999</v>
      </c>
      <c r="KC63" s="602">
        <f t="shared" si="83"/>
        <v>28237476.359999999</v>
      </c>
      <c r="KD63" s="602">
        <f t="shared" si="83"/>
        <v>35136223.880000003</v>
      </c>
      <c r="KE63" s="602">
        <f t="shared" si="83"/>
        <v>26302788.840000004</v>
      </c>
      <c r="KF63" s="602">
        <f t="shared" si="83"/>
        <v>2001988.31</v>
      </c>
      <c r="KG63" s="602">
        <f t="shared" si="83"/>
        <v>14916539</v>
      </c>
      <c r="KH63" s="602">
        <f t="shared" si="83"/>
        <v>17883301.219999999</v>
      </c>
      <c r="KI63" s="602">
        <f t="shared" si="83"/>
        <v>7202965.4699999997</v>
      </c>
      <c r="KJ63" s="602">
        <f t="shared" si="83"/>
        <v>1283745938.01</v>
      </c>
      <c r="KK63" s="602">
        <f t="shared" si="83"/>
        <v>91971147.420000002</v>
      </c>
      <c r="KL63" s="602">
        <f t="shared" si="83"/>
        <v>96474708.570000008</v>
      </c>
      <c r="KM63" s="602">
        <f t="shared" si="83"/>
        <v>98121409.279999986</v>
      </c>
      <c r="KN63" s="602">
        <f t="shared" si="83"/>
        <v>176673871.20999998</v>
      </c>
      <c r="KO63" s="602">
        <f t="shared" si="83"/>
        <v>135216986.55000001</v>
      </c>
      <c r="KP63" s="602">
        <f t="shared" si="83"/>
        <v>73856411.329999998</v>
      </c>
      <c r="KQ63" s="602">
        <f t="shared" si="83"/>
        <v>137476789.84</v>
      </c>
      <c r="KR63" s="602">
        <f t="shared" si="83"/>
        <v>104095998.2</v>
      </c>
      <c r="KS63" s="602">
        <f t="shared" si="83"/>
        <v>175551907.91</v>
      </c>
      <c r="KT63" s="602">
        <f t="shared" si="83"/>
        <v>72314372.709999993</v>
      </c>
      <c r="KU63" s="602">
        <f t="shared" si="83"/>
        <v>64886407.210000001</v>
      </c>
      <c r="KV63" s="602">
        <f t="shared" si="83"/>
        <v>145196005.34999999</v>
      </c>
      <c r="KW63" s="602">
        <f t="shared" si="83"/>
        <v>42302757.910000004</v>
      </c>
      <c r="KX63" s="602">
        <f t="shared" si="83"/>
        <v>140216627</v>
      </c>
      <c r="KY63" s="602">
        <f t="shared" si="83"/>
        <v>590869180.76999998</v>
      </c>
      <c r="KZ63" s="602">
        <f t="shared" si="83"/>
        <v>202380069.75000003</v>
      </c>
      <c r="LA63" s="602">
        <f t="shared" si="83"/>
        <v>725523452.57999992</v>
      </c>
      <c r="LB63" s="602">
        <f t="shared" si="83"/>
        <v>147492500.41</v>
      </c>
      <c r="LC63" s="602">
        <f t="shared" si="83"/>
        <v>86598552.370000005</v>
      </c>
      <c r="LD63" s="602">
        <f t="shared" si="83"/>
        <v>173456941.76999998</v>
      </c>
      <c r="LE63" s="602">
        <f t="shared" si="83"/>
        <v>153337594.44999999</v>
      </c>
      <c r="LF63" s="602">
        <f t="shared" si="83"/>
        <v>159638957.90000001</v>
      </c>
      <c r="LG63" s="602">
        <f t="shared" si="83"/>
        <v>115599419.84999999</v>
      </c>
      <c r="LH63" s="602">
        <f t="shared" si="83"/>
        <v>109814064.97</v>
      </c>
      <c r="LI63" s="602">
        <f t="shared" si="83"/>
        <v>1273026725.1099999</v>
      </c>
      <c r="LJ63" s="602">
        <f t="shared" si="83"/>
        <v>149278814.89000002</v>
      </c>
      <c r="LK63" s="602">
        <f t="shared" si="83"/>
        <v>573020192.74000001</v>
      </c>
      <c r="LL63" s="602">
        <f t="shared" si="83"/>
        <v>462781226.14999998</v>
      </c>
      <c r="LM63" s="602">
        <f t="shared" ref="LM63:NX63" si="84">SUM(LM50:LM62)</f>
        <v>61538006.909999996</v>
      </c>
      <c r="LN63" s="602">
        <f t="shared" si="84"/>
        <v>55769078.519999996</v>
      </c>
      <c r="LO63" s="602">
        <f t="shared" si="84"/>
        <v>20011396.52</v>
      </c>
      <c r="LP63" s="602">
        <f t="shared" si="84"/>
        <v>102216772.94</v>
      </c>
      <c r="LQ63" s="602">
        <f t="shared" si="84"/>
        <v>7336545.5599999996</v>
      </c>
      <c r="LR63" s="602">
        <f t="shared" si="84"/>
        <v>39561100.18</v>
      </c>
      <c r="LS63" s="602">
        <f t="shared" si="84"/>
        <v>24065515.93</v>
      </c>
      <c r="LT63" s="602">
        <f t="shared" si="84"/>
        <v>236601711.00999999</v>
      </c>
      <c r="LU63" s="602">
        <f t="shared" si="84"/>
        <v>99271582.819999993</v>
      </c>
      <c r="LV63" s="602">
        <f t="shared" si="84"/>
        <v>72365478.210000008</v>
      </c>
      <c r="LW63" s="602">
        <f t="shared" si="84"/>
        <v>2193581774.79</v>
      </c>
      <c r="LX63" s="602">
        <f t="shared" si="84"/>
        <v>692511827.60000002</v>
      </c>
      <c r="LY63" s="602">
        <f t="shared" si="84"/>
        <v>973889682.73000014</v>
      </c>
      <c r="LZ63" s="602">
        <f t="shared" si="84"/>
        <v>265136079.18999997</v>
      </c>
      <c r="MA63" s="602">
        <f t="shared" si="84"/>
        <v>61559189.599999994</v>
      </c>
      <c r="MB63" s="602">
        <f t="shared" si="84"/>
        <v>204575592.81999999</v>
      </c>
      <c r="MC63" s="602">
        <f t="shared" si="84"/>
        <v>110250501.38</v>
      </c>
      <c r="MD63" s="602">
        <f t="shared" si="84"/>
        <v>128223098.72</v>
      </c>
      <c r="ME63" s="602">
        <f t="shared" si="84"/>
        <v>111373405.06000002</v>
      </c>
      <c r="MF63" s="602">
        <f t="shared" si="84"/>
        <v>242392564.44000003</v>
      </c>
      <c r="MG63" s="602">
        <f t="shared" si="84"/>
        <v>143879258.5</v>
      </c>
      <c r="MH63" s="602">
        <f t="shared" si="84"/>
        <v>66337354.800000004</v>
      </c>
      <c r="MI63" s="602">
        <f t="shared" si="84"/>
        <v>686076710.44000006</v>
      </c>
      <c r="MJ63" s="602">
        <f t="shared" si="84"/>
        <v>74048924.200000003</v>
      </c>
      <c r="MK63" s="602">
        <f t="shared" si="84"/>
        <v>56076670.899999999</v>
      </c>
      <c r="ML63" s="602">
        <f t="shared" si="84"/>
        <v>42567765.619999997</v>
      </c>
      <c r="MM63" s="602">
        <f t="shared" si="84"/>
        <v>54840780.579999998</v>
      </c>
      <c r="MN63" s="602">
        <f t="shared" si="84"/>
        <v>113938020.51000001</v>
      </c>
      <c r="MO63" s="602">
        <f t="shared" si="84"/>
        <v>19080958.979999997</v>
      </c>
      <c r="MP63" s="602">
        <f t="shared" si="84"/>
        <v>53538351.789999992</v>
      </c>
      <c r="MQ63" s="602">
        <f t="shared" si="84"/>
        <v>82824175.189999983</v>
      </c>
      <c r="MR63" s="602">
        <f t="shared" si="84"/>
        <v>42901405.060000002</v>
      </c>
      <c r="MS63" s="602">
        <f t="shared" si="84"/>
        <v>56365309.580000006</v>
      </c>
      <c r="MT63" s="602">
        <f t="shared" si="84"/>
        <v>54290546.469999999</v>
      </c>
      <c r="MU63" s="602">
        <f t="shared" si="84"/>
        <v>766220128.9000001</v>
      </c>
      <c r="MV63" s="602">
        <f t="shared" si="84"/>
        <v>65593596.280000001</v>
      </c>
      <c r="MW63" s="602">
        <f t="shared" si="84"/>
        <v>227780152.88999999</v>
      </c>
      <c r="MX63" s="602">
        <f t="shared" si="84"/>
        <v>173416665.48000002</v>
      </c>
      <c r="MY63" s="602">
        <f t="shared" si="84"/>
        <v>161384287.13999999</v>
      </c>
      <c r="MZ63" s="602">
        <f t="shared" si="84"/>
        <v>126476441.92999999</v>
      </c>
      <c r="NA63" s="602">
        <f t="shared" si="84"/>
        <v>470585160.38990009</v>
      </c>
      <c r="NB63" s="602">
        <f t="shared" si="84"/>
        <v>149311836.69</v>
      </c>
      <c r="NC63" s="602">
        <f t="shared" si="84"/>
        <v>147615785.25000003</v>
      </c>
      <c r="ND63" s="602">
        <f t="shared" si="84"/>
        <v>23230666.129999999</v>
      </c>
      <c r="NE63" s="602">
        <f t="shared" si="84"/>
        <v>39443342.670000002</v>
      </c>
      <c r="NF63" s="602">
        <f t="shared" si="84"/>
        <v>1651658624.7300003</v>
      </c>
      <c r="NG63" s="602">
        <f t="shared" si="84"/>
        <v>666415749.15999997</v>
      </c>
      <c r="NH63" s="602">
        <f t="shared" si="84"/>
        <v>56063987.880000003</v>
      </c>
      <c r="NI63" s="602">
        <f t="shared" si="84"/>
        <v>1103776423.72</v>
      </c>
      <c r="NJ63" s="602">
        <f t="shared" si="84"/>
        <v>76529315.929999992</v>
      </c>
      <c r="NK63" s="602">
        <f t="shared" si="84"/>
        <v>159852252.41</v>
      </c>
      <c r="NL63" s="602">
        <f t="shared" si="84"/>
        <v>630995665.98000002</v>
      </c>
      <c r="NM63" s="602">
        <f t="shared" si="84"/>
        <v>461390112.35000002</v>
      </c>
      <c r="NN63" s="602">
        <f t="shared" si="84"/>
        <v>32139810.129999995</v>
      </c>
      <c r="NO63" s="602">
        <f t="shared" si="84"/>
        <v>296160283.71999997</v>
      </c>
      <c r="NP63" s="602">
        <f t="shared" si="84"/>
        <v>165214167.94</v>
      </c>
      <c r="NQ63" s="602">
        <f t="shared" si="84"/>
        <v>83598974.060000002</v>
      </c>
      <c r="NR63" s="602">
        <f t="shared" si="84"/>
        <v>339930979.08999997</v>
      </c>
      <c r="NS63" s="602">
        <f t="shared" si="84"/>
        <v>73001437.359999999</v>
      </c>
      <c r="NT63" s="602">
        <f t="shared" si="84"/>
        <v>52224365.040000007</v>
      </c>
      <c r="NU63" s="602">
        <f t="shared" si="84"/>
        <v>86357504.560000017</v>
      </c>
      <c r="NV63" s="602">
        <f t="shared" si="84"/>
        <v>54289515.489999995</v>
      </c>
      <c r="NW63" s="602">
        <f t="shared" si="84"/>
        <v>13587735.700000003</v>
      </c>
      <c r="NX63" s="602">
        <f t="shared" si="84"/>
        <v>20572805.450000003</v>
      </c>
      <c r="NY63" s="602">
        <f t="shared" ref="NY63:QJ63" si="85">SUM(NY50:NY62)</f>
        <v>830633277.07000005</v>
      </c>
      <c r="NZ63" s="602">
        <f t="shared" si="85"/>
        <v>574803757.42999995</v>
      </c>
      <c r="OA63" s="602">
        <f t="shared" si="85"/>
        <v>112212632.52</v>
      </c>
      <c r="OB63" s="602">
        <f t="shared" si="85"/>
        <v>11735306.33</v>
      </c>
      <c r="OC63" s="602">
        <f t="shared" si="85"/>
        <v>41648027.850000001</v>
      </c>
      <c r="OD63" s="602">
        <f t="shared" si="85"/>
        <v>104257485.18000002</v>
      </c>
      <c r="OE63" s="602">
        <f t="shared" si="85"/>
        <v>19611456.009999998</v>
      </c>
      <c r="OF63" s="602">
        <f t="shared" si="85"/>
        <v>1453926212.1200001</v>
      </c>
      <c r="OG63" s="602">
        <f t="shared" si="85"/>
        <v>110122096.67</v>
      </c>
      <c r="OH63" s="602">
        <f t="shared" si="85"/>
        <v>66574229.759999998</v>
      </c>
      <c r="OI63" s="602">
        <f t="shared" si="85"/>
        <v>293013135.90999997</v>
      </c>
      <c r="OJ63" s="602">
        <f t="shared" si="85"/>
        <v>18259530.73</v>
      </c>
      <c r="OK63" s="602">
        <f t="shared" si="85"/>
        <v>189942009.41000003</v>
      </c>
      <c r="OL63" s="602">
        <f t="shared" si="85"/>
        <v>199377426.35000002</v>
      </c>
      <c r="OM63" s="602">
        <f t="shared" si="85"/>
        <v>49850945.969999999</v>
      </c>
      <c r="ON63" s="602">
        <f t="shared" si="85"/>
        <v>150337675.77999997</v>
      </c>
      <c r="OO63" s="602">
        <f t="shared" si="85"/>
        <v>944070886.1099999</v>
      </c>
      <c r="OP63" s="602">
        <f t="shared" si="85"/>
        <v>318162480.88999999</v>
      </c>
      <c r="OQ63" s="602">
        <f t="shared" si="85"/>
        <v>949250837.50999999</v>
      </c>
      <c r="OR63" s="602">
        <f t="shared" si="85"/>
        <v>191936772.61000001</v>
      </c>
      <c r="OS63" s="602">
        <f t="shared" si="85"/>
        <v>27783222.890000004</v>
      </c>
      <c r="OT63" s="602">
        <f t="shared" si="85"/>
        <v>113296676.19</v>
      </c>
      <c r="OU63" s="602">
        <f t="shared" si="85"/>
        <v>816384832.26999998</v>
      </c>
      <c r="OV63" s="602">
        <f t="shared" si="85"/>
        <v>76803398.489999995</v>
      </c>
      <c r="OW63" s="602">
        <f t="shared" si="85"/>
        <v>118257916.78000002</v>
      </c>
      <c r="OX63" s="602">
        <f t="shared" si="85"/>
        <v>128987118.78999999</v>
      </c>
      <c r="OY63" s="602">
        <f t="shared" si="85"/>
        <v>128805447.66000001</v>
      </c>
      <c r="OZ63" s="602">
        <f t="shared" si="85"/>
        <v>377463151.47000003</v>
      </c>
      <c r="PA63" s="602">
        <f t="shared" si="85"/>
        <v>57131630.019999996</v>
      </c>
      <c r="PB63" s="602">
        <f t="shared" si="85"/>
        <v>55329346.030000001</v>
      </c>
      <c r="PC63" s="602">
        <f t="shared" si="85"/>
        <v>78111122.530000001</v>
      </c>
      <c r="PD63" s="602">
        <f t="shared" si="85"/>
        <v>378043954.81999999</v>
      </c>
      <c r="PE63" s="602">
        <f t="shared" si="85"/>
        <v>26605516.719999999</v>
      </c>
      <c r="PF63" s="602">
        <f t="shared" si="85"/>
        <v>57542827.990000002</v>
      </c>
      <c r="PG63" s="602">
        <f t="shared" si="85"/>
        <v>16646569.039999999</v>
      </c>
      <c r="PH63" s="602">
        <f t="shared" si="85"/>
        <v>51226744.430000007</v>
      </c>
      <c r="PI63" s="602">
        <f t="shared" si="85"/>
        <v>136610150.55000001</v>
      </c>
      <c r="PJ63" s="602">
        <f t="shared" si="85"/>
        <v>32556783.540000003</v>
      </c>
      <c r="PK63" s="602">
        <f t="shared" si="85"/>
        <v>32565039.740000002</v>
      </c>
      <c r="PL63" s="602">
        <f t="shared" si="85"/>
        <v>39490335.270000003</v>
      </c>
      <c r="PM63" s="602">
        <f t="shared" si="85"/>
        <v>30241318.59</v>
      </c>
      <c r="PN63" s="602">
        <f t="shared" si="85"/>
        <v>105037469.68000001</v>
      </c>
      <c r="PO63" s="602">
        <f t="shared" si="85"/>
        <v>69691324.109999999</v>
      </c>
      <c r="PP63" s="602">
        <f t="shared" si="85"/>
        <v>28413658.489999998</v>
      </c>
      <c r="PQ63" s="602">
        <f t="shared" si="85"/>
        <v>106283360.59999999</v>
      </c>
      <c r="PR63" s="602">
        <f t="shared" si="85"/>
        <v>22170652.100000001</v>
      </c>
      <c r="PS63" s="602">
        <f t="shared" si="85"/>
        <v>39431622.519999996</v>
      </c>
      <c r="PT63" s="602">
        <f t="shared" si="85"/>
        <v>25566260.550000001</v>
      </c>
      <c r="PU63" s="602">
        <f t="shared" si="85"/>
        <v>41422291.670000002</v>
      </c>
      <c r="PV63" s="602">
        <f t="shared" si="85"/>
        <v>229987600.58000001</v>
      </c>
      <c r="PW63" s="602">
        <f t="shared" si="85"/>
        <v>16797580.440000001</v>
      </c>
      <c r="PX63" s="602">
        <f t="shared" si="85"/>
        <v>23498709.590000004</v>
      </c>
      <c r="PY63" s="602">
        <f t="shared" si="85"/>
        <v>103584424.63</v>
      </c>
      <c r="PZ63" s="602">
        <f t="shared" si="85"/>
        <v>316955856.89000005</v>
      </c>
      <c r="QA63" s="602">
        <f t="shared" si="85"/>
        <v>39354654.200000003</v>
      </c>
      <c r="QB63" s="602">
        <f t="shared" si="85"/>
        <v>75731568.950000003</v>
      </c>
      <c r="QC63" s="602">
        <f t="shared" si="85"/>
        <v>43103812.18</v>
      </c>
      <c r="QD63" s="602">
        <f t="shared" si="85"/>
        <v>205647612.15000001</v>
      </c>
      <c r="QE63" s="602">
        <f t="shared" si="85"/>
        <v>11498789.52</v>
      </c>
      <c r="QF63" s="602">
        <f t="shared" si="85"/>
        <v>209520484.17000002</v>
      </c>
      <c r="QG63" s="602">
        <f t="shared" si="85"/>
        <v>37913939.599999994</v>
      </c>
      <c r="QH63" s="602">
        <f t="shared" si="85"/>
        <v>51585954.009999998</v>
      </c>
      <c r="QI63" s="602">
        <f t="shared" si="85"/>
        <v>115580654.22000001</v>
      </c>
      <c r="QJ63" s="602">
        <f t="shared" si="85"/>
        <v>40044399.689999998</v>
      </c>
      <c r="QK63" s="602">
        <f t="shared" ref="QK63:SV63" si="86">SUM(QK50:QK62)</f>
        <v>69591361.439999998</v>
      </c>
      <c r="QL63" s="602">
        <f t="shared" si="86"/>
        <v>34018880.140000001</v>
      </c>
      <c r="QM63" s="602">
        <f t="shared" si="86"/>
        <v>17765459.789999999</v>
      </c>
      <c r="QN63" s="602">
        <f t="shared" si="86"/>
        <v>11525533.210000001</v>
      </c>
      <c r="QO63" s="602">
        <f t="shared" si="86"/>
        <v>83751766.930000007</v>
      </c>
      <c r="QP63" s="602">
        <f t="shared" si="86"/>
        <v>117188943.98000002</v>
      </c>
      <c r="QQ63" s="602">
        <f t="shared" si="86"/>
        <v>17205078.809999999</v>
      </c>
      <c r="QR63" s="602">
        <f t="shared" si="86"/>
        <v>14528863.07</v>
      </c>
      <c r="QS63" s="602">
        <f t="shared" si="86"/>
        <v>12713022.66</v>
      </c>
      <c r="QT63" s="602">
        <f t="shared" si="86"/>
        <v>20876720.349999998</v>
      </c>
      <c r="QU63" s="602">
        <f t="shared" si="86"/>
        <v>22248651.440000001</v>
      </c>
      <c r="QV63" s="602">
        <f t="shared" si="86"/>
        <v>216529651.14000002</v>
      </c>
      <c r="QW63" s="602">
        <f t="shared" si="86"/>
        <v>24747659.16</v>
      </c>
      <c r="QX63" s="602">
        <f t="shared" si="86"/>
        <v>206488042.90000001</v>
      </c>
      <c r="QY63" s="602">
        <f t="shared" si="86"/>
        <v>68884527.689999998</v>
      </c>
      <c r="QZ63" s="602">
        <f t="shared" si="86"/>
        <v>68628932.109999999</v>
      </c>
      <c r="RA63" s="602">
        <f t="shared" si="86"/>
        <v>215496110.81000003</v>
      </c>
      <c r="RB63" s="602">
        <f t="shared" si="86"/>
        <v>30705979.969999999</v>
      </c>
      <c r="RC63" s="602">
        <f t="shared" si="86"/>
        <v>141342601.40000001</v>
      </c>
      <c r="RD63" s="602">
        <f t="shared" si="86"/>
        <v>204635110.16999999</v>
      </c>
      <c r="RE63" s="602">
        <f t="shared" si="86"/>
        <v>29213265.93</v>
      </c>
      <c r="RF63" s="602">
        <f t="shared" si="86"/>
        <v>33237778.629999999</v>
      </c>
      <c r="RG63" s="602">
        <f t="shared" si="86"/>
        <v>70498200.510000005</v>
      </c>
      <c r="RH63" s="602">
        <f t="shared" si="86"/>
        <v>31938754.199999999</v>
      </c>
      <c r="RI63" s="602">
        <f t="shared" si="86"/>
        <v>1298191990.76</v>
      </c>
      <c r="RJ63" s="602">
        <f t="shared" si="86"/>
        <v>110053435.38</v>
      </c>
      <c r="RK63" s="602">
        <f t="shared" si="86"/>
        <v>48847437.710000001</v>
      </c>
      <c r="RL63" s="602">
        <f t="shared" si="86"/>
        <v>88693664.549999982</v>
      </c>
      <c r="RM63" s="602">
        <f t="shared" si="86"/>
        <v>46518709.18</v>
      </c>
      <c r="RN63" s="602">
        <f t="shared" si="86"/>
        <v>107117638.32000001</v>
      </c>
      <c r="RO63" s="602">
        <f t="shared" si="86"/>
        <v>60806647.559999995</v>
      </c>
      <c r="RP63" s="602">
        <f t="shared" si="86"/>
        <v>86996818.939999998</v>
      </c>
      <c r="RQ63" s="602">
        <f t="shared" si="86"/>
        <v>82473098.589999989</v>
      </c>
      <c r="RR63" s="602">
        <f t="shared" si="86"/>
        <v>66550217.140000001</v>
      </c>
      <c r="RS63" s="602">
        <f t="shared" si="86"/>
        <v>202761599.37</v>
      </c>
      <c r="RT63" s="602">
        <f t="shared" si="86"/>
        <v>23209010.52</v>
      </c>
      <c r="RU63" s="602">
        <f t="shared" si="86"/>
        <v>39797338.670000002</v>
      </c>
      <c r="RV63" s="602">
        <f t="shared" si="86"/>
        <v>75866631.920000002</v>
      </c>
      <c r="RW63" s="602">
        <f t="shared" si="86"/>
        <v>20479918.190000001</v>
      </c>
      <c r="RX63" s="602">
        <f t="shared" si="86"/>
        <v>35591784.410000004</v>
      </c>
      <c r="RY63" s="602">
        <f t="shared" si="86"/>
        <v>60069837.130000003</v>
      </c>
      <c r="RZ63" s="602">
        <f t="shared" si="86"/>
        <v>45885705.530000001</v>
      </c>
      <c r="SA63" s="602">
        <f t="shared" si="86"/>
        <v>11615188.120000001</v>
      </c>
      <c r="SB63" s="602">
        <f t="shared" si="86"/>
        <v>37095938.829999998</v>
      </c>
      <c r="SC63" s="602">
        <f t="shared" si="86"/>
        <v>149053965.33999997</v>
      </c>
      <c r="SD63" s="602">
        <f t="shared" si="86"/>
        <v>57179245.530000001</v>
      </c>
      <c r="SE63" s="602">
        <f t="shared" si="86"/>
        <v>59497775.579999998</v>
      </c>
      <c r="SF63" s="602">
        <f t="shared" si="86"/>
        <v>43369214.370000005</v>
      </c>
      <c r="SG63" s="602">
        <f t="shared" si="86"/>
        <v>19920204.169999998</v>
      </c>
      <c r="SH63" s="602">
        <f t="shared" si="86"/>
        <v>18156179.569999997</v>
      </c>
      <c r="SI63" s="602">
        <f t="shared" si="86"/>
        <v>52540646.480000004</v>
      </c>
      <c r="SJ63" s="602">
        <f t="shared" si="86"/>
        <v>39903381.95000001</v>
      </c>
      <c r="SK63" s="602">
        <f t="shared" si="86"/>
        <v>47499837.090000004</v>
      </c>
      <c r="SL63" s="602">
        <f t="shared" si="86"/>
        <v>58875455.68</v>
      </c>
      <c r="SM63" s="602">
        <f t="shared" si="86"/>
        <v>28542029.379999999</v>
      </c>
      <c r="SN63" s="602">
        <f t="shared" si="86"/>
        <v>6553358.3199999994</v>
      </c>
      <c r="SO63" s="602">
        <f t="shared" si="86"/>
        <v>164556130.81</v>
      </c>
      <c r="SP63" s="602">
        <f t="shared" si="86"/>
        <v>48423878.780000001</v>
      </c>
      <c r="SQ63" s="602">
        <f t="shared" si="86"/>
        <v>33191414.980000004</v>
      </c>
      <c r="SR63" s="602">
        <f t="shared" si="86"/>
        <v>53187489.940000005</v>
      </c>
      <c r="SS63" s="602">
        <f t="shared" si="86"/>
        <v>45389359.520000003</v>
      </c>
      <c r="ST63" s="602">
        <f t="shared" si="86"/>
        <v>33494074.470000003</v>
      </c>
      <c r="SU63" s="602">
        <f t="shared" si="86"/>
        <v>40662998.25</v>
      </c>
      <c r="SV63" s="602">
        <f t="shared" si="86"/>
        <v>9802256.4100000001</v>
      </c>
      <c r="SW63" s="602">
        <f t="shared" ref="SW63:VH63" si="87">SUM(SW50:SW62)</f>
        <v>177334486.60000002</v>
      </c>
      <c r="SX63" s="602">
        <f t="shared" si="87"/>
        <v>56927984.030000001</v>
      </c>
      <c r="SY63" s="602">
        <f t="shared" si="87"/>
        <v>11450326.359999999</v>
      </c>
      <c r="SZ63" s="602">
        <f t="shared" si="87"/>
        <v>32763084.490000002</v>
      </c>
      <c r="TA63" s="602">
        <f t="shared" si="87"/>
        <v>7119674.1299999999</v>
      </c>
      <c r="TB63" s="602">
        <f t="shared" si="87"/>
        <v>18873713.91</v>
      </c>
      <c r="TC63" s="602">
        <f t="shared" si="87"/>
        <v>20065138.319999997</v>
      </c>
      <c r="TD63" s="602">
        <f t="shared" si="87"/>
        <v>32094791.68</v>
      </c>
      <c r="TE63" s="602">
        <f t="shared" si="87"/>
        <v>14097889.66</v>
      </c>
      <c r="TF63" s="602">
        <f t="shared" si="87"/>
        <v>9853032.0199999996</v>
      </c>
      <c r="TG63" s="602">
        <f t="shared" si="87"/>
        <v>7395300.6200000001</v>
      </c>
      <c r="TH63" s="602">
        <f t="shared" si="87"/>
        <v>32714527.309999999</v>
      </c>
      <c r="TI63" s="602">
        <f t="shared" si="87"/>
        <v>55294278.859999999</v>
      </c>
      <c r="TJ63" s="602">
        <f t="shared" si="87"/>
        <v>14785595.299999999</v>
      </c>
      <c r="TK63" s="602">
        <f t="shared" si="87"/>
        <v>149695413.53</v>
      </c>
      <c r="TL63" s="602">
        <f t="shared" si="87"/>
        <v>48178592.07</v>
      </c>
      <c r="TM63" s="602">
        <f t="shared" si="87"/>
        <v>33857974.270000003</v>
      </c>
      <c r="TN63" s="602">
        <f t="shared" si="87"/>
        <v>22839442.700000003</v>
      </c>
      <c r="TO63" s="602">
        <f t="shared" si="87"/>
        <v>37509456.219999999</v>
      </c>
      <c r="TP63" s="602">
        <f t="shared" si="87"/>
        <v>28198347.329999998</v>
      </c>
      <c r="TQ63" s="602">
        <f t="shared" si="87"/>
        <v>19641150.550000001</v>
      </c>
      <c r="TR63" s="602">
        <f t="shared" si="87"/>
        <v>42385310.659999996</v>
      </c>
      <c r="TS63" s="602">
        <f t="shared" si="87"/>
        <v>46735094.050000004</v>
      </c>
      <c r="TT63" s="602">
        <f t="shared" si="87"/>
        <v>18351208.999999996</v>
      </c>
      <c r="TU63" s="602">
        <f t="shared" si="87"/>
        <v>19411168.34</v>
      </c>
      <c r="TV63" s="602">
        <f t="shared" si="87"/>
        <v>40660496.059999995</v>
      </c>
      <c r="TW63" s="602">
        <f t="shared" si="87"/>
        <v>18277824.52</v>
      </c>
      <c r="TX63" s="602">
        <f t="shared" si="87"/>
        <v>34067795.390000001</v>
      </c>
      <c r="TY63" s="602">
        <f t="shared" si="87"/>
        <v>19151977.379999999</v>
      </c>
      <c r="TZ63" s="602">
        <f t="shared" si="87"/>
        <v>52019473.990000002</v>
      </c>
      <c r="UA63" s="602">
        <f t="shared" si="87"/>
        <v>207177669.88999999</v>
      </c>
      <c r="UB63" s="602">
        <f t="shared" si="87"/>
        <v>56778625.170000002</v>
      </c>
      <c r="UC63" s="602">
        <f t="shared" si="87"/>
        <v>568347234.71000004</v>
      </c>
      <c r="UD63" s="602">
        <f t="shared" si="87"/>
        <v>37966221.280000001</v>
      </c>
      <c r="UE63" s="602">
        <f t="shared" si="87"/>
        <v>4281614.12</v>
      </c>
      <c r="UF63" s="602">
        <f t="shared" si="87"/>
        <v>20767058.190000001</v>
      </c>
      <c r="UG63" s="602">
        <f t="shared" si="87"/>
        <v>71570416.209999993</v>
      </c>
      <c r="UH63" s="602">
        <f t="shared" si="87"/>
        <v>28813200.539999999</v>
      </c>
      <c r="UI63" s="602">
        <f t="shared" si="87"/>
        <v>7387120.5199999996</v>
      </c>
      <c r="UJ63" s="602">
        <f t="shared" si="87"/>
        <v>34823863</v>
      </c>
      <c r="UK63" s="602">
        <f t="shared" si="87"/>
        <v>16007170.589999998</v>
      </c>
      <c r="UL63" s="602">
        <f t="shared" si="87"/>
        <v>325497798.41000003</v>
      </c>
      <c r="UM63" s="602">
        <f t="shared" si="87"/>
        <v>59839335.600000001</v>
      </c>
      <c r="UN63" s="602">
        <f t="shared" si="87"/>
        <v>44971359.529999994</v>
      </c>
      <c r="UO63" s="602">
        <f t="shared" si="87"/>
        <v>63493255.509999998</v>
      </c>
      <c r="UP63" s="602">
        <f t="shared" si="87"/>
        <v>46397209.040000007</v>
      </c>
      <c r="UQ63" s="602">
        <f t="shared" si="87"/>
        <v>29453098.289999999</v>
      </c>
      <c r="UR63" s="602">
        <f t="shared" si="87"/>
        <v>1477228186.8400002</v>
      </c>
      <c r="US63" s="602">
        <f t="shared" si="87"/>
        <v>25142438.030000001</v>
      </c>
      <c r="UT63" s="602">
        <f t="shared" si="87"/>
        <v>11578540.720000001</v>
      </c>
      <c r="UU63" s="602">
        <f t="shared" si="87"/>
        <v>163418199.27999997</v>
      </c>
      <c r="UV63" s="602">
        <f t="shared" si="87"/>
        <v>23236766.940000001</v>
      </c>
      <c r="UW63" s="602">
        <f t="shared" si="87"/>
        <v>18361422.329999998</v>
      </c>
      <c r="UX63" s="602">
        <f t="shared" si="87"/>
        <v>37678061.439999998</v>
      </c>
      <c r="UY63" s="602">
        <f t="shared" si="87"/>
        <v>12775410.190000001</v>
      </c>
      <c r="UZ63" s="602">
        <f t="shared" si="87"/>
        <v>7126811.8400000008</v>
      </c>
      <c r="VA63" s="602">
        <f t="shared" si="87"/>
        <v>42331094.980000004</v>
      </c>
      <c r="VB63" s="602">
        <f t="shared" si="87"/>
        <v>26811206.799999997</v>
      </c>
      <c r="VC63" s="602">
        <f t="shared" si="87"/>
        <v>44135355.880000003</v>
      </c>
      <c r="VD63" s="602">
        <f t="shared" si="87"/>
        <v>65701016.039999999</v>
      </c>
      <c r="VE63" s="602">
        <f t="shared" si="87"/>
        <v>72631262.790000007</v>
      </c>
      <c r="VF63" s="602">
        <f t="shared" si="87"/>
        <v>24739354.830000002</v>
      </c>
      <c r="VG63" s="602">
        <f t="shared" si="87"/>
        <v>14422253.090000002</v>
      </c>
      <c r="VH63" s="602">
        <f t="shared" si="87"/>
        <v>20198339.810000002</v>
      </c>
      <c r="VI63" s="602">
        <f t="shared" ref="VI63:XT63" si="88">SUM(VI50:VI62)</f>
        <v>17872420.149999999</v>
      </c>
      <c r="VJ63" s="602">
        <f t="shared" si="88"/>
        <v>37054365.159999996</v>
      </c>
      <c r="VK63" s="602">
        <f t="shared" si="88"/>
        <v>13543686.85</v>
      </c>
      <c r="VL63" s="602">
        <f t="shared" si="88"/>
        <v>18977658.149999999</v>
      </c>
      <c r="VM63" s="602">
        <f t="shared" si="88"/>
        <v>13066640.59</v>
      </c>
      <c r="VN63" s="602">
        <f t="shared" si="88"/>
        <v>244723842.93000001</v>
      </c>
      <c r="VO63" s="602">
        <f t="shared" si="88"/>
        <v>40038969.090000004</v>
      </c>
      <c r="VP63" s="602">
        <f t="shared" si="88"/>
        <v>67544171.140000001</v>
      </c>
      <c r="VQ63" s="602">
        <f t="shared" si="88"/>
        <v>68065005.649999991</v>
      </c>
      <c r="VR63" s="602">
        <f t="shared" si="88"/>
        <v>41853766.810000002</v>
      </c>
      <c r="VS63" s="602">
        <f t="shared" si="88"/>
        <v>43820648.430000007</v>
      </c>
      <c r="VT63" s="602">
        <f t="shared" si="88"/>
        <v>50064947.129999995</v>
      </c>
      <c r="VU63" s="602">
        <f t="shared" si="88"/>
        <v>17700782.84</v>
      </c>
      <c r="VV63" s="602">
        <f t="shared" si="88"/>
        <v>38209553.620000005</v>
      </c>
      <c r="VW63" s="602">
        <f t="shared" si="88"/>
        <v>147760361.81999999</v>
      </c>
      <c r="VX63" s="602">
        <f t="shared" si="88"/>
        <v>57296503.109999999</v>
      </c>
      <c r="VY63" s="602">
        <f t="shared" si="88"/>
        <v>138254795.65000001</v>
      </c>
      <c r="VZ63" s="602">
        <f t="shared" si="88"/>
        <v>46283648.68</v>
      </c>
      <c r="WA63" s="602">
        <f t="shared" si="88"/>
        <v>55586961.009999998</v>
      </c>
      <c r="WB63" s="602">
        <f t="shared" si="88"/>
        <v>18197894.600000001</v>
      </c>
      <c r="WC63" s="602">
        <f t="shared" si="88"/>
        <v>2675043779.0100002</v>
      </c>
      <c r="WD63" s="602">
        <f t="shared" si="88"/>
        <v>86518060.570000008</v>
      </c>
      <c r="WE63" s="602">
        <f t="shared" si="88"/>
        <v>99750843.450000003</v>
      </c>
      <c r="WF63" s="602">
        <f t="shared" si="88"/>
        <v>115434351.95</v>
      </c>
      <c r="WG63" s="602">
        <f t="shared" si="88"/>
        <v>58281713</v>
      </c>
      <c r="WH63" s="602">
        <f t="shared" si="88"/>
        <v>35059695.780000001</v>
      </c>
      <c r="WI63" s="602">
        <f t="shared" si="88"/>
        <v>59497031.340000004</v>
      </c>
      <c r="WJ63" s="602">
        <f t="shared" si="88"/>
        <v>64029202.579999998</v>
      </c>
      <c r="WK63" s="602">
        <f t="shared" si="88"/>
        <v>76597056.689999998</v>
      </c>
      <c r="WL63" s="602">
        <f t="shared" si="88"/>
        <v>79721838.930000007</v>
      </c>
      <c r="WM63" s="602">
        <f t="shared" si="88"/>
        <v>15804579.190000001</v>
      </c>
      <c r="WN63" s="602">
        <f t="shared" si="88"/>
        <v>50510609.619999997</v>
      </c>
      <c r="WO63" s="602">
        <f t="shared" si="88"/>
        <v>97938536.370000005</v>
      </c>
      <c r="WP63" s="602">
        <f t="shared" si="88"/>
        <v>99413487.769999996</v>
      </c>
      <c r="WQ63" s="602">
        <f t="shared" si="88"/>
        <v>119648365.56</v>
      </c>
      <c r="WR63" s="602">
        <f t="shared" si="88"/>
        <v>100128123.49000001</v>
      </c>
      <c r="WS63" s="602">
        <f t="shared" si="88"/>
        <v>38311815.840000004</v>
      </c>
      <c r="WT63" s="602">
        <f t="shared" si="88"/>
        <v>108836922.50999999</v>
      </c>
      <c r="WU63" s="602">
        <f t="shared" si="88"/>
        <v>45315799.660000004</v>
      </c>
      <c r="WV63" s="602">
        <f t="shared" si="88"/>
        <v>98454337.530000001</v>
      </c>
      <c r="WW63" s="602">
        <f t="shared" si="88"/>
        <v>150500272.63</v>
      </c>
      <c r="WX63" s="602">
        <f t="shared" si="88"/>
        <v>37790648.969999999</v>
      </c>
      <c r="WY63" s="602">
        <f t="shared" si="88"/>
        <v>46603506.850000001</v>
      </c>
      <c r="WZ63" s="602">
        <f t="shared" si="88"/>
        <v>23458316</v>
      </c>
      <c r="XA63" s="602">
        <f t="shared" si="88"/>
        <v>59256198.340000004</v>
      </c>
      <c r="XB63" s="602">
        <f t="shared" si="88"/>
        <v>16971433.250000004</v>
      </c>
      <c r="XC63" s="602">
        <f t="shared" si="88"/>
        <v>9189482.790000001</v>
      </c>
      <c r="XD63" s="602">
        <f t="shared" si="88"/>
        <v>37559595.32</v>
      </c>
      <c r="XE63" s="602">
        <f t="shared" si="88"/>
        <v>164476309.90000001</v>
      </c>
      <c r="XF63" s="602">
        <f t="shared" si="88"/>
        <v>15809809.450000001</v>
      </c>
      <c r="XG63" s="602">
        <f t="shared" si="88"/>
        <v>52130750.149999999</v>
      </c>
      <c r="XH63" s="602">
        <f t="shared" si="88"/>
        <v>17049674.219999999</v>
      </c>
      <c r="XI63" s="602">
        <f t="shared" si="88"/>
        <v>11578268.650000002</v>
      </c>
      <c r="XJ63" s="602">
        <f t="shared" si="88"/>
        <v>1429060264.9399998</v>
      </c>
      <c r="XK63" s="602">
        <f t="shared" si="88"/>
        <v>141614025.38</v>
      </c>
      <c r="XL63" s="602">
        <f t="shared" si="88"/>
        <v>165036027.17000002</v>
      </c>
      <c r="XM63" s="602">
        <f t="shared" si="88"/>
        <v>202150372.23000002</v>
      </c>
      <c r="XN63" s="602">
        <f t="shared" si="88"/>
        <v>58975418.710000001</v>
      </c>
      <c r="XO63" s="602">
        <f t="shared" si="88"/>
        <v>68340838.469999999</v>
      </c>
      <c r="XP63" s="602">
        <f t="shared" si="88"/>
        <v>145630468.23999998</v>
      </c>
      <c r="XQ63" s="602">
        <f t="shared" si="88"/>
        <v>141494564.13999999</v>
      </c>
      <c r="XR63" s="602">
        <f t="shared" si="88"/>
        <v>50088664.18</v>
      </c>
      <c r="XS63" s="602">
        <f t="shared" si="88"/>
        <v>158355781.5</v>
      </c>
      <c r="XT63" s="602">
        <f t="shared" si="88"/>
        <v>148880347.79000002</v>
      </c>
      <c r="XU63" s="602">
        <f t="shared" ref="XU63:AAF63" si="89">SUM(XU50:XU62)</f>
        <v>43906705.859999999</v>
      </c>
      <c r="XV63" s="602">
        <f t="shared" si="89"/>
        <v>38687532.890000001</v>
      </c>
      <c r="XW63" s="602">
        <f t="shared" si="89"/>
        <v>83786884.640000001</v>
      </c>
      <c r="XX63" s="602">
        <f t="shared" si="89"/>
        <v>101101912.31</v>
      </c>
      <c r="XY63" s="602">
        <f t="shared" si="89"/>
        <v>35996767.43</v>
      </c>
      <c r="XZ63" s="602">
        <f t="shared" si="89"/>
        <v>35481932.140000001</v>
      </c>
      <c r="YA63" s="602">
        <f t="shared" si="89"/>
        <v>67076684.25</v>
      </c>
      <c r="YB63" s="602">
        <f t="shared" si="89"/>
        <v>24382410.770000003</v>
      </c>
      <c r="YC63" s="602">
        <f t="shared" si="89"/>
        <v>78137049.439999998</v>
      </c>
      <c r="YD63" s="602">
        <f t="shared" si="89"/>
        <v>38248504.899999999</v>
      </c>
      <c r="YE63" s="602">
        <f t="shared" si="89"/>
        <v>87755964.129999995</v>
      </c>
      <c r="YF63" s="602">
        <f t="shared" si="89"/>
        <v>61095649.960000001</v>
      </c>
      <c r="YG63" s="602">
        <f t="shared" si="89"/>
        <v>852312080.57999992</v>
      </c>
      <c r="YH63" s="602">
        <f t="shared" si="89"/>
        <v>140009655.12999997</v>
      </c>
      <c r="YI63" s="602">
        <f t="shared" si="89"/>
        <v>193304177.95999998</v>
      </c>
      <c r="YJ63" s="602">
        <f t="shared" si="89"/>
        <v>118826721.34999999</v>
      </c>
      <c r="YK63" s="602">
        <f t="shared" si="89"/>
        <v>513582770.75</v>
      </c>
      <c r="YL63" s="602">
        <f t="shared" si="89"/>
        <v>89017184.849999994</v>
      </c>
      <c r="YM63" s="602">
        <f t="shared" si="89"/>
        <v>173207229.77000004</v>
      </c>
      <c r="YN63" s="602">
        <f t="shared" si="89"/>
        <v>65153933.060000002</v>
      </c>
      <c r="YO63" s="602">
        <f t="shared" si="89"/>
        <v>85086513.780000001</v>
      </c>
      <c r="YP63" s="602">
        <f t="shared" si="89"/>
        <v>104996258.92</v>
      </c>
      <c r="YQ63" s="602">
        <f t="shared" si="89"/>
        <v>118259773.84999999</v>
      </c>
      <c r="YR63" s="602">
        <f t="shared" si="89"/>
        <v>92051600.529999986</v>
      </c>
      <c r="YS63" s="602">
        <f t="shared" si="89"/>
        <v>71904747.989999995</v>
      </c>
      <c r="YT63" s="602">
        <f t="shared" si="89"/>
        <v>68796846.140000001</v>
      </c>
      <c r="YU63" s="602">
        <f t="shared" si="89"/>
        <v>118629566.89999999</v>
      </c>
      <c r="YV63" s="602">
        <f t="shared" si="89"/>
        <v>158475571.72000003</v>
      </c>
      <c r="YW63" s="602">
        <f t="shared" si="89"/>
        <v>78985126.599999994</v>
      </c>
      <c r="YX63" s="602">
        <f t="shared" si="89"/>
        <v>287745970.19000006</v>
      </c>
      <c r="YY63" s="602">
        <f t="shared" si="89"/>
        <v>45380064.109999999</v>
      </c>
      <c r="YZ63" s="602">
        <f t="shared" si="89"/>
        <v>60765506.460000008</v>
      </c>
      <c r="ZA63" s="602">
        <f t="shared" si="89"/>
        <v>49229143.839999996</v>
      </c>
      <c r="ZB63" s="602">
        <f t="shared" si="89"/>
        <v>60374737.079999998</v>
      </c>
      <c r="ZC63" s="602">
        <f t="shared" si="89"/>
        <v>20854290.620000001</v>
      </c>
      <c r="ZD63" s="602">
        <f t="shared" si="89"/>
        <v>25233149.27</v>
      </c>
      <c r="ZE63" s="602">
        <f t="shared" si="89"/>
        <v>456926092.38999999</v>
      </c>
      <c r="ZF63" s="602">
        <f t="shared" si="89"/>
        <v>45929452.839999996</v>
      </c>
      <c r="ZG63" s="602">
        <f t="shared" si="89"/>
        <v>84626620.88000001</v>
      </c>
      <c r="ZH63" s="602">
        <f t="shared" si="89"/>
        <v>33393031.129999999</v>
      </c>
      <c r="ZI63" s="602">
        <f t="shared" si="89"/>
        <v>64924046.68</v>
      </c>
      <c r="ZJ63" s="602">
        <f t="shared" si="89"/>
        <v>26871170.439999998</v>
      </c>
      <c r="ZK63" s="602">
        <f t="shared" si="89"/>
        <v>43659756.990000002</v>
      </c>
      <c r="ZL63" s="602">
        <f t="shared" si="89"/>
        <v>21339378.430000003</v>
      </c>
      <c r="ZM63" s="602">
        <f t="shared" si="89"/>
        <v>70911883.349999994</v>
      </c>
      <c r="ZN63" s="602">
        <f t="shared" si="89"/>
        <v>460804311.10000002</v>
      </c>
      <c r="ZO63" s="602">
        <f t="shared" si="89"/>
        <v>43397447.489999995</v>
      </c>
      <c r="ZP63" s="602">
        <f t="shared" si="89"/>
        <v>50116419.700000003</v>
      </c>
      <c r="ZQ63" s="602">
        <f t="shared" si="89"/>
        <v>388370980.47000003</v>
      </c>
      <c r="ZR63" s="602">
        <f t="shared" si="89"/>
        <v>134513843.80000001</v>
      </c>
      <c r="ZS63" s="602">
        <f t="shared" si="89"/>
        <v>69714149.849999994</v>
      </c>
      <c r="ZT63" s="602">
        <f t="shared" si="89"/>
        <v>43112574.560000002</v>
      </c>
      <c r="ZU63" s="602">
        <f t="shared" si="89"/>
        <v>195769594.91</v>
      </c>
      <c r="ZV63" s="602">
        <f t="shared" si="89"/>
        <v>343094710.44</v>
      </c>
      <c r="ZW63" s="602">
        <f t="shared" si="89"/>
        <v>61194270.010000005</v>
      </c>
      <c r="ZX63" s="602">
        <f t="shared" si="89"/>
        <v>42667835.219999999</v>
      </c>
      <c r="ZY63" s="602">
        <f t="shared" si="89"/>
        <v>71392034.350000009</v>
      </c>
      <c r="ZZ63" s="602">
        <f t="shared" si="89"/>
        <v>25891857.5</v>
      </c>
      <c r="AAA63" s="602">
        <f t="shared" si="89"/>
        <v>72887591.549999997</v>
      </c>
      <c r="AAB63" s="602">
        <f t="shared" si="89"/>
        <v>19222496.629999999</v>
      </c>
      <c r="AAC63" s="602">
        <f t="shared" si="89"/>
        <v>34176008.589999996</v>
      </c>
      <c r="AAD63" s="602">
        <f t="shared" si="89"/>
        <v>47400437.620000005</v>
      </c>
      <c r="AAE63" s="602">
        <f t="shared" si="89"/>
        <v>64289757.829999998</v>
      </c>
      <c r="AAF63" s="602">
        <f t="shared" si="89"/>
        <v>84588900.120000005</v>
      </c>
      <c r="AAG63" s="602">
        <f t="shared" ref="AAG63:ACR63" si="90">SUM(AAG50:AAG62)</f>
        <v>66771799.140000001</v>
      </c>
      <c r="AAH63" s="602">
        <f t="shared" si="90"/>
        <v>26397754.639999997</v>
      </c>
      <c r="AAI63" s="602">
        <f t="shared" si="90"/>
        <v>29822932.199999996</v>
      </c>
      <c r="AAJ63" s="602">
        <f t="shared" si="90"/>
        <v>168901883.81999999</v>
      </c>
      <c r="AAK63" s="602">
        <f t="shared" si="90"/>
        <v>23906711.939999998</v>
      </c>
      <c r="AAL63" s="602">
        <f t="shared" si="90"/>
        <v>38384703.119999997</v>
      </c>
      <c r="AAM63" s="602">
        <f t="shared" si="90"/>
        <v>13589159.380000001</v>
      </c>
      <c r="AAN63" s="602">
        <f t="shared" si="90"/>
        <v>39130577.870000012</v>
      </c>
      <c r="AAO63" s="602">
        <f t="shared" si="90"/>
        <v>30146794.890000001</v>
      </c>
      <c r="AAP63" s="602">
        <f t="shared" si="90"/>
        <v>28735818.710000001</v>
      </c>
      <c r="AAQ63" s="602">
        <f t="shared" si="90"/>
        <v>1041719170.4400001</v>
      </c>
      <c r="AAR63" s="602">
        <f t="shared" si="90"/>
        <v>44999002.850000001</v>
      </c>
      <c r="AAS63" s="602">
        <f t="shared" si="90"/>
        <v>54745875.840000004</v>
      </c>
      <c r="AAT63" s="602">
        <f t="shared" si="90"/>
        <v>250921019.42000002</v>
      </c>
      <c r="AAU63" s="602">
        <f t="shared" si="90"/>
        <v>114757528.66000001</v>
      </c>
      <c r="AAV63" s="602">
        <f t="shared" si="90"/>
        <v>112873382.27</v>
      </c>
      <c r="AAW63" s="602">
        <f t="shared" si="90"/>
        <v>77300576.109999999</v>
      </c>
      <c r="AAX63" s="602">
        <f t="shared" si="90"/>
        <v>163343904.46000001</v>
      </c>
      <c r="AAY63" s="602">
        <f t="shared" si="90"/>
        <v>134887417.5</v>
      </c>
      <c r="AAZ63" s="602">
        <f t="shared" si="90"/>
        <v>35924718.120000005</v>
      </c>
      <c r="ABA63" s="602">
        <f t="shared" si="90"/>
        <v>73542847.609999999</v>
      </c>
      <c r="ABB63" s="602">
        <f t="shared" si="90"/>
        <v>189716833.44</v>
      </c>
      <c r="ABC63" s="602">
        <f t="shared" si="90"/>
        <v>137032435.28999999</v>
      </c>
      <c r="ABD63" s="602">
        <f t="shared" si="90"/>
        <v>13192853.469999999</v>
      </c>
      <c r="ABE63" s="602">
        <f t="shared" si="90"/>
        <v>32102930.27</v>
      </c>
      <c r="ABF63" s="602">
        <f t="shared" si="90"/>
        <v>68614779.159999996</v>
      </c>
      <c r="ABG63" s="602">
        <f t="shared" si="90"/>
        <v>42243987.200000003</v>
      </c>
      <c r="ABH63" s="602">
        <f t="shared" si="90"/>
        <v>120205706.27</v>
      </c>
      <c r="ABI63" s="602">
        <f t="shared" si="90"/>
        <v>44994557.43</v>
      </c>
      <c r="ABJ63" s="602">
        <f t="shared" si="90"/>
        <v>182954692.31</v>
      </c>
      <c r="ABK63" s="602">
        <f t="shared" si="90"/>
        <v>184335767.18000001</v>
      </c>
      <c r="ABL63" s="602">
        <f t="shared" si="90"/>
        <v>61519145.210000001</v>
      </c>
      <c r="ABM63" s="602">
        <f t="shared" si="90"/>
        <v>40921403.660000004</v>
      </c>
      <c r="ABN63" s="602">
        <f t="shared" si="90"/>
        <v>22655792.669999998</v>
      </c>
      <c r="ABO63" s="602">
        <f t="shared" si="90"/>
        <v>63090680.420000002</v>
      </c>
      <c r="ABP63" s="602">
        <f t="shared" si="90"/>
        <v>26379380.560000002</v>
      </c>
      <c r="ABQ63" s="602">
        <f t="shared" si="90"/>
        <v>507085560.04999989</v>
      </c>
      <c r="ABR63" s="602">
        <f t="shared" si="90"/>
        <v>137533525.93000001</v>
      </c>
      <c r="ABS63" s="602">
        <f t="shared" si="90"/>
        <v>84972452.270000011</v>
      </c>
      <c r="ABT63" s="602">
        <f t="shared" si="90"/>
        <v>168108559.84999999</v>
      </c>
      <c r="ABU63" s="602">
        <f t="shared" si="90"/>
        <v>187328261.26999998</v>
      </c>
      <c r="ABV63" s="602">
        <f t="shared" si="90"/>
        <v>144146514.94999999</v>
      </c>
      <c r="ABW63" s="602">
        <f t="shared" si="90"/>
        <v>57047689.919999994</v>
      </c>
      <c r="ABX63" s="602">
        <f t="shared" si="90"/>
        <v>92783708.659999996</v>
      </c>
      <c r="ABY63" s="602">
        <f t="shared" si="90"/>
        <v>46182750.760000005</v>
      </c>
      <c r="ABZ63" s="602">
        <f t="shared" si="90"/>
        <v>444130217.00999993</v>
      </c>
      <c r="ACA63" s="602">
        <f t="shared" si="90"/>
        <v>67814260.159999996</v>
      </c>
      <c r="ACB63" s="602">
        <f t="shared" si="90"/>
        <v>145423430.60000002</v>
      </c>
      <c r="ACC63" s="602">
        <f t="shared" si="90"/>
        <v>40750209.979999997</v>
      </c>
      <c r="ACD63" s="602">
        <f t="shared" si="90"/>
        <v>46460657.299999997</v>
      </c>
      <c r="ACE63" s="602">
        <f t="shared" si="90"/>
        <v>104345612.89999999</v>
      </c>
      <c r="ACF63" s="602">
        <f t="shared" si="90"/>
        <v>31799596.270000003</v>
      </c>
      <c r="ACG63" s="602">
        <f t="shared" si="90"/>
        <v>59167623.860000007</v>
      </c>
      <c r="ACH63" s="602">
        <f t="shared" si="90"/>
        <v>39108169.860000007</v>
      </c>
      <c r="ACI63" s="602">
        <f t="shared" si="90"/>
        <v>140036359.22999999</v>
      </c>
      <c r="ACJ63" s="602">
        <f t="shared" si="90"/>
        <v>53296948.519999996</v>
      </c>
      <c r="ACK63" s="602">
        <f t="shared" si="90"/>
        <v>804935546.05999994</v>
      </c>
      <c r="ACL63" s="602">
        <f t="shared" si="90"/>
        <v>50950112.950000003</v>
      </c>
      <c r="ACM63" s="602">
        <f t="shared" si="90"/>
        <v>49012008.409999996</v>
      </c>
      <c r="ACN63" s="602">
        <f t="shared" si="90"/>
        <v>129926461.83</v>
      </c>
      <c r="ACO63" s="602">
        <f t="shared" si="90"/>
        <v>44568330.699999996</v>
      </c>
      <c r="ACP63" s="602">
        <f t="shared" si="90"/>
        <v>10993048.550000001</v>
      </c>
      <c r="ACQ63" s="602">
        <f t="shared" si="90"/>
        <v>66741712.469999991</v>
      </c>
      <c r="ACR63" s="602">
        <f t="shared" si="90"/>
        <v>435702590.22000003</v>
      </c>
      <c r="ACS63" s="602">
        <f t="shared" ref="ACS63:AFD63" si="91">SUM(ACS50:ACS62)</f>
        <v>418400074.38</v>
      </c>
      <c r="ACT63" s="602">
        <f t="shared" si="91"/>
        <v>32558525.810000002</v>
      </c>
      <c r="ACU63" s="602">
        <f t="shared" si="91"/>
        <v>67037828.160000004</v>
      </c>
      <c r="ACV63" s="602">
        <f t="shared" si="91"/>
        <v>85987329.49000001</v>
      </c>
      <c r="ACW63" s="602">
        <f t="shared" si="91"/>
        <v>104732945.52</v>
      </c>
      <c r="ACX63" s="602">
        <f t="shared" si="91"/>
        <v>702348979.74000001</v>
      </c>
      <c r="ACY63" s="602">
        <f t="shared" si="91"/>
        <v>38431656.270000003</v>
      </c>
      <c r="ACZ63" s="602">
        <f t="shared" si="91"/>
        <v>83650482.74000001</v>
      </c>
      <c r="ADA63" s="602">
        <f t="shared" si="91"/>
        <v>66746621.280000001</v>
      </c>
      <c r="ADB63" s="602">
        <f t="shared" si="91"/>
        <v>20977364.979999997</v>
      </c>
      <c r="ADC63" s="602">
        <f t="shared" si="91"/>
        <v>23383256.699999999</v>
      </c>
      <c r="ADD63" s="602">
        <f t="shared" si="91"/>
        <v>25935745.940000001</v>
      </c>
      <c r="ADE63" s="602">
        <f t="shared" si="91"/>
        <v>36244186.550000004</v>
      </c>
      <c r="ADF63" s="602">
        <f t="shared" si="91"/>
        <v>58530689.68</v>
      </c>
      <c r="ADG63" s="602">
        <f t="shared" si="91"/>
        <v>105485712.42</v>
      </c>
      <c r="ADH63" s="602">
        <f t="shared" si="91"/>
        <v>98608061.089999989</v>
      </c>
      <c r="ADI63" s="602">
        <f t="shared" si="91"/>
        <v>86266867.560000002</v>
      </c>
      <c r="ADJ63" s="602">
        <f t="shared" si="91"/>
        <v>37545675.589999996</v>
      </c>
      <c r="ADK63" s="602">
        <f t="shared" si="91"/>
        <v>19110331.940000001</v>
      </c>
      <c r="ADL63" s="602">
        <f t="shared" si="91"/>
        <v>45484375.039999992</v>
      </c>
      <c r="ADM63" s="602">
        <f t="shared" si="91"/>
        <v>19544180.550000001</v>
      </c>
      <c r="ADN63" s="602">
        <f t="shared" si="91"/>
        <v>51838989.649999999</v>
      </c>
      <c r="ADO63" s="602">
        <f t="shared" si="91"/>
        <v>42130528.810000002</v>
      </c>
      <c r="ADP63" s="602">
        <f t="shared" si="91"/>
        <v>75482260.980000004</v>
      </c>
      <c r="ADQ63" s="602">
        <f t="shared" si="91"/>
        <v>917437588.3499999</v>
      </c>
      <c r="ADR63" s="602">
        <f t="shared" si="91"/>
        <v>166985407.47</v>
      </c>
      <c r="ADS63" s="602">
        <f t="shared" si="91"/>
        <v>108994598.98</v>
      </c>
      <c r="ADT63" s="602">
        <f t="shared" si="91"/>
        <v>107993619.70999999</v>
      </c>
      <c r="ADU63" s="602">
        <f t="shared" si="91"/>
        <v>96894658.700000003</v>
      </c>
      <c r="ADV63" s="602">
        <f t="shared" si="91"/>
        <v>11501994.5</v>
      </c>
      <c r="ADW63" s="602">
        <f t="shared" si="91"/>
        <v>14854718.609999999</v>
      </c>
      <c r="ADX63" s="602">
        <f t="shared" si="91"/>
        <v>57485488.080000006</v>
      </c>
      <c r="ADY63" s="602">
        <f t="shared" si="91"/>
        <v>3013569.42</v>
      </c>
      <c r="ADZ63" s="602">
        <f t="shared" si="91"/>
        <v>17520208.930000003</v>
      </c>
      <c r="AEA63" s="602">
        <f t="shared" si="91"/>
        <v>808536131.56999993</v>
      </c>
      <c r="AEB63" s="602">
        <f t="shared" si="91"/>
        <v>254504283.72000003</v>
      </c>
      <c r="AEC63" s="602">
        <f t="shared" si="91"/>
        <v>108116476.34999999</v>
      </c>
      <c r="AED63" s="602">
        <f t="shared" si="91"/>
        <v>81790412.669999987</v>
      </c>
      <c r="AEE63" s="602">
        <f t="shared" si="91"/>
        <v>49030103.780000009</v>
      </c>
      <c r="AEF63" s="602">
        <f t="shared" si="91"/>
        <v>76816124.030000001</v>
      </c>
      <c r="AEG63" s="602">
        <f t="shared" si="91"/>
        <v>102934674.16999999</v>
      </c>
      <c r="AEH63" s="602">
        <f t="shared" si="91"/>
        <v>29421351.729999997</v>
      </c>
      <c r="AEI63" s="602">
        <f t="shared" si="91"/>
        <v>17742154.66</v>
      </c>
      <c r="AEJ63" s="602">
        <f t="shared" si="91"/>
        <v>101717381.03</v>
      </c>
      <c r="AEK63" s="602">
        <f t="shared" si="91"/>
        <v>45986214.479999997</v>
      </c>
      <c r="AEL63" s="602">
        <f t="shared" si="91"/>
        <v>153814946.52000001</v>
      </c>
      <c r="AEM63" s="602">
        <f t="shared" si="91"/>
        <v>50207392.159999996</v>
      </c>
      <c r="AEN63" s="602">
        <f t="shared" si="91"/>
        <v>58700131.43</v>
      </c>
      <c r="AEO63" s="602">
        <f t="shared" si="91"/>
        <v>110674150.22999999</v>
      </c>
      <c r="AEP63" s="602">
        <f t="shared" si="91"/>
        <v>161231156.72999999</v>
      </c>
      <c r="AEQ63" s="602">
        <f t="shared" si="91"/>
        <v>46698329.210000001</v>
      </c>
      <c r="AER63" s="602">
        <f t="shared" si="91"/>
        <v>89063872.700000003</v>
      </c>
      <c r="AES63" s="602">
        <f t="shared" si="91"/>
        <v>22770107.999999996</v>
      </c>
      <c r="AET63" s="602">
        <f t="shared" si="91"/>
        <v>86791040.23999998</v>
      </c>
      <c r="AEU63" s="602">
        <f t="shared" si="91"/>
        <v>665430727.89999998</v>
      </c>
      <c r="AEV63" s="602">
        <f t="shared" si="91"/>
        <v>114821908.31</v>
      </c>
      <c r="AEW63" s="602">
        <f t="shared" si="91"/>
        <v>96369316.479999974</v>
      </c>
      <c r="AEX63" s="602">
        <f t="shared" si="91"/>
        <v>24976709.879999999</v>
      </c>
      <c r="AEY63" s="602">
        <f t="shared" si="91"/>
        <v>47347280.370000005</v>
      </c>
      <c r="AEZ63" s="602">
        <f t="shared" si="91"/>
        <v>67968584.320000008</v>
      </c>
      <c r="AFA63" s="602">
        <f t="shared" si="91"/>
        <v>32615862.700000003</v>
      </c>
      <c r="AFB63" s="602">
        <f t="shared" si="91"/>
        <v>16481759.59</v>
      </c>
      <c r="AFC63" s="602">
        <f t="shared" si="91"/>
        <v>6692103.6799999997</v>
      </c>
      <c r="AFD63" s="602">
        <f t="shared" si="91"/>
        <v>11525134.940000001</v>
      </c>
      <c r="AFE63" s="602">
        <f t="shared" ref="AFE63:AHP63" si="92">SUM(AFE50:AFE62)</f>
        <v>440802973.13999993</v>
      </c>
      <c r="AFF63" s="602">
        <f t="shared" si="92"/>
        <v>210496594.67000002</v>
      </c>
      <c r="AFG63" s="602">
        <f t="shared" si="92"/>
        <v>81292459.260000005</v>
      </c>
      <c r="AFH63" s="602">
        <f t="shared" si="92"/>
        <v>53113499.840000011</v>
      </c>
      <c r="AFI63" s="602">
        <f t="shared" si="92"/>
        <v>232349143.82000002</v>
      </c>
      <c r="AFJ63" s="602">
        <f t="shared" si="92"/>
        <v>73311731.850000009</v>
      </c>
      <c r="AFK63" s="602">
        <f t="shared" si="92"/>
        <v>31911641.550000001</v>
      </c>
      <c r="AFL63" s="602">
        <f t="shared" si="92"/>
        <v>22125899.540000003</v>
      </c>
      <c r="AFM63" s="602">
        <f t="shared" si="92"/>
        <v>68625765.5</v>
      </c>
      <c r="AFN63" s="602">
        <f t="shared" si="92"/>
        <v>71739769.659999996</v>
      </c>
      <c r="AFO63" s="602">
        <f t="shared" si="92"/>
        <v>10885959.390000001</v>
      </c>
      <c r="AFP63" s="602">
        <f t="shared" si="92"/>
        <v>41480369.629999995</v>
      </c>
      <c r="AFQ63" s="602">
        <f t="shared" si="92"/>
        <v>73301697.88000001</v>
      </c>
      <c r="AFR63" s="602">
        <f t="shared" si="92"/>
        <v>747590169.43999994</v>
      </c>
      <c r="AFS63" s="602">
        <f t="shared" si="92"/>
        <v>88379546.010000005</v>
      </c>
      <c r="AFT63" s="602">
        <f t="shared" si="92"/>
        <v>149499582.58000001</v>
      </c>
      <c r="AFU63" s="602">
        <f t="shared" si="92"/>
        <v>58804781.279999994</v>
      </c>
      <c r="AFV63" s="602">
        <f t="shared" si="92"/>
        <v>70299240.969999999</v>
      </c>
      <c r="AFW63" s="602">
        <f t="shared" si="92"/>
        <v>56326672.470000006</v>
      </c>
      <c r="AFX63" s="602">
        <f t="shared" si="92"/>
        <v>51757388.359999992</v>
      </c>
      <c r="AFY63" s="602">
        <f t="shared" si="92"/>
        <v>166167049.25999999</v>
      </c>
      <c r="AFZ63" s="602">
        <f t="shared" si="92"/>
        <v>91609730.980000019</v>
      </c>
      <c r="AGA63" s="602">
        <f t="shared" si="92"/>
        <v>32114539.609999999</v>
      </c>
      <c r="AGB63" s="602">
        <f t="shared" si="92"/>
        <v>205760469.11999997</v>
      </c>
      <c r="AGC63" s="602">
        <f t="shared" si="92"/>
        <v>74344275.689999998</v>
      </c>
      <c r="AGD63" s="602">
        <f t="shared" si="92"/>
        <v>726805364.16999996</v>
      </c>
      <c r="AGE63" s="602">
        <f t="shared" si="92"/>
        <v>177653341.51000002</v>
      </c>
      <c r="AGF63" s="602">
        <f t="shared" si="92"/>
        <v>72783951.469999999</v>
      </c>
      <c r="AGG63" s="602">
        <f t="shared" si="92"/>
        <v>100353901.17</v>
      </c>
      <c r="AGH63" s="602">
        <f t="shared" si="92"/>
        <v>177029987.66</v>
      </c>
      <c r="AGI63" s="602">
        <f t="shared" si="92"/>
        <v>88511352.719999999</v>
      </c>
      <c r="AGJ63" s="602">
        <f t="shared" si="92"/>
        <v>53272198.850000001</v>
      </c>
      <c r="AGK63" s="602">
        <f t="shared" si="92"/>
        <v>69385537.890000001</v>
      </c>
      <c r="AGL63" s="602">
        <f t="shared" si="92"/>
        <v>53549542.600000001</v>
      </c>
      <c r="AGM63" s="602">
        <f t="shared" si="92"/>
        <v>65183020.549999997</v>
      </c>
      <c r="AGN63" s="602">
        <f t="shared" si="92"/>
        <v>55311040.620000005</v>
      </c>
      <c r="AGO63" s="602">
        <f t="shared" si="92"/>
        <v>984083903.81999993</v>
      </c>
      <c r="AGP63" s="602">
        <f t="shared" si="92"/>
        <v>101277492.14</v>
      </c>
      <c r="AGQ63" s="602">
        <f t="shared" si="92"/>
        <v>219265096.56999996</v>
      </c>
      <c r="AGR63" s="602">
        <f t="shared" si="92"/>
        <v>35182046.270000003</v>
      </c>
      <c r="AGS63" s="602">
        <f t="shared" si="92"/>
        <v>219394095.61999997</v>
      </c>
      <c r="AGT63" s="602">
        <f t="shared" si="92"/>
        <v>98590650.439999998</v>
      </c>
      <c r="AGU63" s="602">
        <f t="shared" si="92"/>
        <v>17059186.210000001</v>
      </c>
      <c r="AGV63" s="602">
        <f t="shared" si="92"/>
        <v>57474796.570000008</v>
      </c>
      <c r="AGW63" s="602">
        <f t="shared" si="92"/>
        <v>1082031933.3399999</v>
      </c>
      <c r="AGX63" s="602">
        <f t="shared" si="92"/>
        <v>444650440.41000003</v>
      </c>
      <c r="AGY63" s="602">
        <f t="shared" si="92"/>
        <v>12249927.25</v>
      </c>
      <c r="AGZ63" s="602">
        <f t="shared" si="92"/>
        <v>202297980.32999998</v>
      </c>
      <c r="AHA63" s="602">
        <f t="shared" si="92"/>
        <v>168797729.02000001</v>
      </c>
      <c r="AHB63" s="602">
        <f t="shared" si="92"/>
        <v>139599430.01999998</v>
      </c>
      <c r="AHC63" s="602">
        <f t="shared" si="92"/>
        <v>23764975.359999992</v>
      </c>
      <c r="AHD63" s="602">
        <f t="shared" si="92"/>
        <v>31895865.169999994</v>
      </c>
      <c r="AHE63" s="602">
        <f t="shared" si="92"/>
        <v>12427109.490000002</v>
      </c>
      <c r="AHF63" s="602">
        <f t="shared" si="92"/>
        <v>66819980.43</v>
      </c>
      <c r="AHG63" s="602">
        <f t="shared" si="92"/>
        <v>158393008.54000002</v>
      </c>
      <c r="AHH63" s="602">
        <f t="shared" si="92"/>
        <v>78459420.140000001</v>
      </c>
      <c r="AHI63" s="602">
        <f t="shared" si="92"/>
        <v>31534282.91</v>
      </c>
      <c r="AHJ63" s="602">
        <f t="shared" si="92"/>
        <v>92379057.420000017</v>
      </c>
      <c r="AHK63" s="602">
        <f t="shared" si="92"/>
        <v>31398384.609999999</v>
      </c>
      <c r="AHL63" s="602">
        <f t="shared" si="92"/>
        <v>58178934.740000002</v>
      </c>
      <c r="AHM63" s="602">
        <f t="shared" si="92"/>
        <v>18668194.379999999</v>
      </c>
      <c r="AHN63" s="602">
        <f t="shared" si="92"/>
        <v>163035928.95000005</v>
      </c>
      <c r="AHO63" s="602">
        <f t="shared" si="92"/>
        <v>81882495.079999998</v>
      </c>
      <c r="AHP63" s="602">
        <f t="shared" si="92"/>
        <v>47074947.770000011</v>
      </c>
      <c r="AHQ63" s="602">
        <f t="shared" ref="AHQ63:AHW63" si="93">SUM(AHQ50:AHQ62)</f>
        <v>25017109.98</v>
      </c>
      <c r="AHR63" s="602">
        <f t="shared" si="93"/>
        <v>107817986.91000001</v>
      </c>
      <c r="AHS63" s="602">
        <f t="shared" si="93"/>
        <v>23430650.949999999</v>
      </c>
      <c r="AHT63" s="602">
        <f t="shared" si="93"/>
        <v>21861449.259999998</v>
      </c>
      <c r="AHU63" s="602">
        <f t="shared" ref="AHU63" si="94">SUM(AHU50:AHU62)</f>
        <v>0</v>
      </c>
      <c r="AHV63" s="602">
        <f t="shared" ref="AHV63" si="95">SUM(AHV50:AHV62)</f>
        <v>0</v>
      </c>
      <c r="AHW63" s="602">
        <f t="shared" si="93"/>
        <v>115689597042.40596</v>
      </c>
      <c r="AHY63" s="647"/>
      <c r="AHZ63" s="647"/>
      <c r="AIA63" s="647"/>
    </row>
    <row r="64" spans="2:911" ht="24.6" x14ac:dyDescent="0.7">
      <c r="B64" s="605"/>
      <c r="C64" s="605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  <c r="AA64" s="602"/>
      <c r="AB64" s="602"/>
      <c r="AC64" s="602"/>
      <c r="AD64" s="602"/>
      <c r="AE64" s="602"/>
      <c r="AF64" s="602"/>
      <c r="AG64" s="602"/>
      <c r="AH64" s="602"/>
      <c r="AI64" s="602"/>
      <c r="AJ64" s="602"/>
      <c r="AK64" s="602"/>
      <c r="AL64" s="602"/>
      <c r="AM64" s="602"/>
      <c r="AN64" s="602"/>
      <c r="AO64" s="602"/>
      <c r="AP64" s="602"/>
      <c r="AQ64" s="602"/>
      <c r="AR64" s="602"/>
      <c r="AS64" s="602"/>
      <c r="AT64" s="602"/>
      <c r="AU64" s="602"/>
      <c r="AV64" s="602"/>
      <c r="AW64" s="602"/>
      <c r="AX64" s="602"/>
      <c r="AY64" s="602"/>
      <c r="AZ64" s="602"/>
      <c r="BA64" s="602"/>
      <c r="BB64" s="602"/>
      <c r="BC64" s="602"/>
      <c r="BD64" s="602"/>
      <c r="BE64" s="602"/>
      <c r="BF64" s="602"/>
      <c r="BG64" s="602"/>
      <c r="BH64" s="602"/>
      <c r="BI64" s="602"/>
      <c r="BJ64" s="602"/>
      <c r="BK64" s="602"/>
      <c r="BL64" s="602"/>
      <c r="BM64" s="602"/>
      <c r="BN64" s="602"/>
      <c r="BO64" s="602"/>
      <c r="BP64" s="602"/>
      <c r="BQ64" s="602"/>
      <c r="BR64" s="602"/>
      <c r="BS64" s="602"/>
      <c r="BT64" s="602"/>
      <c r="BU64" s="602"/>
      <c r="BV64" s="602"/>
      <c r="BW64" s="602"/>
      <c r="BX64" s="602"/>
      <c r="BY64" s="602"/>
      <c r="BZ64" s="602"/>
      <c r="CA64" s="602"/>
      <c r="CB64" s="602"/>
      <c r="CC64" s="602"/>
      <c r="CD64" s="602"/>
      <c r="CE64" s="602"/>
      <c r="CF64" s="602"/>
      <c r="CG64" s="602"/>
      <c r="CH64" s="602"/>
      <c r="CI64" s="602"/>
      <c r="CJ64" s="602"/>
      <c r="CK64" s="602"/>
      <c r="CL64" s="602"/>
      <c r="CM64" s="602"/>
      <c r="CN64" s="602"/>
      <c r="CO64" s="602"/>
      <c r="CP64" s="602"/>
      <c r="CQ64" s="602"/>
      <c r="CR64" s="602"/>
      <c r="CS64" s="602"/>
      <c r="CT64" s="602"/>
      <c r="CU64" s="602"/>
      <c r="CV64" s="602"/>
      <c r="CW64" s="602"/>
      <c r="CX64" s="602"/>
      <c r="CY64" s="602"/>
      <c r="CZ64" s="602"/>
      <c r="DA64" s="602"/>
      <c r="DB64" s="602"/>
      <c r="DC64" s="602"/>
      <c r="DD64" s="602"/>
      <c r="DE64" s="602"/>
      <c r="DF64" s="602"/>
      <c r="DG64" s="602"/>
      <c r="DH64" s="602"/>
      <c r="DI64" s="602"/>
      <c r="DJ64" s="602"/>
      <c r="DK64" s="602"/>
      <c r="DL64" s="602"/>
      <c r="DM64" s="602"/>
      <c r="DN64" s="602"/>
      <c r="DO64" s="602"/>
      <c r="DP64" s="602"/>
      <c r="DQ64" s="602"/>
      <c r="DR64" s="602"/>
      <c r="DS64" s="602"/>
      <c r="DT64" s="602"/>
      <c r="DU64" s="602"/>
      <c r="DV64" s="602"/>
      <c r="DW64" s="602"/>
      <c r="DX64" s="602"/>
      <c r="DY64" s="602"/>
      <c r="DZ64" s="602"/>
      <c r="EA64" s="602"/>
      <c r="EB64" s="602"/>
      <c r="EC64" s="602"/>
      <c r="ED64" s="602"/>
      <c r="EE64" s="602"/>
      <c r="EF64" s="602"/>
      <c r="EG64" s="602"/>
      <c r="EH64" s="602"/>
      <c r="EI64" s="602"/>
      <c r="EJ64" s="602"/>
      <c r="EK64" s="602"/>
      <c r="EL64" s="602"/>
      <c r="EM64" s="602"/>
      <c r="EN64" s="602"/>
      <c r="EO64" s="602"/>
      <c r="EP64" s="602"/>
      <c r="EQ64" s="602"/>
      <c r="ER64" s="602"/>
      <c r="ES64" s="602"/>
      <c r="ET64" s="602"/>
      <c r="EU64" s="602"/>
      <c r="EV64" s="602"/>
      <c r="EW64" s="602"/>
      <c r="EX64" s="602"/>
      <c r="EY64" s="602"/>
      <c r="EZ64" s="602"/>
      <c r="FA64" s="602"/>
      <c r="FB64" s="602"/>
      <c r="FC64" s="602"/>
      <c r="FD64" s="602"/>
      <c r="FE64" s="602"/>
      <c r="FF64" s="602"/>
      <c r="FG64" s="602"/>
      <c r="FH64" s="602"/>
      <c r="FI64" s="602"/>
      <c r="FJ64" s="602"/>
      <c r="FK64" s="602"/>
      <c r="FL64" s="602"/>
      <c r="FM64" s="602"/>
      <c r="FN64" s="602"/>
      <c r="FO64" s="602"/>
      <c r="FP64" s="602"/>
      <c r="FQ64" s="602"/>
      <c r="FR64" s="602"/>
      <c r="FS64" s="602"/>
      <c r="FT64" s="602"/>
      <c r="FU64" s="602"/>
      <c r="FV64" s="602"/>
      <c r="FW64" s="602"/>
      <c r="FX64" s="602"/>
      <c r="FY64" s="602"/>
      <c r="FZ64" s="602"/>
      <c r="GA64" s="602"/>
      <c r="GB64" s="602"/>
      <c r="GC64" s="602"/>
      <c r="GD64" s="602"/>
      <c r="GE64" s="602"/>
      <c r="GF64" s="602"/>
      <c r="GG64" s="602"/>
      <c r="GH64" s="602"/>
      <c r="GI64" s="602"/>
      <c r="GJ64" s="602"/>
      <c r="GK64" s="602"/>
      <c r="GL64" s="602"/>
      <c r="GM64" s="602"/>
      <c r="GN64" s="602"/>
      <c r="GO64" s="602"/>
      <c r="GP64" s="602"/>
      <c r="GQ64" s="602"/>
      <c r="GR64" s="602"/>
      <c r="GS64" s="602"/>
      <c r="GT64" s="602"/>
      <c r="GU64" s="602"/>
      <c r="GV64" s="602"/>
      <c r="GW64" s="602"/>
      <c r="GX64" s="602"/>
      <c r="GY64" s="602"/>
      <c r="GZ64" s="602"/>
      <c r="HA64" s="602"/>
      <c r="HB64" s="602"/>
      <c r="HC64" s="602"/>
      <c r="HD64" s="602"/>
      <c r="HE64" s="602"/>
      <c r="HF64" s="602"/>
      <c r="HG64" s="602"/>
      <c r="HH64" s="602"/>
      <c r="HI64" s="602"/>
      <c r="HJ64" s="602"/>
      <c r="HK64" s="602"/>
      <c r="HL64" s="602"/>
      <c r="HM64" s="602"/>
      <c r="HN64" s="602"/>
      <c r="HO64" s="602"/>
      <c r="HP64" s="602"/>
      <c r="HQ64" s="602"/>
      <c r="HR64" s="602"/>
      <c r="HS64" s="602"/>
      <c r="HT64" s="602"/>
      <c r="HU64" s="602"/>
      <c r="HV64" s="602"/>
      <c r="HW64" s="602"/>
      <c r="HX64" s="602"/>
      <c r="HY64" s="602"/>
      <c r="HZ64" s="602"/>
      <c r="IA64" s="602"/>
      <c r="IB64" s="602"/>
      <c r="IC64" s="602"/>
      <c r="ID64" s="602"/>
      <c r="IE64" s="602"/>
      <c r="IF64" s="602"/>
      <c r="IG64" s="602"/>
      <c r="IH64" s="602"/>
      <c r="II64" s="602"/>
      <c r="IJ64" s="602"/>
      <c r="IK64" s="602"/>
      <c r="IL64" s="602"/>
      <c r="IM64" s="602"/>
      <c r="IN64" s="602"/>
      <c r="IO64" s="602"/>
      <c r="IP64" s="602"/>
      <c r="IQ64" s="602"/>
      <c r="IR64" s="602"/>
      <c r="IS64" s="602"/>
      <c r="IT64" s="602"/>
      <c r="IU64" s="602"/>
      <c r="IV64" s="602"/>
      <c r="IW64" s="602"/>
      <c r="IX64" s="602"/>
      <c r="IY64" s="602"/>
      <c r="IZ64" s="602"/>
      <c r="JA64" s="602"/>
      <c r="JB64" s="602"/>
      <c r="JC64" s="602"/>
      <c r="JD64" s="602"/>
      <c r="JE64" s="602"/>
      <c r="JF64" s="602"/>
      <c r="JG64" s="602"/>
      <c r="JH64" s="602"/>
      <c r="JI64" s="602"/>
      <c r="JJ64" s="602"/>
      <c r="JK64" s="602"/>
      <c r="JL64" s="602"/>
      <c r="JM64" s="602"/>
      <c r="JN64" s="602"/>
      <c r="JO64" s="602"/>
      <c r="JP64" s="602"/>
      <c r="JQ64" s="602"/>
      <c r="JR64" s="602"/>
      <c r="JS64" s="602"/>
      <c r="JT64" s="602"/>
      <c r="JU64" s="602"/>
      <c r="JV64" s="602"/>
      <c r="JW64" s="602"/>
      <c r="JX64" s="602"/>
      <c r="JY64" s="602"/>
      <c r="JZ64" s="602"/>
      <c r="KA64" s="602"/>
      <c r="KB64" s="602"/>
      <c r="KC64" s="602"/>
      <c r="KD64" s="602"/>
      <c r="KE64" s="602"/>
      <c r="KF64" s="602"/>
      <c r="KG64" s="602"/>
      <c r="KH64" s="602"/>
      <c r="KI64" s="602"/>
      <c r="KJ64" s="602"/>
      <c r="KK64" s="602"/>
      <c r="KL64" s="602"/>
      <c r="KM64" s="602"/>
      <c r="KN64" s="602"/>
      <c r="KO64" s="602"/>
      <c r="KP64" s="602"/>
      <c r="KQ64" s="602"/>
      <c r="KR64" s="602"/>
      <c r="KS64" s="602"/>
      <c r="KT64" s="602"/>
      <c r="KU64" s="602"/>
      <c r="KV64" s="602"/>
      <c r="KW64" s="602"/>
      <c r="KX64" s="602"/>
      <c r="KY64" s="602"/>
      <c r="KZ64" s="602"/>
      <c r="LA64" s="602"/>
      <c r="LB64" s="602"/>
      <c r="LC64" s="602"/>
      <c r="LD64" s="602"/>
      <c r="LE64" s="602"/>
      <c r="LF64" s="602"/>
      <c r="LG64" s="602"/>
      <c r="LH64" s="602"/>
      <c r="LI64" s="602"/>
      <c r="LJ64" s="602"/>
      <c r="LK64" s="602"/>
      <c r="LL64" s="602"/>
      <c r="LM64" s="602"/>
      <c r="LN64" s="602"/>
      <c r="LO64" s="602"/>
      <c r="LP64" s="602"/>
      <c r="LQ64" s="602"/>
      <c r="LR64" s="602"/>
      <c r="LS64" s="602"/>
      <c r="LT64" s="602"/>
      <c r="LU64" s="602"/>
      <c r="LV64" s="602"/>
      <c r="LW64" s="602"/>
      <c r="LX64" s="602"/>
      <c r="LY64" s="602"/>
      <c r="LZ64" s="602"/>
      <c r="MA64" s="602"/>
      <c r="MB64" s="602"/>
      <c r="MC64" s="602"/>
      <c r="MD64" s="602"/>
      <c r="ME64" s="602"/>
      <c r="MF64" s="602"/>
      <c r="MG64" s="602"/>
      <c r="MH64" s="602"/>
      <c r="MI64" s="602"/>
      <c r="MJ64" s="602"/>
      <c r="MK64" s="602"/>
      <c r="ML64" s="602"/>
      <c r="MM64" s="602"/>
      <c r="MN64" s="602"/>
      <c r="MO64" s="602"/>
      <c r="MP64" s="602"/>
      <c r="MQ64" s="602"/>
      <c r="MR64" s="602"/>
      <c r="MS64" s="602"/>
      <c r="MT64" s="602"/>
      <c r="MU64" s="602"/>
      <c r="MV64" s="602"/>
      <c r="MW64" s="602"/>
      <c r="MX64" s="602"/>
      <c r="MY64" s="602"/>
      <c r="MZ64" s="602"/>
      <c r="NA64" s="602"/>
      <c r="NB64" s="602"/>
      <c r="NC64" s="602"/>
      <c r="ND64" s="602"/>
      <c r="NE64" s="602"/>
      <c r="NF64" s="602"/>
      <c r="NG64" s="602"/>
      <c r="NH64" s="602"/>
      <c r="NI64" s="602"/>
      <c r="NJ64" s="602"/>
      <c r="NK64" s="602"/>
      <c r="NL64" s="602"/>
      <c r="NM64" s="602"/>
      <c r="NN64" s="602"/>
      <c r="NO64" s="602"/>
      <c r="NP64" s="602"/>
      <c r="NQ64" s="602"/>
      <c r="NR64" s="602"/>
      <c r="NS64" s="602"/>
      <c r="NT64" s="602"/>
      <c r="NU64" s="602"/>
      <c r="NV64" s="602"/>
      <c r="NW64" s="602"/>
      <c r="NX64" s="602"/>
      <c r="NY64" s="602"/>
      <c r="NZ64" s="602"/>
      <c r="OA64" s="602"/>
      <c r="OB64" s="602"/>
      <c r="OC64" s="602"/>
      <c r="OD64" s="602"/>
      <c r="OE64" s="602"/>
      <c r="OF64" s="602"/>
      <c r="OG64" s="602"/>
      <c r="OH64" s="602"/>
      <c r="OI64" s="602"/>
      <c r="OJ64" s="602"/>
      <c r="OK64" s="602"/>
      <c r="OL64" s="602"/>
      <c r="OM64" s="602"/>
      <c r="ON64" s="602"/>
      <c r="OO64" s="602"/>
      <c r="OP64" s="602"/>
      <c r="OQ64" s="602"/>
      <c r="OR64" s="602"/>
      <c r="OS64" s="602"/>
      <c r="OT64" s="602"/>
      <c r="OU64" s="602"/>
      <c r="OV64" s="602"/>
      <c r="OW64" s="602"/>
      <c r="OX64" s="602"/>
      <c r="OY64" s="602"/>
      <c r="OZ64" s="602"/>
      <c r="PA64" s="602"/>
      <c r="PB64" s="602"/>
      <c r="PC64" s="602"/>
      <c r="PD64" s="602"/>
      <c r="PE64" s="602"/>
      <c r="PF64" s="602"/>
      <c r="PG64" s="602"/>
      <c r="PH64" s="602"/>
      <c r="PI64" s="602"/>
      <c r="PJ64" s="602"/>
      <c r="PK64" s="602"/>
      <c r="PL64" s="602"/>
      <c r="PM64" s="602"/>
      <c r="PN64" s="602"/>
      <c r="PO64" s="602"/>
      <c r="PP64" s="602"/>
      <c r="PQ64" s="602"/>
      <c r="PR64" s="602"/>
      <c r="PS64" s="602"/>
      <c r="PT64" s="602"/>
      <c r="PU64" s="602"/>
      <c r="PV64" s="602"/>
      <c r="PW64" s="602"/>
      <c r="PX64" s="602"/>
      <c r="PY64" s="602"/>
      <c r="PZ64" s="602"/>
      <c r="QA64" s="602"/>
      <c r="QB64" s="602"/>
      <c r="QC64" s="602"/>
      <c r="QD64" s="602"/>
      <c r="QE64" s="602"/>
      <c r="QF64" s="602"/>
      <c r="QG64" s="602"/>
      <c r="QH64" s="602"/>
      <c r="QI64" s="602"/>
      <c r="QJ64" s="602"/>
      <c r="QK64" s="602"/>
      <c r="QL64" s="602"/>
      <c r="QM64" s="602"/>
      <c r="QN64" s="602"/>
      <c r="QO64" s="602"/>
      <c r="QP64" s="602"/>
      <c r="QQ64" s="602"/>
      <c r="QR64" s="602"/>
      <c r="QS64" s="602"/>
      <c r="QT64" s="602"/>
      <c r="QU64" s="602"/>
      <c r="QV64" s="602"/>
      <c r="QW64" s="602"/>
      <c r="QX64" s="602"/>
      <c r="QY64" s="602"/>
      <c r="QZ64" s="602"/>
      <c r="RA64" s="602"/>
      <c r="RB64" s="602"/>
      <c r="RC64" s="602"/>
      <c r="RD64" s="602"/>
      <c r="RE64" s="602"/>
      <c r="RF64" s="602"/>
      <c r="RG64" s="602"/>
      <c r="RH64" s="602"/>
      <c r="RI64" s="602"/>
      <c r="RJ64" s="602"/>
      <c r="RK64" s="602"/>
      <c r="RL64" s="602"/>
      <c r="RM64" s="602"/>
      <c r="RN64" s="602"/>
      <c r="RO64" s="602"/>
      <c r="RP64" s="602"/>
      <c r="RQ64" s="602"/>
      <c r="RR64" s="602"/>
      <c r="RS64" s="602"/>
      <c r="RT64" s="602"/>
      <c r="RU64" s="602"/>
      <c r="RV64" s="602"/>
      <c r="RW64" s="602"/>
      <c r="RX64" s="602"/>
      <c r="RY64" s="602"/>
      <c r="RZ64" s="602"/>
      <c r="SA64" s="602"/>
      <c r="SB64" s="602"/>
      <c r="SC64" s="602"/>
      <c r="SD64" s="602"/>
      <c r="SE64" s="602"/>
      <c r="SF64" s="602"/>
      <c r="SG64" s="602"/>
      <c r="SH64" s="602"/>
      <c r="SI64" s="602"/>
      <c r="SJ64" s="602"/>
      <c r="SK64" s="602"/>
      <c r="SL64" s="602"/>
      <c r="SM64" s="602"/>
      <c r="SN64" s="602"/>
      <c r="SO64" s="602"/>
      <c r="SP64" s="602"/>
      <c r="SQ64" s="602"/>
      <c r="SR64" s="602"/>
      <c r="SS64" s="602"/>
      <c r="ST64" s="602"/>
      <c r="SU64" s="602"/>
      <c r="SV64" s="602"/>
      <c r="SW64" s="602"/>
      <c r="SX64" s="602"/>
      <c r="SY64" s="602"/>
      <c r="SZ64" s="602"/>
      <c r="TA64" s="602"/>
      <c r="TB64" s="602"/>
      <c r="TC64" s="602"/>
      <c r="TD64" s="602"/>
      <c r="TE64" s="602"/>
      <c r="TF64" s="602"/>
      <c r="TG64" s="602"/>
      <c r="TH64" s="602"/>
      <c r="TI64" s="602"/>
      <c r="TJ64" s="602"/>
      <c r="TK64" s="602"/>
      <c r="TL64" s="602"/>
      <c r="TM64" s="602"/>
      <c r="TN64" s="602"/>
      <c r="TO64" s="602"/>
      <c r="TP64" s="602"/>
      <c r="TQ64" s="602"/>
      <c r="TR64" s="602"/>
      <c r="TS64" s="602"/>
      <c r="TT64" s="602"/>
      <c r="TU64" s="602"/>
      <c r="TV64" s="602"/>
      <c r="TW64" s="602"/>
      <c r="TX64" s="602"/>
      <c r="TY64" s="602"/>
      <c r="TZ64" s="602"/>
      <c r="UA64" s="602"/>
      <c r="UB64" s="602"/>
      <c r="UC64" s="602"/>
      <c r="UD64" s="602"/>
      <c r="UE64" s="602"/>
      <c r="UF64" s="602"/>
      <c r="UG64" s="602"/>
      <c r="UH64" s="602"/>
      <c r="UI64" s="602"/>
      <c r="UJ64" s="602"/>
      <c r="UK64" s="602"/>
      <c r="UL64" s="602"/>
      <c r="UM64" s="602"/>
      <c r="UN64" s="602"/>
      <c r="UO64" s="602"/>
      <c r="UP64" s="602"/>
      <c r="UQ64" s="602"/>
      <c r="UR64" s="602"/>
      <c r="US64" s="602"/>
      <c r="UT64" s="602"/>
      <c r="UU64" s="602"/>
      <c r="UV64" s="602"/>
      <c r="UW64" s="602"/>
      <c r="UX64" s="602"/>
      <c r="UY64" s="602"/>
      <c r="UZ64" s="602"/>
      <c r="VA64" s="602"/>
      <c r="VB64" s="602"/>
      <c r="VC64" s="602"/>
      <c r="VD64" s="602"/>
      <c r="VE64" s="602"/>
      <c r="VF64" s="602"/>
      <c r="VG64" s="602"/>
      <c r="VH64" s="602"/>
      <c r="VI64" s="602"/>
      <c r="VJ64" s="602"/>
      <c r="VK64" s="602"/>
      <c r="VL64" s="602"/>
      <c r="VM64" s="602"/>
      <c r="VN64" s="602"/>
      <c r="VO64" s="602"/>
      <c r="VP64" s="602"/>
      <c r="VQ64" s="602"/>
      <c r="VR64" s="602"/>
      <c r="VS64" s="602"/>
      <c r="VT64" s="602"/>
      <c r="VU64" s="602"/>
      <c r="VV64" s="602"/>
      <c r="VW64" s="602"/>
      <c r="VX64" s="602"/>
      <c r="VY64" s="602"/>
      <c r="VZ64" s="602"/>
      <c r="WA64" s="602"/>
      <c r="WB64" s="602"/>
      <c r="WC64" s="602"/>
      <c r="WD64" s="602"/>
      <c r="WE64" s="602"/>
      <c r="WF64" s="602"/>
      <c r="WG64" s="602"/>
      <c r="WH64" s="602"/>
      <c r="WI64" s="602"/>
      <c r="WJ64" s="602"/>
      <c r="WK64" s="602"/>
      <c r="WL64" s="602"/>
      <c r="WM64" s="602"/>
      <c r="WN64" s="602"/>
      <c r="WO64" s="602"/>
      <c r="WP64" s="602"/>
      <c r="WQ64" s="602"/>
      <c r="WR64" s="602"/>
      <c r="WS64" s="602"/>
      <c r="WT64" s="602"/>
      <c r="WU64" s="602"/>
      <c r="WV64" s="602"/>
      <c r="WW64" s="602"/>
      <c r="WX64" s="602"/>
      <c r="WY64" s="602"/>
      <c r="WZ64" s="602"/>
      <c r="XA64" s="602"/>
      <c r="XB64" s="602"/>
      <c r="XC64" s="602"/>
      <c r="XD64" s="602"/>
      <c r="XE64" s="602"/>
      <c r="XF64" s="602"/>
      <c r="XG64" s="602"/>
      <c r="XH64" s="602"/>
      <c r="XI64" s="602"/>
      <c r="XJ64" s="602"/>
      <c r="XK64" s="602"/>
      <c r="XL64" s="602"/>
      <c r="XM64" s="602"/>
      <c r="XN64" s="602"/>
      <c r="XO64" s="602"/>
      <c r="XP64" s="602"/>
      <c r="XQ64" s="602"/>
      <c r="XR64" s="602"/>
      <c r="XS64" s="602"/>
      <c r="XT64" s="602"/>
      <c r="XU64" s="602"/>
      <c r="XV64" s="602"/>
      <c r="XW64" s="602"/>
      <c r="XX64" s="602"/>
      <c r="XY64" s="602"/>
      <c r="XZ64" s="602"/>
      <c r="YA64" s="602"/>
      <c r="YB64" s="602"/>
      <c r="YC64" s="602"/>
      <c r="YD64" s="602"/>
      <c r="YE64" s="602"/>
      <c r="YF64" s="602"/>
      <c r="YG64" s="602"/>
      <c r="YH64" s="602"/>
      <c r="YI64" s="602"/>
      <c r="YJ64" s="602"/>
      <c r="YK64" s="602"/>
      <c r="YL64" s="602"/>
      <c r="YM64" s="602"/>
      <c r="YN64" s="602"/>
      <c r="YO64" s="602"/>
      <c r="YP64" s="602"/>
      <c r="YQ64" s="602"/>
      <c r="YR64" s="602"/>
      <c r="YS64" s="602"/>
      <c r="YT64" s="602"/>
      <c r="YU64" s="602"/>
      <c r="YV64" s="602"/>
      <c r="YW64" s="602"/>
      <c r="YX64" s="602"/>
      <c r="YY64" s="602"/>
      <c r="YZ64" s="602"/>
      <c r="ZA64" s="602"/>
      <c r="ZB64" s="602"/>
      <c r="ZC64" s="602"/>
      <c r="ZD64" s="602"/>
      <c r="ZE64" s="602"/>
      <c r="ZF64" s="602"/>
      <c r="ZG64" s="602"/>
      <c r="ZH64" s="602"/>
      <c r="ZI64" s="602"/>
      <c r="ZJ64" s="602"/>
      <c r="ZK64" s="602"/>
      <c r="ZL64" s="602"/>
      <c r="ZM64" s="602"/>
      <c r="ZN64" s="602"/>
      <c r="ZO64" s="602"/>
      <c r="ZP64" s="602"/>
      <c r="ZQ64" s="602"/>
      <c r="ZR64" s="602"/>
      <c r="ZS64" s="602"/>
      <c r="ZT64" s="602"/>
      <c r="ZU64" s="602"/>
      <c r="ZV64" s="602"/>
      <c r="ZW64" s="602"/>
      <c r="ZX64" s="602"/>
      <c r="ZY64" s="602"/>
      <c r="ZZ64" s="602"/>
      <c r="AAA64" s="602"/>
      <c r="AAB64" s="602"/>
      <c r="AAC64" s="602"/>
      <c r="AAD64" s="602"/>
      <c r="AAE64" s="602"/>
      <c r="AAF64" s="602"/>
      <c r="AAG64" s="602"/>
      <c r="AAH64" s="602"/>
      <c r="AAI64" s="602"/>
      <c r="AAJ64" s="602"/>
      <c r="AAK64" s="602"/>
      <c r="AAL64" s="602"/>
      <c r="AAM64" s="602"/>
      <c r="AAN64" s="602"/>
      <c r="AAO64" s="602"/>
      <c r="AAP64" s="602"/>
      <c r="AAQ64" s="602"/>
      <c r="AAR64" s="602"/>
      <c r="AAS64" s="602"/>
      <c r="AAT64" s="602"/>
      <c r="AAU64" s="602"/>
      <c r="AAV64" s="602"/>
      <c r="AAW64" s="602"/>
      <c r="AAX64" s="602"/>
      <c r="AAY64" s="602"/>
      <c r="AAZ64" s="602"/>
      <c r="ABA64" s="602"/>
      <c r="ABB64" s="602"/>
      <c r="ABC64" s="602"/>
      <c r="ABD64" s="602"/>
      <c r="ABE64" s="602"/>
      <c r="ABF64" s="602"/>
      <c r="ABG64" s="602"/>
      <c r="ABH64" s="602"/>
      <c r="ABI64" s="602"/>
      <c r="ABJ64" s="602"/>
      <c r="ABK64" s="602"/>
      <c r="ABL64" s="602"/>
      <c r="ABM64" s="602"/>
      <c r="ABN64" s="602"/>
      <c r="ABO64" s="602"/>
      <c r="ABP64" s="602"/>
      <c r="ABQ64" s="602"/>
      <c r="ABR64" s="602"/>
      <c r="ABS64" s="602"/>
      <c r="ABT64" s="602"/>
      <c r="ABU64" s="602"/>
      <c r="ABV64" s="602"/>
      <c r="ABW64" s="602"/>
      <c r="ABX64" s="602"/>
      <c r="ABY64" s="602"/>
      <c r="ABZ64" s="602"/>
      <c r="ACA64" s="602"/>
      <c r="ACB64" s="602"/>
      <c r="ACC64" s="602"/>
      <c r="ACD64" s="602"/>
      <c r="ACE64" s="602"/>
      <c r="ACF64" s="602"/>
      <c r="ACG64" s="602"/>
      <c r="ACH64" s="602"/>
      <c r="ACI64" s="602"/>
      <c r="ACJ64" s="602"/>
      <c r="ACK64" s="602"/>
      <c r="ACL64" s="602"/>
      <c r="ACM64" s="602"/>
      <c r="ACN64" s="602"/>
      <c r="ACO64" s="602"/>
      <c r="ACP64" s="602"/>
      <c r="ACQ64" s="602"/>
      <c r="ACR64" s="602"/>
      <c r="ACS64" s="602"/>
      <c r="ACT64" s="602"/>
      <c r="ACU64" s="602"/>
      <c r="ACV64" s="602"/>
      <c r="ACW64" s="602"/>
      <c r="ACX64" s="602"/>
      <c r="ACY64" s="602"/>
      <c r="ACZ64" s="602"/>
      <c r="ADA64" s="602"/>
      <c r="ADB64" s="602"/>
      <c r="ADC64" s="602"/>
      <c r="ADD64" s="602"/>
      <c r="ADE64" s="602"/>
      <c r="ADF64" s="602"/>
      <c r="ADG64" s="602"/>
      <c r="ADH64" s="602"/>
      <c r="ADI64" s="602"/>
      <c r="ADJ64" s="602"/>
      <c r="ADK64" s="602"/>
      <c r="ADL64" s="602"/>
      <c r="ADM64" s="602"/>
      <c r="ADN64" s="602"/>
      <c r="ADO64" s="602"/>
      <c r="ADP64" s="602"/>
      <c r="ADQ64" s="602"/>
      <c r="ADR64" s="602"/>
      <c r="ADS64" s="602"/>
      <c r="ADT64" s="602"/>
      <c r="ADU64" s="602"/>
      <c r="ADV64" s="602"/>
      <c r="ADW64" s="602"/>
      <c r="ADX64" s="602"/>
      <c r="ADY64" s="602"/>
      <c r="ADZ64" s="602"/>
      <c r="AEA64" s="602"/>
      <c r="AEB64" s="602"/>
      <c r="AEC64" s="602"/>
      <c r="AED64" s="602"/>
      <c r="AEE64" s="602"/>
      <c r="AEF64" s="602"/>
      <c r="AEG64" s="602"/>
      <c r="AEH64" s="602"/>
      <c r="AEI64" s="602"/>
      <c r="AEJ64" s="602"/>
      <c r="AEK64" s="602"/>
      <c r="AEL64" s="602"/>
      <c r="AEM64" s="602"/>
      <c r="AEN64" s="602"/>
      <c r="AEO64" s="602"/>
      <c r="AEP64" s="602"/>
      <c r="AEQ64" s="602"/>
      <c r="AER64" s="602"/>
      <c r="AES64" s="602"/>
      <c r="AET64" s="602"/>
      <c r="AEU64" s="602"/>
      <c r="AEV64" s="602"/>
      <c r="AEW64" s="602"/>
      <c r="AEX64" s="602"/>
      <c r="AEY64" s="602"/>
      <c r="AEZ64" s="602"/>
      <c r="AFA64" s="602"/>
      <c r="AFB64" s="602"/>
      <c r="AFC64" s="602"/>
      <c r="AFD64" s="602"/>
      <c r="AFE64" s="602"/>
      <c r="AFF64" s="602"/>
      <c r="AFG64" s="602"/>
      <c r="AFH64" s="602"/>
      <c r="AFI64" s="602"/>
      <c r="AFJ64" s="602"/>
      <c r="AFK64" s="602"/>
      <c r="AFL64" s="602"/>
      <c r="AFM64" s="602"/>
      <c r="AFN64" s="602"/>
      <c r="AFO64" s="602"/>
      <c r="AFP64" s="602"/>
      <c r="AFQ64" s="602"/>
      <c r="AFR64" s="602"/>
      <c r="AFS64" s="602"/>
      <c r="AFT64" s="602"/>
      <c r="AFU64" s="602"/>
      <c r="AFV64" s="602"/>
      <c r="AFW64" s="602"/>
      <c r="AFX64" s="602"/>
      <c r="AFY64" s="602"/>
      <c r="AFZ64" s="602"/>
      <c r="AGA64" s="602"/>
      <c r="AGB64" s="602"/>
      <c r="AGC64" s="602"/>
      <c r="AGD64" s="602"/>
      <c r="AGE64" s="602"/>
      <c r="AGF64" s="602"/>
      <c r="AGG64" s="602"/>
      <c r="AGH64" s="602"/>
      <c r="AGI64" s="602"/>
      <c r="AGJ64" s="602"/>
      <c r="AGK64" s="602"/>
      <c r="AGL64" s="602"/>
      <c r="AGM64" s="602"/>
      <c r="AGN64" s="602"/>
      <c r="AGO64" s="602"/>
      <c r="AGP64" s="602"/>
      <c r="AGQ64" s="602"/>
      <c r="AGR64" s="602"/>
      <c r="AGS64" s="602"/>
      <c r="AGT64" s="602"/>
      <c r="AGU64" s="602"/>
      <c r="AGV64" s="602"/>
      <c r="AGW64" s="602"/>
      <c r="AGX64" s="602"/>
      <c r="AGY64" s="602"/>
      <c r="AGZ64" s="602"/>
      <c r="AHA64" s="602"/>
      <c r="AHB64" s="602"/>
      <c r="AHC64" s="602"/>
      <c r="AHD64" s="602"/>
      <c r="AHE64" s="602"/>
      <c r="AHF64" s="602"/>
      <c r="AHG64" s="602"/>
      <c r="AHH64" s="602"/>
      <c r="AHI64" s="602"/>
      <c r="AHJ64" s="602"/>
      <c r="AHK64" s="602"/>
      <c r="AHL64" s="602"/>
      <c r="AHM64" s="602"/>
      <c r="AHN64" s="602"/>
      <c r="AHO64" s="602"/>
      <c r="AHP64" s="602"/>
      <c r="AHQ64" s="602"/>
      <c r="AHR64" s="602"/>
      <c r="AHS64" s="602"/>
      <c r="AHT64" s="602"/>
      <c r="AHU64" s="602"/>
      <c r="AHV64" s="602"/>
      <c r="AHW64" s="602"/>
      <c r="AHY64" s="647"/>
      <c r="AHZ64" s="647"/>
      <c r="AIA64" s="647"/>
    </row>
    <row r="65" spans="1:911" ht="24.6" x14ac:dyDescent="0.7">
      <c r="A65" s="260" t="str">
        <f t="shared" ref="A65:A96" si="96">INDEX($AHY$65:$AHY$191,MATCH(B65,$AHZ$65:$AHZ$191,0))</f>
        <v>ภาระ</v>
      </c>
      <c r="B65" s="260" t="s">
        <v>6391</v>
      </c>
      <c r="C65" s="260" t="s">
        <v>6392</v>
      </c>
      <c r="D65" s="603">
        <v>8873863.5</v>
      </c>
      <c r="E65" s="603">
        <v>0</v>
      </c>
      <c r="F65" s="603">
        <v>0</v>
      </c>
      <c r="G65" s="603">
        <v>0</v>
      </c>
      <c r="H65" s="603">
        <v>0</v>
      </c>
      <c r="I65" s="603">
        <v>0</v>
      </c>
      <c r="J65" s="603">
        <v>0</v>
      </c>
      <c r="K65" s="603">
        <v>0</v>
      </c>
      <c r="L65" s="603">
        <v>0</v>
      </c>
      <c r="M65" s="603">
        <v>0</v>
      </c>
      <c r="N65" s="603">
        <v>0</v>
      </c>
      <c r="O65" s="603">
        <v>0</v>
      </c>
      <c r="P65" s="603">
        <v>0</v>
      </c>
      <c r="Q65" s="603">
        <v>0</v>
      </c>
      <c r="R65" s="603">
        <v>0</v>
      </c>
      <c r="S65" s="603">
        <v>0</v>
      </c>
      <c r="T65" s="603">
        <v>0</v>
      </c>
      <c r="U65" s="603">
        <v>0</v>
      </c>
      <c r="V65" s="603">
        <v>0</v>
      </c>
      <c r="W65" s="603">
        <v>49694610.560000002</v>
      </c>
      <c r="X65" s="603">
        <v>0</v>
      </c>
      <c r="Y65" s="603">
        <v>0</v>
      </c>
      <c r="Z65" s="603">
        <v>0</v>
      </c>
      <c r="AA65" s="603">
        <v>0</v>
      </c>
      <c r="AB65" s="603">
        <v>0</v>
      </c>
      <c r="AC65" s="603">
        <v>0</v>
      </c>
      <c r="AD65" s="603">
        <v>0</v>
      </c>
      <c r="AE65" s="603">
        <v>0</v>
      </c>
      <c r="AF65" s="603">
        <v>0</v>
      </c>
      <c r="AG65" s="603">
        <v>0</v>
      </c>
      <c r="AH65" s="603">
        <v>0</v>
      </c>
      <c r="AI65" s="603">
        <v>0</v>
      </c>
      <c r="AJ65" s="603">
        <v>0</v>
      </c>
      <c r="AK65" s="603">
        <v>0</v>
      </c>
      <c r="AL65" s="603">
        <v>0</v>
      </c>
      <c r="AM65" s="603">
        <v>0</v>
      </c>
      <c r="AN65" s="603">
        <v>0</v>
      </c>
      <c r="AO65" s="603">
        <v>0</v>
      </c>
      <c r="AP65" s="603">
        <v>0</v>
      </c>
      <c r="AQ65" s="603">
        <v>0</v>
      </c>
      <c r="AR65" s="603">
        <v>0</v>
      </c>
      <c r="AS65" s="603">
        <v>0</v>
      </c>
      <c r="AT65" s="603">
        <v>0</v>
      </c>
      <c r="AU65" s="603">
        <v>55770718.25</v>
      </c>
      <c r="AV65" s="603">
        <v>0</v>
      </c>
      <c r="AW65" s="603">
        <v>0</v>
      </c>
      <c r="AX65" s="603">
        <v>0</v>
      </c>
      <c r="AY65" s="603">
        <v>0</v>
      </c>
      <c r="AZ65" s="603">
        <v>0</v>
      </c>
      <c r="BA65" s="603">
        <v>0</v>
      </c>
      <c r="BB65" s="603">
        <v>0</v>
      </c>
      <c r="BC65" s="603">
        <v>0</v>
      </c>
      <c r="BD65" s="603">
        <v>0</v>
      </c>
      <c r="BE65" s="603">
        <v>0</v>
      </c>
      <c r="BF65" s="603">
        <v>0</v>
      </c>
      <c r="BG65" s="603">
        <v>0</v>
      </c>
      <c r="BH65" s="603">
        <v>0</v>
      </c>
      <c r="BI65" s="603">
        <v>0</v>
      </c>
      <c r="BJ65" s="603">
        <v>14041341.390000001</v>
      </c>
      <c r="BK65" s="603">
        <v>0</v>
      </c>
      <c r="BL65" s="603">
        <v>0</v>
      </c>
      <c r="BM65" s="603">
        <v>0</v>
      </c>
      <c r="BN65" s="603">
        <v>0</v>
      </c>
      <c r="BO65" s="603">
        <v>0</v>
      </c>
      <c r="BP65" s="603">
        <v>0</v>
      </c>
      <c r="BQ65" s="603">
        <v>0</v>
      </c>
      <c r="BR65" s="603">
        <v>0</v>
      </c>
      <c r="BS65" s="603">
        <v>15486452.49</v>
      </c>
      <c r="BT65" s="603">
        <v>0</v>
      </c>
      <c r="BU65" s="603">
        <v>0</v>
      </c>
      <c r="BV65" s="603">
        <v>0</v>
      </c>
      <c r="BW65" s="603">
        <v>0</v>
      </c>
      <c r="BX65" s="603">
        <v>0</v>
      </c>
      <c r="BY65" s="603">
        <v>0</v>
      </c>
      <c r="BZ65" s="603">
        <v>0</v>
      </c>
      <c r="CA65" s="603">
        <v>0</v>
      </c>
      <c r="CB65" s="603">
        <v>0</v>
      </c>
      <c r="CC65" s="603">
        <v>0</v>
      </c>
      <c r="CD65" s="603">
        <v>0</v>
      </c>
      <c r="CE65" s="603">
        <v>0</v>
      </c>
      <c r="CF65" s="603">
        <v>0</v>
      </c>
      <c r="CG65" s="603">
        <v>0</v>
      </c>
      <c r="CH65" s="603">
        <v>100963112.62</v>
      </c>
      <c r="CI65" s="603">
        <v>0</v>
      </c>
      <c r="CJ65" s="603">
        <v>0</v>
      </c>
      <c r="CK65" s="603">
        <v>0</v>
      </c>
      <c r="CL65" s="603">
        <v>0</v>
      </c>
      <c r="CM65" s="603">
        <v>0</v>
      </c>
      <c r="CN65" s="603">
        <v>0</v>
      </c>
      <c r="CO65" s="603">
        <v>0</v>
      </c>
      <c r="CP65" s="603">
        <v>0</v>
      </c>
      <c r="CQ65" s="603">
        <v>0</v>
      </c>
      <c r="CR65" s="603">
        <v>0</v>
      </c>
      <c r="CS65" s="603">
        <v>0</v>
      </c>
      <c r="CT65" s="603">
        <v>0</v>
      </c>
      <c r="CU65" s="603">
        <v>26954351.27</v>
      </c>
      <c r="CV65" s="603">
        <v>0</v>
      </c>
      <c r="CW65" s="603">
        <v>0</v>
      </c>
      <c r="CX65" s="603">
        <v>0</v>
      </c>
      <c r="CY65" s="603">
        <v>0</v>
      </c>
      <c r="CZ65" s="603">
        <v>0</v>
      </c>
      <c r="DA65" s="603">
        <v>0</v>
      </c>
      <c r="DB65" s="603">
        <v>0</v>
      </c>
      <c r="DC65" s="603">
        <v>0</v>
      </c>
      <c r="DD65" s="603">
        <v>0</v>
      </c>
      <c r="DE65" s="603">
        <v>0</v>
      </c>
      <c r="DF65" s="603">
        <v>0</v>
      </c>
      <c r="DG65" s="603">
        <v>0</v>
      </c>
      <c r="DH65" s="603">
        <v>0</v>
      </c>
      <c r="DI65" s="603">
        <v>0</v>
      </c>
      <c r="DJ65" s="603">
        <v>0</v>
      </c>
      <c r="DK65" s="603">
        <v>0</v>
      </c>
      <c r="DL65" s="603">
        <v>0</v>
      </c>
      <c r="DM65" s="603">
        <v>0</v>
      </c>
      <c r="DN65" s="603">
        <v>0</v>
      </c>
      <c r="DO65" s="603">
        <v>0</v>
      </c>
      <c r="DP65" s="603">
        <v>0</v>
      </c>
      <c r="DQ65" s="603">
        <v>0</v>
      </c>
      <c r="DR65" s="603">
        <v>0</v>
      </c>
      <c r="DS65" s="603">
        <v>0</v>
      </c>
      <c r="DT65" s="603">
        <v>0</v>
      </c>
      <c r="DU65" s="603">
        <v>71992767.900000006</v>
      </c>
      <c r="DV65" s="603">
        <v>0</v>
      </c>
      <c r="DW65" s="603">
        <v>0</v>
      </c>
      <c r="DX65" s="603">
        <v>0</v>
      </c>
      <c r="DY65" s="603">
        <v>0</v>
      </c>
      <c r="DZ65" s="603">
        <v>0</v>
      </c>
      <c r="EA65" s="603">
        <v>0</v>
      </c>
      <c r="EB65" s="603">
        <v>0</v>
      </c>
      <c r="EC65" s="603">
        <v>0</v>
      </c>
      <c r="ED65" s="603">
        <v>0</v>
      </c>
      <c r="EE65" s="603">
        <v>0</v>
      </c>
      <c r="EF65" s="603">
        <v>1788964.7</v>
      </c>
      <c r="EG65" s="603">
        <v>7032520.3399999999</v>
      </c>
      <c r="EH65" s="603">
        <v>0</v>
      </c>
      <c r="EI65" s="603">
        <v>0</v>
      </c>
      <c r="EJ65" s="603">
        <v>0</v>
      </c>
      <c r="EK65" s="603">
        <v>0</v>
      </c>
      <c r="EL65" s="603">
        <v>0</v>
      </c>
      <c r="EM65" s="603">
        <v>0</v>
      </c>
      <c r="EN65" s="603">
        <v>0</v>
      </c>
      <c r="EO65" s="603">
        <v>59276059.520000003</v>
      </c>
      <c r="EP65" s="603">
        <v>0</v>
      </c>
      <c r="EQ65" s="603">
        <v>0</v>
      </c>
      <c r="ER65" s="603">
        <v>0</v>
      </c>
      <c r="ES65" s="603">
        <v>0</v>
      </c>
      <c r="ET65" s="603">
        <v>0</v>
      </c>
      <c r="EU65" s="603">
        <v>0</v>
      </c>
      <c r="EV65" s="603">
        <v>0</v>
      </c>
      <c r="EW65" s="603">
        <v>0</v>
      </c>
      <c r="EX65" s="603">
        <v>11521210</v>
      </c>
      <c r="EY65" s="603">
        <v>0</v>
      </c>
      <c r="EZ65" s="603">
        <v>0</v>
      </c>
      <c r="FA65" s="603">
        <v>0</v>
      </c>
      <c r="FB65" s="603">
        <v>0</v>
      </c>
      <c r="FC65" s="603">
        <v>0</v>
      </c>
      <c r="FD65" s="603">
        <v>0</v>
      </c>
      <c r="FE65" s="603">
        <v>0</v>
      </c>
      <c r="FF65" s="603">
        <v>0</v>
      </c>
      <c r="FG65" s="603">
        <v>0</v>
      </c>
      <c r="FH65" s="603">
        <v>0</v>
      </c>
      <c r="FI65" s="603">
        <v>0</v>
      </c>
      <c r="FJ65" s="603">
        <v>35200320.039999999</v>
      </c>
      <c r="FK65" s="603">
        <v>0</v>
      </c>
      <c r="FL65" s="603">
        <v>0</v>
      </c>
      <c r="FM65" s="603">
        <v>0</v>
      </c>
      <c r="FN65" s="603">
        <v>0</v>
      </c>
      <c r="FO65" s="603">
        <v>0</v>
      </c>
      <c r="FP65" s="603">
        <v>0</v>
      </c>
      <c r="FQ65" s="603">
        <v>0</v>
      </c>
      <c r="FR65" s="603">
        <v>106811736.81</v>
      </c>
      <c r="FS65" s="603">
        <v>0</v>
      </c>
      <c r="FT65" s="603">
        <v>0</v>
      </c>
      <c r="FU65" s="603">
        <v>0</v>
      </c>
      <c r="FV65" s="603">
        <v>0</v>
      </c>
      <c r="FW65" s="603">
        <v>0</v>
      </c>
      <c r="FX65" s="603">
        <v>0</v>
      </c>
      <c r="FY65" s="603">
        <v>0</v>
      </c>
      <c r="FZ65" s="603">
        <v>0</v>
      </c>
      <c r="GA65" s="603">
        <v>0</v>
      </c>
      <c r="GB65" s="603">
        <v>0</v>
      </c>
      <c r="GC65" s="603">
        <v>0</v>
      </c>
      <c r="GD65" s="603">
        <v>0</v>
      </c>
      <c r="GE65" s="603">
        <v>0</v>
      </c>
      <c r="GF65" s="603">
        <v>41389642.840000004</v>
      </c>
      <c r="GG65" s="603">
        <v>0</v>
      </c>
      <c r="GH65" s="603">
        <v>0</v>
      </c>
      <c r="GI65" s="603">
        <v>0</v>
      </c>
      <c r="GJ65" s="603">
        <v>0</v>
      </c>
      <c r="GK65" s="603">
        <v>0</v>
      </c>
      <c r="GL65" s="603">
        <v>0</v>
      </c>
      <c r="GM65" s="603">
        <v>0</v>
      </c>
      <c r="GN65" s="603">
        <v>0</v>
      </c>
      <c r="GO65" s="603">
        <v>0</v>
      </c>
      <c r="GP65" s="603">
        <v>0</v>
      </c>
      <c r="GQ65" s="603">
        <v>0</v>
      </c>
      <c r="GR65" s="603">
        <v>19381650.890000001</v>
      </c>
      <c r="GS65" s="603">
        <v>0</v>
      </c>
      <c r="GT65" s="603">
        <v>0</v>
      </c>
      <c r="GU65" s="603">
        <v>0</v>
      </c>
      <c r="GV65" s="603">
        <v>0</v>
      </c>
      <c r="GW65" s="603">
        <v>0</v>
      </c>
      <c r="GX65" s="603">
        <v>0</v>
      </c>
      <c r="GY65" s="603">
        <v>0</v>
      </c>
      <c r="GZ65" s="603">
        <v>0</v>
      </c>
      <c r="HA65" s="603">
        <v>0</v>
      </c>
      <c r="HB65" s="603">
        <v>0</v>
      </c>
      <c r="HC65" s="603">
        <v>0</v>
      </c>
      <c r="HD65" s="603">
        <v>198945733.22</v>
      </c>
      <c r="HE65" s="603">
        <v>0</v>
      </c>
      <c r="HF65" s="603">
        <v>0</v>
      </c>
      <c r="HG65" s="603">
        <v>0</v>
      </c>
      <c r="HH65" s="603">
        <v>0</v>
      </c>
      <c r="HI65" s="603">
        <v>0</v>
      </c>
      <c r="HJ65" s="603">
        <v>0</v>
      </c>
      <c r="HK65" s="603">
        <v>0</v>
      </c>
      <c r="HL65" s="603">
        <v>0</v>
      </c>
      <c r="HM65" s="603">
        <v>0</v>
      </c>
      <c r="HN65" s="603">
        <v>0</v>
      </c>
      <c r="HO65" s="603">
        <v>0</v>
      </c>
      <c r="HP65" s="603">
        <v>0</v>
      </c>
      <c r="HQ65" s="603">
        <v>0</v>
      </c>
      <c r="HR65" s="603">
        <v>0</v>
      </c>
      <c r="HS65" s="603">
        <v>0</v>
      </c>
      <c r="HT65" s="603">
        <v>74941688.569999993</v>
      </c>
      <c r="HU65" s="603">
        <v>24820017.719999999</v>
      </c>
      <c r="HV65" s="603">
        <v>0</v>
      </c>
      <c r="HW65" s="603">
        <v>0</v>
      </c>
      <c r="HX65" s="603">
        <v>0</v>
      </c>
      <c r="HY65" s="603">
        <v>0</v>
      </c>
      <c r="HZ65" s="603">
        <v>0</v>
      </c>
      <c r="IA65" s="603">
        <v>0</v>
      </c>
      <c r="IB65" s="603">
        <v>0</v>
      </c>
      <c r="IC65" s="603">
        <v>0</v>
      </c>
      <c r="ID65" s="603">
        <v>0</v>
      </c>
      <c r="IE65" s="603">
        <v>0</v>
      </c>
      <c r="IF65" s="603">
        <v>0</v>
      </c>
      <c r="IG65" s="603">
        <v>0</v>
      </c>
      <c r="IH65" s="603">
        <v>0</v>
      </c>
      <c r="II65" s="603">
        <v>0</v>
      </c>
      <c r="IJ65" s="603">
        <v>32709544.98</v>
      </c>
      <c r="IK65" s="603">
        <v>45815239.039999999</v>
      </c>
      <c r="IL65" s="603">
        <v>0</v>
      </c>
      <c r="IM65" s="603">
        <v>0</v>
      </c>
      <c r="IN65" s="603">
        <v>0</v>
      </c>
      <c r="IO65" s="603">
        <v>0</v>
      </c>
      <c r="IP65" s="603">
        <v>0</v>
      </c>
      <c r="IQ65" s="603">
        <v>0</v>
      </c>
      <c r="IR65" s="603">
        <v>0</v>
      </c>
      <c r="IS65" s="603">
        <v>0</v>
      </c>
      <c r="IT65" s="603">
        <v>0</v>
      </c>
      <c r="IU65" s="603">
        <v>167890176.78</v>
      </c>
      <c r="IV65" s="603">
        <v>49296447.520000003</v>
      </c>
      <c r="IW65" s="603">
        <v>0</v>
      </c>
      <c r="IX65" s="603">
        <v>0</v>
      </c>
      <c r="IY65" s="603">
        <v>0</v>
      </c>
      <c r="IZ65" s="603">
        <v>0</v>
      </c>
      <c r="JA65" s="603">
        <v>0</v>
      </c>
      <c r="JB65" s="603">
        <v>0</v>
      </c>
      <c r="JC65" s="603">
        <v>0</v>
      </c>
      <c r="JD65" s="603">
        <v>0</v>
      </c>
      <c r="JE65" s="603">
        <v>0</v>
      </c>
      <c r="JF65" s="603">
        <v>0</v>
      </c>
      <c r="JG65" s="603">
        <v>32982484.170000002</v>
      </c>
      <c r="JH65" s="603">
        <v>0</v>
      </c>
      <c r="JI65" s="603">
        <v>0</v>
      </c>
      <c r="JJ65" s="603">
        <v>0</v>
      </c>
      <c r="JK65" s="603">
        <v>0</v>
      </c>
      <c r="JL65" s="603">
        <v>0</v>
      </c>
      <c r="JM65" s="603">
        <v>0</v>
      </c>
      <c r="JN65" s="603">
        <v>0</v>
      </c>
      <c r="JO65" s="603">
        <v>0</v>
      </c>
      <c r="JP65" s="603">
        <v>0</v>
      </c>
      <c r="JQ65" s="603">
        <v>0</v>
      </c>
      <c r="JR65" s="603">
        <v>0</v>
      </c>
      <c r="JS65" s="603">
        <v>0</v>
      </c>
      <c r="JT65" s="603">
        <v>30405321.809999999</v>
      </c>
      <c r="JU65" s="603">
        <v>9179318.9299999997</v>
      </c>
      <c r="JV65" s="603">
        <v>0</v>
      </c>
      <c r="JW65" s="603">
        <v>0</v>
      </c>
      <c r="JX65" s="603">
        <v>0</v>
      </c>
      <c r="JY65" s="603">
        <v>0</v>
      </c>
      <c r="JZ65" s="603">
        <v>0</v>
      </c>
      <c r="KA65" s="603">
        <v>0</v>
      </c>
      <c r="KB65" s="603">
        <v>0</v>
      </c>
      <c r="KC65" s="603">
        <v>0</v>
      </c>
      <c r="KD65" s="603">
        <v>0</v>
      </c>
      <c r="KE65" s="603">
        <v>0</v>
      </c>
      <c r="KF65" s="603">
        <v>0</v>
      </c>
      <c r="KG65" s="603">
        <v>0</v>
      </c>
      <c r="KH65" s="603">
        <v>0</v>
      </c>
      <c r="KI65" s="603">
        <v>0</v>
      </c>
      <c r="KJ65" s="603">
        <v>0</v>
      </c>
      <c r="KK65" s="603">
        <v>0</v>
      </c>
      <c r="KL65" s="603">
        <v>0</v>
      </c>
      <c r="KM65" s="603">
        <v>0</v>
      </c>
      <c r="KN65" s="603">
        <v>0</v>
      </c>
      <c r="KO65" s="603">
        <v>0</v>
      </c>
      <c r="KP65" s="603">
        <v>0</v>
      </c>
      <c r="KQ65" s="603">
        <v>0</v>
      </c>
      <c r="KR65" s="603">
        <v>0</v>
      </c>
      <c r="KS65" s="603">
        <v>10744028.93</v>
      </c>
      <c r="KT65" s="603">
        <v>0</v>
      </c>
      <c r="KU65" s="603">
        <v>0</v>
      </c>
      <c r="KV65" s="603">
        <v>0</v>
      </c>
      <c r="KW65" s="603">
        <v>0</v>
      </c>
      <c r="KX65" s="603">
        <v>0</v>
      </c>
      <c r="KY65" s="603">
        <v>0</v>
      </c>
      <c r="KZ65" s="603">
        <v>0</v>
      </c>
      <c r="LA65" s="603">
        <v>0</v>
      </c>
      <c r="LB65" s="603">
        <v>0</v>
      </c>
      <c r="LC65" s="603">
        <v>0</v>
      </c>
      <c r="LD65" s="603">
        <v>0</v>
      </c>
      <c r="LE65" s="603">
        <v>0</v>
      </c>
      <c r="LF65" s="603">
        <v>0</v>
      </c>
      <c r="LG65" s="603">
        <v>0</v>
      </c>
      <c r="LH65" s="603">
        <v>0</v>
      </c>
      <c r="LI65" s="603">
        <v>143120300.74000001</v>
      </c>
      <c r="LJ65" s="603">
        <v>6937500.8099999996</v>
      </c>
      <c r="LK65" s="603">
        <v>8803077.5</v>
      </c>
      <c r="LL65" s="603">
        <v>14531434.9</v>
      </c>
      <c r="LM65" s="603">
        <v>0</v>
      </c>
      <c r="LN65" s="603">
        <v>0</v>
      </c>
      <c r="LO65" s="603">
        <v>0</v>
      </c>
      <c r="LP65" s="603">
        <v>0</v>
      </c>
      <c r="LQ65" s="603">
        <v>0</v>
      </c>
      <c r="LR65" s="603">
        <v>0</v>
      </c>
      <c r="LS65" s="603">
        <v>0</v>
      </c>
      <c r="LT65" s="603">
        <v>0</v>
      </c>
      <c r="LU65" s="603">
        <v>0</v>
      </c>
      <c r="LV65" s="603">
        <v>0</v>
      </c>
      <c r="LW65" s="603">
        <v>12166432.970000001</v>
      </c>
      <c r="LX65" s="603">
        <v>0</v>
      </c>
      <c r="LY65" s="603">
        <v>0</v>
      </c>
      <c r="LZ65" s="603">
        <v>4144215.2</v>
      </c>
      <c r="MA65" s="603">
        <v>0</v>
      </c>
      <c r="MB65" s="603">
        <v>0</v>
      </c>
      <c r="MC65" s="603">
        <v>0</v>
      </c>
      <c r="MD65" s="603">
        <v>0</v>
      </c>
      <c r="ME65" s="603">
        <v>0</v>
      </c>
      <c r="MF65" s="603">
        <v>0</v>
      </c>
      <c r="MG65" s="603">
        <v>0</v>
      </c>
      <c r="MH65" s="603">
        <v>0</v>
      </c>
      <c r="MI65" s="603">
        <v>39108909.810000002</v>
      </c>
      <c r="MJ65" s="603">
        <v>0</v>
      </c>
      <c r="MK65" s="603">
        <v>0</v>
      </c>
      <c r="ML65" s="603">
        <v>0</v>
      </c>
      <c r="MM65" s="603">
        <v>0</v>
      </c>
      <c r="MN65" s="603">
        <v>0</v>
      </c>
      <c r="MO65" s="603">
        <v>0</v>
      </c>
      <c r="MP65" s="603">
        <v>0</v>
      </c>
      <c r="MQ65" s="603">
        <v>0</v>
      </c>
      <c r="MR65" s="603">
        <v>0</v>
      </c>
      <c r="MS65" s="603">
        <v>0</v>
      </c>
      <c r="MT65" s="603">
        <v>0</v>
      </c>
      <c r="MU65" s="603">
        <v>0</v>
      </c>
      <c r="MV65" s="603">
        <v>0</v>
      </c>
      <c r="MW65" s="603">
        <v>0</v>
      </c>
      <c r="MX65" s="603">
        <v>0</v>
      </c>
      <c r="MY65" s="603">
        <v>0</v>
      </c>
      <c r="MZ65" s="603">
        <v>0</v>
      </c>
      <c r="NA65" s="603">
        <v>0</v>
      </c>
      <c r="NB65" s="603">
        <v>0</v>
      </c>
      <c r="NC65" s="603">
        <v>0</v>
      </c>
      <c r="ND65" s="603">
        <v>0</v>
      </c>
      <c r="NE65" s="603">
        <v>0</v>
      </c>
      <c r="NF65" s="603">
        <v>70902694.400000006</v>
      </c>
      <c r="NG65" s="603">
        <v>0</v>
      </c>
      <c r="NH65" s="603">
        <v>0</v>
      </c>
      <c r="NI65" s="603">
        <v>0</v>
      </c>
      <c r="NJ65" s="603">
        <v>0</v>
      </c>
      <c r="NK65" s="603">
        <v>0</v>
      </c>
      <c r="NL65" s="603">
        <v>0</v>
      </c>
      <c r="NM65" s="603">
        <v>0</v>
      </c>
      <c r="NN65" s="603">
        <v>0</v>
      </c>
      <c r="NO65" s="603">
        <v>0</v>
      </c>
      <c r="NP65" s="603">
        <v>0</v>
      </c>
      <c r="NQ65" s="603">
        <v>0</v>
      </c>
      <c r="NR65" s="603">
        <v>3944627.2</v>
      </c>
      <c r="NS65" s="603">
        <v>0</v>
      </c>
      <c r="NT65" s="603">
        <v>0</v>
      </c>
      <c r="NU65" s="603">
        <v>0</v>
      </c>
      <c r="NV65" s="603">
        <v>0</v>
      </c>
      <c r="NW65" s="603">
        <v>0</v>
      </c>
      <c r="NX65" s="603">
        <v>0</v>
      </c>
      <c r="NY65" s="603">
        <v>0</v>
      </c>
      <c r="NZ65" s="603">
        <v>0</v>
      </c>
      <c r="OA65" s="603">
        <v>0</v>
      </c>
      <c r="OB65" s="603">
        <v>0</v>
      </c>
      <c r="OC65" s="603">
        <v>0</v>
      </c>
      <c r="OD65" s="603">
        <v>0</v>
      </c>
      <c r="OE65" s="603">
        <v>0</v>
      </c>
      <c r="OF65" s="603">
        <v>27385665.079999998</v>
      </c>
      <c r="OG65" s="603">
        <v>0</v>
      </c>
      <c r="OH65" s="603">
        <v>0</v>
      </c>
      <c r="OI65" s="603">
        <v>0</v>
      </c>
      <c r="OJ65" s="603">
        <v>0</v>
      </c>
      <c r="OK65" s="603">
        <v>0</v>
      </c>
      <c r="OL65" s="603">
        <v>0</v>
      </c>
      <c r="OM65" s="603">
        <v>0</v>
      </c>
      <c r="ON65" s="603">
        <v>0</v>
      </c>
      <c r="OO65" s="603">
        <v>37842197.880000003</v>
      </c>
      <c r="OP65" s="603">
        <v>0</v>
      </c>
      <c r="OQ65" s="603">
        <v>0</v>
      </c>
      <c r="OR65" s="603">
        <v>0</v>
      </c>
      <c r="OS65" s="603">
        <v>0</v>
      </c>
      <c r="OT65" s="603">
        <v>0</v>
      </c>
      <c r="OU65" s="603">
        <v>22737895.149999999</v>
      </c>
      <c r="OV65" s="603">
        <v>0</v>
      </c>
      <c r="OW65" s="603">
        <v>0</v>
      </c>
      <c r="OX65" s="603">
        <v>0</v>
      </c>
      <c r="OY65" s="603">
        <v>0</v>
      </c>
      <c r="OZ65" s="603">
        <v>0</v>
      </c>
      <c r="PA65" s="603">
        <v>0</v>
      </c>
      <c r="PB65" s="603">
        <v>0</v>
      </c>
      <c r="PC65" s="603">
        <v>0</v>
      </c>
      <c r="PD65" s="603">
        <v>0</v>
      </c>
      <c r="PE65" s="603">
        <v>0</v>
      </c>
      <c r="PF65" s="603">
        <v>0</v>
      </c>
      <c r="PG65" s="603">
        <v>0</v>
      </c>
      <c r="PH65" s="603">
        <v>0</v>
      </c>
      <c r="PI65" s="603">
        <v>0</v>
      </c>
      <c r="PJ65" s="603">
        <v>0</v>
      </c>
      <c r="PK65" s="603">
        <v>0</v>
      </c>
      <c r="PL65" s="603">
        <v>0</v>
      </c>
      <c r="PM65" s="603">
        <v>0</v>
      </c>
      <c r="PN65" s="603">
        <v>0</v>
      </c>
      <c r="PO65" s="603">
        <v>0</v>
      </c>
      <c r="PP65" s="603">
        <v>0</v>
      </c>
      <c r="PQ65" s="603">
        <v>0</v>
      </c>
      <c r="PR65" s="603">
        <v>0</v>
      </c>
      <c r="PS65" s="603">
        <v>0</v>
      </c>
      <c r="PT65" s="603">
        <v>0</v>
      </c>
      <c r="PU65" s="603">
        <v>0</v>
      </c>
      <c r="PV65" s="603">
        <v>258518735.72999999</v>
      </c>
      <c r="PW65" s="603">
        <v>0</v>
      </c>
      <c r="PX65" s="603">
        <v>0</v>
      </c>
      <c r="PY65" s="603">
        <v>0</v>
      </c>
      <c r="PZ65" s="603">
        <v>0</v>
      </c>
      <c r="QA65" s="603">
        <v>0</v>
      </c>
      <c r="QB65" s="603">
        <v>0</v>
      </c>
      <c r="QC65" s="603">
        <v>0</v>
      </c>
      <c r="QD65" s="603">
        <v>0</v>
      </c>
      <c r="QE65" s="603">
        <v>0</v>
      </c>
      <c r="QF65" s="603">
        <v>0</v>
      </c>
      <c r="QG65" s="603">
        <v>0</v>
      </c>
      <c r="QH65" s="603">
        <v>0</v>
      </c>
      <c r="QI65" s="603">
        <v>0</v>
      </c>
      <c r="QJ65" s="603">
        <v>0</v>
      </c>
      <c r="QK65" s="603">
        <v>0</v>
      </c>
      <c r="QL65" s="603">
        <v>0</v>
      </c>
      <c r="QM65" s="603">
        <v>0</v>
      </c>
      <c r="QN65" s="603">
        <v>0</v>
      </c>
      <c r="QO65" s="603">
        <v>0</v>
      </c>
      <c r="QP65" s="603">
        <v>0</v>
      </c>
      <c r="QQ65" s="603">
        <v>0</v>
      </c>
      <c r="QR65" s="603">
        <v>0</v>
      </c>
      <c r="QS65" s="603">
        <v>0</v>
      </c>
      <c r="QT65" s="603">
        <v>0</v>
      </c>
      <c r="QU65" s="603">
        <v>0</v>
      </c>
      <c r="QV65" s="603">
        <v>0</v>
      </c>
      <c r="QW65" s="603">
        <v>0</v>
      </c>
      <c r="QX65" s="603">
        <v>0</v>
      </c>
      <c r="QY65" s="603">
        <v>0</v>
      </c>
      <c r="QZ65" s="603">
        <v>0</v>
      </c>
      <c r="RA65" s="603">
        <v>0</v>
      </c>
      <c r="RB65" s="603">
        <v>0</v>
      </c>
      <c r="RC65" s="603">
        <v>0</v>
      </c>
      <c r="RD65" s="603">
        <v>0</v>
      </c>
      <c r="RE65" s="603">
        <v>0</v>
      </c>
      <c r="RF65" s="603">
        <v>0</v>
      </c>
      <c r="RG65" s="603">
        <v>0</v>
      </c>
      <c r="RH65" s="603">
        <v>0</v>
      </c>
      <c r="RI65" s="603">
        <v>66384368.75</v>
      </c>
      <c r="RJ65" s="603">
        <v>0</v>
      </c>
      <c r="RK65" s="603">
        <v>0</v>
      </c>
      <c r="RL65" s="603">
        <v>0</v>
      </c>
      <c r="RM65" s="603">
        <v>0</v>
      </c>
      <c r="RN65" s="603">
        <v>0</v>
      </c>
      <c r="RO65" s="603">
        <v>0</v>
      </c>
      <c r="RP65" s="603">
        <v>0</v>
      </c>
      <c r="RQ65" s="603">
        <v>0</v>
      </c>
      <c r="RR65" s="603">
        <v>0</v>
      </c>
      <c r="RS65" s="603">
        <v>0</v>
      </c>
      <c r="RT65" s="603">
        <v>0</v>
      </c>
      <c r="RU65" s="603">
        <v>0</v>
      </c>
      <c r="RV65" s="603">
        <v>0</v>
      </c>
      <c r="RW65" s="603">
        <v>0</v>
      </c>
      <c r="RX65" s="603">
        <v>0</v>
      </c>
      <c r="RY65" s="603">
        <v>0</v>
      </c>
      <c r="RZ65" s="603">
        <v>0</v>
      </c>
      <c r="SA65" s="603">
        <v>0</v>
      </c>
      <c r="SB65" s="603">
        <v>0</v>
      </c>
      <c r="SC65" s="603">
        <v>80</v>
      </c>
      <c r="SD65" s="603">
        <v>0</v>
      </c>
      <c r="SE65" s="603">
        <v>0</v>
      </c>
      <c r="SF65" s="603">
        <v>0</v>
      </c>
      <c r="SG65" s="603">
        <v>0</v>
      </c>
      <c r="SH65" s="603">
        <v>0</v>
      </c>
      <c r="SI65" s="603">
        <v>0</v>
      </c>
      <c r="SJ65" s="603">
        <v>0</v>
      </c>
      <c r="SK65" s="603">
        <v>0</v>
      </c>
      <c r="SL65" s="603">
        <v>0</v>
      </c>
      <c r="SM65" s="603">
        <v>0</v>
      </c>
      <c r="SN65" s="603">
        <v>0</v>
      </c>
      <c r="SO65" s="603">
        <v>0</v>
      </c>
      <c r="SP65" s="603">
        <v>0</v>
      </c>
      <c r="SQ65" s="603">
        <v>0</v>
      </c>
      <c r="SR65" s="603">
        <v>0</v>
      </c>
      <c r="SS65" s="603">
        <v>0</v>
      </c>
      <c r="ST65" s="603">
        <v>0</v>
      </c>
      <c r="SU65" s="603">
        <v>0</v>
      </c>
      <c r="SV65" s="603">
        <v>0</v>
      </c>
      <c r="SW65" s="603">
        <v>0</v>
      </c>
      <c r="SX65" s="603">
        <v>0</v>
      </c>
      <c r="SY65" s="603">
        <v>0</v>
      </c>
      <c r="SZ65" s="603">
        <v>0</v>
      </c>
      <c r="TA65" s="603">
        <v>0</v>
      </c>
      <c r="TB65" s="603">
        <v>0</v>
      </c>
      <c r="TC65" s="603">
        <v>0</v>
      </c>
      <c r="TD65" s="603">
        <v>0</v>
      </c>
      <c r="TE65" s="603">
        <v>0</v>
      </c>
      <c r="TF65" s="603">
        <v>0</v>
      </c>
      <c r="TG65" s="603">
        <v>0</v>
      </c>
      <c r="TH65" s="603">
        <v>0</v>
      </c>
      <c r="TI65" s="603">
        <v>0</v>
      </c>
      <c r="TJ65" s="603">
        <v>0</v>
      </c>
      <c r="TK65" s="603">
        <v>0</v>
      </c>
      <c r="TL65" s="603">
        <v>0</v>
      </c>
      <c r="TM65" s="603">
        <v>0</v>
      </c>
      <c r="TN65" s="603">
        <v>0</v>
      </c>
      <c r="TO65" s="603">
        <v>0</v>
      </c>
      <c r="TP65" s="603">
        <v>0</v>
      </c>
      <c r="TQ65" s="603">
        <v>0</v>
      </c>
      <c r="TR65" s="603">
        <v>0</v>
      </c>
      <c r="TS65" s="603">
        <v>0</v>
      </c>
      <c r="TT65" s="603">
        <v>0</v>
      </c>
      <c r="TU65" s="603">
        <v>0</v>
      </c>
      <c r="TV65" s="603">
        <v>0</v>
      </c>
      <c r="TW65" s="603">
        <v>0</v>
      </c>
      <c r="TX65" s="603">
        <v>0</v>
      </c>
      <c r="TY65" s="603">
        <v>0</v>
      </c>
      <c r="TZ65" s="603">
        <v>0</v>
      </c>
      <c r="UA65" s="603">
        <v>0</v>
      </c>
      <c r="UB65" s="603">
        <v>0</v>
      </c>
      <c r="UC65" s="603">
        <v>0</v>
      </c>
      <c r="UD65" s="603">
        <v>0</v>
      </c>
      <c r="UE65" s="603">
        <v>0</v>
      </c>
      <c r="UF65" s="603">
        <v>0</v>
      </c>
      <c r="UG65" s="603">
        <v>0</v>
      </c>
      <c r="UH65" s="603">
        <v>0</v>
      </c>
      <c r="UI65" s="603">
        <v>0</v>
      </c>
      <c r="UJ65" s="603">
        <v>0</v>
      </c>
      <c r="UK65" s="603">
        <v>0</v>
      </c>
      <c r="UL65" s="603">
        <v>0</v>
      </c>
      <c r="UM65" s="603">
        <v>0</v>
      </c>
      <c r="UN65" s="603">
        <v>0</v>
      </c>
      <c r="UO65" s="603">
        <v>0</v>
      </c>
      <c r="UP65" s="603">
        <v>0</v>
      </c>
      <c r="UQ65" s="603">
        <v>0</v>
      </c>
      <c r="UR65" s="603">
        <v>150069110.16999999</v>
      </c>
      <c r="US65" s="603">
        <v>0</v>
      </c>
      <c r="UT65" s="603">
        <v>0</v>
      </c>
      <c r="UU65" s="603">
        <v>0</v>
      </c>
      <c r="UV65" s="603">
        <v>0</v>
      </c>
      <c r="UW65" s="603">
        <v>0</v>
      </c>
      <c r="UX65" s="603">
        <v>0</v>
      </c>
      <c r="UY65" s="603">
        <v>0</v>
      </c>
      <c r="UZ65" s="603">
        <v>0</v>
      </c>
      <c r="VA65" s="603">
        <v>0</v>
      </c>
      <c r="VB65" s="603">
        <v>0</v>
      </c>
      <c r="VC65" s="603">
        <v>0</v>
      </c>
      <c r="VD65" s="603">
        <v>0</v>
      </c>
      <c r="VE65" s="603">
        <v>0</v>
      </c>
      <c r="VF65" s="603">
        <v>0</v>
      </c>
      <c r="VG65" s="603">
        <v>0</v>
      </c>
      <c r="VH65" s="603">
        <v>0</v>
      </c>
      <c r="VI65" s="603">
        <v>0</v>
      </c>
      <c r="VJ65" s="603">
        <v>0</v>
      </c>
      <c r="VK65" s="603">
        <v>0</v>
      </c>
      <c r="VL65" s="603">
        <v>0</v>
      </c>
      <c r="VM65" s="603">
        <v>0</v>
      </c>
      <c r="VN65" s="603">
        <v>0</v>
      </c>
      <c r="VO65" s="603">
        <v>0</v>
      </c>
      <c r="VP65" s="603">
        <v>0</v>
      </c>
      <c r="VQ65" s="603">
        <v>0</v>
      </c>
      <c r="VR65" s="603">
        <v>0</v>
      </c>
      <c r="VS65" s="603">
        <v>0</v>
      </c>
      <c r="VT65" s="603">
        <v>0</v>
      </c>
      <c r="VU65" s="603">
        <v>0</v>
      </c>
      <c r="VV65" s="603">
        <v>0</v>
      </c>
      <c r="VW65" s="603">
        <v>0</v>
      </c>
      <c r="VX65" s="603">
        <v>0</v>
      </c>
      <c r="VY65" s="603">
        <v>0</v>
      </c>
      <c r="VZ65" s="603">
        <v>0</v>
      </c>
      <c r="WA65" s="603">
        <v>0</v>
      </c>
      <c r="WB65" s="603">
        <v>0</v>
      </c>
      <c r="WC65" s="603">
        <v>78737964.390000001</v>
      </c>
      <c r="WD65" s="603">
        <v>0</v>
      </c>
      <c r="WE65" s="603">
        <v>0</v>
      </c>
      <c r="WF65" s="603">
        <v>0</v>
      </c>
      <c r="WG65" s="603">
        <v>0</v>
      </c>
      <c r="WH65" s="603">
        <v>0</v>
      </c>
      <c r="WI65" s="603">
        <v>0</v>
      </c>
      <c r="WJ65" s="603">
        <v>0</v>
      </c>
      <c r="WK65" s="603">
        <v>0</v>
      </c>
      <c r="WL65" s="603">
        <v>0</v>
      </c>
      <c r="WM65" s="603">
        <v>0</v>
      </c>
      <c r="WN65" s="603">
        <v>0</v>
      </c>
      <c r="WO65" s="603">
        <v>0</v>
      </c>
      <c r="WP65" s="603">
        <v>0</v>
      </c>
      <c r="WQ65" s="603">
        <v>0</v>
      </c>
      <c r="WR65" s="603">
        <v>0</v>
      </c>
      <c r="WS65" s="603">
        <v>0</v>
      </c>
      <c r="WT65" s="603">
        <v>0</v>
      </c>
      <c r="WU65" s="603">
        <v>0</v>
      </c>
      <c r="WV65" s="603">
        <v>0</v>
      </c>
      <c r="WW65" s="603">
        <v>9594191.4700000007</v>
      </c>
      <c r="WX65" s="603">
        <v>0</v>
      </c>
      <c r="WY65" s="603">
        <v>0</v>
      </c>
      <c r="WZ65" s="603">
        <v>0</v>
      </c>
      <c r="XA65" s="603">
        <v>0</v>
      </c>
      <c r="XB65" s="603">
        <v>0</v>
      </c>
      <c r="XC65" s="603">
        <v>0</v>
      </c>
      <c r="XD65" s="603">
        <v>0</v>
      </c>
      <c r="XE65" s="603">
        <v>0</v>
      </c>
      <c r="XF65" s="603">
        <v>0</v>
      </c>
      <c r="XG65" s="603">
        <v>0</v>
      </c>
      <c r="XH65" s="603">
        <v>0</v>
      </c>
      <c r="XI65" s="603">
        <v>0</v>
      </c>
      <c r="XJ65" s="603">
        <v>3613315.4</v>
      </c>
      <c r="XK65" s="603">
        <v>0</v>
      </c>
      <c r="XL65" s="603">
        <v>0</v>
      </c>
      <c r="XM65" s="603">
        <v>5545257.3200000003</v>
      </c>
      <c r="XN65" s="603">
        <v>0</v>
      </c>
      <c r="XO65" s="603">
        <v>0</v>
      </c>
      <c r="XP65" s="603">
        <v>0</v>
      </c>
      <c r="XQ65" s="603">
        <v>0</v>
      </c>
      <c r="XR65" s="603">
        <v>0</v>
      </c>
      <c r="XS65" s="603">
        <v>0</v>
      </c>
      <c r="XT65" s="603">
        <v>0</v>
      </c>
      <c r="XU65" s="603">
        <v>0</v>
      </c>
      <c r="XV65" s="603">
        <v>0</v>
      </c>
      <c r="XW65" s="603">
        <v>0</v>
      </c>
      <c r="XX65" s="603">
        <v>0</v>
      </c>
      <c r="XY65" s="603">
        <v>0</v>
      </c>
      <c r="XZ65" s="603">
        <v>0</v>
      </c>
      <c r="YA65" s="603">
        <v>0</v>
      </c>
      <c r="YB65" s="603">
        <v>0</v>
      </c>
      <c r="YC65" s="603">
        <v>0</v>
      </c>
      <c r="YD65" s="603">
        <v>0</v>
      </c>
      <c r="YE65" s="603">
        <v>0</v>
      </c>
      <c r="YF65" s="603">
        <v>0</v>
      </c>
      <c r="YG65" s="603">
        <v>73252072.329999998</v>
      </c>
      <c r="YH65" s="603">
        <v>0</v>
      </c>
      <c r="YI65" s="603">
        <v>0</v>
      </c>
      <c r="YJ65" s="603">
        <v>0</v>
      </c>
      <c r="YK65" s="603">
        <v>12501482.24</v>
      </c>
      <c r="YL65" s="603">
        <v>0</v>
      </c>
      <c r="YM65" s="603">
        <v>0</v>
      </c>
      <c r="YN65" s="603">
        <v>0</v>
      </c>
      <c r="YO65" s="603">
        <v>0</v>
      </c>
      <c r="YP65" s="603">
        <v>0</v>
      </c>
      <c r="YQ65" s="603">
        <v>0</v>
      </c>
      <c r="YR65" s="603">
        <v>0</v>
      </c>
      <c r="YS65" s="603">
        <v>0</v>
      </c>
      <c r="YT65" s="603">
        <v>0</v>
      </c>
      <c r="YU65" s="603">
        <v>0</v>
      </c>
      <c r="YV65" s="603">
        <v>0</v>
      </c>
      <c r="YW65" s="603">
        <v>0</v>
      </c>
      <c r="YX65" s="603">
        <v>13356082.59</v>
      </c>
      <c r="YY65" s="603">
        <v>0</v>
      </c>
      <c r="YZ65" s="603">
        <v>0</v>
      </c>
      <c r="ZA65" s="603">
        <v>0</v>
      </c>
      <c r="ZB65" s="603">
        <v>0</v>
      </c>
      <c r="ZC65" s="603">
        <v>0</v>
      </c>
      <c r="ZD65" s="603">
        <v>0</v>
      </c>
      <c r="ZE65" s="603">
        <v>0</v>
      </c>
      <c r="ZF65" s="603">
        <v>0</v>
      </c>
      <c r="ZG65" s="603">
        <v>0</v>
      </c>
      <c r="ZH65" s="603">
        <v>0</v>
      </c>
      <c r="ZI65" s="603">
        <v>0</v>
      </c>
      <c r="ZJ65" s="603">
        <v>0</v>
      </c>
      <c r="ZK65" s="603">
        <v>0</v>
      </c>
      <c r="ZL65" s="603">
        <v>0</v>
      </c>
      <c r="ZM65" s="603">
        <v>0</v>
      </c>
      <c r="ZN65" s="603">
        <v>0</v>
      </c>
      <c r="ZO65" s="603">
        <v>0</v>
      </c>
      <c r="ZP65" s="603">
        <v>0</v>
      </c>
      <c r="ZQ65" s="603">
        <v>0</v>
      </c>
      <c r="ZR65" s="603">
        <v>0</v>
      </c>
      <c r="ZS65" s="603">
        <v>0</v>
      </c>
      <c r="ZT65" s="603">
        <v>0</v>
      </c>
      <c r="ZU65" s="603">
        <v>0</v>
      </c>
      <c r="ZV65" s="603">
        <v>0</v>
      </c>
      <c r="ZW65" s="603">
        <v>0</v>
      </c>
      <c r="ZX65" s="603">
        <v>0</v>
      </c>
      <c r="ZY65" s="603">
        <v>0</v>
      </c>
      <c r="ZZ65" s="603">
        <v>0</v>
      </c>
      <c r="AAA65" s="603">
        <v>0</v>
      </c>
      <c r="AAB65" s="603">
        <v>0</v>
      </c>
      <c r="AAC65" s="603">
        <v>0</v>
      </c>
      <c r="AAD65" s="603">
        <v>0</v>
      </c>
      <c r="AAE65" s="603">
        <v>0</v>
      </c>
      <c r="AAF65" s="603">
        <v>0</v>
      </c>
      <c r="AAG65" s="603">
        <v>0</v>
      </c>
      <c r="AAH65" s="603">
        <v>0</v>
      </c>
      <c r="AAI65" s="603">
        <v>0</v>
      </c>
      <c r="AAJ65" s="603">
        <v>0</v>
      </c>
      <c r="AAK65" s="603">
        <v>0</v>
      </c>
      <c r="AAL65" s="603">
        <v>0</v>
      </c>
      <c r="AAM65" s="603">
        <v>0</v>
      </c>
      <c r="AAN65" s="603">
        <v>0</v>
      </c>
      <c r="AAO65" s="603">
        <v>0</v>
      </c>
      <c r="AAP65" s="603">
        <v>0</v>
      </c>
      <c r="AAQ65" s="603">
        <v>0</v>
      </c>
      <c r="AAR65" s="603">
        <v>0</v>
      </c>
      <c r="AAS65" s="603">
        <v>0</v>
      </c>
      <c r="AAT65" s="603">
        <v>0</v>
      </c>
      <c r="AAU65" s="603">
        <v>0</v>
      </c>
      <c r="AAV65" s="603">
        <v>0</v>
      </c>
      <c r="AAW65" s="603">
        <v>0</v>
      </c>
      <c r="AAX65" s="603">
        <v>0</v>
      </c>
      <c r="AAY65" s="603">
        <v>0</v>
      </c>
      <c r="AAZ65" s="603">
        <v>0</v>
      </c>
      <c r="ABA65" s="603">
        <v>0</v>
      </c>
      <c r="ABB65" s="603">
        <v>0</v>
      </c>
      <c r="ABC65" s="603">
        <v>0</v>
      </c>
      <c r="ABD65" s="603">
        <v>0</v>
      </c>
      <c r="ABE65" s="603">
        <v>0</v>
      </c>
      <c r="ABF65" s="603">
        <v>0</v>
      </c>
      <c r="ABG65" s="603">
        <v>0</v>
      </c>
      <c r="ABH65" s="603">
        <v>0</v>
      </c>
      <c r="ABI65" s="603">
        <v>0</v>
      </c>
      <c r="ABJ65" s="603">
        <v>0</v>
      </c>
      <c r="ABK65" s="603">
        <v>0</v>
      </c>
      <c r="ABL65" s="603">
        <v>0</v>
      </c>
      <c r="ABM65" s="603">
        <v>0</v>
      </c>
      <c r="ABN65" s="603">
        <v>0</v>
      </c>
      <c r="ABO65" s="603">
        <v>0</v>
      </c>
      <c r="ABP65" s="603">
        <v>0</v>
      </c>
      <c r="ABQ65" s="603">
        <v>23547953.98</v>
      </c>
      <c r="ABR65" s="603">
        <v>0</v>
      </c>
      <c r="ABS65" s="603">
        <v>0</v>
      </c>
      <c r="ABT65" s="603">
        <v>0</v>
      </c>
      <c r="ABU65" s="603">
        <v>0</v>
      </c>
      <c r="ABV65" s="603">
        <v>0</v>
      </c>
      <c r="ABW65" s="603">
        <v>0</v>
      </c>
      <c r="ABX65" s="603">
        <v>0</v>
      </c>
      <c r="ABY65" s="603">
        <v>0</v>
      </c>
      <c r="ABZ65" s="603">
        <v>72802317.049999997</v>
      </c>
      <c r="ACA65" s="603">
        <v>0</v>
      </c>
      <c r="ACB65" s="603">
        <v>0</v>
      </c>
      <c r="ACC65" s="603">
        <v>0</v>
      </c>
      <c r="ACD65" s="603">
        <v>0</v>
      </c>
      <c r="ACE65" s="603">
        <v>0</v>
      </c>
      <c r="ACF65" s="603">
        <v>0</v>
      </c>
      <c r="ACG65" s="603">
        <v>0</v>
      </c>
      <c r="ACH65" s="603">
        <v>0</v>
      </c>
      <c r="ACI65" s="603">
        <v>0</v>
      </c>
      <c r="ACJ65" s="603">
        <v>0</v>
      </c>
      <c r="ACK65" s="603">
        <v>136639245.84999999</v>
      </c>
      <c r="ACL65" s="603">
        <v>0</v>
      </c>
      <c r="ACM65" s="603">
        <v>0</v>
      </c>
      <c r="ACN65" s="603">
        <v>0</v>
      </c>
      <c r="ACO65" s="603">
        <v>0</v>
      </c>
      <c r="ACP65" s="603">
        <v>0</v>
      </c>
      <c r="ACQ65" s="603">
        <v>0</v>
      </c>
      <c r="ACR65" s="603">
        <v>0</v>
      </c>
      <c r="ACS65" s="603">
        <v>0</v>
      </c>
      <c r="ACT65" s="603">
        <v>0</v>
      </c>
      <c r="ACU65" s="603">
        <v>0</v>
      </c>
      <c r="ACV65" s="603">
        <v>0</v>
      </c>
      <c r="ACW65" s="603">
        <v>0</v>
      </c>
      <c r="ACX65" s="603">
        <v>0</v>
      </c>
      <c r="ACY65" s="603">
        <v>0</v>
      </c>
      <c r="ACZ65" s="603">
        <v>0</v>
      </c>
      <c r="ADA65" s="603">
        <v>0</v>
      </c>
      <c r="ADB65" s="603">
        <v>0</v>
      </c>
      <c r="ADC65" s="603">
        <v>0</v>
      </c>
      <c r="ADD65" s="603">
        <v>0</v>
      </c>
      <c r="ADE65" s="603">
        <v>0</v>
      </c>
      <c r="ADF65" s="603">
        <v>0</v>
      </c>
      <c r="ADG65" s="603">
        <v>0</v>
      </c>
      <c r="ADH65" s="603">
        <v>0</v>
      </c>
      <c r="ADI65" s="603">
        <v>0</v>
      </c>
      <c r="ADJ65" s="603">
        <v>0</v>
      </c>
      <c r="ADK65" s="603">
        <v>0</v>
      </c>
      <c r="ADL65" s="603">
        <v>0</v>
      </c>
      <c r="ADM65" s="603">
        <v>0</v>
      </c>
      <c r="ADN65" s="603">
        <v>0</v>
      </c>
      <c r="ADO65" s="603">
        <v>0</v>
      </c>
      <c r="ADP65" s="603">
        <v>0</v>
      </c>
      <c r="ADQ65" s="603">
        <v>0</v>
      </c>
      <c r="ADR65" s="603">
        <v>0</v>
      </c>
      <c r="ADS65" s="603">
        <v>0</v>
      </c>
      <c r="ADT65" s="603">
        <v>0</v>
      </c>
      <c r="ADU65" s="603">
        <v>0</v>
      </c>
      <c r="ADV65" s="603">
        <v>0</v>
      </c>
      <c r="ADW65" s="603">
        <v>0</v>
      </c>
      <c r="ADX65" s="603">
        <v>0</v>
      </c>
      <c r="ADY65" s="603">
        <v>0</v>
      </c>
      <c r="ADZ65" s="603">
        <v>0</v>
      </c>
      <c r="AEA65" s="603">
        <v>0</v>
      </c>
      <c r="AEB65" s="603">
        <v>0</v>
      </c>
      <c r="AEC65" s="603">
        <v>0</v>
      </c>
      <c r="AED65" s="603">
        <v>0</v>
      </c>
      <c r="AEE65" s="603">
        <v>0</v>
      </c>
      <c r="AEF65" s="603">
        <v>0</v>
      </c>
      <c r="AEG65" s="603">
        <v>0</v>
      </c>
      <c r="AEH65" s="603">
        <v>0</v>
      </c>
      <c r="AEI65" s="603">
        <v>0</v>
      </c>
      <c r="AEJ65" s="603">
        <v>0</v>
      </c>
      <c r="AEK65" s="603">
        <v>0</v>
      </c>
      <c r="AEL65" s="603">
        <v>0</v>
      </c>
      <c r="AEM65" s="603">
        <v>0</v>
      </c>
      <c r="AEN65" s="603">
        <v>0</v>
      </c>
      <c r="AEO65" s="603">
        <v>0</v>
      </c>
      <c r="AEP65" s="603">
        <v>0</v>
      </c>
      <c r="AEQ65" s="603">
        <v>0</v>
      </c>
      <c r="AER65" s="603">
        <v>0</v>
      </c>
      <c r="AES65" s="603">
        <v>0</v>
      </c>
      <c r="AET65" s="603">
        <v>0</v>
      </c>
      <c r="AEU65" s="603">
        <v>77169846.650000006</v>
      </c>
      <c r="AEV65" s="603">
        <v>0</v>
      </c>
      <c r="AEW65" s="603">
        <v>0</v>
      </c>
      <c r="AEX65" s="603">
        <v>0</v>
      </c>
      <c r="AEY65" s="603">
        <v>0</v>
      </c>
      <c r="AEZ65" s="603">
        <v>0</v>
      </c>
      <c r="AFA65" s="603">
        <v>0</v>
      </c>
      <c r="AFB65" s="603">
        <v>0</v>
      </c>
      <c r="AFC65" s="603">
        <v>0</v>
      </c>
      <c r="AFD65" s="603">
        <v>0</v>
      </c>
      <c r="AFE65" s="603">
        <v>0</v>
      </c>
      <c r="AFF65" s="603">
        <v>0</v>
      </c>
      <c r="AFG65" s="603">
        <v>0</v>
      </c>
      <c r="AFH65" s="603">
        <v>0</v>
      </c>
      <c r="AFI65" s="603">
        <v>0</v>
      </c>
      <c r="AFJ65" s="603">
        <v>0</v>
      </c>
      <c r="AFK65" s="603">
        <v>0</v>
      </c>
      <c r="AFL65" s="603">
        <v>0</v>
      </c>
      <c r="AFM65" s="603">
        <v>0</v>
      </c>
      <c r="AFN65" s="603">
        <v>0</v>
      </c>
      <c r="AFO65" s="603">
        <v>0</v>
      </c>
      <c r="AFP65" s="603">
        <v>0</v>
      </c>
      <c r="AFQ65" s="603">
        <v>0</v>
      </c>
      <c r="AFR65" s="603">
        <v>0</v>
      </c>
      <c r="AFS65" s="603">
        <v>0</v>
      </c>
      <c r="AFT65" s="603">
        <v>0</v>
      </c>
      <c r="AFU65" s="603">
        <v>0</v>
      </c>
      <c r="AFV65" s="603">
        <v>0</v>
      </c>
      <c r="AFW65" s="603">
        <v>0</v>
      </c>
      <c r="AFX65" s="603">
        <v>0</v>
      </c>
      <c r="AFY65" s="603">
        <v>0</v>
      </c>
      <c r="AFZ65" s="603">
        <v>0</v>
      </c>
      <c r="AGA65" s="603">
        <v>0</v>
      </c>
      <c r="AGB65" s="603">
        <v>0</v>
      </c>
      <c r="AGC65" s="603">
        <v>0</v>
      </c>
      <c r="AGD65" s="603">
        <v>0</v>
      </c>
      <c r="AGE65" s="603">
        <v>0</v>
      </c>
      <c r="AGF65" s="603">
        <v>0</v>
      </c>
      <c r="AGG65" s="603">
        <v>0</v>
      </c>
      <c r="AGH65" s="603">
        <v>0</v>
      </c>
      <c r="AGI65" s="603">
        <v>0</v>
      </c>
      <c r="AGJ65" s="603">
        <v>0</v>
      </c>
      <c r="AGK65" s="603">
        <v>0</v>
      </c>
      <c r="AGL65" s="603">
        <v>0</v>
      </c>
      <c r="AGM65" s="603">
        <v>0</v>
      </c>
      <c r="AGN65" s="603">
        <v>0</v>
      </c>
      <c r="AGO65" s="603">
        <v>17819527.09</v>
      </c>
      <c r="AGP65" s="603">
        <v>0</v>
      </c>
      <c r="AGQ65" s="603">
        <v>0</v>
      </c>
      <c r="AGR65" s="603">
        <v>0</v>
      </c>
      <c r="AGS65" s="603">
        <v>0</v>
      </c>
      <c r="AGT65" s="603">
        <v>0</v>
      </c>
      <c r="AGU65" s="603">
        <v>0</v>
      </c>
      <c r="AGV65" s="603">
        <v>0</v>
      </c>
      <c r="AGW65" s="603">
        <v>119183911.44</v>
      </c>
      <c r="AGX65" s="603">
        <v>67089764.450000003</v>
      </c>
      <c r="AGY65" s="603">
        <v>0</v>
      </c>
      <c r="AGZ65" s="603">
        <v>0</v>
      </c>
      <c r="AHA65" s="603">
        <v>0</v>
      </c>
      <c r="AHB65" s="603">
        <v>0</v>
      </c>
      <c r="AHC65" s="603">
        <v>0</v>
      </c>
      <c r="AHD65" s="603">
        <v>0</v>
      </c>
      <c r="AHE65" s="603">
        <v>0</v>
      </c>
      <c r="AHF65" s="603">
        <v>0</v>
      </c>
      <c r="AHG65" s="603">
        <v>0</v>
      </c>
      <c r="AHH65" s="603">
        <v>0</v>
      </c>
      <c r="AHI65" s="603">
        <v>0</v>
      </c>
      <c r="AHJ65" s="603">
        <v>0</v>
      </c>
      <c r="AHK65" s="603">
        <v>0</v>
      </c>
      <c r="AHL65" s="603">
        <v>0</v>
      </c>
      <c r="AHM65" s="603">
        <v>0</v>
      </c>
      <c r="AHN65" s="603">
        <v>18288318.350000001</v>
      </c>
      <c r="AHO65" s="603">
        <v>0</v>
      </c>
      <c r="AHP65" s="603">
        <v>0</v>
      </c>
      <c r="AHQ65" s="603">
        <v>0</v>
      </c>
      <c r="AHR65" s="603">
        <v>0</v>
      </c>
      <c r="AHS65" s="603">
        <v>0</v>
      </c>
      <c r="AHT65" s="603">
        <v>0</v>
      </c>
      <c r="AHU65" s="603">
        <v>0</v>
      </c>
      <c r="AHV65" s="603">
        <v>0</v>
      </c>
      <c r="AHW65" s="603">
        <f t="shared" ref="AHW65:AHW96" si="97">SUM(D65:AHT65)</f>
        <v>2899647821.6800003</v>
      </c>
      <c r="AHY65" s="648" t="s">
        <v>6248</v>
      </c>
      <c r="AHZ65" s="648" t="s">
        <v>6033</v>
      </c>
      <c r="AIA65" s="648" t="s">
        <v>6034</v>
      </c>
    </row>
    <row r="66" spans="1:911" ht="24.6" x14ac:dyDescent="0.7">
      <c r="A66" s="260" t="str">
        <f t="shared" si="96"/>
        <v>ภาระ</v>
      </c>
      <c r="B66" s="260" t="s">
        <v>6393</v>
      </c>
      <c r="C66" s="260" t="s">
        <v>6394</v>
      </c>
      <c r="D66" s="603">
        <v>0</v>
      </c>
      <c r="E66" s="603">
        <v>0</v>
      </c>
      <c r="F66" s="603">
        <v>0</v>
      </c>
      <c r="G66" s="603">
        <v>0</v>
      </c>
      <c r="H66" s="603">
        <v>0</v>
      </c>
      <c r="I66" s="603">
        <v>0</v>
      </c>
      <c r="J66" s="603">
        <v>0</v>
      </c>
      <c r="K66" s="603">
        <v>0</v>
      </c>
      <c r="L66" s="603">
        <v>0</v>
      </c>
      <c r="M66" s="603">
        <v>0</v>
      </c>
      <c r="N66" s="603">
        <v>0</v>
      </c>
      <c r="O66" s="603">
        <v>0</v>
      </c>
      <c r="P66" s="603">
        <v>0</v>
      </c>
      <c r="Q66" s="603">
        <v>0</v>
      </c>
      <c r="R66" s="603">
        <v>0</v>
      </c>
      <c r="S66" s="603">
        <v>0</v>
      </c>
      <c r="T66" s="603">
        <v>0</v>
      </c>
      <c r="U66" s="603">
        <v>0</v>
      </c>
      <c r="V66" s="603">
        <v>0</v>
      </c>
      <c r="W66" s="603">
        <v>248456.5</v>
      </c>
      <c r="X66" s="603">
        <v>0</v>
      </c>
      <c r="Y66" s="603">
        <v>0</v>
      </c>
      <c r="Z66" s="603">
        <v>0</v>
      </c>
      <c r="AA66" s="603">
        <v>0</v>
      </c>
      <c r="AB66" s="603">
        <v>0</v>
      </c>
      <c r="AC66" s="603">
        <v>0</v>
      </c>
      <c r="AD66" s="603">
        <v>0</v>
      </c>
      <c r="AE66" s="603">
        <v>0</v>
      </c>
      <c r="AF66" s="603">
        <v>0</v>
      </c>
      <c r="AG66" s="603">
        <v>0</v>
      </c>
      <c r="AH66" s="603">
        <v>0</v>
      </c>
      <c r="AI66" s="603">
        <v>0</v>
      </c>
      <c r="AJ66" s="603">
        <v>0</v>
      </c>
      <c r="AK66" s="603">
        <v>0</v>
      </c>
      <c r="AL66" s="603">
        <v>0</v>
      </c>
      <c r="AM66" s="603">
        <v>0</v>
      </c>
      <c r="AN66" s="603">
        <v>0</v>
      </c>
      <c r="AO66" s="603">
        <v>0</v>
      </c>
      <c r="AP66" s="603">
        <v>0</v>
      </c>
      <c r="AQ66" s="603">
        <v>0</v>
      </c>
      <c r="AR66" s="603">
        <v>0</v>
      </c>
      <c r="AS66" s="603">
        <v>0</v>
      </c>
      <c r="AT66" s="603">
        <v>0</v>
      </c>
      <c r="AU66" s="603">
        <v>139010</v>
      </c>
      <c r="AV66" s="603">
        <v>0</v>
      </c>
      <c r="AW66" s="603">
        <v>0</v>
      </c>
      <c r="AX66" s="603">
        <v>0</v>
      </c>
      <c r="AY66" s="603">
        <v>0</v>
      </c>
      <c r="AZ66" s="603">
        <v>0</v>
      </c>
      <c r="BA66" s="603">
        <v>0</v>
      </c>
      <c r="BB66" s="603">
        <v>0</v>
      </c>
      <c r="BC66" s="603">
        <v>0</v>
      </c>
      <c r="BD66" s="603">
        <v>0</v>
      </c>
      <c r="BE66" s="603">
        <v>0</v>
      </c>
      <c r="BF66" s="603">
        <v>0</v>
      </c>
      <c r="BG66" s="603">
        <v>0</v>
      </c>
      <c r="BH66" s="603">
        <v>0</v>
      </c>
      <c r="BI66" s="603">
        <v>0</v>
      </c>
      <c r="BJ66" s="603">
        <v>209445</v>
      </c>
      <c r="BK66" s="603">
        <v>0</v>
      </c>
      <c r="BL66" s="603">
        <v>0</v>
      </c>
      <c r="BM66" s="603">
        <v>0</v>
      </c>
      <c r="BN66" s="603">
        <v>0</v>
      </c>
      <c r="BO66" s="603">
        <v>0</v>
      </c>
      <c r="BP66" s="603">
        <v>0</v>
      </c>
      <c r="BQ66" s="603">
        <v>0</v>
      </c>
      <c r="BR66" s="603">
        <v>0</v>
      </c>
      <c r="BS66" s="603">
        <v>132850.79999999999</v>
      </c>
      <c r="BT66" s="603">
        <v>0</v>
      </c>
      <c r="BU66" s="603">
        <v>0</v>
      </c>
      <c r="BV66" s="603">
        <v>0</v>
      </c>
      <c r="BW66" s="603">
        <v>0</v>
      </c>
      <c r="BX66" s="603">
        <v>0</v>
      </c>
      <c r="BY66" s="603">
        <v>0</v>
      </c>
      <c r="BZ66" s="603">
        <v>0</v>
      </c>
      <c r="CA66" s="603">
        <v>0</v>
      </c>
      <c r="CB66" s="603">
        <v>0</v>
      </c>
      <c r="CC66" s="603">
        <v>0</v>
      </c>
      <c r="CD66" s="603">
        <v>0</v>
      </c>
      <c r="CE66" s="603">
        <v>0</v>
      </c>
      <c r="CF66" s="603">
        <v>0</v>
      </c>
      <c r="CG66" s="603">
        <v>0</v>
      </c>
      <c r="CH66" s="603">
        <v>10239824.68</v>
      </c>
      <c r="CI66" s="603">
        <v>0</v>
      </c>
      <c r="CJ66" s="603">
        <v>0</v>
      </c>
      <c r="CK66" s="603">
        <v>0</v>
      </c>
      <c r="CL66" s="603">
        <v>0</v>
      </c>
      <c r="CM66" s="603">
        <v>0</v>
      </c>
      <c r="CN66" s="603">
        <v>0</v>
      </c>
      <c r="CO66" s="603">
        <v>0</v>
      </c>
      <c r="CP66" s="603">
        <v>0</v>
      </c>
      <c r="CQ66" s="603">
        <v>0</v>
      </c>
      <c r="CR66" s="603">
        <v>0</v>
      </c>
      <c r="CS66" s="603">
        <v>0</v>
      </c>
      <c r="CT66" s="603">
        <v>0</v>
      </c>
      <c r="CU66" s="603">
        <v>790662.5</v>
      </c>
      <c r="CV66" s="603">
        <v>0</v>
      </c>
      <c r="CW66" s="603">
        <v>0</v>
      </c>
      <c r="CX66" s="603">
        <v>0</v>
      </c>
      <c r="CY66" s="603">
        <v>0</v>
      </c>
      <c r="CZ66" s="603">
        <v>0</v>
      </c>
      <c r="DA66" s="603">
        <v>0</v>
      </c>
      <c r="DB66" s="603">
        <v>0</v>
      </c>
      <c r="DC66" s="603">
        <v>0</v>
      </c>
      <c r="DD66" s="603">
        <v>0</v>
      </c>
      <c r="DE66" s="603">
        <v>0</v>
      </c>
      <c r="DF66" s="603">
        <v>0</v>
      </c>
      <c r="DG66" s="603">
        <v>0</v>
      </c>
      <c r="DH66" s="603">
        <v>0</v>
      </c>
      <c r="DI66" s="603">
        <v>0</v>
      </c>
      <c r="DJ66" s="603">
        <v>0</v>
      </c>
      <c r="DK66" s="603">
        <v>0</v>
      </c>
      <c r="DL66" s="603">
        <v>0</v>
      </c>
      <c r="DM66" s="603">
        <v>0</v>
      </c>
      <c r="DN66" s="603">
        <v>0</v>
      </c>
      <c r="DO66" s="603">
        <v>0</v>
      </c>
      <c r="DP66" s="603">
        <v>0</v>
      </c>
      <c r="DQ66" s="603">
        <v>0</v>
      </c>
      <c r="DR66" s="603">
        <v>0</v>
      </c>
      <c r="DS66" s="603">
        <v>0</v>
      </c>
      <c r="DT66" s="603">
        <v>0</v>
      </c>
      <c r="DU66" s="603">
        <v>785764.1</v>
      </c>
      <c r="DV66" s="603">
        <v>0</v>
      </c>
      <c r="DW66" s="603">
        <v>0</v>
      </c>
      <c r="DX66" s="603">
        <v>0</v>
      </c>
      <c r="DY66" s="603">
        <v>0</v>
      </c>
      <c r="DZ66" s="603">
        <v>0</v>
      </c>
      <c r="EA66" s="603">
        <v>0</v>
      </c>
      <c r="EB66" s="603">
        <v>0</v>
      </c>
      <c r="EC66" s="603">
        <v>0</v>
      </c>
      <c r="ED66" s="603">
        <v>0</v>
      </c>
      <c r="EE66" s="603">
        <v>0</v>
      </c>
      <c r="EF66" s="603">
        <v>0</v>
      </c>
      <c r="EG66" s="603">
        <v>0</v>
      </c>
      <c r="EH66" s="603">
        <v>0</v>
      </c>
      <c r="EI66" s="603">
        <v>0</v>
      </c>
      <c r="EJ66" s="603">
        <v>0</v>
      </c>
      <c r="EK66" s="603">
        <v>0</v>
      </c>
      <c r="EL66" s="603">
        <v>0</v>
      </c>
      <c r="EM66" s="603">
        <v>0</v>
      </c>
      <c r="EN66" s="603">
        <v>0</v>
      </c>
      <c r="EO66" s="603">
        <v>1237487.6000000001</v>
      </c>
      <c r="EP66" s="603">
        <v>0</v>
      </c>
      <c r="EQ66" s="603">
        <v>0</v>
      </c>
      <c r="ER66" s="603">
        <v>0</v>
      </c>
      <c r="ES66" s="603">
        <v>0</v>
      </c>
      <c r="ET66" s="603">
        <v>0</v>
      </c>
      <c r="EU66" s="603">
        <v>0</v>
      </c>
      <c r="EV66" s="603">
        <v>0</v>
      </c>
      <c r="EW66" s="603">
        <v>0</v>
      </c>
      <c r="EX66" s="603">
        <v>0</v>
      </c>
      <c r="EY66" s="603">
        <v>0</v>
      </c>
      <c r="EZ66" s="603">
        <v>0</v>
      </c>
      <c r="FA66" s="603">
        <v>0</v>
      </c>
      <c r="FB66" s="603">
        <v>0</v>
      </c>
      <c r="FC66" s="603">
        <v>0</v>
      </c>
      <c r="FD66" s="603">
        <v>0</v>
      </c>
      <c r="FE66" s="603">
        <v>0</v>
      </c>
      <c r="FF66" s="603">
        <v>0</v>
      </c>
      <c r="FG66" s="603">
        <v>0</v>
      </c>
      <c r="FH66" s="603">
        <v>0</v>
      </c>
      <c r="FI66" s="603">
        <v>0</v>
      </c>
      <c r="FJ66" s="603">
        <v>627761.4</v>
      </c>
      <c r="FK66" s="603">
        <v>0</v>
      </c>
      <c r="FL66" s="603">
        <v>0</v>
      </c>
      <c r="FM66" s="603">
        <v>0</v>
      </c>
      <c r="FN66" s="603">
        <v>0</v>
      </c>
      <c r="FO66" s="603">
        <v>0</v>
      </c>
      <c r="FP66" s="603">
        <v>0</v>
      </c>
      <c r="FQ66" s="603">
        <v>0</v>
      </c>
      <c r="FR66" s="603">
        <v>1181171.6000000001</v>
      </c>
      <c r="FS66" s="603">
        <v>0</v>
      </c>
      <c r="FT66" s="603">
        <v>0</v>
      </c>
      <c r="FU66" s="603">
        <v>0</v>
      </c>
      <c r="FV66" s="603">
        <v>0</v>
      </c>
      <c r="FW66" s="603">
        <v>0</v>
      </c>
      <c r="FX66" s="603">
        <v>0</v>
      </c>
      <c r="FY66" s="603">
        <v>0</v>
      </c>
      <c r="FZ66" s="603">
        <v>0</v>
      </c>
      <c r="GA66" s="603">
        <v>0</v>
      </c>
      <c r="GB66" s="603">
        <v>0</v>
      </c>
      <c r="GC66" s="603">
        <v>0</v>
      </c>
      <c r="GD66" s="603">
        <v>0</v>
      </c>
      <c r="GE66" s="603">
        <v>0</v>
      </c>
      <c r="GF66" s="603">
        <v>4768824.37</v>
      </c>
      <c r="GG66" s="603">
        <v>0</v>
      </c>
      <c r="GH66" s="603">
        <v>0</v>
      </c>
      <c r="GI66" s="603">
        <v>0</v>
      </c>
      <c r="GJ66" s="603">
        <v>0</v>
      </c>
      <c r="GK66" s="603">
        <v>0</v>
      </c>
      <c r="GL66" s="603">
        <v>0</v>
      </c>
      <c r="GM66" s="603">
        <v>0</v>
      </c>
      <c r="GN66" s="603">
        <v>0</v>
      </c>
      <c r="GO66" s="603">
        <v>0</v>
      </c>
      <c r="GP66" s="603">
        <v>0</v>
      </c>
      <c r="GQ66" s="603">
        <v>0</v>
      </c>
      <c r="GR66" s="603">
        <v>272788.40000000002</v>
      </c>
      <c r="GS66" s="603">
        <v>0</v>
      </c>
      <c r="GT66" s="603">
        <v>0</v>
      </c>
      <c r="GU66" s="603">
        <v>0</v>
      </c>
      <c r="GV66" s="603">
        <v>0</v>
      </c>
      <c r="GW66" s="603">
        <v>0</v>
      </c>
      <c r="GX66" s="603">
        <v>0</v>
      </c>
      <c r="GY66" s="603">
        <v>0</v>
      </c>
      <c r="GZ66" s="603">
        <v>0</v>
      </c>
      <c r="HA66" s="603">
        <v>0</v>
      </c>
      <c r="HB66" s="603">
        <v>0</v>
      </c>
      <c r="HC66" s="603">
        <v>0</v>
      </c>
      <c r="HD66" s="603">
        <v>11510216.17</v>
      </c>
      <c r="HE66" s="603">
        <v>0</v>
      </c>
      <c r="HF66" s="603">
        <v>0</v>
      </c>
      <c r="HG66" s="603">
        <v>0</v>
      </c>
      <c r="HH66" s="603">
        <v>0</v>
      </c>
      <c r="HI66" s="603">
        <v>0</v>
      </c>
      <c r="HJ66" s="603">
        <v>0</v>
      </c>
      <c r="HK66" s="603">
        <v>0</v>
      </c>
      <c r="HL66" s="603">
        <v>0</v>
      </c>
      <c r="HM66" s="603">
        <v>0</v>
      </c>
      <c r="HN66" s="603">
        <v>0</v>
      </c>
      <c r="HO66" s="603">
        <v>0</v>
      </c>
      <c r="HP66" s="603">
        <v>0</v>
      </c>
      <c r="HQ66" s="603">
        <v>0</v>
      </c>
      <c r="HR66" s="603">
        <v>0</v>
      </c>
      <c r="HS66" s="603">
        <v>0</v>
      </c>
      <c r="HT66" s="603">
        <v>14982268.050000001</v>
      </c>
      <c r="HU66" s="603">
        <v>225600</v>
      </c>
      <c r="HV66" s="603">
        <v>0</v>
      </c>
      <c r="HW66" s="603">
        <v>0</v>
      </c>
      <c r="HX66" s="603">
        <v>0</v>
      </c>
      <c r="HY66" s="603">
        <v>0</v>
      </c>
      <c r="HZ66" s="603">
        <v>0</v>
      </c>
      <c r="IA66" s="603">
        <v>0</v>
      </c>
      <c r="IB66" s="603">
        <v>0</v>
      </c>
      <c r="IC66" s="603">
        <v>0</v>
      </c>
      <c r="ID66" s="603">
        <v>0</v>
      </c>
      <c r="IE66" s="603">
        <v>0</v>
      </c>
      <c r="IF66" s="603">
        <v>0</v>
      </c>
      <c r="IG66" s="603">
        <v>0</v>
      </c>
      <c r="IH66" s="603">
        <v>0</v>
      </c>
      <c r="II66" s="603">
        <v>0</v>
      </c>
      <c r="IJ66" s="603">
        <v>463111.1</v>
      </c>
      <c r="IK66" s="603">
        <v>1717950.68</v>
      </c>
      <c r="IL66" s="603">
        <v>0</v>
      </c>
      <c r="IM66" s="603">
        <v>0</v>
      </c>
      <c r="IN66" s="603">
        <v>0</v>
      </c>
      <c r="IO66" s="603">
        <v>0</v>
      </c>
      <c r="IP66" s="603">
        <v>0</v>
      </c>
      <c r="IQ66" s="603">
        <v>0</v>
      </c>
      <c r="IR66" s="603">
        <v>0</v>
      </c>
      <c r="IS66" s="603">
        <v>0</v>
      </c>
      <c r="IT66" s="603">
        <v>0</v>
      </c>
      <c r="IU66" s="603">
        <v>551594.12</v>
      </c>
      <c r="IV66" s="603">
        <v>2885001.32</v>
      </c>
      <c r="IW66" s="603">
        <v>0</v>
      </c>
      <c r="IX66" s="603">
        <v>0</v>
      </c>
      <c r="IY66" s="603">
        <v>0</v>
      </c>
      <c r="IZ66" s="603">
        <v>0</v>
      </c>
      <c r="JA66" s="603">
        <v>0</v>
      </c>
      <c r="JB66" s="603">
        <v>0</v>
      </c>
      <c r="JC66" s="603">
        <v>0</v>
      </c>
      <c r="JD66" s="603">
        <v>0</v>
      </c>
      <c r="JE66" s="603">
        <v>0</v>
      </c>
      <c r="JF66" s="603">
        <v>0</v>
      </c>
      <c r="JG66" s="603">
        <v>6560605.6699999999</v>
      </c>
      <c r="JH66" s="603">
        <v>0</v>
      </c>
      <c r="JI66" s="603">
        <v>0</v>
      </c>
      <c r="JJ66" s="603">
        <v>0</v>
      </c>
      <c r="JK66" s="603">
        <v>0</v>
      </c>
      <c r="JL66" s="603">
        <v>0</v>
      </c>
      <c r="JM66" s="603">
        <v>0</v>
      </c>
      <c r="JN66" s="603">
        <v>0</v>
      </c>
      <c r="JO66" s="603">
        <v>0</v>
      </c>
      <c r="JP66" s="603">
        <v>0</v>
      </c>
      <c r="JQ66" s="603">
        <v>0</v>
      </c>
      <c r="JR66" s="603">
        <v>0</v>
      </c>
      <c r="JS66" s="603">
        <v>0</v>
      </c>
      <c r="JT66" s="603">
        <v>63754.03</v>
      </c>
      <c r="JU66" s="603">
        <v>240298.06</v>
      </c>
      <c r="JV66" s="603">
        <v>0</v>
      </c>
      <c r="JW66" s="603">
        <v>0</v>
      </c>
      <c r="JX66" s="603">
        <v>0</v>
      </c>
      <c r="JY66" s="603">
        <v>0</v>
      </c>
      <c r="JZ66" s="603">
        <v>0</v>
      </c>
      <c r="KA66" s="603">
        <v>0</v>
      </c>
      <c r="KB66" s="603">
        <v>0</v>
      </c>
      <c r="KC66" s="603">
        <v>0</v>
      </c>
      <c r="KD66" s="603">
        <v>0</v>
      </c>
      <c r="KE66" s="603">
        <v>0</v>
      </c>
      <c r="KF66" s="603">
        <v>0</v>
      </c>
      <c r="KG66" s="603">
        <v>0</v>
      </c>
      <c r="KH66" s="603">
        <v>0</v>
      </c>
      <c r="KI66" s="603">
        <v>0</v>
      </c>
      <c r="KJ66" s="603">
        <v>0</v>
      </c>
      <c r="KK66" s="603">
        <v>0</v>
      </c>
      <c r="KL66" s="603">
        <v>0</v>
      </c>
      <c r="KM66" s="603">
        <v>0</v>
      </c>
      <c r="KN66" s="603">
        <v>0</v>
      </c>
      <c r="KO66" s="603">
        <v>0</v>
      </c>
      <c r="KP66" s="603">
        <v>0</v>
      </c>
      <c r="KQ66" s="603">
        <v>0</v>
      </c>
      <c r="KR66" s="603">
        <v>0</v>
      </c>
      <c r="KS66" s="603">
        <v>0</v>
      </c>
      <c r="KT66" s="603">
        <v>0</v>
      </c>
      <c r="KU66" s="603">
        <v>0</v>
      </c>
      <c r="KV66" s="603">
        <v>0</v>
      </c>
      <c r="KW66" s="603">
        <v>0</v>
      </c>
      <c r="KX66" s="603">
        <v>0</v>
      </c>
      <c r="KY66" s="603">
        <v>0</v>
      </c>
      <c r="KZ66" s="603">
        <v>0</v>
      </c>
      <c r="LA66" s="603">
        <v>0</v>
      </c>
      <c r="LB66" s="603">
        <v>0</v>
      </c>
      <c r="LC66" s="603">
        <v>0</v>
      </c>
      <c r="LD66" s="603">
        <v>0</v>
      </c>
      <c r="LE66" s="603">
        <v>0</v>
      </c>
      <c r="LF66" s="603">
        <v>0</v>
      </c>
      <c r="LG66" s="603">
        <v>0</v>
      </c>
      <c r="LH66" s="603">
        <v>0</v>
      </c>
      <c r="LI66" s="603">
        <v>197643.5</v>
      </c>
      <c r="LJ66" s="603">
        <v>0</v>
      </c>
      <c r="LK66" s="603">
        <v>1805105.2</v>
      </c>
      <c r="LL66" s="603">
        <v>1141127.8</v>
      </c>
      <c r="LM66" s="603">
        <v>0</v>
      </c>
      <c r="LN66" s="603">
        <v>0</v>
      </c>
      <c r="LO66" s="603">
        <v>0</v>
      </c>
      <c r="LP66" s="603">
        <v>0</v>
      </c>
      <c r="LQ66" s="603">
        <v>0</v>
      </c>
      <c r="LR66" s="603">
        <v>0</v>
      </c>
      <c r="LS66" s="603">
        <v>0</v>
      </c>
      <c r="LT66" s="603">
        <v>0</v>
      </c>
      <c r="LU66" s="603">
        <v>0</v>
      </c>
      <c r="LV66" s="603">
        <v>0</v>
      </c>
      <c r="LW66" s="603">
        <v>0</v>
      </c>
      <c r="LX66" s="603">
        <v>0</v>
      </c>
      <c r="LY66" s="603">
        <v>0</v>
      </c>
      <c r="LZ66" s="603">
        <v>7500</v>
      </c>
      <c r="MA66" s="603">
        <v>0</v>
      </c>
      <c r="MB66" s="603">
        <v>0</v>
      </c>
      <c r="MC66" s="603">
        <v>0</v>
      </c>
      <c r="MD66" s="603">
        <v>0</v>
      </c>
      <c r="ME66" s="603">
        <v>0</v>
      </c>
      <c r="MF66" s="603">
        <v>0</v>
      </c>
      <c r="MG66" s="603">
        <v>0</v>
      </c>
      <c r="MH66" s="603">
        <v>0</v>
      </c>
      <c r="MI66" s="603">
        <v>180183.5</v>
      </c>
      <c r="MJ66" s="603">
        <v>0</v>
      </c>
      <c r="MK66" s="603">
        <v>0</v>
      </c>
      <c r="ML66" s="603">
        <v>0</v>
      </c>
      <c r="MM66" s="603">
        <v>0</v>
      </c>
      <c r="MN66" s="603">
        <v>0</v>
      </c>
      <c r="MO66" s="603">
        <v>0</v>
      </c>
      <c r="MP66" s="603">
        <v>0</v>
      </c>
      <c r="MQ66" s="603">
        <v>0</v>
      </c>
      <c r="MR66" s="603">
        <v>0</v>
      </c>
      <c r="MS66" s="603">
        <v>0</v>
      </c>
      <c r="MT66" s="603">
        <v>0</v>
      </c>
      <c r="MU66" s="603">
        <v>0</v>
      </c>
      <c r="MV66" s="603">
        <v>0</v>
      </c>
      <c r="MW66" s="603">
        <v>0</v>
      </c>
      <c r="MX66" s="603">
        <v>0</v>
      </c>
      <c r="MY66" s="603">
        <v>0</v>
      </c>
      <c r="MZ66" s="603">
        <v>0</v>
      </c>
      <c r="NA66" s="603">
        <v>0</v>
      </c>
      <c r="NB66" s="603">
        <v>0</v>
      </c>
      <c r="NC66" s="603">
        <v>0</v>
      </c>
      <c r="ND66" s="603">
        <v>0</v>
      </c>
      <c r="NE66" s="603">
        <v>0</v>
      </c>
      <c r="NF66" s="603">
        <v>4347418</v>
      </c>
      <c r="NG66" s="603">
        <v>0</v>
      </c>
      <c r="NH66" s="603">
        <v>0</v>
      </c>
      <c r="NI66" s="603">
        <v>0</v>
      </c>
      <c r="NJ66" s="603">
        <v>0</v>
      </c>
      <c r="NK66" s="603">
        <v>0</v>
      </c>
      <c r="NL66" s="603">
        <v>0</v>
      </c>
      <c r="NM66" s="603">
        <v>0</v>
      </c>
      <c r="NN66" s="603">
        <v>0</v>
      </c>
      <c r="NO66" s="603">
        <v>0</v>
      </c>
      <c r="NP66" s="603">
        <v>0</v>
      </c>
      <c r="NQ66" s="603">
        <v>0</v>
      </c>
      <c r="NR66" s="603">
        <v>678666</v>
      </c>
      <c r="NS66" s="603">
        <v>0</v>
      </c>
      <c r="NT66" s="603">
        <v>0</v>
      </c>
      <c r="NU66" s="603">
        <v>0</v>
      </c>
      <c r="NV66" s="603">
        <v>0</v>
      </c>
      <c r="NW66" s="603">
        <v>0</v>
      </c>
      <c r="NX66" s="603">
        <v>0</v>
      </c>
      <c r="NY66" s="603">
        <v>0</v>
      </c>
      <c r="NZ66" s="603">
        <v>0</v>
      </c>
      <c r="OA66" s="603">
        <v>0</v>
      </c>
      <c r="OB66" s="603">
        <v>0</v>
      </c>
      <c r="OC66" s="603">
        <v>0</v>
      </c>
      <c r="OD66" s="603">
        <v>0</v>
      </c>
      <c r="OE66" s="603">
        <v>0</v>
      </c>
      <c r="OF66" s="603">
        <v>131049.97</v>
      </c>
      <c r="OG66" s="603">
        <v>0</v>
      </c>
      <c r="OH66" s="603">
        <v>0</v>
      </c>
      <c r="OI66" s="603">
        <v>0</v>
      </c>
      <c r="OJ66" s="603">
        <v>0</v>
      </c>
      <c r="OK66" s="603">
        <v>0</v>
      </c>
      <c r="OL66" s="603">
        <v>0</v>
      </c>
      <c r="OM66" s="603">
        <v>0</v>
      </c>
      <c r="ON66" s="603">
        <v>0</v>
      </c>
      <c r="OO66" s="603">
        <v>4322520.42</v>
      </c>
      <c r="OP66" s="603">
        <v>0</v>
      </c>
      <c r="OQ66" s="603">
        <v>0</v>
      </c>
      <c r="OR66" s="603">
        <v>0</v>
      </c>
      <c r="OS66" s="603">
        <v>0</v>
      </c>
      <c r="OT66" s="603">
        <v>0</v>
      </c>
      <c r="OU66" s="603">
        <v>668386.27</v>
      </c>
      <c r="OV66" s="603">
        <v>0</v>
      </c>
      <c r="OW66" s="603">
        <v>0</v>
      </c>
      <c r="OX66" s="603">
        <v>0</v>
      </c>
      <c r="OY66" s="603">
        <v>0</v>
      </c>
      <c r="OZ66" s="603">
        <v>0</v>
      </c>
      <c r="PA66" s="603">
        <v>0</v>
      </c>
      <c r="PB66" s="603">
        <v>0</v>
      </c>
      <c r="PC66" s="603">
        <v>0</v>
      </c>
      <c r="PD66" s="603">
        <v>0</v>
      </c>
      <c r="PE66" s="603">
        <v>0</v>
      </c>
      <c r="PF66" s="603">
        <v>0</v>
      </c>
      <c r="PG66" s="603">
        <v>0</v>
      </c>
      <c r="PH66" s="603">
        <v>0</v>
      </c>
      <c r="PI66" s="603">
        <v>0</v>
      </c>
      <c r="PJ66" s="603">
        <v>0</v>
      </c>
      <c r="PK66" s="603">
        <v>0</v>
      </c>
      <c r="PL66" s="603">
        <v>0</v>
      </c>
      <c r="PM66" s="603">
        <v>0</v>
      </c>
      <c r="PN66" s="603">
        <v>0</v>
      </c>
      <c r="PO66" s="603">
        <v>0</v>
      </c>
      <c r="PP66" s="603">
        <v>0</v>
      </c>
      <c r="PQ66" s="603">
        <v>0</v>
      </c>
      <c r="PR66" s="603">
        <v>0</v>
      </c>
      <c r="PS66" s="603">
        <v>0</v>
      </c>
      <c r="PT66" s="603">
        <v>0</v>
      </c>
      <c r="PU66" s="603">
        <v>0</v>
      </c>
      <c r="PV66" s="603">
        <v>23701757.66</v>
      </c>
      <c r="PW66" s="603">
        <v>0</v>
      </c>
      <c r="PX66" s="603">
        <v>0</v>
      </c>
      <c r="PY66" s="603">
        <v>0</v>
      </c>
      <c r="PZ66" s="603">
        <v>0</v>
      </c>
      <c r="QA66" s="603">
        <v>0</v>
      </c>
      <c r="QB66" s="603">
        <v>0</v>
      </c>
      <c r="QC66" s="603">
        <v>0</v>
      </c>
      <c r="QD66" s="603">
        <v>0</v>
      </c>
      <c r="QE66" s="603">
        <v>0</v>
      </c>
      <c r="QF66" s="603">
        <v>0</v>
      </c>
      <c r="QG66" s="603">
        <v>0</v>
      </c>
      <c r="QH66" s="603">
        <v>0</v>
      </c>
      <c r="QI66" s="603">
        <v>0</v>
      </c>
      <c r="QJ66" s="603">
        <v>0</v>
      </c>
      <c r="QK66" s="603">
        <v>0</v>
      </c>
      <c r="QL66" s="603">
        <v>0</v>
      </c>
      <c r="QM66" s="603">
        <v>0</v>
      </c>
      <c r="QN66" s="603">
        <v>0</v>
      </c>
      <c r="QO66" s="603">
        <v>0</v>
      </c>
      <c r="QP66" s="603">
        <v>0</v>
      </c>
      <c r="QQ66" s="603">
        <v>0</v>
      </c>
      <c r="QR66" s="603">
        <v>0</v>
      </c>
      <c r="QS66" s="603">
        <v>0</v>
      </c>
      <c r="QT66" s="603">
        <v>0</v>
      </c>
      <c r="QU66" s="603">
        <v>0</v>
      </c>
      <c r="QV66" s="603">
        <v>0</v>
      </c>
      <c r="QW66" s="603">
        <v>0</v>
      </c>
      <c r="QX66" s="603">
        <v>0</v>
      </c>
      <c r="QY66" s="603">
        <v>0</v>
      </c>
      <c r="QZ66" s="603">
        <v>0</v>
      </c>
      <c r="RA66" s="603">
        <v>0</v>
      </c>
      <c r="RB66" s="603">
        <v>0</v>
      </c>
      <c r="RC66" s="603">
        <v>0</v>
      </c>
      <c r="RD66" s="603">
        <v>0</v>
      </c>
      <c r="RE66" s="603">
        <v>0</v>
      </c>
      <c r="RF66" s="603">
        <v>0</v>
      </c>
      <c r="RG66" s="603">
        <v>0</v>
      </c>
      <c r="RH66" s="603">
        <v>0</v>
      </c>
      <c r="RI66" s="603">
        <v>284928.5</v>
      </c>
      <c r="RJ66" s="603">
        <v>0</v>
      </c>
      <c r="RK66" s="603">
        <v>0</v>
      </c>
      <c r="RL66" s="603">
        <v>0</v>
      </c>
      <c r="RM66" s="603">
        <v>0</v>
      </c>
      <c r="RN66" s="603">
        <v>0</v>
      </c>
      <c r="RO66" s="603">
        <v>0</v>
      </c>
      <c r="RP66" s="603">
        <v>0</v>
      </c>
      <c r="RQ66" s="603">
        <v>0</v>
      </c>
      <c r="RR66" s="603">
        <v>0</v>
      </c>
      <c r="RS66" s="603">
        <v>0</v>
      </c>
      <c r="RT66" s="603">
        <v>0</v>
      </c>
      <c r="RU66" s="603">
        <v>0</v>
      </c>
      <c r="RV66" s="603">
        <v>0</v>
      </c>
      <c r="RW66" s="603">
        <v>0</v>
      </c>
      <c r="RX66" s="603">
        <v>0</v>
      </c>
      <c r="RY66" s="603">
        <v>0</v>
      </c>
      <c r="RZ66" s="603">
        <v>0</v>
      </c>
      <c r="SA66" s="603">
        <v>0</v>
      </c>
      <c r="SB66" s="603">
        <v>0</v>
      </c>
      <c r="SC66" s="603">
        <v>0</v>
      </c>
      <c r="SD66" s="603">
        <v>0</v>
      </c>
      <c r="SE66" s="603">
        <v>0</v>
      </c>
      <c r="SF66" s="603">
        <v>0</v>
      </c>
      <c r="SG66" s="603">
        <v>0</v>
      </c>
      <c r="SH66" s="603">
        <v>0</v>
      </c>
      <c r="SI66" s="603">
        <v>0</v>
      </c>
      <c r="SJ66" s="603">
        <v>0</v>
      </c>
      <c r="SK66" s="603">
        <v>0</v>
      </c>
      <c r="SL66" s="603">
        <v>0</v>
      </c>
      <c r="SM66" s="603">
        <v>0</v>
      </c>
      <c r="SN66" s="603">
        <v>0</v>
      </c>
      <c r="SO66" s="603">
        <v>0</v>
      </c>
      <c r="SP66" s="603">
        <v>0</v>
      </c>
      <c r="SQ66" s="603">
        <v>0</v>
      </c>
      <c r="SR66" s="603">
        <v>0</v>
      </c>
      <c r="SS66" s="603">
        <v>0</v>
      </c>
      <c r="ST66" s="603">
        <v>0</v>
      </c>
      <c r="SU66" s="603">
        <v>0</v>
      </c>
      <c r="SV66" s="603">
        <v>0</v>
      </c>
      <c r="SW66" s="603">
        <v>0</v>
      </c>
      <c r="SX66" s="603">
        <v>0</v>
      </c>
      <c r="SY66" s="603">
        <v>0</v>
      </c>
      <c r="SZ66" s="603">
        <v>0</v>
      </c>
      <c r="TA66" s="603">
        <v>0</v>
      </c>
      <c r="TB66" s="603">
        <v>0</v>
      </c>
      <c r="TC66" s="603">
        <v>0</v>
      </c>
      <c r="TD66" s="603">
        <v>0</v>
      </c>
      <c r="TE66" s="603">
        <v>0</v>
      </c>
      <c r="TF66" s="603">
        <v>0</v>
      </c>
      <c r="TG66" s="603">
        <v>0</v>
      </c>
      <c r="TH66" s="603">
        <v>0</v>
      </c>
      <c r="TI66" s="603">
        <v>0</v>
      </c>
      <c r="TJ66" s="603">
        <v>0</v>
      </c>
      <c r="TK66" s="603">
        <v>0</v>
      </c>
      <c r="TL66" s="603">
        <v>0</v>
      </c>
      <c r="TM66" s="603">
        <v>0</v>
      </c>
      <c r="TN66" s="603">
        <v>0</v>
      </c>
      <c r="TO66" s="603">
        <v>0</v>
      </c>
      <c r="TP66" s="603">
        <v>0</v>
      </c>
      <c r="TQ66" s="603">
        <v>0</v>
      </c>
      <c r="TR66" s="603">
        <v>0</v>
      </c>
      <c r="TS66" s="603">
        <v>0</v>
      </c>
      <c r="TT66" s="603">
        <v>0</v>
      </c>
      <c r="TU66" s="603">
        <v>0</v>
      </c>
      <c r="TV66" s="603">
        <v>0</v>
      </c>
      <c r="TW66" s="603">
        <v>0</v>
      </c>
      <c r="TX66" s="603">
        <v>0</v>
      </c>
      <c r="TY66" s="603">
        <v>0</v>
      </c>
      <c r="TZ66" s="603">
        <v>0</v>
      </c>
      <c r="UA66" s="603">
        <v>0</v>
      </c>
      <c r="UB66" s="603">
        <v>0</v>
      </c>
      <c r="UC66" s="603">
        <v>0</v>
      </c>
      <c r="UD66" s="603">
        <v>0</v>
      </c>
      <c r="UE66" s="603">
        <v>0</v>
      </c>
      <c r="UF66" s="603">
        <v>0</v>
      </c>
      <c r="UG66" s="603">
        <v>0</v>
      </c>
      <c r="UH66" s="603">
        <v>0</v>
      </c>
      <c r="UI66" s="603">
        <v>0</v>
      </c>
      <c r="UJ66" s="603">
        <v>0</v>
      </c>
      <c r="UK66" s="603">
        <v>0</v>
      </c>
      <c r="UL66" s="603">
        <v>0</v>
      </c>
      <c r="UM66" s="603">
        <v>0</v>
      </c>
      <c r="UN66" s="603">
        <v>0</v>
      </c>
      <c r="UO66" s="603">
        <v>0</v>
      </c>
      <c r="UP66" s="603">
        <v>0</v>
      </c>
      <c r="UQ66" s="603">
        <v>0</v>
      </c>
      <c r="UR66" s="603">
        <v>121506</v>
      </c>
      <c r="US66" s="603">
        <v>0</v>
      </c>
      <c r="UT66" s="603">
        <v>0</v>
      </c>
      <c r="UU66" s="603">
        <v>0</v>
      </c>
      <c r="UV66" s="603">
        <v>0</v>
      </c>
      <c r="UW66" s="603">
        <v>0</v>
      </c>
      <c r="UX66" s="603">
        <v>0</v>
      </c>
      <c r="UY66" s="603">
        <v>0</v>
      </c>
      <c r="UZ66" s="603">
        <v>0</v>
      </c>
      <c r="VA66" s="603">
        <v>0</v>
      </c>
      <c r="VB66" s="603">
        <v>0</v>
      </c>
      <c r="VC66" s="603">
        <v>0</v>
      </c>
      <c r="VD66" s="603">
        <v>0</v>
      </c>
      <c r="VE66" s="603">
        <v>0</v>
      </c>
      <c r="VF66" s="603">
        <v>0</v>
      </c>
      <c r="VG66" s="603">
        <v>0</v>
      </c>
      <c r="VH66" s="603">
        <v>0</v>
      </c>
      <c r="VI66" s="603">
        <v>0</v>
      </c>
      <c r="VJ66" s="603">
        <v>0</v>
      </c>
      <c r="VK66" s="603">
        <v>0</v>
      </c>
      <c r="VL66" s="603">
        <v>0</v>
      </c>
      <c r="VM66" s="603">
        <v>0</v>
      </c>
      <c r="VN66" s="603">
        <v>0</v>
      </c>
      <c r="VO66" s="603">
        <v>0</v>
      </c>
      <c r="VP66" s="603">
        <v>0</v>
      </c>
      <c r="VQ66" s="603">
        <v>0</v>
      </c>
      <c r="VR66" s="603">
        <v>0</v>
      </c>
      <c r="VS66" s="603">
        <v>0</v>
      </c>
      <c r="VT66" s="603">
        <v>0</v>
      </c>
      <c r="VU66" s="603">
        <v>0</v>
      </c>
      <c r="VV66" s="603">
        <v>0</v>
      </c>
      <c r="VW66" s="603">
        <v>0</v>
      </c>
      <c r="VX66" s="603">
        <v>0</v>
      </c>
      <c r="VY66" s="603">
        <v>0</v>
      </c>
      <c r="VZ66" s="603">
        <v>0</v>
      </c>
      <c r="WA66" s="603">
        <v>0</v>
      </c>
      <c r="WB66" s="603">
        <v>0</v>
      </c>
      <c r="WC66" s="603">
        <v>332660</v>
      </c>
      <c r="WD66" s="603">
        <v>0</v>
      </c>
      <c r="WE66" s="603">
        <v>0</v>
      </c>
      <c r="WF66" s="603">
        <v>0</v>
      </c>
      <c r="WG66" s="603">
        <v>0</v>
      </c>
      <c r="WH66" s="603">
        <v>0</v>
      </c>
      <c r="WI66" s="603">
        <v>0</v>
      </c>
      <c r="WJ66" s="603">
        <v>0</v>
      </c>
      <c r="WK66" s="603">
        <v>0</v>
      </c>
      <c r="WL66" s="603">
        <v>0</v>
      </c>
      <c r="WM66" s="603">
        <v>0</v>
      </c>
      <c r="WN66" s="603">
        <v>0</v>
      </c>
      <c r="WO66" s="603">
        <v>0</v>
      </c>
      <c r="WP66" s="603">
        <v>0</v>
      </c>
      <c r="WQ66" s="603">
        <v>0</v>
      </c>
      <c r="WR66" s="603">
        <v>0</v>
      </c>
      <c r="WS66" s="603">
        <v>0</v>
      </c>
      <c r="WT66" s="603">
        <v>0</v>
      </c>
      <c r="WU66" s="603">
        <v>0</v>
      </c>
      <c r="WV66" s="603">
        <v>0</v>
      </c>
      <c r="WW66" s="603">
        <v>4481385</v>
      </c>
      <c r="WX66" s="603">
        <v>0</v>
      </c>
      <c r="WY66" s="603">
        <v>0</v>
      </c>
      <c r="WZ66" s="603">
        <v>0</v>
      </c>
      <c r="XA66" s="603">
        <v>0</v>
      </c>
      <c r="XB66" s="603">
        <v>0</v>
      </c>
      <c r="XC66" s="603">
        <v>0</v>
      </c>
      <c r="XD66" s="603">
        <v>0</v>
      </c>
      <c r="XE66" s="603">
        <v>0</v>
      </c>
      <c r="XF66" s="603">
        <v>0</v>
      </c>
      <c r="XG66" s="603">
        <v>0</v>
      </c>
      <c r="XH66" s="603">
        <v>0</v>
      </c>
      <c r="XI66" s="603">
        <v>0</v>
      </c>
      <c r="XJ66" s="603">
        <v>227207.5</v>
      </c>
      <c r="XK66" s="603">
        <v>0</v>
      </c>
      <c r="XL66" s="603">
        <v>0</v>
      </c>
      <c r="XM66" s="603">
        <v>0</v>
      </c>
      <c r="XN66" s="603">
        <v>0</v>
      </c>
      <c r="XO66" s="603">
        <v>0</v>
      </c>
      <c r="XP66" s="603">
        <v>0</v>
      </c>
      <c r="XQ66" s="603">
        <v>0</v>
      </c>
      <c r="XR66" s="603">
        <v>0</v>
      </c>
      <c r="XS66" s="603">
        <v>0</v>
      </c>
      <c r="XT66" s="603">
        <v>0</v>
      </c>
      <c r="XU66" s="603">
        <v>0</v>
      </c>
      <c r="XV66" s="603">
        <v>0</v>
      </c>
      <c r="XW66" s="603">
        <v>0</v>
      </c>
      <c r="XX66" s="603">
        <v>0</v>
      </c>
      <c r="XY66" s="603">
        <v>0</v>
      </c>
      <c r="XZ66" s="603">
        <v>0</v>
      </c>
      <c r="YA66" s="603">
        <v>0</v>
      </c>
      <c r="YB66" s="603">
        <v>0</v>
      </c>
      <c r="YC66" s="603">
        <v>0</v>
      </c>
      <c r="YD66" s="603">
        <v>0</v>
      </c>
      <c r="YE66" s="603">
        <v>0</v>
      </c>
      <c r="YF66" s="603">
        <v>0</v>
      </c>
      <c r="YG66" s="603">
        <v>741285.2</v>
      </c>
      <c r="YH66" s="603">
        <v>0</v>
      </c>
      <c r="YI66" s="603">
        <v>0</v>
      </c>
      <c r="YJ66" s="603">
        <v>0</v>
      </c>
      <c r="YK66" s="603">
        <v>1375654.45</v>
      </c>
      <c r="YL66" s="603">
        <v>0</v>
      </c>
      <c r="YM66" s="603">
        <v>0</v>
      </c>
      <c r="YN66" s="603">
        <v>0</v>
      </c>
      <c r="YO66" s="603">
        <v>0</v>
      </c>
      <c r="YP66" s="603">
        <v>0</v>
      </c>
      <c r="YQ66" s="603">
        <v>0</v>
      </c>
      <c r="YR66" s="603">
        <v>0</v>
      </c>
      <c r="YS66" s="603">
        <v>0</v>
      </c>
      <c r="YT66" s="603">
        <v>0</v>
      </c>
      <c r="YU66" s="603">
        <v>0</v>
      </c>
      <c r="YV66" s="603">
        <v>0</v>
      </c>
      <c r="YW66" s="603">
        <v>0</v>
      </c>
      <c r="YX66" s="603">
        <v>643108.5</v>
      </c>
      <c r="YY66" s="603">
        <v>0</v>
      </c>
      <c r="YZ66" s="603">
        <v>0</v>
      </c>
      <c r="ZA66" s="603">
        <v>0</v>
      </c>
      <c r="ZB66" s="603">
        <v>0</v>
      </c>
      <c r="ZC66" s="603">
        <v>0</v>
      </c>
      <c r="ZD66" s="603">
        <v>0</v>
      </c>
      <c r="ZE66" s="603">
        <v>0</v>
      </c>
      <c r="ZF66" s="603">
        <v>0</v>
      </c>
      <c r="ZG66" s="603">
        <v>0</v>
      </c>
      <c r="ZH66" s="603">
        <v>0</v>
      </c>
      <c r="ZI66" s="603">
        <v>0</v>
      </c>
      <c r="ZJ66" s="603">
        <v>0</v>
      </c>
      <c r="ZK66" s="603">
        <v>0</v>
      </c>
      <c r="ZL66" s="603">
        <v>0</v>
      </c>
      <c r="ZM66" s="603">
        <v>0</v>
      </c>
      <c r="ZN66" s="603">
        <v>0</v>
      </c>
      <c r="ZO66" s="603">
        <v>0</v>
      </c>
      <c r="ZP66" s="603">
        <v>0</v>
      </c>
      <c r="ZQ66" s="603">
        <v>0</v>
      </c>
      <c r="ZR66" s="603">
        <v>0</v>
      </c>
      <c r="ZS66" s="603">
        <v>0</v>
      </c>
      <c r="ZT66" s="603">
        <v>0</v>
      </c>
      <c r="ZU66" s="603">
        <v>0</v>
      </c>
      <c r="ZV66" s="603">
        <v>0</v>
      </c>
      <c r="ZW66" s="603">
        <v>0</v>
      </c>
      <c r="ZX66" s="603">
        <v>0</v>
      </c>
      <c r="ZY66" s="603">
        <v>0</v>
      </c>
      <c r="ZZ66" s="603">
        <v>0</v>
      </c>
      <c r="AAA66" s="603">
        <v>0</v>
      </c>
      <c r="AAB66" s="603">
        <v>0</v>
      </c>
      <c r="AAC66" s="603">
        <v>0</v>
      </c>
      <c r="AAD66" s="603">
        <v>0</v>
      </c>
      <c r="AAE66" s="603">
        <v>0</v>
      </c>
      <c r="AAF66" s="603">
        <v>0</v>
      </c>
      <c r="AAG66" s="603">
        <v>0</v>
      </c>
      <c r="AAH66" s="603">
        <v>0</v>
      </c>
      <c r="AAI66" s="603">
        <v>0</v>
      </c>
      <c r="AAJ66" s="603">
        <v>0</v>
      </c>
      <c r="AAK66" s="603">
        <v>0</v>
      </c>
      <c r="AAL66" s="603">
        <v>0</v>
      </c>
      <c r="AAM66" s="603">
        <v>0</v>
      </c>
      <c r="AAN66" s="603">
        <v>0</v>
      </c>
      <c r="AAO66" s="603">
        <v>0</v>
      </c>
      <c r="AAP66" s="603">
        <v>0</v>
      </c>
      <c r="AAQ66" s="603">
        <v>0</v>
      </c>
      <c r="AAR66" s="603">
        <v>0</v>
      </c>
      <c r="AAS66" s="603">
        <v>0</v>
      </c>
      <c r="AAT66" s="603">
        <v>0</v>
      </c>
      <c r="AAU66" s="603">
        <v>0</v>
      </c>
      <c r="AAV66" s="603">
        <v>0</v>
      </c>
      <c r="AAW66" s="603">
        <v>0</v>
      </c>
      <c r="AAX66" s="603">
        <v>0</v>
      </c>
      <c r="AAY66" s="603">
        <v>0</v>
      </c>
      <c r="AAZ66" s="603">
        <v>0</v>
      </c>
      <c r="ABA66" s="603">
        <v>0</v>
      </c>
      <c r="ABB66" s="603">
        <v>0</v>
      </c>
      <c r="ABC66" s="603">
        <v>0</v>
      </c>
      <c r="ABD66" s="603">
        <v>0</v>
      </c>
      <c r="ABE66" s="603">
        <v>0</v>
      </c>
      <c r="ABF66" s="603">
        <v>0</v>
      </c>
      <c r="ABG66" s="603">
        <v>0</v>
      </c>
      <c r="ABH66" s="603">
        <v>0</v>
      </c>
      <c r="ABI66" s="603">
        <v>0</v>
      </c>
      <c r="ABJ66" s="603">
        <v>0</v>
      </c>
      <c r="ABK66" s="603">
        <v>0</v>
      </c>
      <c r="ABL66" s="603">
        <v>0</v>
      </c>
      <c r="ABM66" s="603">
        <v>0</v>
      </c>
      <c r="ABN66" s="603">
        <v>0</v>
      </c>
      <c r="ABO66" s="603">
        <v>0</v>
      </c>
      <c r="ABP66" s="603">
        <v>0</v>
      </c>
      <c r="ABQ66" s="603">
        <v>3837341.46</v>
      </c>
      <c r="ABR66" s="603">
        <v>0</v>
      </c>
      <c r="ABS66" s="603">
        <v>0</v>
      </c>
      <c r="ABT66" s="603">
        <v>0</v>
      </c>
      <c r="ABU66" s="603">
        <v>0</v>
      </c>
      <c r="ABV66" s="603">
        <v>0</v>
      </c>
      <c r="ABW66" s="603">
        <v>0</v>
      </c>
      <c r="ABX66" s="603">
        <v>0</v>
      </c>
      <c r="ABY66" s="603">
        <v>0</v>
      </c>
      <c r="ABZ66" s="603">
        <v>8417765.8599999994</v>
      </c>
      <c r="ACA66" s="603">
        <v>0</v>
      </c>
      <c r="ACB66" s="603">
        <v>0</v>
      </c>
      <c r="ACC66" s="603">
        <v>0</v>
      </c>
      <c r="ACD66" s="603">
        <v>0</v>
      </c>
      <c r="ACE66" s="603">
        <v>0</v>
      </c>
      <c r="ACF66" s="603">
        <v>0</v>
      </c>
      <c r="ACG66" s="603">
        <v>0</v>
      </c>
      <c r="ACH66" s="603">
        <v>0</v>
      </c>
      <c r="ACI66" s="603">
        <v>0</v>
      </c>
      <c r="ACJ66" s="603">
        <v>0</v>
      </c>
      <c r="ACK66" s="603">
        <v>0</v>
      </c>
      <c r="ACL66" s="603">
        <v>0</v>
      </c>
      <c r="ACM66" s="603">
        <v>0</v>
      </c>
      <c r="ACN66" s="603">
        <v>0</v>
      </c>
      <c r="ACO66" s="603">
        <v>0</v>
      </c>
      <c r="ACP66" s="603">
        <v>0</v>
      </c>
      <c r="ACQ66" s="603">
        <v>0</v>
      </c>
      <c r="ACR66" s="603">
        <v>0</v>
      </c>
      <c r="ACS66" s="603">
        <v>0</v>
      </c>
      <c r="ACT66" s="603">
        <v>0</v>
      </c>
      <c r="ACU66" s="603">
        <v>0</v>
      </c>
      <c r="ACV66" s="603">
        <v>0</v>
      </c>
      <c r="ACW66" s="603">
        <v>0</v>
      </c>
      <c r="ACX66" s="603">
        <v>0</v>
      </c>
      <c r="ACY66" s="603">
        <v>0</v>
      </c>
      <c r="ACZ66" s="603">
        <v>0</v>
      </c>
      <c r="ADA66" s="603">
        <v>0</v>
      </c>
      <c r="ADB66" s="603">
        <v>0</v>
      </c>
      <c r="ADC66" s="603">
        <v>0</v>
      </c>
      <c r="ADD66" s="603">
        <v>0</v>
      </c>
      <c r="ADE66" s="603">
        <v>0</v>
      </c>
      <c r="ADF66" s="603">
        <v>0</v>
      </c>
      <c r="ADG66" s="603">
        <v>0</v>
      </c>
      <c r="ADH66" s="603">
        <v>0</v>
      </c>
      <c r="ADI66" s="603">
        <v>0</v>
      </c>
      <c r="ADJ66" s="603">
        <v>0</v>
      </c>
      <c r="ADK66" s="603">
        <v>0</v>
      </c>
      <c r="ADL66" s="603">
        <v>0</v>
      </c>
      <c r="ADM66" s="603">
        <v>0</v>
      </c>
      <c r="ADN66" s="603">
        <v>0</v>
      </c>
      <c r="ADO66" s="603">
        <v>0</v>
      </c>
      <c r="ADP66" s="603">
        <v>0</v>
      </c>
      <c r="ADQ66" s="603">
        <v>0</v>
      </c>
      <c r="ADR66" s="603">
        <v>0</v>
      </c>
      <c r="ADS66" s="603">
        <v>0</v>
      </c>
      <c r="ADT66" s="603">
        <v>0</v>
      </c>
      <c r="ADU66" s="603">
        <v>0</v>
      </c>
      <c r="ADV66" s="603">
        <v>0</v>
      </c>
      <c r="ADW66" s="603">
        <v>0</v>
      </c>
      <c r="ADX66" s="603">
        <v>0</v>
      </c>
      <c r="ADY66" s="603">
        <v>0</v>
      </c>
      <c r="ADZ66" s="603">
        <v>0</v>
      </c>
      <c r="AEA66" s="603">
        <v>0</v>
      </c>
      <c r="AEB66" s="603">
        <v>0</v>
      </c>
      <c r="AEC66" s="603">
        <v>0</v>
      </c>
      <c r="AED66" s="603">
        <v>0</v>
      </c>
      <c r="AEE66" s="603">
        <v>0</v>
      </c>
      <c r="AEF66" s="603">
        <v>0</v>
      </c>
      <c r="AEG66" s="603">
        <v>0</v>
      </c>
      <c r="AEH66" s="603">
        <v>0</v>
      </c>
      <c r="AEI66" s="603">
        <v>0</v>
      </c>
      <c r="AEJ66" s="603">
        <v>0</v>
      </c>
      <c r="AEK66" s="603">
        <v>0</v>
      </c>
      <c r="AEL66" s="603">
        <v>0</v>
      </c>
      <c r="AEM66" s="603">
        <v>0</v>
      </c>
      <c r="AEN66" s="603">
        <v>0</v>
      </c>
      <c r="AEO66" s="603">
        <v>0</v>
      </c>
      <c r="AEP66" s="603">
        <v>0</v>
      </c>
      <c r="AEQ66" s="603">
        <v>0</v>
      </c>
      <c r="AER66" s="603">
        <v>0</v>
      </c>
      <c r="AES66" s="603">
        <v>0</v>
      </c>
      <c r="AET66" s="603">
        <v>0</v>
      </c>
      <c r="AEU66" s="603">
        <v>919124.2</v>
      </c>
      <c r="AEV66" s="603">
        <v>0</v>
      </c>
      <c r="AEW66" s="603">
        <v>0</v>
      </c>
      <c r="AEX66" s="603">
        <v>0</v>
      </c>
      <c r="AEY66" s="603">
        <v>0</v>
      </c>
      <c r="AEZ66" s="603">
        <v>0</v>
      </c>
      <c r="AFA66" s="603">
        <v>0</v>
      </c>
      <c r="AFB66" s="603">
        <v>0</v>
      </c>
      <c r="AFC66" s="603">
        <v>0</v>
      </c>
      <c r="AFD66" s="603">
        <v>0</v>
      </c>
      <c r="AFE66" s="603">
        <v>0</v>
      </c>
      <c r="AFF66" s="603">
        <v>0</v>
      </c>
      <c r="AFG66" s="603">
        <v>0</v>
      </c>
      <c r="AFH66" s="603">
        <v>0</v>
      </c>
      <c r="AFI66" s="603">
        <v>0</v>
      </c>
      <c r="AFJ66" s="603">
        <v>0</v>
      </c>
      <c r="AFK66" s="603">
        <v>0</v>
      </c>
      <c r="AFL66" s="603">
        <v>0</v>
      </c>
      <c r="AFM66" s="603">
        <v>0</v>
      </c>
      <c r="AFN66" s="603">
        <v>0</v>
      </c>
      <c r="AFO66" s="603">
        <v>0</v>
      </c>
      <c r="AFP66" s="603">
        <v>0</v>
      </c>
      <c r="AFQ66" s="603">
        <v>0</v>
      </c>
      <c r="AFR66" s="603">
        <v>0</v>
      </c>
      <c r="AFS66" s="603">
        <v>0</v>
      </c>
      <c r="AFT66" s="603">
        <v>0</v>
      </c>
      <c r="AFU66" s="603">
        <v>0</v>
      </c>
      <c r="AFV66" s="603">
        <v>0</v>
      </c>
      <c r="AFW66" s="603">
        <v>0</v>
      </c>
      <c r="AFX66" s="603">
        <v>0</v>
      </c>
      <c r="AFY66" s="603">
        <v>0</v>
      </c>
      <c r="AFZ66" s="603">
        <v>0</v>
      </c>
      <c r="AGA66" s="603">
        <v>0</v>
      </c>
      <c r="AGB66" s="603">
        <v>0</v>
      </c>
      <c r="AGC66" s="603">
        <v>0</v>
      </c>
      <c r="AGD66" s="603">
        <v>0</v>
      </c>
      <c r="AGE66" s="603">
        <v>0</v>
      </c>
      <c r="AGF66" s="603">
        <v>0</v>
      </c>
      <c r="AGG66" s="603">
        <v>0</v>
      </c>
      <c r="AGH66" s="603">
        <v>0</v>
      </c>
      <c r="AGI66" s="603">
        <v>0</v>
      </c>
      <c r="AGJ66" s="603">
        <v>0</v>
      </c>
      <c r="AGK66" s="603">
        <v>0</v>
      </c>
      <c r="AGL66" s="603">
        <v>0</v>
      </c>
      <c r="AGM66" s="603">
        <v>0</v>
      </c>
      <c r="AGN66" s="603">
        <v>0</v>
      </c>
      <c r="AGO66" s="603">
        <v>181630.5</v>
      </c>
      <c r="AGP66" s="603">
        <v>0</v>
      </c>
      <c r="AGQ66" s="603">
        <v>0</v>
      </c>
      <c r="AGR66" s="603">
        <v>0</v>
      </c>
      <c r="AGS66" s="603">
        <v>0</v>
      </c>
      <c r="AGT66" s="603">
        <v>0</v>
      </c>
      <c r="AGU66" s="603">
        <v>0</v>
      </c>
      <c r="AGV66" s="603">
        <v>0</v>
      </c>
      <c r="AGW66" s="603">
        <v>632637.5</v>
      </c>
      <c r="AGX66" s="603">
        <v>259770.42</v>
      </c>
      <c r="AGY66" s="603">
        <v>0</v>
      </c>
      <c r="AGZ66" s="603">
        <v>0</v>
      </c>
      <c r="AHA66" s="603">
        <v>0</v>
      </c>
      <c r="AHB66" s="603">
        <v>0</v>
      </c>
      <c r="AHC66" s="603">
        <v>0</v>
      </c>
      <c r="AHD66" s="603">
        <v>0</v>
      </c>
      <c r="AHE66" s="603">
        <v>0</v>
      </c>
      <c r="AHF66" s="603">
        <v>0</v>
      </c>
      <c r="AHG66" s="603">
        <v>0</v>
      </c>
      <c r="AHH66" s="603">
        <v>0</v>
      </c>
      <c r="AHI66" s="603">
        <v>0</v>
      </c>
      <c r="AHJ66" s="603">
        <v>0</v>
      </c>
      <c r="AHK66" s="603">
        <v>0</v>
      </c>
      <c r="AHL66" s="603">
        <v>0</v>
      </c>
      <c r="AHM66" s="603">
        <v>0</v>
      </c>
      <c r="AHN66" s="603">
        <v>1948187</v>
      </c>
      <c r="AHO66" s="603">
        <v>0</v>
      </c>
      <c r="AHP66" s="603">
        <v>0</v>
      </c>
      <c r="AHQ66" s="603">
        <v>0</v>
      </c>
      <c r="AHR66" s="603">
        <v>0</v>
      </c>
      <c r="AHS66" s="603">
        <v>0</v>
      </c>
      <c r="AHT66" s="603">
        <v>0</v>
      </c>
      <c r="AHU66" s="603">
        <v>0</v>
      </c>
      <c r="AHV66" s="603">
        <v>0</v>
      </c>
      <c r="AHW66" s="603">
        <f t="shared" si="97"/>
        <v>121419996.56</v>
      </c>
      <c r="AHY66" s="648" t="s">
        <v>6248</v>
      </c>
      <c r="AHZ66" s="648" t="s">
        <v>6035</v>
      </c>
      <c r="AIA66" s="648" t="s">
        <v>6036</v>
      </c>
    </row>
    <row r="67" spans="1:911" ht="24.6" x14ac:dyDescent="0.7">
      <c r="A67" s="260" t="str">
        <f t="shared" si="96"/>
        <v>ภาระ</v>
      </c>
      <c r="B67" s="260" t="s">
        <v>6395</v>
      </c>
      <c r="C67" s="260" t="s">
        <v>6396</v>
      </c>
      <c r="D67" s="603">
        <v>78549757.569999993</v>
      </c>
      <c r="E67" s="603">
        <v>0</v>
      </c>
      <c r="F67" s="603">
        <v>0</v>
      </c>
      <c r="G67" s="603">
        <v>0</v>
      </c>
      <c r="H67" s="603">
        <v>0</v>
      </c>
      <c r="I67" s="603">
        <v>0</v>
      </c>
      <c r="J67" s="603">
        <v>0</v>
      </c>
      <c r="K67" s="603">
        <v>0</v>
      </c>
      <c r="L67" s="603">
        <v>0</v>
      </c>
      <c r="M67" s="603">
        <v>0</v>
      </c>
      <c r="N67" s="603">
        <v>0</v>
      </c>
      <c r="O67" s="603">
        <v>0</v>
      </c>
      <c r="P67" s="603">
        <v>0</v>
      </c>
      <c r="Q67" s="603">
        <v>0</v>
      </c>
      <c r="R67" s="603">
        <v>0</v>
      </c>
      <c r="S67" s="603">
        <v>0</v>
      </c>
      <c r="T67" s="603">
        <v>0</v>
      </c>
      <c r="U67" s="603">
        <v>0</v>
      </c>
      <c r="V67" s="603">
        <v>0</v>
      </c>
      <c r="W67" s="603">
        <v>14691522.58</v>
      </c>
      <c r="X67" s="603">
        <v>0</v>
      </c>
      <c r="Y67" s="603">
        <v>0</v>
      </c>
      <c r="Z67" s="603">
        <v>0</v>
      </c>
      <c r="AA67" s="603">
        <v>0</v>
      </c>
      <c r="AB67" s="603">
        <v>0</v>
      </c>
      <c r="AC67" s="603">
        <v>0</v>
      </c>
      <c r="AD67" s="603">
        <v>0</v>
      </c>
      <c r="AE67" s="603">
        <v>0</v>
      </c>
      <c r="AF67" s="603">
        <v>0</v>
      </c>
      <c r="AG67" s="603">
        <v>0</v>
      </c>
      <c r="AH67" s="603">
        <v>0</v>
      </c>
      <c r="AI67" s="603">
        <v>0</v>
      </c>
      <c r="AJ67" s="603">
        <v>0</v>
      </c>
      <c r="AK67" s="603">
        <v>0</v>
      </c>
      <c r="AL67" s="603">
        <v>0</v>
      </c>
      <c r="AM67" s="603">
        <v>0</v>
      </c>
      <c r="AN67" s="603">
        <v>0</v>
      </c>
      <c r="AO67" s="603">
        <v>0</v>
      </c>
      <c r="AP67" s="603">
        <v>0</v>
      </c>
      <c r="AQ67" s="603">
        <v>0</v>
      </c>
      <c r="AR67" s="603">
        <v>0</v>
      </c>
      <c r="AS67" s="603">
        <v>0</v>
      </c>
      <c r="AT67" s="603">
        <v>0</v>
      </c>
      <c r="AU67" s="603">
        <v>28877776.050000001</v>
      </c>
      <c r="AV67" s="603">
        <v>0</v>
      </c>
      <c r="AW67" s="603">
        <v>0</v>
      </c>
      <c r="AX67" s="603">
        <v>0</v>
      </c>
      <c r="AY67" s="603">
        <v>0</v>
      </c>
      <c r="AZ67" s="603">
        <v>0</v>
      </c>
      <c r="BA67" s="603">
        <v>0</v>
      </c>
      <c r="BB67" s="603">
        <v>0</v>
      </c>
      <c r="BC67" s="603">
        <v>0</v>
      </c>
      <c r="BD67" s="603">
        <v>0</v>
      </c>
      <c r="BE67" s="603">
        <v>0</v>
      </c>
      <c r="BF67" s="603">
        <v>0</v>
      </c>
      <c r="BG67" s="603">
        <v>0</v>
      </c>
      <c r="BH67" s="603">
        <v>0</v>
      </c>
      <c r="BI67" s="603">
        <v>0</v>
      </c>
      <c r="BJ67" s="603">
        <v>6278913.3200000003</v>
      </c>
      <c r="BK67" s="603">
        <v>0</v>
      </c>
      <c r="BL67" s="603">
        <v>0</v>
      </c>
      <c r="BM67" s="603">
        <v>0</v>
      </c>
      <c r="BN67" s="603">
        <v>0</v>
      </c>
      <c r="BO67" s="603">
        <v>0</v>
      </c>
      <c r="BP67" s="603">
        <v>0</v>
      </c>
      <c r="BQ67" s="603">
        <v>0</v>
      </c>
      <c r="BR67" s="603">
        <v>0</v>
      </c>
      <c r="BS67" s="603">
        <v>22182375.440000001</v>
      </c>
      <c r="BT67" s="603">
        <v>0</v>
      </c>
      <c r="BU67" s="603">
        <v>0</v>
      </c>
      <c r="BV67" s="603">
        <v>0</v>
      </c>
      <c r="BW67" s="603">
        <v>0</v>
      </c>
      <c r="BX67" s="603">
        <v>0</v>
      </c>
      <c r="BY67" s="603">
        <v>0</v>
      </c>
      <c r="BZ67" s="603">
        <v>0</v>
      </c>
      <c r="CA67" s="603">
        <v>0</v>
      </c>
      <c r="CB67" s="603">
        <v>0</v>
      </c>
      <c r="CC67" s="603">
        <v>0</v>
      </c>
      <c r="CD67" s="603">
        <v>0</v>
      </c>
      <c r="CE67" s="603">
        <v>0</v>
      </c>
      <c r="CF67" s="603">
        <v>0</v>
      </c>
      <c r="CG67" s="603">
        <v>0</v>
      </c>
      <c r="CH67" s="603">
        <v>70339178.540000007</v>
      </c>
      <c r="CI67" s="603">
        <v>0</v>
      </c>
      <c r="CJ67" s="603">
        <v>0</v>
      </c>
      <c r="CK67" s="603">
        <v>0</v>
      </c>
      <c r="CL67" s="603">
        <v>0</v>
      </c>
      <c r="CM67" s="603">
        <v>0</v>
      </c>
      <c r="CN67" s="603">
        <v>0</v>
      </c>
      <c r="CO67" s="603">
        <v>0</v>
      </c>
      <c r="CP67" s="603">
        <v>0</v>
      </c>
      <c r="CQ67" s="603">
        <v>0</v>
      </c>
      <c r="CR67" s="603">
        <v>0</v>
      </c>
      <c r="CS67" s="603">
        <v>0</v>
      </c>
      <c r="CT67" s="603">
        <v>0</v>
      </c>
      <c r="CU67" s="603">
        <v>18205422.489999998</v>
      </c>
      <c r="CV67" s="603">
        <v>0</v>
      </c>
      <c r="CW67" s="603">
        <v>0</v>
      </c>
      <c r="CX67" s="603">
        <v>0</v>
      </c>
      <c r="CY67" s="603">
        <v>0</v>
      </c>
      <c r="CZ67" s="603">
        <v>0</v>
      </c>
      <c r="DA67" s="603">
        <v>0</v>
      </c>
      <c r="DB67" s="603">
        <v>0</v>
      </c>
      <c r="DC67" s="603">
        <v>0</v>
      </c>
      <c r="DD67" s="603">
        <v>0</v>
      </c>
      <c r="DE67" s="603">
        <v>0</v>
      </c>
      <c r="DF67" s="603">
        <v>0</v>
      </c>
      <c r="DG67" s="603">
        <v>0</v>
      </c>
      <c r="DH67" s="603">
        <v>0</v>
      </c>
      <c r="DI67" s="603">
        <v>0</v>
      </c>
      <c r="DJ67" s="603">
        <v>0</v>
      </c>
      <c r="DK67" s="603">
        <v>0</v>
      </c>
      <c r="DL67" s="603">
        <v>0</v>
      </c>
      <c r="DM67" s="603">
        <v>0</v>
      </c>
      <c r="DN67" s="603">
        <v>0</v>
      </c>
      <c r="DO67" s="603">
        <v>0</v>
      </c>
      <c r="DP67" s="603">
        <v>0</v>
      </c>
      <c r="DQ67" s="603">
        <v>0</v>
      </c>
      <c r="DR67" s="603">
        <v>0</v>
      </c>
      <c r="DS67" s="603">
        <v>0</v>
      </c>
      <c r="DT67" s="603">
        <v>0</v>
      </c>
      <c r="DU67" s="603">
        <v>42602543.039999999</v>
      </c>
      <c r="DV67" s="603">
        <v>0</v>
      </c>
      <c r="DW67" s="603">
        <v>0</v>
      </c>
      <c r="DX67" s="603">
        <v>0</v>
      </c>
      <c r="DY67" s="603">
        <v>0</v>
      </c>
      <c r="DZ67" s="603">
        <v>0</v>
      </c>
      <c r="EA67" s="603">
        <v>0</v>
      </c>
      <c r="EB67" s="603">
        <v>0</v>
      </c>
      <c r="EC67" s="603">
        <v>0</v>
      </c>
      <c r="ED67" s="603">
        <v>0</v>
      </c>
      <c r="EE67" s="603">
        <v>0</v>
      </c>
      <c r="EF67" s="603">
        <v>1901670.62</v>
      </c>
      <c r="EG67" s="603">
        <v>122074.1</v>
      </c>
      <c r="EH67" s="603">
        <v>0</v>
      </c>
      <c r="EI67" s="603">
        <v>0</v>
      </c>
      <c r="EJ67" s="603">
        <v>0</v>
      </c>
      <c r="EK67" s="603">
        <v>0</v>
      </c>
      <c r="EL67" s="603">
        <v>0</v>
      </c>
      <c r="EM67" s="603">
        <v>0</v>
      </c>
      <c r="EN67" s="603">
        <v>0</v>
      </c>
      <c r="EO67" s="603">
        <v>44238898.950000003</v>
      </c>
      <c r="EP67" s="603">
        <v>0</v>
      </c>
      <c r="EQ67" s="603">
        <v>0</v>
      </c>
      <c r="ER67" s="603">
        <v>0</v>
      </c>
      <c r="ES67" s="603">
        <v>0</v>
      </c>
      <c r="ET67" s="603">
        <v>0</v>
      </c>
      <c r="EU67" s="603">
        <v>0</v>
      </c>
      <c r="EV67" s="603">
        <v>0</v>
      </c>
      <c r="EW67" s="603">
        <v>0</v>
      </c>
      <c r="EX67" s="603">
        <v>23799214.16</v>
      </c>
      <c r="EY67" s="603">
        <v>0</v>
      </c>
      <c r="EZ67" s="603">
        <v>0</v>
      </c>
      <c r="FA67" s="603">
        <v>0</v>
      </c>
      <c r="FB67" s="603">
        <v>0</v>
      </c>
      <c r="FC67" s="603">
        <v>0</v>
      </c>
      <c r="FD67" s="603">
        <v>0</v>
      </c>
      <c r="FE67" s="603">
        <v>0</v>
      </c>
      <c r="FF67" s="603">
        <v>0</v>
      </c>
      <c r="FG67" s="603">
        <v>0</v>
      </c>
      <c r="FH67" s="603">
        <v>0</v>
      </c>
      <c r="FI67" s="603">
        <v>0</v>
      </c>
      <c r="FJ67" s="603">
        <v>16133006</v>
      </c>
      <c r="FK67" s="603">
        <v>0</v>
      </c>
      <c r="FL67" s="603">
        <v>0</v>
      </c>
      <c r="FM67" s="603">
        <v>0</v>
      </c>
      <c r="FN67" s="603">
        <v>0</v>
      </c>
      <c r="FO67" s="603">
        <v>0</v>
      </c>
      <c r="FP67" s="603">
        <v>0</v>
      </c>
      <c r="FQ67" s="603">
        <v>0</v>
      </c>
      <c r="FR67" s="603">
        <v>107431710.44</v>
      </c>
      <c r="FS67" s="603">
        <v>0</v>
      </c>
      <c r="FT67" s="603">
        <v>0</v>
      </c>
      <c r="FU67" s="603">
        <v>0</v>
      </c>
      <c r="FV67" s="603">
        <v>0</v>
      </c>
      <c r="FW67" s="603">
        <v>0</v>
      </c>
      <c r="FX67" s="603">
        <v>0</v>
      </c>
      <c r="FY67" s="603">
        <v>0</v>
      </c>
      <c r="FZ67" s="603">
        <v>0</v>
      </c>
      <c r="GA67" s="603">
        <v>0</v>
      </c>
      <c r="GB67" s="603">
        <v>0</v>
      </c>
      <c r="GC67" s="603">
        <v>0</v>
      </c>
      <c r="GD67" s="603">
        <v>0</v>
      </c>
      <c r="GE67" s="603">
        <v>0</v>
      </c>
      <c r="GF67" s="603">
        <v>21464658.98</v>
      </c>
      <c r="GG67" s="603">
        <v>0</v>
      </c>
      <c r="GH67" s="603">
        <v>0</v>
      </c>
      <c r="GI67" s="603">
        <v>0</v>
      </c>
      <c r="GJ67" s="603">
        <v>0</v>
      </c>
      <c r="GK67" s="603">
        <v>0</v>
      </c>
      <c r="GL67" s="603">
        <v>0</v>
      </c>
      <c r="GM67" s="603">
        <v>0</v>
      </c>
      <c r="GN67" s="603">
        <v>0</v>
      </c>
      <c r="GO67" s="603">
        <v>0</v>
      </c>
      <c r="GP67" s="603">
        <v>0</v>
      </c>
      <c r="GQ67" s="603">
        <v>0</v>
      </c>
      <c r="GR67" s="603">
        <v>27237370.829999998</v>
      </c>
      <c r="GS67" s="603">
        <v>0</v>
      </c>
      <c r="GT67" s="603">
        <v>0</v>
      </c>
      <c r="GU67" s="603">
        <v>0</v>
      </c>
      <c r="GV67" s="603">
        <v>0</v>
      </c>
      <c r="GW67" s="603">
        <v>0</v>
      </c>
      <c r="GX67" s="603">
        <v>0</v>
      </c>
      <c r="GY67" s="603">
        <v>0</v>
      </c>
      <c r="GZ67" s="603">
        <v>0</v>
      </c>
      <c r="HA67" s="603">
        <v>0</v>
      </c>
      <c r="HB67" s="603">
        <v>0</v>
      </c>
      <c r="HC67" s="603">
        <v>0</v>
      </c>
      <c r="HD67" s="603">
        <v>106144247.31999999</v>
      </c>
      <c r="HE67" s="603">
        <v>0</v>
      </c>
      <c r="HF67" s="603">
        <v>0</v>
      </c>
      <c r="HG67" s="603">
        <v>0</v>
      </c>
      <c r="HH67" s="603">
        <v>0</v>
      </c>
      <c r="HI67" s="603">
        <v>0</v>
      </c>
      <c r="HJ67" s="603">
        <v>0</v>
      </c>
      <c r="HK67" s="603">
        <v>0</v>
      </c>
      <c r="HL67" s="603">
        <v>0</v>
      </c>
      <c r="HM67" s="603">
        <v>0</v>
      </c>
      <c r="HN67" s="603">
        <v>0</v>
      </c>
      <c r="HO67" s="603">
        <v>0</v>
      </c>
      <c r="HP67" s="603">
        <v>0</v>
      </c>
      <c r="HQ67" s="603">
        <v>0</v>
      </c>
      <c r="HR67" s="603">
        <v>0</v>
      </c>
      <c r="HS67" s="603">
        <v>0</v>
      </c>
      <c r="HT67" s="603">
        <v>30202408.870000001</v>
      </c>
      <c r="HU67" s="603">
        <v>11643409.710000001</v>
      </c>
      <c r="HV67" s="603">
        <v>0</v>
      </c>
      <c r="HW67" s="603">
        <v>0</v>
      </c>
      <c r="HX67" s="603">
        <v>0</v>
      </c>
      <c r="HY67" s="603">
        <v>0</v>
      </c>
      <c r="HZ67" s="603">
        <v>0</v>
      </c>
      <c r="IA67" s="603">
        <v>0</v>
      </c>
      <c r="IB67" s="603">
        <v>0</v>
      </c>
      <c r="IC67" s="603">
        <v>0</v>
      </c>
      <c r="ID67" s="603">
        <v>0</v>
      </c>
      <c r="IE67" s="603">
        <v>0</v>
      </c>
      <c r="IF67" s="603">
        <v>0</v>
      </c>
      <c r="IG67" s="603">
        <v>0</v>
      </c>
      <c r="IH67" s="603">
        <v>0</v>
      </c>
      <c r="II67" s="603">
        <v>0</v>
      </c>
      <c r="IJ67" s="603">
        <v>10080849.939999999</v>
      </c>
      <c r="IK67" s="603">
        <v>36672457.420000002</v>
      </c>
      <c r="IL67" s="603">
        <v>0</v>
      </c>
      <c r="IM67" s="603">
        <v>0</v>
      </c>
      <c r="IN67" s="603">
        <v>0</v>
      </c>
      <c r="IO67" s="603">
        <v>0</v>
      </c>
      <c r="IP67" s="603">
        <v>0</v>
      </c>
      <c r="IQ67" s="603">
        <v>0</v>
      </c>
      <c r="IR67" s="603">
        <v>0</v>
      </c>
      <c r="IS67" s="603">
        <v>0</v>
      </c>
      <c r="IT67" s="603">
        <v>0</v>
      </c>
      <c r="IU67" s="603">
        <v>28362698.539999999</v>
      </c>
      <c r="IV67" s="603">
        <v>22618466.640000001</v>
      </c>
      <c r="IW67" s="603">
        <v>0</v>
      </c>
      <c r="IX67" s="603">
        <v>0</v>
      </c>
      <c r="IY67" s="603">
        <v>0</v>
      </c>
      <c r="IZ67" s="603">
        <v>0</v>
      </c>
      <c r="JA67" s="603">
        <v>0</v>
      </c>
      <c r="JB67" s="603">
        <v>0</v>
      </c>
      <c r="JC67" s="603">
        <v>0</v>
      </c>
      <c r="JD67" s="603">
        <v>0</v>
      </c>
      <c r="JE67" s="603">
        <v>0</v>
      </c>
      <c r="JF67" s="603">
        <v>0</v>
      </c>
      <c r="JG67" s="603">
        <v>3509039.84</v>
      </c>
      <c r="JH67" s="603">
        <v>0</v>
      </c>
      <c r="JI67" s="603">
        <v>0</v>
      </c>
      <c r="JJ67" s="603">
        <v>0</v>
      </c>
      <c r="JK67" s="603">
        <v>0</v>
      </c>
      <c r="JL67" s="603">
        <v>0</v>
      </c>
      <c r="JM67" s="603">
        <v>0</v>
      </c>
      <c r="JN67" s="603">
        <v>0</v>
      </c>
      <c r="JO67" s="603">
        <v>0</v>
      </c>
      <c r="JP67" s="603">
        <v>0</v>
      </c>
      <c r="JQ67" s="603">
        <v>0</v>
      </c>
      <c r="JR67" s="603">
        <v>0</v>
      </c>
      <c r="JS67" s="603">
        <v>0</v>
      </c>
      <c r="JT67" s="603">
        <v>14570941.460000001</v>
      </c>
      <c r="JU67" s="603">
        <v>3238624.73</v>
      </c>
      <c r="JV67" s="603">
        <v>0</v>
      </c>
      <c r="JW67" s="603">
        <v>0</v>
      </c>
      <c r="JX67" s="603">
        <v>0</v>
      </c>
      <c r="JY67" s="603">
        <v>0</v>
      </c>
      <c r="JZ67" s="603">
        <v>0</v>
      </c>
      <c r="KA67" s="603">
        <v>0</v>
      </c>
      <c r="KB67" s="603">
        <v>0</v>
      </c>
      <c r="KC67" s="603">
        <v>0</v>
      </c>
      <c r="KD67" s="603">
        <v>0</v>
      </c>
      <c r="KE67" s="603">
        <v>0</v>
      </c>
      <c r="KF67" s="603">
        <v>0</v>
      </c>
      <c r="KG67" s="603">
        <v>0</v>
      </c>
      <c r="KH67" s="603">
        <v>0</v>
      </c>
      <c r="KI67" s="603">
        <v>0</v>
      </c>
      <c r="KJ67" s="603">
        <v>0</v>
      </c>
      <c r="KK67" s="603">
        <v>0</v>
      </c>
      <c r="KL67" s="603">
        <v>0</v>
      </c>
      <c r="KM67" s="603">
        <v>0</v>
      </c>
      <c r="KN67" s="603">
        <v>0</v>
      </c>
      <c r="KO67" s="603">
        <v>0</v>
      </c>
      <c r="KP67" s="603">
        <v>0</v>
      </c>
      <c r="KQ67" s="603">
        <v>0</v>
      </c>
      <c r="KR67" s="603">
        <v>0</v>
      </c>
      <c r="KS67" s="603">
        <v>17630283.989999998</v>
      </c>
      <c r="KT67" s="603">
        <v>0</v>
      </c>
      <c r="KU67" s="603">
        <v>0</v>
      </c>
      <c r="KV67" s="603">
        <v>0</v>
      </c>
      <c r="KW67" s="603">
        <v>0</v>
      </c>
      <c r="KX67" s="603">
        <v>0</v>
      </c>
      <c r="KY67" s="603">
        <v>0</v>
      </c>
      <c r="KZ67" s="603">
        <v>0</v>
      </c>
      <c r="LA67" s="603">
        <v>0</v>
      </c>
      <c r="LB67" s="603">
        <v>0</v>
      </c>
      <c r="LC67" s="603">
        <v>0</v>
      </c>
      <c r="LD67" s="603">
        <v>0</v>
      </c>
      <c r="LE67" s="603">
        <v>0</v>
      </c>
      <c r="LF67" s="603">
        <v>0</v>
      </c>
      <c r="LG67" s="603">
        <v>0</v>
      </c>
      <c r="LH67" s="603">
        <v>0</v>
      </c>
      <c r="LI67" s="603">
        <v>89962892.060000002</v>
      </c>
      <c r="LJ67" s="603">
        <v>3232112.94</v>
      </c>
      <c r="LK67" s="603">
        <v>4875227.24</v>
      </c>
      <c r="LL67" s="603">
        <v>4244398.8099999996</v>
      </c>
      <c r="LM67" s="603">
        <v>0</v>
      </c>
      <c r="LN67" s="603">
        <v>0</v>
      </c>
      <c r="LO67" s="603">
        <v>0</v>
      </c>
      <c r="LP67" s="603">
        <v>0</v>
      </c>
      <c r="LQ67" s="603">
        <v>0</v>
      </c>
      <c r="LR67" s="603">
        <v>0</v>
      </c>
      <c r="LS67" s="603">
        <v>0</v>
      </c>
      <c r="LT67" s="603">
        <v>0</v>
      </c>
      <c r="LU67" s="603">
        <v>0</v>
      </c>
      <c r="LV67" s="603">
        <v>0</v>
      </c>
      <c r="LW67" s="603">
        <v>5593142.7599999998</v>
      </c>
      <c r="LX67" s="603">
        <v>0</v>
      </c>
      <c r="LY67" s="603">
        <v>17303084.280000001</v>
      </c>
      <c r="LZ67" s="603">
        <v>5729840</v>
      </c>
      <c r="MA67" s="603">
        <v>0</v>
      </c>
      <c r="MB67" s="603">
        <v>0</v>
      </c>
      <c r="MC67" s="603">
        <v>0</v>
      </c>
      <c r="MD67" s="603">
        <v>0</v>
      </c>
      <c r="ME67" s="603">
        <v>0</v>
      </c>
      <c r="MF67" s="603">
        <v>0</v>
      </c>
      <c r="MG67" s="603">
        <v>0</v>
      </c>
      <c r="MH67" s="603">
        <v>0</v>
      </c>
      <c r="MI67" s="603">
        <v>75250134.379999995</v>
      </c>
      <c r="MJ67" s="603">
        <v>0</v>
      </c>
      <c r="MK67" s="603">
        <v>0</v>
      </c>
      <c r="ML67" s="603">
        <v>0</v>
      </c>
      <c r="MM67" s="603">
        <v>0</v>
      </c>
      <c r="MN67" s="603">
        <v>0</v>
      </c>
      <c r="MO67" s="603">
        <v>0</v>
      </c>
      <c r="MP67" s="603">
        <v>0</v>
      </c>
      <c r="MQ67" s="603">
        <v>0</v>
      </c>
      <c r="MR67" s="603">
        <v>0</v>
      </c>
      <c r="MS67" s="603">
        <v>0</v>
      </c>
      <c r="MT67" s="603">
        <v>0</v>
      </c>
      <c r="MU67" s="603">
        <v>0</v>
      </c>
      <c r="MV67" s="603">
        <v>0</v>
      </c>
      <c r="MW67" s="603">
        <v>0</v>
      </c>
      <c r="MX67" s="603">
        <v>0</v>
      </c>
      <c r="MY67" s="603">
        <v>0</v>
      </c>
      <c r="MZ67" s="603">
        <v>0</v>
      </c>
      <c r="NA67" s="603">
        <v>0</v>
      </c>
      <c r="NB67" s="603">
        <v>0</v>
      </c>
      <c r="NC67" s="603">
        <v>0</v>
      </c>
      <c r="ND67" s="603">
        <v>0</v>
      </c>
      <c r="NE67" s="603">
        <v>0</v>
      </c>
      <c r="NF67" s="603">
        <v>54478241.219999999</v>
      </c>
      <c r="NG67" s="603">
        <v>0</v>
      </c>
      <c r="NH67" s="603">
        <v>0</v>
      </c>
      <c r="NI67" s="603">
        <v>0</v>
      </c>
      <c r="NJ67" s="603">
        <v>0</v>
      </c>
      <c r="NK67" s="603">
        <v>0</v>
      </c>
      <c r="NL67" s="603">
        <v>0</v>
      </c>
      <c r="NM67" s="603">
        <v>0</v>
      </c>
      <c r="NN67" s="603">
        <v>0</v>
      </c>
      <c r="NO67" s="603">
        <v>0</v>
      </c>
      <c r="NP67" s="603">
        <v>0</v>
      </c>
      <c r="NQ67" s="603">
        <v>0</v>
      </c>
      <c r="NR67" s="603">
        <v>704948.43</v>
      </c>
      <c r="NS67" s="603">
        <v>0</v>
      </c>
      <c r="NT67" s="603">
        <v>0</v>
      </c>
      <c r="NU67" s="603">
        <v>0</v>
      </c>
      <c r="NV67" s="603">
        <v>0</v>
      </c>
      <c r="NW67" s="603">
        <v>0</v>
      </c>
      <c r="NX67" s="603">
        <v>0</v>
      </c>
      <c r="NY67" s="603">
        <v>0</v>
      </c>
      <c r="NZ67" s="603">
        <v>0</v>
      </c>
      <c r="OA67" s="603">
        <v>0</v>
      </c>
      <c r="OB67" s="603">
        <v>0</v>
      </c>
      <c r="OC67" s="603">
        <v>0</v>
      </c>
      <c r="OD67" s="603">
        <v>0</v>
      </c>
      <c r="OE67" s="603">
        <v>0</v>
      </c>
      <c r="OF67" s="603">
        <v>8138643.1699999999</v>
      </c>
      <c r="OG67" s="603">
        <v>0</v>
      </c>
      <c r="OH67" s="603">
        <v>0</v>
      </c>
      <c r="OI67" s="603">
        <v>0</v>
      </c>
      <c r="OJ67" s="603">
        <v>0</v>
      </c>
      <c r="OK67" s="603">
        <v>0</v>
      </c>
      <c r="OL67" s="603">
        <v>0</v>
      </c>
      <c r="OM67" s="603">
        <v>0</v>
      </c>
      <c r="ON67" s="603">
        <v>0</v>
      </c>
      <c r="OO67" s="603">
        <v>17884447.57</v>
      </c>
      <c r="OP67" s="603">
        <v>0</v>
      </c>
      <c r="OQ67" s="603">
        <v>0</v>
      </c>
      <c r="OR67" s="603">
        <v>0</v>
      </c>
      <c r="OS67" s="603">
        <v>0</v>
      </c>
      <c r="OT67" s="603">
        <v>0</v>
      </c>
      <c r="OU67" s="603">
        <v>14480448.210000001</v>
      </c>
      <c r="OV67" s="603">
        <v>0</v>
      </c>
      <c r="OW67" s="603">
        <v>0</v>
      </c>
      <c r="OX67" s="603">
        <v>0</v>
      </c>
      <c r="OY67" s="603">
        <v>0</v>
      </c>
      <c r="OZ67" s="603">
        <v>0</v>
      </c>
      <c r="PA67" s="603">
        <v>0</v>
      </c>
      <c r="PB67" s="603">
        <v>0</v>
      </c>
      <c r="PC67" s="603">
        <v>0</v>
      </c>
      <c r="PD67" s="603">
        <v>0</v>
      </c>
      <c r="PE67" s="603">
        <v>0</v>
      </c>
      <c r="PF67" s="603">
        <v>0</v>
      </c>
      <c r="PG67" s="603">
        <v>0</v>
      </c>
      <c r="PH67" s="603">
        <v>0</v>
      </c>
      <c r="PI67" s="603">
        <v>0</v>
      </c>
      <c r="PJ67" s="603">
        <v>0</v>
      </c>
      <c r="PK67" s="603">
        <v>0</v>
      </c>
      <c r="PL67" s="603">
        <v>0</v>
      </c>
      <c r="PM67" s="603">
        <v>0</v>
      </c>
      <c r="PN67" s="603">
        <v>0</v>
      </c>
      <c r="PO67" s="603">
        <v>0</v>
      </c>
      <c r="PP67" s="603">
        <v>0</v>
      </c>
      <c r="PQ67" s="603">
        <v>0</v>
      </c>
      <c r="PR67" s="603">
        <v>0</v>
      </c>
      <c r="PS67" s="603">
        <v>0</v>
      </c>
      <c r="PT67" s="603">
        <v>0</v>
      </c>
      <c r="PU67" s="603">
        <v>0</v>
      </c>
      <c r="PV67" s="603">
        <v>168255820.77000001</v>
      </c>
      <c r="PW67" s="603">
        <v>0</v>
      </c>
      <c r="PX67" s="603">
        <v>0</v>
      </c>
      <c r="PY67" s="603">
        <v>0</v>
      </c>
      <c r="PZ67" s="603">
        <v>0</v>
      </c>
      <c r="QA67" s="603">
        <v>0</v>
      </c>
      <c r="QB67" s="603">
        <v>0</v>
      </c>
      <c r="QC67" s="603">
        <v>0</v>
      </c>
      <c r="QD67" s="603">
        <v>0</v>
      </c>
      <c r="QE67" s="603">
        <v>0</v>
      </c>
      <c r="QF67" s="603">
        <v>0</v>
      </c>
      <c r="QG67" s="603">
        <v>0</v>
      </c>
      <c r="QH67" s="603">
        <v>0</v>
      </c>
      <c r="QI67" s="603">
        <v>0</v>
      </c>
      <c r="QJ67" s="603">
        <v>0</v>
      </c>
      <c r="QK67" s="603">
        <v>0</v>
      </c>
      <c r="QL67" s="603">
        <v>0</v>
      </c>
      <c r="QM67" s="603">
        <v>0</v>
      </c>
      <c r="QN67" s="603">
        <v>0</v>
      </c>
      <c r="QO67" s="603">
        <v>0</v>
      </c>
      <c r="QP67" s="603">
        <v>0</v>
      </c>
      <c r="QQ67" s="603">
        <v>0</v>
      </c>
      <c r="QR67" s="603">
        <v>0</v>
      </c>
      <c r="QS67" s="603">
        <v>0</v>
      </c>
      <c r="QT67" s="603">
        <v>0</v>
      </c>
      <c r="QU67" s="603">
        <v>0</v>
      </c>
      <c r="QV67" s="603">
        <v>0</v>
      </c>
      <c r="QW67" s="603">
        <v>0</v>
      </c>
      <c r="QX67" s="603">
        <v>0</v>
      </c>
      <c r="QY67" s="603">
        <v>0</v>
      </c>
      <c r="QZ67" s="603">
        <v>0</v>
      </c>
      <c r="RA67" s="603">
        <v>0</v>
      </c>
      <c r="RB67" s="603">
        <v>0</v>
      </c>
      <c r="RC67" s="603">
        <v>0</v>
      </c>
      <c r="RD67" s="603">
        <v>0</v>
      </c>
      <c r="RE67" s="603">
        <v>0</v>
      </c>
      <c r="RF67" s="603">
        <v>0</v>
      </c>
      <c r="RG67" s="603">
        <v>0</v>
      </c>
      <c r="RH67" s="603">
        <v>0</v>
      </c>
      <c r="RI67" s="603">
        <v>0</v>
      </c>
      <c r="RJ67" s="603">
        <v>0</v>
      </c>
      <c r="RK67" s="603">
        <v>0</v>
      </c>
      <c r="RL67" s="603">
        <v>0</v>
      </c>
      <c r="RM67" s="603">
        <v>0</v>
      </c>
      <c r="RN67" s="603">
        <v>0</v>
      </c>
      <c r="RO67" s="603">
        <v>0</v>
      </c>
      <c r="RP67" s="603">
        <v>0</v>
      </c>
      <c r="RQ67" s="603">
        <v>0</v>
      </c>
      <c r="RR67" s="603">
        <v>0</v>
      </c>
      <c r="RS67" s="603">
        <v>0</v>
      </c>
      <c r="RT67" s="603">
        <v>0</v>
      </c>
      <c r="RU67" s="603">
        <v>0</v>
      </c>
      <c r="RV67" s="603">
        <v>0</v>
      </c>
      <c r="RW67" s="603">
        <v>0</v>
      </c>
      <c r="RX67" s="603">
        <v>0</v>
      </c>
      <c r="RY67" s="603">
        <v>0</v>
      </c>
      <c r="RZ67" s="603">
        <v>0</v>
      </c>
      <c r="SA67" s="603">
        <v>0</v>
      </c>
      <c r="SB67" s="603">
        <v>0</v>
      </c>
      <c r="SC67" s="603">
        <v>75900</v>
      </c>
      <c r="SD67" s="603">
        <v>0</v>
      </c>
      <c r="SE67" s="603">
        <v>0</v>
      </c>
      <c r="SF67" s="603">
        <v>0</v>
      </c>
      <c r="SG67" s="603">
        <v>0</v>
      </c>
      <c r="SH67" s="603">
        <v>0</v>
      </c>
      <c r="SI67" s="603">
        <v>0</v>
      </c>
      <c r="SJ67" s="603">
        <v>0</v>
      </c>
      <c r="SK67" s="603">
        <v>0</v>
      </c>
      <c r="SL67" s="603">
        <v>0</v>
      </c>
      <c r="SM67" s="603">
        <v>0</v>
      </c>
      <c r="SN67" s="603">
        <v>0</v>
      </c>
      <c r="SO67" s="603">
        <v>0</v>
      </c>
      <c r="SP67" s="603">
        <v>0</v>
      </c>
      <c r="SQ67" s="603">
        <v>0</v>
      </c>
      <c r="SR67" s="603">
        <v>0</v>
      </c>
      <c r="SS67" s="603">
        <v>0</v>
      </c>
      <c r="ST67" s="603">
        <v>0</v>
      </c>
      <c r="SU67" s="603">
        <v>0</v>
      </c>
      <c r="SV67" s="603">
        <v>0</v>
      </c>
      <c r="SW67" s="603">
        <v>0</v>
      </c>
      <c r="SX67" s="603">
        <v>0</v>
      </c>
      <c r="SY67" s="603">
        <v>0</v>
      </c>
      <c r="SZ67" s="603">
        <v>0</v>
      </c>
      <c r="TA67" s="603">
        <v>0</v>
      </c>
      <c r="TB67" s="603">
        <v>0</v>
      </c>
      <c r="TC67" s="603">
        <v>0</v>
      </c>
      <c r="TD67" s="603">
        <v>0</v>
      </c>
      <c r="TE67" s="603">
        <v>0</v>
      </c>
      <c r="TF67" s="603">
        <v>0</v>
      </c>
      <c r="TG67" s="603">
        <v>0</v>
      </c>
      <c r="TH67" s="603">
        <v>0</v>
      </c>
      <c r="TI67" s="603">
        <v>0</v>
      </c>
      <c r="TJ67" s="603">
        <v>0</v>
      </c>
      <c r="TK67" s="603">
        <v>0</v>
      </c>
      <c r="TL67" s="603">
        <v>0</v>
      </c>
      <c r="TM67" s="603">
        <v>0</v>
      </c>
      <c r="TN67" s="603">
        <v>0</v>
      </c>
      <c r="TO67" s="603">
        <v>0</v>
      </c>
      <c r="TP67" s="603">
        <v>0</v>
      </c>
      <c r="TQ67" s="603">
        <v>0</v>
      </c>
      <c r="TR67" s="603">
        <v>0</v>
      </c>
      <c r="TS67" s="603">
        <v>0</v>
      </c>
      <c r="TT67" s="603">
        <v>0</v>
      </c>
      <c r="TU67" s="603">
        <v>0</v>
      </c>
      <c r="TV67" s="603">
        <v>0</v>
      </c>
      <c r="TW67" s="603">
        <v>0</v>
      </c>
      <c r="TX67" s="603">
        <v>0</v>
      </c>
      <c r="TY67" s="603">
        <v>0</v>
      </c>
      <c r="TZ67" s="603">
        <v>0</v>
      </c>
      <c r="UA67" s="603">
        <v>0</v>
      </c>
      <c r="UB67" s="603">
        <v>0</v>
      </c>
      <c r="UC67" s="603">
        <v>0</v>
      </c>
      <c r="UD67" s="603">
        <v>0</v>
      </c>
      <c r="UE67" s="603">
        <v>0</v>
      </c>
      <c r="UF67" s="603">
        <v>0</v>
      </c>
      <c r="UG67" s="603">
        <v>0</v>
      </c>
      <c r="UH67" s="603">
        <v>0</v>
      </c>
      <c r="UI67" s="603">
        <v>0</v>
      </c>
      <c r="UJ67" s="603">
        <v>0</v>
      </c>
      <c r="UK67" s="603">
        <v>0</v>
      </c>
      <c r="UL67" s="603">
        <v>0</v>
      </c>
      <c r="UM67" s="603">
        <v>0</v>
      </c>
      <c r="UN67" s="603">
        <v>0</v>
      </c>
      <c r="UO67" s="603">
        <v>0</v>
      </c>
      <c r="UP67" s="603">
        <v>0</v>
      </c>
      <c r="UQ67" s="603">
        <v>0</v>
      </c>
      <c r="UR67" s="603">
        <v>46382711.270000003</v>
      </c>
      <c r="US67" s="603">
        <v>0</v>
      </c>
      <c r="UT67" s="603">
        <v>0</v>
      </c>
      <c r="UU67" s="603">
        <v>0</v>
      </c>
      <c r="UV67" s="603">
        <v>0</v>
      </c>
      <c r="UW67" s="603">
        <v>0</v>
      </c>
      <c r="UX67" s="603">
        <v>0</v>
      </c>
      <c r="UY67" s="603">
        <v>0</v>
      </c>
      <c r="UZ67" s="603">
        <v>0</v>
      </c>
      <c r="VA67" s="603">
        <v>0</v>
      </c>
      <c r="VB67" s="603">
        <v>0</v>
      </c>
      <c r="VC67" s="603">
        <v>0</v>
      </c>
      <c r="VD67" s="603">
        <v>0</v>
      </c>
      <c r="VE67" s="603">
        <v>0</v>
      </c>
      <c r="VF67" s="603">
        <v>0</v>
      </c>
      <c r="VG67" s="603">
        <v>0</v>
      </c>
      <c r="VH67" s="603">
        <v>0</v>
      </c>
      <c r="VI67" s="603">
        <v>0</v>
      </c>
      <c r="VJ67" s="603">
        <v>0</v>
      </c>
      <c r="VK67" s="603">
        <v>0</v>
      </c>
      <c r="VL67" s="603">
        <v>0</v>
      </c>
      <c r="VM67" s="603">
        <v>0</v>
      </c>
      <c r="VN67" s="603">
        <v>0</v>
      </c>
      <c r="VO67" s="603">
        <v>0</v>
      </c>
      <c r="VP67" s="603">
        <v>0</v>
      </c>
      <c r="VQ67" s="603">
        <v>0</v>
      </c>
      <c r="VR67" s="603">
        <v>0</v>
      </c>
      <c r="VS67" s="603">
        <v>0</v>
      </c>
      <c r="VT67" s="603">
        <v>0</v>
      </c>
      <c r="VU67" s="603">
        <v>0</v>
      </c>
      <c r="VV67" s="603">
        <v>0</v>
      </c>
      <c r="VW67" s="603">
        <v>0</v>
      </c>
      <c r="VX67" s="603">
        <v>0</v>
      </c>
      <c r="VY67" s="603">
        <v>0</v>
      </c>
      <c r="VZ67" s="603">
        <v>0</v>
      </c>
      <c r="WA67" s="603">
        <v>0</v>
      </c>
      <c r="WB67" s="603">
        <v>0</v>
      </c>
      <c r="WC67" s="603">
        <v>59215944.450000003</v>
      </c>
      <c r="WD67" s="603">
        <v>0</v>
      </c>
      <c r="WE67" s="603">
        <v>0</v>
      </c>
      <c r="WF67" s="603">
        <v>0</v>
      </c>
      <c r="WG67" s="603">
        <v>0</v>
      </c>
      <c r="WH67" s="603">
        <v>0</v>
      </c>
      <c r="WI67" s="603">
        <v>0</v>
      </c>
      <c r="WJ67" s="603">
        <v>0</v>
      </c>
      <c r="WK67" s="603">
        <v>0</v>
      </c>
      <c r="WL67" s="603">
        <v>0</v>
      </c>
      <c r="WM67" s="603">
        <v>0</v>
      </c>
      <c r="WN67" s="603">
        <v>0</v>
      </c>
      <c r="WO67" s="603">
        <v>0</v>
      </c>
      <c r="WP67" s="603">
        <v>0</v>
      </c>
      <c r="WQ67" s="603">
        <v>0</v>
      </c>
      <c r="WR67" s="603">
        <v>0</v>
      </c>
      <c r="WS67" s="603">
        <v>0</v>
      </c>
      <c r="WT67" s="603">
        <v>0</v>
      </c>
      <c r="WU67" s="603">
        <v>0</v>
      </c>
      <c r="WV67" s="603">
        <v>0</v>
      </c>
      <c r="WW67" s="603">
        <v>4272385.74</v>
      </c>
      <c r="WX67" s="603">
        <v>0</v>
      </c>
      <c r="WY67" s="603">
        <v>0</v>
      </c>
      <c r="WZ67" s="603">
        <v>0</v>
      </c>
      <c r="XA67" s="603">
        <v>0</v>
      </c>
      <c r="XB67" s="603">
        <v>0</v>
      </c>
      <c r="XC67" s="603">
        <v>0</v>
      </c>
      <c r="XD67" s="603">
        <v>0</v>
      </c>
      <c r="XE67" s="603">
        <v>0</v>
      </c>
      <c r="XF67" s="603">
        <v>0</v>
      </c>
      <c r="XG67" s="603">
        <v>0</v>
      </c>
      <c r="XH67" s="603">
        <v>0</v>
      </c>
      <c r="XI67" s="603">
        <v>0</v>
      </c>
      <c r="XJ67" s="603">
        <v>4547075.8</v>
      </c>
      <c r="XK67" s="603">
        <v>0</v>
      </c>
      <c r="XL67" s="603">
        <v>0</v>
      </c>
      <c r="XM67" s="603">
        <v>445886</v>
      </c>
      <c r="XN67" s="603">
        <v>0</v>
      </c>
      <c r="XO67" s="603">
        <v>0</v>
      </c>
      <c r="XP67" s="603">
        <v>0</v>
      </c>
      <c r="XQ67" s="603">
        <v>0</v>
      </c>
      <c r="XR67" s="603">
        <v>0</v>
      </c>
      <c r="XS67" s="603">
        <v>0</v>
      </c>
      <c r="XT67" s="603">
        <v>0</v>
      </c>
      <c r="XU67" s="603">
        <v>0</v>
      </c>
      <c r="XV67" s="603">
        <v>0</v>
      </c>
      <c r="XW67" s="603">
        <v>0</v>
      </c>
      <c r="XX67" s="603">
        <v>0</v>
      </c>
      <c r="XY67" s="603">
        <v>0</v>
      </c>
      <c r="XZ67" s="603">
        <v>0</v>
      </c>
      <c r="YA67" s="603">
        <v>0</v>
      </c>
      <c r="YB67" s="603">
        <v>0</v>
      </c>
      <c r="YC67" s="603">
        <v>0</v>
      </c>
      <c r="YD67" s="603">
        <v>0</v>
      </c>
      <c r="YE67" s="603">
        <v>0</v>
      </c>
      <c r="YF67" s="603">
        <v>0</v>
      </c>
      <c r="YG67" s="603">
        <v>31433013.710000001</v>
      </c>
      <c r="YH67" s="603">
        <v>0</v>
      </c>
      <c r="YI67" s="603">
        <v>0</v>
      </c>
      <c r="YJ67" s="603">
        <v>0</v>
      </c>
      <c r="YK67" s="603">
        <v>6949053.6100000003</v>
      </c>
      <c r="YL67" s="603">
        <v>0</v>
      </c>
      <c r="YM67" s="603">
        <v>0</v>
      </c>
      <c r="YN67" s="603">
        <v>0</v>
      </c>
      <c r="YO67" s="603">
        <v>0</v>
      </c>
      <c r="YP67" s="603">
        <v>0</v>
      </c>
      <c r="YQ67" s="603">
        <v>0</v>
      </c>
      <c r="YR67" s="603">
        <v>0</v>
      </c>
      <c r="YS67" s="603">
        <v>0</v>
      </c>
      <c r="YT67" s="603">
        <v>0</v>
      </c>
      <c r="YU67" s="603">
        <v>0</v>
      </c>
      <c r="YV67" s="603">
        <v>0</v>
      </c>
      <c r="YW67" s="603">
        <v>0</v>
      </c>
      <c r="YX67" s="603">
        <v>7574521.3099999996</v>
      </c>
      <c r="YY67" s="603">
        <v>0</v>
      </c>
      <c r="YZ67" s="603">
        <v>0</v>
      </c>
      <c r="ZA67" s="603">
        <v>0</v>
      </c>
      <c r="ZB67" s="603">
        <v>0</v>
      </c>
      <c r="ZC67" s="603">
        <v>0</v>
      </c>
      <c r="ZD67" s="603">
        <v>0</v>
      </c>
      <c r="ZE67" s="603">
        <v>0</v>
      </c>
      <c r="ZF67" s="603">
        <v>0</v>
      </c>
      <c r="ZG67" s="603">
        <v>0</v>
      </c>
      <c r="ZH67" s="603">
        <v>0</v>
      </c>
      <c r="ZI67" s="603">
        <v>0</v>
      </c>
      <c r="ZJ67" s="603">
        <v>0</v>
      </c>
      <c r="ZK67" s="603">
        <v>0</v>
      </c>
      <c r="ZL67" s="603">
        <v>0</v>
      </c>
      <c r="ZM67" s="603">
        <v>0</v>
      </c>
      <c r="ZN67" s="603">
        <v>0</v>
      </c>
      <c r="ZO67" s="603">
        <v>0</v>
      </c>
      <c r="ZP67" s="603">
        <v>0</v>
      </c>
      <c r="ZQ67" s="603">
        <v>0</v>
      </c>
      <c r="ZR67" s="603">
        <v>0</v>
      </c>
      <c r="ZS67" s="603">
        <v>0</v>
      </c>
      <c r="ZT67" s="603">
        <v>0</v>
      </c>
      <c r="ZU67" s="603">
        <v>0</v>
      </c>
      <c r="ZV67" s="603">
        <v>0</v>
      </c>
      <c r="ZW67" s="603">
        <v>0</v>
      </c>
      <c r="ZX67" s="603">
        <v>0</v>
      </c>
      <c r="ZY67" s="603">
        <v>0</v>
      </c>
      <c r="ZZ67" s="603">
        <v>0</v>
      </c>
      <c r="AAA67" s="603">
        <v>0</v>
      </c>
      <c r="AAB67" s="603">
        <v>0</v>
      </c>
      <c r="AAC67" s="603">
        <v>0</v>
      </c>
      <c r="AAD67" s="603">
        <v>0</v>
      </c>
      <c r="AAE67" s="603">
        <v>0</v>
      </c>
      <c r="AAF67" s="603">
        <v>0</v>
      </c>
      <c r="AAG67" s="603">
        <v>0</v>
      </c>
      <c r="AAH67" s="603">
        <v>0</v>
      </c>
      <c r="AAI67" s="603">
        <v>0</v>
      </c>
      <c r="AAJ67" s="603">
        <v>0</v>
      </c>
      <c r="AAK67" s="603">
        <v>0</v>
      </c>
      <c r="AAL67" s="603">
        <v>0</v>
      </c>
      <c r="AAM67" s="603">
        <v>0</v>
      </c>
      <c r="AAN67" s="603">
        <v>0</v>
      </c>
      <c r="AAO67" s="603">
        <v>0</v>
      </c>
      <c r="AAP67" s="603">
        <v>0</v>
      </c>
      <c r="AAQ67" s="603">
        <v>304750</v>
      </c>
      <c r="AAR67" s="603">
        <v>0</v>
      </c>
      <c r="AAS67" s="603">
        <v>0</v>
      </c>
      <c r="AAT67" s="603">
        <v>0</v>
      </c>
      <c r="AAU67" s="603">
        <v>0</v>
      </c>
      <c r="AAV67" s="603">
        <v>0</v>
      </c>
      <c r="AAW67" s="603">
        <v>0</v>
      </c>
      <c r="AAX67" s="603">
        <v>0</v>
      </c>
      <c r="AAY67" s="603">
        <v>0</v>
      </c>
      <c r="AAZ67" s="603">
        <v>0</v>
      </c>
      <c r="ABA67" s="603">
        <v>0</v>
      </c>
      <c r="ABB67" s="603">
        <v>0</v>
      </c>
      <c r="ABC67" s="603">
        <v>0</v>
      </c>
      <c r="ABD67" s="603">
        <v>0</v>
      </c>
      <c r="ABE67" s="603">
        <v>0</v>
      </c>
      <c r="ABF67" s="603">
        <v>0</v>
      </c>
      <c r="ABG67" s="603">
        <v>0</v>
      </c>
      <c r="ABH67" s="603">
        <v>0</v>
      </c>
      <c r="ABI67" s="603">
        <v>0</v>
      </c>
      <c r="ABJ67" s="603">
        <v>1835731.24</v>
      </c>
      <c r="ABK67" s="603">
        <v>16369404.16</v>
      </c>
      <c r="ABL67" s="603">
        <v>0</v>
      </c>
      <c r="ABM67" s="603">
        <v>0</v>
      </c>
      <c r="ABN67" s="603">
        <v>0</v>
      </c>
      <c r="ABO67" s="603">
        <v>0</v>
      </c>
      <c r="ABP67" s="603">
        <v>0</v>
      </c>
      <c r="ABQ67" s="603">
        <v>7555210.5</v>
      </c>
      <c r="ABR67" s="603">
        <v>0</v>
      </c>
      <c r="ABS67" s="603">
        <v>0</v>
      </c>
      <c r="ABT67" s="603">
        <v>0</v>
      </c>
      <c r="ABU67" s="603">
        <v>0</v>
      </c>
      <c r="ABV67" s="603">
        <v>0</v>
      </c>
      <c r="ABW67" s="603">
        <v>0</v>
      </c>
      <c r="ABX67" s="603">
        <v>0</v>
      </c>
      <c r="ABY67" s="603">
        <v>0</v>
      </c>
      <c r="ABZ67" s="603">
        <v>35906954.82</v>
      </c>
      <c r="ACA67" s="603">
        <v>0</v>
      </c>
      <c r="ACB67" s="603">
        <v>0</v>
      </c>
      <c r="ACC67" s="603">
        <v>0</v>
      </c>
      <c r="ACD67" s="603">
        <v>0</v>
      </c>
      <c r="ACE67" s="603">
        <v>0</v>
      </c>
      <c r="ACF67" s="603">
        <v>0</v>
      </c>
      <c r="ACG67" s="603">
        <v>0</v>
      </c>
      <c r="ACH67" s="603">
        <v>0</v>
      </c>
      <c r="ACI67" s="603">
        <v>0</v>
      </c>
      <c r="ACJ67" s="603">
        <v>0</v>
      </c>
      <c r="ACK67" s="603">
        <v>98419020.700000003</v>
      </c>
      <c r="ACL67" s="603">
        <v>0</v>
      </c>
      <c r="ACM67" s="603">
        <v>0</v>
      </c>
      <c r="ACN67" s="603">
        <v>0</v>
      </c>
      <c r="ACO67" s="603">
        <v>0</v>
      </c>
      <c r="ACP67" s="603">
        <v>0</v>
      </c>
      <c r="ACQ67" s="603">
        <v>0</v>
      </c>
      <c r="ACR67" s="603">
        <v>0</v>
      </c>
      <c r="ACS67" s="603">
        <v>0</v>
      </c>
      <c r="ACT67" s="603">
        <v>0</v>
      </c>
      <c r="ACU67" s="603">
        <v>0</v>
      </c>
      <c r="ACV67" s="603">
        <v>0</v>
      </c>
      <c r="ACW67" s="603">
        <v>0</v>
      </c>
      <c r="ACX67" s="603">
        <v>0</v>
      </c>
      <c r="ACY67" s="603">
        <v>0</v>
      </c>
      <c r="ACZ67" s="603">
        <v>0</v>
      </c>
      <c r="ADA67" s="603">
        <v>0</v>
      </c>
      <c r="ADB67" s="603">
        <v>0</v>
      </c>
      <c r="ADC67" s="603">
        <v>0</v>
      </c>
      <c r="ADD67" s="603">
        <v>0</v>
      </c>
      <c r="ADE67" s="603">
        <v>0</v>
      </c>
      <c r="ADF67" s="603">
        <v>0</v>
      </c>
      <c r="ADG67" s="603">
        <v>0</v>
      </c>
      <c r="ADH67" s="603">
        <v>0</v>
      </c>
      <c r="ADI67" s="603">
        <v>0</v>
      </c>
      <c r="ADJ67" s="603">
        <v>0</v>
      </c>
      <c r="ADK67" s="603">
        <v>0</v>
      </c>
      <c r="ADL67" s="603">
        <v>0</v>
      </c>
      <c r="ADM67" s="603">
        <v>0</v>
      </c>
      <c r="ADN67" s="603">
        <v>0</v>
      </c>
      <c r="ADO67" s="603">
        <v>0</v>
      </c>
      <c r="ADP67" s="603">
        <v>0</v>
      </c>
      <c r="ADQ67" s="603">
        <v>0</v>
      </c>
      <c r="ADR67" s="603">
        <v>0</v>
      </c>
      <c r="ADS67" s="603">
        <v>0</v>
      </c>
      <c r="ADT67" s="603">
        <v>0</v>
      </c>
      <c r="ADU67" s="603">
        <v>0</v>
      </c>
      <c r="ADV67" s="603">
        <v>0</v>
      </c>
      <c r="ADW67" s="603">
        <v>0</v>
      </c>
      <c r="ADX67" s="603">
        <v>0</v>
      </c>
      <c r="ADY67" s="603">
        <v>0</v>
      </c>
      <c r="ADZ67" s="603">
        <v>0</v>
      </c>
      <c r="AEA67" s="603">
        <v>0</v>
      </c>
      <c r="AEB67" s="603">
        <v>0</v>
      </c>
      <c r="AEC67" s="603">
        <v>0</v>
      </c>
      <c r="AED67" s="603">
        <v>0</v>
      </c>
      <c r="AEE67" s="603">
        <v>0</v>
      </c>
      <c r="AEF67" s="603">
        <v>0</v>
      </c>
      <c r="AEG67" s="603">
        <v>0</v>
      </c>
      <c r="AEH67" s="603">
        <v>0</v>
      </c>
      <c r="AEI67" s="603">
        <v>0</v>
      </c>
      <c r="AEJ67" s="603">
        <v>0</v>
      </c>
      <c r="AEK67" s="603">
        <v>0</v>
      </c>
      <c r="AEL67" s="603">
        <v>0</v>
      </c>
      <c r="AEM67" s="603">
        <v>0</v>
      </c>
      <c r="AEN67" s="603">
        <v>0</v>
      </c>
      <c r="AEO67" s="603">
        <v>0</v>
      </c>
      <c r="AEP67" s="603">
        <v>0</v>
      </c>
      <c r="AEQ67" s="603">
        <v>0</v>
      </c>
      <c r="AER67" s="603">
        <v>0</v>
      </c>
      <c r="AES67" s="603">
        <v>0</v>
      </c>
      <c r="AET67" s="603">
        <v>0</v>
      </c>
      <c r="AEU67" s="603">
        <v>66858501.350000001</v>
      </c>
      <c r="AEV67" s="603">
        <v>0</v>
      </c>
      <c r="AEW67" s="603">
        <v>0</v>
      </c>
      <c r="AEX67" s="603">
        <v>0</v>
      </c>
      <c r="AEY67" s="603">
        <v>0</v>
      </c>
      <c r="AEZ67" s="603">
        <v>0</v>
      </c>
      <c r="AFA67" s="603">
        <v>0</v>
      </c>
      <c r="AFB67" s="603">
        <v>0</v>
      </c>
      <c r="AFC67" s="603">
        <v>0</v>
      </c>
      <c r="AFD67" s="603">
        <v>0</v>
      </c>
      <c r="AFE67" s="603">
        <v>0</v>
      </c>
      <c r="AFF67" s="603">
        <v>0</v>
      </c>
      <c r="AFG67" s="603">
        <v>0</v>
      </c>
      <c r="AFH67" s="603">
        <v>0</v>
      </c>
      <c r="AFI67" s="603">
        <v>0</v>
      </c>
      <c r="AFJ67" s="603">
        <v>0</v>
      </c>
      <c r="AFK67" s="603">
        <v>0</v>
      </c>
      <c r="AFL67" s="603">
        <v>0</v>
      </c>
      <c r="AFM67" s="603">
        <v>0</v>
      </c>
      <c r="AFN67" s="603">
        <v>0</v>
      </c>
      <c r="AFO67" s="603">
        <v>0</v>
      </c>
      <c r="AFP67" s="603">
        <v>0</v>
      </c>
      <c r="AFQ67" s="603">
        <v>0</v>
      </c>
      <c r="AFR67" s="603">
        <v>0</v>
      </c>
      <c r="AFS67" s="603">
        <v>0</v>
      </c>
      <c r="AFT67" s="603">
        <v>0</v>
      </c>
      <c r="AFU67" s="603">
        <v>0</v>
      </c>
      <c r="AFV67" s="603">
        <v>0</v>
      </c>
      <c r="AFW67" s="603">
        <v>0</v>
      </c>
      <c r="AFX67" s="603">
        <v>0</v>
      </c>
      <c r="AFY67" s="603">
        <v>0</v>
      </c>
      <c r="AFZ67" s="603">
        <v>0</v>
      </c>
      <c r="AGA67" s="603">
        <v>0</v>
      </c>
      <c r="AGB67" s="603">
        <v>0</v>
      </c>
      <c r="AGC67" s="603">
        <v>0</v>
      </c>
      <c r="AGD67" s="603">
        <v>0</v>
      </c>
      <c r="AGE67" s="603">
        <v>0</v>
      </c>
      <c r="AGF67" s="603">
        <v>0</v>
      </c>
      <c r="AGG67" s="603">
        <v>0</v>
      </c>
      <c r="AGH67" s="603">
        <v>0</v>
      </c>
      <c r="AGI67" s="603">
        <v>0</v>
      </c>
      <c r="AGJ67" s="603">
        <v>0</v>
      </c>
      <c r="AGK67" s="603">
        <v>0</v>
      </c>
      <c r="AGL67" s="603">
        <v>0</v>
      </c>
      <c r="AGM67" s="603">
        <v>0</v>
      </c>
      <c r="AGN67" s="603">
        <v>0</v>
      </c>
      <c r="AGO67" s="603">
        <v>21271538.780000001</v>
      </c>
      <c r="AGP67" s="603">
        <v>0</v>
      </c>
      <c r="AGQ67" s="603">
        <v>0</v>
      </c>
      <c r="AGR67" s="603">
        <v>0</v>
      </c>
      <c r="AGS67" s="603">
        <v>0</v>
      </c>
      <c r="AGT67" s="603">
        <v>0</v>
      </c>
      <c r="AGU67" s="603">
        <v>0</v>
      </c>
      <c r="AGV67" s="603">
        <v>0</v>
      </c>
      <c r="AGW67" s="603">
        <v>98274281.920000002</v>
      </c>
      <c r="AGX67" s="603">
        <v>30840098.27</v>
      </c>
      <c r="AGY67" s="603">
        <v>0</v>
      </c>
      <c r="AGZ67" s="603">
        <v>0</v>
      </c>
      <c r="AHA67" s="603">
        <v>0</v>
      </c>
      <c r="AHB67" s="603">
        <v>0</v>
      </c>
      <c r="AHC67" s="603">
        <v>0</v>
      </c>
      <c r="AHD67" s="603">
        <v>0</v>
      </c>
      <c r="AHE67" s="603">
        <v>0</v>
      </c>
      <c r="AHF67" s="603">
        <v>0</v>
      </c>
      <c r="AHG67" s="603">
        <v>0</v>
      </c>
      <c r="AHH67" s="603">
        <v>0</v>
      </c>
      <c r="AHI67" s="603">
        <v>0</v>
      </c>
      <c r="AHJ67" s="603">
        <v>0</v>
      </c>
      <c r="AHK67" s="603">
        <v>0</v>
      </c>
      <c r="AHL67" s="603">
        <v>0</v>
      </c>
      <c r="AHM67" s="603">
        <v>0</v>
      </c>
      <c r="AHN67" s="603">
        <v>4092782.3</v>
      </c>
      <c r="AHO67" s="603">
        <v>0</v>
      </c>
      <c r="AHP67" s="603">
        <v>0</v>
      </c>
      <c r="AHQ67" s="603">
        <v>0</v>
      </c>
      <c r="AHR67" s="603">
        <v>0</v>
      </c>
      <c r="AHS67" s="603">
        <v>0</v>
      </c>
      <c r="AHT67" s="603">
        <v>0</v>
      </c>
      <c r="AHU67" s="603">
        <v>0</v>
      </c>
      <c r="AHV67" s="603">
        <v>0</v>
      </c>
      <c r="AHW67" s="603">
        <f t="shared" si="97"/>
        <v>1821487669.3399999</v>
      </c>
      <c r="AHY67" s="648" t="s">
        <v>6248</v>
      </c>
      <c r="AHZ67" s="648" t="s">
        <v>6037</v>
      </c>
      <c r="AIA67" s="648" t="s">
        <v>6038</v>
      </c>
    </row>
    <row r="68" spans="1:911" ht="24.6" x14ac:dyDescent="0.7">
      <c r="A68" s="260" t="str">
        <f t="shared" si="96"/>
        <v>ภาระ</v>
      </c>
      <c r="B68" s="260" t="s">
        <v>6397</v>
      </c>
      <c r="C68" s="260" t="s">
        <v>6398</v>
      </c>
      <c r="D68" s="603">
        <v>11589631.529999999</v>
      </c>
      <c r="E68" s="603">
        <v>0</v>
      </c>
      <c r="F68" s="603">
        <v>0</v>
      </c>
      <c r="G68" s="603">
        <v>0</v>
      </c>
      <c r="H68" s="603">
        <v>0</v>
      </c>
      <c r="I68" s="603">
        <v>0</v>
      </c>
      <c r="J68" s="603">
        <v>0</v>
      </c>
      <c r="K68" s="603">
        <v>0</v>
      </c>
      <c r="L68" s="603">
        <v>0</v>
      </c>
      <c r="M68" s="603">
        <v>0</v>
      </c>
      <c r="N68" s="603">
        <v>0</v>
      </c>
      <c r="O68" s="603">
        <v>0</v>
      </c>
      <c r="P68" s="603">
        <v>0</v>
      </c>
      <c r="Q68" s="603">
        <v>0</v>
      </c>
      <c r="R68" s="603">
        <v>0</v>
      </c>
      <c r="S68" s="603">
        <v>0</v>
      </c>
      <c r="T68" s="603">
        <v>0</v>
      </c>
      <c r="U68" s="603">
        <v>0</v>
      </c>
      <c r="V68" s="603">
        <v>0</v>
      </c>
      <c r="W68" s="603">
        <v>427665</v>
      </c>
      <c r="X68" s="603">
        <v>0</v>
      </c>
      <c r="Y68" s="603">
        <v>0</v>
      </c>
      <c r="Z68" s="603">
        <v>0</v>
      </c>
      <c r="AA68" s="603">
        <v>0</v>
      </c>
      <c r="AB68" s="603">
        <v>0</v>
      </c>
      <c r="AC68" s="603">
        <v>0</v>
      </c>
      <c r="AD68" s="603">
        <v>0</v>
      </c>
      <c r="AE68" s="603">
        <v>0</v>
      </c>
      <c r="AF68" s="603">
        <v>0</v>
      </c>
      <c r="AG68" s="603">
        <v>0</v>
      </c>
      <c r="AH68" s="603">
        <v>0</v>
      </c>
      <c r="AI68" s="603">
        <v>0</v>
      </c>
      <c r="AJ68" s="603">
        <v>0</v>
      </c>
      <c r="AK68" s="603">
        <v>0</v>
      </c>
      <c r="AL68" s="603">
        <v>0</v>
      </c>
      <c r="AM68" s="603">
        <v>0</v>
      </c>
      <c r="AN68" s="603">
        <v>0</v>
      </c>
      <c r="AO68" s="603">
        <v>0</v>
      </c>
      <c r="AP68" s="603">
        <v>0</v>
      </c>
      <c r="AQ68" s="603">
        <v>0</v>
      </c>
      <c r="AR68" s="603">
        <v>0</v>
      </c>
      <c r="AS68" s="603">
        <v>0</v>
      </c>
      <c r="AT68" s="603">
        <v>0</v>
      </c>
      <c r="AU68" s="603">
        <v>15639139.970000001</v>
      </c>
      <c r="AV68" s="603">
        <v>0</v>
      </c>
      <c r="AW68" s="603">
        <v>0</v>
      </c>
      <c r="AX68" s="603">
        <v>0</v>
      </c>
      <c r="AY68" s="603">
        <v>0</v>
      </c>
      <c r="AZ68" s="603">
        <v>0</v>
      </c>
      <c r="BA68" s="603">
        <v>0</v>
      </c>
      <c r="BB68" s="603">
        <v>0</v>
      </c>
      <c r="BC68" s="603">
        <v>0</v>
      </c>
      <c r="BD68" s="603">
        <v>0</v>
      </c>
      <c r="BE68" s="603">
        <v>0</v>
      </c>
      <c r="BF68" s="603">
        <v>0</v>
      </c>
      <c r="BG68" s="603">
        <v>0</v>
      </c>
      <c r="BH68" s="603">
        <v>0</v>
      </c>
      <c r="BI68" s="603">
        <v>0</v>
      </c>
      <c r="BJ68" s="603">
        <v>59480.2</v>
      </c>
      <c r="BK68" s="603">
        <v>0</v>
      </c>
      <c r="BL68" s="603">
        <v>0</v>
      </c>
      <c r="BM68" s="603">
        <v>0</v>
      </c>
      <c r="BN68" s="603">
        <v>0</v>
      </c>
      <c r="BO68" s="603">
        <v>0</v>
      </c>
      <c r="BP68" s="603">
        <v>0</v>
      </c>
      <c r="BQ68" s="603">
        <v>0</v>
      </c>
      <c r="BR68" s="603">
        <v>0</v>
      </c>
      <c r="BS68" s="603">
        <v>2268959</v>
      </c>
      <c r="BT68" s="603">
        <v>0</v>
      </c>
      <c r="BU68" s="603">
        <v>0</v>
      </c>
      <c r="BV68" s="603">
        <v>0</v>
      </c>
      <c r="BW68" s="603">
        <v>0</v>
      </c>
      <c r="BX68" s="603">
        <v>0</v>
      </c>
      <c r="BY68" s="603">
        <v>0</v>
      </c>
      <c r="BZ68" s="603">
        <v>0</v>
      </c>
      <c r="CA68" s="603">
        <v>0</v>
      </c>
      <c r="CB68" s="603">
        <v>0</v>
      </c>
      <c r="CC68" s="603">
        <v>0</v>
      </c>
      <c r="CD68" s="603">
        <v>0</v>
      </c>
      <c r="CE68" s="603">
        <v>0</v>
      </c>
      <c r="CF68" s="603">
        <v>0</v>
      </c>
      <c r="CG68" s="603">
        <v>0</v>
      </c>
      <c r="CH68" s="603">
        <v>8437978.7599999998</v>
      </c>
      <c r="CI68" s="603">
        <v>0</v>
      </c>
      <c r="CJ68" s="603">
        <v>0</v>
      </c>
      <c r="CK68" s="603">
        <v>0</v>
      </c>
      <c r="CL68" s="603">
        <v>0</v>
      </c>
      <c r="CM68" s="603">
        <v>0</v>
      </c>
      <c r="CN68" s="603">
        <v>0</v>
      </c>
      <c r="CO68" s="603">
        <v>0</v>
      </c>
      <c r="CP68" s="603">
        <v>0</v>
      </c>
      <c r="CQ68" s="603">
        <v>0</v>
      </c>
      <c r="CR68" s="603">
        <v>0</v>
      </c>
      <c r="CS68" s="603">
        <v>0</v>
      </c>
      <c r="CT68" s="603">
        <v>0</v>
      </c>
      <c r="CU68" s="603">
        <v>2990205</v>
      </c>
      <c r="CV68" s="603">
        <v>0</v>
      </c>
      <c r="CW68" s="603">
        <v>0</v>
      </c>
      <c r="CX68" s="603">
        <v>0</v>
      </c>
      <c r="CY68" s="603">
        <v>0</v>
      </c>
      <c r="CZ68" s="603">
        <v>0</v>
      </c>
      <c r="DA68" s="603">
        <v>0</v>
      </c>
      <c r="DB68" s="603">
        <v>0</v>
      </c>
      <c r="DC68" s="603">
        <v>0</v>
      </c>
      <c r="DD68" s="603">
        <v>0</v>
      </c>
      <c r="DE68" s="603">
        <v>0</v>
      </c>
      <c r="DF68" s="603">
        <v>0</v>
      </c>
      <c r="DG68" s="603">
        <v>0</v>
      </c>
      <c r="DH68" s="603">
        <v>0</v>
      </c>
      <c r="DI68" s="603">
        <v>0</v>
      </c>
      <c r="DJ68" s="603">
        <v>0</v>
      </c>
      <c r="DK68" s="603">
        <v>0</v>
      </c>
      <c r="DL68" s="603">
        <v>0</v>
      </c>
      <c r="DM68" s="603">
        <v>0</v>
      </c>
      <c r="DN68" s="603">
        <v>0</v>
      </c>
      <c r="DO68" s="603">
        <v>0</v>
      </c>
      <c r="DP68" s="603">
        <v>0</v>
      </c>
      <c r="DQ68" s="603">
        <v>0</v>
      </c>
      <c r="DR68" s="603">
        <v>0</v>
      </c>
      <c r="DS68" s="603">
        <v>0</v>
      </c>
      <c r="DT68" s="603">
        <v>0</v>
      </c>
      <c r="DU68" s="603">
        <v>7402915.54</v>
      </c>
      <c r="DV68" s="603">
        <v>0</v>
      </c>
      <c r="DW68" s="603">
        <v>0</v>
      </c>
      <c r="DX68" s="603">
        <v>0</v>
      </c>
      <c r="DY68" s="603">
        <v>0</v>
      </c>
      <c r="DZ68" s="603">
        <v>0</v>
      </c>
      <c r="EA68" s="603">
        <v>0</v>
      </c>
      <c r="EB68" s="603">
        <v>0</v>
      </c>
      <c r="EC68" s="603">
        <v>0</v>
      </c>
      <c r="ED68" s="603">
        <v>0</v>
      </c>
      <c r="EE68" s="603">
        <v>0</v>
      </c>
      <c r="EF68" s="603">
        <v>208220</v>
      </c>
      <c r="EG68" s="603">
        <v>106095.6</v>
      </c>
      <c r="EH68" s="603">
        <v>0</v>
      </c>
      <c r="EI68" s="603">
        <v>0</v>
      </c>
      <c r="EJ68" s="603">
        <v>0</v>
      </c>
      <c r="EK68" s="603">
        <v>0</v>
      </c>
      <c r="EL68" s="603">
        <v>0</v>
      </c>
      <c r="EM68" s="603">
        <v>0</v>
      </c>
      <c r="EN68" s="603">
        <v>0</v>
      </c>
      <c r="EO68" s="603">
        <v>8118469.5</v>
      </c>
      <c r="EP68" s="603">
        <v>0</v>
      </c>
      <c r="EQ68" s="603">
        <v>0</v>
      </c>
      <c r="ER68" s="603">
        <v>0</v>
      </c>
      <c r="ES68" s="603">
        <v>0</v>
      </c>
      <c r="ET68" s="603">
        <v>0</v>
      </c>
      <c r="EU68" s="603">
        <v>0</v>
      </c>
      <c r="EV68" s="603">
        <v>0</v>
      </c>
      <c r="EW68" s="603">
        <v>0</v>
      </c>
      <c r="EX68" s="603">
        <v>21309331.399999999</v>
      </c>
      <c r="EY68" s="603">
        <v>0</v>
      </c>
      <c r="EZ68" s="603">
        <v>0</v>
      </c>
      <c r="FA68" s="603">
        <v>0</v>
      </c>
      <c r="FB68" s="603">
        <v>0</v>
      </c>
      <c r="FC68" s="603">
        <v>0</v>
      </c>
      <c r="FD68" s="603">
        <v>0</v>
      </c>
      <c r="FE68" s="603">
        <v>0</v>
      </c>
      <c r="FF68" s="603">
        <v>0</v>
      </c>
      <c r="FG68" s="603">
        <v>0</v>
      </c>
      <c r="FH68" s="603">
        <v>0</v>
      </c>
      <c r="FI68" s="603">
        <v>0</v>
      </c>
      <c r="FJ68" s="603">
        <v>11537430.92</v>
      </c>
      <c r="FK68" s="603">
        <v>0</v>
      </c>
      <c r="FL68" s="603">
        <v>0</v>
      </c>
      <c r="FM68" s="603">
        <v>0</v>
      </c>
      <c r="FN68" s="603">
        <v>0</v>
      </c>
      <c r="FO68" s="603">
        <v>0</v>
      </c>
      <c r="FP68" s="603">
        <v>0</v>
      </c>
      <c r="FQ68" s="603">
        <v>0</v>
      </c>
      <c r="FR68" s="603">
        <v>24431349.890000001</v>
      </c>
      <c r="FS68" s="603">
        <v>0</v>
      </c>
      <c r="FT68" s="603">
        <v>0</v>
      </c>
      <c r="FU68" s="603">
        <v>0</v>
      </c>
      <c r="FV68" s="603">
        <v>0</v>
      </c>
      <c r="FW68" s="603">
        <v>0</v>
      </c>
      <c r="FX68" s="603">
        <v>0</v>
      </c>
      <c r="FY68" s="603">
        <v>0</v>
      </c>
      <c r="FZ68" s="603">
        <v>0</v>
      </c>
      <c r="GA68" s="603">
        <v>0</v>
      </c>
      <c r="GB68" s="603">
        <v>0</v>
      </c>
      <c r="GC68" s="603">
        <v>0</v>
      </c>
      <c r="GD68" s="603">
        <v>0</v>
      </c>
      <c r="GE68" s="603">
        <v>0</v>
      </c>
      <c r="GF68" s="603">
        <v>8861312.4499999993</v>
      </c>
      <c r="GG68" s="603">
        <v>0</v>
      </c>
      <c r="GH68" s="603">
        <v>0</v>
      </c>
      <c r="GI68" s="603">
        <v>0</v>
      </c>
      <c r="GJ68" s="603">
        <v>0</v>
      </c>
      <c r="GK68" s="603">
        <v>0</v>
      </c>
      <c r="GL68" s="603">
        <v>0</v>
      </c>
      <c r="GM68" s="603">
        <v>0</v>
      </c>
      <c r="GN68" s="603">
        <v>0</v>
      </c>
      <c r="GO68" s="603">
        <v>0</v>
      </c>
      <c r="GP68" s="603">
        <v>0</v>
      </c>
      <c r="GQ68" s="603">
        <v>0</v>
      </c>
      <c r="GR68" s="603">
        <v>1501599.3</v>
      </c>
      <c r="GS68" s="603">
        <v>0</v>
      </c>
      <c r="GT68" s="603">
        <v>0</v>
      </c>
      <c r="GU68" s="603">
        <v>0</v>
      </c>
      <c r="GV68" s="603">
        <v>0</v>
      </c>
      <c r="GW68" s="603">
        <v>0</v>
      </c>
      <c r="GX68" s="603">
        <v>0</v>
      </c>
      <c r="GY68" s="603">
        <v>0</v>
      </c>
      <c r="GZ68" s="603">
        <v>0</v>
      </c>
      <c r="HA68" s="603">
        <v>0</v>
      </c>
      <c r="HB68" s="603">
        <v>0</v>
      </c>
      <c r="HC68" s="603">
        <v>0</v>
      </c>
      <c r="HD68" s="603">
        <v>5631355.8200000003</v>
      </c>
      <c r="HE68" s="603">
        <v>0</v>
      </c>
      <c r="HF68" s="603">
        <v>0</v>
      </c>
      <c r="HG68" s="603">
        <v>0</v>
      </c>
      <c r="HH68" s="603">
        <v>0</v>
      </c>
      <c r="HI68" s="603">
        <v>0</v>
      </c>
      <c r="HJ68" s="603">
        <v>0</v>
      </c>
      <c r="HK68" s="603">
        <v>0</v>
      </c>
      <c r="HL68" s="603">
        <v>0</v>
      </c>
      <c r="HM68" s="603">
        <v>0</v>
      </c>
      <c r="HN68" s="603">
        <v>0</v>
      </c>
      <c r="HO68" s="603">
        <v>0</v>
      </c>
      <c r="HP68" s="603">
        <v>0</v>
      </c>
      <c r="HQ68" s="603">
        <v>0</v>
      </c>
      <c r="HR68" s="603">
        <v>0</v>
      </c>
      <c r="HS68" s="603">
        <v>0</v>
      </c>
      <c r="HT68" s="603">
        <v>12173720.25</v>
      </c>
      <c r="HU68" s="603">
        <v>225909.86</v>
      </c>
      <c r="HV68" s="603">
        <v>0</v>
      </c>
      <c r="HW68" s="603">
        <v>0</v>
      </c>
      <c r="HX68" s="603">
        <v>0</v>
      </c>
      <c r="HY68" s="603">
        <v>0</v>
      </c>
      <c r="HZ68" s="603">
        <v>0</v>
      </c>
      <c r="IA68" s="603">
        <v>0</v>
      </c>
      <c r="IB68" s="603">
        <v>0</v>
      </c>
      <c r="IC68" s="603">
        <v>0</v>
      </c>
      <c r="ID68" s="603">
        <v>0</v>
      </c>
      <c r="IE68" s="603">
        <v>0</v>
      </c>
      <c r="IF68" s="603">
        <v>0</v>
      </c>
      <c r="IG68" s="603">
        <v>0</v>
      </c>
      <c r="IH68" s="603">
        <v>0</v>
      </c>
      <c r="II68" s="603">
        <v>0</v>
      </c>
      <c r="IJ68" s="603">
        <v>770256</v>
      </c>
      <c r="IK68" s="603">
        <v>20757816.5</v>
      </c>
      <c r="IL68" s="603">
        <v>0</v>
      </c>
      <c r="IM68" s="603">
        <v>0</v>
      </c>
      <c r="IN68" s="603">
        <v>0</v>
      </c>
      <c r="IO68" s="603">
        <v>0</v>
      </c>
      <c r="IP68" s="603">
        <v>0</v>
      </c>
      <c r="IQ68" s="603">
        <v>0</v>
      </c>
      <c r="IR68" s="603">
        <v>0</v>
      </c>
      <c r="IS68" s="603">
        <v>0</v>
      </c>
      <c r="IT68" s="603">
        <v>0</v>
      </c>
      <c r="IU68" s="603">
        <v>0</v>
      </c>
      <c r="IV68" s="603">
        <v>7154939.9800000004</v>
      </c>
      <c r="IW68" s="603">
        <v>0</v>
      </c>
      <c r="IX68" s="603">
        <v>0</v>
      </c>
      <c r="IY68" s="603">
        <v>0</v>
      </c>
      <c r="IZ68" s="603">
        <v>0</v>
      </c>
      <c r="JA68" s="603">
        <v>0</v>
      </c>
      <c r="JB68" s="603">
        <v>0</v>
      </c>
      <c r="JC68" s="603">
        <v>0</v>
      </c>
      <c r="JD68" s="603">
        <v>0</v>
      </c>
      <c r="JE68" s="603">
        <v>0</v>
      </c>
      <c r="JF68" s="603">
        <v>0</v>
      </c>
      <c r="JG68" s="603">
        <v>942902</v>
      </c>
      <c r="JH68" s="603">
        <v>0</v>
      </c>
      <c r="JI68" s="603">
        <v>0</v>
      </c>
      <c r="JJ68" s="603">
        <v>0</v>
      </c>
      <c r="JK68" s="603">
        <v>0</v>
      </c>
      <c r="JL68" s="603">
        <v>0</v>
      </c>
      <c r="JM68" s="603">
        <v>0</v>
      </c>
      <c r="JN68" s="603">
        <v>0</v>
      </c>
      <c r="JO68" s="603">
        <v>0</v>
      </c>
      <c r="JP68" s="603">
        <v>0</v>
      </c>
      <c r="JQ68" s="603">
        <v>0</v>
      </c>
      <c r="JR68" s="603">
        <v>0</v>
      </c>
      <c r="JS68" s="603">
        <v>0</v>
      </c>
      <c r="JT68" s="603">
        <v>6857118.2000000002</v>
      </c>
      <c r="JU68" s="603">
        <v>1686840.8</v>
      </c>
      <c r="JV68" s="603">
        <v>0</v>
      </c>
      <c r="JW68" s="603">
        <v>0</v>
      </c>
      <c r="JX68" s="603">
        <v>0</v>
      </c>
      <c r="JY68" s="603">
        <v>0</v>
      </c>
      <c r="JZ68" s="603">
        <v>0</v>
      </c>
      <c r="KA68" s="603">
        <v>0</v>
      </c>
      <c r="KB68" s="603">
        <v>0</v>
      </c>
      <c r="KC68" s="603">
        <v>0</v>
      </c>
      <c r="KD68" s="603">
        <v>0</v>
      </c>
      <c r="KE68" s="603">
        <v>0</v>
      </c>
      <c r="KF68" s="603">
        <v>0</v>
      </c>
      <c r="KG68" s="603">
        <v>0</v>
      </c>
      <c r="KH68" s="603">
        <v>0</v>
      </c>
      <c r="KI68" s="603">
        <v>0</v>
      </c>
      <c r="KJ68" s="603">
        <v>0</v>
      </c>
      <c r="KK68" s="603">
        <v>0</v>
      </c>
      <c r="KL68" s="603">
        <v>0</v>
      </c>
      <c r="KM68" s="603">
        <v>0</v>
      </c>
      <c r="KN68" s="603">
        <v>0</v>
      </c>
      <c r="KO68" s="603">
        <v>0</v>
      </c>
      <c r="KP68" s="603">
        <v>0</v>
      </c>
      <c r="KQ68" s="603">
        <v>0</v>
      </c>
      <c r="KR68" s="603">
        <v>0</v>
      </c>
      <c r="KS68" s="603">
        <v>4027702.82</v>
      </c>
      <c r="KT68" s="603">
        <v>0</v>
      </c>
      <c r="KU68" s="603">
        <v>0</v>
      </c>
      <c r="KV68" s="603">
        <v>0</v>
      </c>
      <c r="KW68" s="603">
        <v>0</v>
      </c>
      <c r="KX68" s="603">
        <v>0</v>
      </c>
      <c r="KY68" s="603">
        <v>0</v>
      </c>
      <c r="KZ68" s="603">
        <v>0</v>
      </c>
      <c r="LA68" s="603">
        <v>0</v>
      </c>
      <c r="LB68" s="603">
        <v>0</v>
      </c>
      <c r="LC68" s="603">
        <v>0</v>
      </c>
      <c r="LD68" s="603">
        <v>0</v>
      </c>
      <c r="LE68" s="603">
        <v>0</v>
      </c>
      <c r="LF68" s="603">
        <v>0</v>
      </c>
      <c r="LG68" s="603">
        <v>0</v>
      </c>
      <c r="LH68" s="603">
        <v>0</v>
      </c>
      <c r="LI68" s="603">
        <v>6184818.7699999996</v>
      </c>
      <c r="LJ68" s="603">
        <v>615517.25</v>
      </c>
      <c r="LK68" s="603">
        <v>587156</v>
      </c>
      <c r="LL68" s="603">
        <v>167770</v>
      </c>
      <c r="LM68" s="603">
        <v>0</v>
      </c>
      <c r="LN68" s="603">
        <v>0</v>
      </c>
      <c r="LO68" s="603">
        <v>0</v>
      </c>
      <c r="LP68" s="603">
        <v>0</v>
      </c>
      <c r="LQ68" s="603">
        <v>0</v>
      </c>
      <c r="LR68" s="603">
        <v>0</v>
      </c>
      <c r="LS68" s="603">
        <v>0</v>
      </c>
      <c r="LT68" s="603">
        <v>0</v>
      </c>
      <c r="LU68" s="603">
        <v>0</v>
      </c>
      <c r="LV68" s="603">
        <v>0</v>
      </c>
      <c r="LW68" s="603">
        <v>0</v>
      </c>
      <c r="LX68" s="603">
        <v>0</v>
      </c>
      <c r="LY68" s="603">
        <v>9123769.5600000005</v>
      </c>
      <c r="LZ68" s="603">
        <v>0</v>
      </c>
      <c r="MA68" s="603">
        <v>0</v>
      </c>
      <c r="MB68" s="603">
        <v>0</v>
      </c>
      <c r="MC68" s="603">
        <v>0</v>
      </c>
      <c r="MD68" s="603">
        <v>0</v>
      </c>
      <c r="ME68" s="603">
        <v>0</v>
      </c>
      <c r="MF68" s="603">
        <v>0</v>
      </c>
      <c r="MG68" s="603">
        <v>0</v>
      </c>
      <c r="MH68" s="603">
        <v>0</v>
      </c>
      <c r="MI68" s="603">
        <v>12437744.75</v>
      </c>
      <c r="MJ68" s="603">
        <v>0</v>
      </c>
      <c r="MK68" s="603">
        <v>0</v>
      </c>
      <c r="ML68" s="603">
        <v>0</v>
      </c>
      <c r="MM68" s="603">
        <v>0</v>
      </c>
      <c r="MN68" s="603">
        <v>0</v>
      </c>
      <c r="MO68" s="603">
        <v>0</v>
      </c>
      <c r="MP68" s="603">
        <v>0</v>
      </c>
      <c r="MQ68" s="603">
        <v>0</v>
      </c>
      <c r="MR68" s="603">
        <v>0</v>
      </c>
      <c r="MS68" s="603">
        <v>0</v>
      </c>
      <c r="MT68" s="603">
        <v>0</v>
      </c>
      <c r="MU68" s="603">
        <v>0</v>
      </c>
      <c r="MV68" s="603">
        <v>0</v>
      </c>
      <c r="MW68" s="603">
        <v>0</v>
      </c>
      <c r="MX68" s="603">
        <v>0</v>
      </c>
      <c r="MY68" s="603">
        <v>0</v>
      </c>
      <c r="MZ68" s="603">
        <v>0</v>
      </c>
      <c r="NA68" s="603">
        <v>0</v>
      </c>
      <c r="NB68" s="603">
        <v>0</v>
      </c>
      <c r="NC68" s="603">
        <v>0</v>
      </c>
      <c r="ND68" s="603">
        <v>0</v>
      </c>
      <c r="NE68" s="603">
        <v>0</v>
      </c>
      <c r="NF68" s="603">
        <v>22634360.449999999</v>
      </c>
      <c r="NG68" s="603">
        <v>0</v>
      </c>
      <c r="NH68" s="603">
        <v>0</v>
      </c>
      <c r="NI68" s="603">
        <v>0</v>
      </c>
      <c r="NJ68" s="603">
        <v>0</v>
      </c>
      <c r="NK68" s="603">
        <v>0</v>
      </c>
      <c r="NL68" s="603">
        <v>0</v>
      </c>
      <c r="NM68" s="603">
        <v>0</v>
      </c>
      <c r="NN68" s="603">
        <v>0</v>
      </c>
      <c r="NO68" s="603">
        <v>0</v>
      </c>
      <c r="NP68" s="603">
        <v>0</v>
      </c>
      <c r="NQ68" s="603">
        <v>0</v>
      </c>
      <c r="NR68" s="603">
        <v>1544370</v>
      </c>
      <c r="NS68" s="603">
        <v>0</v>
      </c>
      <c r="NT68" s="603">
        <v>0</v>
      </c>
      <c r="NU68" s="603">
        <v>0</v>
      </c>
      <c r="NV68" s="603">
        <v>0</v>
      </c>
      <c r="NW68" s="603">
        <v>0</v>
      </c>
      <c r="NX68" s="603">
        <v>0</v>
      </c>
      <c r="NY68" s="603">
        <v>0</v>
      </c>
      <c r="NZ68" s="603">
        <v>0</v>
      </c>
      <c r="OA68" s="603">
        <v>0</v>
      </c>
      <c r="OB68" s="603">
        <v>0</v>
      </c>
      <c r="OC68" s="603">
        <v>0</v>
      </c>
      <c r="OD68" s="603">
        <v>0</v>
      </c>
      <c r="OE68" s="603">
        <v>0</v>
      </c>
      <c r="OF68" s="603">
        <v>87605</v>
      </c>
      <c r="OG68" s="603">
        <v>0</v>
      </c>
      <c r="OH68" s="603">
        <v>0</v>
      </c>
      <c r="OI68" s="603">
        <v>0</v>
      </c>
      <c r="OJ68" s="603">
        <v>0</v>
      </c>
      <c r="OK68" s="603">
        <v>0</v>
      </c>
      <c r="OL68" s="603">
        <v>0</v>
      </c>
      <c r="OM68" s="603">
        <v>0</v>
      </c>
      <c r="ON68" s="603">
        <v>0</v>
      </c>
      <c r="OO68" s="603">
        <v>7756343.71</v>
      </c>
      <c r="OP68" s="603">
        <v>0</v>
      </c>
      <c r="OQ68" s="603">
        <v>0</v>
      </c>
      <c r="OR68" s="603">
        <v>0</v>
      </c>
      <c r="OS68" s="603">
        <v>0</v>
      </c>
      <c r="OT68" s="603">
        <v>0</v>
      </c>
      <c r="OU68" s="603">
        <v>1296190</v>
      </c>
      <c r="OV68" s="603">
        <v>0</v>
      </c>
      <c r="OW68" s="603">
        <v>0</v>
      </c>
      <c r="OX68" s="603">
        <v>0</v>
      </c>
      <c r="OY68" s="603">
        <v>0</v>
      </c>
      <c r="OZ68" s="603">
        <v>0</v>
      </c>
      <c r="PA68" s="603">
        <v>0</v>
      </c>
      <c r="PB68" s="603">
        <v>0</v>
      </c>
      <c r="PC68" s="603">
        <v>0</v>
      </c>
      <c r="PD68" s="603">
        <v>0</v>
      </c>
      <c r="PE68" s="603">
        <v>0</v>
      </c>
      <c r="PF68" s="603">
        <v>0</v>
      </c>
      <c r="PG68" s="603">
        <v>0</v>
      </c>
      <c r="PH68" s="603">
        <v>0</v>
      </c>
      <c r="PI68" s="603">
        <v>0</v>
      </c>
      <c r="PJ68" s="603">
        <v>0</v>
      </c>
      <c r="PK68" s="603">
        <v>0</v>
      </c>
      <c r="PL68" s="603">
        <v>0</v>
      </c>
      <c r="PM68" s="603">
        <v>0</v>
      </c>
      <c r="PN68" s="603">
        <v>0</v>
      </c>
      <c r="PO68" s="603">
        <v>0</v>
      </c>
      <c r="PP68" s="603">
        <v>0</v>
      </c>
      <c r="PQ68" s="603">
        <v>0</v>
      </c>
      <c r="PR68" s="603">
        <v>0</v>
      </c>
      <c r="PS68" s="603">
        <v>0</v>
      </c>
      <c r="PT68" s="603">
        <v>0</v>
      </c>
      <c r="PU68" s="603">
        <v>0</v>
      </c>
      <c r="PV68" s="603">
        <v>52754053.579999998</v>
      </c>
      <c r="PW68" s="603">
        <v>0</v>
      </c>
      <c r="PX68" s="603">
        <v>0</v>
      </c>
      <c r="PY68" s="603">
        <v>0</v>
      </c>
      <c r="PZ68" s="603">
        <v>0</v>
      </c>
      <c r="QA68" s="603">
        <v>0</v>
      </c>
      <c r="QB68" s="603">
        <v>0</v>
      </c>
      <c r="QC68" s="603">
        <v>0</v>
      </c>
      <c r="QD68" s="603">
        <v>0</v>
      </c>
      <c r="QE68" s="603">
        <v>0</v>
      </c>
      <c r="QF68" s="603">
        <v>0</v>
      </c>
      <c r="QG68" s="603">
        <v>0</v>
      </c>
      <c r="QH68" s="603">
        <v>0</v>
      </c>
      <c r="QI68" s="603">
        <v>0</v>
      </c>
      <c r="QJ68" s="603">
        <v>0</v>
      </c>
      <c r="QK68" s="603">
        <v>0</v>
      </c>
      <c r="QL68" s="603">
        <v>0</v>
      </c>
      <c r="QM68" s="603">
        <v>0</v>
      </c>
      <c r="QN68" s="603">
        <v>0</v>
      </c>
      <c r="QO68" s="603">
        <v>0</v>
      </c>
      <c r="QP68" s="603">
        <v>0</v>
      </c>
      <c r="QQ68" s="603">
        <v>0</v>
      </c>
      <c r="QR68" s="603">
        <v>0</v>
      </c>
      <c r="QS68" s="603">
        <v>0</v>
      </c>
      <c r="QT68" s="603">
        <v>0</v>
      </c>
      <c r="QU68" s="603">
        <v>0</v>
      </c>
      <c r="QV68" s="603">
        <v>0</v>
      </c>
      <c r="QW68" s="603">
        <v>0</v>
      </c>
      <c r="QX68" s="603">
        <v>0</v>
      </c>
      <c r="QY68" s="603">
        <v>0</v>
      </c>
      <c r="QZ68" s="603">
        <v>0</v>
      </c>
      <c r="RA68" s="603">
        <v>0</v>
      </c>
      <c r="RB68" s="603">
        <v>0</v>
      </c>
      <c r="RC68" s="603">
        <v>0</v>
      </c>
      <c r="RD68" s="603">
        <v>0</v>
      </c>
      <c r="RE68" s="603">
        <v>0</v>
      </c>
      <c r="RF68" s="603">
        <v>0</v>
      </c>
      <c r="RG68" s="603">
        <v>0</v>
      </c>
      <c r="RH68" s="603">
        <v>0</v>
      </c>
      <c r="RI68" s="603">
        <v>0</v>
      </c>
      <c r="RJ68" s="603">
        <v>0</v>
      </c>
      <c r="RK68" s="603">
        <v>0</v>
      </c>
      <c r="RL68" s="603">
        <v>0</v>
      </c>
      <c r="RM68" s="603">
        <v>0</v>
      </c>
      <c r="RN68" s="603">
        <v>0</v>
      </c>
      <c r="RO68" s="603">
        <v>0</v>
      </c>
      <c r="RP68" s="603">
        <v>0</v>
      </c>
      <c r="RQ68" s="603">
        <v>0</v>
      </c>
      <c r="RR68" s="603">
        <v>0</v>
      </c>
      <c r="RS68" s="603">
        <v>0</v>
      </c>
      <c r="RT68" s="603">
        <v>0</v>
      </c>
      <c r="RU68" s="603">
        <v>0</v>
      </c>
      <c r="RV68" s="603">
        <v>0</v>
      </c>
      <c r="RW68" s="603">
        <v>0</v>
      </c>
      <c r="RX68" s="603">
        <v>0</v>
      </c>
      <c r="RY68" s="603">
        <v>0</v>
      </c>
      <c r="RZ68" s="603">
        <v>0</v>
      </c>
      <c r="SA68" s="603">
        <v>0</v>
      </c>
      <c r="SB68" s="603">
        <v>0</v>
      </c>
      <c r="SC68" s="603">
        <v>0</v>
      </c>
      <c r="SD68" s="603">
        <v>0</v>
      </c>
      <c r="SE68" s="603">
        <v>0</v>
      </c>
      <c r="SF68" s="603">
        <v>0</v>
      </c>
      <c r="SG68" s="603">
        <v>0</v>
      </c>
      <c r="SH68" s="603">
        <v>0</v>
      </c>
      <c r="SI68" s="603">
        <v>0</v>
      </c>
      <c r="SJ68" s="603">
        <v>0</v>
      </c>
      <c r="SK68" s="603">
        <v>0</v>
      </c>
      <c r="SL68" s="603">
        <v>0</v>
      </c>
      <c r="SM68" s="603">
        <v>0</v>
      </c>
      <c r="SN68" s="603">
        <v>0</v>
      </c>
      <c r="SO68" s="603">
        <v>0</v>
      </c>
      <c r="SP68" s="603">
        <v>0</v>
      </c>
      <c r="SQ68" s="603">
        <v>0</v>
      </c>
      <c r="SR68" s="603">
        <v>0</v>
      </c>
      <c r="SS68" s="603">
        <v>0</v>
      </c>
      <c r="ST68" s="603">
        <v>0</v>
      </c>
      <c r="SU68" s="603">
        <v>0</v>
      </c>
      <c r="SV68" s="603">
        <v>0</v>
      </c>
      <c r="SW68" s="603">
        <v>0</v>
      </c>
      <c r="SX68" s="603">
        <v>0</v>
      </c>
      <c r="SY68" s="603">
        <v>0</v>
      </c>
      <c r="SZ68" s="603">
        <v>0</v>
      </c>
      <c r="TA68" s="603">
        <v>0</v>
      </c>
      <c r="TB68" s="603">
        <v>0</v>
      </c>
      <c r="TC68" s="603">
        <v>0</v>
      </c>
      <c r="TD68" s="603">
        <v>0</v>
      </c>
      <c r="TE68" s="603">
        <v>0</v>
      </c>
      <c r="TF68" s="603">
        <v>0</v>
      </c>
      <c r="TG68" s="603">
        <v>0</v>
      </c>
      <c r="TH68" s="603">
        <v>0</v>
      </c>
      <c r="TI68" s="603">
        <v>0</v>
      </c>
      <c r="TJ68" s="603">
        <v>0</v>
      </c>
      <c r="TK68" s="603">
        <v>0</v>
      </c>
      <c r="TL68" s="603">
        <v>0</v>
      </c>
      <c r="TM68" s="603">
        <v>0</v>
      </c>
      <c r="TN68" s="603">
        <v>0</v>
      </c>
      <c r="TO68" s="603">
        <v>0</v>
      </c>
      <c r="TP68" s="603">
        <v>0</v>
      </c>
      <c r="TQ68" s="603">
        <v>0</v>
      </c>
      <c r="TR68" s="603">
        <v>0</v>
      </c>
      <c r="TS68" s="603">
        <v>0</v>
      </c>
      <c r="TT68" s="603">
        <v>0</v>
      </c>
      <c r="TU68" s="603">
        <v>0</v>
      </c>
      <c r="TV68" s="603">
        <v>0</v>
      </c>
      <c r="TW68" s="603">
        <v>0</v>
      </c>
      <c r="TX68" s="603">
        <v>0</v>
      </c>
      <c r="TY68" s="603">
        <v>0</v>
      </c>
      <c r="TZ68" s="603">
        <v>0</v>
      </c>
      <c r="UA68" s="603">
        <v>0</v>
      </c>
      <c r="UB68" s="603">
        <v>0</v>
      </c>
      <c r="UC68" s="603">
        <v>0</v>
      </c>
      <c r="UD68" s="603">
        <v>0</v>
      </c>
      <c r="UE68" s="603">
        <v>0</v>
      </c>
      <c r="UF68" s="603">
        <v>0</v>
      </c>
      <c r="UG68" s="603">
        <v>0</v>
      </c>
      <c r="UH68" s="603">
        <v>0</v>
      </c>
      <c r="UI68" s="603">
        <v>0</v>
      </c>
      <c r="UJ68" s="603">
        <v>0</v>
      </c>
      <c r="UK68" s="603">
        <v>0</v>
      </c>
      <c r="UL68" s="603">
        <v>0</v>
      </c>
      <c r="UM68" s="603">
        <v>0</v>
      </c>
      <c r="UN68" s="603">
        <v>0</v>
      </c>
      <c r="UO68" s="603">
        <v>0</v>
      </c>
      <c r="UP68" s="603">
        <v>0</v>
      </c>
      <c r="UQ68" s="603">
        <v>0</v>
      </c>
      <c r="UR68" s="603">
        <v>6612367</v>
      </c>
      <c r="US68" s="603">
        <v>0</v>
      </c>
      <c r="UT68" s="603">
        <v>0</v>
      </c>
      <c r="UU68" s="603">
        <v>0</v>
      </c>
      <c r="UV68" s="603">
        <v>0</v>
      </c>
      <c r="UW68" s="603">
        <v>0</v>
      </c>
      <c r="UX68" s="603">
        <v>0</v>
      </c>
      <c r="UY68" s="603">
        <v>0</v>
      </c>
      <c r="UZ68" s="603">
        <v>0</v>
      </c>
      <c r="VA68" s="603">
        <v>0</v>
      </c>
      <c r="VB68" s="603">
        <v>0</v>
      </c>
      <c r="VC68" s="603">
        <v>0</v>
      </c>
      <c r="VD68" s="603">
        <v>0</v>
      </c>
      <c r="VE68" s="603">
        <v>0</v>
      </c>
      <c r="VF68" s="603">
        <v>0</v>
      </c>
      <c r="VG68" s="603">
        <v>0</v>
      </c>
      <c r="VH68" s="603">
        <v>0</v>
      </c>
      <c r="VI68" s="603">
        <v>0</v>
      </c>
      <c r="VJ68" s="603">
        <v>0</v>
      </c>
      <c r="VK68" s="603">
        <v>0</v>
      </c>
      <c r="VL68" s="603">
        <v>0</v>
      </c>
      <c r="VM68" s="603">
        <v>0</v>
      </c>
      <c r="VN68" s="603">
        <v>0</v>
      </c>
      <c r="VO68" s="603">
        <v>0</v>
      </c>
      <c r="VP68" s="603">
        <v>0</v>
      </c>
      <c r="VQ68" s="603">
        <v>0</v>
      </c>
      <c r="VR68" s="603">
        <v>0</v>
      </c>
      <c r="VS68" s="603">
        <v>0</v>
      </c>
      <c r="VT68" s="603">
        <v>0</v>
      </c>
      <c r="VU68" s="603">
        <v>0</v>
      </c>
      <c r="VV68" s="603">
        <v>0</v>
      </c>
      <c r="VW68" s="603">
        <v>0</v>
      </c>
      <c r="VX68" s="603">
        <v>0</v>
      </c>
      <c r="VY68" s="603">
        <v>0</v>
      </c>
      <c r="VZ68" s="603">
        <v>0</v>
      </c>
      <c r="WA68" s="603">
        <v>0</v>
      </c>
      <c r="WB68" s="603">
        <v>0</v>
      </c>
      <c r="WC68" s="603">
        <v>6457405.9199999999</v>
      </c>
      <c r="WD68" s="603">
        <v>0</v>
      </c>
      <c r="WE68" s="603">
        <v>0</v>
      </c>
      <c r="WF68" s="603">
        <v>0</v>
      </c>
      <c r="WG68" s="603">
        <v>0</v>
      </c>
      <c r="WH68" s="603">
        <v>0</v>
      </c>
      <c r="WI68" s="603">
        <v>0</v>
      </c>
      <c r="WJ68" s="603">
        <v>0</v>
      </c>
      <c r="WK68" s="603">
        <v>0</v>
      </c>
      <c r="WL68" s="603">
        <v>0</v>
      </c>
      <c r="WM68" s="603">
        <v>0</v>
      </c>
      <c r="WN68" s="603">
        <v>0</v>
      </c>
      <c r="WO68" s="603">
        <v>0</v>
      </c>
      <c r="WP68" s="603">
        <v>0</v>
      </c>
      <c r="WQ68" s="603">
        <v>0</v>
      </c>
      <c r="WR68" s="603">
        <v>0</v>
      </c>
      <c r="WS68" s="603">
        <v>0</v>
      </c>
      <c r="WT68" s="603">
        <v>0</v>
      </c>
      <c r="WU68" s="603">
        <v>0</v>
      </c>
      <c r="WV68" s="603">
        <v>0</v>
      </c>
      <c r="WW68" s="603">
        <v>1448291.98</v>
      </c>
      <c r="WX68" s="603">
        <v>0</v>
      </c>
      <c r="WY68" s="603">
        <v>0</v>
      </c>
      <c r="WZ68" s="603">
        <v>0</v>
      </c>
      <c r="XA68" s="603">
        <v>0</v>
      </c>
      <c r="XB68" s="603">
        <v>0</v>
      </c>
      <c r="XC68" s="603">
        <v>0</v>
      </c>
      <c r="XD68" s="603">
        <v>0</v>
      </c>
      <c r="XE68" s="603">
        <v>0</v>
      </c>
      <c r="XF68" s="603">
        <v>0</v>
      </c>
      <c r="XG68" s="603">
        <v>0</v>
      </c>
      <c r="XH68" s="603">
        <v>0</v>
      </c>
      <c r="XI68" s="603">
        <v>0</v>
      </c>
      <c r="XJ68" s="603">
        <v>140034</v>
      </c>
      <c r="XK68" s="603">
        <v>0</v>
      </c>
      <c r="XL68" s="603">
        <v>0</v>
      </c>
      <c r="XM68" s="603">
        <v>0</v>
      </c>
      <c r="XN68" s="603">
        <v>0</v>
      </c>
      <c r="XO68" s="603">
        <v>0</v>
      </c>
      <c r="XP68" s="603">
        <v>0</v>
      </c>
      <c r="XQ68" s="603">
        <v>0</v>
      </c>
      <c r="XR68" s="603">
        <v>0</v>
      </c>
      <c r="XS68" s="603">
        <v>0</v>
      </c>
      <c r="XT68" s="603">
        <v>0</v>
      </c>
      <c r="XU68" s="603">
        <v>0</v>
      </c>
      <c r="XV68" s="603">
        <v>0</v>
      </c>
      <c r="XW68" s="603">
        <v>0</v>
      </c>
      <c r="XX68" s="603">
        <v>0</v>
      </c>
      <c r="XY68" s="603">
        <v>0</v>
      </c>
      <c r="XZ68" s="603">
        <v>0</v>
      </c>
      <c r="YA68" s="603">
        <v>0</v>
      </c>
      <c r="YB68" s="603">
        <v>0</v>
      </c>
      <c r="YC68" s="603">
        <v>0</v>
      </c>
      <c r="YD68" s="603">
        <v>0</v>
      </c>
      <c r="YE68" s="603">
        <v>0</v>
      </c>
      <c r="YF68" s="603">
        <v>0</v>
      </c>
      <c r="YG68" s="603">
        <v>2286375.7999999998</v>
      </c>
      <c r="YH68" s="603">
        <v>0</v>
      </c>
      <c r="YI68" s="603">
        <v>0</v>
      </c>
      <c r="YJ68" s="603">
        <v>0</v>
      </c>
      <c r="YK68" s="603">
        <v>1166411.26</v>
      </c>
      <c r="YL68" s="603">
        <v>0</v>
      </c>
      <c r="YM68" s="603">
        <v>0</v>
      </c>
      <c r="YN68" s="603">
        <v>0</v>
      </c>
      <c r="YO68" s="603">
        <v>0</v>
      </c>
      <c r="YP68" s="603">
        <v>0</v>
      </c>
      <c r="YQ68" s="603">
        <v>0</v>
      </c>
      <c r="YR68" s="603">
        <v>0</v>
      </c>
      <c r="YS68" s="603">
        <v>0</v>
      </c>
      <c r="YT68" s="603">
        <v>0</v>
      </c>
      <c r="YU68" s="603">
        <v>0</v>
      </c>
      <c r="YV68" s="603">
        <v>0</v>
      </c>
      <c r="YW68" s="603">
        <v>0</v>
      </c>
      <c r="YX68" s="603">
        <v>4103257.68</v>
      </c>
      <c r="YY68" s="603">
        <v>0</v>
      </c>
      <c r="YZ68" s="603">
        <v>0</v>
      </c>
      <c r="ZA68" s="603">
        <v>0</v>
      </c>
      <c r="ZB68" s="603">
        <v>0</v>
      </c>
      <c r="ZC68" s="603">
        <v>0</v>
      </c>
      <c r="ZD68" s="603">
        <v>0</v>
      </c>
      <c r="ZE68" s="603">
        <v>0</v>
      </c>
      <c r="ZF68" s="603">
        <v>0</v>
      </c>
      <c r="ZG68" s="603">
        <v>0</v>
      </c>
      <c r="ZH68" s="603">
        <v>0</v>
      </c>
      <c r="ZI68" s="603">
        <v>0</v>
      </c>
      <c r="ZJ68" s="603">
        <v>0</v>
      </c>
      <c r="ZK68" s="603">
        <v>0</v>
      </c>
      <c r="ZL68" s="603">
        <v>0</v>
      </c>
      <c r="ZM68" s="603">
        <v>0</v>
      </c>
      <c r="ZN68" s="603">
        <v>0</v>
      </c>
      <c r="ZO68" s="603">
        <v>0</v>
      </c>
      <c r="ZP68" s="603">
        <v>0</v>
      </c>
      <c r="ZQ68" s="603">
        <v>0</v>
      </c>
      <c r="ZR68" s="603">
        <v>0</v>
      </c>
      <c r="ZS68" s="603">
        <v>0</v>
      </c>
      <c r="ZT68" s="603">
        <v>0</v>
      </c>
      <c r="ZU68" s="603">
        <v>0</v>
      </c>
      <c r="ZV68" s="603">
        <v>0</v>
      </c>
      <c r="ZW68" s="603">
        <v>0</v>
      </c>
      <c r="ZX68" s="603">
        <v>0</v>
      </c>
      <c r="ZY68" s="603">
        <v>0</v>
      </c>
      <c r="ZZ68" s="603">
        <v>0</v>
      </c>
      <c r="AAA68" s="603">
        <v>0</v>
      </c>
      <c r="AAB68" s="603">
        <v>0</v>
      </c>
      <c r="AAC68" s="603">
        <v>0</v>
      </c>
      <c r="AAD68" s="603">
        <v>0</v>
      </c>
      <c r="AAE68" s="603">
        <v>0</v>
      </c>
      <c r="AAF68" s="603">
        <v>0</v>
      </c>
      <c r="AAG68" s="603">
        <v>0</v>
      </c>
      <c r="AAH68" s="603">
        <v>0</v>
      </c>
      <c r="AAI68" s="603">
        <v>0</v>
      </c>
      <c r="AAJ68" s="603">
        <v>0</v>
      </c>
      <c r="AAK68" s="603">
        <v>0</v>
      </c>
      <c r="AAL68" s="603">
        <v>0</v>
      </c>
      <c r="AAM68" s="603">
        <v>0</v>
      </c>
      <c r="AAN68" s="603">
        <v>0</v>
      </c>
      <c r="AAO68" s="603">
        <v>0</v>
      </c>
      <c r="AAP68" s="603">
        <v>0</v>
      </c>
      <c r="AAQ68" s="603">
        <v>63840</v>
      </c>
      <c r="AAR68" s="603">
        <v>0</v>
      </c>
      <c r="AAS68" s="603">
        <v>0</v>
      </c>
      <c r="AAT68" s="603">
        <v>0</v>
      </c>
      <c r="AAU68" s="603">
        <v>0</v>
      </c>
      <c r="AAV68" s="603">
        <v>0</v>
      </c>
      <c r="AAW68" s="603">
        <v>0</v>
      </c>
      <c r="AAX68" s="603">
        <v>0</v>
      </c>
      <c r="AAY68" s="603">
        <v>0</v>
      </c>
      <c r="AAZ68" s="603">
        <v>0</v>
      </c>
      <c r="ABA68" s="603">
        <v>0</v>
      </c>
      <c r="ABB68" s="603">
        <v>0</v>
      </c>
      <c r="ABC68" s="603">
        <v>0</v>
      </c>
      <c r="ABD68" s="603">
        <v>0</v>
      </c>
      <c r="ABE68" s="603">
        <v>0</v>
      </c>
      <c r="ABF68" s="603">
        <v>0</v>
      </c>
      <c r="ABG68" s="603">
        <v>0</v>
      </c>
      <c r="ABH68" s="603">
        <v>0</v>
      </c>
      <c r="ABI68" s="603">
        <v>0</v>
      </c>
      <c r="ABJ68" s="603">
        <v>0</v>
      </c>
      <c r="ABK68" s="603">
        <v>6651461</v>
      </c>
      <c r="ABL68" s="603">
        <v>0</v>
      </c>
      <c r="ABM68" s="603">
        <v>0</v>
      </c>
      <c r="ABN68" s="603">
        <v>0</v>
      </c>
      <c r="ABO68" s="603">
        <v>0</v>
      </c>
      <c r="ABP68" s="603">
        <v>0</v>
      </c>
      <c r="ABQ68" s="603">
        <v>7291733.6200000001</v>
      </c>
      <c r="ABR68" s="603">
        <v>0</v>
      </c>
      <c r="ABS68" s="603">
        <v>0</v>
      </c>
      <c r="ABT68" s="603">
        <v>0</v>
      </c>
      <c r="ABU68" s="603">
        <v>0</v>
      </c>
      <c r="ABV68" s="603">
        <v>0</v>
      </c>
      <c r="ABW68" s="603">
        <v>0</v>
      </c>
      <c r="ABX68" s="603">
        <v>0</v>
      </c>
      <c r="ABY68" s="603">
        <v>0</v>
      </c>
      <c r="ABZ68" s="603">
        <v>17620506.93</v>
      </c>
      <c r="ACA68" s="603">
        <v>0</v>
      </c>
      <c r="ACB68" s="603">
        <v>0</v>
      </c>
      <c r="ACC68" s="603">
        <v>0</v>
      </c>
      <c r="ACD68" s="603">
        <v>0</v>
      </c>
      <c r="ACE68" s="603">
        <v>0</v>
      </c>
      <c r="ACF68" s="603">
        <v>0</v>
      </c>
      <c r="ACG68" s="603">
        <v>0</v>
      </c>
      <c r="ACH68" s="603">
        <v>0</v>
      </c>
      <c r="ACI68" s="603">
        <v>0</v>
      </c>
      <c r="ACJ68" s="603">
        <v>0</v>
      </c>
      <c r="ACK68" s="603">
        <v>47237919.509999998</v>
      </c>
      <c r="ACL68" s="603">
        <v>0</v>
      </c>
      <c r="ACM68" s="603">
        <v>0</v>
      </c>
      <c r="ACN68" s="603">
        <v>0</v>
      </c>
      <c r="ACO68" s="603">
        <v>0</v>
      </c>
      <c r="ACP68" s="603">
        <v>0</v>
      </c>
      <c r="ACQ68" s="603">
        <v>0</v>
      </c>
      <c r="ACR68" s="603">
        <v>0</v>
      </c>
      <c r="ACS68" s="603">
        <v>0</v>
      </c>
      <c r="ACT68" s="603">
        <v>0</v>
      </c>
      <c r="ACU68" s="603">
        <v>0</v>
      </c>
      <c r="ACV68" s="603">
        <v>0</v>
      </c>
      <c r="ACW68" s="603">
        <v>0</v>
      </c>
      <c r="ACX68" s="603">
        <v>0</v>
      </c>
      <c r="ACY68" s="603">
        <v>0</v>
      </c>
      <c r="ACZ68" s="603">
        <v>0</v>
      </c>
      <c r="ADA68" s="603">
        <v>0</v>
      </c>
      <c r="ADB68" s="603">
        <v>0</v>
      </c>
      <c r="ADC68" s="603">
        <v>0</v>
      </c>
      <c r="ADD68" s="603">
        <v>0</v>
      </c>
      <c r="ADE68" s="603">
        <v>0</v>
      </c>
      <c r="ADF68" s="603">
        <v>0</v>
      </c>
      <c r="ADG68" s="603">
        <v>0</v>
      </c>
      <c r="ADH68" s="603">
        <v>0</v>
      </c>
      <c r="ADI68" s="603">
        <v>0</v>
      </c>
      <c r="ADJ68" s="603">
        <v>0</v>
      </c>
      <c r="ADK68" s="603">
        <v>0</v>
      </c>
      <c r="ADL68" s="603">
        <v>0</v>
      </c>
      <c r="ADM68" s="603">
        <v>0</v>
      </c>
      <c r="ADN68" s="603">
        <v>0</v>
      </c>
      <c r="ADO68" s="603">
        <v>0</v>
      </c>
      <c r="ADP68" s="603">
        <v>0</v>
      </c>
      <c r="ADQ68" s="603">
        <v>0</v>
      </c>
      <c r="ADR68" s="603">
        <v>0</v>
      </c>
      <c r="ADS68" s="603">
        <v>0</v>
      </c>
      <c r="ADT68" s="603">
        <v>0</v>
      </c>
      <c r="ADU68" s="603">
        <v>0</v>
      </c>
      <c r="ADV68" s="603">
        <v>0</v>
      </c>
      <c r="ADW68" s="603">
        <v>0</v>
      </c>
      <c r="ADX68" s="603">
        <v>0</v>
      </c>
      <c r="ADY68" s="603">
        <v>0</v>
      </c>
      <c r="ADZ68" s="603">
        <v>0</v>
      </c>
      <c r="AEA68" s="603">
        <v>0</v>
      </c>
      <c r="AEB68" s="603">
        <v>0</v>
      </c>
      <c r="AEC68" s="603">
        <v>0</v>
      </c>
      <c r="AED68" s="603">
        <v>0</v>
      </c>
      <c r="AEE68" s="603">
        <v>0</v>
      </c>
      <c r="AEF68" s="603">
        <v>0</v>
      </c>
      <c r="AEG68" s="603">
        <v>0</v>
      </c>
      <c r="AEH68" s="603">
        <v>0</v>
      </c>
      <c r="AEI68" s="603">
        <v>0</v>
      </c>
      <c r="AEJ68" s="603">
        <v>0</v>
      </c>
      <c r="AEK68" s="603">
        <v>0</v>
      </c>
      <c r="AEL68" s="603">
        <v>0</v>
      </c>
      <c r="AEM68" s="603">
        <v>0</v>
      </c>
      <c r="AEN68" s="603">
        <v>0</v>
      </c>
      <c r="AEO68" s="603">
        <v>0</v>
      </c>
      <c r="AEP68" s="603">
        <v>0</v>
      </c>
      <c r="AEQ68" s="603">
        <v>0</v>
      </c>
      <c r="AER68" s="603">
        <v>0</v>
      </c>
      <c r="AES68" s="603">
        <v>0</v>
      </c>
      <c r="AET68" s="603">
        <v>0</v>
      </c>
      <c r="AEU68" s="603">
        <v>7807696.2000000002</v>
      </c>
      <c r="AEV68" s="603">
        <v>0</v>
      </c>
      <c r="AEW68" s="603">
        <v>0</v>
      </c>
      <c r="AEX68" s="603">
        <v>0</v>
      </c>
      <c r="AEY68" s="603">
        <v>0</v>
      </c>
      <c r="AEZ68" s="603">
        <v>0</v>
      </c>
      <c r="AFA68" s="603">
        <v>0</v>
      </c>
      <c r="AFB68" s="603">
        <v>0</v>
      </c>
      <c r="AFC68" s="603">
        <v>0</v>
      </c>
      <c r="AFD68" s="603">
        <v>0</v>
      </c>
      <c r="AFE68" s="603">
        <v>0</v>
      </c>
      <c r="AFF68" s="603">
        <v>0</v>
      </c>
      <c r="AFG68" s="603">
        <v>0</v>
      </c>
      <c r="AFH68" s="603">
        <v>0</v>
      </c>
      <c r="AFI68" s="603">
        <v>0</v>
      </c>
      <c r="AFJ68" s="603">
        <v>0</v>
      </c>
      <c r="AFK68" s="603">
        <v>0</v>
      </c>
      <c r="AFL68" s="603">
        <v>0</v>
      </c>
      <c r="AFM68" s="603">
        <v>0</v>
      </c>
      <c r="AFN68" s="603">
        <v>0</v>
      </c>
      <c r="AFO68" s="603">
        <v>0</v>
      </c>
      <c r="AFP68" s="603">
        <v>0</v>
      </c>
      <c r="AFQ68" s="603">
        <v>0</v>
      </c>
      <c r="AFR68" s="603">
        <v>0</v>
      </c>
      <c r="AFS68" s="603">
        <v>0</v>
      </c>
      <c r="AFT68" s="603">
        <v>0</v>
      </c>
      <c r="AFU68" s="603">
        <v>0</v>
      </c>
      <c r="AFV68" s="603">
        <v>0</v>
      </c>
      <c r="AFW68" s="603">
        <v>0</v>
      </c>
      <c r="AFX68" s="603">
        <v>0</v>
      </c>
      <c r="AFY68" s="603">
        <v>0</v>
      </c>
      <c r="AFZ68" s="603">
        <v>0</v>
      </c>
      <c r="AGA68" s="603">
        <v>0</v>
      </c>
      <c r="AGB68" s="603">
        <v>0</v>
      </c>
      <c r="AGC68" s="603">
        <v>0</v>
      </c>
      <c r="AGD68" s="603">
        <v>0</v>
      </c>
      <c r="AGE68" s="603">
        <v>0</v>
      </c>
      <c r="AGF68" s="603">
        <v>0</v>
      </c>
      <c r="AGG68" s="603">
        <v>0</v>
      </c>
      <c r="AGH68" s="603">
        <v>0</v>
      </c>
      <c r="AGI68" s="603">
        <v>0</v>
      </c>
      <c r="AGJ68" s="603">
        <v>0</v>
      </c>
      <c r="AGK68" s="603">
        <v>0</v>
      </c>
      <c r="AGL68" s="603">
        <v>0</v>
      </c>
      <c r="AGM68" s="603">
        <v>0</v>
      </c>
      <c r="AGN68" s="603">
        <v>0</v>
      </c>
      <c r="AGO68" s="603">
        <v>7123429.2000000002</v>
      </c>
      <c r="AGP68" s="603">
        <v>0</v>
      </c>
      <c r="AGQ68" s="603">
        <v>0</v>
      </c>
      <c r="AGR68" s="603">
        <v>0</v>
      </c>
      <c r="AGS68" s="603">
        <v>0</v>
      </c>
      <c r="AGT68" s="603">
        <v>0</v>
      </c>
      <c r="AGU68" s="603">
        <v>0</v>
      </c>
      <c r="AGV68" s="603">
        <v>0</v>
      </c>
      <c r="AGW68" s="603">
        <v>11116269.85</v>
      </c>
      <c r="AGX68" s="603">
        <v>7294675.9000000004</v>
      </c>
      <c r="AGY68" s="603">
        <v>0</v>
      </c>
      <c r="AGZ68" s="603">
        <v>0</v>
      </c>
      <c r="AHA68" s="603">
        <v>0</v>
      </c>
      <c r="AHB68" s="603">
        <v>0</v>
      </c>
      <c r="AHC68" s="603">
        <v>0</v>
      </c>
      <c r="AHD68" s="603">
        <v>0</v>
      </c>
      <c r="AHE68" s="603">
        <v>0</v>
      </c>
      <c r="AHF68" s="603">
        <v>0</v>
      </c>
      <c r="AHG68" s="603">
        <v>0</v>
      </c>
      <c r="AHH68" s="603">
        <v>0</v>
      </c>
      <c r="AHI68" s="603">
        <v>0</v>
      </c>
      <c r="AHJ68" s="603">
        <v>0</v>
      </c>
      <c r="AHK68" s="603">
        <v>0</v>
      </c>
      <c r="AHL68" s="603">
        <v>0</v>
      </c>
      <c r="AHM68" s="603">
        <v>0</v>
      </c>
      <c r="AHN68" s="603">
        <v>943352</v>
      </c>
      <c r="AHO68" s="603">
        <v>0</v>
      </c>
      <c r="AHP68" s="603">
        <v>0</v>
      </c>
      <c r="AHQ68" s="603">
        <v>0</v>
      </c>
      <c r="AHR68" s="603">
        <v>0</v>
      </c>
      <c r="AHS68" s="603">
        <v>0</v>
      </c>
      <c r="AHT68" s="603">
        <v>0</v>
      </c>
      <c r="AHU68" s="603">
        <v>0</v>
      </c>
      <c r="AHV68" s="603">
        <v>0</v>
      </c>
      <c r="AHW68" s="603">
        <f t="shared" si="97"/>
        <v>435673073.21000004</v>
      </c>
      <c r="AHY68" s="648" t="s">
        <v>6248</v>
      </c>
      <c r="AHZ68" s="648" t="s">
        <v>6039</v>
      </c>
      <c r="AIA68" s="648" t="s">
        <v>6040</v>
      </c>
    </row>
    <row r="69" spans="1:911" ht="24.6" x14ac:dyDescent="0.7">
      <c r="A69" s="260" t="str">
        <f t="shared" si="96"/>
        <v>ภาระ</v>
      </c>
      <c r="B69" s="260" t="s">
        <v>6399</v>
      </c>
      <c r="C69" s="260" t="s">
        <v>6400</v>
      </c>
      <c r="D69" s="603">
        <v>0</v>
      </c>
      <c r="E69" s="603">
        <v>0</v>
      </c>
      <c r="F69" s="603">
        <v>0</v>
      </c>
      <c r="G69" s="603">
        <v>0</v>
      </c>
      <c r="H69" s="603">
        <v>0</v>
      </c>
      <c r="I69" s="603">
        <v>0</v>
      </c>
      <c r="J69" s="603">
        <v>0</v>
      </c>
      <c r="K69" s="603">
        <v>0</v>
      </c>
      <c r="L69" s="603">
        <v>0</v>
      </c>
      <c r="M69" s="603">
        <v>0</v>
      </c>
      <c r="N69" s="603">
        <v>0</v>
      </c>
      <c r="O69" s="603">
        <v>0</v>
      </c>
      <c r="P69" s="603">
        <v>0</v>
      </c>
      <c r="Q69" s="603">
        <v>0</v>
      </c>
      <c r="R69" s="603">
        <v>0</v>
      </c>
      <c r="S69" s="603">
        <v>0</v>
      </c>
      <c r="T69" s="603">
        <v>0</v>
      </c>
      <c r="U69" s="603">
        <v>0</v>
      </c>
      <c r="V69" s="603">
        <v>0</v>
      </c>
      <c r="W69" s="603">
        <v>0</v>
      </c>
      <c r="X69" s="603">
        <v>0</v>
      </c>
      <c r="Y69" s="603">
        <v>0</v>
      </c>
      <c r="Z69" s="603">
        <v>0</v>
      </c>
      <c r="AA69" s="603">
        <v>0</v>
      </c>
      <c r="AB69" s="603">
        <v>0</v>
      </c>
      <c r="AC69" s="603">
        <v>0</v>
      </c>
      <c r="AD69" s="603">
        <v>0</v>
      </c>
      <c r="AE69" s="603">
        <v>0</v>
      </c>
      <c r="AF69" s="603">
        <v>0</v>
      </c>
      <c r="AG69" s="603">
        <v>0</v>
      </c>
      <c r="AH69" s="603">
        <v>0</v>
      </c>
      <c r="AI69" s="603">
        <v>0</v>
      </c>
      <c r="AJ69" s="603">
        <v>0</v>
      </c>
      <c r="AK69" s="603">
        <v>0</v>
      </c>
      <c r="AL69" s="603">
        <v>0</v>
      </c>
      <c r="AM69" s="603">
        <v>0</v>
      </c>
      <c r="AN69" s="603">
        <v>0</v>
      </c>
      <c r="AO69" s="603">
        <v>0</v>
      </c>
      <c r="AP69" s="603">
        <v>0</v>
      </c>
      <c r="AQ69" s="603">
        <v>0</v>
      </c>
      <c r="AR69" s="603">
        <v>0</v>
      </c>
      <c r="AS69" s="603">
        <v>0</v>
      </c>
      <c r="AT69" s="603">
        <v>0</v>
      </c>
      <c r="AU69" s="603">
        <v>0</v>
      </c>
      <c r="AV69" s="603">
        <v>0</v>
      </c>
      <c r="AW69" s="603">
        <v>0</v>
      </c>
      <c r="AX69" s="603">
        <v>0</v>
      </c>
      <c r="AY69" s="603">
        <v>0</v>
      </c>
      <c r="AZ69" s="603">
        <v>0</v>
      </c>
      <c r="BA69" s="603">
        <v>0</v>
      </c>
      <c r="BB69" s="603">
        <v>0</v>
      </c>
      <c r="BC69" s="603">
        <v>0</v>
      </c>
      <c r="BD69" s="603">
        <v>0</v>
      </c>
      <c r="BE69" s="603">
        <v>0</v>
      </c>
      <c r="BF69" s="603">
        <v>0</v>
      </c>
      <c r="BG69" s="603">
        <v>0</v>
      </c>
      <c r="BH69" s="603">
        <v>0</v>
      </c>
      <c r="BI69" s="603">
        <v>0</v>
      </c>
      <c r="BJ69" s="603">
        <v>0</v>
      </c>
      <c r="BK69" s="603">
        <v>0</v>
      </c>
      <c r="BL69" s="603">
        <v>0</v>
      </c>
      <c r="BM69" s="603">
        <v>0</v>
      </c>
      <c r="BN69" s="603">
        <v>0</v>
      </c>
      <c r="BO69" s="603">
        <v>0</v>
      </c>
      <c r="BP69" s="603">
        <v>0</v>
      </c>
      <c r="BQ69" s="603">
        <v>0</v>
      </c>
      <c r="BR69" s="603">
        <v>0</v>
      </c>
      <c r="BS69" s="603">
        <v>0</v>
      </c>
      <c r="BT69" s="603">
        <v>0</v>
      </c>
      <c r="BU69" s="603">
        <v>0</v>
      </c>
      <c r="BV69" s="603">
        <v>0</v>
      </c>
      <c r="BW69" s="603">
        <v>0</v>
      </c>
      <c r="BX69" s="603">
        <v>0</v>
      </c>
      <c r="BY69" s="603">
        <v>0</v>
      </c>
      <c r="BZ69" s="603">
        <v>0</v>
      </c>
      <c r="CA69" s="603">
        <v>0</v>
      </c>
      <c r="CB69" s="603">
        <v>0</v>
      </c>
      <c r="CC69" s="603">
        <v>0</v>
      </c>
      <c r="CD69" s="603">
        <v>0</v>
      </c>
      <c r="CE69" s="603">
        <v>0</v>
      </c>
      <c r="CF69" s="603">
        <v>0</v>
      </c>
      <c r="CG69" s="603">
        <v>0</v>
      </c>
      <c r="CH69" s="603">
        <v>0</v>
      </c>
      <c r="CI69" s="603">
        <v>0</v>
      </c>
      <c r="CJ69" s="603">
        <v>0</v>
      </c>
      <c r="CK69" s="603">
        <v>0</v>
      </c>
      <c r="CL69" s="603">
        <v>0</v>
      </c>
      <c r="CM69" s="603">
        <v>0</v>
      </c>
      <c r="CN69" s="603">
        <v>0</v>
      </c>
      <c r="CO69" s="603">
        <v>0</v>
      </c>
      <c r="CP69" s="603">
        <v>0</v>
      </c>
      <c r="CQ69" s="603">
        <v>0</v>
      </c>
      <c r="CR69" s="603">
        <v>0</v>
      </c>
      <c r="CS69" s="603">
        <v>0</v>
      </c>
      <c r="CT69" s="603">
        <v>0</v>
      </c>
      <c r="CU69" s="603">
        <v>0</v>
      </c>
      <c r="CV69" s="603">
        <v>0</v>
      </c>
      <c r="CW69" s="603">
        <v>0</v>
      </c>
      <c r="CX69" s="603">
        <v>0</v>
      </c>
      <c r="CY69" s="603">
        <v>0</v>
      </c>
      <c r="CZ69" s="603">
        <v>0</v>
      </c>
      <c r="DA69" s="603">
        <v>0</v>
      </c>
      <c r="DB69" s="603">
        <v>0</v>
      </c>
      <c r="DC69" s="603">
        <v>0</v>
      </c>
      <c r="DD69" s="603">
        <v>0</v>
      </c>
      <c r="DE69" s="603">
        <v>0</v>
      </c>
      <c r="DF69" s="603">
        <v>0</v>
      </c>
      <c r="DG69" s="603">
        <v>0</v>
      </c>
      <c r="DH69" s="603">
        <v>0</v>
      </c>
      <c r="DI69" s="603">
        <v>0</v>
      </c>
      <c r="DJ69" s="603">
        <v>0</v>
      </c>
      <c r="DK69" s="603">
        <v>0</v>
      </c>
      <c r="DL69" s="603">
        <v>0</v>
      </c>
      <c r="DM69" s="603">
        <v>0</v>
      </c>
      <c r="DN69" s="603">
        <v>0</v>
      </c>
      <c r="DO69" s="603">
        <v>0</v>
      </c>
      <c r="DP69" s="603">
        <v>0</v>
      </c>
      <c r="DQ69" s="603">
        <v>0</v>
      </c>
      <c r="DR69" s="603">
        <v>0</v>
      </c>
      <c r="DS69" s="603">
        <v>0</v>
      </c>
      <c r="DT69" s="603">
        <v>0</v>
      </c>
      <c r="DU69" s="603">
        <v>0</v>
      </c>
      <c r="DV69" s="603">
        <v>0</v>
      </c>
      <c r="DW69" s="603">
        <v>0</v>
      </c>
      <c r="DX69" s="603">
        <v>0</v>
      </c>
      <c r="DY69" s="603">
        <v>0</v>
      </c>
      <c r="DZ69" s="603">
        <v>0</v>
      </c>
      <c r="EA69" s="603">
        <v>0</v>
      </c>
      <c r="EB69" s="603">
        <v>0</v>
      </c>
      <c r="EC69" s="603">
        <v>0</v>
      </c>
      <c r="ED69" s="603">
        <v>0</v>
      </c>
      <c r="EE69" s="603">
        <v>0</v>
      </c>
      <c r="EF69" s="603">
        <v>0</v>
      </c>
      <c r="EG69" s="603">
        <v>0</v>
      </c>
      <c r="EH69" s="603">
        <v>0</v>
      </c>
      <c r="EI69" s="603">
        <v>0</v>
      </c>
      <c r="EJ69" s="603">
        <v>0</v>
      </c>
      <c r="EK69" s="603">
        <v>0</v>
      </c>
      <c r="EL69" s="603">
        <v>0</v>
      </c>
      <c r="EM69" s="603">
        <v>0</v>
      </c>
      <c r="EN69" s="603">
        <v>0</v>
      </c>
      <c r="EO69" s="603">
        <v>0</v>
      </c>
      <c r="EP69" s="603">
        <v>0</v>
      </c>
      <c r="EQ69" s="603">
        <v>0</v>
      </c>
      <c r="ER69" s="603">
        <v>0</v>
      </c>
      <c r="ES69" s="603">
        <v>0</v>
      </c>
      <c r="ET69" s="603">
        <v>0</v>
      </c>
      <c r="EU69" s="603">
        <v>0</v>
      </c>
      <c r="EV69" s="603">
        <v>0</v>
      </c>
      <c r="EW69" s="603">
        <v>0</v>
      </c>
      <c r="EX69" s="603">
        <v>0</v>
      </c>
      <c r="EY69" s="603">
        <v>0</v>
      </c>
      <c r="EZ69" s="603">
        <v>0</v>
      </c>
      <c r="FA69" s="603">
        <v>0</v>
      </c>
      <c r="FB69" s="603">
        <v>0</v>
      </c>
      <c r="FC69" s="603">
        <v>0</v>
      </c>
      <c r="FD69" s="603">
        <v>0</v>
      </c>
      <c r="FE69" s="603">
        <v>0</v>
      </c>
      <c r="FF69" s="603">
        <v>0</v>
      </c>
      <c r="FG69" s="603">
        <v>0</v>
      </c>
      <c r="FH69" s="603">
        <v>0</v>
      </c>
      <c r="FI69" s="603">
        <v>0</v>
      </c>
      <c r="FJ69" s="603">
        <v>20000</v>
      </c>
      <c r="FK69" s="603">
        <v>0</v>
      </c>
      <c r="FL69" s="603">
        <v>0</v>
      </c>
      <c r="FM69" s="603">
        <v>0</v>
      </c>
      <c r="FN69" s="603">
        <v>0</v>
      </c>
      <c r="FO69" s="603">
        <v>0</v>
      </c>
      <c r="FP69" s="603">
        <v>0</v>
      </c>
      <c r="FQ69" s="603">
        <v>0</v>
      </c>
      <c r="FR69" s="603">
        <v>0</v>
      </c>
      <c r="FS69" s="603">
        <v>0</v>
      </c>
      <c r="FT69" s="603">
        <v>0</v>
      </c>
      <c r="FU69" s="603">
        <v>0</v>
      </c>
      <c r="FV69" s="603">
        <v>0</v>
      </c>
      <c r="FW69" s="603">
        <v>0</v>
      </c>
      <c r="FX69" s="603">
        <v>0</v>
      </c>
      <c r="FY69" s="603">
        <v>0</v>
      </c>
      <c r="FZ69" s="603">
        <v>0</v>
      </c>
      <c r="GA69" s="603">
        <v>0</v>
      </c>
      <c r="GB69" s="603">
        <v>0</v>
      </c>
      <c r="GC69" s="603">
        <v>0</v>
      </c>
      <c r="GD69" s="603">
        <v>0</v>
      </c>
      <c r="GE69" s="603">
        <v>0</v>
      </c>
      <c r="GF69" s="603">
        <v>0</v>
      </c>
      <c r="GG69" s="603">
        <v>0</v>
      </c>
      <c r="GH69" s="603">
        <v>0</v>
      </c>
      <c r="GI69" s="603">
        <v>0</v>
      </c>
      <c r="GJ69" s="603">
        <v>0</v>
      </c>
      <c r="GK69" s="603">
        <v>0</v>
      </c>
      <c r="GL69" s="603">
        <v>0</v>
      </c>
      <c r="GM69" s="603">
        <v>0</v>
      </c>
      <c r="GN69" s="603">
        <v>0</v>
      </c>
      <c r="GO69" s="603">
        <v>0</v>
      </c>
      <c r="GP69" s="603">
        <v>0</v>
      </c>
      <c r="GQ69" s="603">
        <v>0</v>
      </c>
      <c r="GR69" s="603">
        <v>0</v>
      </c>
      <c r="GS69" s="603">
        <v>0</v>
      </c>
      <c r="GT69" s="603">
        <v>0</v>
      </c>
      <c r="GU69" s="603">
        <v>0</v>
      </c>
      <c r="GV69" s="603">
        <v>0</v>
      </c>
      <c r="GW69" s="603">
        <v>0</v>
      </c>
      <c r="GX69" s="603">
        <v>0</v>
      </c>
      <c r="GY69" s="603">
        <v>0</v>
      </c>
      <c r="GZ69" s="603">
        <v>0</v>
      </c>
      <c r="HA69" s="603">
        <v>0</v>
      </c>
      <c r="HB69" s="603">
        <v>0</v>
      </c>
      <c r="HC69" s="603">
        <v>0</v>
      </c>
      <c r="HD69" s="603">
        <v>0</v>
      </c>
      <c r="HE69" s="603">
        <v>0</v>
      </c>
      <c r="HF69" s="603">
        <v>0</v>
      </c>
      <c r="HG69" s="603">
        <v>0</v>
      </c>
      <c r="HH69" s="603">
        <v>0</v>
      </c>
      <c r="HI69" s="603">
        <v>0</v>
      </c>
      <c r="HJ69" s="603">
        <v>0</v>
      </c>
      <c r="HK69" s="603">
        <v>0</v>
      </c>
      <c r="HL69" s="603">
        <v>0</v>
      </c>
      <c r="HM69" s="603">
        <v>0</v>
      </c>
      <c r="HN69" s="603">
        <v>0</v>
      </c>
      <c r="HO69" s="603">
        <v>0</v>
      </c>
      <c r="HP69" s="603">
        <v>0</v>
      </c>
      <c r="HQ69" s="603">
        <v>0</v>
      </c>
      <c r="HR69" s="603">
        <v>0</v>
      </c>
      <c r="HS69" s="603">
        <v>0</v>
      </c>
      <c r="HT69" s="603">
        <v>0</v>
      </c>
      <c r="HU69" s="603">
        <v>0</v>
      </c>
      <c r="HV69" s="603">
        <v>0</v>
      </c>
      <c r="HW69" s="603">
        <v>0</v>
      </c>
      <c r="HX69" s="603">
        <v>0</v>
      </c>
      <c r="HY69" s="603">
        <v>0</v>
      </c>
      <c r="HZ69" s="603">
        <v>0</v>
      </c>
      <c r="IA69" s="603">
        <v>0</v>
      </c>
      <c r="IB69" s="603">
        <v>0</v>
      </c>
      <c r="IC69" s="603">
        <v>0</v>
      </c>
      <c r="ID69" s="603">
        <v>0</v>
      </c>
      <c r="IE69" s="603">
        <v>0</v>
      </c>
      <c r="IF69" s="603">
        <v>0</v>
      </c>
      <c r="IG69" s="603">
        <v>0</v>
      </c>
      <c r="IH69" s="603">
        <v>0</v>
      </c>
      <c r="II69" s="603">
        <v>0</v>
      </c>
      <c r="IJ69" s="603">
        <v>0</v>
      </c>
      <c r="IK69" s="603">
        <v>0</v>
      </c>
      <c r="IL69" s="603">
        <v>0</v>
      </c>
      <c r="IM69" s="603">
        <v>0</v>
      </c>
      <c r="IN69" s="603">
        <v>0</v>
      </c>
      <c r="IO69" s="603">
        <v>0</v>
      </c>
      <c r="IP69" s="603">
        <v>0</v>
      </c>
      <c r="IQ69" s="603">
        <v>0</v>
      </c>
      <c r="IR69" s="603">
        <v>0</v>
      </c>
      <c r="IS69" s="603">
        <v>0</v>
      </c>
      <c r="IT69" s="603">
        <v>0</v>
      </c>
      <c r="IU69" s="603">
        <v>0</v>
      </c>
      <c r="IV69" s="603">
        <v>0</v>
      </c>
      <c r="IW69" s="603">
        <v>0</v>
      </c>
      <c r="IX69" s="603">
        <v>0</v>
      </c>
      <c r="IY69" s="603">
        <v>0</v>
      </c>
      <c r="IZ69" s="603">
        <v>0</v>
      </c>
      <c r="JA69" s="603">
        <v>0</v>
      </c>
      <c r="JB69" s="603">
        <v>0</v>
      </c>
      <c r="JC69" s="603">
        <v>0</v>
      </c>
      <c r="JD69" s="603">
        <v>0</v>
      </c>
      <c r="JE69" s="603">
        <v>0</v>
      </c>
      <c r="JF69" s="603">
        <v>0</v>
      </c>
      <c r="JG69" s="603">
        <v>0</v>
      </c>
      <c r="JH69" s="603">
        <v>0</v>
      </c>
      <c r="JI69" s="603">
        <v>0</v>
      </c>
      <c r="JJ69" s="603">
        <v>0</v>
      </c>
      <c r="JK69" s="603">
        <v>0</v>
      </c>
      <c r="JL69" s="603">
        <v>0</v>
      </c>
      <c r="JM69" s="603">
        <v>0</v>
      </c>
      <c r="JN69" s="603">
        <v>0</v>
      </c>
      <c r="JO69" s="603">
        <v>0</v>
      </c>
      <c r="JP69" s="603">
        <v>0</v>
      </c>
      <c r="JQ69" s="603">
        <v>0</v>
      </c>
      <c r="JR69" s="603">
        <v>0</v>
      </c>
      <c r="JS69" s="603">
        <v>0</v>
      </c>
      <c r="JT69" s="603">
        <v>0</v>
      </c>
      <c r="JU69" s="603">
        <v>0</v>
      </c>
      <c r="JV69" s="603">
        <v>0</v>
      </c>
      <c r="JW69" s="603">
        <v>0</v>
      </c>
      <c r="JX69" s="603">
        <v>0</v>
      </c>
      <c r="JY69" s="603">
        <v>0</v>
      </c>
      <c r="JZ69" s="603">
        <v>0</v>
      </c>
      <c r="KA69" s="603">
        <v>0</v>
      </c>
      <c r="KB69" s="603">
        <v>0</v>
      </c>
      <c r="KC69" s="603">
        <v>0</v>
      </c>
      <c r="KD69" s="603">
        <v>0</v>
      </c>
      <c r="KE69" s="603">
        <v>0</v>
      </c>
      <c r="KF69" s="603">
        <v>0</v>
      </c>
      <c r="KG69" s="603">
        <v>0</v>
      </c>
      <c r="KH69" s="603">
        <v>0</v>
      </c>
      <c r="KI69" s="603">
        <v>0</v>
      </c>
      <c r="KJ69" s="603">
        <v>0</v>
      </c>
      <c r="KK69" s="603">
        <v>0</v>
      </c>
      <c r="KL69" s="603">
        <v>0</v>
      </c>
      <c r="KM69" s="603">
        <v>0</v>
      </c>
      <c r="KN69" s="603">
        <v>0</v>
      </c>
      <c r="KO69" s="603">
        <v>0</v>
      </c>
      <c r="KP69" s="603">
        <v>0</v>
      </c>
      <c r="KQ69" s="603">
        <v>0</v>
      </c>
      <c r="KR69" s="603">
        <v>0</v>
      </c>
      <c r="KS69" s="603">
        <v>0</v>
      </c>
      <c r="KT69" s="603">
        <v>0</v>
      </c>
      <c r="KU69" s="603">
        <v>0</v>
      </c>
      <c r="KV69" s="603">
        <v>0</v>
      </c>
      <c r="KW69" s="603">
        <v>0</v>
      </c>
      <c r="KX69" s="603">
        <v>0</v>
      </c>
      <c r="KY69" s="603">
        <v>0</v>
      </c>
      <c r="KZ69" s="603">
        <v>0</v>
      </c>
      <c r="LA69" s="603">
        <v>0</v>
      </c>
      <c r="LB69" s="603">
        <v>0</v>
      </c>
      <c r="LC69" s="603">
        <v>0</v>
      </c>
      <c r="LD69" s="603">
        <v>0</v>
      </c>
      <c r="LE69" s="603">
        <v>0</v>
      </c>
      <c r="LF69" s="603">
        <v>0</v>
      </c>
      <c r="LG69" s="603">
        <v>0</v>
      </c>
      <c r="LH69" s="603">
        <v>0</v>
      </c>
      <c r="LI69" s="603">
        <v>551540</v>
      </c>
      <c r="LJ69" s="603">
        <v>0</v>
      </c>
      <c r="LK69" s="603">
        <v>0</v>
      </c>
      <c r="LL69" s="603">
        <v>0</v>
      </c>
      <c r="LM69" s="603">
        <v>0</v>
      </c>
      <c r="LN69" s="603">
        <v>0</v>
      </c>
      <c r="LO69" s="603">
        <v>0</v>
      </c>
      <c r="LP69" s="603">
        <v>0</v>
      </c>
      <c r="LQ69" s="603">
        <v>0</v>
      </c>
      <c r="LR69" s="603">
        <v>0</v>
      </c>
      <c r="LS69" s="603">
        <v>0</v>
      </c>
      <c r="LT69" s="603">
        <v>0</v>
      </c>
      <c r="LU69" s="603">
        <v>0</v>
      </c>
      <c r="LV69" s="603">
        <v>0</v>
      </c>
      <c r="LW69" s="603">
        <v>0</v>
      </c>
      <c r="LX69" s="603">
        <v>0</v>
      </c>
      <c r="LY69" s="603">
        <v>0</v>
      </c>
      <c r="LZ69" s="603">
        <v>0</v>
      </c>
      <c r="MA69" s="603">
        <v>0</v>
      </c>
      <c r="MB69" s="603">
        <v>0</v>
      </c>
      <c r="MC69" s="603">
        <v>0</v>
      </c>
      <c r="MD69" s="603">
        <v>0</v>
      </c>
      <c r="ME69" s="603">
        <v>0</v>
      </c>
      <c r="MF69" s="603">
        <v>0</v>
      </c>
      <c r="MG69" s="603">
        <v>0</v>
      </c>
      <c r="MH69" s="603">
        <v>0</v>
      </c>
      <c r="MI69" s="603">
        <v>955699</v>
      </c>
      <c r="MJ69" s="603">
        <v>0</v>
      </c>
      <c r="MK69" s="603">
        <v>0</v>
      </c>
      <c r="ML69" s="603">
        <v>0</v>
      </c>
      <c r="MM69" s="603">
        <v>0</v>
      </c>
      <c r="MN69" s="603">
        <v>0</v>
      </c>
      <c r="MO69" s="603">
        <v>0</v>
      </c>
      <c r="MP69" s="603">
        <v>0</v>
      </c>
      <c r="MQ69" s="603">
        <v>0</v>
      </c>
      <c r="MR69" s="603">
        <v>0</v>
      </c>
      <c r="MS69" s="603">
        <v>0</v>
      </c>
      <c r="MT69" s="603">
        <v>0</v>
      </c>
      <c r="MU69" s="603">
        <v>0</v>
      </c>
      <c r="MV69" s="603">
        <v>0</v>
      </c>
      <c r="MW69" s="603">
        <v>0</v>
      </c>
      <c r="MX69" s="603">
        <v>0</v>
      </c>
      <c r="MY69" s="603">
        <v>0</v>
      </c>
      <c r="MZ69" s="603">
        <v>0</v>
      </c>
      <c r="NA69" s="603">
        <v>0</v>
      </c>
      <c r="NB69" s="603">
        <v>0</v>
      </c>
      <c r="NC69" s="603">
        <v>0</v>
      </c>
      <c r="ND69" s="603">
        <v>0</v>
      </c>
      <c r="NE69" s="603">
        <v>0</v>
      </c>
      <c r="NF69" s="603">
        <v>0</v>
      </c>
      <c r="NG69" s="603">
        <v>0</v>
      </c>
      <c r="NH69" s="603">
        <v>0</v>
      </c>
      <c r="NI69" s="603">
        <v>0</v>
      </c>
      <c r="NJ69" s="603">
        <v>0</v>
      </c>
      <c r="NK69" s="603">
        <v>0</v>
      </c>
      <c r="NL69" s="603">
        <v>0</v>
      </c>
      <c r="NM69" s="603">
        <v>0</v>
      </c>
      <c r="NN69" s="603">
        <v>0</v>
      </c>
      <c r="NO69" s="603">
        <v>0</v>
      </c>
      <c r="NP69" s="603">
        <v>0</v>
      </c>
      <c r="NQ69" s="603">
        <v>0</v>
      </c>
      <c r="NR69" s="603">
        <v>0</v>
      </c>
      <c r="NS69" s="603">
        <v>0</v>
      </c>
      <c r="NT69" s="603">
        <v>0</v>
      </c>
      <c r="NU69" s="603">
        <v>0</v>
      </c>
      <c r="NV69" s="603">
        <v>0</v>
      </c>
      <c r="NW69" s="603">
        <v>0</v>
      </c>
      <c r="NX69" s="603">
        <v>0</v>
      </c>
      <c r="NY69" s="603">
        <v>0</v>
      </c>
      <c r="NZ69" s="603">
        <v>0</v>
      </c>
      <c r="OA69" s="603">
        <v>0</v>
      </c>
      <c r="OB69" s="603">
        <v>0</v>
      </c>
      <c r="OC69" s="603">
        <v>0</v>
      </c>
      <c r="OD69" s="603">
        <v>0</v>
      </c>
      <c r="OE69" s="603">
        <v>0</v>
      </c>
      <c r="OF69" s="603">
        <v>0</v>
      </c>
      <c r="OG69" s="603">
        <v>0</v>
      </c>
      <c r="OH69" s="603">
        <v>0</v>
      </c>
      <c r="OI69" s="603">
        <v>0</v>
      </c>
      <c r="OJ69" s="603">
        <v>0</v>
      </c>
      <c r="OK69" s="603">
        <v>0</v>
      </c>
      <c r="OL69" s="603">
        <v>0</v>
      </c>
      <c r="OM69" s="603">
        <v>0</v>
      </c>
      <c r="ON69" s="603">
        <v>0</v>
      </c>
      <c r="OO69" s="603">
        <v>0</v>
      </c>
      <c r="OP69" s="603">
        <v>0</v>
      </c>
      <c r="OQ69" s="603">
        <v>0</v>
      </c>
      <c r="OR69" s="603">
        <v>0</v>
      </c>
      <c r="OS69" s="603">
        <v>0</v>
      </c>
      <c r="OT69" s="603">
        <v>0</v>
      </c>
      <c r="OU69" s="603">
        <v>0</v>
      </c>
      <c r="OV69" s="603">
        <v>0</v>
      </c>
      <c r="OW69" s="603">
        <v>0</v>
      </c>
      <c r="OX69" s="603">
        <v>0</v>
      </c>
      <c r="OY69" s="603">
        <v>0</v>
      </c>
      <c r="OZ69" s="603">
        <v>0</v>
      </c>
      <c r="PA69" s="603">
        <v>0</v>
      </c>
      <c r="PB69" s="603">
        <v>0</v>
      </c>
      <c r="PC69" s="603">
        <v>0</v>
      </c>
      <c r="PD69" s="603">
        <v>0</v>
      </c>
      <c r="PE69" s="603">
        <v>0</v>
      </c>
      <c r="PF69" s="603">
        <v>0</v>
      </c>
      <c r="PG69" s="603">
        <v>0</v>
      </c>
      <c r="PH69" s="603">
        <v>0</v>
      </c>
      <c r="PI69" s="603">
        <v>0</v>
      </c>
      <c r="PJ69" s="603">
        <v>0</v>
      </c>
      <c r="PK69" s="603">
        <v>0</v>
      </c>
      <c r="PL69" s="603">
        <v>0</v>
      </c>
      <c r="PM69" s="603">
        <v>0</v>
      </c>
      <c r="PN69" s="603">
        <v>0</v>
      </c>
      <c r="PO69" s="603">
        <v>0</v>
      </c>
      <c r="PP69" s="603">
        <v>0</v>
      </c>
      <c r="PQ69" s="603">
        <v>0</v>
      </c>
      <c r="PR69" s="603">
        <v>0</v>
      </c>
      <c r="PS69" s="603">
        <v>0</v>
      </c>
      <c r="PT69" s="603">
        <v>0</v>
      </c>
      <c r="PU69" s="603">
        <v>0</v>
      </c>
      <c r="PV69" s="603">
        <v>0</v>
      </c>
      <c r="PW69" s="603">
        <v>0</v>
      </c>
      <c r="PX69" s="603">
        <v>0</v>
      </c>
      <c r="PY69" s="603">
        <v>0</v>
      </c>
      <c r="PZ69" s="603">
        <v>0</v>
      </c>
      <c r="QA69" s="603">
        <v>0</v>
      </c>
      <c r="QB69" s="603">
        <v>0</v>
      </c>
      <c r="QC69" s="603">
        <v>0</v>
      </c>
      <c r="QD69" s="603">
        <v>0</v>
      </c>
      <c r="QE69" s="603">
        <v>0</v>
      </c>
      <c r="QF69" s="603">
        <v>0</v>
      </c>
      <c r="QG69" s="603">
        <v>0</v>
      </c>
      <c r="QH69" s="603">
        <v>0</v>
      </c>
      <c r="QI69" s="603">
        <v>0</v>
      </c>
      <c r="QJ69" s="603">
        <v>0</v>
      </c>
      <c r="QK69" s="603">
        <v>0</v>
      </c>
      <c r="QL69" s="603">
        <v>0</v>
      </c>
      <c r="QM69" s="603">
        <v>0</v>
      </c>
      <c r="QN69" s="603">
        <v>0</v>
      </c>
      <c r="QO69" s="603">
        <v>0</v>
      </c>
      <c r="QP69" s="603">
        <v>0</v>
      </c>
      <c r="QQ69" s="603">
        <v>0</v>
      </c>
      <c r="QR69" s="603">
        <v>0</v>
      </c>
      <c r="QS69" s="603">
        <v>0</v>
      </c>
      <c r="QT69" s="603">
        <v>0</v>
      </c>
      <c r="QU69" s="603">
        <v>0</v>
      </c>
      <c r="QV69" s="603">
        <v>0</v>
      </c>
      <c r="QW69" s="603">
        <v>0</v>
      </c>
      <c r="QX69" s="603">
        <v>0</v>
      </c>
      <c r="QY69" s="603">
        <v>0</v>
      </c>
      <c r="QZ69" s="603">
        <v>0</v>
      </c>
      <c r="RA69" s="603">
        <v>0</v>
      </c>
      <c r="RB69" s="603">
        <v>0</v>
      </c>
      <c r="RC69" s="603">
        <v>0</v>
      </c>
      <c r="RD69" s="603">
        <v>0</v>
      </c>
      <c r="RE69" s="603">
        <v>0</v>
      </c>
      <c r="RF69" s="603">
        <v>0</v>
      </c>
      <c r="RG69" s="603">
        <v>0</v>
      </c>
      <c r="RH69" s="603">
        <v>0</v>
      </c>
      <c r="RI69" s="603">
        <v>0</v>
      </c>
      <c r="RJ69" s="603">
        <v>0</v>
      </c>
      <c r="RK69" s="603">
        <v>0</v>
      </c>
      <c r="RL69" s="603">
        <v>0</v>
      </c>
      <c r="RM69" s="603">
        <v>0</v>
      </c>
      <c r="RN69" s="603">
        <v>0</v>
      </c>
      <c r="RO69" s="603">
        <v>0</v>
      </c>
      <c r="RP69" s="603">
        <v>0</v>
      </c>
      <c r="RQ69" s="603">
        <v>0</v>
      </c>
      <c r="RR69" s="603">
        <v>0</v>
      </c>
      <c r="RS69" s="603">
        <v>0</v>
      </c>
      <c r="RT69" s="603">
        <v>0</v>
      </c>
      <c r="RU69" s="603">
        <v>0</v>
      </c>
      <c r="RV69" s="603">
        <v>0</v>
      </c>
      <c r="RW69" s="603">
        <v>0</v>
      </c>
      <c r="RX69" s="603">
        <v>0</v>
      </c>
      <c r="RY69" s="603">
        <v>0</v>
      </c>
      <c r="RZ69" s="603">
        <v>0</v>
      </c>
      <c r="SA69" s="603">
        <v>0</v>
      </c>
      <c r="SB69" s="603">
        <v>0</v>
      </c>
      <c r="SC69" s="603">
        <v>0</v>
      </c>
      <c r="SD69" s="603">
        <v>0</v>
      </c>
      <c r="SE69" s="603">
        <v>0</v>
      </c>
      <c r="SF69" s="603">
        <v>0</v>
      </c>
      <c r="SG69" s="603">
        <v>0</v>
      </c>
      <c r="SH69" s="603">
        <v>0</v>
      </c>
      <c r="SI69" s="603">
        <v>0</v>
      </c>
      <c r="SJ69" s="603">
        <v>0</v>
      </c>
      <c r="SK69" s="603">
        <v>0</v>
      </c>
      <c r="SL69" s="603">
        <v>0</v>
      </c>
      <c r="SM69" s="603">
        <v>0</v>
      </c>
      <c r="SN69" s="603">
        <v>0</v>
      </c>
      <c r="SO69" s="603">
        <v>0</v>
      </c>
      <c r="SP69" s="603">
        <v>0</v>
      </c>
      <c r="SQ69" s="603">
        <v>0</v>
      </c>
      <c r="SR69" s="603">
        <v>0</v>
      </c>
      <c r="SS69" s="603">
        <v>0</v>
      </c>
      <c r="ST69" s="603">
        <v>0</v>
      </c>
      <c r="SU69" s="603">
        <v>0</v>
      </c>
      <c r="SV69" s="603">
        <v>0</v>
      </c>
      <c r="SW69" s="603">
        <v>0</v>
      </c>
      <c r="SX69" s="603">
        <v>0</v>
      </c>
      <c r="SY69" s="603">
        <v>0</v>
      </c>
      <c r="SZ69" s="603">
        <v>0</v>
      </c>
      <c r="TA69" s="603">
        <v>0</v>
      </c>
      <c r="TB69" s="603">
        <v>0</v>
      </c>
      <c r="TC69" s="603">
        <v>0</v>
      </c>
      <c r="TD69" s="603">
        <v>0</v>
      </c>
      <c r="TE69" s="603">
        <v>0</v>
      </c>
      <c r="TF69" s="603">
        <v>0</v>
      </c>
      <c r="TG69" s="603">
        <v>0</v>
      </c>
      <c r="TH69" s="603">
        <v>0</v>
      </c>
      <c r="TI69" s="603">
        <v>0</v>
      </c>
      <c r="TJ69" s="603">
        <v>0</v>
      </c>
      <c r="TK69" s="603">
        <v>0</v>
      </c>
      <c r="TL69" s="603">
        <v>0</v>
      </c>
      <c r="TM69" s="603">
        <v>0</v>
      </c>
      <c r="TN69" s="603">
        <v>0</v>
      </c>
      <c r="TO69" s="603">
        <v>0</v>
      </c>
      <c r="TP69" s="603">
        <v>0</v>
      </c>
      <c r="TQ69" s="603">
        <v>0</v>
      </c>
      <c r="TR69" s="603">
        <v>0</v>
      </c>
      <c r="TS69" s="603">
        <v>0</v>
      </c>
      <c r="TT69" s="603">
        <v>0</v>
      </c>
      <c r="TU69" s="603">
        <v>0</v>
      </c>
      <c r="TV69" s="603">
        <v>0</v>
      </c>
      <c r="TW69" s="603">
        <v>0</v>
      </c>
      <c r="TX69" s="603">
        <v>0</v>
      </c>
      <c r="TY69" s="603">
        <v>0</v>
      </c>
      <c r="TZ69" s="603">
        <v>0</v>
      </c>
      <c r="UA69" s="603">
        <v>0</v>
      </c>
      <c r="UB69" s="603">
        <v>0</v>
      </c>
      <c r="UC69" s="603">
        <v>0</v>
      </c>
      <c r="UD69" s="603">
        <v>0</v>
      </c>
      <c r="UE69" s="603">
        <v>0</v>
      </c>
      <c r="UF69" s="603">
        <v>0</v>
      </c>
      <c r="UG69" s="603">
        <v>0</v>
      </c>
      <c r="UH69" s="603">
        <v>0</v>
      </c>
      <c r="UI69" s="603">
        <v>0</v>
      </c>
      <c r="UJ69" s="603">
        <v>0</v>
      </c>
      <c r="UK69" s="603">
        <v>0</v>
      </c>
      <c r="UL69" s="603">
        <v>0</v>
      </c>
      <c r="UM69" s="603">
        <v>0</v>
      </c>
      <c r="UN69" s="603">
        <v>0</v>
      </c>
      <c r="UO69" s="603">
        <v>0</v>
      </c>
      <c r="UP69" s="603">
        <v>0</v>
      </c>
      <c r="UQ69" s="603">
        <v>0</v>
      </c>
      <c r="UR69" s="603">
        <v>0</v>
      </c>
      <c r="US69" s="603">
        <v>0</v>
      </c>
      <c r="UT69" s="603">
        <v>0</v>
      </c>
      <c r="UU69" s="603">
        <v>0</v>
      </c>
      <c r="UV69" s="603">
        <v>0</v>
      </c>
      <c r="UW69" s="603">
        <v>0</v>
      </c>
      <c r="UX69" s="603">
        <v>0</v>
      </c>
      <c r="UY69" s="603">
        <v>0</v>
      </c>
      <c r="UZ69" s="603">
        <v>0</v>
      </c>
      <c r="VA69" s="603">
        <v>0</v>
      </c>
      <c r="VB69" s="603">
        <v>0</v>
      </c>
      <c r="VC69" s="603">
        <v>0</v>
      </c>
      <c r="VD69" s="603">
        <v>0</v>
      </c>
      <c r="VE69" s="603">
        <v>0</v>
      </c>
      <c r="VF69" s="603">
        <v>0</v>
      </c>
      <c r="VG69" s="603">
        <v>0</v>
      </c>
      <c r="VH69" s="603">
        <v>0</v>
      </c>
      <c r="VI69" s="603">
        <v>0</v>
      </c>
      <c r="VJ69" s="603">
        <v>0</v>
      </c>
      <c r="VK69" s="603">
        <v>0</v>
      </c>
      <c r="VL69" s="603">
        <v>0</v>
      </c>
      <c r="VM69" s="603">
        <v>0</v>
      </c>
      <c r="VN69" s="603">
        <v>0</v>
      </c>
      <c r="VO69" s="603">
        <v>0</v>
      </c>
      <c r="VP69" s="603">
        <v>0</v>
      </c>
      <c r="VQ69" s="603">
        <v>0</v>
      </c>
      <c r="VR69" s="603">
        <v>0</v>
      </c>
      <c r="VS69" s="603">
        <v>0</v>
      </c>
      <c r="VT69" s="603">
        <v>0</v>
      </c>
      <c r="VU69" s="603">
        <v>0</v>
      </c>
      <c r="VV69" s="603">
        <v>0</v>
      </c>
      <c r="VW69" s="603">
        <v>0</v>
      </c>
      <c r="VX69" s="603">
        <v>0</v>
      </c>
      <c r="VY69" s="603">
        <v>0</v>
      </c>
      <c r="VZ69" s="603">
        <v>0</v>
      </c>
      <c r="WA69" s="603">
        <v>0</v>
      </c>
      <c r="WB69" s="603">
        <v>0</v>
      </c>
      <c r="WC69" s="603">
        <v>0</v>
      </c>
      <c r="WD69" s="603">
        <v>0</v>
      </c>
      <c r="WE69" s="603">
        <v>0</v>
      </c>
      <c r="WF69" s="603">
        <v>0</v>
      </c>
      <c r="WG69" s="603">
        <v>0</v>
      </c>
      <c r="WH69" s="603">
        <v>0</v>
      </c>
      <c r="WI69" s="603">
        <v>0</v>
      </c>
      <c r="WJ69" s="603">
        <v>0</v>
      </c>
      <c r="WK69" s="603">
        <v>0</v>
      </c>
      <c r="WL69" s="603">
        <v>0</v>
      </c>
      <c r="WM69" s="603">
        <v>0</v>
      </c>
      <c r="WN69" s="603">
        <v>0</v>
      </c>
      <c r="WO69" s="603">
        <v>0</v>
      </c>
      <c r="WP69" s="603">
        <v>0</v>
      </c>
      <c r="WQ69" s="603">
        <v>0</v>
      </c>
      <c r="WR69" s="603">
        <v>0</v>
      </c>
      <c r="WS69" s="603">
        <v>0</v>
      </c>
      <c r="WT69" s="603">
        <v>0</v>
      </c>
      <c r="WU69" s="603">
        <v>0</v>
      </c>
      <c r="WV69" s="603">
        <v>0</v>
      </c>
      <c r="WW69" s="603">
        <v>0</v>
      </c>
      <c r="WX69" s="603">
        <v>0</v>
      </c>
      <c r="WY69" s="603">
        <v>0</v>
      </c>
      <c r="WZ69" s="603">
        <v>0</v>
      </c>
      <c r="XA69" s="603">
        <v>0</v>
      </c>
      <c r="XB69" s="603">
        <v>0</v>
      </c>
      <c r="XC69" s="603">
        <v>0</v>
      </c>
      <c r="XD69" s="603">
        <v>0</v>
      </c>
      <c r="XE69" s="603">
        <v>0</v>
      </c>
      <c r="XF69" s="603">
        <v>0</v>
      </c>
      <c r="XG69" s="603">
        <v>0</v>
      </c>
      <c r="XH69" s="603">
        <v>0</v>
      </c>
      <c r="XI69" s="603">
        <v>0</v>
      </c>
      <c r="XJ69" s="603">
        <v>0</v>
      </c>
      <c r="XK69" s="603">
        <v>0</v>
      </c>
      <c r="XL69" s="603">
        <v>0</v>
      </c>
      <c r="XM69" s="603">
        <v>0</v>
      </c>
      <c r="XN69" s="603">
        <v>0</v>
      </c>
      <c r="XO69" s="603">
        <v>0</v>
      </c>
      <c r="XP69" s="603">
        <v>0</v>
      </c>
      <c r="XQ69" s="603">
        <v>0</v>
      </c>
      <c r="XR69" s="603">
        <v>0</v>
      </c>
      <c r="XS69" s="603">
        <v>0</v>
      </c>
      <c r="XT69" s="603">
        <v>0</v>
      </c>
      <c r="XU69" s="603">
        <v>0</v>
      </c>
      <c r="XV69" s="603">
        <v>0</v>
      </c>
      <c r="XW69" s="603">
        <v>0</v>
      </c>
      <c r="XX69" s="603">
        <v>0</v>
      </c>
      <c r="XY69" s="603">
        <v>0</v>
      </c>
      <c r="XZ69" s="603">
        <v>0</v>
      </c>
      <c r="YA69" s="603">
        <v>0</v>
      </c>
      <c r="YB69" s="603">
        <v>0</v>
      </c>
      <c r="YC69" s="603">
        <v>0</v>
      </c>
      <c r="YD69" s="603">
        <v>0</v>
      </c>
      <c r="YE69" s="603">
        <v>0</v>
      </c>
      <c r="YF69" s="603">
        <v>0</v>
      </c>
      <c r="YG69" s="603">
        <v>0</v>
      </c>
      <c r="YH69" s="603">
        <v>0</v>
      </c>
      <c r="YI69" s="603">
        <v>0</v>
      </c>
      <c r="YJ69" s="603">
        <v>0</v>
      </c>
      <c r="YK69" s="603">
        <v>0</v>
      </c>
      <c r="YL69" s="603">
        <v>0</v>
      </c>
      <c r="YM69" s="603">
        <v>0</v>
      </c>
      <c r="YN69" s="603">
        <v>0</v>
      </c>
      <c r="YO69" s="603">
        <v>0</v>
      </c>
      <c r="YP69" s="603">
        <v>0</v>
      </c>
      <c r="YQ69" s="603">
        <v>0</v>
      </c>
      <c r="YR69" s="603">
        <v>0</v>
      </c>
      <c r="YS69" s="603">
        <v>0</v>
      </c>
      <c r="YT69" s="603">
        <v>0</v>
      </c>
      <c r="YU69" s="603">
        <v>0</v>
      </c>
      <c r="YV69" s="603">
        <v>0</v>
      </c>
      <c r="YW69" s="603">
        <v>0</v>
      </c>
      <c r="YX69" s="603">
        <v>0</v>
      </c>
      <c r="YY69" s="603">
        <v>0</v>
      </c>
      <c r="YZ69" s="603">
        <v>0</v>
      </c>
      <c r="ZA69" s="603">
        <v>0</v>
      </c>
      <c r="ZB69" s="603">
        <v>0</v>
      </c>
      <c r="ZC69" s="603">
        <v>0</v>
      </c>
      <c r="ZD69" s="603">
        <v>0</v>
      </c>
      <c r="ZE69" s="603">
        <v>0</v>
      </c>
      <c r="ZF69" s="603">
        <v>0</v>
      </c>
      <c r="ZG69" s="603">
        <v>0</v>
      </c>
      <c r="ZH69" s="603">
        <v>0</v>
      </c>
      <c r="ZI69" s="603">
        <v>0</v>
      </c>
      <c r="ZJ69" s="603">
        <v>0</v>
      </c>
      <c r="ZK69" s="603">
        <v>0</v>
      </c>
      <c r="ZL69" s="603">
        <v>0</v>
      </c>
      <c r="ZM69" s="603">
        <v>0</v>
      </c>
      <c r="ZN69" s="603">
        <v>0</v>
      </c>
      <c r="ZO69" s="603">
        <v>0</v>
      </c>
      <c r="ZP69" s="603">
        <v>0</v>
      </c>
      <c r="ZQ69" s="603">
        <v>0</v>
      </c>
      <c r="ZR69" s="603">
        <v>0</v>
      </c>
      <c r="ZS69" s="603">
        <v>0</v>
      </c>
      <c r="ZT69" s="603">
        <v>0</v>
      </c>
      <c r="ZU69" s="603">
        <v>0</v>
      </c>
      <c r="ZV69" s="603">
        <v>0</v>
      </c>
      <c r="ZW69" s="603">
        <v>0</v>
      </c>
      <c r="ZX69" s="603">
        <v>0</v>
      </c>
      <c r="ZY69" s="603">
        <v>0</v>
      </c>
      <c r="ZZ69" s="603">
        <v>0</v>
      </c>
      <c r="AAA69" s="603">
        <v>0</v>
      </c>
      <c r="AAB69" s="603">
        <v>0</v>
      </c>
      <c r="AAC69" s="603">
        <v>0</v>
      </c>
      <c r="AAD69" s="603">
        <v>0</v>
      </c>
      <c r="AAE69" s="603">
        <v>0</v>
      </c>
      <c r="AAF69" s="603">
        <v>0</v>
      </c>
      <c r="AAG69" s="603">
        <v>0</v>
      </c>
      <c r="AAH69" s="603">
        <v>0</v>
      </c>
      <c r="AAI69" s="603">
        <v>0</v>
      </c>
      <c r="AAJ69" s="603">
        <v>0</v>
      </c>
      <c r="AAK69" s="603">
        <v>0</v>
      </c>
      <c r="AAL69" s="603">
        <v>0</v>
      </c>
      <c r="AAM69" s="603">
        <v>0</v>
      </c>
      <c r="AAN69" s="603">
        <v>0</v>
      </c>
      <c r="AAO69" s="603">
        <v>0</v>
      </c>
      <c r="AAP69" s="603">
        <v>0</v>
      </c>
      <c r="AAQ69" s="603">
        <v>0</v>
      </c>
      <c r="AAR69" s="603">
        <v>0</v>
      </c>
      <c r="AAS69" s="603">
        <v>0</v>
      </c>
      <c r="AAT69" s="603">
        <v>0</v>
      </c>
      <c r="AAU69" s="603">
        <v>0</v>
      </c>
      <c r="AAV69" s="603">
        <v>0</v>
      </c>
      <c r="AAW69" s="603">
        <v>0</v>
      </c>
      <c r="AAX69" s="603">
        <v>0</v>
      </c>
      <c r="AAY69" s="603">
        <v>0</v>
      </c>
      <c r="AAZ69" s="603">
        <v>0</v>
      </c>
      <c r="ABA69" s="603">
        <v>0</v>
      </c>
      <c r="ABB69" s="603">
        <v>0</v>
      </c>
      <c r="ABC69" s="603">
        <v>0</v>
      </c>
      <c r="ABD69" s="603">
        <v>0</v>
      </c>
      <c r="ABE69" s="603">
        <v>0</v>
      </c>
      <c r="ABF69" s="603">
        <v>0</v>
      </c>
      <c r="ABG69" s="603">
        <v>0</v>
      </c>
      <c r="ABH69" s="603">
        <v>0</v>
      </c>
      <c r="ABI69" s="603">
        <v>0</v>
      </c>
      <c r="ABJ69" s="603">
        <v>0</v>
      </c>
      <c r="ABK69" s="603">
        <v>4540</v>
      </c>
      <c r="ABL69" s="603">
        <v>0</v>
      </c>
      <c r="ABM69" s="603">
        <v>0</v>
      </c>
      <c r="ABN69" s="603">
        <v>0</v>
      </c>
      <c r="ABO69" s="603">
        <v>0</v>
      </c>
      <c r="ABP69" s="603">
        <v>0</v>
      </c>
      <c r="ABQ69" s="603">
        <v>277000</v>
      </c>
      <c r="ABR69" s="603">
        <v>0</v>
      </c>
      <c r="ABS69" s="603">
        <v>0</v>
      </c>
      <c r="ABT69" s="603">
        <v>0</v>
      </c>
      <c r="ABU69" s="603">
        <v>0</v>
      </c>
      <c r="ABV69" s="603">
        <v>0</v>
      </c>
      <c r="ABW69" s="603">
        <v>0</v>
      </c>
      <c r="ABX69" s="603">
        <v>0</v>
      </c>
      <c r="ABY69" s="603">
        <v>0</v>
      </c>
      <c r="ABZ69" s="603">
        <v>0</v>
      </c>
      <c r="ACA69" s="603">
        <v>0</v>
      </c>
      <c r="ACB69" s="603">
        <v>0</v>
      </c>
      <c r="ACC69" s="603">
        <v>0</v>
      </c>
      <c r="ACD69" s="603">
        <v>0</v>
      </c>
      <c r="ACE69" s="603">
        <v>0</v>
      </c>
      <c r="ACF69" s="603">
        <v>0</v>
      </c>
      <c r="ACG69" s="603">
        <v>0</v>
      </c>
      <c r="ACH69" s="603">
        <v>0</v>
      </c>
      <c r="ACI69" s="603">
        <v>0</v>
      </c>
      <c r="ACJ69" s="603">
        <v>0</v>
      </c>
      <c r="ACK69" s="603">
        <v>977171.5</v>
      </c>
      <c r="ACL69" s="603">
        <v>0</v>
      </c>
      <c r="ACM69" s="603">
        <v>0</v>
      </c>
      <c r="ACN69" s="603">
        <v>0</v>
      </c>
      <c r="ACO69" s="603">
        <v>0</v>
      </c>
      <c r="ACP69" s="603">
        <v>0</v>
      </c>
      <c r="ACQ69" s="603">
        <v>0</v>
      </c>
      <c r="ACR69" s="603">
        <v>0</v>
      </c>
      <c r="ACS69" s="603">
        <v>0</v>
      </c>
      <c r="ACT69" s="603">
        <v>0</v>
      </c>
      <c r="ACU69" s="603">
        <v>0</v>
      </c>
      <c r="ACV69" s="603">
        <v>0</v>
      </c>
      <c r="ACW69" s="603">
        <v>0</v>
      </c>
      <c r="ACX69" s="603">
        <v>0</v>
      </c>
      <c r="ACY69" s="603">
        <v>0</v>
      </c>
      <c r="ACZ69" s="603">
        <v>0</v>
      </c>
      <c r="ADA69" s="603">
        <v>0</v>
      </c>
      <c r="ADB69" s="603">
        <v>0</v>
      </c>
      <c r="ADC69" s="603">
        <v>0</v>
      </c>
      <c r="ADD69" s="603">
        <v>0</v>
      </c>
      <c r="ADE69" s="603">
        <v>0</v>
      </c>
      <c r="ADF69" s="603">
        <v>0</v>
      </c>
      <c r="ADG69" s="603">
        <v>0</v>
      </c>
      <c r="ADH69" s="603">
        <v>0</v>
      </c>
      <c r="ADI69" s="603">
        <v>0</v>
      </c>
      <c r="ADJ69" s="603">
        <v>0</v>
      </c>
      <c r="ADK69" s="603">
        <v>0</v>
      </c>
      <c r="ADL69" s="603">
        <v>0</v>
      </c>
      <c r="ADM69" s="603">
        <v>0</v>
      </c>
      <c r="ADN69" s="603">
        <v>0</v>
      </c>
      <c r="ADO69" s="603">
        <v>0</v>
      </c>
      <c r="ADP69" s="603">
        <v>0</v>
      </c>
      <c r="ADQ69" s="603">
        <v>0</v>
      </c>
      <c r="ADR69" s="603">
        <v>0</v>
      </c>
      <c r="ADS69" s="603">
        <v>0</v>
      </c>
      <c r="ADT69" s="603">
        <v>0</v>
      </c>
      <c r="ADU69" s="603">
        <v>0</v>
      </c>
      <c r="ADV69" s="603">
        <v>0</v>
      </c>
      <c r="ADW69" s="603">
        <v>0</v>
      </c>
      <c r="ADX69" s="603">
        <v>0</v>
      </c>
      <c r="ADY69" s="603">
        <v>0</v>
      </c>
      <c r="ADZ69" s="603">
        <v>0</v>
      </c>
      <c r="AEA69" s="603">
        <v>0</v>
      </c>
      <c r="AEB69" s="603">
        <v>0</v>
      </c>
      <c r="AEC69" s="603">
        <v>0</v>
      </c>
      <c r="AED69" s="603">
        <v>0</v>
      </c>
      <c r="AEE69" s="603">
        <v>0</v>
      </c>
      <c r="AEF69" s="603">
        <v>0</v>
      </c>
      <c r="AEG69" s="603">
        <v>0</v>
      </c>
      <c r="AEH69" s="603">
        <v>0</v>
      </c>
      <c r="AEI69" s="603">
        <v>0</v>
      </c>
      <c r="AEJ69" s="603">
        <v>0</v>
      </c>
      <c r="AEK69" s="603">
        <v>0</v>
      </c>
      <c r="AEL69" s="603">
        <v>0</v>
      </c>
      <c r="AEM69" s="603">
        <v>0</v>
      </c>
      <c r="AEN69" s="603">
        <v>0</v>
      </c>
      <c r="AEO69" s="603">
        <v>0</v>
      </c>
      <c r="AEP69" s="603">
        <v>0</v>
      </c>
      <c r="AEQ69" s="603">
        <v>0</v>
      </c>
      <c r="AER69" s="603">
        <v>0</v>
      </c>
      <c r="AES69" s="603">
        <v>0</v>
      </c>
      <c r="AET69" s="603">
        <v>0</v>
      </c>
      <c r="AEU69" s="603">
        <v>0</v>
      </c>
      <c r="AEV69" s="603">
        <v>0</v>
      </c>
      <c r="AEW69" s="603">
        <v>0</v>
      </c>
      <c r="AEX69" s="603">
        <v>0</v>
      </c>
      <c r="AEY69" s="603">
        <v>0</v>
      </c>
      <c r="AEZ69" s="603">
        <v>0</v>
      </c>
      <c r="AFA69" s="603">
        <v>0</v>
      </c>
      <c r="AFB69" s="603">
        <v>0</v>
      </c>
      <c r="AFC69" s="603">
        <v>0</v>
      </c>
      <c r="AFD69" s="603">
        <v>0</v>
      </c>
      <c r="AFE69" s="603">
        <v>0</v>
      </c>
      <c r="AFF69" s="603">
        <v>0</v>
      </c>
      <c r="AFG69" s="603">
        <v>0</v>
      </c>
      <c r="AFH69" s="603">
        <v>0</v>
      </c>
      <c r="AFI69" s="603">
        <v>0</v>
      </c>
      <c r="AFJ69" s="603">
        <v>0</v>
      </c>
      <c r="AFK69" s="603">
        <v>0</v>
      </c>
      <c r="AFL69" s="603">
        <v>0</v>
      </c>
      <c r="AFM69" s="603">
        <v>0</v>
      </c>
      <c r="AFN69" s="603">
        <v>0</v>
      </c>
      <c r="AFO69" s="603">
        <v>0</v>
      </c>
      <c r="AFP69" s="603">
        <v>0</v>
      </c>
      <c r="AFQ69" s="603">
        <v>0</v>
      </c>
      <c r="AFR69" s="603">
        <v>0</v>
      </c>
      <c r="AFS69" s="603">
        <v>0</v>
      </c>
      <c r="AFT69" s="603">
        <v>0</v>
      </c>
      <c r="AFU69" s="603">
        <v>0</v>
      </c>
      <c r="AFV69" s="603">
        <v>0</v>
      </c>
      <c r="AFW69" s="603">
        <v>0</v>
      </c>
      <c r="AFX69" s="603">
        <v>0</v>
      </c>
      <c r="AFY69" s="603">
        <v>0</v>
      </c>
      <c r="AFZ69" s="603">
        <v>0</v>
      </c>
      <c r="AGA69" s="603">
        <v>0</v>
      </c>
      <c r="AGB69" s="603">
        <v>0</v>
      </c>
      <c r="AGC69" s="603">
        <v>0</v>
      </c>
      <c r="AGD69" s="603">
        <v>0</v>
      </c>
      <c r="AGE69" s="603">
        <v>0</v>
      </c>
      <c r="AGF69" s="603">
        <v>0</v>
      </c>
      <c r="AGG69" s="603">
        <v>0</v>
      </c>
      <c r="AGH69" s="603">
        <v>0</v>
      </c>
      <c r="AGI69" s="603">
        <v>0</v>
      </c>
      <c r="AGJ69" s="603">
        <v>0</v>
      </c>
      <c r="AGK69" s="603">
        <v>0</v>
      </c>
      <c r="AGL69" s="603">
        <v>0</v>
      </c>
      <c r="AGM69" s="603">
        <v>0</v>
      </c>
      <c r="AGN69" s="603">
        <v>0</v>
      </c>
      <c r="AGO69" s="603">
        <v>0</v>
      </c>
      <c r="AGP69" s="603">
        <v>0</v>
      </c>
      <c r="AGQ69" s="603">
        <v>0</v>
      </c>
      <c r="AGR69" s="603">
        <v>0</v>
      </c>
      <c r="AGS69" s="603">
        <v>0</v>
      </c>
      <c r="AGT69" s="603">
        <v>0</v>
      </c>
      <c r="AGU69" s="603">
        <v>0</v>
      </c>
      <c r="AGV69" s="603">
        <v>0</v>
      </c>
      <c r="AGW69" s="603">
        <v>42500</v>
      </c>
      <c r="AGX69" s="603">
        <v>0</v>
      </c>
      <c r="AGY69" s="603">
        <v>0</v>
      </c>
      <c r="AGZ69" s="603">
        <v>0</v>
      </c>
      <c r="AHA69" s="603">
        <v>0</v>
      </c>
      <c r="AHB69" s="603">
        <v>0</v>
      </c>
      <c r="AHC69" s="603">
        <v>0</v>
      </c>
      <c r="AHD69" s="603">
        <v>0</v>
      </c>
      <c r="AHE69" s="603">
        <v>0</v>
      </c>
      <c r="AHF69" s="603">
        <v>0</v>
      </c>
      <c r="AHG69" s="603">
        <v>0</v>
      </c>
      <c r="AHH69" s="603">
        <v>0</v>
      </c>
      <c r="AHI69" s="603">
        <v>0</v>
      </c>
      <c r="AHJ69" s="603">
        <v>0</v>
      </c>
      <c r="AHK69" s="603">
        <v>0</v>
      </c>
      <c r="AHL69" s="603">
        <v>0</v>
      </c>
      <c r="AHM69" s="603">
        <v>0</v>
      </c>
      <c r="AHN69" s="603">
        <v>0</v>
      </c>
      <c r="AHO69" s="603">
        <v>0</v>
      </c>
      <c r="AHP69" s="603">
        <v>0</v>
      </c>
      <c r="AHQ69" s="603">
        <v>0</v>
      </c>
      <c r="AHR69" s="603">
        <v>0</v>
      </c>
      <c r="AHS69" s="603">
        <v>0</v>
      </c>
      <c r="AHT69" s="603">
        <v>0</v>
      </c>
      <c r="AHU69" s="603">
        <v>0</v>
      </c>
      <c r="AHV69" s="603">
        <v>0</v>
      </c>
      <c r="AHW69" s="603">
        <f t="shared" si="97"/>
        <v>2828450.5</v>
      </c>
      <c r="AHY69" s="648" t="s">
        <v>6248</v>
      </c>
      <c r="AHZ69" s="648" t="s">
        <v>6041</v>
      </c>
      <c r="AIA69" s="648" t="s">
        <v>6042</v>
      </c>
    </row>
    <row r="70" spans="1:911" ht="24.6" x14ac:dyDescent="0.7">
      <c r="A70" s="260" t="str">
        <f t="shared" si="96"/>
        <v>ภาระ</v>
      </c>
      <c r="B70" s="260" t="s">
        <v>6401</v>
      </c>
      <c r="C70" s="260" t="s">
        <v>6402</v>
      </c>
      <c r="D70" s="603">
        <v>1150938.01</v>
      </c>
      <c r="E70" s="603">
        <v>0</v>
      </c>
      <c r="F70" s="603">
        <v>0</v>
      </c>
      <c r="G70" s="603">
        <v>0</v>
      </c>
      <c r="H70" s="603">
        <v>0</v>
      </c>
      <c r="I70" s="603">
        <v>0</v>
      </c>
      <c r="J70" s="603">
        <v>0</v>
      </c>
      <c r="K70" s="603">
        <v>0</v>
      </c>
      <c r="L70" s="603">
        <v>0</v>
      </c>
      <c r="M70" s="603">
        <v>0</v>
      </c>
      <c r="N70" s="603">
        <v>0</v>
      </c>
      <c r="O70" s="603">
        <v>0</v>
      </c>
      <c r="P70" s="603">
        <v>0</v>
      </c>
      <c r="Q70" s="603">
        <v>0</v>
      </c>
      <c r="R70" s="603">
        <v>0</v>
      </c>
      <c r="S70" s="603">
        <v>0</v>
      </c>
      <c r="T70" s="603">
        <v>0</v>
      </c>
      <c r="U70" s="603">
        <v>0</v>
      </c>
      <c r="V70" s="603">
        <v>0</v>
      </c>
      <c r="W70" s="603">
        <v>0</v>
      </c>
      <c r="X70" s="603">
        <v>0</v>
      </c>
      <c r="Y70" s="603">
        <v>0</v>
      </c>
      <c r="Z70" s="603">
        <v>0</v>
      </c>
      <c r="AA70" s="603">
        <v>0</v>
      </c>
      <c r="AB70" s="603">
        <v>0</v>
      </c>
      <c r="AC70" s="603">
        <v>0</v>
      </c>
      <c r="AD70" s="603">
        <v>0</v>
      </c>
      <c r="AE70" s="603">
        <v>0</v>
      </c>
      <c r="AF70" s="603">
        <v>0</v>
      </c>
      <c r="AG70" s="603">
        <v>0</v>
      </c>
      <c r="AH70" s="603">
        <v>0</v>
      </c>
      <c r="AI70" s="603">
        <v>0</v>
      </c>
      <c r="AJ70" s="603">
        <v>0</v>
      </c>
      <c r="AK70" s="603">
        <v>0</v>
      </c>
      <c r="AL70" s="603">
        <v>0</v>
      </c>
      <c r="AM70" s="603">
        <v>0</v>
      </c>
      <c r="AN70" s="603">
        <v>0</v>
      </c>
      <c r="AO70" s="603">
        <v>0</v>
      </c>
      <c r="AP70" s="603">
        <v>0</v>
      </c>
      <c r="AQ70" s="603">
        <v>0</v>
      </c>
      <c r="AR70" s="603">
        <v>0</v>
      </c>
      <c r="AS70" s="603">
        <v>0</v>
      </c>
      <c r="AT70" s="603">
        <v>0</v>
      </c>
      <c r="AU70" s="603">
        <v>1577964.95</v>
      </c>
      <c r="AV70" s="603">
        <v>0</v>
      </c>
      <c r="AW70" s="603">
        <v>0</v>
      </c>
      <c r="AX70" s="603">
        <v>0</v>
      </c>
      <c r="AY70" s="603">
        <v>0</v>
      </c>
      <c r="AZ70" s="603">
        <v>0</v>
      </c>
      <c r="BA70" s="603">
        <v>0</v>
      </c>
      <c r="BB70" s="603">
        <v>0</v>
      </c>
      <c r="BC70" s="603">
        <v>0</v>
      </c>
      <c r="BD70" s="603">
        <v>0</v>
      </c>
      <c r="BE70" s="603">
        <v>0</v>
      </c>
      <c r="BF70" s="603">
        <v>0</v>
      </c>
      <c r="BG70" s="603">
        <v>0</v>
      </c>
      <c r="BH70" s="603">
        <v>0</v>
      </c>
      <c r="BI70" s="603">
        <v>0</v>
      </c>
      <c r="BJ70" s="603">
        <v>95904</v>
      </c>
      <c r="BK70" s="603">
        <v>0</v>
      </c>
      <c r="BL70" s="603">
        <v>0</v>
      </c>
      <c r="BM70" s="603">
        <v>0</v>
      </c>
      <c r="BN70" s="603">
        <v>0</v>
      </c>
      <c r="BO70" s="603">
        <v>0</v>
      </c>
      <c r="BP70" s="603">
        <v>0</v>
      </c>
      <c r="BQ70" s="603">
        <v>0</v>
      </c>
      <c r="BR70" s="603">
        <v>0</v>
      </c>
      <c r="BS70" s="603">
        <v>335273.8</v>
      </c>
      <c r="BT70" s="603">
        <v>0</v>
      </c>
      <c r="BU70" s="603">
        <v>0</v>
      </c>
      <c r="BV70" s="603">
        <v>0</v>
      </c>
      <c r="BW70" s="603">
        <v>0</v>
      </c>
      <c r="BX70" s="603">
        <v>0</v>
      </c>
      <c r="BY70" s="603">
        <v>0</v>
      </c>
      <c r="BZ70" s="603">
        <v>0</v>
      </c>
      <c r="CA70" s="603">
        <v>0</v>
      </c>
      <c r="CB70" s="603">
        <v>0</v>
      </c>
      <c r="CC70" s="603">
        <v>0</v>
      </c>
      <c r="CD70" s="603">
        <v>0</v>
      </c>
      <c r="CE70" s="603">
        <v>0</v>
      </c>
      <c r="CF70" s="603">
        <v>0</v>
      </c>
      <c r="CG70" s="603">
        <v>0</v>
      </c>
      <c r="CH70" s="603">
        <v>865379.61</v>
      </c>
      <c r="CI70" s="603">
        <v>0</v>
      </c>
      <c r="CJ70" s="603">
        <v>0</v>
      </c>
      <c r="CK70" s="603">
        <v>0</v>
      </c>
      <c r="CL70" s="603">
        <v>0</v>
      </c>
      <c r="CM70" s="603">
        <v>0</v>
      </c>
      <c r="CN70" s="603">
        <v>0</v>
      </c>
      <c r="CO70" s="603">
        <v>0</v>
      </c>
      <c r="CP70" s="603">
        <v>0</v>
      </c>
      <c r="CQ70" s="603">
        <v>0</v>
      </c>
      <c r="CR70" s="603">
        <v>0</v>
      </c>
      <c r="CS70" s="603">
        <v>0</v>
      </c>
      <c r="CT70" s="603">
        <v>0</v>
      </c>
      <c r="CU70" s="603">
        <v>85685</v>
      </c>
      <c r="CV70" s="603">
        <v>0</v>
      </c>
      <c r="CW70" s="603">
        <v>0</v>
      </c>
      <c r="CX70" s="603">
        <v>0</v>
      </c>
      <c r="CY70" s="603">
        <v>0</v>
      </c>
      <c r="CZ70" s="603">
        <v>0</v>
      </c>
      <c r="DA70" s="603">
        <v>0</v>
      </c>
      <c r="DB70" s="603">
        <v>0</v>
      </c>
      <c r="DC70" s="603">
        <v>0</v>
      </c>
      <c r="DD70" s="603">
        <v>0</v>
      </c>
      <c r="DE70" s="603">
        <v>0</v>
      </c>
      <c r="DF70" s="603">
        <v>0</v>
      </c>
      <c r="DG70" s="603">
        <v>0</v>
      </c>
      <c r="DH70" s="603">
        <v>0</v>
      </c>
      <c r="DI70" s="603">
        <v>0</v>
      </c>
      <c r="DJ70" s="603">
        <v>0</v>
      </c>
      <c r="DK70" s="603">
        <v>0</v>
      </c>
      <c r="DL70" s="603">
        <v>0</v>
      </c>
      <c r="DM70" s="603">
        <v>0</v>
      </c>
      <c r="DN70" s="603">
        <v>0</v>
      </c>
      <c r="DO70" s="603">
        <v>0</v>
      </c>
      <c r="DP70" s="603">
        <v>0</v>
      </c>
      <c r="DQ70" s="603">
        <v>0</v>
      </c>
      <c r="DR70" s="603">
        <v>0</v>
      </c>
      <c r="DS70" s="603">
        <v>0</v>
      </c>
      <c r="DT70" s="603">
        <v>0</v>
      </c>
      <c r="DU70" s="603">
        <v>377732.2</v>
      </c>
      <c r="DV70" s="603">
        <v>0</v>
      </c>
      <c r="DW70" s="603">
        <v>0</v>
      </c>
      <c r="DX70" s="603">
        <v>0</v>
      </c>
      <c r="DY70" s="603">
        <v>0</v>
      </c>
      <c r="DZ70" s="603">
        <v>0</v>
      </c>
      <c r="EA70" s="603">
        <v>0</v>
      </c>
      <c r="EB70" s="603">
        <v>0</v>
      </c>
      <c r="EC70" s="603">
        <v>0</v>
      </c>
      <c r="ED70" s="603">
        <v>0</v>
      </c>
      <c r="EE70" s="603">
        <v>0</v>
      </c>
      <c r="EF70" s="603">
        <v>38315</v>
      </c>
      <c r="EG70" s="603">
        <v>15440</v>
      </c>
      <c r="EH70" s="603">
        <v>0</v>
      </c>
      <c r="EI70" s="603">
        <v>0</v>
      </c>
      <c r="EJ70" s="603">
        <v>0</v>
      </c>
      <c r="EK70" s="603">
        <v>0</v>
      </c>
      <c r="EL70" s="603">
        <v>0</v>
      </c>
      <c r="EM70" s="603">
        <v>0</v>
      </c>
      <c r="EN70" s="603">
        <v>0</v>
      </c>
      <c r="EO70" s="603">
        <v>523449.68</v>
      </c>
      <c r="EP70" s="603">
        <v>0</v>
      </c>
      <c r="EQ70" s="603">
        <v>0</v>
      </c>
      <c r="ER70" s="603">
        <v>0</v>
      </c>
      <c r="ES70" s="603">
        <v>0</v>
      </c>
      <c r="ET70" s="603">
        <v>0</v>
      </c>
      <c r="EU70" s="603">
        <v>0</v>
      </c>
      <c r="EV70" s="603">
        <v>0</v>
      </c>
      <c r="EW70" s="603">
        <v>0</v>
      </c>
      <c r="EX70" s="603">
        <v>0</v>
      </c>
      <c r="EY70" s="603">
        <v>0</v>
      </c>
      <c r="EZ70" s="603">
        <v>0</v>
      </c>
      <c r="FA70" s="603">
        <v>0</v>
      </c>
      <c r="FB70" s="603">
        <v>0</v>
      </c>
      <c r="FC70" s="603">
        <v>0</v>
      </c>
      <c r="FD70" s="603">
        <v>0</v>
      </c>
      <c r="FE70" s="603">
        <v>0</v>
      </c>
      <c r="FF70" s="603">
        <v>0</v>
      </c>
      <c r="FG70" s="603">
        <v>0</v>
      </c>
      <c r="FH70" s="603">
        <v>0</v>
      </c>
      <c r="FI70" s="603">
        <v>0</v>
      </c>
      <c r="FJ70" s="603">
        <v>397290.5</v>
      </c>
      <c r="FK70" s="603">
        <v>0</v>
      </c>
      <c r="FL70" s="603">
        <v>0</v>
      </c>
      <c r="FM70" s="603">
        <v>0</v>
      </c>
      <c r="FN70" s="603">
        <v>0</v>
      </c>
      <c r="FO70" s="603">
        <v>0</v>
      </c>
      <c r="FP70" s="603">
        <v>0</v>
      </c>
      <c r="FQ70" s="603">
        <v>0</v>
      </c>
      <c r="FR70" s="603">
        <v>1238879.42</v>
      </c>
      <c r="FS70" s="603">
        <v>0</v>
      </c>
      <c r="FT70" s="603">
        <v>0</v>
      </c>
      <c r="FU70" s="603">
        <v>0</v>
      </c>
      <c r="FV70" s="603">
        <v>0</v>
      </c>
      <c r="FW70" s="603">
        <v>0</v>
      </c>
      <c r="FX70" s="603">
        <v>0</v>
      </c>
      <c r="FY70" s="603">
        <v>0</v>
      </c>
      <c r="FZ70" s="603">
        <v>0</v>
      </c>
      <c r="GA70" s="603">
        <v>0</v>
      </c>
      <c r="GB70" s="603">
        <v>0</v>
      </c>
      <c r="GC70" s="603">
        <v>0</v>
      </c>
      <c r="GD70" s="603">
        <v>0</v>
      </c>
      <c r="GE70" s="603">
        <v>0</v>
      </c>
      <c r="GF70" s="603">
        <v>407159.3</v>
      </c>
      <c r="GG70" s="603">
        <v>0</v>
      </c>
      <c r="GH70" s="603">
        <v>0</v>
      </c>
      <c r="GI70" s="603">
        <v>0</v>
      </c>
      <c r="GJ70" s="603">
        <v>0</v>
      </c>
      <c r="GK70" s="603">
        <v>0</v>
      </c>
      <c r="GL70" s="603">
        <v>0</v>
      </c>
      <c r="GM70" s="603">
        <v>0</v>
      </c>
      <c r="GN70" s="603">
        <v>0</v>
      </c>
      <c r="GO70" s="603">
        <v>0</v>
      </c>
      <c r="GP70" s="603">
        <v>0</v>
      </c>
      <c r="GQ70" s="603">
        <v>0</v>
      </c>
      <c r="GR70" s="603">
        <v>376408.4</v>
      </c>
      <c r="GS70" s="603">
        <v>0</v>
      </c>
      <c r="GT70" s="603">
        <v>0</v>
      </c>
      <c r="GU70" s="603">
        <v>0</v>
      </c>
      <c r="GV70" s="603">
        <v>0</v>
      </c>
      <c r="GW70" s="603">
        <v>0</v>
      </c>
      <c r="GX70" s="603">
        <v>0</v>
      </c>
      <c r="GY70" s="603">
        <v>0</v>
      </c>
      <c r="GZ70" s="603">
        <v>0</v>
      </c>
      <c r="HA70" s="603">
        <v>0</v>
      </c>
      <c r="HB70" s="603">
        <v>0</v>
      </c>
      <c r="HC70" s="603">
        <v>0</v>
      </c>
      <c r="HD70" s="603">
        <v>3229614.23</v>
      </c>
      <c r="HE70" s="603">
        <v>0</v>
      </c>
      <c r="HF70" s="603">
        <v>0</v>
      </c>
      <c r="HG70" s="603">
        <v>0</v>
      </c>
      <c r="HH70" s="603">
        <v>0</v>
      </c>
      <c r="HI70" s="603">
        <v>0</v>
      </c>
      <c r="HJ70" s="603">
        <v>0</v>
      </c>
      <c r="HK70" s="603">
        <v>0</v>
      </c>
      <c r="HL70" s="603">
        <v>0</v>
      </c>
      <c r="HM70" s="603">
        <v>0</v>
      </c>
      <c r="HN70" s="603">
        <v>0</v>
      </c>
      <c r="HO70" s="603">
        <v>0</v>
      </c>
      <c r="HP70" s="603">
        <v>0</v>
      </c>
      <c r="HQ70" s="603">
        <v>0</v>
      </c>
      <c r="HR70" s="603">
        <v>0</v>
      </c>
      <c r="HS70" s="603">
        <v>0</v>
      </c>
      <c r="HT70" s="603">
        <v>591169.85</v>
      </c>
      <c r="HU70" s="603">
        <v>350892.28</v>
      </c>
      <c r="HV70" s="603">
        <v>0</v>
      </c>
      <c r="HW70" s="603">
        <v>0</v>
      </c>
      <c r="HX70" s="603">
        <v>0</v>
      </c>
      <c r="HY70" s="603">
        <v>0</v>
      </c>
      <c r="HZ70" s="603">
        <v>0</v>
      </c>
      <c r="IA70" s="603">
        <v>0</v>
      </c>
      <c r="IB70" s="603">
        <v>0</v>
      </c>
      <c r="IC70" s="603">
        <v>0</v>
      </c>
      <c r="ID70" s="603">
        <v>0</v>
      </c>
      <c r="IE70" s="603">
        <v>0</v>
      </c>
      <c r="IF70" s="603">
        <v>0</v>
      </c>
      <c r="IG70" s="603">
        <v>0</v>
      </c>
      <c r="IH70" s="603">
        <v>0</v>
      </c>
      <c r="II70" s="603">
        <v>0</v>
      </c>
      <c r="IJ70" s="603">
        <v>108174.2</v>
      </c>
      <c r="IK70" s="603">
        <v>957991</v>
      </c>
      <c r="IL70" s="603">
        <v>0</v>
      </c>
      <c r="IM70" s="603">
        <v>0</v>
      </c>
      <c r="IN70" s="603">
        <v>0</v>
      </c>
      <c r="IO70" s="603">
        <v>0</v>
      </c>
      <c r="IP70" s="603">
        <v>0</v>
      </c>
      <c r="IQ70" s="603">
        <v>0</v>
      </c>
      <c r="IR70" s="603">
        <v>0</v>
      </c>
      <c r="IS70" s="603">
        <v>0</v>
      </c>
      <c r="IT70" s="603">
        <v>0</v>
      </c>
      <c r="IU70" s="603">
        <v>0</v>
      </c>
      <c r="IV70" s="603">
        <v>670408.36</v>
      </c>
      <c r="IW70" s="603">
        <v>0</v>
      </c>
      <c r="IX70" s="603">
        <v>0</v>
      </c>
      <c r="IY70" s="603">
        <v>0</v>
      </c>
      <c r="IZ70" s="603">
        <v>0</v>
      </c>
      <c r="JA70" s="603">
        <v>0</v>
      </c>
      <c r="JB70" s="603">
        <v>0</v>
      </c>
      <c r="JC70" s="603">
        <v>0</v>
      </c>
      <c r="JD70" s="603">
        <v>0</v>
      </c>
      <c r="JE70" s="603">
        <v>0</v>
      </c>
      <c r="JF70" s="603">
        <v>0</v>
      </c>
      <c r="JG70" s="603">
        <v>385438.27</v>
      </c>
      <c r="JH70" s="603">
        <v>0</v>
      </c>
      <c r="JI70" s="603">
        <v>0</v>
      </c>
      <c r="JJ70" s="603">
        <v>0</v>
      </c>
      <c r="JK70" s="603">
        <v>0</v>
      </c>
      <c r="JL70" s="603">
        <v>0</v>
      </c>
      <c r="JM70" s="603">
        <v>0</v>
      </c>
      <c r="JN70" s="603">
        <v>0</v>
      </c>
      <c r="JO70" s="603">
        <v>0</v>
      </c>
      <c r="JP70" s="603">
        <v>0</v>
      </c>
      <c r="JQ70" s="603">
        <v>0</v>
      </c>
      <c r="JR70" s="603">
        <v>0</v>
      </c>
      <c r="JS70" s="603">
        <v>0</v>
      </c>
      <c r="JT70" s="603">
        <v>279156.09999999998</v>
      </c>
      <c r="JU70" s="603">
        <v>266320.40000000002</v>
      </c>
      <c r="JV70" s="603">
        <v>0</v>
      </c>
      <c r="JW70" s="603">
        <v>0</v>
      </c>
      <c r="JX70" s="603">
        <v>0</v>
      </c>
      <c r="JY70" s="603">
        <v>0</v>
      </c>
      <c r="JZ70" s="603">
        <v>0</v>
      </c>
      <c r="KA70" s="603">
        <v>0</v>
      </c>
      <c r="KB70" s="603">
        <v>0</v>
      </c>
      <c r="KC70" s="603">
        <v>0</v>
      </c>
      <c r="KD70" s="603">
        <v>0</v>
      </c>
      <c r="KE70" s="603">
        <v>0</v>
      </c>
      <c r="KF70" s="603">
        <v>0</v>
      </c>
      <c r="KG70" s="603">
        <v>0</v>
      </c>
      <c r="KH70" s="603">
        <v>0</v>
      </c>
      <c r="KI70" s="603">
        <v>0</v>
      </c>
      <c r="KJ70" s="603">
        <v>0</v>
      </c>
      <c r="KK70" s="603">
        <v>0</v>
      </c>
      <c r="KL70" s="603">
        <v>0</v>
      </c>
      <c r="KM70" s="603">
        <v>0</v>
      </c>
      <c r="KN70" s="603">
        <v>0</v>
      </c>
      <c r="KO70" s="603">
        <v>0</v>
      </c>
      <c r="KP70" s="603">
        <v>0</v>
      </c>
      <c r="KQ70" s="603">
        <v>0</v>
      </c>
      <c r="KR70" s="603">
        <v>0</v>
      </c>
      <c r="KS70" s="603">
        <v>196123.8</v>
      </c>
      <c r="KT70" s="603">
        <v>0</v>
      </c>
      <c r="KU70" s="603">
        <v>0</v>
      </c>
      <c r="KV70" s="603">
        <v>0</v>
      </c>
      <c r="KW70" s="603">
        <v>0</v>
      </c>
      <c r="KX70" s="603">
        <v>0</v>
      </c>
      <c r="KY70" s="603">
        <v>0</v>
      </c>
      <c r="KZ70" s="603">
        <v>0</v>
      </c>
      <c r="LA70" s="603">
        <v>0</v>
      </c>
      <c r="LB70" s="603">
        <v>0</v>
      </c>
      <c r="LC70" s="603">
        <v>0</v>
      </c>
      <c r="LD70" s="603">
        <v>0</v>
      </c>
      <c r="LE70" s="603">
        <v>0</v>
      </c>
      <c r="LF70" s="603">
        <v>0</v>
      </c>
      <c r="LG70" s="603">
        <v>0</v>
      </c>
      <c r="LH70" s="603">
        <v>0</v>
      </c>
      <c r="LI70" s="603">
        <v>876513.91</v>
      </c>
      <c r="LJ70" s="603">
        <v>283040</v>
      </c>
      <c r="LK70" s="603">
        <v>179894.3</v>
      </c>
      <c r="LL70" s="603">
        <v>569196.75</v>
      </c>
      <c r="LM70" s="603">
        <v>0</v>
      </c>
      <c r="LN70" s="603">
        <v>0</v>
      </c>
      <c r="LO70" s="603">
        <v>0</v>
      </c>
      <c r="LP70" s="603">
        <v>0</v>
      </c>
      <c r="LQ70" s="603">
        <v>0</v>
      </c>
      <c r="LR70" s="603">
        <v>0</v>
      </c>
      <c r="LS70" s="603">
        <v>0</v>
      </c>
      <c r="LT70" s="603">
        <v>0</v>
      </c>
      <c r="LU70" s="603">
        <v>0</v>
      </c>
      <c r="LV70" s="603">
        <v>0</v>
      </c>
      <c r="LW70" s="603">
        <v>171914.4</v>
      </c>
      <c r="LX70" s="603">
        <v>0</v>
      </c>
      <c r="LY70" s="603">
        <v>0</v>
      </c>
      <c r="LZ70" s="603">
        <v>245575.67</v>
      </c>
      <c r="MA70" s="603">
        <v>0</v>
      </c>
      <c r="MB70" s="603">
        <v>0</v>
      </c>
      <c r="MC70" s="603">
        <v>0</v>
      </c>
      <c r="MD70" s="603">
        <v>0</v>
      </c>
      <c r="ME70" s="603">
        <v>0</v>
      </c>
      <c r="MF70" s="603">
        <v>0</v>
      </c>
      <c r="MG70" s="603">
        <v>0</v>
      </c>
      <c r="MH70" s="603">
        <v>0</v>
      </c>
      <c r="MI70" s="603">
        <v>861474.41</v>
      </c>
      <c r="MJ70" s="603">
        <v>0</v>
      </c>
      <c r="MK70" s="603">
        <v>0</v>
      </c>
      <c r="ML70" s="603">
        <v>0</v>
      </c>
      <c r="MM70" s="603">
        <v>0</v>
      </c>
      <c r="MN70" s="603">
        <v>0</v>
      </c>
      <c r="MO70" s="603">
        <v>0</v>
      </c>
      <c r="MP70" s="603">
        <v>0</v>
      </c>
      <c r="MQ70" s="603">
        <v>0</v>
      </c>
      <c r="MR70" s="603">
        <v>0</v>
      </c>
      <c r="MS70" s="603">
        <v>0</v>
      </c>
      <c r="MT70" s="603">
        <v>0</v>
      </c>
      <c r="MU70" s="603">
        <v>0</v>
      </c>
      <c r="MV70" s="603">
        <v>0</v>
      </c>
      <c r="MW70" s="603">
        <v>0</v>
      </c>
      <c r="MX70" s="603">
        <v>0</v>
      </c>
      <c r="MY70" s="603">
        <v>0</v>
      </c>
      <c r="MZ70" s="603">
        <v>0</v>
      </c>
      <c r="NA70" s="603">
        <v>0</v>
      </c>
      <c r="NB70" s="603">
        <v>0</v>
      </c>
      <c r="NC70" s="603">
        <v>0</v>
      </c>
      <c r="ND70" s="603">
        <v>0</v>
      </c>
      <c r="NE70" s="603">
        <v>0</v>
      </c>
      <c r="NF70" s="603">
        <v>1324766.45</v>
      </c>
      <c r="NG70" s="603">
        <v>0</v>
      </c>
      <c r="NH70" s="603">
        <v>0</v>
      </c>
      <c r="NI70" s="603">
        <v>0</v>
      </c>
      <c r="NJ70" s="603">
        <v>0</v>
      </c>
      <c r="NK70" s="603">
        <v>0</v>
      </c>
      <c r="NL70" s="603">
        <v>0</v>
      </c>
      <c r="NM70" s="603">
        <v>0</v>
      </c>
      <c r="NN70" s="603">
        <v>0</v>
      </c>
      <c r="NO70" s="603">
        <v>0</v>
      </c>
      <c r="NP70" s="603">
        <v>0</v>
      </c>
      <c r="NQ70" s="603">
        <v>0</v>
      </c>
      <c r="NR70" s="603">
        <v>0</v>
      </c>
      <c r="NS70" s="603">
        <v>0</v>
      </c>
      <c r="NT70" s="603">
        <v>0</v>
      </c>
      <c r="NU70" s="603">
        <v>0</v>
      </c>
      <c r="NV70" s="603">
        <v>0</v>
      </c>
      <c r="NW70" s="603">
        <v>0</v>
      </c>
      <c r="NX70" s="603">
        <v>0</v>
      </c>
      <c r="NY70" s="603">
        <v>0</v>
      </c>
      <c r="NZ70" s="603">
        <v>0</v>
      </c>
      <c r="OA70" s="603">
        <v>0</v>
      </c>
      <c r="OB70" s="603">
        <v>0</v>
      </c>
      <c r="OC70" s="603">
        <v>0</v>
      </c>
      <c r="OD70" s="603">
        <v>0</v>
      </c>
      <c r="OE70" s="603">
        <v>0</v>
      </c>
      <c r="OF70" s="603">
        <v>61048.4</v>
      </c>
      <c r="OG70" s="603">
        <v>0</v>
      </c>
      <c r="OH70" s="603">
        <v>0</v>
      </c>
      <c r="OI70" s="603">
        <v>0</v>
      </c>
      <c r="OJ70" s="603">
        <v>0</v>
      </c>
      <c r="OK70" s="603">
        <v>0</v>
      </c>
      <c r="OL70" s="603">
        <v>0</v>
      </c>
      <c r="OM70" s="603">
        <v>0</v>
      </c>
      <c r="ON70" s="603">
        <v>0</v>
      </c>
      <c r="OO70" s="603">
        <v>1012946.76</v>
      </c>
      <c r="OP70" s="603">
        <v>0</v>
      </c>
      <c r="OQ70" s="603">
        <v>0</v>
      </c>
      <c r="OR70" s="603">
        <v>0</v>
      </c>
      <c r="OS70" s="603">
        <v>0</v>
      </c>
      <c r="OT70" s="603">
        <v>0</v>
      </c>
      <c r="OU70" s="603">
        <v>261415.2</v>
      </c>
      <c r="OV70" s="603">
        <v>0</v>
      </c>
      <c r="OW70" s="603">
        <v>0</v>
      </c>
      <c r="OX70" s="603">
        <v>0</v>
      </c>
      <c r="OY70" s="603">
        <v>0</v>
      </c>
      <c r="OZ70" s="603">
        <v>0</v>
      </c>
      <c r="PA70" s="603">
        <v>0</v>
      </c>
      <c r="PB70" s="603">
        <v>0</v>
      </c>
      <c r="PC70" s="603">
        <v>0</v>
      </c>
      <c r="PD70" s="603">
        <v>0</v>
      </c>
      <c r="PE70" s="603">
        <v>0</v>
      </c>
      <c r="PF70" s="603">
        <v>0</v>
      </c>
      <c r="PG70" s="603">
        <v>0</v>
      </c>
      <c r="PH70" s="603">
        <v>0</v>
      </c>
      <c r="PI70" s="603">
        <v>0</v>
      </c>
      <c r="PJ70" s="603">
        <v>0</v>
      </c>
      <c r="PK70" s="603">
        <v>0</v>
      </c>
      <c r="PL70" s="603">
        <v>0</v>
      </c>
      <c r="PM70" s="603">
        <v>0</v>
      </c>
      <c r="PN70" s="603">
        <v>0</v>
      </c>
      <c r="PO70" s="603">
        <v>0</v>
      </c>
      <c r="PP70" s="603">
        <v>0</v>
      </c>
      <c r="PQ70" s="603">
        <v>0</v>
      </c>
      <c r="PR70" s="603">
        <v>0</v>
      </c>
      <c r="PS70" s="603">
        <v>0</v>
      </c>
      <c r="PT70" s="603">
        <v>0</v>
      </c>
      <c r="PU70" s="603">
        <v>0</v>
      </c>
      <c r="PV70" s="603">
        <v>1346603.67</v>
      </c>
      <c r="PW70" s="603">
        <v>0</v>
      </c>
      <c r="PX70" s="603">
        <v>0</v>
      </c>
      <c r="PY70" s="603">
        <v>0</v>
      </c>
      <c r="PZ70" s="603">
        <v>0</v>
      </c>
      <c r="QA70" s="603">
        <v>0</v>
      </c>
      <c r="QB70" s="603">
        <v>0</v>
      </c>
      <c r="QC70" s="603">
        <v>0</v>
      </c>
      <c r="QD70" s="603">
        <v>0</v>
      </c>
      <c r="QE70" s="603">
        <v>0</v>
      </c>
      <c r="QF70" s="603">
        <v>0</v>
      </c>
      <c r="QG70" s="603">
        <v>0</v>
      </c>
      <c r="QH70" s="603">
        <v>0</v>
      </c>
      <c r="QI70" s="603">
        <v>0</v>
      </c>
      <c r="QJ70" s="603">
        <v>0</v>
      </c>
      <c r="QK70" s="603">
        <v>0</v>
      </c>
      <c r="QL70" s="603">
        <v>0</v>
      </c>
      <c r="QM70" s="603">
        <v>0</v>
      </c>
      <c r="QN70" s="603">
        <v>0</v>
      </c>
      <c r="QO70" s="603">
        <v>0</v>
      </c>
      <c r="QP70" s="603">
        <v>0</v>
      </c>
      <c r="QQ70" s="603">
        <v>0</v>
      </c>
      <c r="QR70" s="603">
        <v>0</v>
      </c>
      <c r="QS70" s="603">
        <v>0</v>
      </c>
      <c r="QT70" s="603">
        <v>0</v>
      </c>
      <c r="QU70" s="603">
        <v>0</v>
      </c>
      <c r="QV70" s="603">
        <v>0</v>
      </c>
      <c r="QW70" s="603">
        <v>0</v>
      </c>
      <c r="QX70" s="603">
        <v>0</v>
      </c>
      <c r="QY70" s="603">
        <v>0</v>
      </c>
      <c r="QZ70" s="603">
        <v>0</v>
      </c>
      <c r="RA70" s="603">
        <v>0</v>
      </c>
      <c r="RB70" s="603">
        <v>0</v>
      </c>
      <c r="RC70" s="603">
        <v>0</v>
      </c>
      <c r="RD70" s="603">
        <v>0</v>
      </c>
      <c r="RE70" s="603">
        <v>0</v>
      </c>
      <c r="RF70" s="603">
        <v>0</v>
      </c>
      <c r="RG70" s="603">
        <v>0</v>
      </c>
      <c r="RH70" s="603">
        <v>0</v>
      </c>
      <c r="RI70" s="603">
        <v>0</v>
      </c>
      <c r="RJ70" s="603">
        <v>0</v>
      </c>
      <c r="RK70" s="603">
        <v>0</v>
      </c>
      <c r="RL70" s="603">
        <v>0</v>
      </c>
      <c r="RM70" s="603">
        <v>0</v>
      </c>
      <c r="RN70" s="603">
        <v>0</v>
      </c>
      <c r="RO70" s="603">
        <v>0</v>
      </c>
      <c r="RP70" s="603">
        <v>0</v>
      </c>
      <c r="RQ70" s="603">
        <v>0</v>
      </c>
      <c r="RR70" s="603">
        <v>0</v>
      </c>
      <c r="RS70" s="603">
        <v>0</v>
      </c>
      <c r="RT70" s="603">
        <v>0</v>
      </c>
      <c r="RU70" s="603">
        <v>0</v>
      </c>
      <c r="RV70" s="603">
        <v>0</v>
      </c>
      <c r="RW70" s="603">
        <v>0</v>
      </c>
      <c r="RX70" s="603">
        <v>0</v>
      </c>
      <c r="RY70" s="603">
        <v>0</v>
      </c>
      <c r="RZ70" s="603">
        <v>0</v>
      </c>
      <c r="SA70" s="603">
        <v>0</v>
      </c>
      <c r="SB70" s="603">
        <v>0</v>
      </c>
      <c r="SC70" s="603">
        <v>24396</v>
      </c>
      <c r="SD70" s="603">
        <v>0</v>
      </c>
      <c r="SE70" s="603">
        <v>0</v>
      </c>
      <c r="SF70" s="603">
        <v>0</v>
      </c>
      <c r="SG70" s="603">
        <v>0</v>
      </c>
      <c r="SH70" s="603">
        <v>0</v>
      </c>
      <c r="SI70" s="603">
        <v>0</v>
      </c>
      <c r="SJ70" s="603">
        <v>0</v>
      </c>
      <c r="SK70" s="603">
        <v>0</v>
      </c>
      <c r="SL70" s="603">
        <v>0</v>
      </c>
      <c r="SM70" s="603">
        <v>0</v>
      </c>
      <c r="SN70" s="603">
        <v>0</v>
      </c>
      <c r="SO70" s="603">
        <v>0</v>
      </c>
      <c r="SP70" s="603">
        <v>0</v>
      </c>
      <c r="SQ70" s="603">
        <v>0</v>
      </c>
      <c r="SR70" s="603">
        <v>0</v>
      </c>
      <c r="SS70" s="603">
        <v>0</v>
      </c>
      <c r="ST70" s="603">
        <v>0</v>
      </c>
      <c r="SU70" s="603">
        <v>0</v>
      </c>
      <c r="SV70" s="603">
        <v>0</v>
      </c>
      <c r="SW70" s="603">
        <v>0</v>
      </c>
      <c r="SX70" s="603">
        <v>0</v>
      </c>
      <c r="SY70" s="603">
        <v>0</v>
      </c>
      <c r="SZ70" s="603">
        <v>0</v>
      </c>
      <c r="TA70" s="603">
        <v>0</v>
      </c>
      <c r="TB70" s="603">
        <v>0</v>
      </c>
      <c r="TC70" s="603">
        <v>0</v>
      </c>
      <c r="TD70" s="603">
        <v>0</v>
      </c>
      <c r="TE70" s="603">
        <v>0</v>
      </c>
      <c r="TF70" s="603">
        <v>0</v>
      </c>
      <c r="TG70" s="603">
        <v>0</v>
      </c>
      <c r="TH70" s="603">
        <v>0</v>
      </c>
      <c r="TI70" s="603">
        <v>0</v>
      </c>
      <c r="TJ70" s="603">
        <v>0</v>
      </c>
      <c r="TK70" s="603">
        <v>0</v>
      </c>
      <c r="TL70" s="603">
        <v>0</v>
      </c>
      <c r="TM70" s="603">
        <v>0</v>
      </c>
      <c r="TN70" s="603">
        <v>0</v>
      </c>
      <c r="TO70" s="603">
        <v>0</v>
      </c>
      <c r="TP70" s="603">
        <v>0</v>
      </c>
      <c r="TQ70" s="603">
        <v>0</v>
      </c>
      <c r="TR70" s="603">
        <v>0</v>
      </c>
      <c r="TS70" s="603">
        <v>0</v>
      </c>
      <c r="TT70" s="603">
        <v>0</v>
      </c>
      <c r="TU70" s="603">
        <v>0</v>
      </c>
      <c r="TV70" s="603">
        <v>0</v>
      </c>
      <c r="TW70" s="603">
        <v>0</v>
      </c>
      <c r="TX70" s="603">
        <v>0</v>
      </c>
      <c r="TY70" s="603">
        <v>0</v>
      </c>
      <c r="TZ70" s="603">
        <v>0</v>
      </c>
      <c r="UA70" s="603">
        <v>0</v>
      </c>
      <c r="UB70" s="603">
        <v>0</v>
      </c>
      <c r="UC70" s="603">
        <v>0</v>
      </c>
      <c r="UD70" s="603">
        <v>0</v>
      </c>
      <c r="UE70" s="603">
        <v>0</v>
      </c>
      <c r="UF70" s="603">
        <v>0</v>
      </c>
      <c r="UG70" s="603">
        <v>0</v>
      </c>
      <c r="UH70" s="603">
        <v>0</v>
      </c>
      <c r="UI70" s="603">
        <v>0</v>
      </c>
      <c r="UJ70" s="603">
        <v>0</v>
      </c>
      <c r="UK70" s="603">
        <v>0</v>
      </c>
      <c r="UL70" s="603">
        <v>0</v>
      </c>
      <c r="UM70" s="603">
        <v>0</v>
      </c>
      <c r="UN70" s="603">
        <v>0</v>
      </c>
      <c r="UO70" s="603">
        <v>0</v>
      </c>
      <c r="UP70" s="603">
        <v>0</v>
      </c>
      <c r="UQ70" s="603">
        <v>0</v>
      </c>
      <c r="UR70" s="603">
        <v>693754.1</v>
      </c>
      <c r="US70" s="603">
        <v>0</v>
      </c>
      <c r="UT70" s="603">
        <v>0</v>
      </c>
      <c r="UU70" s="603">
        <v>0</v>
      </c>
      <c r="UV70" s="603">
        <v>0</v>
      </c>
      <c r="UW70" s="603">
        <v>0</v>
      </c>
      <c r="UX70" s="603">
        <v>0</v>
      </c>
      <c r="UY70" s="603">
        <v>0</v>
      </c>
      <c r="UZ70" s="603">
        <v>0</v>
      </c>
      <c r="VA70" s="603">
        <v>0</v>
      </c>
      <c r="VB70" s="603">
        <v>0</v>
      </c>
      <c r="VC70" s="603">
        <v>0</v>
      </c>
      <c r="VD70" s="603">
        <v>0</v>
      </c>
      <c r="VE70" s="603">
        <v>0</v>
      </c>
      <c r="VF70" s="603">
        <v>0</v>
      </c>
      <c r="VG70" s="603">
        <v>0</v>
      </c>
      <c r="VH70" s="603">
        <v>0</v>
      </c>
      <c r="VI70" s="603">
        <v>0</v>
      </c>
      <c r="VJ70" s="603">
        <v>0</v>
      </c>
      <c r="VK70" s="603">
        <v>0</v>
      </c>
      <c r="VL70" s="603">
        <v>0</v>
      </c>
      <c r="VM70" s="603">
        <v>0</v>
      </c>
      <c r="VN70" s="603">
        <v>0</v>
      </c>
      <c r="VO70" s="603">
        <v>0</v>
      </c>
      <c r="VP70" s="603">
        <v>0</v>
      </c>
      <c r="VQ70" s="603">
        <v>0</v>
      </c>
      <c r="VR70" s="603">
        <v>0</v>
      </c>
      <c r="VS70" s="603">
        <v>0</v>
      </c>
      <c r="VT70" s="603">
        <v>0</v>
      </c>
      <c r="VU70" s="603">
        <v>0</v>
      </c>
      <c r="VV70" s="603">
        <v>0</v>
      </c>
      <c r="VW70" s="603">
        <v>0</v>
      </c>
      <c r="VX70" s="603">
        <v>0</v>
      </c>
      <c r="VY70" s="603">
        <v>0</v>
      </c>
      <c r="VZ70" s="603">
        <v>0</v>
      </c>
      <c r="WA70" s="603">
        <v>0</v>
      </c>
      <c r="WB70" s="603">
        <v>0</v>
      </c>
      <c r="WC70" s="603">
        <v>1968461.3</v>
      </c>
      <c r="WD70" s="603">
        <v>0</v>
      </c>
      <c r="WE70" s="603">
        <v>0</v>
      </c>
      <c r="WF70" s="603">
        <v>0</v>
      </c>
      <c r="WG70" s="603">
        <v>0</v>
      </c>
      <c r="WH70" s="603">
        <v>0</v>
      </c>
      <c r="WI70" s="603">
        <v>0</v>
      </c>
      <c r="WJ70" s="603">
        <v>0</v>
      </c>
      <c r="WK70" s="603">
        <v>0</v>
      </c>
      <c r="WL70" s="603">
        <v>0</v>
      </c>
      <c r="WM70" s="603">
        <v>0</v>
      </c>
      <c r="WN70" s="603">
        <v>0</v>
      </c>
      <c r="WO70" s="603">
        <v>0</v>
      </c>
      <c r="WP70" s="603">
        <v>0</v>
      </c>
      <c r="WQ70" s="603">
        <v>0</v>
      </c>
      <c r="WR70" s="603">
        <v>0</v>
      </c>
      <c r="WS70" s="603">
        <v>0</v>
      </c>
      <c r="WT70" s="603">
        <v>0</v>
      </c>
      <c r="WU70" s="603">
        <v>0</v>
      </c>
      <c r="WV70" s="603">
        <v>0</v>
      </c>
      <c r="WW70" s="603">
        <v>156885.79999999999</v>
      </c>
      <c r="WX70" s="603">
        <v>0</v>
      </c>
      <c r="WY70" s="603">
        <v>0</v>
      </c>
      <c r="WZ70" s="603">
        <v>0</v>
      </c>
      <c r="XA70" s="603">
        <v>0</v>
      </c>
      <c r="XB70" s="603">
        <v>0</v>
      </c>
      <c r="XC70" s="603">
        <v>0</v>
      </c>
      <c r="XD70" s="603">
        <v>0</v>
      </c>
      <c r="XE70" s="603">
        <v>0</v>
      </c>
      <c r="XF70" s="603">
        <v>0</v>
      </c>
      <c r="XG70" s="603">
        <v>0</v>
      </c>
      <c r="XH70" s="603">
        <v>0</v>
      </c>
      <c r="XI70" s="603">
        <v>0</v>
      </c>
      <c r="XJ70" s="603">
        <v>50750</v>
      </c>
      <c r="XK70" s="603">
        <v>0</v>
      </c>
      <c r="XL70" s="603">
        <v>0</v>
      </c>
      <c r="XM70" s="603">
        <v>0</v>
      </c>
      <c r="XN70" s="603">
        <v>0</v>
      </c>
      <c r="XO70" s="603">
        <v>0</v>
      </c>
      <c r="XP70" s="603">
        <v>0</v>
      </c>
      <c r="XQ70" s="603">
        <v>0</v>
      </c>
      <c r="XR70" s="603">
        <v>0</v>
      </c>
      <c r="XS70" s="603">
        <v>0</v>
      </c>
      <c r="XT70" s="603">
        <v>0</v>
      </c>
      <c r="XU70" s="603">
        <v>0</v>
      </c>
      <c r="XV70" s="603">
        <v>0</v>
      </c>
      <c r="XW70" s="603">
        <v>0</v>
      </c>
      <c r="XX70" s="603">
        <v>0</v>
      </c>
      <c r="XY70" s="603">
        <v>0</v>
      </c>
      <c r="XZ70" s="603">
        <v>0</v>
      </c>
      <c r="YA70" s="603">
        <v>0</v>
      </c>
      <c r="YB70" s="603">
        <v>0</v>
      </c>
      <c r="YC70" s="603">
        <v>0</v>
      </c>
      <c r="YD70" s="603">
        <v>0</v>
      </c>
      <c r="YE70" s="603">
        <v>0</v>
      </c>
      <c r="YF70" s="603">
        <v>0</v>
      </c>
      <c r="YG70" s="603">
        <v>106289</v>
      </c>
      <c r="YH70" s="603">
        <v>0</v>
      </c>
      <c r="YI70" s="603">
        <v>0</v>
      </c>
      <c r="YJ70" s="603">
        <v>0</v>
      </c>
      <c r="YK70" s="603">
        <v>535244.96</v>
      </c>
      <c r="YL70" s="603">
        <v>0</v>
      </c>
      <c r="YM70" s="603">
        <v>0</v>
      </c>
      <c r="YN70" s="603">
        <v>0</v>
      </c>
      <c r="YO70" s="603">
        <v>0</v>
      </c>
      <c r="YP70" s="603">
        <v>0</v>
      </c>
      <c r="YQ70" s="603">
        <v>0</v>
      </c>
      <c r="YR70" s="603">
        <v>0</v>
      </c>
      <c r="YS70" s="603">
        <v>0</v>
      </c>
      <c r="YT70" s="603">
        <v>0</v>
      </c>
      <c r="YU70" s="603">
        <v>0</v>
      </c>
      <c r="YV70" s="603">
        <v>0</v>
      </c>
      <c r="YW70" s="603">
        <v>0</v>
      </c>
      <c r="YX70" s="603">
        <v>368523.66</v>
      </c>
      <c r="YY70" s="603">
        <v>0</v>
      </c>
      <c r="YZ70" s="603">
        <v>0</v>
      </c>
      <c r="ZA70" s="603">
        <v>0</v>
      </c>
      <c r="ZB70" s="603">
        <v>0</v>
      </c>
      <c r="ZC70" s="603">
        <v>0</v>
      </c>
      <c r="ZD70" s="603">
        <v>0</v>
      </c>
      <c r="ZE70" s="603">
        <v>0</v>
      </c>
      <c r="ZF70" s="603">
        <v>0</v>
      </c>
      <c r="ZG70" s="603">
        <v>0</v>
      </c>
      <c r="ZH70" s="603">
        <v>0</v>
      </c>
      <c r="ZI70" s="603">
        <v>0</v>
      </c>
      <c r="ZJ70" s="603">
        <v>0</v>
      </c>
      <c r="ZK70" s="603">
        <v>0</v>
      </c>
      <c r="ZL70" s="603">
        <v>0</v>
      </c>
      <c r="ZM70" s="603">
        <v>0</v>
      </c>
      <c r="ZN70" s="603">
        <v>0</v>
      </c>
      <c r="ZO70" s="603">
        <v>0</v>
      </c>
      <c r="ZP70" s="603">
        <v>0</v>
      </c>
      <c r="ZQ70" s="603">
        <v>0</v>
      </c>
      <c r="ZR70" s="603">
        <v>0</v>
      </c>
      <c r="ZS70" s="603">
        <v>0</v>
      </c>
      <c r="ZT70" s="603">
        <v>0</v>
      </c>
      <c r="ZU70" s="603">
        <v>0</v>
      </c>
      <c r="ZV70" s="603">
        <v>0</v>
      </c>
      <c r="ZW70" s="603">
        <v>0</v>
      </c>
      <c r="ZX70" s="603">
        <v>0</v>
      </c>
      <c r="ZY70" s="603">
        <v>0</v>
      </c>
      <c r="ZZ70" s="603">
        <v>0</v>
      </c>
      <c r="AAA70" s="603">
        <v>0</v>
      </c>
      <c r="AAB70" s="603">
        <v>0</v>
      </c>
      <c r="AAC70" s="603">
        <v>0</v>
      </c>
      <c r="AAD70" s="603">
        <v>0</v>
      </c>
      <c r="AAE70" s="603">
        <v>0</v>
      </c>
      <c r="AAF70" s="603">
        <v>0</v>
      </c>
      <c r="AAG70" s="603">
        <v>0</v>
      </c>
      <c r="AAH70" s="603">
        <v>0</v>
      </c>
      <c r="AAI70" s="603">
        <v>0</v>
      </c>
      <c r="AAJ70" s="603">
        <v>0</v>
      </c>
      <c r="AAK70" s="603">
        <v>0</v>
      </c>
      <c r="AAL70" s="603">
        <v>0</v>
      </c>
      <c r="AAM70" s="603">
        <v>0</v>
      </c>
      <c r="AAN70" s="603">
        <v>0</v>
      </c>
      <c r="AAO70" s="603">
        <v>0</v>
      </c>
      <c r="AAP70" s="603">
        <v>0</v>
      </c>
      <c r="AAQ70" s="603">
        <v>23192.35</v>
      </c>
      <c r="AAR70" s="603">
        <v>0</v>
      </c>
      <c r="AAS70" s="603">
        <v>0</v>
      </c>
      <c r="AAT70" s="603">
        <v>0</v>
      </c>
      <c r="AAU70" s="603">
        <v>0</v>
      </c>
      <c r="AAV70" s="603">
        <v>0</v>
      </c>
      <c r="AAW70" s="603">
        <v>0</v>
      </c>
      <c r="AAX70" s="603">
        <v>0</v>
      </c>
      <c r="AAY70" s="603">
        <v>0</v>
      </c>
      <c r="AAZ70" s="603">
        <v>0</v>
      </c>
      <c r="ABA70" s="603">
        <v>0</v>
      </c>
      <c r="ABB70" s="603">
        <v>0</v>
      </c>
      <c r="ABC70" s="603">
        <v>0</v>
      </c>
      <c r="ABD70" s="603">
        <v>0</v>
      </c>
      <c r="ABE70" s="603">
        <v>0</v>
      </c>
      <c r="ABF70" s="603">
        <v>0</v>
      </c>
      <c r="ABG70" s="603">
        <v>0</v>
      </c>
      <c r="ABH70" s="603">
        <v>0</v>
      </c>
      <c r="ABI70" s="603">
        <v>0</v>
      </c>
      <c r="ABJ70" s="603">
        <v>1416225.14</v>
      </c>
      <c r="ABK70" s="603">
        <v>478548.11</v>
      </c>
      <c r="ABL70" s="603">
        <v>0</v>
      </c>
      <c r="ABM70" s="603">
        <v>0</v>
      </c>
      <c r="ABN70" s="603">
        <v>0</v>
      </c>
      <c r="ABO70" s="603">
        <v>0</v>
      </c>
      <c r="ABP70" s="603">
        <v>0</v>
      </c>
      <c r="ABQ70" s="603">
        <v>489250</v>
      </c>
      <c r="ABR70" s="603">
        <v>0</v>
      </c>
      <c r="ABS70" s="603">
        <v>0</v>
      </c>
      <c r="ABT70" s="603">
        <v>0</v>
      </c>
      <c r="ABU70" s="603">
        <v>0</v>
      </c>
      <c r="ABV70" s="603">
        <v>0</v>
      </c>
      <c r="ABW70" s="603">
        <v>0</v>
      </c>
      <c r="ABX70" s="603">
        <v>0</v>
      </c>
      <c r="ABY70" s="603">
        <v>0</v>
      </c>
      <c r="ABZ70" s="603">
        <v>299266.09000000003</v>
      </c>
      <c r="ACA70" s="603">
        <v>0</v>
      </c>
      <c r="ACB70" s="603">
        <v>0</v>
      </c>
      <c r="ACC70" s="603">
        <v>0</v>
      </c>
      <c r="ACD70" s="603">
        <v>0</v>
      </c>
      <c r="ACE70" s="603">
        <v>0</v>
      </c>
      <c r="ACF70" s="603">
        <v>0</v>
      </c>
      <c r="ACG70" s="603">
        <v>0</v>
      </c>
      <c r="ACH70" s="603">
        <v>0</v>
      </c>
      <c r="ACI70" s="603">
        <v>0</v>
      </c>
      <c r="ACJ70" s="603">
        <v>0</v>
      </c>
      <c r="ACK70" s="603">
        <v>988747.2</v>
      </c>
      <c r="ACL70" s="603">
        <v>0</v>
      </c>
      <c r="ACM70" s="603">
        <v>0</v>
      </c>
      <c r="ACN70" s="603">
        <v>0</v>
      </c>
      <c r="ACO70" s="603">
        <v>0</v>
      </c>
      <c r="ACP70" s="603">
        <v>0</v>
      </c>
      <c r="ACQ70" s="603">
        <v>0</v>
      </c>
      <c r="ACR70" s="603">
        <v>0</v>
      </c>
      <c r="ACS70" s="603">
        <v>0</v>
      </c>
      <c r="ACT70" s="603">
        <v>0</v>
      </c>
      <c r="ACU70" s="603">
        <v>0</v>
      </c>
      <c r="ACV70" s="603">
        <v>0</v>
      </c>
      <c r="ACW70" s="603">
        <v>0</v>
      </c>
      <c r="ACX70" s="603">
        <v>0</v>
      </c>
      <c r="ACY70" s="603">
        <v>0</v>
      </c>
      <c r="ACZ70" s="603">
        <v>0</v>
      </c>
      <c r="ADA70" s="603">
        <v>0</v>
      </c>
      <c r="ADB70" s="603">
        <v>0</v>
      </c>
      <c r="ADC70" s="603">
        <v>0</v>
      </c>
      <c r="ADD70" s="603">
        <v>0</v>
      </c>
      <c r="ADE70" s="603">
        <v>0</v>
      </c>
      <c r="ADF70" s="603">
        <v>0</v>
      </c>
      <c r="ADG70" s="603">
        <v>0</v>
      </c>
      <c r="ADH70" s="603">
        <v>0</v>
      </c>
      <c r="ADI70" s="603">
        <v>0</v>
      </c>
      <c r="ADJ70" s="603">
        <v>0</v>
      </c>
      <c r="ADK70" s="603">
        <v>0</v>
      </c>
      <c r="ADL70" s="603">
        <v>0</v>
      </c>
      <c r="ADM70" s="603">
        <v>0</v>
      </c>
      <c r="ADN70" s="603">
        <v>0</v>
      </c>
      <c r="ADO70" s="603">
        <v>0</v>
      </c>
      <c r="ADP70" s="603">
        <v>0</v>
      </c>
      <c r="ADQ70" s="603">
        <v>0</v>
      </c>
      <c r="ADR70" s="603">
        <v>0</v>
      </c>
      <c r="ADS70" s="603">
        <v>0</v>
      </c>
      <c r="ADT70" s="603">
        <v>0</v>
      </c>
      <c r="ADU70" s="603">
        <v>0</v>
      </c>
      <c r="ADV70" s="603">
        <v>0</v>
      </c>
      <c r="ADW70" s="603">
        <v>0</v>
      </c>
      <c r="ADX70" s="603">
        <v>0</v>
      </c>
      <c r="ADY70" s="603">
        <v>0</v>
      </c>
      <c r="ADZ70" s="603">
        <v>0</v>
      </c>
      <c r="AEA70" s="603">
        <v>0</v>
      </c>
      <c r="AEB70" s="603">
        <v>0</v>
      </c>
      <c r="AEC70" s="603">
        <v>0</v>
      </c>
      <c r="AED70" s="603">
        <v>0</v>
      </c>
      <c r="AEE70" s="603">
        <v>0</v>
      </c>
      <c r="AEF70" s="603">
        <v>0</v>
      </c>
      <c r="AEG70" s="603">
        <v>0</v>
      </c>
      <c r="AEH70" s="603">
        <v>0</v>
      </c>
      <c r="AEI70" s="603">
        <v>0</v>
      </c>
      <c r="AEJ70" s="603">
        <v>0</v>
      </c>
      <c r="AEK70" s="603">
        <v>0</v>
      </c>
      <c r="AEL70" s="603">
        <v>0</v>
      </c>
      <c r="AEM70" s="603">
        <v>0</v>
      </c>
      <c r="AEN70" s="603">
        <v>0</v>
      </c>
      <c r="AEO70" s="603">
        <v>0</v>
      </c>
      <c r="AEP70" s="603">
        <v>0</v>
      </c>
      <c r="AEQ70" s="603">
        <v>0</v>
      </c>
      <c r="AER70" s="603">
        <v>0</v>
      </c>
      <c r="AES70" s="603">
        <v>0</v>
      </c>
      <c r="AET70" s="603">
        <v>0</v>
      </c>
      <c r="AEU70" s="603">
        <v>277742.40000000002</v>
      </c>
      <c r="AEV70" s="603">
        <v>0</v>
      </c>
      <c r="AEW70" s="603">
        <v>0</v>
      </c>
      <c r="AEX70" s="603">
        <v>0</v>
      </c>
      <c r="AEY70" s="603">
        <v>0</v>
      </c>
      <c r="AEZ70" s="603">
        <v>0</v>
      </c>
      <c r="AFA70" s="603">
        <v>0</v>
      </c>
      <c r="AFB70" s="603">
        <v>0</v>
      </c>
      <c r="AFC70" s="603">
        <v>0</v>
      </c>
      <c r="AFD70" s="603">
        <v>0</v>
      </c>
      <c r="AFE70" s="603">
        <v>0</v>
      </c>
      <c r="AFF70" s="603">
        <v>0</v>
      </c>
      <c r="AFG70" s="603">
        <v>0</v>
      </c>
      <c r="AFH70" s="603">
        <v>0</v>
      </c>
      <c r="AFI70" s="603">
        <v>0</v>
      </c>
      <c r="AFJ70" s="603">
        <v>0</v>
      </c>
      <c r="AFK70" s="603">
        <v>0</v>
      </c>
      <c r="AFL70" s="603">
        <v>0</v>
      </c>
      <c r="AFM70" s="603">
        <v>0</v>
      </c>
      <c r="AFN70" s="603">
        <v>0</v>
      </c>
      <c r="AFO70" s="603">
        <v>0</v>
      </c>
      <c r="AFP70" s="603">
        <v>0</v>
      </c>
      <c r="AFQ70" s="603">
        <v>0</v>
      </c>
      <c r="AFR70" s="603">
        <v>0</v>
      </c>
      <c r="AFS70" s="603">
        <v>0</v>
      </c>
      <c r="AFT70" s="603">
        <v>0</v>
      </c>
      <c r="AFU70" s="603">
        <v>0</v>
      </c>
      <c r="AFV70" s="603">
        <v>0</v>
      </c>
      <c r="AFW70" s="603">
        <v>0</v>
      </c>
      <c r="AFX70" s="603">
        <v>0</v>
      </c>
      <c r="AFY70" s="603">
        <v>0</v>
      </c>
      <c r="AFZ70" s="603">
        <v>0</v>
      </c>
      <c r="AGA70" s="603">
        <v>0</v>
      </c>
      <c r="AGB70" s="603">
        <v>0</v>
      </c>
      <c r="AGC70" s="603">
        <v>0</v>
      </c>
      <c r="AGD70" s="603">
        <v>0</v>
      </c>
      <c r="AGE70" s="603">
        <v>0</v>
      </c>
      <c r="AGF70" s="603">
        <v>0</v>
      </c>
      <c r="AGG70" s="603">
        <v>0</v>
      </c>
      <c r="AGH70" s="603">
        <v>0</v>
      </c>
      <c r="AGI70" s="603">
        <v>0</v>
      </c>
      <c r="AGJ70" s="603">
        <v>0</v>
      </c>
      <c r="AGK70" s="603">
        <v>0</v>
      </c>
      <c r="AGL70" s="603">
        <v>0</v>
      </c>
      <c r="AGM70" s="603">
        <v>0</v>
      </c>
      <c r="AGN70" s="603">
        <v>0</v>
      </c>
      <c r="AGO70" s="603">
        <v>1314210.8999999999</v>
      </c>
      <c r="AGP70" s="603">
        <v>0</v>
      </c>
      <c r="AGQ70" s="603">
        <v>0</v>
      </c>
      <c r="AGR70" s="603">
        <v>0</v>
      </c>
      <c r="AGS70" s="603">
        <v>0</v>
      </c>
      <c r="AGT70" s="603">
        <v>0</v>
      </c>
      <c r="AGU70" s="603">
        <v>0</v>
      </c>
      <c r="AGV70" s="603">
        <v>0</v>
      </c>
      <c r="AGW70" s="603">
        <v>1372219.65</v>
      </c>
      <c r="AGX70" s="603">
        <v>407012.46</v>
      </c>
      <c r="AGY70" s="603">
        <v>0</v>
      </c>
      <c r="AGZ70" s="603">
        <v>0</v>
      </c>
      <c r="AHA70" s="603">
        <v>0</v>
      </c>
      <c r="AHB70" s="603">
        <v>0</v>
      </c>
      <c r="AHC70" s="603">
        <v>0</v>
      </c>
      <c r="AHD70" s="603">
        <v>0</v>
      </c>
      <c r="AHE70" s="603">
        <v>0</v>
      </c>
      <c r="AHF70" s="603">
        <v>0</v>
      </c>
      <c r="AHG70" s="603">
        <v>0</v>
      </c>
      <c r="AHH70" s="603">
        <v>0</v>
      </c>
      <c r="AHI70" s="603">
        <v>0</v>
      </c>
      <c r="AHJ70" s="603">
        <v>0</v>
      </c>
      <c r="AHK70" s="603">
        <v>0</v>
      </c>
      <c r="AHL70" s="603">
        <v>0</v>
      </c>
      <c r="AHM70" s="603">
        <v>0</v>
      </c>
      <c r="AHN70" s="603">
        <v>174649.5</v>
      </c>
      <c r="AHO70" s="603">
        <v>0</v>
      </c>
      <c r="AHP70" s="603">
        <v>0</v>
      </c>
      <c r="AHQ70" s="603">
        <v>0</v>
      </c>
      <c r="AHR70" s="603">
        <v>0</v>
      </c>
      <c r="AHS70" s="603">
        <v>0</v>
      </c>
      <c r="AHT70" s="603">
        <v>0</v>
      </c>
      <c r="AHU70" s="603">
        <v>0</v>
      </c>
      <c r="AHV70" s="603">
        <v>0</v>
      </c>
      <c r="AHW70" s="603">
        <f t="shared" si="97"/>
        <v>32860866.900000002</v>
      </c>
      <c r="AHY70" s="648" t="s">
        <v>6248</v>
      </c>
      <c r="AHZ70" s="648" t="s">
        <v>6043</v>
      </c>
      <c r="AIA70" s="648" t="s">
        <v>6044</v>
      </c>
    </row>
    <row r="71" spans="1:911" ht="24.6" x14ac:dyDescent="0.7">
      <c r="A71" s="260" t="str">
        <f t="shared" si="96"/>
        <v>ภาระ</v>
      </c>
      <c r="B71" s="260" t="s">
        <v>6403</v>
      </c>
      <c r="C71" s="260" t="s">
        <v>6404</v>
      </c>
      <c r="D71" s="603">
        <v>7316680.2699999996</v>
      </c>
      <c r="E71" s="603">
        <v>0</v>
      </c>
      <c r="F71" s="603">
        <v>0</v>
      </c>
      <c r="G71" s="603">
        <v>0</v>
      </c>
      <c r="H71" s="603">
        <v>0</v>
      </c>
      <c r="I71" s="603">
        <v>0</v>
      </c>
      <c r="J71" s="603">
        <v>0</v>
      </c>
      <c r="K71" s="603">
        <v>0</v>
      </c>
      <c r="L71" s="603">
        <v>0</v>
      </c>
      <c r="M71" s="603">
        <v>0</v>
      </c>
      <c r="N71" s="603">
        <v>0</v>
      </c>
      <c r="O71" s="603">
        <v>0</v>
      </c>
      <c r="P71" s="603">
        <v>0</v>
      </c>
      <c r="Q71" s="603">
        <v>0</v>
      </c>
      <c r="R71" s="603">
        <v>0</v>
      </c>
      <c r="S71" s="603">
        <v>0</v>
      </c>
      <c r="T71" s="603">
        <v>0</v>
      </c>
      <c r="U71" s="603">
        <v>0</v>
      </c>
      <c r="V71" s="603">
        <v>0</v>
      </c>
      <c r="W71" s="603">
        <v>118590</v>
      </c>
      <c r="X71" s="603">
        <v>0</v>
      </c>
      <c r="Y71" s="603">
        <v>0</v>
      </c>
      <c r="Z71" s="603">
        <v>0</v>
      </c>
      <c r="AA71" s="603">
        <v>0</v>
      </c>
      <c r="AB71" s="603">
        <v>0</v>
      </c>
      <c r="AC71" s="603">
        <v>0</v>
      </c>
      <c r="AD71" s="603">
        <v>0</v>
      </c>
      <c r="AE71" s="603">
        <v>0</v>
      </c>
      <c r="AF71" s="603">
        <v>0</v>
      </c>
      <c r="AG71" s="603">
        <v>0</v>
      </c>
      <c r="AH71" s="603">
        <v>0</v>
      </c>
      <c r="AI71" s="603">
        <v>0</v>
      </c>
      <c r="AJ71" s="603">
        <v>0</v>
      </c>
      <c r="AK71" s="603">
        <v>0</v>
      </c>
      <c r="AL71" s="603">
        <v>0</v>
      </c>
      <c r="AM71" s="603">
        <v>0</v>
      </c>
      <c r="AN71" s="603">
        <v>0</v>
      </c>
      <c r="AO71" s="603">
        <v>0</v>
      </c>
      <c r="AP71" s="603">
        <v>0</v>
      </c>
      <c r="AQ71" s="603">
        <v>0</v>
      </c>
      <c r="AR71" s="603">
        <v>0</v>
      </c>
      <c r="AS71" s="603">
        <v>0</v>
      </c>
      <c r="AT71" s="603">
        <v>0</v>
      </c>
      <c r="AU71" s="603">
        <v>4303955.33</v>
      </c>
      <c r="AV71" s="603">
        <v>0</v>
      </c>
      <c r="AW71" s="603">
        <v>0</v>
      </c>
      <c r="AX71" s="603">
        <v>0</v>
      </c>
      <c r="AY71" s="603">
        <v>0</v>
      </c>
      <c r="AZ71" s="603">
        <v>0</v>
      </c>
      <c r="BA71" s="603">
        <v>0</v>
      </c>
      <c r="BB71" s="603">
        <v>0</v>
      </c>
      <c r="BC71" s="603">
        <v>0</v>
      </c>
      <c r="BD71" s="603">
        <v>0</v>
      </c>
      <c r="BE71" s="603">
        <v>0</v>
      </c>
      <c r="BF71" s="603">
        <v>0</v>
      </c>
      <c r="BG71" s="603">
        <v>0</v>
      </c>
      <c r="BH71" s="603">
        <v>0</v>
      </c>
      <c r="BI71" s="603">
        <v>0</v>
      </c>
      <c r="BJ71" s="603">
        <v>847810.4</v>
      </c>
      <c r="BK71" s="603">
        <v>0</v>
      </c>
      <c r="BL71" s="603">
        <v>0</v>
      </c>
      <c r="BM71" s="603">
        <v>0</v>
      </c>
      <c r="BN71" s="603">
        <v>0</v>
      </c>
      <c r="BO71" s="603">
        <v>0</v>
      </c>
      <c r="BP71" s="603">
        <v>0</v>
      </c>
      <c r="BQ71" s="603">
        <v>0</v>
      </c>
      <c r="BR71" s="603">
        <v>0</v>
      </c>
      <c r="BS71" s="603">
        <v>3648835.72</v>
      </c>
      <c r="BT71" s="603">
        <v>0</v>
      </c>
      <c r="BU71" s="603">
        <v>0</v>
      </c>
      <c r="BV71" s="603">
        <v>0</v>
      </c>
      <c r="BW71" s="603">
        <v>0</v>
      </c>
      <c r="BX71" s="603">
        <v>0</v>
      </c>
      <c r="BY71" s="603">
        <v>0</v>
      </c>
      <c r="BZ71" s="603">
        <v>0</v>
      </c>
      <c r="CA71" s="603">
        <v>0</v>
      </c>
      <c r="CB71" s="603">
        <v>0</v>
      </c>
      <c r="CC71" s="603">
        <v>0</v>
      </c>
      <c r="CD71" s="603">
        <v>0</v>
      </c>
      <c r="CE71" s="603">
        <v>0</v>
      </c>
      <c r="CF71" s="603">
        <v>0</v>
      </c>
      <c r="CG71" s="603">
        <v>0</v>
      </c>
      <c r="CH71" s="603">
        <v>9782709.7400000002</v>
      </c>
      <c r="CI71" s="603">
        <v>0</v>
      </c>
      <c r="CJ71" s="603">
        <v>0</v>
      </c>
      <c r="CK71" s="603">
        <v>0</v>
      </c>
      <c r="CL71" s="603">
        <v>0</v>
      </c>
      <c r="CM71" s="603">
        <v>0</v>
      </c>
      <c r="CN71" s="603">
        <v>0</v>
      </c>
      <c r="CO71" s="603">
        <v>0</v>
      </c>
      <c r="CP71" s="603">
        <v>0</v>
      </c>
      <c r="CQ71" s="603">
        <v>0</v>
      </c>
      <c r="CR71" s="603">
        <v>0</v>
      </c>
      <c r="CS71" s="603">
        <v>0</v>
      </c>
      <c r="CT71" s="603">
        <v>0</v>
      </c>
      <c r="CU71" s="603">
        <v>3384194.04</v>
      </c>
      <c r="CV71" s="603">
        <v>0</v>
      </c>
      <c r="CW71" s="603">
        <v>0</v>
      </c>
      <c r="CX71" s="603">
        <v>0</v>
      </c>
      <c r="CY71" s="603">
        <v>0</v>
      </c>
      <c r="CZ71" s="603">
        <v>0</v>
      </c>
      <c r="DA71" s="603">
        <v>0</v>
      </c>
      <c r="DB71" s="603">
        <v>0</v>
      </c>
      <c r="DC71" s="603">
        <v>0</v>
      </c>
      <c r="DD71" s="603">
        <v>0</v>
      </c>
      <c r="DE71" s="603">
        <v>0</v>
      </c>
      <c r="DF71" s="603">
        <v>0</v>
      </c>
      <c r="DG71" s="603">
        <v>0</v>
      </c>
      <c r="DH71" s="603">
        <v>0</v>
      </c>
      <c r="DI71" s="603">
        <v>0</v>
      </c>
      <c r="DJ71" s="603">
        <v>0</v>
      </c>
      <c r="DK71" s="603">
        <v>0</v>
      </c>
      <c r="DL71" s="603">
        <v>0</v>
      </c>
      <c r="DM71" s="603">
        <v>0</v>
      </c>
      <c r="DN71" s="603">
        <v>0</v>
      </c>
      <c r="DO71" s="603">
        <v>0</v>
      </c>
      <c r="DP71" s="603">
        <v>0</v>
      </c>
      <c r="DQ71" s="603">
        <v>0</v>
      </c>
      <c r="DR71" s="603">
        <v>0</v>
      </c>
      <c r="DS71" s="603">
        <v>0</v>
      </c>
      <c r="DT71" s="603">
        <v>0</v>
      </c>
      <c r="DU71" s="603">
        <v>15278741.48</v>
      </c>
      <c r="DV71" s="603">
        <v>0</v>
      </c>
      <c r="DW71" s="603">
        <v>0</v>
      </c>
      <c r="DX71" s="603">
        <v>0</v>
      </c>
      <c r="DY71" s="603">
        <v>0</v>
      </c>
      <c r="DZ71" s="603">
        <v>0</v>
      </c>
      <c r="EA71" s="603">
        <v>0</v>
      </c>
      <c r="EB71" s="603">
        <v>0</v>
      </c>
      <c r="EC71" s="603">
        <v>0</v>
      </c>
      <c r="ED71" s="603">
        <v>0</v>
      </c>
      <c r="EE71" s="603">
        <v>0</v>
      </c>
      <c r="EF71" s="603">
        <v>533298</v>
      </c>
      <c r="EG71" s="603">
        <v>215863.69</v>
      </c>
      <c r="EH71" s="603">
        <v>0</v>
      </c>
      <c r="EI71" s="603">
        <v>0</v>
      </c>
      <c r="EJ71" s="603">
        <v>0</v>
      </c>
      <c r="EK71" s="603">
        <v>0</v>
      </c>
      <c r="EL71" s="603">
        <v>0</v>
      </c>
      <c r="EM71" s="603">
        <v>0</v>
      </c>
      <c r="EN71" s="603">
        <v>0</v>
      </c>
      <c r="EO71" s="603">
        <v>4852348.5</v>
      </c>
      <c r="EP71" s="603">
        <v>0</v>
      </c>
      <c r="EQ71" s="603">
        <v>0</v>
      </c>
      <c r="ER71" s="603">
        <v>0</v>
      </c>
      <c r="ES71" s="603">
        <v>0</v>
      </c>
      <c r="ET71" s="603">
        <v>0</v>
      </c>
      <c r="EU71" s="603">
        <v>0</v>
      </c>
      <c r="EV71" s="603">
        <v>0</v>
      </c>
      <c r="EW71" s="603">
        <v>0</v>
      </c>
      <c r="EX71" s="603">
        <v>0</v>
      </c>
      <c r="EY71" s="603">
        <v>0</v>
      </c>
      <c r="EZ71" s="603">
        <v>0</v>
      </c>
      <c r="FA71" s="603">
        <v>0</v>
      </c>
      <c r="FB71" s="603">
        <v>0</v>
      </c>
      <c r="FC71" s="603">
        <v>0</v>
      </c>
      <c r="FD71" s="603">
        <v>0</v>
      </c>
      <c r="FE71" s="603">
        <v>0</v>
      </c>
      <c r="FF71" s="603">
        <v>0</v>
      </c>
      <c r="FG71" s="603">
        <v>0</v>
      </c>
      <c r="FH71" s="603">
        <v>0</v>
      </c>
      <c r="FI71" s="603">
        <v>0</v>
      </c>
      <c r="FJ71" s="603">
        <v>3625491.6</v>
      </c>
      <c r="FK71" s="603">
        <v>0</v>
      </c>
      <c r="FL71" s="603">
        <v>0</v>
      </c>
      <c r="FM71" s="603">
        <v>0</v>
      </c>
      <c r="FN71" s="603">
        <v>0</v>
      </c>
      <c r="FO71" s="603">
        <v>0</v>
      </c>
      <c r="FP71" s="603">
        <v>0</v>
      </c>
      <c r="FQ71" s="603">
        <v>0</v>
      </c>
      <c r="FR71" s="603">
        <v>12388036.800000001</v>
      </c>
      <c r="FS71" s="603">
        <v>0</v>
      </c>
      <c r="FT71" s="603">
        <v>0</v>
      </c>
      <c r="FU71" s="603">
        <v>0</v>
      </c>
      <c r="FV71" s="603">
        <v>0</v>
      </c>
      <c r="FW71" s="603">
        <v>0</v>
      </c>
      <c r="FX71" s="603">
        <v>0</v>
      </c>
      <c r="FY71" s="603">
        <v>0</v>
      </c>
      <c r="FZ71" s="603">
        <v>0</v>
      </c>
      <c r="GA71" s="603">
        <v>0</v>
      </c>
      <c r="GB71" s="603">
        <v>0</v>
      </c>
      <c r="GC71" s="603">
        <v>0</v>
      </c>
      <c r="GD71" s="603">
        <v>0</v>
      </c>
      <c r="GE71" s="603">
        <v>0</v>
      </c>
      <c r="GF71" s="603">
        <v>2280070.65</v>
      </c>
      <c r="GG71" s="603">
        <v>0</v>
      </c>
      <c r="GH71" s="603">
        <v>0</v>
      </c>
      <c r="GI71" s="603">
        <v>0</v>
      </c>
      <c r="GJ71" s="603">
        <v>0</v>
      </c>
      <c r="GK71" s="603">
        <v>0</v>
      </c>
      <c r="GL71" s="603">
        <v>0</v>
      </c>
      <c r="GM71" s="603">
        <v>0</v>
      </c>
      <c r="GN71" s="603">
        <v>0</v>
      </c>
      <c r="GO71" s="603">
        <v>0</v>
      </c>
      <c r="GP71" s="603">
        <v>0</v>
      </c>
      <c r="GQ71" s="603">
        <v>0</v>
      </c>
      <c r="GR71" s="603">
        <v>476808.8</v>
      </c>
      <c r="GS71" s="603">
        <v>0</v>
      </c>
      <c r="GT71" s="603">
        <v>0</v>
      </c>
      <c r="GU71" s="603">
        <v>0</v>
      </c>
      <c r="GV71" s="603">
        <v>0</v>
      </c>
      <c r="GW71" s="603">
        <v>0</v>
      </c>
      <c r="GX71" s="603">
        <v>0</v>
      </c>
      <c r="GY71" s="603">
        <v>0</v>
      </c>
      <c r="GZ71" s="603">
        <v>0</v>
      </c>
      <c r="HA71" s="603">
        <v>0</v>
      </c>
      <c r="HB71" s="603">
        <v>0</v>
      </c>
      <c r="HC71" s="603">
        <v>0</v>
      </c>
      <c r="HD71" s="603">
        <v>5494479.4199999999</v>
      </c>
      <c r="HE71" s="603">
        <v>0</v>
      </c>
      <c r="HF71" s="603">
        <v>0</v>
      </c>
      <c r="HG71" s="603">
        <v>0</v>
      </c>
      <c r="HH71" s="603">
        <v>0</v>
      </c>
      <c r="HI71" s="603">
        <v>0</v>
      </c>
      <c r="HJ71" s="603">
        <v>0</v>
      </c>
      <c r="HK71" s="603">
        <v>0</v>
      </c>
      <c r="HL71" s="603">
        <v>0</v>
      </c>
      <c r="HM71" s="603">
        <v>0</v>
      </c>
      <c r="HN71" s="603">
        <v>0</v>
      </c>
      <c r="HO71" s="603">
        <v>0</v>
      </c>
      <c r="HP71" s="603">
        <v>0</v>
      </c>
      <c r="HQ71" s="603">
        <v>0</v>
      </c>
      <c r="HR71" s="603">
        <v>0</v>
      </c>
      <c r="HS71" s="603">
        <v>0</v>
      </c>
      <c r="HT71" s="603">
        <v>5009044.57</v>
      </c>
      <c r="HU71" s="603">
        <v>1115726.25</v>
      </c>
      <c r="HV71" s="603">
        <v>0</v>
      </c>
      <c r="HW71" s="603">
        <v>0</v>
      </c>
      <c r="HX71" s="603">
        <v>0</v>
      </c>
      <c r="HY71" s="603">
        <v>0</v>
      </c>
      <c r="HZ71" s="603">
        <v>0</v>
      </c>
      <c r="IA71" s="603">
        <v>0</v>
      </c>
      <c r="IB71" s="603">
        <v>0</v>
      </c>
      <c r="IC71" s="603">
        <v>0</v>
      </c>
      <c r="ID71" s="603">
        <v>0</v>
      </c>
      <c r="IE71" s="603">
        <v>0</v>
      </c>
      <c r="IF71" s="603">
        <v>0</v>
      </c>
      <c r="IG71" s="603">
        <v>0</v>
      </c>
      <c r="IH71" s="603">
        <v>0</v>
      </c>
      <c r="II71" s="603">
        <v>0</v>
      </c>
      <c r="IJ71" s="603">
        <v>3109477.64</v>
      </c>
      <c r="IK71" s="603">
        <v>1883288.4</v>
      </c>
      <c r="IL71" s="603">
        <v>0</v>
      </c>
      <c r="IM71" s="603">
        <v>0</v>
      </c>
      <c r="IN71" s="603">
        <v>0</v>
      </c>
      <c r="IO71" s="603">
        <v>0</v>
      </c>
      <c r="IP71" s="603">
        <v>0</v>
      </c>
      <c r="IQ71" s="603">
        <v>0</v>
      </c>
      <c r="IR71" s="603">
        <v>0</v>
      </c>
      <c r="IS71" s="603">
        <v>0</v>
      </c>
      <c r="IT71" s="603">
        <v>0</v>
      </c>
      <c r="IU71" s="603">
        <v>0</v>
      </c>
      <c r="IV71" s="603">
        <v>7715325.6699999999</v>
      </c>
      <c r="IW71" s="603">
        <v>0</v>
      </c>
      <c r="IX71" s="603">
        <v>0</v>
      </c>
      <c r="IY71" s="603">
        <v>0</v>
      </c>
      <c r="IZ71" s="603">
        <v>0</v>
      </c>
      <c r="JA71" s="603">
        <v>0</v>
      </c>
      <c r="JB71" s="603">
        <v>0</v>
      </c>
      <c r="JC71" s="603">
        <v>0</v>
      </c>
      <c r="JD71" s="603">
        <v>0</v>
      </c>
      <c r="JE71" s="603">
        <v>0</v>
      </c>
      <c r="JF71" s="603">
        <v>0</v>
      </c>
      <c r="JG71" s="603">
        <v>1116177.74</v>
      </c>
      <c r="JH71" s="603">
        <v>0</v>
      </c>
      <c r="JI71" s="603">
        <v>0</v>
      </c>
      <c r="JJ71" s="603">
        <v>0</v>
      </c>
      <c r="JK71" s="603">
        <v>0</v>
      </c>
      <c r="JL71" s="603">
        <v>0</v>
      </c>
      <c r="JM71" s="603">
        <v>0</v>
      </c>
      <c r="JN71" s="603">
        <v>0</v>
      </c>
      <c r="JO71" s="603">
        <v>0</v>
      </c>
      <c r="JP71" s="603">
        <v>0</v>
      </c>
      <c r="JQ71" s="603">
        <v>0</v>
      </c>
      <c r="JR71" s="603">
        <v>0</v>
      </c>
      <c r="JS71" s="603">
        <v>0</v>
      </c>
      <c r="JT71" s="603">
        <v>2873553</v>
      </c>
      <c r="JU71" s="603">
        <v>11063564.41</v>
      </c>
      <c r="JV71" s="603">
        <v>0</v>
      </c>
      <c r="JW71" s="603">
        <v>0</v>
      </c>
      <c r="JX71" s="603">
        <v>0</v>
      </c>
      <c r="JY71" s="603">
        <v>0</v>
      </c>
      <c r="JZ71" s="603">
        <v>0</v>
      </c>
      <c r="KA71" s="603">
        <v>0</v>
      </c>
      <c r="KB71" s="603">
        <v>0</v>
      </c>
      <c r="KC71" s="603">
        <v>0</v>
      </c>
      <c r="KD71" s="603">
        <v>0</v>
      </c>
      <c r="KE71" s="603">
        <v>0</v>
      </c>
      <c r="KF71" s="603">
        <v>0</v>
      </c>
      <c r="KG71" s="603">
        <v>0</v>
      </c>
      <c r="KH71" s="603">
        <v>0</v>
      </c>
      <c r="KI71" s="603">
        <v>0</v>
      </c>
      <c r="KJ71" s="603">
        <v>0</v>
      </c>
      <c r="KK71" s="603">
        <v>0</v>
      </c>
      <c r="KL71" s="603">
        <v>0</v>
      </c>
      <c r="KM71" s="603">
        <v>0</v>
      </c>
      <c r="KN71" s="603">
        <v>0</v>
      </c>
      <c r="KO71" s="603">
        <v>0</v>
      </c>
      <c r="KP71" s="603">
        <v>0</v>
      </c>
      <c r="KQ71" s="603">
        <v>0</v>
      </c>
      <c r="KR71" s="603">
        <v>0</v>
      </c>
      <c r="KS71" s="603">
        <v>3096376.61</v>
      </c>
      <c r="KT71" s="603">
        <v>0</v>
      </c>
      <c r="KU71" s="603">
        <v>0</v>
      </c>
      <c r="KV71" s="603">
        <v>0</v>
      </c>
      <c r="KW71" s="603">
        <v>0</v>
      </c>
      <c r="KX71" s="603">
        <v>0</v>
      </c>
      <c r="KY71" s="603">
        <v>0</v>
      </c>
      <c r="KZ71" s="603">
        <v>0</v>
      </c>
      <c r="LA71" s="603">
        <v>0</v>
      </c>
      <c r="LB71" s="603">
        <v>0</v>
      </c>
      <c r="LC71" s="603">
        <v>0</v>
      </c>
      <c r="LD71" s="603">
        <v>0</v>
      </c>
      <c r="LE71" s="603">
        <v>0</v>
      </c>
      <c r="LF71" s="603">
        <v>0</v>
      </c>
      <c r="LG71" s="603">
        <v>0</v>
      </c>
      <c r="LH71" s="603">
        <v>0</v>
      </c>
      <c r="LI71" s="603">
        <v>10907632.48</v>
      </c>
      <c r="LJ71" s="603">
        <v>1061482.8600000001</v>
      </c>
      <c r="LK71" s="603">
        <v>1360182.42</v>
      </c>
      <c r="LL71" s="603">
        <v>1183876.3</v>
      </c>
      <c r="LM71" s="603">
        <v>0</v>
      </c>
      <c r="LN71" s="603">
        <v>0</v>
      </c>
      <c r="LO71" s="603">
        <v>0</v>
      </c>
      <c r="LP71" s="603">
        <v>0</v>
      </c>
      <c r="LQ71" s="603">
        <v>0</v>
      </c>
      <c r="LR71" s="603">
        <v>0</v>
      </c>
      <c r="LS71" s="603">
        <v>0</v>
      </c>
      <c r="LT71" s="603">
        <v>0</v>
      </c>
      <c r="LU71" s="603">
        <v>0</v>
      </c>
      <c r="LV71" s="603">
        <v>0</v>
      </c>
      <c r="LW71" s="603">
        <v>236867.8</v>
      </c>
      <c r="LX71" s="603">
        <v>0</v>
      </c>
      <c r="LY71" s="603">
        <v>5330967.75</v>
      </c>
      <c r="LZ71" s="603">
        <v>191823.6</v>
      </c>
      <c r="MA71" s="603">
        <v>0</v>
      </c>
      <c r="MB71" s="603">
        <v>0</v>
      </c>
      <c r="MC71" s="603">
        <v>0</v>
      </c>
      <c r="MD71" s="603">
        <v>0</v>
      </c>
      <c r="ME71" s="603">
        <v>0</v>
      </c>
      <c r="MF71" s="603">
        <v>0</v>
      </c>
      <c r="MG71" s="603">
        <v>0</v>
      </c>
      <c r="MH71" s="603">
        <v>0</v>
      </c>
      <c r="MI71" s="603">
        <v>11032022.300000001</v>
      </c>
      <c r="MJ71" s="603">
        <v>0</v>
      </c>
      <c r="MK71" s="603">
        <v>0</v>
      </c>
      <c r="ML71" s="603">
        <v>0</v>
      </c>
      <c r="MM71" s="603">
        <v>0</v>
      </c>
      <c r="MN71" s="603">
        <v>0</v>
      </c>
      <c r="MO71" s="603">
        <v>0</v>
      </c>
      <c r="MP71" s="603">
        <v>0</v>
      </c>
      <c r="MQ71" s="603">
        <v>0</v>
      </c>
      <c r="MR71" s="603">
        <v>0</v>
      </c>
      <c r="MS71" s="603">
        <v>0</v>
      </c>
      <c r="MT71" s="603">
        <v>0</v>
      </c>
      <c r="MU71" s="603">
        <v>0</v>
      </c>
      <c r="MV71" s="603">
        <v>0</v>
      </c>
      <c r="MW71" s="603">
        <v>0</v>
      </c>
      <c r="MX71" s="603">
        <v>0</v>
      </c>
      <c r="MY71" s="603">
        <v>0</v>
      </c>
      <c r="MZ71" s="603">
        <v>0</v>
      </c>
      <c r="NA71" s="603">
        <v>0</v>
      </c>
      <c r="NB71" s="603">
        <v>0</v>
      </c>
      <c r="NC71" s="603">
        <v>0</v>
      </c>
      <c r="ND71" s="603">
        <v>0</v>
      </c>
      <c r="NE71" s="603">
        <v>0</v>
      </c>
      <c r="NF71" s="603">
        <v>9571393.0199999996</v>
      </c>
      <c r="NG71" s="603">
        <v>0</v>
      </c>
      <c r="NH71" s="603">
        <v>0</v>
      </c>
      <c r="NI71" s="603">
        <v>0</v>
      </c>
      <c r="NJ71" s="603">
        <v>0</v>
      </c>
      <c r="NK71" s="603">
        <v>0</v>
      </c>
      <c r="NL71" s="603">
        <v>0</v>
      </c>
      <c r="NM71" s="603">
        <v>0</v>
      </c>
      <c r="NN71" s="603">
        <v>0</v>
      </c>
      <c r="NO71" s="603">
        <v>0</v>
      </c>
      <c r="NP71" s="603">
        <v>0</v>
      </c>
      <c r="NQ71" s="603">
        <v>0</v>
      </c>
      <c r="NR71" s="603">
        <v>630974.71999999997</v>
      </c>
      <c r="NS71" s="603">
        <v>0</v>
      </c>
      <c r="NT71" s="603">
        <v>0</v>
      </c>
      <c r="NU71" s="603">
        <v>0</v>
      </c>
      <c r="NV71" s="603">
        <v>0</v>
      </c>
      <c r="NW71" s="603">
        <v>0</v>
      </c>
      <c r="NX71" s="603">
        <v>0</v>
      </c>
      <c r="NY71" s="603">
        <v>0</v>
      </c>
      <c r="NZ71" s="603">
        <v>0</v>
      </c>
      <c r="OA71" s="603">
        <v>0</v>
      </c>
      <c r="OB71" s="603">
        <v>0</v>
      </c>
      <c r="OC71" s="603">
        <v>0</v>
      </c>
      <c r="OD71" s="603">
        <v>0</v>
      </c>
      <c r="OE71" s="603">
        <v>0</v>
      </c>
      <c r="OF71" s="603">
        <v>1266786.55</v>
      </c>
      <c r="OG71" s="603">
        <v>0</v>
      </c>
      <c r="OH71" s="603">
        <v>0</v>
      </c>
      <c r="OI71" s="603">
        <v>0</v>
      </c>
      <c r="OJ71" s="603">
        <v>0</v>
      </c>
      <c r="OK71" s="603">
        <v>0</v>
      </c>
      <c r="OL71" s="603">
        <v>0</v>
      </c>
      <c r="OM71" s="603">
        <v>0</v>
      </c>
      <c r="ON71" s="603">
        <v>0</v>
      </c>
      <c r="OO71" s="603">
        <v>4753815.1100000003</v>
      </c>
      <c r="OP71" s="603">
        <v>0</v>
      </c>
      <c r="OQ71" s="603">
        <v>0</v>
      </c>
      <c r="OR71" s="603">
        <v>0</v>
      </c>
      <c r="OS71" s="603">
        <v>0</v>
      </c>
      <c r="OT71" s="603">
        <v>0</v>
      </c>
      <c r="OU71" s="603">
        <v>2571152.88</v>
      </c>
      <c r="OV71" s="603">
        <v>0</v>
      </c>
      <c r="OW71" s="603">
        <v>0</v>
      </c>
      <c r="OX71" s="603">
        <v>0</v>
      </c>
      <c r="OY71" s="603">
        <v>0</v>
      </c>
      <c r="OZ71" s="603">
        <v>0</v>
      </c>
      <c r="PA71" s="603">
        <v>0</v>
      </c>
      <c r="PB71" s="603">
        <v>0</v>
      </c>
      <c r="PC71" s="603">
        <v>0</v>
      </c>
      <c r="PD71" s="603">
        <v>0</v>
      </c>
      <c r="PE71" s="603">
        <v>0</v>
      </c>
      <c r="PF71" s="603">
        <v>0</v>
      </c>
      <c r="PG71" s="603">
        <v>0</v>
      </c>
      <c r="PH71" s="603">
        <v>0</v>
      </c>
      <c r="PI71" s="603">
        <v>0</v>
      </c>
      <c r="PJ71" s="603">
        <v>0</v>
      </c>
      <c r="PK71" s="603">
        <v>0</v>
      </c>
      <c r="PL71" s="603">
        <v>0</v>
      </c>
      <c r="PM71" s="603">
        <v>0</v>
      </c>
      <c r="PN71" s="603">
        <v>0</v>
      </c>
      <c r="PO71" s="603">
        <v>0</v>
      </c>
      <c r="PP71" s="603">
        <v>0</v>
      </c>
      <c r="PQ71" s="603">
        <v>0</v>
      </c>
      <c r="PR71" s="603">
        <v>0</v>
      </c>
      <c r="PS71" s="603">
        <v>0</v>
      </c>
      <c r="PT71" s="603">
        <v>0</v>
      </c>
      <c r="PU71" s="603">
        <v>0</v>
      </c>
      <c r="PV71" s="603">
        <v>17791441.010000002</v>
      </c>
      <c r="PW71" s="603">
        <v>0</v>
      </c>
      <c r="PX71" s="603">
        <v>0</v>
      </c>
      <c r="PY71" s="603">
        <v>0</v>
      </c>
      <c r="PZ71" s="603">
        <v>0</v>
      </c>
      <c r="QA71" s="603">
        <v>0</v>
      </c>
      <c r="QB71" s="603">
        <v>0</v>
      </c>
      <c r="QC71" s="603">
        <v>0</v>
      </c>
      <c r="QD71" s="603">
        <v>0</v>
      </c>
      <c r="QE71" s="603">
        <v>0</v>
      </c>
      <c r="QF71" s="603">
        <v>0</v>
      </c>
      <c r="QG71" s="603">
        <v>0</v>
      </c>
      <c r="QH71" s="603">
        <v>0</v>
      </c>
      <c r="QI71" s="603">
        <v>0</v>
      </c>
      <c r="QJ71" s="603">
        <v>0</v>
      </c>
      <c r="QK71" s="603">
        <v>0</v>
      </c>
      <c r="QL71" s="603">
        <v>0</v>
      </c>
      <c r="QM71" s="603">
        <v>0</v>
      </c>
      <c r="QN71" s="603">
        <v>0</v>
      </c>
      <c r="QO71" s="603">
        <v>0</v>
      </c>
      <c r="QP71" s="603">
        <v>0</v>
      </c>
      <c r="QQ71" s="603">
        <v>0</v>
      </c>
      <c r="QR71" s="603">
        <v>0</v>
      </c>
      <c r="QS71" s="603">
        <v>0</v>
      </c>
      <c r="QT71" s="603">
        <v>0</v>
      </c>
      <c r="QU71" s="603">
        <v>0</v>
      </c>
      <c r="QV71" s="603">
        <v>0</v>
      </c>
      <c r="QW71" s="603">
        <v>0</v>
      </c>
      <c r="QX71" s="603">
        <v>0</v>
      </c>
      <c r="QY71" s="603">
        <v>0</v>
      </c>
      <c r="QZ71" s="603">
        <v>0</v>
      </c>
      <c r="RA71" s="603">
        <v>0</v>
      </c>
      <c r="RB71" s="603">
        <v>0</v>
      </c>
      <c r="RC71" s="603">
        <v>0</v>
      </c>
      <c r="RD71" s="603">
        <v>0</v>
      </c>
      <c r="RE71" s="603">
        <v>0</v>
      </c>
      <c r="RF71" s="603">
        <v>0</v>
      </c>
      <c r="RG71" s="603">
        <v>0</v>
      </c>
      <c r="RH71" s="603">
        <v>0</v>
      </c>
      <c r="RI71" s="603">
        <v>0</v>
      </c>
      <c r="RJ71" s="603">
        <v>0</v>
      </c>
      <c r="RK71" s="603">
        <v>0</v>
      </c>
      <c r="RL71" s="603">
        <v>0</v>
      </c>
      <c r="RM71" s="603">
        <v>0</v>
      </c>
      <c r="RN71" s="603">
        <v>0</v>
      </c>
      <c r="RO71" s="603">
        <v>0</v>
      </c>
      <c r="RP71" s="603">
        <v>0</v>
      </c>
      <c r="RQ71" s="603">
        <v>0</v>
      </c>
      <c r="RR71" s="603">
        <v>0</v>
      </c>
      <c r="RS71" s="603">
        <v>0</v>
      </c>
      <c r="RT71" s="603">
        <v>0</v>
      </c>
      <c r="RU71" s="603">
        <v>0</v>
      </c>
      <c r="RV71" s="603">
        <v>0</v>
      </c>
      <c r="RW71" s="603">
        <v>0</v>
      </c>
      <c r="RX71" s="603">
        <v>0</v>
      </c>
      <c r="RY71" s="603">
        <v>0</v>
      </c>
      <c r="RZ71" s="603">
        <v>0</v>
      </c>
      <c r="SA71" s="603">
        <v>0</v>
      </c>
      <c r="SB71" s="603">
        <v>0</v>
      </c>
      <c r="SC71" s="603">
        <v>0</v>
      </c>
      <c r="SD71" s="603">
        <v>0</v>
      </c>
      <c r="SE71" s="603">
        <v>0</v>
      </c>
      <c r="SF71" s="603">
        <v>0</v>
      </c>
      <c r="SG71" s="603">
        <v>0</v>
      </c>
      <c r="SH71" s="603">
        <v>0</v>
      </c>
      <c r="SI71" s="603">
        <v>0</v>
      </c>
      <c r="SJ71" s="603">
        <v>0</v>
      </c>
      <c r="SK71" s="603">
        <v>0</v>
      </c>
      <c r="SL71" s="603">
        <v>0</v>
      </c>
      <c r="SM71" s="603">
        <v>0</v>
      </c>
      <c r="SN71" s="603">
        <v>0</v>
      </c>
      <c r="SO71" s="603">
        <v>0</v>
      </c>
      <c r="SP71" s="603">
        <v>0</v>
      </c>
      <c r="SQ71" s="603">
        <v>0</v>
      </c>
      <c r="SR71" s="603">
        <v>0</v>
      </c>
      <c r="SS71" s="603">
        <v>0</v>
      </c>
      <c r="ST71" s="603">
        <v>0</v>
      </c>
      <c r="SU71" s="603">
        <v>0</v>
      </c>
      <c r="SV71" s="603">
        <v>0</v>
      </c>
      <c r="SW71" s="603">
        <v>0</v>
      </c>
      <c r="SX71" s="603">
        <v>0</v>
      </c>
      <c r="SY71" s="603">
        <v>0</v>
      </c>
      <c r="SZ71" s="603">
        <v>0</v>
      </c>
      <c r="TA71" s="603">
        <v>0</v>
      </c>
      <c r="TB71" s="603">
        <v>0</v>
      </c>
      <c r="TC71" s="603">
        <v>0</v>
      </c>
      <c r="TD71" s="603">
        <v>0</v>
      </c>
      <c r="TE71" s="603">
        <v>0</v>
      </c>
      <c r="TF71" s="603">
        <v>0</v>
      </c>
      <c r="TG71" s="603">
        <v>0</v>
      </c>
      <c r="TH71" s="603">
        <v>0</v>
      </c>
      <c r="TI71" s="603">
        <v>0</v>
      </c>
      <c r="TJ71" s="603">
        <v>0</v>
      </c>
      <c r="TK71" s="603">
        <v>0</v>
      </c>
      <c r="TL71" s="603">
        <v>0</v>
      </c>
      <c r="TM71" s="603">
        <v>0</v>
      </c>
      <c r="TN71" s="603">
        <v>0</v>
      </c>
      <c r="TO71" s="603">
        <v>0</v>
      </c>
      <c r="TP71" s="603">
        <v>0</v>
      </c>
      <c r="TQ71" s="603">
        <v>0</v>
      </c>
      <c r="TR71" s="603">
        <v>0</v>
      </c>
      <c r="TS71" s="603">
        <v>0</v>
      </c>
      <c r="TT71" s="603">
        <v>0</v>
      </c>
      <c r="TU71" s="603">
        <v>0</v>
      </c>
      <c r="TV71" s="603">
        <v>0</v>
      </c>
      <c r="TW71" s="603">
        <v>0</v>
      </c>
      <c r="TX71" s="603">
        <v>0</v>
      </c>
      <c r="TY71" s="603">
        <v>0</v>
      </c>
      <c r="TZ71" s="603">
        <v>0</v>
      </c>
      <c r="UA71" s="603">
        <v>0</v>
      </c>
      <c r="UB71" s="603">
        <v>0</v>
      </c>
      <c r="UC71" s="603">
        <v>0</v>
      </c>
      <c r="UD71" s="603">
        <v>0</v>
      </c>
      <c r="UE71" s="603">
        <v>0</v>
      </c>
      <c r="UF71" s="603">
        <v>0</v>
      </c>
      <c r="UG71" s="603">
        <v>0</v>
      </c>
      <c r="UH71" s="603">
        <v>0</v>
      </c>
      <c r="UI71" s="603">
        <v>0</v>
      </c>
      <c r="UJ71" s="603">
        <v>0</v>
      </c>
      <c r="UK71" s="603">
        <v>0</v>
      </c>
      <c r="UL71" s="603">
        <v>0</v>
      </c>
      <c r="UM71" s="603">
        <v>0</v>
      </c>
      <c r="UN71" s="603">
        <v>0</v>
      </c>
      <c r="UO71" s="603">
        <v>0</v>
      </c>
      <c r="UP71" s="603">
        <v>0</v>
      </c>
      <c r="UQ71" s="603">
        <v>0</v>
      </c>
      <c r="UR71" s="603">
        <v>4297300.3</v>
      </c>
      <c r="US71" s="603">
        <v>0</v>
      </c>
      <c r="UT71" s="603">
        <v>0</v>
      </c>
      <c r="UU71" s="603">
        <v>0</v>
      </c>
      <c r="UV71" s="603">
        <v>0</v>
      </c>
      <c r="UW71" s="603">
        <v>0</v>
      </c>
      <c r="UX71" s="603">
        <v>0</v>
      </c>
      <c r="UY71" s="603">
        <v>0</v>
      </c>
      <c r="UZ71" s="603">
        <v>0</v>
      </c>
      <c r="VA71" s="603">
        <v>0</v>
      </c>
      <c r="VB71" s="603">
        <v>0</v>
      </c>
      <c r="VC71" s="603">
        <v>0</v>
      </c>
      <c r="VD71" s="603">
        <v>0</v>
      </c>
      <c r="VE71" s="603">
        <v>0</v>
      </c>
      <c r="VF71" s="603">
        <v>0</v>
      </c>
      <c r="VG71" s="603">
        <v>0</v>
      </c>
      <c r="VH71" s="603">
        <v>0</v>
      </c>
      <c r="VI71" s="603">
        <v>0</v>
      </c>
      <c r="VJ71" s="603">
        <v>0</v>
      </c>
      <c r="VK71" s="603">
        <v>0</v>
      </c>
      <c r="VL71" s="603">
        <v>0</v>
      </c>
      <c r="VM71" s="603">
        <v>0</v>
      </c>
      <c r="VN71" s="603">
        <v>0</v>
      </c>
      <c r="VO71" s="603">
        <v>0</v>
      </c>
      <c r="VP71" s="603">
        <v>0</v>
      </c>
      <c r="VQ71" s="603">
        <v>0</v>
      </c>
      <c r="VR71" s="603">
        <v>0</v>
      </c>
      <c r="VS71" s="603">
        <v>0</v>
      </c>
      <c r="VT71" s="603">
        <v>0</v>
      </c>
      <c r="VU71" s="603">
        <v>0</v>
      </c>
      <c r="VV71" s="603">
        <v>0</v>
      </c>
      <c r="VW71" s="603">
        <v>0</v>
      </c>
      <c r="VX71" s="603">
        <v>0</v>
      </c>
      <c r="VY71" s="603">
        <v>0</v>
      </c>
      <c r="VZ71" s="603">
        <v>0</v>
      </c>
      <c r="WA71" s="603">
        <v>0</v>
      </c>
      <c r="WB71" s="603">
        <v>0</v>
      </c>
      <c r="WC71" s="603">
        <v>4119289.9</v>
      </c>
      <c r="WD71" s="603">
        <v>0</v>
      </c>
      <c r="WE71" s="603">
        <v>0</v>
      </c>
      <c r="WF71" s="603">
        <v>0</v>
      </c>
      <c r="WG71" s="603">
        <v>0</v>
      </c>
      <c r="WH71" s="603">
        <v>0</v>
      </c>
      <c r="WI71" s="603">
        <v>0</v>
      </c>
      <c r="WJ71" s="603">
        <v>0</v>
      </c>
      <c r="WK71" s="603">
        <v>0</v>
      </c>
      <c r="WL71" s="603">
        <v>0</v>
      </c>
      <c r="WM71" s="603">
        <v>0</v>
      </c>
      <c r="WN71" s="603">
        <v>0</v>
      </c>
      <c r="WO71" s="603">
        <v>0</v>
      </c>
      <c r="WP71" s="603">
        <v>0</v>
      </c>
      <c r="WQ71" s="603">
        <v>0</v>
      </c>
      <c r="WR71" s="603">
        <v>0</v>
      </c>
      <c r="WS71" s="603">
        <v>0</v>
      </c>
      <c r="WT71" s="603">
        <v>0</v>
      </c>
      <c r="WU71" s="603">
        <v>0</v>
      </c>
      <c r="WV71" s="603">
        <v>0</v>
      </c>
      <c r="WW71" s="603">
        <v>2401108.0499999998</v>
      </c>
      <c r="WX71" s="603">
        <v>0</v>
      </c>
      <c r="WY71" s="603">
        <v>0</v>
      </c>
      <c r="WZ71" s="603">
        <v>0</v>
      </c>
      <c r="XA71" s="603">
        <v>0</v>
      </c>
      <c r="XB71" s="603">
        <v>0</v>
      </c>
      <c r="XC71" s="603">
        <v>0</v>
      </c>
      <c r="XD71" s="603">
        <v>0</v>
      </c>
      <c r="XE71" s="603">
        <v>0</v>
      </c>
      <c r="XF71" s="603">
        <v>0</v>
      </c>
      <c r="XG71" s="603">
        <v>0</v>
      </c>
      <c r="XH71" s="603">
        <v>0</v>
      </c>
      <c r="XI71" s="603">
        <v>0</v>
      </c>
      <c r="XJ71" s="603">
        <v>274260</v>
      </c>
      <c r="XK71" s="603">
        <v>0</v>
      </c>
      <c r="XL71" s="603">
        <v>0</v>
      </c>
      <c r="XM71" s="603">
        <v>1008009</v>
      </c>
      <c r="XN71" s="603">
        <v>0</v>
      </c>
      <c r="XO71" s="603">
        <v>0</v>
      </c>
      <c r="XP71" s="603">
        <v>0</v>
      </c>
      <c r="XQ71" s="603">
        <v>0</v>
      </c>
      <c r="XR71" s="603">
        <v>0</v>
      </c>
      <c r="XS71" s="603">
        <v>0</v>
      </c>
      <c r="XT71" s="603">
        <v>0</v>
      </c>
      <c r="XU71" s="603">
        <v>0</v>
      </c>
      <c r="XV71" s="603">
        <v>0</v>
      </c>
      <c r="XW71" s="603">
        <v>0</v>
      </c>
      <c r="XX71" s="603">
        <v>0</v>
      </c>
      <c r="XY71" s="603">
        <v>0</v>
      </c>
      <c r="XZ71" s="603">
        <v>0</v>
      </c>
      <c r="YA71" s="603">
        <v>0</v>
      </c>
      <c r="YB71" s="603">
        <v>0</v>
      </c>
      <c r="YC71" s="603">
        <v>0</v>
      </c>
      <c r="YD71" s="603">
        <v>0</v>
      </c>
      <c r="YE71" s="603">
        <v>0</v>
      </c>
      <c r="YF71" s="603">
        <v>0</v>
      </c>
      <c r="YG71" s="603">
        <v>4718704.78</v>
      </c>
      <c r="YH71" s="603">
        <v>0</v>
      </c>
      <c r="YI71" s="603">
        <v>0</v>
      </c>
      <c r="YJ71" s="603">
        <v>0</v>
      </c>
      <c r="YK71" s="603">
        <v>1171052.8999999999</v>
      </c>
      <c r="YL71" s="603">
        <v>0</v>
      </c>
      <c r="YM71" s="603">
        <v>0</v>
      </c>
      <c r="YN71" s="603">
        <v>0</v>
      </c>
      <c r="YO71" s="603">
        <v>0</v>
      </c>
      <c r="YP71" s="603">
        <v>0</v>
      </c>
      <c r="YQ71" s="603">
        <v>0</v>
      </c>
      <c r="YR71" s="603">
        <v>0</v>
      </c>
      <c r="YS71" s="603">
        <v>0</v>
      </c>
      <c r="YT71" s="603">
        <v>0</v>
      </c>
      <c r="YU71" s="603">
        <v>0</v>
      </c>
      <c r="YV71" s="603">
        <v>0</v>
      </c>
      <c r="YW71" s="603">
        <v>0</v>
      </c>
      <c r="YX71" s="603">
        <v>4595665.6399999997</v>
      </c>
      <c r="YY71" s="603">
        <v>0</v>
      </c>
      <c r="YZ71" s="603">
        <v>0</v>
      </c>
      <c r="ZA71" s="603">
        <v>0</v>
      </c>
      <c r="ZB71" s="603">
        <v>0</v>
      </c>
      <c r="ZC71" s="603">
        <v>0</v>
      </c>
      <c r="ZD71" s="603">
        <v>0</v>
      </c>
      <c r="ZE71" s="603">
        <v>0</v>
      </c>
      <c r="ZF71" s="603">
        <v>0</v>
      </c>
      <c r="ZG71" s="603">
        <v>0</v>
      </c>
      <c r="ZH71" s="603">
        <v>0</v>
      </c>
      <c r="ZI71" s="603">
        <v>0</v>
      </c>
      <c r="ZJ71" s="603">
        <v>0</v>
      </c>
      <c r="ZK71" s="603">
        <v>0</v>
      </c>
      <c r="ZL71" s="603">
        <v>0</v>
      </c>
      <c r="ZM71" s="603">
        <v>0</v>
      </c>
      <c r="ZN71" s="603">
        <v>0</v>
      </c>
      <c r="ZO71" s="603">
        <v>0</v>
      </c>
      <c r="ZP71" s="603">
        <v>0</v>
      </c>
      <c r="ZQ71" s="603">
        <v>0</v>
      </c>
      <c r="ZR71" s="603">
        <v>0</v>
      </c>
      <c r="ZS71" s="603">
        <v>0</v>
      </c>
      <c r="ZT71" s="603">
        <v>0</v>
      </c>
      <c r="ZU71" s="603">
        <v>0</v>
      </c>
      <c r="ZV71" s="603">
        <v>0</v>
      </c>
      <c r="ZW71" s="603">
        <v>0</v>
      </c>
      <c r="ZX71" s="603">
        <v>0</v>
      </c>
      <c r="ZY71" s="603">
        <v>0</v>
      </c>
      <c r="ZZ71" s="603">
        <v>0</v>
      </c>
      <c r="AAA71" s="603">
        <v>0</v>
      </c>
      <c r="AAB71" s="603">
        <v>0</v>
      </c>
      <c r="AAC71" s="603">
        <v>0</v>
      </c>
      <c r="AAD71" s="603">
        <v>0</v>
      </c>
      <c r="AAE71" s="603">
        <v>0</v>
      </c>
      <c r="AAF71" s="603">
        <v>0</v>
      </c>
      <c r="AAG71" s="603">
        <v>0</v>
      </c>
      <c r="AAH71" s="603">
        <v>0</v>
      </c>
      <c r="AAI71" s="603">
        <v>0</v>
      </c>
      <c r="AAJ71" s="603">
        <v>0</v>
      </c>
      <c r="AAK71" s="603">
        <v>0</v>
      </c>
      <c r="AAL71" s="603">
        <v>0</v>
      </c>
      <c r="AAM71" s="603">
        <v>0</v>
      </c>
      <c r="AAN71" s="603">
        <v>0</v>
      </c>
      <c r="AAO71" s="603">
        <v>0</v>
      </c>
      <c r="AAP71" s="603">
        <v>0</v>
      </c>
      <c r="AAQ71" s="603">
        <v>4592745.43</v>
      </c>
      <c r="AAR71" s="603">
        <v>0</v>
      </c>
      <c r="AAS71" s="603">
        <v>0</v>
      </c>
      <c r="AAT71" s="603">
        <v>0</v>
      </c>
      <c r="AAU71" s="603">
        <v>0</v>
      </c>
      <c r="AAV71" s="603">
        <v>0</v>
      </c>
      <c r="AAW71" s="603">
        <v>0</v>
      </c>
      <c r="AAX71" s="603">
        <v>0</v>
      </c>
      <c r="AAY71" s="603">
        <v>0</v>
      </c>
      <c r="AAZ71" s="603">
        <v>0</v>
      </c>
      <c r="ABA71" s="603">
        <v>0</v>
      </c>
      <c r="ABB71" s="603">
        <v>0</v>
      </c>
      <c r="ABC71" s="603">
        <v>0</v>
      </c>
      <c r="ABD71" s="603">
        <v>0</v>
      </c>
      <c r="ABE71" s="603">
        <v>0</v>
      </c>
      <c r="ABF71" s="603">
        <v>0</v>
      </c>
      <c r="ABG71" s="603">
        <v>0</v>
      </c>
      <c r="ABH71" s="603">
        <v>0</v>
      </c>
      <c r="ABI71" s="603">
        <v>0</v>
      </c>
      <c r="ABJ71" s="603">
        <v>3497507.4</v>
      </c>
      <c r="ABK71" s="603">
        <v>3045205.55</v>
      </c>
      <c r="ABL71" s="603">
        <v>0</v>
      </c>
      <c r="ABM71" s="603">
        <v>0</v>
      </c>
      <c r="ABN71" s="603">
        <v>0</v>
      </c>
      <c r="ABO71" s="603">
        <v>0</v>
      </c>
      <c r="ABP71" s="603">
        <v>0</v>
      </c>
      <c r="ABQ71" s="603">
        <v>7196074.9299999997</v>
      </c>
      <c r="ABR71" s="603">
        <v>0</v>
      </c>
      <c r="ABS71" s="603">
        <v>0</v>
      </c>
      <c r="ABT71" s="603">
        <v>0</v>
      </c>
      <c r="ABU71" s="603">
        <v>0</v>
      </c>
      <c r="ABV71" s="603">
        <v>0</v>
      </c>
      <c r="ABW71" s="603">
        <v>0</v>
      </c>
      <c r="ABX71" s="603">
        <v>0</v>
      </c>
      <c r="ABY71" s="603">
        <v>0</v>
      </c>
      <c r="ABZ71" s="603">
        <v>1657262.12</v>
      </c>
      <c r="ACA71" s="603">
        <v>0</v>
      </c>
      <c r="ACB71" s="603">
        <v>0</v>
      </c>
      <c r="ACC71" s="603">
        <v>0</v>
      </c>
      <c r="ACD71" s="603">
        <v>0</v>
      </c>
      <c r="ACE71" s="603">
        <v>0</v>
      </c>
      <c r="ACF71" s="603">
        <v>0</v>
      </c>
      <c r="ACG71" s="603">
        <v>0</v>
      </c>
      <c r="ACH71" s="603">
        <v>0</v>
      </c>
      <c r="ACI71" s="603">
        <v>0</v>
      </c>
      <c r="ACJ71" s="603">
        <v>0</v>
      </c>
      <c r="ACK71" s="603">
        <v>869120.3</v>
      </c>
      <c r="ACL71" s="603">
        <v>0</v>
      </c>
      <c r="ACM71" s="603">
        <v>0</v>
      </c>
      <c r="ACN71" s="603">
        <v>0</v>
      </c>
      <c r="ACO71" s="603">
        <v>0</v>
      </c>
      <c r="ACP71" s="603">
        <v>0</v>
      </c>
      <c r="ACQ71" s="603">
        <v>0</v>
      </c>
      <c r="ACR71" s="603">
        <v>0</v>
      </c>
      <c r="ACS71" s="603">
        <v>0</v>
      </c>
      <c r="ACT71" s="603">
        <v>0</v>
      </c>
      <c r="ACU71" s="603">
        <v>0</v>
      </c>
      <c r="ACV71" s="603">
        <v>0</v>
      </c>
      <c r="ACW71" s="603">
        <v>0</v>
      </c>
      <c r="ACX71" s="603">
        <v>0</v>
      </c>
      <c r="ACY71" s="603">
        <v>0</v>
      </c>
      <c r="ACZ71" s="603">
        <v>0</v>
      </c>
      <c r="ADA71" s="603">
        <v>0</v>
      </c>
      <c r="ADB71" s="603">
        <v>0</v>
      </c>
      <c r="ADC71" s="603">
        <v>0</v>
      </c>
      <c r="ADD71" s="603">
        <v>0</v>
      </c>
      <c r="ADE71" s="603">
        <v>0</v>
      </c>
      <c r="ADF71" s="603">
        <v>0</v>
      </c>
      <c r="ADG71" s="603">
        <v>0</v>
      </c>
      <c r="ADH71" s="603">
        <v>0</v>
      </c>
      <c r="ADI71" s="603">
        <v>0</v>
      </c>
      <c r="ADJ71" s="603">
        <v>0</v>
      </c>
      <c r="ADK71" s="603">
        <v>0</v>
      </c>
      <c r="ADL71" s="603">
        <v>0</v>
      </c>
      <c r="ADM71" s="603">
        <v>0</v>
      </c>
      <c r="ADN71" s="603">
        <v>0</v>
      </c>
      <c r="ADO71" s="603">
        <v>0</v>
      </c>
      <c r="ADP71" s="603">
        <v>0</v>
      </c>
      <c r="ADQ71" s="603">
        <v>0</v>
      </c>
      <c r="ADR71" s="603">
        <v>0</v>
      </c>
      <c r="ADS71" s="603">
        <v>0</v>
      </c>
      <c r="ADT71" s="603">
        <v>0</v>
      </c>
      <c r="ADU71" s="603">
        <v>0</v>
      </c>
      <c r="ADV71" s="603">
        <v>0</v>
      </c>
      <c r="ADW71" s="603">
        <v>0</v>
      </c>
      <c r="ADX71" s="603">
        <v>0</v>
      </c>
      <c r="ADY71" s="603">
        <v>0</v>
      </c>
      <c r="ADZ71" s="603">
        <v>0</v>
      </c>
      <c r="AEA71" s="603">
        <v>0</v>
      </c>
      <c r="AEB71" s="603">
        <v>0</v>
      </c>
      <c r="AEC71" s="603">
        <v>0</v>
      </c>
      <c r="AED71" s="603">
        <v>0</v>
      </c>
      <c r="AEE71" s="603">
        <v>0</v>
      </c>
      <c r="AEF71" s="603">
        <v>0</v>
      </c>
      <c r="AEG71" s="603">
        <v>0</v>
      </c>
      <c r="AEH71" s="603">
        <v>0</v>
      </c>
      <c r="AEI71" s="603">
        <v>0</v>
      </c>
      <c r="AEJ71" s="603">
        <v>0</v>
      </c>
      <c r="AEK71" s="603">
        <v>0</v>
      </c>
      <c r="AEL71" s="603">
        <v>0</v>
      </c>
      <c r="AEM71" s="603">
        <v>0</v>
      </c>
      <c r="AEN71" s="603">
        <v>0</v>
      </c>
      <c r="AEO71" s="603">
        <v>0</v>
      </c>
      <c r="AEP71" s="603">
        <v>0</v>
      </c>
      <c r="AEQ71" s="603">
        <v>0</v>
      </c>
      <c r="AER71" s="603">
        <v>0</v>
      </c>
      <c r="AES71" s="603">
        <v>0</v>
      </c>
      <c r="AET71" s="603">
        <v>0</v>
      </c>
      <c r="AEU71" s="603">
        <v>7625519.6399999997</v>
      </c>
      <c r="AEV71" s="603">
        <v>0</v>
      </c>
      <c r="AEW71" s="603">
        <v>0</v>
      </c>
      <c r="AEX71" s="603">
        <v>0</v>
      </c>
      <c r="AEY71" s="603">
        <v>0</v>
      </c>
      <c r="AEZ71" s="603">
        <v>0</v>
      </c>
      <c r="AFA71" s="603">
        <v>0</v>
      </c>
      <c r="AFB71" s="603">
        <v>0</v>
      </c>
      <c r="AFC71" s="603">
        <v>0</v>
      </c>
      <c r="AFD71" s="603">
        <v>0</v>
      </c>
      <c r="AFE71" s="603">
        <v>0</v>
      </c>
      <c r="AFF71" s="603">
        <v>0</v>
      </c>
      <c r="AFG71" s="603">
        <v>0</v>
      </c>
      <c r="AFH71" s="603">
        <v>0</v>
      </c>
      <c r="AFI71" s="603">
        <v>0</v>
      </c>
      <c r="AFJ71" s="603">
        <v>0</v>
      </c>
      <c r="AFK71" s="603">
        <v>0</v>
      </c>
      <c r="AFL71" s="603">
        <v>0</v>
      </c>
      <c r="AFM71" s="603">
        <v>0</v>
      </c>
      <c r="AFN71" s="603">
        <v>0</v>
      </c>
      <c r="AFO71" s="603">
        <v>0</v>
      </c>
      <c r="AFP71" s="603">
        <v>0</v>
      </c>
      <c r="AFQ71" s="603">
        <v>0</v>
      </c>
      <c r="AFR71" s="603">
        <v>0</v>
      </c>
      <c r="AFS71" s="603">
        <v>0</v>
      </c>
      <c r="AFT71" s="603">
        <v>0</v>
      </c>
      <c r="AFU71" s="603">
        <v>0</v>
      </c>
      <c r="AFV71" s="603">
        <v>0</v>
      </c>
      <c r="AFW71" s="603">
        <v>0</v>
      </c>
      <c r="AFX71" s="603">
        <v>0</v>
      </c>
      <c r="AFY71" s="603">
        <v>0</v>
      </c>
      <c r="AFZ71" s="603">
        <v>0</v>
      </c>
      <c r="AGA71" s="603">
        <v>0</v>
      </c>
      <c r="AGB71" s="603">
        <v>0</v>
      </c>
      <c r="AGC71" s="603">
        <v>0</v>
      </c>
      <c r="AGD71" s="603">
        <v>0</v>
      </c>
      <c r="AGE71" s="603">
        <v>0</v>
      </c>
      <c r="AGF71" s="603">
        <v>0</v>
      </c>
      <c r="AGG71" s="603">
        <v>0</v>
      </c>
      <c r="AGH71" s="603">
        <v>0</v>
      </c>
      <c r="AGI71" s="603">
        <v>0</v>
      </c>
      <c r="AGJ71" s="603">
        <v>0</v>
      </c>
      <c r="AGK71" s="603">
        <v>0</v>
      </c>
      <c r="AGL71" s="603">
        <v>0</v>
      </c>
      <c r="AGM71" s="603">
        <v>0</v>
      </c>
      <c r="AGN71" s="603">
        <v>0</v>
      </c>
      <c r="AGO71" s="603">
        <v>2280362</v>
      </c>
      <c r="AGP71" s="603">
        <v>0</v>
      </c>
      <c r="AGQ71" s="603">
        <v>0</v>
      </c>
      <c r="AGR71" s="603">
        <v>0</v>
      </c>
      <c r="AGS71" s="603">
        <v>0</v>
      </c>
      <c r="AGT71" s="603">
        <v>0</v>
      </c>
      <c r="AGU71" s="603">
        <v>0</v>
      </c>
      <c r="AGV71" s="603">
        <v>0</v>
      </c>
      <c r="AGW71" s="603">
        <v>9587700.7100000009</v>
      </c>
      <c r="AGX71" s="603">
        <v>7369084.7000000002</v>
      </c>
      <c r="AGY71" s="603">
        <v>0</v>
      </c>
      <c r="AGZ71" s="603">
        <v>0</v>
      </c>
      <c r="AHA71" s="603">
        <v>0</v>
      </c>
      <c r="AHB71" s="603">
        <v>0</v>
      </c>
      <c r="AHC71" s="603">
        <v>0</v>
      </c>
      <c r="AHD71" s="603">
        <v>0</v>
      </c>
      <c r="AHE71" s="603">
        <v>0</v>
      </c>
      <c r="AHF71" s="603">
        <v>0</v>
      </c>
      <c r="AHG71" s="603">
        <v>0</v>
      </c>
      <c r="AHH71" s="603">
        <v>0</v>
      </c>
      <c r="AHI71" s="603">
        <v>0</v>
      </c>
      <c r="AHJ71" s="603">
        <v>0</v>
      </c>
      <c r="AHK71" s="603">
        <v>0</v>
      </c>
      <c r="AHL71" s="603">
        <v>0</v>
      </c>
      <c r="AHM71" s="603">
        <v>0</v>
      </c>
      <c r="AHN71" s="603">
        <v>3101850.53</v>
      </c>
      <c r="AHO71" s="603">
        <v>0</v>
      </c>
      <c r="AHP71" s="603">
        <v>0</v>
      </c>
      <c r="AHQ71" s="603">
        <v>0</v>
      </c>
      <c r="AHR71" s="603">
        <v>0</v>
      </c>
      <c r="AHS71" s="603">
        <v>0</v>
      </c>
      <c r="AHT71" s="603">
        <v>0</v>
      </c>
      <c r="AHU71" s="603">
        <v>0</v>
      </c>
      <c r="AHV71" s="603">
        <v>0</v>
      </c>
      <c r="AHW71" s="603">
        <f t="shared" si="97"/>
        <v>252828691.41000009</v>
      </c>
      <c r="AHY71" s="648" t="s">
        <v>6248</v>
      </c>
      <c r="AHZ71" s="648" t="s">
        <v>6045</v>
      </c>
      <c r="AIA71" s="648" t="s">
        <v>6046</v>
      </c>
    </row>
    <row r="72" spans="1:911" ht="24.6" x14ac:dyDescent="0.7">
      <c r="A72" s="260" t="str">
        <f t="shared" si="96"/>
        <v>ภาระ</v>
      </c>
      <c r="B72" s="260" t="s">
        <v>6405</v>
      </c>
      <c r="C72" s="260" t="s">
        <v>6406</v>
      </c>
      <c r="D72" s="603">
        <v>22854364.449999999</v>
      </c>
      <c r="E72" s="603">
        <v>0</v>
      </c>
      <c r="F72" s="603">
        <v>0</v>
      </c>
      <c r="G72" s="603">
        <v>0</v>
      </c>
      <c r="H72" s="603">
        <v>0</v>
      </c>
      <c r="I72" s="603">
        <v>0</v>
      </c>
      <c r="J72" s="603">
        <v>0</v>
      </c>
      <c r="K72" s="603">
        <v>0</v>
      </c>
      <c r="L72" s="603">
        <v>0</v>
      </c>
      <c r="M72" s="603">
        <v>0</v>
      </c>
      <c r="N72" s="603">
        <v>0</v>
      </c>
      <c r="O72" s="603">
        <v>0</v>
      </c>
      <c r="P72" s="603">
        <v>0</v>
      </c>
      <c r="Q72" s="603">
        <v>0</v>
      </c>
      <c r="R72" s="603">
        <v>0</v>
      </c>
      <c r="S72" s="603">
        <v>0</v>
      </c>
      <c r="T72" s="603">
        <v>0</v>
      </c>
      <c r="U72" s="603">
        <v>0</v>
      </c>
      <c r="V72" s="603">
        <v>0</v>
      </c>
      <c r="W72" s="603">
        <v>0</v>
      </c>
      <c r="X72" s="603">
        <v>0</v>
      </c>
      <c r="Y72" s="603">
        <v>0</v>
      </c>
      <c r="Z72" s="603">
        <v>0</v>
      </c>
      <c r="AA72" s="603">
        <v>0</v>
      </c>
      <c r="AB72" s="603">
        <v>0</v>
      </c>
      <c r="AC72" s="603">
        <v>0</v>
      </c>
      <c r="AD72" s="603">
        <v>0</v>
      </c>
      <c r="AE72" s="603">
        <v>0</v>
      </c>
      <c r="AF72" s="603">
        <v>0</v>
      </c>
      <c r="AG72" s="603">
        <v>0</v>
      </c>
      <c r="AH72" s="603">
        <v>0</v>
      </c>
      <c r="AI72" s="603">
        <v>0</v>
      </c>
      <c r="AJ72" s="603">
        <v>0</v>
      </c>
      <c r="AK72" s="603">
        <v>0</v>
      </c>
      <c r="AL72" s="603">
        <v>0</v>
      </c>
      <c r="AM72" s="603">
        <v>0</v>
      </c>
      <c r="AN72" s="603">
        <v>0</v>
      </c>
      <c r="AO72" s="603">
        <v>0</v>
      </c>
      <c r="AP72" s="603">
        <v>0</v>
      </c>
      <c r="AQ72" s="603">
        <v>0</v>
      </c>
      <c r="AR72" s="603">
        <v>0</v>
      </c>
      <c r="AS72" s="603">
        <v>0</v>
      </c>
      <c r="AT72" s="603">
        <v>0</v>
      </c>
      <c r="AU72" s="603">
        <v>17019080.48</v>
      </c>
      <c r="AV72" s="603">
        <v>0</v>
      </c>
      <c r="AW72" s="603">
        <v>0</v>
      </c>
      <c r="AX72" s="603">
        <v>0</v>
      </c>
      <c r="AY72" s="603">
        <v>0</v>
      </c>
      <c r="AZ72" s="603">
        <v>0</v>
      </c>
      <c r="BA72" s="603">
        <v>0</v>
      </c>
      <c r="BB72" s="603">
        <v>0</v>
      </c>
      <c r="BC72" s="603">
        <v>0</v>
      </c>
      <c r="BD72" s="603">
        <v>0</v>
      </c>
      <c r="BE72" s="603">
        <v>0</v>
      </c>
      <c r="BF72" s="603">
        <v>0</v>
      </c>
      <c r="BG72" s="603">
        <v>0</v>
      </c>
      <c r="BH72" s="603">
        <v>0</v>
      </c>
      <c r="BI72" s="603">
        <v>0</v>
      </c>
      <c r="BJ72" s="603">
        <v>8402072.6099999994</v>
      </c>
      <c r="BK72" s="603">
        <v>85580</v>
      </c>
      <c r="BL72" s="603">
        <v>0</v>
      </c>
      <c r="BM72" s="603">
        <v>0</v>
      </c>
      <c r="BN72" s="603">
        <v>0</v>
      </c>
      <c r="BO72" s="603">
        <v>0</v>
      </c>
      <c r="BP72" s="603">
        <v>0</v>
      </c>
      <c r="BQ72" s="603">
        <v>0</v>
      </c>
      <c r="BR72" s="603">
        <v>0</v>
      </c>
      <c r="BS72" s="603">
        <v>13292191.039999999</v>
      </c>
      <c r="BT72" s="603">
        <v>0</v>
      </c>
      <c r="BU72" s="603">
        <v>0</v>
      </c>
      <c r="BV72" s="603">
        <v>0</v>
      </c>
      <c r="BW72" s="603">
        <v>0</v>
      </c>
      <c r="BX72" s="603">
        <v>0</v>
      </c>
      <c r="BY72" s="603">
        <v>0</v>
      </c>
      <c r="BZ72" s="603">
        <v>0</v>
      </c>
      <c r="CA72" s="603">
        <v>0</v>
      </c>
      <c r="CB72" s="603">
        <v>0</v>
      </c>
      <c r="CC72" s="603">
        <v>0</v>
      </c>
      <c r="CD72" s="603">
        <v>0</v>
      </c>
      <c r="CE72" s="603">
        <v>0</v>
      </c>
      <c r="CF72" s="603">
        <v>0</v>
      </c>
      <c r="CG72" s="603">
        <v>0</v>
      </c>
      <c r="CH72" s="603">
        <v>59637260.549999997</v>
      </c>
      <c r="CI72" s="603">
        <v>0</v>
      </c>
      <c r="CJ72" s="603">
        <v>0</v>
      </c>
      <c r="CK72" s="603">
        <v>0</v>
      </c>
      <c r="CL72" s="603">
        <v>0</v>
      </c>
      <c r="CM72" s="603">
        <v>0</v>
      </c>
      <c r="CN72" s="603">
        <v>0</v>
      </c>
      <c r="CO72" s="603">
        <v>0</v>
      </c>
      <c r="CP72" s="603">
        <v>0</v>
      </c>
      <c r="CQ72" s="603">
        <v>0</v>
      </c>
      <c r="CR72" s="603">
        <v>0</v>
      </c>
      <c r="CS72" s="603">
        <v>0</v>
      </c>
      <c r="CT72" s="603">
        <v>0</v>
      </c>
      <c r="CU72" s="603">
        <v>2689876.28</v>
      </c>
      <c r="CV72" s="603">
        <v>0</v>
      </c>
      <c r="CW72" s="603">
        <v>0</v>
      </c>
      <c r="CX72" s="603">
        <v>0</v>
      </c>
      <c r="CY72" s="603">
        <v>0</v>
      </c>
      <c r="CZ72" s="603">
        <v>0</v>
      </c>
      <c r="DA72" s="603">
        <v>0</v>
      </c>
      <c r="DB72" s="603">
        <v>0</v>
      </c>
      <c r="DC72" s="603">
        <v>0</v>
      </c>
      <c r="DD72" s="603">
        <v>0</v>
      </c>
      <c r="DE72" s="603">
        <v>0</v>
      </c>
      <c r="DF72" s="603">
        <v>0</v>
      </c>
      <c r="DG72" s="603">
        <v>0</v>
      </c>
      <c r="DH72" s="603">
        <v>0</v>
      </c>
      <c r="DI72" s="603">
        <v>0</v>
      </c>
      <c r="DJ72" s="603">
        <v>0</v>
      </c>
      <c r="DK72" s="603">
        <v>0</v>
      </c>
      <c r="DL72" s="603">
        <v>0</v>
      </c>
      <c r="DM72" s="603">
        <v>0</v>
      </c>
      <c r="DN72" s="603">
        <v>0</v>
      </c>
      <c r="DO72" s="603">
        <v>0</v>
      </c>
      <c r="DP72" s="603">
        <v>0</v>
      </c>
      <c r="DQ72" s="603">
        <v>0</v>
      </c>
      <c r="DR72" s="603">
        <v>0</v>
      </c>
      <c r="DS72" s="603">
        <v>0</v>
      </c>
      <c r="DT72" s="603">
        <v>0</v>
      </c>
      <c r="DU72" s="603">
        <v>10598237.540000001</v>
      </c>
      <c r="DV72" s="603">
        <v>0</v>
      </c>
      <c r="DW72" s="603">
        <v>0</v>
      </c>
      <c r="DX72" s="603">
        <v>0</v>
      </c>
      <c r="DY72" s="603">
        <v>0</v>
      </c>
      <c r="DZ72" s="603">
        <v>0</v>
      </c>
      <c r="EA72" s="603">
        <v>0</v>
      </c>
      <c r="EB72" s="603">
        <v>0</v>
      </c>
      <c r="EC72" s="603">
        <v>0</v>
      </c>
      <c r="ED72" s="603">
        <v>0</v>
      </c>
      <c r="EE72" s="603">
        <v>0</v>
      </c>
      <c r="EF72" s="603">
        <v>9830026.6400000006</v>
      </c>
      <c r="EG72" s="603">
        <v>166565</v>
      </c>
      <c r="EH72" s="603">
        <v>0</v>
      </c>
      <c r="EI72" s="603">
        <v>0</v>
      </c>
      <c r="EJ72" s="603">
        <v>0</v>
      </c>
      <c r="EK72" s="603">
        <v>0</v>
      </c>
      <c r="EL72" s="603">
        <v>0</v>
      </c>
      <c r="EM72" s="603">
        <v>0</v>
      </c>
      <c r="EN72" s="603">
        <v>0</v>
      </c>
      <c r="EO72" s="603">
        <v>34191189.030000001</v>
      </c>
      <c r="EP72" s="603">
        <v>0</v>
      </c>
      <c r="EQ72" s="603">
        <v>0</v>
      </c>
      <c r="ER72" s="603">
        <v>0</v>
      </c>
      <c r="ES72" s="603">
        <v>0</v>
      </c>
      <c r="ET72" s="603">
        <v>0</v>
      </c>
      <c r="EU72" s="603">
        <v>0</v>
      </c>
      <c r="EV72" s="603">
        <v>0</v>
      </c>
      <c r="EW72" s="603">
        <v>0</v>
      </c>
      <c r="EX72" s="603">
        <v>16799</v>
      </c>
      <c r="EY72" s="603">
        <v>0</v>
      </c>
      <c r="EZ72" s="603">
        <v>0</v>
      </c>
      <c r="FA72" s="603">
        <v>0</v>
      </c>
      <c r="FB72" s="603">
        <v>0</v>
      </c>
      <c r="FC72" s="603">
        <v>0</v>
      </c>
      <c r="FD72" s="603">
        <v>0</v>
      </c>
      <c r="FE72" s="603">
        <v>0</v>
      </c>
      <c r="FF72" s="603">
        <v>0</v>
      </c>
      <c r="FG72" s="603">
        <v>0</v>
      </c>
      <c r="FH72" s="603">
        <v>0</v>
      </c>
      <c r="FI72" s="603">
        <v>0</v>
      </c>
      <c r="FJ72" s="603">
        <v>4705931.1100000003</v>
      </c>
      <c r="FK72" s="603">
        <v>0</v>
      </c>
      <c r="FL72" s="603">
        <v>0</v>
      </c>
      <c r="FM72" s="603">
        <v>0</v>
      </c>
      <c r="FN72" s="603">
        <v>0</v>
      </c>
      <c r="FO72" s="603">
        <v>0</v>
      </c>
      <c r="FP72" s="603">
        <v>0</v>
      </c>
      <c r="FQ72" s="603">
        <v>0</v>
      </c>
      <c r="FR72" s="603">
        <v>62874678.43</v>
      </c>
      <c r="FS72" s="603">
        <v>0</v>
      </c>
      <c r="FT72" s="603">
        <v>0</v>
      </c>
      <c r="FU72" s="603">
        <v>0</v>
      </c>
      <c r="FV72" s="603">
        <v>0</v>
      </c>
      <c r="FW72" s="603">
        <v>0</v>
      </c>
      <c r="FX72" s="603">
        <v>0</v>
      </c>
      <c r="FY72" s="603">
        <v>0</v>
      </c>
      <c r="FZ72" s="603">
        <v>0</v>
      </c>
      <c r="GA72" s="603">
        <v>0</v>
      </c>
      <c r="GB72" s="603">
        <v>0</v>
      </c>
      <c r="GC72" s="603">
        <v>0</v>
      </c>
      <c r="GD72" s="603">
        <v>0</v>
      </c>
      <c r="GE72" s="603">
        <v>0</v>
      </c>
      <c r="GF72" s="603">
        <v>17231475.41</v>
      </c>
      <c r="GG72" s="603">
        <v>0</v>
      </c>
      <c r="GH72" s="603">
        <v>0</v>
      </c>
      <c r="GI72" s="603">
        <v>0</v>
      </c>
      <c r="GJ72" s="603">
        <v>0</v>
      </c>
      <c r="GK72" s="603">
        <v>0</v>
      </c>
      <c r="GL72" s="603">
        <v>0</v>
      </c>
      <c r="GM72" s="603">
        <v>0</v>
      </c>
      <c r="GN72" s="603">
        <v>0</v>
      </c>
      <c r="GO72" s="603">
        <v>0</v>
      </c>
      <c r="GP72" s="603">
        <v>0</v>
      </c>
      <c r="GQ72" s="603">
        <v>0</v>
      </c>
      <c r="GR72" s="603">
        <v>9360751.1699999999</v>
      </c>
      <c r="GS72" s="603">
        <v>0</v>
      </c>
      <c r="GT72" s="603">
        <v>0</v>
      </c>
      <c r="GU72" s="603">
        <v>0</v>
      </c>
      <c r="GV72" s="603">
        <v>0</v>
      </c>
      <c r="GW72" s="603">
        <v>0</v>
      </c>
      <c r="GX72" s="603">
        <v>0</v>
      </c>
      <c r="GY72" s="603">
        <v>0</v>
      </c>
      <c r="GZ72" s="603">
        <v>0</v>
      </c>
      <c r="HA72" s="603">
        <v>0</v>
      </c>
      <c r="HB72" s="603">
        <v>0</v>
      </c>
      <c r="HC72" s="603">
        <v>0</v>
      </c>
      <c r="HD72" s="603">
        <v>35438065.910000004</v>
      </c>
      <c r="HE72" s="603">
        <v>0</v>
      </c>
      <c r="HF72" s="603">
        <v>0</v>
      </c>
      <c r="HG72" s="603">
        <v>0</v>
      </c>
      <c r="HH72" s="603">
        <v>0</v>
      </c>
      <c r="HI72" s="603">
        <v>0</v>
      </c>
      <c r="HJ72" s="603">
        <v>0</v>
      </c>
      <c r="HK72" s="603">
        <v>0</v>
      </c>
      <c r="HL72" s="603">
        <v>0</v>
      </c>
      <c r="HM72" s="603">
        <v>0</v>
      </c>
      <c r="HN72" s="603">
        <v>0</v>
      </c>
      <c r="HO72" s="603">
        <v>0</v>
      </c>
      <c r="HP72" s="603">
        <v>0</v>
      </c>
      <c r="HQ72" s="603">
        <v>0</v>
      </c>
      <c r="HR72" s="603">
        <v>0</v>
      </c>
      <c r="HS72" s="603">
        <v>0</v>
      </c>
      <c r="HT72" s="603">
        <v>15540295.690000003</v>
      </c>
      <c r="HU72" s="603">
        <v>1049320.7</v>
      </c>
      <c r="HV72" s="603">
        <v>0</v>
      </c>
      <c r="HW72" s="603">
        <v>0</v>
      </c>
      <c r="HX72" s="603">
        <v>0</v>
      </c>
      <c r="HY72" s="603">
        <v>0</v>
      </c>
      <c r="HZ72" s="603">
        <v>0</v>
      </c>
      <c r="IA72" s="603">
        <v>0</v>
      </c>
      <c r="IB72" s="603">
        <v>0</v>
      </c>
      <c r="IC72" s="603">
        <v>0</v>
      </c>
      <c r="ID72" s="603">
        <v>0</v>
      </c>
      <c r="IE72" s="603">
        <v>0</v>
      </c>
      <c r="IF72" s="603">
        <v>0</v>
      </c>
      <c r="IG72" s="603">
        <v>0</v>
      </c>
      <c r="IH72" s="603">
        <v>0</v>
      </c>
      <c r="II72" s="603">
        <v>0</v>
      </c>
      <c r="IJ72" s="603">
        <v>6668029.6100000003</v>
      </c>
      <c r="IK72" s="603">
        <v>21454722.199999999</v>
      </c>
      <c r="IL72" s="603">
        <v>0</v>
      </c>
      <c r="IM72" s="603">
        <v>0</v>
      </c>
      <c r="IN72" s="603">
        <v>0</v>
      </c>
      <c r="IO72" s="603">
        <v>0</v>
      </c>
      <c r="IP72" s="603">
        <v>0</v>
      </c>
      <c r="IQ72" s="603">
        <v>0</v>
      </c>
      <c r="IR72" s="603">
        <v>0</v>
      </c>
      <c r="IS72" s="603">
        <v>0</v>
      </c>
      <c r="IT72" s="603">
        <v>0</v>
      </c>
      <c r="IU72" s="603">
        <v>0</v>
      </c>
      <c r="IV72" s="603">
        <v>5876757.46</v>
      </c>
      <c r="IW72" s="603">
        <v>0</v>
      </c>
      <c r="IX72" s="603">
        <v>0</v>
      </c>
      <c r="IY72" s="603">
        <v>0</v>
      </c>
      <c r="IZ72" s="603">
        <v>0</v>
      </c>
      <c r="JA72" s="603">
        <v>0</v>
      </c>
      <c r="JB72" s="603">
        <v>0</v>
      </c>
      <c r="JC72" s="603">
        <v>0</v>
      </c>
      <c r="JD72" s="603">
        <v>0</v>
      </c>
      <c r="JE72" s="603">
        <v>0</v>
      </c>
      <c r="JF72" s="603">
        <v>0</v>
      </c>
      <c r="JG72" s="603">
        <v>8127489.1900000004</v>
      </c>
      <c r="JH72" s="603">
        <v>0</v>
      </c>
      <c r="JI72" s="603">
        <v>0</v>
      </c>
      <c r="JJ72" s="603">
        <v>0</v>
      </c>
      <c r="JK72" s="603">
        <v>0</v>
      </c>
      <c r="JL72" s="603">
        <v>0</v>
      </c>
      <c r="JM72" s="603">
        <v>0</v>
      </c>
      <c r="JN72" s="603">
        <v>0</v>
      </c>
      <c r="JO72" s="603">
        <v>0</v>
      </c>
      <c r="JP72" s="603">
        <v>0</v>
      </c>
      <c r="JQ72" s="603">
        <v>0</v>
      </c>
      <c r="JR72" s="603">
        <v>0</v>
      </c>
      <c r="JS72" s="603">
        <v>0</v>
      </c>
      <c r="JT72" s="603">
        <v>19381571.869999997</v>
      </c>
      <c r="JU72" s="603">
        <v>113530</v>
      </c>
      <c r="JV72" s="603">
        <v>0</v>
      </c>
      <c r="JW72" s="603">
        <v>0</v>
      </c>
      <c r="JX72" s="603">
        <v>0</v>
      </c>
      <c r="JY72" s="603">
        <v>0</v>
      </c>
      <c r="JZ72" s="603">
        <v>0</v>
      </c>
      <c r="KA72" s="603">
        <v>0</v>
      </c>
      <c r="KB72" s="603">
        <v>0</v>
      </c>
      <c r="KC72" s="603">
        <v>0</v>
      </c>
      <c r="KD72" s="603">
        <v>0</v>
      </c>
      <c r="KE72" s="603">
        <v>0</v>
      </c>
      <c r="KF72" s="603">
        <v>0</v>
      </c>
      <c r="KG72" s="603">
        <v>0</v>
      </c>
      <c r="KH72" s="603">
        <v>0</v>
      </c>
      <c r="KI72" s="603">
        <v>0</v>
      </c>
      <c r="KJ72" s="603">
        <v>0</v>
      </c>
      <c r="KK72" s="603">
        <v>0</v>
      </c>
      <c r="KL72" s="603">
        <v>0</v>
      </c>
      <c r="KM72" s="603">
        <v>0</v>
      </c>
      <c r="KN72" s="603">
        <v>0</v>
      </c>
      <c r="KO72" s="603">
        <v>0</v>
      </c>
      <c r="KP72" s="603">
        <v>0</v>
      </c>
      <c r="KQ72" s="603">
        <v>0</v>
      </c>
      <c r="KR72" s="603">
        <v>0</v>
      </c>
      <c r="KS72" s="603">
        <v>3362193.36</v>
      </c>
      <c r="KT72" s="603">
        <v>0</v>
      </c>
      <c r="KU72" s="603">
        <v>0</v>
      </c>
      <c r="KV72" s="603">
        <v>0</v>
      </c>
      <c r="KW72" s="603">
        <v>0</v>
      </c>
      <c r="KX72" s="603">
        <v>0</v>
      </c>
      <c r="KY72" s="603">
        <v>0</v>
      </c>
      <c r="KZ72" s="603">
        <v>0</v>
      </c>
      <c r="LA72" s="603">
        <v>0</v>
      </c>
      <c r="LB72" s="603">
        <v>0</v>
      </c>
      <c r="LC72" s="603">
        <v>0</v>
      </c>
      <c r="LD72" s="603">
        <v>0</v>
      </c>
      <c r="LE72" s="603">
        <v>0</v>
      </c>
      <c r="LF72" s="603">
        <v>0</v>
      </c>
      <c r="LG72" s="603">
        <v>0</v>
      </c>
      <c r="LH72" s="603">
        <v>0</v>
      </c>
      <c r="LI72" s="603">
        <v>35452168.380000003</v>
      </c>
      <c r="LJ72" s="603">
        <v>3180065.2</v>
      </c>
      <c r="LK72" s="603">
        <v>2098217.88</v>
      </c>
      <c r="LL72" s="603">
        <v>3503911.9</v>
      </c>
      <c r="LM72" s="603">
        <v>0</v>
      </c>
      <c r="LN72" s="603">
        <v>0</v>
      </c>
      <c r="LO72" s="603">
        <v>0</v>
      </c>
      <c r="LP72" s="603">
        <v>0</v>
      </c>
      <c r="LQ72" s="603">
        <v>0</v>
      </c>
      <c r="LR72" s="603">
        <v>0</v>
      </c>
      <c r="LS72" s="603">
        <v>0</v>
      </c>
      <c r="LT72" s="603">
        <v>0</v>
      </c>
      <c r="LU72" s="603">
        <v>0</v>
      </c>
      <c r="LV72" s="603">
        <v>0</v>
      </c>
      <c r="LW72" s="603">
        <v>0</v>
      </c>
      <c r="LX72" s="603">
        <v>0</v>
      </c>
      <c r="LY72" s="603">
        <v>30182089.600000001</v>
      </c>
      <c r="LZ72" s="603">
        <v>2299034</v>
      </c>
      <c r="MA72" s="603">
        <v>0</v>
      </c>
      <c r="MB72" s="603">
        <v>0</v>
      </c>
      <c r="MC72" s="603">
        <v>0</v>
      </c>
      <c r="MD72" s="603">
        <v>0</v>
      </c>
      <c r="ME72" s="603">
        <v>0</v>
      </c>
      <c r="MF72" s="603">
        <v>0</v>
      </c>
      <c r="MG72" s="603">
        <v>0</v>
      </c>
      <c r="MH72" s="603">
        <v>0</v>
      </c>
      <c r="MI72" s="603">
        <v>14296219.779999999</v>
      </c>
      <c r="MJ72" s="603">
        <v>0</v>
      </c>
      <c r="MK72" s="603">
        <v>0</v>
      </c>
      <c r="ML72" s="603">
        <v>0</v>
      </c>
      <c r="MM72" s="603">
        <v>0</v>
      </c>
      <c r="MN72" s="603">
        <v>0</v>
      </c>
      <c r="MO72" s="603">
        <v>0</v>
      </c>
      <c r="MP72" s="603">
        <v>0</v>
      </c>
      <c r="MQ72" s="603">
        <v>0</v>
      </c>
      <c r="MR72" s="603">
        <v>0</v>
      </c>
      <c r="MS72" s="603">
        <v>0</v>
      </c>
      <c r="MT72" s="603">
        <v>0</v>
      </c>
      <c r="MU72" s="603">
        <v>0</v>
      </c>
      <c r="MV72" s="603">
        <v>0</v>
      </c>
      <c r="MW72" s="603">
        <v>0</v>
      </c>
      <c r="MX72" s="603">
        <v>0</v>
      </c>
      <c r="MY72" s="603">
        <v>0</v>
      </c>
      <c r="MZ72" s="603">
        <v>0</v>
      </c>
      <c r="NA72" s="603">
        <v>0</v>
      </c>
      <c r="NB72" s="603">
        <v>0</v>
      </c>
      <c r="NC72" s="603">
        <v>0</v>
      </c>
      <c r="ND72" s="603">
        <v>0</v>
      </c>
      <c r="NE72" s="603">
        <v>0</v>
      </c>
      <c r="NF72" s="603">
        <v>18958384.149999999</v>
      </c>
      <c r="NG72" s="603">
        <v>0</v>
      </c>
      <c r="NH72" s="603">
        <v>0</v>
      </c>
      <c r="NI72" s="603">
        <v>0</v>
      </c>
      <c r="NJ72" s="603">
        <v>0</v>
      </c>
      <c r="NK72" s="603">
        <v>0</v>
      </c>
      <c r="NL72" s="603">
        <v>0</v>
      </c>
      <c r="NM72" s="603">
        <v>0</v>
      </c>
      <c r="NN72" s="603">
        <v>0</v>
      </c>
      <c r="NO72" s="603">
        <v>0</v>
      </c>
      <c r="NP72" s="603">
        <v>0</v>
      </c>
      <c r="NQ72" s="603">
        <v>0</v>
      </c>
      <c r="NR72" s="603">
        <v>6776682.54</v>
      </c>
      <c r="NS72" s="603">
        <v>0</v>
      </c>
      <c r="NT72" s="603">
        <v>0</v>
      </c>
      <c r="NU72" s="603">
        <v>0</v>
      </c>
      <c r="NV72" s="603">
        <v>0</v>
      </c>
      <c r="NW72" s="603">
        <v>0</v>
      </c>
      <c r="NX72" s="603">
        <v>0</v>
      </c>
      <c r="NY72" s="603">
        <v>0</v>
      </c>
      <c r="NZ72" s="603">
        <v>0</v>
      </c>
      <c r="OA72" s="603">
        <v>0</v>
      </c>
      <c r="OB72" s="603">
        <v>0</v>
      </c>
      <c r="OC72" s="603">
        <v>0</v>
      </c>
      <c r="OD72" s="603">
        <v>0</v>
      </c>
      <c r="OE72" s="603">
        <v>0</v>
      </c>
      <c r="OF72" s="603">
        <v>10009067.789999999</v>
      </c>
      <c r="OG72" s="603">
        <v>0</v>
      </c>
      <c r="OH72" s="603">
        <v>0</v>
      </c>
      <c r="OI72" s="603">
        <v>0</v>
      </c>
      <c r="OJ72" s="603">
        <v>0</v>
      </c>
      <c r="OK72" s="603">
        <v>0</v>
      </c>
      <c r="OL72" s="603">
        <v>0</v>
      </c>
      <c r="OM72" s="603">
        <v>0</v>
      </c>
      <c r="ON72" s="603">
        <v>0</v>
      </c>
      <c r="OO72" s="603">
        <v>27894256.82</v>
      </c>
      <c r="OP72" s="603">
        <v>0</v>
      </c>
      <c r="OQ72" s="603">
        <v>0</v>
      </c>
      <c r="OR72" s="603">
        <v>0</v>
      </c>
      <c r="OS72" s="603">
        <v>0</v>
      </c>
      <c r="OT72" s="603">
        <v>0</v>
      </c>
      <c r="OU72" s="603">
        <v>4559338.93</v>
      </c>
      <c r="OV72" s="603">
        <v>0</v>
      </c>
      <c r="OW72" s="603">
        <v>0</v>
      </c>
      <c r="OX72" s="603">
        <v>0</v>
      </c>
      <c r="OY72" s="603">
        <v>0</v>
      </c>
      <c r="OZ72" s="603">
        <v>0</v>
      </c>
      <c r="PA72" s="603">
        <v>0</v>
      </c>
      <c r="PB72" s="603">
        <v>0</v>
      </c>
      <c r="PC72" s="603">
        <v>0</v>
      </c>
      <c r="PD72" s="603">
        <v>0</v>
      </c>
      <c r="PE72" s="603">
        <v>0</v>
      </c>
      <c r="PF72" s="603">
        <v>0</v>
      </c>
      <c r="PG72" s="603">
        <v>0</v>
      </c>
      <c r="PH72" s="603">
        <v>0</v>
      </c>
      <c r="PI72" s="603">
        <v>0</v>
      </c>
      <c r="PJ72" s="603">
        <v>0</v>
      </c>
      <c r="PK72" s="603">
        <v>0</v>
      </c>
      <c r="PL72" s="603">
        <v>0</v>
      </c>
      <c r="PM72" s="603">
        <v>0</v>
      </c>
      <c r="PN72" s="603">
        <v>0</v>
      </c>
      <c r="PO72" s="603">
        <v>0</v>
      </c>
      <c r="PP72" s="603">
        <v>0</v>
      </c>
      <c r="PQ72" s="603">
        <v>0</v>
      </c>
      <c r="PR72" s="603">
        <v>0</v>
      </c>
      <c r="PS72" s="603">
        <v>0</v>
      </c>
      <c r="PT72" s="603">
        <v>0</v>
      </c>
      <c r="PU72" s="603">
        <v>0</v>
      </c>
      <c r="PV72" s="603">
        <v>98955035.969999999</v>
      </c>
      <c r="PW72" s="603">
        <v>0</v>
      </c>
      <c r="PX72" s="603">
        <v>0</v>
      </c>
      <c r="PY72" s="603">
        <v>0</v>
      </c>
      <c r="PZ72" s="603">
        <v>0</v>
      </c>
      <c r="QA72" s="603">
        <v>0</v>
      </c>
      <c r="QB72" s="603">
        <v>0</v>
      </c>
      <c r="QC72" s="603">
        <v>0</v>
      </c>
      <c r="QD72" s="603">
        <v>0</v>
      </c>
      <c r="QE72" s="603">
        <v>0</v>
      </c>
      <c r="QF72" s="603">
        <v>0</v>
      </c>
      <c r="QG72" s="603">
        <v>0</v>
      </c>
      <c r="QH72" s="603">
        <v>0</v>
      </c>
      <c r="QI72" s="603">
        <v>0</v>
      </c>
      <c r="QJ72" s="603">
        <v>0</v>
      </c>
      <c r="QK72" s="603">
        <v>0</v>
      </c>
      <c r="QL72" s="603">
        <v>0</v>
      </c>
      <c r="QM72" s="603">
        <v>0</v>
      </c>
      <c r="QN72" s="603">
        <v>0</v>
      </c>
      <c r="QO72" s="603">
        <v>0</v>
      </c>
      <c r="QP72" s="603">
        <v>0</v>
      </c>
      <c r="QQ72" s="603">
        <v>0</v>
      </c>
      <c r="QR72" s="603">
        <v>0</v>
      </c>
      <c r="QS72" s="603">
        <v>0</v>
      </c>
      <c r="QT72" s="603">
        <v>0</v>
      </c>
      <c r="QU72" s="603">
        <v>0</v>
      </c>
      <c r="QV72" s="603">
        <v>0</v>
      </c>
      <c r="QW72" s="603">
        <v>0</v>
      </c>
      <c r="QX72" s="603">
        <v>0</v>
      </c>
      <c r="QY72" s="603">
        <v>0</v>
      </c>
      <c r="QZ72" s="603">
        <v>0</v>
      </c>
      <c r="RA72" s="603">
        <v>0</v>
      </c>
      <c r="RB72" s="603">
        <v>0</v>
      </c>
      <c r="RC72" s="603">
        <v>0</v>
      </c>
      <c r="RD72" s="603">
        <v>0</v>
      </c>
      <c r="RE72" s="603">
        <v>0</v>
      </c>
      <c r="RF72" s="603">
        <v>0</v>
      </c>
      <c r="RG72" s="603">
        <v>0</v>
      </c>
      <c r="RH72" s="603">
        <v>0</v>
      </c>
      <c r="RI72" s="603">
        <v>0</v>
      </c>
      <c r="RJ72" s="603">
        <v>0</v>
      </c>
      <c r="RK72" s="603">
        <v>0</v>
      </c>
      <c r="RL72" s="603">
        <v>0</v>
      </c>
      <c r="RM72" s="603">
        <v>0</v>
      </c>
      <c r="RN72" s="603">
        <v>0</v>
      </c>
      <c r="RO72" s="603">
        <v>0</v>
      </c>
      <c r="RP72" s="603">
        <v>0</v>
      </c>
      <c r="RQ72" s="603">
        <v>0</v>
      </c>
      <c r="RR72" s="603">
        <v>0</v>
      </c>
      <c r="RS72" s="603">
        <v>0</v>
      </c>
      <c r="RT72" s="603">
        <v>0</v>
      </c>
      <c r="RU72" s="603">
        <v>0</v>
      </c>
      <c r="RV72" s="603">
        <v>0</v>
      </c>
      <c r="RW72" s="603">
        <v>0</v>
      </c>
      <c r="RX72" s="603">
        <v>0</v>
      </c>
      <c r="RY72" s="603">
        <v>0</v>
      </c>
      <c r="RZ72" s="603">
        <v>0</v>
      </c>
      <c r="SA72" s="603">
        <v>0</v>
      </c>
      <c r="SB72" s="603">
        <v>0</v>
      </c>
      <c r="SC72" s="603">
        <v>1498000</v>
      </c>
      <c r="SD72" s="603">
        <v>0</v>
      </c>
      <c r="SE72" s="603">
        <v>0</v>
      </c>
      <c r="SF72" s="603">
        <v>0</v>
      </c>
      <c r="SG72" s="603">
        <v>0</v>
      </c>
      <c r="SH72" s="603">
        <v>0</v>
      </c>
      <c r="SI72" s="603">
        <v>0</v>
      </c>
      <c r="SJ72" s="603">
        <v>0</v>
      </c>
      <c r="SK72" s="603">
        <v>0</v>
      </c>
      <c r="SL72" s="603">
        <v>0</v>
      </c>
      <c r="SM72" s="603">
        <v>0</v>
      </c>
      <c r="SN72" s="603">
        <v>0</v>
      </c>
      <c r="SO72" s="603">
        <v>0</v>
      </c>
      <c r="SP72" s="603">
        <v>0</v>
      </c>
      <c r="SQ72" s="603">
        <v>0</v>
      </c>
      <c r="SR72" s="603">
        <v>0</v>
      </c>
      <c r="SS72" s="603">
        <v>0</v>
      </c>
      <c r="ST72" s="603">
        <v>0</v>
      </c>
      <c r="SU72" s="603">
        <v>0</v>
      </c>
      <c r="SV72" s="603">
        <v>0</v>
      </c>
      <c r="SW72" s="603">
        <v>0</v>
      </c>
      <c r="SX72" s="603">
        <v>0</v>
      </c>
      <c r="SY72" s="603">
        <v>0</v>
      </c>
      <c r="SZ72" s="603">
        <v>0</v>
      </c>
      <c r="TA72" s="603">
        <v>0</v>
      </c>
      <c r="TB72" s="603">
        <v>0</v>
      </c>
      <c r="TC72" s="603">
        <v>0</v>
      </c>
      <c r="TD72" s="603">
        <v>0</v>
      </c>
      <c r="TE72" s="603">
        <v>0</v>
      </c>
      <c r="TF72" s="603">
        <v>0</v>
      </c>
      <c r="TG72" s="603">
        <v>0</v>
      </c>
      <c r="TH72" s="603">
        <v>0</v>
      </c>
      <c r="TI72" s="603">
        <v>0</v>
      </c>
      <c r="TJ72" s="603">
        <v>0</v>
      </c>
      <c r="TK72" s="603">
        <v>0</v>
      </c>
      <c r="TL72" s="603">
        <v>0</v>
      </c>
      <c r="TM72" s="603">
        <v>0</v>
      </c>
      <c r="TN72" s="603">
        <v>0</v>
      </c>
      <c r="TO72" s="603">
        <v>0</v>
      </c>
      <c r="TP72" s="603">
        <v>0</v>
      </c>
      <c r="TQ72" s="603">
        <v>0</v>
      </c>
      <c r="TR72" s="603">
        <v>0</v>
      </c>
      <c r="TS72" s="603">
        <v>0</v>
      </c>
      <c r="TT72" s="603">
        <v>0</v>
      </c>
      <c r="TU72" s="603">
        <v>0</v>
      </c>
      <c r="TV72" s="603">
        <v>0</v>
      </c>
      <c r="TW72" s="603">
        <v>0</v>
      </c>
      <c r="TX72" s="603">
        <v>0</v>
      </c>
      <c r="TY72" s="603">
        <v>0</v>
      </c>
      <c r="TZ72" s="603">
        <v>0</v>
      </c>
      <c r="UA72" s="603">
        <v>0</v>
      </c>
      <c r="UB72" s="603">
        <v>0</v>
      </c>
      <c r="UC72" s="603">
        <v>0</v>
      </c>
      <c r="UD72" s="603">
        <v>0</v>
      </c>
      <c r="UE72" s="603">
        <v>0</v>
      </c>
      <c r="UF72" s="603">
        <v>0</v>
      </c>
      <c r="UG72" s="603">
        <v>0</v>
      </c>
      <c r="UH72" s="603">
        <v>0</v>
      </c>
      <c r="UI72" s="603">
        <v>0</v>
      </c>
      <c r="UJ72" s="603">
        <v>0</v>
      </c>
      <c r="UK72" s="603">
        <v>0</v>
      </c>
      <c r="UL72" s="603">
        <v>0</v>
      </c>
      <c r="UM72" s="603">
        <v>0</v>
      </c>
      <c r="UN72" s="603">
        <v>0</v>
      </c>
      <c r="UO72" s="603">
        <v>0</v>
      </c>
      <c r="UP72" s="603">
        <v>0</v>
      </c>
      <c r="UQ72" s="603">
        <v>0</v>
      </c>
      <c r="UR72" s="603">
        <v>12509600.689999999</v>
      </c>
      <c r="US72" s="603">
        <v>0</v>
      </c>
      <c r="UT72" s="603">
        <v>0</v>
      </c>
      <c r="UU72" s="603">
        <v>0</v>
      </c>
      <c r="UV72" s="603">
        <v>0</v>
      </c>
      <c r="UW72" s="603">
        <v>0</v>
      </c>
      <c r="UX72" s="603">
        <v>0</v>
      </c>
      <c r="UY72" s="603">
        <v>0</v>
      </c>
      <c r="UZ72" s="603">
        <v>0</v>
      </c>
      <c r="VA72" s="603">
        <v>0</v>
      </c>
      <c r="VB72" s="603">
        <v>0</v>
      </c>
      <c r="VC72" s="603">
        <v>0</v>
      </c>
      <c r="VD72" s="603">
        <v>0</v>
      </c>
      <c r="VE72" s="603">
        <v>0</v>
      </c>
      <c r="VF72" s="603">
        <v>0</v>
      </c>
      <c r="VG72" s="603">
        <v>0</v>
      </c>
      <c r="VH72" s="603">
        <v>0</v>
      </c>
      <c r="VI72" s="603">
        <v>0</v>
      </c>
      <c r="VJ72" s="603">
        <v>0</v>
      </c>
      <c r="VK72" s="603">
        <v>0</v>
      </c>
      <c r="VL72" s="603">
        <v>0</v>
      </c>
      <c r="VM72" s="603">
        <v>0</v>
      </c>
      <c r="VN72" s="603">
        <v>0</v>
      </c>
      <c r="VO72" s="603">
        <v>0</v>
      </c>
      <c r="VP72" s="603">
        <v>0</v>
      </c>
      <c r="VQ72" s="603">
        <v>0</v>
      </c>
      <c r="VR72" s="603">
        <v>0</v>
      </c>
      <c r="VS72" s="603">
        <v>0</v>
      </c>
      <c r="VT72" s="603">
        <v>0</v>
      </c>
      <c r="VU72" s="603">
        <v>0</v>
      </c>
      <c r="VV72" s="603">
        <v>0</v>
      </c>
      <c r="VW72" s="603">
        <v>0</v>
      </c>
      <c r="VX72" s="603">
        <v>0</v>
      </c>
      <c r="VY72" s="603">
        <v>0</v>
      </c>
      <c r="VZ72" s="603">
        <v>0</v>
      </c>
      <c r="WA72" s="603">
        <v>0</v>
      </c>
      <c r="WB72" s="603">
        <v>0</v>
      </c>
      <c r="WC72" s="603">
        <v>13936184.380000001</v>
      </c>
      <c r="WD72" s="603">
        <v>0</v>
      </c>
      <c r="WE72" s="603">
        <v>0</v>
      </c>
      <c r="WF72" s="603">
        <v>0</v>
      </c>
      <c r="WG72" s="603">
        <v>0</v>
      </c>
      <c r="WH72" s="603">
        <v>0</v>
      </c>
      <c r="WI72" s="603">
        <v>0</v>
      </c>
      <c r="WJ72" s="603">
        <v>0</v>
      </c>
      <c r="WK72" s="603">
        <v>0</v>
      </c>
      <c r="WL72" s="603">
        <v>0</v>
      </c>
      <c r="WM72" s="603">
        <v>0</v>
      </c>
      <c r="WN72" s="603">
        <v>0</v>
      </c>
      <c r="WO72" s="603">
        <v>0</v>
      </c>
      <c r="WP72" s="603">
        <v>0</v>
      </c>
      <c r="WQ72" s="603">
        <v>0</v>
      </c>
      <c r="WR72" s="603">
        <v>0</v>
      </c>
      <c r="WS72" s="603">
        <v>0</v>
      </c>
      <c r="WT72" s="603">
        <v>0</v>
      </c>
      <c r="WU72" s="603">
        <v>0</v>
      </c>
      <c r="WV72" s="603">
        <v>0</v>
      </c>
      <c r="WW72" s="603">
        <v>11968639.799999999</v>
      </c>
      <c r="WX72" s="603">
        <v>0</v>
      </c>
      <c r="WY72" s="603">
        <v>0</v>
      </c>
      <c r="WZ72" s="603">
        <v>0</v>
      </c>
      <c r="XA72" s="603">
        <v>0</v>
      </c>
      <c r="XB72" s="603">
        <v>0</v>
      </c>
      <c r="XC72" s="603">
        <v>0</v>
      </c>
      <c r="XD72" s="603">
        <v>0</v>
      </c>
      <c r="XE72" s="603">
        <v>0</v>
      </c>
      <c r="XF72" s="603">
        <v>0</v>
      </c>
      <c r="XG72" s="603">
        <v>0</v>
      </c>
      <c r="XH72" s="603">
        <v>0</v>
      </c>
      <c r="XI72" s="603">
        <v>0</v>
      </c>
      <c r="XJ72" s="603">
        <v>3255900.8</v>
      </c>
      <c r="XK72" s="603">
        <v>0</v>
      </c>
      <c r="XL72" s="603">
        <v>0</v>
      </c>
      <c r="XM72" s="603">
        <v>882450.6</v>
      </c>
      <c r="XN72" s="603">
        <v>0</v>
      </c>
      <c r="XO72" s="603">
        <v>0</v>
      </c>
      <c r="XP72" s="603">
        <v>0</v>
      </c>
      <c r="XQ72" s="603">
        <v>0</v>
      </c>
      <c r="XR72" s="603">
        <v>0</v>
      </c>
      <c r="XS72" s="603">
        <v>0</v>
      </c>
      <c r="XT72" s="603">
        <v>0</v>
      </c>
      <c r="XU72" s="603">
        <v>0</v>
      </c>
      <c r="XV72" s="603">
        <v>0</v>
      </c>
      <c r="XW72" s="603">
        <v>0</v>
      </c>
      <c r="XX72" s="603">
        <v>0</v>
      </c>
      <c r="XY72" s="603">
        <v>0</v>
      </c>
      <c r="XZ72" s="603">
        <v>0</v>
      </c>
      <c r="YA72" s="603">
        <v>0</v>
      </c>
      <c r="YB72" s="603">
        <v>0</v>
      </c>
      <c r="YC72" s="603">
        <v>0</v>
      </c>
      <c r="YD72" s="603">
        <v>0</v>
      </c>
      <c r="YE72" s="603">
        <v>0</v>
      </c>
      <c r="YF72" s="603">
        <v>0</v>
      </c>
      <c r="YG72" s="603">
        <v>15127182.67</v>
      </c>
      <c r="YH72" s="603">
        <v>0</v>
      </c>
      <c r="YI72" s="603">
        <v>0</v>
      </c>
      <c r="YJ72" s="603">
        <v>0</v>
      </c>
      <c r="YK72" s="603">
        <v>5573803.1799999997</v>
      </c>
      <c r="YL72" s="603">
        <v>0</v>
      </c>
      <c r="YM72" s="603">
        <v>0</v>
      </c>
      <c r="YN72" s="603">
        <v>0</v>
      </c>
      <c r="YO72" s="603">
        <v>0</v>
      </c>
      <c r="YP72" s="603">
        <v>0</v>
      </c>
      <c r="YQ72" s="603">
        <v>0</v>
      </c>
      <c r="YR72" s="603">
        <v>0</v>
      </c>
      <c r="YS72" s="603">
        <v>0</v>
      </c>
      <c r="YT72" s="603">
        <v>0</v>
      </c>
      <c r="YU72" s="603">
        <v>0</v>
      </c>
      <c r="YV72" s="603">
        <v>0</v>
      </c>
      <c r="YW72" s="603">
        <v>0</v>
      </c>
      <c r="YX72" s="603">
        <v>5338782.9399999995</v>
      </c>
      <c r="YY72" s="603">
        <v>0</v>
      </c>
      <c r="YZ72" s="603">
        <v>0</v>
      </c>
      <c r="ZA72" s="603">
        <v>0</v>
      </c>
      <c r="ZB72" s="603">
        <v>0</v>
      </c>
      <c r="ZC72" s="603">
        <v>0</v>
      </c>
      <c r="ZD72" s="603">
        <v>0</v>
      </c>
      <c r="ZE72" s="603">
        <v>0</v>
      </c>
      <c r="ZF72" s="603">
        <v>0</v>
      </c>
      <c r="ZG72" s="603">
        <v>0</v>
      </c>
      <c r="ZH72" s="603">
        <v>0</v>
      </c>
      <c r="ZI72" s="603">
        <v>0</v>
      </c>
      <c r="ZJ72" s="603">
        <v>0</v>
      </c>
      <c r="ZK72" s="603">
        <v>0</v>
      </c>
      <c r="ZL72" s="603">
        <v>0</v>
      </c>
      <c r="ZM72" s="603">
        <v>0</v>
      </c>
      <c r="ZN72" s="603">
        <v>0</v>
      </c>
      <c r="ZO72" s="603">
        <v>0</v>
      </c>
      <c r="ZP72" s="603">
        <v>0</v>
      </c>
      <c r="ZQ72" s="603">
        <v>0</v>
      </c>
      <c r="ZR72" s="603">
        <v>0</v>
      </c>
      <c r="ZS72" s="603">
        <v>0</v>
      </c>
      <c r="ZT72" s="603">
        <v>0</v>
      </c>
      <c r="ZU72" s="603">
        <v>0</v>
      </c>
      <c r="ZV72" s="603">
        <v>0</v>
      </c>
      <c r="ZW72" s="603">
        <v>0</v>
      </c>
      <c r="ZX72" s="603">
        <v>0</v>
      </c>
      <c r="ZY72" s="603">
        <v>0</v>
      </c>
      <c r="ZZ72" s="603">
        <v>0</v>
      </c>
      <c r="AAA72" s="603">
        <v>0</v>
      </c>
      <c r="AAB72" s="603">
        <v>0</v>
      </c>
      <c r="AAC72" s="603">
        <v>0</v>
      </c>
      <c r="AAD72" s="603">
        <v>0</v>
      </c>
      <c r="AAE72" s="603">
        <v>0</v>
      </c>
      <c r="AAF72" s="603">
        <v>0</v>
      </c>
      <c r="AAG72" s="603">
        <v>0</v>
      </c>
      <c r="AAH72" s="603">
        <v>0</v>
      </c>
      <c r="AAI72" s="603">
        <v>0</v>
      </c>
      <c r="AAJ72" s="603">
        <v>0</v>
      </c>
      <c r="AAK72" s="603">
        <v>0</v>
      </c>
      <c r="AAL72" s="603">
        <v>0</v>
      </c>
      <c r="AAM72" s="603">
        <v>0</v>
      </c>
      <c r="AAN72" s="603">
        <v>0</v>
      </c>
      <c r="AAO72" s="603">
        <v>0</v>
      </c>
      <c r="AAP72" s="603">
        <v>0</v>
      </c>
      <c r="AAQ72" s="603">
        <v>33730192.269999996</v>
      </c>
      <c r="AAR72" s="603">
        <v>0</v>
      </c>
      <c r="AAS72" s="603">
        <v>0</v>
      </c>
      <c r="AAT72" s="603">
        <v>0</v>
      </c>
      <c r="AAU72" s="603">
        <v>0</v>
      </c>
      <c r="AAV72" s="603">
        <v>0</v>
      </c>
      <c r="AAW72" s="603">
        <v>0</v>
      </c>
      <c r="AAX72" s="603">
        <v>0</v>
      </c>
      <c r="AAY72" s="603">
        <v>0</v>
      </c>
      <c r="AAZ72" s="603">
        <v>0</v>
      </c>
      <c r="ABA72" s="603">
        <v>0</v>
      </c>
      <c r="ABB72" s="603">
        <v>0</v>
      </c>
      <c r="ABC72" s="603">
        <v>0</v>
      </c>
      <c r="ABD72" s="603">
        <v>0</v>
      </c>
      <c r="ABE72" s="603">
        <v>0</v>
      </c>
      <c r="ABF72" s="603">
        <v>0</v>
      </c>
      <c r="ABG72" s="603">
        <v>0</v>
      </c>
      <c r="ABH72" s="603">
        <v>0</v>
      </c>
      <c r="ABI72" s="603">
        <v>0</v>
      </c>
      <c r="ABJ72" s="603">
        <v>557557.30000000005</v>
      </c>
      <c r="ABK72" s="603">
        <v>19051673.059999999</v>
      </c>
      <c r="ABL72" s="603">
        <v>0</v>
      </c>
      <c r="ABM72" s="603">
        <v>0</v>
      </c>
      <c r="ABN72" s="603">
        <v>0</v>
      </c>
      <c r="ABO72" s="603">
        <v>0</v>
      </c>
      <c r="ABP72" s="603">
        <v>0</v>
      </c>
      <c r="ABQ72" s="603">
        <v>1457625.7</v>
      </c>
      <c r="ABR72" s="603">
        <v>0</v>
      </c>
      <c r="ABS72" s="603">
        <v>0</v>
      </c>
      <c r="ABT72" s="603">
        <v>0</v>
      </c>
      <c r="ABU72" s="603">
        <v>0</v>
      </c>
      <c r="ABV72" s="603">
        <v>0</v>
      </c>
      <c r="ABW72" s="603">
        <v>0</v>
      </c>
      <c r="ABX72" s="603">
        <v>0</v>
      </c>
      <c r="ABY72" s="603">
        <v>0</v>
      </c>
      <c r="ABZ72" s="603">
        <v>3205525.9</v>
      </c>
      <c r="ACA72" s="603">
        <v>0</v>
      </c>
      <c r="ACB72" s="603">
        <v>0</v>
      </c>
      <c r="ACC72" s="603">
        <v>0</v>
      </c>
      <c r="ACD72" s="603">
        <v>0</v>
      </c>
      <c r="ACE72" s="603">
        <v>0</v>
      </c>
      <c r="ACF72" s="603">
        <v>0</v>
      </c>
      <c r="ACG72" s="603">
        <v>0</v>
      </c>
      <c r="ACH72" s="603">
        <v>0</v>
      </c>
      <c r="ACI72" s="603">
        <v>0</v>
      </c>
      <c r="ACJ72" s="603">
        <v>0</v>
      </c>
      <c r="ACK72" s="603">
        <v>0</v>
      </c>
      <c r="ACL72" s="603">
        <v>0</v>
      </c>
      <c r="ACM72" s="603">
        <v>0</v>
      </c>
      <c r="ACN72" s="603">
        <v>0</v>
      </c>
      <c r="ACO72" s="603">
        <v>0</v>
      </c>
      <c r="ACP72" s="603">
        <v>0</v>
      </c>
      <c r="ACQ72" s="603">
        <v>0</v>
      </c>
      <c r="ACR72" s="603">
        <v>0</v>
      </c>
      <c r="ACS72" s="603">
        <v>0</v>
      </c>
      <c r="ACT72" s="603">
        <v>0</v>
      </c>
      <c r="ACU72" s="603">
        <v>0</v>
      </c>
      <c r="ACV72" s="603">
        <v>0</v>
      </c>
      <c r="ACW72" s="603">
        <v>0</v>
      </c>
      <c r="ACX72" s="603">
        <v>0</v>
      </c>
      <c r="ACY72" s="603">
        <v>0</v>
      </c>
      <c r="ACZ72" s="603">
        <v>0</v>
      </c>
      <c r="ADA72" s="603">
        <v>0</v>
      </c>
      <c r="ADB72" s="603">
        <v>0</v>
      </c>
      <c r="ADC72" s="603">
        <v>0</v>
      </c>
      <c r="ADD72" s="603">
        <v>0</v>
      </c>
      <c r="ADE72" s="603">
        <v>0</v>
      </c>
      <c r="ADF72" s="603">
        <v>0</v>
      </c>
      <c r="ADG72" s="603">
        <v>0</v>
      </c>
      <c r="ADH72" s="603">
        <v>0</v>
      </c>
      <c r="ADI72" s="603">
        <v>0</v>
      </c>
      <c r="ADJ72" s="603">
        <v>0</v>
      </c>
      <c r="ADK72" s="603">
        <v>0</v>
      </c>
      <c r="ADL72" s="603">
        <v>0</v>
      </c>
      <c r="ADM72" s="603">
        <v>0</v>
      </c>
      <c r="ADN72" s="603">
        <v>0</v>
      </c>
      <c r="ADO72" s="603">
        <v>0</v>
      </c>
      <c r="ADP72" s="603">
        <v>0</v>
      </c>
      <c r="ADQ72" s="603">
        <v>0</v>
      </c>
      <c r="ADR72" s="603">
        <v>0</v>
      </c>
      <c r="ADS72" s="603">
        <v>0</v>
      </c>
      <c r="ADT72" s="603">
        <v>0</v>
      </c>
      <c r="ADU72" s="603">
        <v>0</v>
      </c>
      <c r="ADV72" s="603">
        <v>0</v>
      </c>
      <c r="ADW72" s="603">
        <v>0</v>
      </c>
      <c r="ADX72" s="603">
        <v>0</v>
      </c>
      <c r="ADY72" s="603">
        <v>0</v>
      </c>
      <c r="ADZ72" s="603">
        <v>0</v>
      </c>
      <c r="AEA72" s="603">
        <v>0</v>
      </c>
      <c r="AEB72" s="603">
        <v>0</v>
      </c>
      <c r="AEC72" s="603">
        <v>0</v>
      </c>
      <c r="AED72" s="603">
        <v>0</v>
      </c>
      <c r="AEE72" s="603">
        <v>0</v>
      </c>
      <c r="AEF72" s="603">
        <v>0</v>
      </c>
      <c r="AEG72" s="603">
        <v>0</v>
      </c>
      <c r="AEH72" s="603">
        <v>0</v>
      </c>
      <c r="AEI72" s="603">
        <v>0</v>
      </c>
      <c r="AEJ72" s="603">
        <v>0</v>
      </c>
      <c r="AEK72" s="603">
        <v>0</v>
      </c>
      <c r="AEL72" s="603">
        <v>0</v>
      </c>
      <c r="AEM72" s="603">
        <v>0</v>
      </c>
      <c r="AEN72" s="603">
        <v>0</v>
      </c>
      <c r="AEO72" s="603">
        <v>0</v>
      </c>
      <c r="AEP72" s="603">
        <v>0</v>
      </c>
      <c r="AEQ72" s="603">
        <v>0</v>
      </c>
      <c r="AER72" s="603">
        <v>0</v>
      </c>
      <c r="AES72" s="603">
        <v>0</v>
      </c>
      <c r="AET72" s="603">
        <v>0</v>
      </c>
      <c r="AEU72" s="603">
        <v>3123750.8</v>
      </c>
      <c r="AEV72" s="603">
        <v>0</v>
      </c>
      <c r="AEW72" s="603">
        <v>0</v>
      </c>
      <c r="AEX72" s="603">
        <v>0</v>
      </c>
      <c r="AEY72" s="603">
        <v>0</v>
      </c>
      <c r="AEZ72" s="603">
        <v>0</v>
      </c>
      <c r="AFA72" s="603">
        <v>0</v>
      </c>
      <c r="AFB72" s="603">
        <v>0</v>
      </c>
      <c r="AFC72" s="603">
        <v>0</v>
      </c>
      <c r="AFD72" s="603">
        <v>0</v>
      </c>
      <c r="AFE72" s="603">
        <v>0</v>
      </c>
      <c r="AFF72" s="603">
        <v>0</v>
      </c>
      <c r="AFG72" s="603">
        <v>0</v>
      </c>
      <c r="AFH72" s="603">
        <v>0</v>
      </c>
      <c r="AFI72" s="603">
        <v>0</v>
      </c>
      <c r="AFJ72" s="603">
        <v>0</v>
      </c>
      <c r="AFK72" s="603">
        <v>0</v>
      </c>
      <c r="AFL72" s="603">
        <v>0</v>
      </c>
      <c r="AFM72" s="603">
        <v>0</v>
      </c>
      <c r="AFN72" s="603">
        <v>0</v>
      </c>
      <c r="AFO72" s="603">
        <v>0</v>
      </c>
      <c r="AFP72" s="603">
        <v>0</v>
      </c>
      <c r="AFQ72" s="603">
        <v>0</v>
      </c>
      <c r="AFR72" s="603">
        <v>0</v>
      </c>
      <c r="AFS72" s="603">
        <v>0</v>
      </c>
      <c r="AFT72" s="603">
        <v>0</v>
      </c>
      <c r="AFU72" s="603">
        <v>0</v>
      </c>
      <c r="AFV72" s="603">
        <v>0</v>
      </c>
      <c r="AFW72" s="603">
        <v>0</v>
      </c>
      <c r="AFX72" s="603">
        <v>0</v>
      </c>
      <c r="AFY72" s="603">
        <v>0</v>
      </c>
      <c r="AFZ72" s="603">
        <v>0</v>
      </c>
      <c r="AGA72" s="603">
        <v>0</v>
      </c>
      <c r="AGB72" s="603">
        <v>0</v>
      </c>
      <c r="AGC72" s="603">
        <v>0</v>
      </c>
      <c r="AGD72" s="603">
        <v>0</v>
      </c>
      <c r="AGE72" s="603">
        <v>0</v>
      </c>
      <c r="AGF72" s="603">
        <v>0</v>
      </c>
      <c r="AGG72" s="603">
        <v>0</v>
      </c>
      <c r="AGH72" s="603">
        <v>0</v>
      </c>
      <c r="AGI72" s="603">
        <v>0</v>
      </c>
      <c r="AGJ72" s="603">
        <v>0</v>
      </c>
      <c r="AGK72" s="603">
        <v>0</v>
      </c>
      <c r="AGL72" s="603">
        <v>0</v>
      </c>
      <c r="AGM72" s="603">
        <v>0</v>
      </c>
      <c r="AGN72" s="603">
        <v>0</v>
      </c>
      <c r="AGO72" s="603">
        <v>14401480.82</v>
      </c>
      <c r="AGP72" s="603">
        <v>0</v>
      </c>
      <c r="AGQ72" s="603">
        <v>0</v>
      </c>
      <c r="AGR72" s="603">
        <v>0</v>
      </c>
      <c r="AGS72" s="603">
        <v>0</v>
      </c>
      <c r="AGT72" s="603">
        <v>0</v>
      </c>
      <c r="AGU72" s="603">
        <v>0</v>
      </c>
      <c r="AGV72" s="603">
        <v>0</v>
      </c>
      <c r="AGW72" s="603">
        <v>49324181.859999999</v>
      </c>
      <c r="AGX72" s="603">
        <v>19342936.370000001</v>
      </c>
      <c r="AGY72" s="603">
        <v>0</v>
      </c>
      <c r="AGZ72" s="603">
        <v>0</v>
      </c>
      <c r="AHA72" s="603">
        <v>0</v>
      </c>
      <c r="AHB72" s="603">
        <v>0</v>
      </c>
      <c r="AHC72" s="603">
        <v>0</v>
      </c>
      <c r="AHD72" s="603">
        <v>0</v>
      </c>
      <c r="AHE72" s="603">
        <v>0</v>
      </c>
      <c r="AHF72" s="603">
        <v>0</v>
      </c>
      <c r="AHG72" s="603">
        <v>0</v>
      </c>
      <c r="AHH72" s="603">
        <v>0</v>
      </c>
      <c r="AHI72" s="603">
        <v>0</v>
      </c>
      <c r="AHJ72" s="603">
        <v>0</v>
      </c>
      <c r="AHK72" s="603">
        <v>0</v>
      </c>
      <c r="AHL72" s="603">
        <v>0</v>
      </c>
      <c r="AHM72" s="603">
        <v>0</v>
      </c>
      <c r="AHN72" s="603">
        <v>4527396.75</v>
      </c>
      <c r="AHO72" s="603">
        <v>0</v>
      </c>
      <c r="AHP72" s="603">
        <v>0</v>
      </c>
      <c r="AHQ72" s="603">
        <v>0</v>
      </c>
      <c r="AHR72" s="603">
        <v>0</v>
      </c>
      <c r="AHS72" s="603">
        <v>0</v>
      </c>
      <c r="AHT72" s="603">
        <v>0</v>
      </c>
      <c r="AHU72" s="603">
        <v>0</v>
      </c>
      <c r="AHV72" s="603">
        <v>0</v>
      </c>
      <c r="AHW72" s="603">
        <f t="shared" si="97"/>
        <v>866945393.55999982</v>
      </c>
      <c r="AHY72" s="648" t="s">
        <v>6248</v>
      </c>
      <c r="AHZ72" s="648" t="s">
        <v>6047</v>
      </c>
      <c r="AIA72" s="648" t="s">
        <v>6048</v>
      </c>
    </row>
    <row r="73" spans="1:911" ht="24.6" x14ac:dyDescent="0.7">
      <c r="A73" s="260" t="str">
        <f t="shared" si="96"/>
        <v>ภาระ</v>
      </c>
      <c r="B73" s="260" t="s">
        <v>6407</v>
      </c>
      <c r="C73" s="260" t="s">
        <v>6408</v>
      </c>
      <c r="D73" s="603">
        <v>212413014.59</v>
      </c>
      <c r="E73" s="603">
        <v>0</v>
      </c>
      <c r="F73" s="603">
        <v>0</v>
      </c>
      <c r="G73" s="603">
        <v>0</v>
      </c>
      <c r="H73" s="603">
        <v>0</v>
      </c>
      <c r="I73" s="603">
        <v>0</v>
      </c>
      <c r="J73" s="603">
        <v>0</v>
      </c>
      <c r="K73" s="603">
        <v>0</v>
      </c>
      <c r="L73" s="603">
        <v>0</v>
      </c>
      <c r="M73" s="603">
        <v>0</v>
      </c>
      <c r="N73" s="603">
        <v>0</v>
      </c>
      <c r="O73" s="603">
        <v>0</v>
      </c>
      <c r="P73" s="603">
        <v>0</v>
      </c>
      <c r="Q73" s="603">
        <v>0</v>
      </c>
      <c r="R73" s="603">
        <v>0</v>
      </c>
      <c r="S73" s="603">
        <v>0</v>
      </c>
      <c r="T73" s="603">
        <v>0</v>
      </c>
      <c r="U73" s="603">
        <v>0</v>
      </c>
      <c r="V73" s="603">
        <v>0</v>
      </c>
      <c r="W73" s="603">
        <v>0</v>
      </c>
      <c r="X73" s="603">
        <v>7777466.0800000001</v>
      </c>
      <c r="Y73" s="603">
        <v>0</v>
      </c>
      <c r="Z73" s="603">
        <v>0</v>
      </c>
      <c r="AA73" s="603">
        <v>0</v>
      </c>
      <c r="AB73" s="603">
        <v>0</v>
      </c>
      <c r="AC73" s="603">
        <v>0</v>
      </c>
      <c r="AD73" s="603">
        <v>0</v>
      </c>
      <c r="AE73" s="603">
        <v>0</v>
      </c>
      <c r="AF73" s="603">
        <v>0</v>
      </c>
      <c r="AG73" s="603">
        <v>0</v>
      </c>
      <c r="AH73" s="603">
        <v>0</v>
      </c>
      <c r="AI73" s="603">
        <v>0</v>
      </c>
      <c r="AJ73" s="603">
        <v>0</v>
      </c>
      <c r="AK73" s="603">
        <v>0</v>
      </c>
      <c r="AL73" s="603">
        <v>0</v>
      </c>
      <c r="AM73" s="603">
        <v>0</v>
      </c>
      <c r="AN73" s="603">
        <v>0</v>
      </c>
      <c r="AO73" s="603">
        <v>0</v>
      </c>
      <c r="AP73" s="603">
        <v>0</v>
      </c>
      <c r="AQ73" s="603">
        <v>0</v>
      </c>
      <c r="AR73" s="603">
        <v>0</v>
      </c>
      <c r="AS73" s="603">
        <v>0</v>
      </c>
      <c r="AT73" s="603">
        <v>0</v>
      </c>
      <c r="AU73" s="603">
        <v>0</v>
      </c>
      <c r="AV73" s="603">
        <v>0</v>
      </c>
      <c r="AW73" s="603">
        <v>0</v>
      </c>
      <c r="AX73" s="603">
        <v>0</v>
      </c>
      <c r="AY73" s="603">
        <v>0</v>
      </c>
      <c r="AZ73" s="603">
        <v>0</v>
      </c>
      <c r="BA73" s="603">
        <v>0</v>
      </c>
      <c r="BB73" s="603">
        <v>0</v>
      </c>
      <c r="BC73" s="603">
        <v>0</v>
      </c>
      <c r="BD73" s="603">
        <v>0</v>
      </c>
      <c r="BE73" s="603">
        <v>0</v>
      </c>
      <c r="BF73" s="603">
        <v>0</v>
      </c>
      <c r="BG73" s="603">
        <v>0</v>
      </c>
      <c r="BH73" s="603">
        <v>0</v>
      </c>
      <c r="BI73" s="603">
        <v>0</v>
      </c>
      <c r="BJ73" s="603">
        <v>0</v>
      </c>
      <c r="BK73" s="603">
        <v>0</v>
      </c>
      <c r="BL73" s="603">
        <v>0</v>
      </c>
      <c r="BM73" s="603">
        <v>0</v>
      </c>
      <c r="BN73" s="603">
        <v>0</v>
      </c>
      <c r="BO73" s="603">
        <v>0</v>
      </c>
      <c r="BP73" s="603">
        <v>0</v>
      </c>
      <c r="BQ73" s="603">
        <v>0</v>
      </c>
      <c r="BR73" s="603">
        <v>0</v>
      </c>
      <c r="BS73" s="603">
        <v>0</v>
      </c>
      <c r="BT73" s="603">
        <v>0</v>
      </c>
      <c r="BU73" s="603">
        <v>0</v>
      </c>
      <c r="BV73" s="603">
        <v>0</v>
      </c>
      <c r="BW73" s="603">
        <v>0</v>
      </c>
      <c r="BX73" s="603">
        <v>0</v>
      </c>
      <c r="BY73" s="603">
        <v>0</v>
      </c>
      <c r="BZ73" s="603">
        <v>0</v>
      </c>
      <c r="CA73" s="603">
        <v>0</v>
      </c>
      <c r="CB73" s="603">
        <v>0</v>
      </c>
      <c r="CC73" s="603">
        <v>0</v>
      </c>
      <c r="CD73" s="603">
        <v>0</v>
      </c>
      <c r="CE73" s="603">
        <v>0</v>
      </c>
      <c r="CF73" s="603">
        <v>0</v>
      </c>
      <c r="CG73" s="603">
        <v>0</v>
      </c>
      <c r="CH73" s="603">
        <v>0</v>
      </c>
      <c r="CI73" s="603">
        <v>0</v>
      </c>
      <c r="CJ73" s="603">
        <v>0</v>
      </c>
      <c r="CK73" s="603">
        <v>0</v>
      </c>
      <c r="CL73" s="603">
        <v>0</v>
      </c>
      <c r="CM73" s="603">
        <v>0</v>
      </c>
      <c r="CN73" s="603">
        <v>0</v>
      </c>
      <c r="CO73" s="603">
        <v>0</v>
      </c>
      <c r="CP73" s="603">
        <v>0</v>
      </c>
      <c r="CQ73" s="603">
        <v>0</v>
      </c>
      <c r="CR73" s="603">
        <v>0</v>
      </c>
      <c r="CS73" s="603">
        <v>0</v>
      </c>
      <c r="CT73" s="603">
        <v>0</v>
      </c>
      <c r="CU73" s="603">
        <v>0</v>
      </c>
      <c r="CV73" s="603">
        <v>0</v>
      </c>
      <c r="CW73" s="603">
        <v>0</v>
      </c>
      <c r="CX73" s="603">
        <v>0</v>
      </c>
      <c r="CY73" s="603">
        <v>0</v>
      </c>
      <c r="CZ73" s="603">
        <v>0</v>
      </c>
      <c r="DA73" s="603">
        <v>0</v>
      </c>
      <c r="DB73" s="603">
        <v>0</v>
      </c>
      <c r="DC73" s="603">
        <v>0</v>
      </c>
      <c r="DD73" s="603">
        <v>0</v>
      </c>
      <c r="DE73" s="603">
        <v>0</v>
      </c>
      <c r="DF73" s="603">
        <v>0</v>
      </c>
      <c r="DG73" s="603">
        <v>0</v>
      </c>
      <c r="DH73" s="603">
        <v>0</v>
      </c>
      <c r="DI73" s="603">
        <v>0</v>
      </c>
      <c r="DJ73" s="603">
        <v>0</v>
      </c>
      <c r="DK73" s="603">
        <v>0</v>
      </c>
      <c r="DL73" s="603">
        <v>248407522.74000001</v>
      </c>
      <c r="DM73" s="603">
        <v>0</v>
      </c>
      <c r="DN73" s="603">
        <v>0</v>
      </c>
      <c r="DO73" s="603">
        <v>0</v>
      </c>
      <c r="DP73" s="603">
        <v>0</v>
      </c>
      <c r="DQ73" s="603">
        <v>0</v>
      </c>
      <c r="DR73" s="603">
        <v>0</v>
      </c>
      <c r="DS73" s="603">
        <v>0</v>
      </c>
      <c r="DT73" s="603">
        <v>0</v>
      </c>
      <c r="DU73" s="603">
        <v>0</v>
      </c>
      <c r="DV73" s="603">
        <v>0</v>
      </c>
      <c r="DW73" s="603">
        <v>0</v>
      </c>
      <c r="DX73" s="603">
        <v>0</v>
      </c>
      <c r="DY73" s="603">
        <v>0</v>
      </c>
      <c r="DZ73" s="603">
        <v>0</v>
      </c>
      <c r="EA73" s="603">
        <v>0</v>
      </c>
      <c r="EB73" s="603">
        <v>0</v>
      </c>
      <c r="EC73" s="603">
        <v>0</v>
      </c>
      <c r="ED73" s="603">
        <v>0</v>
      </c>
      <c r="EE73" s="603">
        <v>0</v>
      </c>
      <c r="EF73" s="603">
        <v>10367225.23</v>
      </c>
      <c r="EG73" s="603">
        <v>1615860</v>
      </c>
      <c r="EH73" s="603">
        <v>0</v>
      </c>
      <c r="EI73" s="603">
        <v>0</v>
      </c>
      <c r="EJ73" s="603">
        <v>0</v>
      </c>
      <c r="EK73" s="603">
        <v>0</v>
      </c>
      <c r="EL73" s="603">
        <v>0</v>
      </c>
      <c r="EM73" s="603">
        <v>0</v>
      </c>
      <c r="EN73" s="603">
        <v>0</v>
      </c>
      <c r="EO73" s="603">
        <v>0</v>
      </c>
      <c r="EP73" s="603">
        <v>0</v>
      </c>
      <c r="EQ73" s="603">
        <v>0</v>
      </c>
      <c r="ER73" s="603">
        <v>0</v>
      </c>
      <c r="ES73" s="603">
        <v>0</v>
      </c>
      <c r="ET73" s="603">
        <v>0</v>
      </c>
      <c r="EU73" s="603">
        <v>0</v>
      </c>
      <c r="EV73" s="603">
        <v>0</v>
      </c>
      <c r="EW73" s="603">
        <v>0</v>
      </c>
      <c r="EX73" s="603">
        <v>0</v>
      </c>
      <c r="EY73" s="603">
        <v>0</v>
      </c>
      <c r="EZ73" s="603">
        <v>0</v>
      </c>
      <c r="FA73" s="603">
        <v>0</v>
      </c>
      <c r="FB73" s="603">
        <v>0</v>
      </c>
      <c r="FC73" s="603">
        <v>0</v>
      </c>
      <c r="FD73" s="603">
        <v>0</v>
      </c>
      <c r="FE73" s="603">
        <v>0</v>
      </c>
      <c r="FF73" s="603">
        <v>0</v>
      </c>
      <c r="FG73" s="603">
        <v>0</v>
      </c>
      <c r="FH73" s="603">
        <v>0</v>
      </c>
      <c r="FI73" s="603">
        <v>0</v>
      </c>
      <c r="FJ73" s="603">
        <v>1050100</v>
      </c>
      <c r="FK73" s="603">
        <v>0</v>
      </c>
      <c r="FL73" s="603">
        <v>0</v>
      </c>
      <c r="FM73" s="603">
        <v>0</v>
      </c>
      <c r="FN73" s="603">
        <v>0</v>
      </c>
      <c r="FO73" s="603">
        <v>0</v>
      </c>
      <c r="FP73" s="603">
        <v>0</v>
      </c>
      <c r="FQ73" s="603">
        <v>0</v>
      </c>
      <c r="FR73" s="603">
        <v>16618657.050000001</v>
      </c>
      <c r="FS73" s="603">
        <v>0</v>
      </c>
      <c r="FT73" s="603">
        <v>0</v>
      </c>
      <c r="FU73" s="603">
        <v>0</v>
      </c>
      <c r="FV73" s="603">
        <v>0</v>
      </c>
      <c r="FW73" s="603">
        <v>0</v>
      </c>
      <c r="FX73" s="603">
        <v>0</v>
      </c>
      <c r="FY73" s="603">
        <v>0</v>
      </c>
      <c r="FZ73" s="603">
        <v>0</v>
      </c>
      <c r="GA73" s="603">
        <v>0</v>
      </c>
      <c r="GB73" s="603">
        <v>0</v>
      </c>
      <c r="GC73" s="603">
        <v>0</v>
      </c>
      <c r="GD73" s="603">
        <v>0</v>
      </c>
      <c r="GE73" s="603">
        <v>0</v>
      </c>
      <c r="GF73" s="603">
        <v>0</v>
      </c>
      <c r="GG73" s="603">
        <v>0</v>
      </c>
      <c r="GH73" s="603">
        <v>0</v>
      </c>
      <c r="GI73" s="603">
        <v>0</v>
      </c>
      <c r="GJ73" s="603">
        <v>0</v>
      </c>
      <c r="GK73" s="603">
        <v>0</v>
      </c>
      <c r="GL73" s="603">
        <v>0</v>
      </c>
      <c r="GM73" s="603">
        <v>0</v>
      </c>
      <c r="GN73" s="603">
        <v>0</v>
      </c>
      <c r="GO73" s="603">
        <v>0</v>
      </c>
      <c r="GP73" s="603">
        <v>0</v>
      </c>
      <c r="GQ73" s="603">
        <v>0</v>
      </c>
      <c r="GR73" s="603">
        <v>0</v>
      </c>
      <c r="GS73" s="603">
        <v>0</v>
      </c>
      <c r="GT73" s="603">
        <v>0</v>
      </c>
      <c r="GU73" s="603">
        <v>0</v>
      </c>
      <c r="GV73" s="603">
        <v>0</v>
      </c>
      <c r="GW73" s="603">
        <v>0</v>
      </c>
      <c r="GX73" s="603">
        <v>0</v>
      </c>
      <c r="GY73" s="603">
        <v>0</v>
      </c>
      <c r="GZ73" s="603">
        <v>0</v>
      </c>
      <c r="HA73" s="603">
        <v>0</v>
      </c>
      <c r="HB73" s="603">
        <v>0</v>
      </c>
      <c r="HC73" s="603">
        <v>0</v>
      </c>
      <c r="HD73" s="603">
        <v>0</v>
      </c>
      <c r="HE73" s="603">
        <v>0</v>
      </c>
      <c r="HF73" s="603">
        <v>0</v>
      </c>
      <c r="HG73" s="603">
        <v>0</v>
      </c>
      <c r="HH73" s="603">
        <v>0</v>
      </c>
      <c r="HI73" s="603">
        <v>0</v>
      </c>
      <c r="HJ73" s="603">
        <v>0</v>
      </c>
      <c r="HK73" s="603">
        <v>0</v>
      </c>
      <c r="HL73" s="603">
        <v>0</v>
      </c>
      <c r="HM73" s="603">
        <v>0</v>
      </c>
      <c r="HN73" s="603">
        <v>0</v>
      </c>
      <c r="HO73" s="603">
        <v>0</v>
      </c>
      <c r="HP73" s="603">
        <v>0</v>
      </c>
      <c r="HQ73" s="603">
        <v>0</v>
      </c>
      <c r="HR73" s="603">
        <v>0</v>
      </c>
      <c r="HS73" s="603">
        <v>0</v>
      </c>
      <c r="HT73" s="603">
        <v>0</v>
      </c>
      <c r="HU73" s="603">
        <v>0</v>
      </c>
      <c r="HV73" s="603">
        <v>0</v>
      </c>
      <c r="HW73" s="603">
        <v>0</v>
      </c>
      <c r="HX73" s="603">
        <v>0</v>
      </c>
      <c r="HY73" s="603">
        <v>0</v>
      </c>
      <c r="HZ73" s="603">
        <v>0</v>
      </c>
      <c r="IA73" s="603">
        <v>0</v>
      </c>
      <c r="IB73" s="603">
        <v>0</v>
      </c>
      <c r="IC73" s="603">
        <v>0</v>
      </c>
      <c r="ID73" s="603">
        <v>0</v>
      </c>
      <c r="IE73" s="603">
        <v>0</v>
      </c>
      <c r="IF73" s="603">
        <v>0</v>
      </c>
      <c r="IG73" s="603">
        <v>0</v>
      </c>
      <c r="IH73" s="603">
        <v>0</v>
      </c>
      <c r="II73" s="603">
        <v>0</v>
      </c>
      <c r="IJ73" s="603">
        <v>0</v>
      </c>
      <c r="IK73" s="603">
        <v>0</v>
      </c>
      <c r="IL73" s="603">
        <v>0</v>
      </c>
      <c r="IM73" s="603">
        <v>0</v>
      </c>
      <c r="IN73" s="603">
        <v>0</v>
      </c>
      <c r="IO73" s="603">
        <v>0</v>
      </c>
      <c r="IP73" s="603">
        <v>0</v>
      </c>
      <c r="IQ73" s="603">
        <v>0</v>
      </c>
      <c r="IR73" s="603">
        <v>0</v>
      </c>
      <c r="IS73" s="603">
        <v>0</v>
      </c>
      <c r="IT73" s="603">
        <v>0</v>
      </c>
      <c r="IU73" s="603">
        <v>0</v>
      </c>
      <c r="IV73" s="603">
        <v>0</v>
      </c>
      <c r="IW73" s="603">
        <v>0</v>
      </c>
      <c r="IX73" s="603">
        <v>0</v>
      </c>
      <c r="IY73" s="603">
        <v>0</v>
      </c>
      <c r="IZ73" s="603">
        <v>0</v>
      </c>
      <c r="JA73" s="603">
        <v>0</v>
      </c>
      <c r="JB73" s="603">
        <v>0</v>
      </c>
      <c r="JC73" s="603">
        <v>0</v>
      </c>
      <c r="JD73" s="603">
        <v>0</v>
      </c>
      <c r="JE73" s="603">
        <v>0</v>
      </c>
      <c r="JF73" s="603">
        <v>0</v>
      </c>
      <c r="JG73" s="603">
        <v>0</v>
      </c>
      <c r="JH73" s="603">
        <v>0</v>
      </c>
      <c r="JI73" s="603">
        <v>0</v>
      </c>
      <c r="JJ73" s="603">
        <v>0</v>
      </c>
      <c r="JK73" s="603">
        <v>0</v>
      </c>
      <c r="JL73" s="603">
        <v>0</v>
      </c>
      <c r="JM73" s="603">
        <v>38397666.43</v>
      </c>
      <c r="JN73" s="603">
        <v>0</v>
      </c>
      <c r="JO73" s="603">
        <v>0</v>
      </c>
      <c r="JP73" s="603">
        <v>0</v>
      </c>
      <c r="JQ73" s="603">
        <v>0</v>
      </c>
      <c r="JR73" s="603">
        <v>0</v>
      </c>
      <c r="JS73" s="603">
        <v>0</v>
      </c>
      <c r="JT73" s="603">
        <v>0</v>
      </c>
      <c r="JU73" s="603">
        <v>0</v>
      </c>
      <c r="JV73" s="603">
        <v>0</v>
      </c>
      <c r="JW73" s="603">
        <v>0</v>
      </c>
      <c r="JX73" s="603">
        <v>0</v>
      </c>
      <c r="JY73" s="603">
        <v>0</v>
      </c>
      <c r="JZ73" s="603">
        <v>0</v>
      </c>
      <c r="KA73" s="603">
        <v>0</v>
      </c>
      <c r="KB73" s="603">
        <v>0</v>
      </c>
      <c r="KC73" s="603">
        <v>0</v>
      </c>
      <c r="KD73" s="603">
        <v>0</v>
      </c>
      <c r="KE73" s="603">
        <v>0</v>
      </c>
      <c r="KF73" s="603">
        <v>0</v>
      </c>
      <c r="KG73" s="603">
        <v>0</v>
      </c>
      <c r="KH73" s="603">
        <v>0</v>
      </c>
      <c r="KI73" s="603">
        <v>0</v>
      </c>
      <c r="KJ73" s="603">
        <v>0</v>
      </c>
      <c r="KK73" s="603">
        <v>0</v>
      </c>
      <c r="KL73" s="603">
        <v>0</v>
      </c>
      <c r="KM73" s="603">
        <v>0</v>
      </c>
      <c r="KN73" s="603">
        <v>0</v>
      </c>
      <c r="KO73" s="603">
        <v>0</v>
      </c>
      <c r="KP73" s="603">
        <v>0</v>
      </c>
      <c r="KQ73" s="603">
        <v>0</v>
      </c>
      <c r="KR73" s="603">
        <v>0</v>
      </c>
      <c r="KS73" s="603">
        <v>0</v>
      </c>
      <c r="KT73" s="603">
        <v>0</v>
      </c>
      <c r="KU73" s="603">
        <v>0</v>
      </c>
      <c r="KV73" s="603">
        <v>0</v>
      </c>
      <c r="KW73" s="603">
        <v>0</v>
      </c>
      <c r="KX73" s="603">
        <v>0</v>
      </c>
      <c r="KY73" s="603">
        <v>0</v>
      </c>
      <c r="KZ73" s="603">
        <v>0</v>
      </c>
      <c r="LA73" s="603">
        <v>0</v>
      </c>
      <c r="LB73" s="603">
        <v>0</v>
      </c>
      <c r="LC73" s="603">
        <v>0</v>
      </c>
      <c r="LD73" s="603">
        <v>0</v>
      </c>
      <c r="LE73" s="603">
        <v>0</v>
      </c>
      <c r="LF73" s="603">
        <v>0</v>
      </c>
      <c r="LG73" s="603">
        <v>0</v>
      </c>
      <c r="LH73" s="603">
        <v>0</v>
      </c>
      <c r="LI73" s="603">
        <v>0</v>
      </c>
      <c r="LJ73" s="603">
        <v>0</v>
      </c>
      <c r="LK73" s="603">
        <v>0</v>
      </c>
      <c r="LL73" s="603">
        <v>0</v>
      </c>
      <c r="LM73" s="603">
        <v>0</v>
      </c>
      <c r="LN73" s="603">
        <v>0</v>
      </c>
      <c r="LO73" s="603">
        <v>0</v>
      </c>
      <c r="LP73" s="603">
        <v>0</v>
      </c>
      <c r="LQ73" s="603">
        <v>0</v>
      </c>
      <c r="LR73" s="603">
        <v>0</v>
      </c>
      <c r="LS73" s="603">
        <v>0</v>
      </c>
      <c r="LT73" s="603">
        <v>0</v>
      </c>
      <c r="LU73" s="603">
        <v>0</v>
      </c>
      <c r="LV73" s="603">
        <v>0</v>
      </c>
      <c r="LW73" s="603">
        <v>0</v>
      </c>
      <c r="LX73" s="603">
        <v>8314738.2999999998</v>
      </c>
      <c r="LY73" s="603">
        <v>0</v>
      </c>
      <c r="LZ73" s="603">
        <v>0</v>
      </c>
      <c r="MA73" s="603">
        <v>0</v>
      </c>
      <c r="MB73" s="603">
        <v>0</v>
      </c>
      <c r="MC73" s="603">
        <v>0</v>
      </c>
      <c r="MD73" s="603">
        <v>0</v>
      </c>
      <c r="ME73" s="603">
        <v>0</v>
      </c>
      <c r="MF73" s="603">
        <v>0</v>
      </c>
      <c r="MG73" s="603">
        <v>0</v>
      </c>
      <c r="MH73" s="603">
        <v>0</v>
      </c>
      <c r="MI73" s="603">
        <v>0</v>
      </c>
      <c r="MJ73" s="603">
        <v>0</v>
      </c>
      <c r="MK73" s="603">
        <v>0</v>
      </c>
      <c r="ML73" s="603">
        <v>0</v>
      </c>
      <c r="MM73" s="603">
        <v>0</v>
      </c>
      <c r="MN73" s="603">
        <v>0</v>
      </c>
      <c r="MO73" s="603">
        <v>0</v>
      </c>
      <c r="MP73" s="603">
        <v>0</v>
      </c>
      <c r="MQ73" s="603">
        <v>0</v>
      </c>
      <c r="MR73" s="603">
        <v>0</v>
      </c>
      <c r="MS73" s="603">
        <v>0</v>
      </c>
      <c r="MT73" s="603">
        <v>0</v>
      </c>
      <c r="MU73" s="603">
        <v>86777633.909999996</v>
      </c>
      <c r="MV73" s="603">
        <v>0</v>
      </c>
      <c r="MW73" s="603">
        <v>0</v>
      </c>
      <c r="MX73" s="603">
        <v>0</v>
      </c>
      <c r="MY73" s="603">
        <v>0</v>
      </c>
      <c r="MZ73" s="603">
        <v>0</v>
      </c>
      <c r="NA73" s="603">
        <v>0</v>
      </c>
      <c r="NB73" s="603">
        <v>0</v>
      </c>
      <c r="NC73" s="603">
        <v>0</v>
      </c>
      <c r="ND73" s="603">
        <v>0</v>
      </c>
      <c r="NE73" s="603">
        <v>0</v>
      </c>
      <c r="NF73" s="603">
        <v>0</v>
      </c>
      <c r="NG73" s="603">
        <v>0</v>
      </c>
      <c r="NH73" s="603">
        <v>0</v>
      </c>
      <c r="NI73" s="603">
        <v>0</v>
      </c>
      <c r="NJ73" s="603">
        <v>0</v>
      </c>
      <c r="NK73" s="603">
        <v>0</v>
      </c>
      <c r="NL73" s="603">
        <v>0</v>
      </c>
      <c r="NM73" s="603">
        <v>0</v>
      </c>
      <c r="NN73" s="603">
        <v>0</v>
      </c>
      <c r="NO73" s="603">
        <v>0</v>
      </c>
      <c r="NP73" s="603">
        <v>0</v>
      </c>
      <c r="NQ73" s="603">
        <v>0</v>
      </c>
      <c r="NR73" s="603">
        <v>0</v>
      </c>
      <c r="NS73" s="603">
        <v>0</v>
      </c>
      <c r="NT73" s="603">
        <v>0</v>
      </c>
      <c r="NU73" s="603">
        <v>0</v>
      </c>
      <c r="NV73" s="603">
        <v>0</v>
      </c>
      <c r="NW73" s="603">
        <v>0</v>
      </c>
      <c r="NX73" s="603">
        <v>0</v>
      </c>
      <c r="NY73" s="603">
        <v>237636357.04999998</v>
      </c>
      <c r="NZ73" s="603">
        <v>0</v>
      </c>
      <c r="OA73" s="603">
        <v>0</v>
      </c>
      <c r="OB73" s="603">
        <v>0</v>
      </c>
      <c r="OC73" s="603">
        <v>0</v>
      </c>
      <c r="OD73" s="603">
        <v>0</v>
      </c>
      <c r="OE73" s="603">
        <v>0</v>
      </c>
      <c r="OF73" s="603">
        <v>55497504.93</v>
      </c>
      <c r="OG73" s="603">
        <v>0</v>
      </c>
      <c r="OH73" s="603">
        <v>0</v>
      </c>
      <c r="OI73" s="603">
        <v>0</v>
      </c>
      <c r="OJ73" s="603">
        <v>0</v>
      </c>
      <c r="OK73" s="603">
        <v>0</v>
      </c>
      <c r="OL73" s="603">
        <v>0</v>
      </c>
      <c r="OM73" s="603">
        <v>0</v>
      </c>
      <c r="ON73" s="603">
        <v>0</v>
      </c>
      <c r="OO73" s="603">
        <v>0</v>
      </c>
      <c r="OP73" s="603">
        <v>0</v>
      </c>
      <c r="OQ73" s="603">
        <v>0</v>
      </c>
      <c r="OR73" s="603">
        <v>0</v>
      </c>
      <c r="OS73" s="603">
        <v>0</v>
      </c>
      <c r="OT73" s="603">
        <v>0</v>
      </c>
      <c r="OU73" s="603">
        <v>0</v>
      </c>
      <c r="OV73" s="603">
        <v>0</v>
      </c>
      <c r="OW73" s="603">
        <v>0</v>
      </c>
      <c r="OX73" s="603">
        <v>0</v>
      </c>
      <c r="OY73" s="603">
        <v>0</v>
      </c>
      <c r="OZ73" s="603">
        <v>0</v>
      </c>
      <c r="PA73" s="603">
        <v>0</v>
      </c>
      <c r="PB73" s="603">
        <v>0</v>
      </c>
      <c r="PC73" s="603">
        <v>0</v>
      </c>
      <c r="PD73" s="603">
        <v>0</v>
      </c>
      <c r="PE73" s="603">
        <v>0</v>
      </c>
      <c r="PF73" s="603">
        <v>0</v>
      </c>
      <c r="PG73" s="603">
        <v>0</v>
      </c>
      <c r="PH73" s="603">
        <v>0</v>
      </c>
      <c r="PI73" s="603">
        <v>0</v>
      </c>
      <c r="PJ73" s="603">
        <v>0</v>
      </c>
      <c r="PK73" s="603">
        <v>0</v>
      </c>
      <c r="PL73" s="603">
        <v>0</v>
      </c>
      <c r="PM73" s="603">
        <v>0</v>
      </c>
      <c r="PN73" s="603">
        <v>0</v>
      </c>
      <c r="PO73" s="603">
        <v>0</v>
      </c>
      <c r="PP73" s="603">
        <v>0</v>
      </c>
      <c r="PQ73" s="603">
        <v>0</v>
      </c>
      <c r="PR73" s="603">
        <v>0</v>
      </c>
      <c r="PS73" s="603">
        <v>0</v>
      </c>
      <c r="PT73" s="603">
        <v>0</v>
      </c>
      <c r="PU73" s="603">
        <v>0</v>
      </c>
      <c r="PV73" s="603">
        <v>0</v>
      </c>
      <c r="PW73" s="603">
        <v>0</v>
      </c>
      <c r="PX73" s="603">
        <v>0</v>
      </c>
      <c r="PY73" s="603">
        <v>0</v>
      </c>
      <c r="PZ73" s="603">
        <v>0</v>
      </c>
      <c r="QA73" s="603">
        <v>0</v>
      </c>
      <c r="QB73" s="603">
        <v>0</v>
      </c>
      <c r="QC73" s="603">
        <v>0</v>
      </c>
      <c r="QD73" s="603">
        <v>0</v>
      </c>
      <c r="QE73" s="603">
        <v>0</v>
      </c>
      <c r="QF73" s="603">
        <v>0</v>
      </c>
      <c r="QG73" s="603">
        <v>0</v>
      </c>
      <c r="QH73" s="603">
        <v>0</v>
      </c>
      <c r="QI73" s="603">
        <v>0</v>
      </c>
      <c r="QJ73" s="603">
        <v>0</v>
      </c>
      <c r="QK73" s="603">
        <v>0</v>
      </c>
      <c r="QL73" s="603">
        <v>0</v>
      </c>
      <c r="QM73" s="603">
        <v>0</v>
      </c>
      <c r="QN73" s="603">
        <v>0</v>
      </c>
      <c r="QO73" s="603">
        <v>0</v>
      </c>
      <c r="QP73" s="603">
        <v>752305</v>
      </c>
      <c r="QQ73" s="603">
        <v>0</v>
      </c>
      <c r="QR73" s="603">
        <v>0</v>
      </c>
      <c r="QS73" s="603">
        <v>0</v>
      </c>
      <c r="QT73" s="603">
        <v>0</v>
      </c>
      <c r="QU73" s="603">
        <v>0</v>
      </c>
      <c r="QV73" s="603">
        <v>0</v>
      </c>
      <c r="QW73" s="603">
        <v>0</v>
      </c>
      <c r="QX73" s="603">
        <v>0</v>
      </c>
      <c r="QY73" s="603">
        <v>0</v>
      </c>
      <c r="QZ73" s="603">
        <v>0</v>
      </c>
      <c r="RA73" s="603">
        <v>0</v>
      </c>
      <c r="RB73" s="603">
        <v>0</v>
      </c>
      <c r="RC73" s="603">
        <v>0</v>
      </c>
      <c r="RD73" s="603">
        <v>0</v>
      </c>
      <c r="RE73" s="603">
        <v>0</v>
      </c>
      <c r="RF73" s="603">
        <v>0</v>
      </c>
      <c r="RG73" s="603">
        <v>0</v>
      </c>
      <c r="RH73" s="603">
        <v>0</v>
      </c>
      <c r="RI73" s="603">
        <v>0</v>
      </c>
      <c r="RJ73" s="603">
        <v>0</v>
      </c>
      <c r="RK73" s="603">
        <v>0</v>
      </c>
      <c r="RL73" s="603">
        <v>0</v>
      </c>
      <c r="RM73" s="603">
        <v>0</v>
      </c>
      <c r="RN73" s="603">
        <v>0</v>
      </c>
      <c r="RO73" s="603">
        <v>0</v>
      </c>
      <c r="RP73" s="603">
        <v>0</v>
      </c>
      <c r="RQ73" s="603">
        <v>0</v>
      </c>
      <c r="RR73" s="603">
        <v>0</v>
      </c>
      <c r="RS73" s="603">
        <v>0</v>
      </c>
      <c r="RT73" s="603">
        <v>0</v>
      </c>
      <c r="RU73" s="603">
        <v>0</v>
      </c>
      <c r="RV73" s="603">
        <v>0</v>
      </c>
      <c r="RW73" s="603">
        <v>0</v>
      </c>
      <c r="RX73" s="603">
        <v>0</v>
      </c>
      <c r="RY73" s="603">
        <v>0</v>
      </c>
      <c r="RZ73" s="603">
        <v>0</v>
      </c>
      <c r="SA73" s="603">
        <v>0</v>
      </c>
      <c r="SB73" s="603">
        <v>0</v>
      </c>
      <c r="SC73" s="603">
        <v>0</v>
      </c>
      <c r="SD73" s="603">
        <v>0</v>
      </c>
      <c r="SE73" s="603">
        <v>0</v>
      </c>
      <c r="SF73" s="603">
        <v>0</v>
      </c>
      <c r="SG73" s="603">
        <v>0</v>
      </c>
      <c r="SH73" s="603">
        <v>0</v>
      </c>
      <c r="SI73" s="603">
        <v>0</v>
      </c>
      <c r="SJ73" s="603">
        <v>0</v>
      </c>
      <c r="SK73" s="603">
        <v>0</v>
      </c>
      <c r="SL73" s="603">
        <v>0</v>
      </c>
      <c r="SM73" s="603">
        <v>0</v>
      </c>
      <c r="SN73" s="603">
        <v>0</v>
      </c>
      <c r="SO73" s="603">
        <v>0</v>
      </c>
      <c r="SP73" s="603">
        <v>0</v>
      </c>
      <c r="SQ73" s="603">
        <v>0</v>
      </c>
      <c r="SR73" s="603">
        <v>0</v>
      </c>
      <c r="SS73" s="603">
        <v>0</v>
      </c>
      <c r="ST73" s="603">
        <v>0</v>
      </c>
      <c r="SU73" s="603">
        <v>0</v>
      </c>
      <c r="SV73" s="603">
        <v>0</v>
      </c>
      <c r="SW73" s="603">
        <v>0</v>
      </c>
      <c r="SX73" s="603">
        <v>0</v>
      </c>
      <c r="SY73" s="603">
        <v>0</v>
      </c>
      <c r="SZ73" s="603">
        <v>0</v>
      </c>
      <c r="TA73" s="603">
        <v>0</v>
      </c>
      <c r="TB73" s="603">
        <v>0</v>
      </c>
      <c r="TC73" s="603">
        <v>0</v>
      </c>
      <c r="TD73" s="603">
        <v>0</v>
      </c>
      <c r="TE73" s="603">
        <v>0</v>
      </c>
      <c r="TF73" s="603">
        <v>0</v>
      </c>
      <c r="TG73" s="603">
        <v>0</v>
      </c>
      <c r="TH73" s="603">
        <v>0</v>
      </c>
      <c r="TI73" s="603">
        <v>0</v>
      </c>
      <c r="TJ73" s="603">
        <v>0</v>
      </c>
      <c r="TK73" s="603">
        <v>0</v>
      </c>
      <c r="TL73" s="603">
        <v>0</v>
      </c>
      <c r="TM73" s="603">
        <v>0</v>
      </c>
      <c r="TN73" s="603">
        <v>0</v>
      </c>
      <c r="TO73" s="603">
        <v>0</v>
      </c>
      <c r="TP73" s="603">
        <v>0</v>
      </c>
      <c r="TQ73" s="603">
        <v>0</v>
      </c>
      <c r="TR73" s="603">
        <v>0</v>
      </c>
      <c r="TS73" s="603">
        <v>0</v>
      </c>
      <c r="TT73" s="603">
        <v>0</v>
      </c>
      <c r="TU73" s="603">
        <v>0</v>
      </c>
      <c r="TV73" s="603">
        <v>0</v>
      </c>
      <c r="TW73" s="603">
        <v>0</v>
      </c>
      <c r="TX73" s="603">
        <v>0</v>
      </c>
      <c r="TY73" s="603">
        <v>0</v>
      </c>
      <c r="TZ73" s="603">
        <v>0</v>
      </c>
      <c r="UA73" s="603">
        <v>0</v>
      </c>
      <c r="UB73" s="603">
        <v>0</v>
      </c>
      <c r="UC73" s="603">
        <v>0</v>
      </c>
      <c r="UD73" s="603">
        <v>0</v>
      </c>
      <c r="UE73" s="603">
        <v>0</v>
      </c>
      <c r="UF73" s="603">
        <v>0</v>
      </c>
      <c r="UG73" s="603">
        <v>0</v>
      </c>
      <c r="UH73" s="603">
        <v>0</v>
      </c>
      <c r="UI73" s="603">
        <v>0</v>
      </c>
      <c r="UJ73" s="603">
        <v>0</v>
      </c>
      <c r="UK73" s="603">
        <v>0</v>
      </c>
      <c r="UL73" s="603">
        <v>0</v>
      </c>
      <c r="UM73" s="603">
        <v>0</v>
      </c>
      <c r="UN73" s="603">
        <v>0</v>
      </c>
      <c r="UO73" s="603">
        <v>0</v>
      </c>
      <c r="UP73" s="603">
        <v>0</v>
      </c>
      <c r="UQ73" s="603">
        <v>0</v>
      </c>
      <c r="UR73" s="603">
        <v>0</v>
      </c>
      <c r="US73" s="603">
        <v>0</v>
      </c>
      <c r="UT73" s="603">
        <v>0</v>
      </c>
      <c r="UU73" s="603">
        <v>0</v>
      </c>
      <c r="UV73" s="603">
        <v>0</v>
      </c>
      <c r="UW73" s="603">
        <v>0</v>
      </c>
      <c r="UX73" s="603">
        <v>0</v>
      </c>
      <c r="UY73" s="603">
        <v>0</v>
      </c>
      <c r="UZ73" s="603">
        <v>0</v>
      </c>
      <c r="VA73" s="603">
        <v>0</v>
      </c>
      <c r="VB73" s="603">
        <v>0</v>
      </c>
      <c r="VC73" s="603">
        <v>0</v>
      </c>
      <c r="VD73" s="603">
        <v>0</v>
      </c>
      <c r="VE73" s="603">
        <v>0</v>
      </c>
      <c r="VF73" s="603">
        <v>0</v>
      </c>
      <c r="VG73" s="603">
        <v>0</v>
      </c>
      <c r="VH73" s="603">
        <v>0</v>
      </c>
      <c r="VI73" s="603">
        <v>0</v>
      </c>
      <c r="VJ73" s="603">
        <v>0</v>
      </c>
      <c r="VK73" s="603">
        <v>0</v>
      </c>
      <c r="VL73" s="603">
        <v>0</v>
      </c>
      <c r="VM73" s="603">
        <v>0</v>
      </c>
      <c r="VN73" s="603">
        <v>0</v>
      </c>
      <c r="VO73" s="603">
        <v>0</v>
      </c>
      <c r="VP73" s="603">
        <v>0</v>
      </c>
      <c r="VQ73" s="603">
        <v>0</v>
      </c>
      <c r="VR73" s="603">
        <v>0</v>
      </c>
      <c r="VS73" s="603">
        <v>0</v>
      </c>
      <c r="VT73" s="603">
        <v>0</v>
      </c>
      <c r="VU73" s="603">
        <v>0</v>
      </c>
      <c r="VV73" s="603">
        <v>0</v>
      </c>
      <c r="VW73" s="603">
        <v>0</v>
      </c>
      <c r="VX73" s="603">
        <v>0</v>
      </c>
      <c r="VY73" s="603">
        <v>0</v>
      </c>
      <c r="VZ73" s="603">
        <v>0</v>
      </c>
      <c r="WA73" s="603">
        <v>0</v>
      </c>
      <c r="WB73" s="603">
        <v>0</v>
      </c>
      <c r="WC73" s="603">
        <v>0</v>
      </c>
      <c r="WD73" s="603">
        <v>0</v>
      </c>
      <c r="WE73" s="603">
        <v>0</v>
      </c>
      <c r="WF73" s="603">
        <v>0</v>
      </c>
      <c r="WG73" s="603">
        <v>0</v>
      </c>
      <c r="WH73" s="603">
        <v>0</v>
      </c>
      <c r="WI73" s="603">
        <v>0</v>
      </c>
      <c r="WJ73" s="603">
        <v>0</v>
      </c>
      <c r="WK73" s="603">
        <v>0</v>
      </c>
      <c r="WL73" s="603">
        <v>0</v>
      </c>
      <c r="WM73" s="603">
        <v>0</v>
      </c>
      <c r="WN73" s="603">
        <v>0</v>
      </c>
      <c r="WO73" s="603">
        <v>0</v>
      </c>
      <c r="WP73" s="603">
        <v>0</v>
      </c>
      <c r="WQ73" s="603">
        <v>0</v>
      </c>
      <c r="WR73" s="603">
        <v>0</v>
      </c>
      <c r="WS73" s="603">
        <v>0</v>
      </c>
      <c r="WT73" s="603">
        <v>0</v>
      </c>
      <c r="WU73" s="603">
        <v>0</v>
      </c>
      <c r="WV73" s="603">
        <v>0</v>
      </c>
      <c r="WW73" s="603">
        <v>0</v>
      </c>
      <c r="WX73" s="603">
        <v>0</v>
      </c>
      <c r="WY73" s="603">
        <v>0</v>
      </c>
      <c r="WZ73" s="603">
        <v>0</v>
      </c>
      <c r="XA73" s="603">
        <v>0</v>
      </c>
      <c r="XB73" s="603">
        <v>0</v>
      </c>
      <c r="XC73" s="603">
        <v>0</v>
      </c>
      <c r="XD73" s="603">
        <v>0</v>
      </c>
      <c r="XE73" s="603">
        <v>0</v>
      </c>
      <c r="XF73" s="603">
        <v>0</v>
      </c>
      <c r="XG73" s="603">
        <v>0</v>
      </c>
      <c r="XH73" s="603">
        <v>0</v>
      </c>
      <c r="XI73" s="603">
        <v>0</v>
      </c>
      <c r="XJ73" s="603">
        <v>119646845.98</v>
      </c>
      <c r="XK73" s="603">
        <v>0</v>
      </c>
      <c r="XL73" s="603">
        <v>0</v>
      </c>
      <c r="XM73" s="603">
        <v>0</v>
      </c>
      <c r="XN73" s="603">
        <v>0</v>
      </c>
      <c r="XO73" s="603">
        <v>0</v>
      </c>
      <c r="XP73" s="603">
        <v>0</v>
      </c>
      <c r="XQ73" s="603">
        <v>0</v>
      </c>
      <c r="XR73" s="603">
        <v>0</v>
      </c>
      <c r="XS73" s="603">
        <v>0</v>
      </c>
      <c r="XT73" s="603">
        <v>0</v>
      </c>
      <c r="XU73" s="603">
        <v>0</v>
      </c>
      <c r="XV73" s="603">
        <v>0</v>
      </c>
      <c r="XW73" s="603">
        <v>0</v>
      </c>
      <c r="XX73" s="603">
        <v>0</v>
      </c>
      <c r="XY73" s="603">
        <v>0</v>
      </c>
      <c r="XZ73" s="603">
        <v>0</v>
      </c>
      <c r="YA73" s="603">
        <v>0</v>
      </c>
      <c r="YB73" s="603">
        <v>0</v>
      </c>
      <c r="YC73" s="603">
        <v>0</v>
      </c>
      <c r="YD73" s="603">
        <v>0</v>
      </c>
      <c r="YE73" s="603">
        <v>0</v>
      </c>
      <c r="YF73" s="603">
        <v>0</v>
      </c>
      <c r="YG73" s="603">
        <v>0</v>
      </c>
      <c r="YH73" s="603">
        <v>0</v>
      </c>
      <c r="YI73" s="603">
        <v>0</v>
      </c>
      <c r="YJ73" s="603">
        <v>0</v>
      </c>
      <c r="YK73" s="603">
        <v>0</v>
      </c>
      <c r="YL73" s="603">
        <v>0</v>
      </c>
      <c r="YM73" s="603">
        <v>0</v>
      </c>
      <c r="YN73" s="603">
        <v>0</v>
      </c>
      <c r="YO73" s="603">
        <v>0</v>
      </c>
      <c r="YP73" s="603">
        <v>0</v>
      </c>
      <c r="YQ73" s="603">
        <v>0</v>
      </c>
      <c r="YR73" s="603">
        <v>0</v>
      </c>
      <c r="YS73" s="603">
        <v>0</v>
      </c>
      <c r="YT73" s="603">
        <v>0</v>
      </c>
      <c r="YU73" s="603">
        <v>0</v>
      </c>
      <c r="YV73" s="603">
        <v>0</v>
      </c>
      <c r="YW73" s="603">
        <v>0</v>
      </c>
      <c r="YX73" s="603">
        <v>0</v>
      </c>
      <c r="YY73" s="603">
        <v>0</v>
      </c>
      <c r="YZ73" s="603">
        <v>0</v>
      </c>
      <c r="ZA73" s="603">
        <v>0</v>
      </c>
      <c r="ZB73" s="603">
        <v>0</v>
      </c>
      <c r="ZC73" s="603">
        <v>0</v>
      </c>
      <c r="ZD73" s="603">
        <v>0</v>
      </c>
      <c r="ZE73" s="603">
        <v>0</v>
      </c>
      <c r="ZF73" s="603">
        <v>0</v>
      </c>
      <c r="ZG73" s="603">
        <v>0</v>
      </c>
      <c r="ZH73" s="603">
        <v>0</v>
      </c>
      <c r="ZI73" s="603">
        <v>0</v>
      </c>
      <c r="ZJ73" s="603">
        <v>0</v>
      </c>
      <c r="ZK73" s="603">
        <v>0</v>
      </c>
      <c r="ZL73" s="603">
        <v>0</v>
      </c>
      <c r="ZM73" s="603">
        <v>0</v>
      </c>
      <c r="ZN73" s="603">
        <v>0</v>
      </c>
      <c r="ZO73" s="603">
        <v>0</v>
      </c>
      <c r="ZP73" s="603">
        <v>0</v>
      </c>
      <c r="ZQ73" s="603">
        <v>0</v>
      </c>
      <c r="ZR73" s="603">
        <v>0</v>
      </c>
      <c r="ZS73" s="603">
        <v>0</v>
      </c>
      <c r="ZT73" s="603">
        <v>0</v>
      </c>
      <c r="ZU73" s="603">
        <v>0</v>
      </c>
      <c r="ZV73" s="603">
        <v>0</v>
      </c>
      <c r="ZW73" s="603">
        <v>0</v>
      </c>
      <c r="ZX73" s="603">
        <v>0</v>
      </c>
      <c r="ZY73" s="603">
        <v>0</v>
      </c>
      <c r="ZZ73" s="603">
        <v>0</v>
      </c>
      <c r="AAA73" s="603">
        <v>0</v>
      </c>
      <c r="AAB73" s="603">
        <v>0</v>
      </c>
      <c r="AAC73" s="603">
        <v>0</v>
      </c>
      <c r="AAD73" s="603">
        <v>0</v>
      </c>
      <c r="AAE73" s="603">
        <v>0</v>
      </c>
      <c r="AAF73" s="603">
        <v>0</v>
      </c>
      <c r="AAG73" s="603">
        <v>0</v>
      </c>
      <c r="AAH73" s="603">
        <v>0</v>
      </c>
      <c r="AAI73" s="603">
        <v>0</v>
      </c>
      <c r="AAJ73" s="603">
        <v>0</v>
      </c>
      <c r="AAK73" s="603">
        <v>0</v>
      </c>
      <c r="AAL73" s="603">
        <v>0</v>
      </c>
      <c r="AAM73" s="603">
        <v>0</v>
      </c>
      <c r="AAN73" s="603">
        <v>0</v>
      </c>
      <c r="AAO73" s="603">
        <v>0</v>
      </c>
      <c r="AAP73" s="603">
        <v>0</v>
      </c>
      <c r="AAQ73" s="603">
        <v>0</v>
      </c>
      <c r="AAR73" s="603">
        <v>0</v>
      </c>
      <c r="AAS73" s="603">
        <v>0</v>
      </c>
      <c r="AAT73" s="603">
        <v>0</v>
      </c>
      <c r="AAU73" s="603">
        <v>0</v>
      </c>
      <c r="AAV73" s="603">
        <v>0</v>
      </c>
      <c r="AAW73" s="603">
        <v>0</v>
      </c>
      <c r="AAX73" s="603">
        <v>0</v>
      </c>
      <c r="AAY73" s="603">
        <v>0</v>
      </c>
      <c r="AAZ73" s="603">
        <v>0</v>
      </c>
      <c r="ABA73" s="603">
        <v>0</v>
      </c>
      <c r="ABB73" s="603">
        <v>0</v>
      </c>
      <c r="ABC73" s="603">
        <v>0</v>
      </c>
      <c r="ABD73" s="603">
        <v>0</v>
      </c>
      <c r="ABE73" s="603">
        <v>0</v>
      </c>
      <c r="ABF73" s="603">
        <v>0</v>
      </c>
      <c r="ABG73" s="603">
        <v>0</v>
      </c>
      <c r="ABH73" s="603">
        <v>0</v>
      </c>
      <c r="ABI73" s="603">
        <v>0</v>
      </c>
      <c r="ABJ73" s="603">
        <v>0</v>
      </c>
      <c r="ABK73" s="603">
        <v>0</v>
      </c>
      <c r="ABL73" s="603">
        <v>0</v>
      </c>
      <c r="ABM73" s="603">
        <v>0</v>
      </c>
      <c r="ABN73" s="603">
        <v>0</v>
      </c>
      <c r="ABO73" s="603">
        <v>0</v>
      </c>
      <c r="ABP73" s="603">
        <v>0</v>
      </c>
      <c r="ABQ73" s="603">
        <v>0</v>
      </c>
      <c r="ABR73" s="603">
        <v>0</v>
      </c>
      <c r="ABS73" s="603">
        <v>0</v>
      </c>
      <c r="ABT73" s="603">
        <v>0</v>
      </c>
      <c r="ABU73" s="603">
        <v>0</v>
      </c>
      <c r="ABV73" s="603">
        <v>0</v>
      </c>
      <c r="ABW73" s="603">
        <v>0</v>
      </c>
      <c r="ABX73" s="603">
        <v>0</v>
      </c>
      <c r="ABY73" s="603">
        <v>0</v>
      </c>
      <c r="ABZ73" s="603">
        <v>0</v>
      </c>
      <c r="ACA73" s="603">
        <v>0</v>
      </c>
      <c r="ACB73" s="603">
        <v>0</v>
      </c>
      <c r="ACC73" s="603">
        <v>0</v>
      </c>
      <c r="ACD73" s="603">
        <v>0</v>
      </c>
      <c r="ACE73" s="603">
        <v>0</v>
      </c>
      <c r="ACF73" s="603">
        <v>0</v>
      </c>
      <c r="ACG73" s="603">
        <v>0</v>
      </c>
      <c r="ACH73" s="603">
        <v>0</v>
      </c>
      <c r="ACI73" s="603">
        <v>0</v>
      </c>
      <c r="ACJ73" s="603">
        <v>0</v>
      </c>
      <c r="ACK73" s="603">
        <v>0</v>
      </c>
      <c r="ACL73" s="603">
        <v>0</v>
      </c>
      <c r="ACM73" s="603">
        <v>0</v>
      </c>
      <c r="ACN73" s="603">
        <v>0</v>
      </c>
      <c r="ACO73" s="603">
        <v>0</v>
      </c>
      <c r="ACP73" s="603">
        <v>0</v>
      </c>
      <c r="ACQ73" s="603">
        <v>0</v>
      </c>
      <c r="ACR73" s="603">
        <v>0</v>
      </c>
      <c r="ACS73" s="603">
        <v>0</v>
      </c>
      <c r="ACT73" s="603">
        <v>0</v>
      </c>
      <c r="ACU73" s="603">
        <v>0</v>
      </c>
      <c r="ACV73" s="603">
        <v>0</v>
      </c>
      <c r="ACW73" s="603">
        <v>0</v>
      </c>
      <c r="ACX73" s="603">
        <v>0</v>
      </c>
      <c r="ACY73" s="603">
        <v>0</v>
      </c>
      <c r="ACZ73" s="603">
        <v>0</v>
      </c>
      <c r="ADA73" s="603">
        <v>0</v>
      </c>
      <c r="ADB73" s="603">
        <v>0</v>
      </c>
      <c r="ADC73" s="603">
        <v>0</v>
      </c>
      <c r="ADD73" s="603">
        <v>0</v>
      </c>
      <c r="ADE73" s="603">
        <v>0</v>
      </c>
      <c r="ADF73" s="603">
        <v>0</v>
      </c>
      <c r="ADG73" s="603">
        <v>0</v>
      </c>
      <c r="ADH73" s="603">
        <v>0</v>
      </c>
      <c r="ADI73" s="603">
        <v>0</v>
      </c>
      <c r="ADJ73" s="603">
        <v>0</v>
      </c>
      <c r="ADK73" s="603">
        <v>0</v>
      </c>
      <c r="ADL73" s="603">
        <v>0</v>
      </c>
      <c r="ADM73" s="603">
        <v>0</v>
      </c>
      <c r="ADN73" s="603">
        <v>0</v>
      </c>
      <c r="ADO73" s="603">
        <v>0</v>
      </c>
      <c r="ADP73" s="603">
        <v>0</v>
      </c>
      <c r="ADQ73" s="603">
        <v>0</v>
      </c>
      <c r="ADR73" s="603">
        <v>0</v>
      </c>
      <c r="ADS73" s="603">
        <v>0</v>
      </c>
      <c r="ADT73" s="603">
        <v>0</v>
      </c>
      <c r="ADU73" s="603">
        <v>0</v>
      </c>
      <c r="ADV73" s="603">
        <v>0</v>
      </c>
      <c r="ADW73" s="603">
        <v>0</v>
      </c>
      <c r="ADX73" s="603">
        <v>0</v>
      </c>
      <c r="ADY73" s="603">
        <v>0</v>
      </c>
      <c r="ADZ73" s="603">
        <v>0</v>
      </c>
      <c r="AEA73" s="603">
        <v>0</v>
      </c>
      <c r="AEB73" s="603">
        <v>0</v>
      </c>
      <c r="AEC73" s="603">
        <v>0</v>
      </c>
      <c r="AED73" s="603">
        <v>0</v>
      </c>
      <c r="AEE73" s="603">
        <v>0</v>
      </c>
      <c r="AEF73" s="603">
        <v>0</v>
      </c>
      <c r="AEG73" s="603">
        <v>0</v>
      </c>
      <c r="AEH73" s="603">
        <v>0</v>
      </c>
      <c r="AEI73" s="603">
        <v>0</v>
      </c>
      <c r="AEJ73" s="603">
        <v>0</v>
      </c>
      <c r="AEK73" s="603">
        <v>0</v>
      </c>
      <c r="AEL73" s="603">
        <v>0</v>
      </c>
      <c r="AEM73" s="603">
        <v>0</v>
      </c>
      <c r="AEN73" s="603">
        <v>0</v>
      </c>
      <c r="AEO73" s="603">
        <v>0</v>
      </c>
      <c r="AEP73" s="603">
        <v>0</v>
      </c>
      <c r="AEQ73" s="603">
        <v>0</v>
      </c>
      <c r="AER73" s="603">
        <v>0</v>
      </c>
      <c r="AES73" s="603">
        <v>0</v>
      </c>
      <c r="AET73" s="603">
        <v>0</v>
      </c>
      <c r="AEU73" s="603">
        <v>0</v>
      </c>
      <c r="AEV73" s="603">
        <v>0</v>
      </c>
      <c r="AEW73" s="603">
        <v>0</v>
      </c>
      <c r="AEX73" s="603">
        <v>0</v>
      </c>
      <c r="AEY73" s="603">
        <v>0</v>
      </c>
      <c r="AEZ73" s="603">
        <v>0</v>
      </c>
      <c r="AFA73" s="603">
        <v>0</v>
      </c>
      <c r="AFB73" s="603">
        <v>0</v>
      </c>
      <c r="AFC73" s="603">
        <v>0</v>
      </c>
      <c r="AFD73" s="603">
        <v>0</v>
      </c>
      <c r="AFE73" s="603">
        <v>52807300.5</v>
      </c>
      <c r="AFF73" s="603">
        <v>0</v>
      </c>
      <c r="AFG73" s="603">
        <v>0</v>
      </c>
      <c r="AFH73" s="603">
        <v>0</v>
      </c>
      <c r="AFI73" s="603">
        <v>0</v>
      </c>
      <c r="AFJ73" s="603">
        <v>0</v>
      </c>
      <c r="AFK73" s="603">
        <v>0</v>
      </c>
      <c r="AFL73" s="603">
        <v>0</v>
      </c>
      <c r="AFM73" s="603">
        <v>0</v>
      </c>
      <c r="AFN73" s="603">
        <v>0</v>
      </c>
      <c r="AFO73" s="603">
        <v>0</v>
      </c>
      <c r="AFP73" s="603">
        <v>0</v>
      </c>
      <c r="AFQ73" s="603">
        <v>0</v>
      </c>
      <c r="AFR73" s="603">
        <v>57403949.93</v>
      </c>
      <c r="AFS73" s="603">
        <v>0</v>
      </c>
      <c r="AFT73" s="603">
        <v>0</v>
      </c>
      <c r="AFU73" s="603">
        <v>0</v>
      </c>
      <c r="AFV73" s="603">
        <v>0</v>
      </c>
      <c r="AFW73" s="603">
        <v>0</v>
      </c>
      <c r="AFX73" s="603">
        <v>0</v>
      </c>
      <c r="AFY73" s="603">
        <v>0</v>
      </c>
      <c r="AFZ73" s="603">
        <v>0</v>
      </c>
      <c r="AGA73" s="603">
        <v>0</v>
      </c>
      <c r="AGB73" s="603">
        <v>0</v>
      </c>
      <c r="AGC73" s="603">
        <v>0</v>
      </c>
      <c r="AGD73" s="603">
        <v>0</v>
      </c>
      <c r="AGE73" s="603">
        <v>0</v>
      </c>
      <c r="AGF73" s="603">
        <v>0</v>
      </c>
      <c r="AGG73" s="603">
        <v>0</v>
      </c>
      <c r="AGH73" s="603">
        <v>0</v>
      </c>
      <c r="AGI73" s="603">
        <v>0</v>
      </c>
      <c r="AGJ73" s="603">
        <v>0</v>
      </c>
      <c r="AGK73" s="603">
        <v>0</v>
      </c>
      <c r="AGL73" s="603">
        <v>0</v>
      </c>
      <c r="AGM73" s="603">
        <v>0</v>
      </c>
      <c r="AGN73" s="603">
        <v>0</v>
      </c>
      <c r="AGO73" s="603">
        <v>0</v>
      </c>
      <c r="AGP73" s="603">
        <v>6312750.1399999997</v>
      </c>
      <c r="AGQ73" s="603">
        <v>0</v>
      </c>
      <c r="AGR73" s="603">
        <v>0</v>
      </c>
      <c r="AGS73" s="603">
        <v>0</v>
      </c>
      <c r="AGT73" s="603">
        <v>0</v>
      </c>
      <c r="AGU73" s="603">
        <v>0</v>
      </c>
      <c r="AGV73" s="603">
        <v>0</v>
      </c>
      <c r="AGW73" s="603">
        <v>0</v>
      </c>
      <c r="AGX73" s="603">
        <v>0</v>
      </c>
      <c r="AGY73" s="603">
        <v>0</v>
      </c>
      <c r="AGZ73" s="603">
        <v>0</v>
      </c>
      <c r="AHA73" s="603">
        <v>0</v>
      </c>
      <c r="AHB73" s="603">
        <v>0</v>
      </c>
      <c r="AHC73" s="603">
        <v>0</v>
      </c>
      <c r="AHD73" s="603">
        <v>0</v>
      </c>
      <c r="AHE73" s="603">
        <v>0</v>
      </c>
      <c r="AHF73" s="603">
        <v>0</v>
      </c>
      <c r="AHG73" s="603">
        <v>0</v>
      </c>
      <c r="AHH73" s="603">
        <v>0</v>
      </c>
      <c r="AHI73" s="603">
        <v>0</v>
      </c>
      <c r="AHJ73" s="603">
        <v>0</v>
      </c>
      <c r="AHK73" s="603">
        <v>0</v>
      </c>
      <c r="AHL73" s="603">
        <v>0</v>
      </c>
      <c r="AHM73" s="603">
        <v>0</v>
      </c>
      <c r="AHN73" s="603">
        <v>0</v>
      </c>
      <c r="AHO73" s="603">
        <v>0</v>
      </c>
      <c r="AHP73" s="603">
        <v>0</v>
      </c>
      <c r="AHQ73" s="603">
        <v>0</v>
      </c>
      <c r="AHR73" s="603">
        <v>0</v>
      </c>
      <c r="AHS73" s="603">
        <v>0</v>
      </c>
      <c r="AHT73" s="603">
        <v>0</v>
      </c>
      <c r="AHU73" s="603">
        <v>0</v>
      </c>
      <c r="AHV73" s="603">
        <v>0</v>
      </c>
      <c r="AHW73" s="603">
        <f t="shared" si="97"/>
        <v>1161796897.8600001</v>
      </c>
      <c r="AHY73" s="648" t="s">
        <v>6248</v>
      </c>
      <c r="AHZ73" s="648" t="s">
        <v>6049</v>
      </c>
      <c r="AIA73" s="648" t="s">
        <v>6050</v>
      </c>
    </row>
    <row r="74" spans="1:911" ht="24.6" x14ac:dyDescent="0.7">
      <c r="A74" s="260" t="str">
        <f t="shared" si="96"/>
        <v>ภาระ</v>
      </c>
      <c r="B74" s="260" t="s">
        <v>6409</v>
      </c>
      <c r="C74" s="260" t="s">
        <v>6410</v>
      </c>
      <c r="D74" s="603">
        <v>0</v>
      </c>
      <c r="E74" s="603">
        <v>0</v>
      </c>
      <c r="F74" s="603">
        <v>0</v>
      </c>
      <c r="G74" s="603">
        <v>0</v>
      </c>
      <c r="H74" s="603">
        <v>0</v>
      </c>
      <c r="I74" s="603">
        <v>0</v>
      </c>
      <c r="J74" s="603">
        <v>0</v>
      </c>
      <c r="K74" s="603">
        <v>0</v>
      </c>
      <c r="L74" s="603">
        <v>0</v>
      </c>
      <c r="M74" s="603">
        <v>0</v>
      </c>
      <c r="N74" s="603">
        <v>0</v>
      </c>
      <c r="O74" s="603">
        <v>0</v>
      </c>
      <c r="P74" s="603">
        <v>0</v>
      </c>
      <c r="Q74" s="603">
        <v>0</v>
      </c>
      <c r="R74" s="603">
        <v>0</v>
      </c>
      <c r="S74" s="603">
        <v>0</v>
      </c>
      <c r="T74" s="603">
        <v>0</v>
      </c>
      <c r="U74" s="603">
        <v>0</v>
      </c>
      <c r="V74" s="603">
        <v>0</v>
      </c>
      <c r="W74" s="603">
        <v>1147642.6000000001</v>
      </c>
      <c r="X74" s="603">
        <v>0</v>
      </c>
      <c r="Y74" s="603">
        <v>0</v>
      </c>
      <c r="Z74" s="603">
        <v>0</v>
      </c>
      <c r="AA74" s="603">
        <v>0</v>
      </c>
      <c r="AB74" s="603">
        <v>0</v>
      </c>
      <c r="AC74" s="603">
        <v>0</v>
      </c>
      <c r="AD74" s="603">
        <v>0</v>
      </c>
      <c r="AE74" s="603">
        <v>0</v>
      </c>
      <c r="AF74" s="603">
        <v>0</v>
      </c>
      <c r="AG74" s="603">
        <v>0</v>
      </c>
      <c r="AH74" s="603">
        <v>0</v>
      </c>
      <c r="AI74" s="603">
        <v>0</v>
      </c>
      <c r="AJ74" s="603">
        <v>0</v>
      </c>
      <c r="AK74" s="603">
        <v>0</v>
      </c>
      <c r="AL74" s="603">
        <v>0</v>
      </c>
      <c r="AM74" s="603">
        <v>0</v>
      </c>
      <c r="AN74" s="603">
        <v>0</v>
      </c>
      <c r="AO74" s="603">
        <v>0</v>
      </c>
      <c r="AP74" s="603">
        <v>0</v>
      </c>
      <c r="AQ74" s="603">
        <v>0</v>
      </c>
      <c r="AR74" s="603">
        <v>0</v>
      </c>
      <c r="AS74" s="603">
        <v>0</v>
      </c>
      <c r="AT74" s="603">
        <v>0</v>
      </c>
      <c r="AU74" s="603">
        <v>0</v>
      </c>
      <c r="AV74" s="603">
        <v>0</v>
      </c>
      <c r="AW74" s="603">
        <v>0</v>
      </c>
      <c r="AX74" s="603">
        <v>0</v>
      </c>
      <c r="AY74" s="603">
        <v>0</v>
      </c>
      <c r="AZ74" s="603">
        <v>0</v>
      </c>
      <c r="BA74" s="603">
        <v>0</v>
      </c>
      <c r="BB74" s="603">
        <v>0</v>
      </c>
      <c r="BC74" s="603">
        <v>0</v>
      </c>
      <c r="BD74" s="603">
        <v>0</v>
      </c>
      <c r="BE74" s="603">
        <v>0</v>
      </c>
      <c r="BF74" s="603">
        <v>0</v>
      </c>
      <c r="BG74" s="603">
        <v>0</v>
      </c>
      <c r="BH74" s="603">
        <v>0</v>
      </c>
      <c r="BI74" s="603">
        <v>0</v>
      </c>
      <c r="BJ74" s="603">
        <v>0</v>
      </c>
      <c r="BK74" s="603">
        <v>0</v>
      </c>
      <c r="BL74" s="603">
        <v>0</v>
      </c>
      <c r="BM74" s="603">
        <v>0</v>
      </c>
      <c r="BN74" s="603">
        <v>0</v>
      </c>
      <c r="BO74" s="603">
        <v>0</v>
      </c>
      <c r="BP74" s="603">
        <v>0</v>
      </c>
      <c r="BQ74" s="603">
        <v>0</v>
      </c>
      <c r="BR74" s="603">
        <v>0</v>
      </c>
      <c r="BS74" s="603">
        <v>0</v>
      </c>
      <c r="BT74" s="603">
        <v>0</v>
      </c>
      <c r="BU74" s="603">
        <v>0</v>
      </c>
      <c r="BV74" s="603">
        <v>0</v>
      </c>
      <c r="BW74" s="603">
        <v>0</v>
      </c>
      <c r="BX74" s="603">
        <v>0</v>
      </c>
      <c r="BY74" s="603">
        <v>0</v>
      </c>
      <c r="BZ74" s="603">
        <v>0</v>
      </c>
      <c r="CA74" s="603">
        <v>0</v>
      </c>
      <c r="CB74" s="603">
        <v>0</v>
      </c>
      <c r="CC74" s="603">
        <v>0</v>
      </c>
      <c r="CD74" s="603">
        <v>0</v>
      </c>
      <c r="CE74" s="603">
        <v>0</v>
      </c>
      <c r="CF74" s="603">
        <v>0</v>
      </c>
      <c r="CG74" s="603">
        <v>0</v>
      </c>
      <c r="CH74" s="603">
        <v>4070251.25</v>
      </c>
      <c r="CI74" s="603">
        <v>0</v>
      </c>
      <c r="CJ74" s="603">
        <v>0</v>
      </c>
      <c r="CK74" s="603">
        <v>0</v>
      </c>
      <c r="CL74" s="603">
        <v>0</v>
      </c>
      <c r="CM74" s="603">
        <v>0</v>
      </c>
      <c r="CN74" s="603">
        <v>0</v>
      </c>
      <c r="CO74" s="603">
        <v>0</v>
      </c>
      <c r="CP74" s="603">
        <v>0</v>
      </c>
      <c r="CQ74" s="603">
        <v>0</v>
      </c>
      <c r="CR74" s="603">
        <v>0</v>
      </c>
      <c r="CS74" s="603">
        <v>0</v>
      </c>
      <c r="CT74" s="603">
        <v>0</v>
      </c>
      <c r="CU74" s="603">
        <v>0</v>
      </c>
      <c r="CV74" s="603">
        <v>0</v>
      </c>
      <c r="CW74" s="603">
        <v>0</v>
      </c>
      <c r="CX74" s="603">
        <v>0</v>
      </c>
      <c r="CY74" s="603">
        <v>0</v>
      </c>
      <c r="CZ74" s="603">
        <v>0</v>
      </c>
      <c r="DA74" s="603">
        <v>0</v>
      </c>
      <c r="DB74" s="603">
        <v>0</v>
      </c>
      <c r="DC74" s="603">
        <v>0</v>
      </c>
      <c r="DD74" s="603">
        <v>0</v>
      </c>
      <c r="DE74" s="603">
        <v>0</v>
      </c>
      <c r="DF74" s="603">
        <v>0</v>
      </c>
      <c r="DG74" s="603">
        <v>0</v>
      </c>
      <c r="DH74" s="603">
        <v>0</v>
      </c>
      <c r="DI74" s="603">
        <v>0</v>
      </c>
      <c r="DJ74" s="603">
        <v>0</v>
      </c>
      <c r="DK74" s="603">
        <v>0</v>
      </c>
      <c r="DL74" s="603">
        <v>0</v>
      </c>
      <c r="DM74" s="603">
        <v>0</v>
      </c>
      <c r="DN74" s="603">
        <v>0</v>
      </c>
      <c r="DO74" s="603">
        <v>0</v>
      </c>
      <c r="DP74" s="603">
        <v>0</v>
      </c>
      <c r="DQ74" s="603">
        <v>0</v>
      </c>
      <c r="DR74" s="603">
        <v>0</v>
      </c>
      <c r="DS74" s="603">
        <v>0</v>
      </c>
      <c r="DT74" s="603">
        <v>0</v>
      </c>
      <c r="DU74" s="603">
        <v>0</v>
      </c>
      <c r="DV74" s="603">
        <v>0</v>
      </c>
      <c r="DW74" s="603">
        <v>0</v>
      </c>
      <c r="DX74" s="603">
        <v>0</v>
      </c>
      <c r="DY74" s="603">
        <v>0</v>
      </c>
      <c r="DZ74" s="603">
        <v>0</v>
      </c>
      <c r="EA74" s="603">
        <v>0</v>
      </c>
      <c r="EB74" s="603">
        <v>0</v>
      </c>
      <c r="EC74" s="603">
        <v>0</v>
      </c>
      <c r="ED74" s="603">
        <v>0</v>
      </c>
      <c r="EE74" s="603">
        <v>0</v>
      </c>
      <c r="EF74" s="603">
        <v>0</v>
      </c>
      <c r="EG74" s="603">
        <v>0</v>
      </c>
      <c r="EH74" s="603">
        <v>0</v>
      </c>
      <c r="EI74" s="603">
        <v>0</v>
      </c>
      <c r="EJ74" s="603">
        <v>0</v>
      </c>
      <c r="EK74" s="603">
        <v>0</v>
      </c>
      <c r="EL74" s="603">
        <v>0</v>
      </c>
      <c r="EM74" s="603">
        <v>0</v>
      </c>
      <c r="EN74" s="603">
        <v>0</v>
      </c>
      <c r="EO74" s="603">
        <v>2710666.3</v>
      </c>
      <c r="EP74" s="603">
        <v>0</v>
      </c>
      <c r="EQ74" s="603">
        <v>0</v>
      </c>
      <c r="ER74" s="603">
        <v>0</v>
      </c>
      <c r="ES74" s="603">
        <v>0</v>
      </c>
      <c r="ET74" s="603">
        <v>0</v>
      </c>
      <c r="EU74" s="603">
        <v>0</v>
      </c>
      <c r="EV74" s="603">
        <v>0</v>
      </c>
      <c r="EW74" s="603">
        <v>0</v>
      </c>
      <c r="EX74" s="603">
        <v>0</v>
      </c>
      <c r="EY74" s="603">
        <v>0</v>
      </c>
      <c r="EZ74" s="603">
        <v>0</v>
      </c>
      <c r="FA74" s="603">
        <v>0</v>
      </c>
      <c r="FB74" s="603">
        <v>0</v>
      </c>
      <c r="FC74" s="603">
        <v>0</v>
      </c>
      <c r="FD74" s="603">
        <v>0</v>
      </c>
      <c r="FE74" s="603">
        <v>0</v>
      </c>
      <c r="FF74" s="603">
        <v>0</v>
      </c>
      <c r="FG74" s="603">
        <v>0</v>
      </c>
      <c r="FH74" s="603">
        <v>0</v>
      </c>
      <c r="FI74" s="603">
        <v>0</v>
      </c>
      <c r="FJ74" s="603">
        <v>3901033.8</v>
      </c>
      <c r="FK74" s="603">
        <v>0</v>
      </c>
      <c r="FL74" s="603">
        <v>0</v>
      </c>
      <c r="FM74" s="603">
        <v>0</v>
      </c>
      <c r="FN74" s="603">
        <v>0</v>
      </c>
      <c r="FO74" s="603">
        <v>0</v>
      </c>
      <c r="FP74" s="603">
        <v>0</v>
      </c>
      <c r="FQ74" s="603">
        <v>0</v>
      </c>
      <c r="FR74" s="603">
        <v>0</v>
      </c>
      <c r="FS74" s="603">
        <v>0</v>
      </c>
      <c r="FT74" s="603">
        <v>0</v>
      </c>
      <c r="FU74" s="603">
        <v>0</v>
      </c>
      <c r="FV74" s="603">
        <v>0</v>
      </c>
      <c r="FW74" s="603">
        <v>0</v>
      </c>
      <c r="FX74" s="603">
        <v>0</v>
      </c>
      <c r="FY74" s="603">
        <v>0</v>
      </c>
      <c r="FZ74" s="603">
        <v>0</v>
      </c>
      <c r="GA74" s="603">
        <v>0</v>
      </c>
      <c r="GB74" s="603">
        <v>0</v>
      </c>
      <c r="GC74" s="603">
        <v>0</v>
      </c>
      <c r="GD74" s="603">
        <v>0</v>
      </c>
      <c r="GE74" s="603">
        <v>0</v>
      </c>
      <c r="GF74" s="603">
        <v>1700231.36</v>
      </c>
      <c r="GG74" s="603">
        <v>0</v>
      </c>
      <c r="GH74" s="603">
        <v>0</v>
      </c>
      <c r="GI74" s="603">
        <v>0</v>
      </c>
      <c r="GJ74" s="603">
        <v>0</v>
      </c>
      <c r="GK74" s="603">
        <v>0</v>
      </c>
      <c r="GL74" s="603">
        <v>0</v>
      </c>
      <c r="GM74" s="603">
        <v>0</v>
      </c>
      <c r="GN74" s="603">
        <v>0</v>
      </c>
      <c r="GO74" s="603">
        <v>0</v>
      </c>
      <c r="GP74" s="603">
        <v>0</v>
      </c>
      <c r="GQ74" s="603">
        <v>0</v>
      </c>
      <c r="GR74" s="603">
        <v>701401.35</v>
      </c>
      <c r="GS74" s="603">
        <v>0</v>
      </c>
      <c r="GT74" s="603">
        <v>0</v>
      </c>
      <c r="GU74" s="603">
        <v>0</v>
      </c>
      <c r="GV74" s="603">
        <v>0</v>
      </c>
      <c r="GW74" s="603">
        <v>0</v>
      </c>
      <c r="GX74" s="603">
        <v>0</v>
      </c>
      <c r="GY74" s="603">
        <v>0</v>
      </c>
      <c r="GZ74" s="603">
        <v>0</v>
      </c>
      <c r="HA74" s="603">
        <v>0</v>
      </c>
      <c r="HB74" s="603">
        <v>0</v>
      </c>
      <c r="HC74" s="603">
        <v>0</v>
      </c>
      <c r="HD74" s="603">
        <v>0</v>
      </c>
      <c r="HE74" s="603">
        <v>0</v>
      </c>
      <c r="HF74" s="603">
        <v>0</v>
      </c>
      <c r="HG74" s="603">
        <v>0</v>
      </c>
      <c r="HH74" s="603">
        <v>0</v>
      </c>
      <c r="HI74" s="603">
        <v>0</v>
      </c>
      <c r="HJ74" s="603">
        <v>0</v>
      </c>
      <c r="HK74" s="603">
        <v>0</v>
      </c>
      <c r="HL74" s="603">
        <v>0</v>
      </c>
      <c r="HM74" s="603">
        <v>0</v>
      </c>
      <c r="HN74" s="603">
        <v>0</v>
      </c>
      <c r="HO74" s="603">
        <v>0</v>
      </c>
      <c r="HP74" s="603">
        <v>0</v>
      </c>
      <c r="HQ74" s="603">
        <v>0</v>
      </c>
      <c r="HR74" s="603">
        <v>0</v>
      </c>
      <c r="HS74" s="603">
        <v>0</v>
      </c>
      <c r="HT74" s="603">
        <v>0</v>
      </c>
      <c r="HU74" s="603">
        <v>0</v>
      </c>
      <c r="HV74" s="603">
        <v>0</v>
      </c>
      <c r="HW74" s="603">
        <v>0</v>
      </c>
      <c r="HX74" s="603">
        <v>0</v>
      </c>
      <c r="HY74" s="603">
        <v>0</v>
      </c>
      <c r="HZ74" s="603">
        <v>0</v>
      </c>
      <c r="IA74" s="603">
        <v>0</v>
      </c>
      <c r="IB74" s="603">
        <v>0</v>
      </c>
      <c r="IC74" s="603">
        <v>0</v>
      </c>
      <c r="ID74" s="603">
        <v>0</v>
      </c>
      <c r="IE74" s="603">
        <v>0</v>
      </c>
      <c r="IF74" s="603">
        <v>0</v>
      </c>
      <c r="IG74" s="603">
        <v>0</v>
      </c>
      <c r="IH74" s="603">
        <v>0</v>
      </c>
      <c r="II74" s="603">
        <v>0</v>
      </c>
      <c r="IJ74" s="603">
        <v>0</v>
      </c>
      <c r="IK74" s="603">
        <v>19754624.640000001</v>
      </c>
      <c r="IL74" s="603">
        <v>0</v>
      </c>
      <c r="IM74" s="603">
        <v>0</v>
      </c>
      <c r="IN74" s="603">
        <v>0</v>
      </c>
      <c r="IO74" s="603">
        <v>0</v>
      </c>
      <c r="IP74" s="603">
        <v>0</v>
      </c>
      <c r="IQ74" s="603">
        <v>0</v>
      </c>
      <c r="IR74" s="603">
        <v>0</v>
      </c>
      <c r="IS74" s="603">
        <v>0</v>
      </c>
      <c r="IT74" s="603">
        <v>0</v>
      </c>
      <c r="IU74" s="603">
        <v>0</v>
      </c>
      <c r="IV74" s="603">
        <v>0</v>
      </c>
      <c r="IW74" s="603">
        <v>0</v>
      </c>
      <c r="IX74" s="603">
        <v>0</v>
      </c>
      <c r="IY74" s="603">
        <v>0</v>
      </c>
      <c r="IZ74" s="603">
        <v>0</v>
      </c>
      <c r="JA74" s="603">
        <v>0</v>
      </c>
      <c r="JB74" s="603">
        <v>0</v>
      </c>
      <c r="JC74" s="603">
        <v>0</v>
      </c>
      <c r="JD74" s="603">
        <v>0</v>
      </c>
      <c r="JE74" s="603">
        <v>0</v>
      </c>
      <c r="JF74" s="603">
        <v>0</v>
      </c>
      <c r="JG74" s="603">
        <v>710622.2</v>
      </c>
      <c r="JH74" s="603">
        <v>0</v>
      </c>
      <c r="JI74" s="603">
        <v>0</v>
      </c>
      <c r="JJ74" s="603">
        <v>0</v>
      </c>
      <c r="JK74" s="603">
        <v>0</v>
      </c>
      <c r="JL74" s="603">
        <v>0</v>
      </c>
      <c r="JM74" s="603">
        <v>0</v>
      </c>
      <c r="JN74" s="603">
        <v>0</v>
      </c>
      <c r="JO74" s="603">
        <v>0</v>
      </c>
      <c r="JP74" s="603">
        <v>0</v>
      </c>
      <c r="JQ74" s="603">
        <v>0</v>
      </c>
      <c r="JR74" s="603">
        <v>0</v>
      </c>
      <c r="JS74" s="603">
        <v>0</v>
      </c>
      <c r="JT74" s="603">
        <v>0</v>
      </c>
      <c r="JU74" s="603">
        <v>0</v>
      </c>
      <c r="JV74" s="603">
        <v>0</v>
      </c>
      <c r="JW74" s="603">
        <v>0</v>
      </c>
      <c r="JX74" s="603">
        <v>0</v>
      </c>
      <c r="JY74" s="603">
        <v>0</v>
      </c>
      <c r="JZ74" s="603">
        <v>0</v>
      </c>
      <c r="KA74" s="603">
        <v>0</v>
      </c>
      <c r="KB74" s="603">
        <v>0</v>
      </c>
      <c r="KC74" s="603">
        <v>0</v>
      </c>
      <c r="KD74" s="603">
        <v>0</v>
      </c>
      <c r="KE74" s="603">
        <v>0</v>
      </c>
      <c r="KF74" s="603">
        <v>0</v>
      </c>
      <c r="KG74" s="603">
        <v>0</v>
      </c>
      <c r="KH74" s="603">
        <v>0</v>
      </c>
      <c r="KI74" s="603">
        <v>0</v>
      </c>
      <c r="KJ74" s="603">
        <v>0</v>
      </c>
      <c r="KK74" s="603">
        <v>0</v>
      </c>
      <c r="KL74" s="603">
        <v>0</v>
      </c>
      <c r="KM74" s="603">
        <v>0</v>
      </c>
      <c r="KN74" s="603">
        <v>0</v>
      </c>
      <c r="KO74" s="603">
        <v>0</v>
      </c>
      <c r="KP74" s="603">
        <v>0</v>
      </c>
      <c r="KQ74" s="603">
        <v>0</v>
      </c>
      <c r="KR74" s="603">
        <v>0</v>
      </c>
      <c r="KS74" s="603">
        <v>0</v>
      </c>
      <c r="KT74" s="603">
        <v>0</v>
      </c>
      <c r="KU74" s="603">
        <v>0</v>
      </c>
      <c r="KV74" s="603">
        <v>0</v>
      </c>
      <c r="KW74" s="603">
        <v>0</v>
      </c>
      <c r="KX74" s="603">
        <v>0</v>
      </c>
      <c r="KY74" s="603">
        <v>0</v>
      </c>
      <c r="KZ74" s="603">
        <v>0</v>
      </c>
      <c r="LA74" s="603">
        <v>0</v>
      </c>
      <c r="LB74" s="603">
        <v>0</v>
      </c>
      <c r="LC74" s="603">
        <v>0</v>
      </c>
      <c r="LD74" s="603">
        <v>0</v>
      </c>
      <c r="LE74" s="603">
        <v>0</v>
      </c>
      <c r="LF74" s="603">
        <v>0</v>
      </c>
      <c r="LG74" s="603">
        <v>0</v>
      </c>
      <c r="LH74" s="603">
        <v>0</v>
      </c>
      <c r="LI74" s="603">
        <v>0</v>
      </c>
      <c r="LJ74" s="603">
        <v>0</v>
      </c>
      <c r="LK74" s="603">
        <v>0</v>
      </c>
      <c r="LL74" s="603">
        <v>0</v>
      </c>
      <c r="LM74" s="603">
        <v>0</v>
      </c>
      <c r="LN74" s="603">
        <v>0</v>
      </c>
      <c r="LO74" s="603">
        <v>0</v>
      </c>
      <c r="LP74" s="603">
        <v>0</v>
      </c>
      <c r="LQ74" s="603">
        <v>0</v>
      </c>
      <c r="LR74" s="603">
        <v>0</v>
      </c>
      <c r="LS74" s="603">
        <v>0</v>
      </c>
      <c r="LT74" s="603">
        <v>0</v>
      </c>
      <c r="LU74" s="603">
        <v>0</v>
      </c>
      <c r="LV74" s="603">
        <v>0</v>
      </c>
      <c r="LW74" s="603">
        <v>0</v>
      </c>
      <c r="LX74" s="603">
        <v>0</v>
      </c>
      <c r="LY74" s="603">
        <v>0</v>
      </c>
      <c r="LZ74" s="603">
        <v>0</v>
      </c>
      <c r="MA74" s="603">
        <v>0</v>
      </c>
      <c r="MB74" s="603">
        <v>0</v>
      </c>
      <c r="MC74" s="603">
        <v>0</v>
      </c>
      <c r="MD74" s="603">
        <v>0</v>
      </c>
      <c r="ME74" s="603">
        <v>0</v>
      </c>
      <c r="MF74" s="603">
        <v>0</v>
      </c>
      <c r="MG74" s="603">
        <v>0</v>
      </c>
      <c r="MH74" s="603">
        <v>0</v>
      </c>
      <c r="MI74" s="603">
        <v>0</v>
      </c>
      <c r="MJ74" s="603">
        <v>0</v>
      </c>
      <c r="MK74" s="603">
        <v>0</v>
      </c>
      <c r="ML74" s="603">
        <v>0</v>
      </c>
      <c r="MM74" s="603">
        <v>0</v>
      </c>
      <c r="MN74" s="603">
        <v>0</v>
      </c>
      <c r="MO74" s="603">
        <v>0</v>
      </c>
      <c r="MP74" s="603">
        <v>0</v>
      </c>
      <c r="MQ74" s="603">
        <v>0</v>
      </c>
      <c r="MR74" s="603">
        <v>0</v>
      </c>
      <c r="MS74" s="603">
        <v>0</v>
      </c>
      <c r="MT74" s="603">
        <v>0</v>
      </c>
      <c r="MU74" s="603">
        <v>0</v>
      </c>
      <c r="MV74" s="603">
        <v>0</v>
      </c>
      <c r="MW74" s="603">
        <v>0</v>
      </c>
      <c r="MX74" s="603">
        <v>0</v>
      </c>
      <c r="MY74" s="603">
        <v>0</v>
      </c>
      <c r="MZ74" s="603">
        <v>0</v>
      </c>
      <c r="NA74" s="603">
        <v>0</v>
      </c>
      <c r="NB74" s="603">
        <v>0</v>
      </c>
      <c r="NC74" s="603">
        <v>0</v>
      </c>
      <c r="ND74" s="603">
        <v>0</v>
      </c>
      <c r="NE74" s="603">
        <v>0</v>
      </c>
      <c r="NF74" s="603">
        <v>0</v>
      </c>
      <c r="NG74" s="603">
        <v>0</v>
      </c>
      <c r="NH74" s="603">
        <v>0</v>
      </c>
      <c r="NI74" s="603">
        <v>0</v>
      </c>
      <c r="NJ74" s="603">
        <v>0</v>
      </c>
      <c r="NK74" s="603">
        <v>0</v>
      </c>
      <c r="NL74" s="603">
        <v>0</v>
      </c>
      <c r="NM74" s="603">
        <v>0</v>
      </c>
      <c r="NN74" s="603">
        <v>0</v>
      </c>
      <c r="NO74" s="603">
        <v>0</v>
      </c>
      <c r="NP74" s="603">
        <v>0</v>
      </c>
      <c r="NQ74" s="603">
        <v>0</v>
      </c>
      <c r="NR74" s="603">
        <v>0</v>
      </c>
      <c r="NS74" s="603">
        <v>0</v>
      </c>
      <c r="NT74" s="603">
        <v>0</v>
      </c>
      <c r="NU74" s="603">
        <v>0</v>
      </c>
      <c r="NV74" s="603">
        <v>0</v>
      </c>
      <c r="NW74" s="603">
        <v>0</v>
      </c>
      <c r="NX74" s="603">
        <v>0</v>
      </c>
      <c r="NY74" s="603">
        <v>0</v>
      </c>
      <c r="NZ74" s="603">
        <v>0</v>
      </c>
      <c r="OA74" s="603">
        <v>0</v>
      </c>
      <c r="OB74" s="603">
        <v>0</v>
      </c>
      <c r="OC74" s="603">
        <v>0</v>
      </c>
      <c r="OD74" s="603">
        <v>0</v>
      </c>
      <c r="OE74" s="603">
        <v>0</v>
      </c>
      <c r="OF74" s="603">
        <v>0</v>
      </c>
      <c r="OG74" s="603">
        <v>0</v>
      </c>
      <c r="OH74" s="603">
        <v>0</v>
      </c>
      <c r="OI74" s="603">
        <v>0</v>
      </c>
      <c r="OJ74" s="603">
        <v>0</v>
      </c>
      <c r="OK74" s="603">
        <v>0</v>
      </c>
      <c r="OL74" s="603">
        <v>0</v>
      </c>
      <c r="OM74" s="603">
        <v>0</v>
      </c>
      <c r="ON74" s="603">
        <v>0</v>
      </c>
      <c r="OO74" s="603">
        <v>4245456.6500000004</v>
      </c>
      <c r="OP74" s="603">
        <v>0</v>
      </c>
      <c r="OQ74" s="603">
        <v>0</v>
      </c>
      <c r="OR74" s="603">
        <v>0</v>
      </c>
      <c r="OS74" s="603">
        <v>0</v>
      </c>
      <c r="OT74" s="603">
        <v>0</v>
      </c>
      <c r="OU74" s="603">
        <v>569817.1</v>
      </c>
      <c r="OV74" s="603">
        <v>0</v>
      </c>
      <c r="OW74" s="603">
        <v>0</v>
      </c>
      <c r="OX74" s="603">
        <v>0</v>
      </c>
      <c r="OY74" s="603">
        <v>0</v>
      </c>
      <c r="OZ74" s="603">
        <v>0</v>
      </c>
      <c r="PA74" s="603">
        <v>0</v>
      </c>
      <c r="PB74" s="603">
        <v>0</v>
      </c>
      <c r="PC74" s="603">
        <v>0</v>
      </c>
      <c r="PD74" s="603">
        <v>0</v>
      </c>
      <c r="PE74" s="603">
        <v>0</v>
      </c>
      <c r="PF74" s="603">
        <v>0</v>
      </c>
      <c r="PG74" s="603">
        <v>0</v>
      </c>
      <c r="PH74" s="603">
        <v>0</v>
      </c>
      <c r="PI74" s="603">
        <v>0</v>
      </c>
      <c r="PJ74" s="603">
        <v>0</v>
      </c>
      <c r="PK74" s="603">
        <v>0</v>
      </c>
      <c r="PL74" s="603">
        <v>0</v>
      </c>
      <c r="PM74" s="603">
        <v>0</v>
      </c>
      <c r="PN74" s="603">
        <v>0</v>
      </c>
      <c r="PO74" s="603">
        <v>0</v>
      </c>
      <c r="PP74" s="603">
        <v>0</v>
      </c>
      <c r="PQ74" s="603">
        <v>0</v>
      </c>
      <c r="PR74" s="603">
        <v>0</v>
      </c>
      <c r="PS74" s="603">
        <v>0</v>
      </c>
      <c r="PT74" s="603">
        <v>0</v>
      </c>
      <c r="PU74" s="603">
        <v>0</v>
      </c>
      <c r="PV74" s="603">
        <v>0</v>
      </c>
      <c r="PW74" s="603">
        <v>0</v>
      </c>
      <c r="PX74" s="603">
        <v>0</v>
      </c>
      <c r="PY74" s="603">
        <v>0</v>
      </c>
      <c r="PZ74" s="603">
        <v>0</v>
      </c>
      <c r="QA74" s="603">
        <v>0</v>
      </c>
      <c r="QB74" s="603">
        <v>0</v>
      </c>
      <c r="QC74" s="603">
        <v>0</v>
      </c>
      <c r="QD74" s="603">
        <v>0</v>
      </c>
      <c r="QE74" s="603">
        <v>0</v>
      </c>
      <c r="QF74" s="603">
        <v>0</v>
      </c>
      <c r="QG74" s="603">
        <v>0</v>
      </c>
      <c r="QH74" s="603">
        <v>0</v>
      </c>
      <c r="QI74" s="603">
        <v>0</v>
      </c>
      <c r="QJ74" s="603">
        <v>0</v>
      </c>
      <c r="QK74" s="603">
        <v>0</v>
      </c>
      <c r="QL74" s="603">
        <v>0</v>
      </c>
      <c r="QM74" s="603">
        <v>0</v>
      </c>
      <c r="QN74" s="603">
        <v>0</v>
      </c>
      <c r="QO74" s="603">
        <v>0</v>
      </c>
      <c r="QP74" s="603">
        <v>0</v>
      </c>
      <c r="QQ74" s="603">
        <v>0</v>
      </c>
      <c r="QR74" s="603">
        <v>0</v>
      </c>
      <c r="QS74" s="603">
        <v>0</v>
      </c>
      <c r="QT74" s="603">
        <v>0</v>
      </c>
      <c r="QU74" s="603">
        <v>0</v>
      </c>
      <c r="QV74" s="603">
        <v>0</v>
      </c>
      <c r="QW74" s="603">
        <v>0</v>
      </c>
      <c r="QX74" s="603">
        <v>0</v>
      </c>
      <c r="QY74" s="603">
        <v>0</v>
      </c>
      <c r="QZ74" s="603">
        <v>0</v>
      </c>
      <c r="RA74" s="603">
        <v>0</v>
      </c>
      <c r="RB74" s="603">
        <v>0</v>
      </c>
      <c r="RC74" s="603">
        <v>0</v>
      </c>
      <c r="RD74" s="603">
        <v>0</v>
      </c>
      <c r="RE74" s="603">
        <v>0</v>
      </c>
      <c r="RF74" s="603">
        <v>0</v>
      </c>
      <c r="RG74" s="603">
        <v>0</v>
      </c>
      <c r="RH74" s="603">
        <v>0</v>
      </c>
      <c r="RI74" s="603">
        <v>0</v>
      </c>
      <c r="RJ74" s="603">
        <v>0</v>
      </c>
      <c r="RK74" s="603">
        <v>0</v>
      </c>
      <c r="RL74" s="603">
        <v>0</v>
      </c>
      <c r="RM74" s="603">
        <v>0</v>
      </c>
      <c r="RN74" s="603">
        <v>0</v>
      </c>
      <c r="RO74" s="603">
        <v>0</v>
      </c>
      <c r="RP74" s="603">
        <v>0</v>
      </c>
      <c r="RQ74" s="603">
        <v>0</v>
      </c>
      <c r="RR74" s="603">
        <v>0</v>
      </c>
      <c r="RS74" s="603">
        <v>0</v>
      </c>
      <c r="RT74" s="603">
        <v>0</v>
      </c>
      <c r="RU74" s="603">
        <v>0</v>
      </c>
      <c r="RV74" s="603">
        <v>0</v>
      </c>
      <c r="RW74" s="603">
        <v>0</v>
      </c>
      <c r="RX74" s="603">
        <v>0</v>
      </c>
      <c r="RY74" s="603">
        <v>0</v>
      </c>
      <c r="RZ74" s="603">
        <v>0</v>
      </c>
      <c r="SA74" s="603">
        <v>0</v>
      </c>
      <c r="SB74" s="603">
        <v>0</v>
      </c>
      <c r="SC74" s="603">
        <v>0</v>
      </c>
      <c r="SD74" s="603">
        <v>0</v>
      </c>
      <c r="SE74" s="603">
        <v>0</v>
      </c>
      <c r="SF74" s="603">
        <v>0</v>
      </c>
      <c r="SG74" s="603">
        <v>0</v>
      </c>
      <c r="SH74" s="603">
        <v>0</v>
      </c>
      <c r="SI74" s="603">
        <v>0</v>
      </c>
      <c r="SJ74" s="603">
        <v>0</v>
      </c>
      <c r="SK74" s="603">
        <v>0</v>
      </c>
      <c r="SL74" s="603">
        <v>0</v>
      </c>
      <c r="SM74" s="603">
        <v>0</v>
      </c>
      <c r="SN74" s="603">
        <v>0</v>
      </c>
      <c r="SO74" s="603">
        <v>0</v>
      </c>
      <c r="SP74" s="603">
        <v>0</v>
      </c>
      <c r="SQ74" s="603">
        <v>0</v>
      </c>
      <c r="SR74" s="603">
        <v>0</v>
      </c>
      <c r="SS74" s="603">
        <v>0</v>
      </c>
      <c r="ST74" s="603">
        <v>0</v>
      </c>
      <c r="SU74" s="603">
        <v>0</v>
      </c>
      <c r="SV74" s="603">
        <v>0</v>
      </c>
      <c r="SW74" s="603">
        <v>0</v>
      </c>
      <c r="SX74" s="603">
        <v>0</v>
      </c>
      <c r="SY74" s="603">
        <v>0</v>
      </c>
      <c r="SZ74" s="603">
        <v>0</v>
      </c>
      <c r="TA74" s="603">
        <v>0</v>
      </c>
      <c r="TB74" s="603">
        <v>0</v>
      </c>
      <c r="TC74" s="603">
        <v>0</v>
      </c>
      <c r="TD74" s="603">
        <v>0</v>
      </c>
      <c r="TE74" s="603">
        <v>0</v>
      </c>
      <c r="TF74" s="603">
        <v>0</v>
      </c>
      <c r="TG74" s="603">
        <v>0</v>
      </c>
      <c r="TH74" s="603">
        <v>0</v>
      </c>
      <c r="TI74" s="603">
        <v>0</v>
      </c>
      <c r="TJ74" s="603">
        <v>0</v>
      </c>
      <c r="TK74" s="603">
        <v>0</v>
      </c>
      <c r="TL74" s="603">
        <v>0</v>
      </c>
      <c r="TM74" s="603">
        <v>0</v>
      </c>
      <c r="TN74" s="603">
        <v>0</v>
      </c>
      <c r="TO74" s="603">
        <v>0</v>
      </c>
      <c r="TP74" s="603">
        <v>0</v>
      </c>
      <c r="TQ74" s="603">
        <v>0</v>
      </c>
      <c r="TR74" s="603">
        <v>0</v>
      </c>
      <c r="TS74" s="603">
        <v>0</v>
      </c>
      <c r="TT74" s="603">
        <v>0</v>
      </c>
      <c r="TU74" s="603">
        <v>0</v>
      </c>
      <c r="TV74" s="603">
        <v>0</v>
      </c>
      <c r="TW74" s="603">
        <v>0</v>
      </c>
      <c r="TX74" s="603">
        <v>0</v>
      </c>
      <c r="TY74" s="603">
        <v>0</v>
      </c>
      <c r="TZ74" s="603">
        <v>0</v>
      </c>
      <c r="UA74" s="603">
        <v>0</v>
      </c>
      <c r="UB74" s="603">
        <v>0</v>
      </c>
      <c r="UC74" s="603">
        <v>0</v>
      </c>
      <c r="UD74" s="603">
        <v>0</v>
      </c>
      <c r="UE74" s="603">
        <v>0</v>
      </c>
      <c r="UF74" s="603">
        <v>0</v>
      </c>
      <c r="UG74" s="603">
        <v>0</v>
      </c>
      <c r="UH74" s="603">
        <v>0</v>
      </c>
      <c r="UI74" s="603">
        <v>0</v>
      </c>
      <c r="UJ74" s="603">
        <v>0</v>
      </c>
      <c r="UK74" s="603">
        <v>0</v>
      </c>
      <c r="UL74" s="603">
        <v>0</v>
      </c>
      <c r="UM74" s="603">
        <v>0</v>
      </c>
      <c r="UN74" s="603">
        <v>0</v>
      </c>
      <c r="UO74" s="603">
        <v>0</v>
      </c>
      <c r="UP74" s="603">
        <v>0</v>
      </c>
      <c r="UQ74" s="603">
        <v>0</v>
      </c>
      <c r="UR74" s="603">
        <v>0</v>
      </c>
      <c r="US74" s="603">
        <v>0</v>
      </c>
      <c r="UT74" s="603">
        <v>0</v>
      </c>
      <c r="UU74" s="603">
        <v>0</v>
      </c>
      <c r="UV74" s="603">
        <v>0</v>
      </c>
      <c r="UW74" s="603">
        <v>0</v>
      </c>
      <c r="UX74" s="603">
        <v>0</v>
      </c>
      <c r="UY74" s="603">
        <v>0</v>
      </c>
      <c r="UZ74" s="603">
        <v>0</v>
      </c>
      <c r="VA74" s="603">
        <v>0</v>
      </c>
      <c r="VB74" s="603">
        <v>0</v>
      </c>
      <c r="VC74" s="603">
        <v>0</v>
      </c>
      <c r="VD74" s="603">
        <v>0</v>
      </c>
      <c r="VE74" s="603">
        <v>0</v>
      </c>
      <c r="VF74" s="603">
        <v>0</v>
      </c>
      <c r="VG74" s="603">
        <v>0</v>
      </c>
      <c r="VH74" s="603">
        <v>0</v>
      </c>
      <c r="VI74" s="603">
        <v>0</v>
      </c>
      <c r="VJ74" s="603">
        <v>0</v>
      </c>
      <c r="VK74" s="603">
        <v>0</v>
      </c>
      <c r="VL74" s="603">
        <v>0</v>
      </c>
      <c r="VM74" s="603">
        <v>0</v>
      </c>
      <c r="VN74" s="603">
        <v>0</v>
      </c>
      <c r="VO74" s="603">
        <v>0</v>
      </c>
      <c r="VP74" s="603">
        <v>0</v>
      </c>
      <c r="VQ74" s="603">
        <v>0</v>
      </c>
      <c r="VR74" s="603">
        <v>0</v>
      </c>
      <c r="VS74" s="603">
        <v>0</v>
      </c>
      <c r="VT74" s="603">
        <v>0</v>
      </c>
      <c r="VU74" s="603">
        <v>0</v>
      </c>
      <c r="VV74" s="603">
        <v>0</v>
      </c>
      <c r="VW74" s="603">
        <v>0</v>
      </c>
      <c r="VX74" s="603">
        <v>0</v>
      </c>
      <c r="VY74" s="603">
        <v>0</v>
      </c>
      <c r="VZ74" s="603">
        <v>0</v>
      </c>
      <c r="WA74" s="603">
        <v>0</v>
      </c>
      <c r="WB74" s="603">
        <v>0</v>
      </c>
      <c r="WC74" s="603">
        <v>0</v>
      </c>
      <c r="WD74" s="603">
        <v>0</v>
      </c>
      <c r="WE74" s="603">
        <v>0</v>
      </c>
      <c r="WF74" s="603">
        <v>0</v>
      </c>
      <c r="WG74" s="603">
        <v>0</v>
      </c>
      <c r="WH74" s="603">
        <v>0</v>
      </c>
      <c r="WI74" s="603">
        <v>0</v>
      </c>
      <c r="WJ74" s="603">
        <v>0</v>
      </c>
      <c r="WK74" s="603">
        <v>0</v>
      </c>
      <c r="WL74" s="603">
        <v>0</v>
      </c>
      <c r="WM74" s="603">
        <v>0</v>
      </c>
      <c r="WN74" s="603">
        <v>0</v>
      </c>
      <c r="WO74" s="603">
        <v>0</v>
      </c>
      <c r="WP74" s="603">
        <v>0</v>
      </c>
      <c r="WQ74" s="603">
        <v>0</v>
      </c>
      <c r="WR74" s="603">
        <v>0</v>
      </c>
      <c r="WS74" s="603">
        <v>0</v>
      </c>
      <c r="WT74" s="603">
        <v>0</v>
      </c>
      <c r="WU74" s="603">
        <v>0</v>
      </c>
      <c r="WV74" s="603">
        <v>0</v>
      </c>
      <c r="WW74" s="603">
        <v>0</v>
      </c>
      <c r="WX74" s="603">
        <v>0</v>
      </c>
      <c r="WY74" s="603">
        <v>0</v>
      </c>
      <c r="WZ74" s="603">
        <v>0</v>
      </c>
      <c r="XA74" s="603">
        <v>0</v>
      </c>
      <c r="XB74" s="603">
        <v>0</v>
      </c>
      <c r="XC74" s="603">
        <v>0</v>
      </c>
      <c r="XD74" s="603">
        <v>0</v>
      </c>
      <c r="XE74" s="603">
        <v>0</v>
      </c>
      <c r="XF74" s="603">
        <v>0</v>
      </c>
      <c r="XG74" s="603">
        <v>0</v>
      </c>
      <c r="XH74" s="603">
        <v>0</v>
      </c>
      <c r="XI74" s="603">
        <v>0</v>
      </c>
      <c r="XJ74" s="603">
        <v>0</v>
      </c>
      <c r="XK74" s="603">
        <v>0</v>
      </c>
      <c r="XL74" s="603">
        <v>0</v>
      </c>
      <c r="XM74" s="603">
        <v>0</v>
      </c>
      <c r="XN74" s="603">
        <v>0</v>
      </c>
      <c r="XO74" s="603">
        <v>0</v>
      </c>
      <c r="XP74" s="603">
        <v>0</v>
      </c>
      <c r="XQ74" s="603">
        <v>0</v>
      </c>
      <c r="XR74" s="603">
        <v>0</v>
      </c>
      <c r="XS74" s="603">
        <v>0</v>
      </c>
      <c r="XT74" s="603">
        <v>0</v>
      </c>
      <c r="XU74" s="603">
        <v>0</v>
      </c>
      <c r="XV74" s="603">
        <v>0</v>
      </c>
      <c r="XW74" s="603">
        <v>0</v>
      </c>
      <c r="XX74" s="603">
        <v>0</v>
      </c>
      <c r="XY74" s="603">
        <v>0</v>
      </c>
      <c r="XZ74" s="603">
        <v>0</v>
      </c>
      <c r="YA74" s="603">
        <v>0</v>
      </c>
      <c r="YB74" s="603">
        <v>0</v>
      </c>
      <c r="YC74" s="603">
        <v>0</v>
      </c>
      <c r="YD74" s="603">
        <v>0</v>
      </c>
      <c r="YE74" s="603">
        <v>0</v>
      </c>
      <c r="YF74" s="603">
        <v>0</v>
      </c>
      <c r="YG74" s="603">
        <v>0</v>
      </c>
      <c r="YH74" s="603">
        <v>0</v>
      </c>
      <c r="YI74" s="603">
        <v>0</v>
      </c>
      <c r="YJ74" s="603">
        <v>0</v>
      </c>
      <c r="YK74" s="603">
        <v>0</v>
      </c>
      <c r="YL74" s="603">
        <v>0</v>
      </c>
      <c r="YM74" s="603">
        <v>0</v>
      </c>
      <c r="YN74" s="603">
        <v>0</v>
      </c>
      <c r="YO74" s="603">
        <v>0</v>
      </c>
      <c r="YP74" s="603">
        <v>0</v>
      </c>
      <c r="YQ74" s="603">
        <v>0</v>
      </c>
      <c r="YR74" s="603">
        <v>0</v>
      </c>
      <c r="YS74" s="603">
        <v>0</v>
      </c>
      <c r="YT74" s="603">
        <v>0</v>
      </c>
      <c r="YU74" s="603">
        <v>0</v>
      </c>
      <c r="YV74" s="603">
        <v>0</v>
      </c>
      <c r="YW74" s="603">
        <v>0</v>
      </c>
      <c r="YX74" s="603">
        <v>0</v>
      </c>
      <c r="YY74" s="603">
        <v>0</v>
      </c>
      <c r="YZ74" s="603">
        <v>0</v>
      </c>
      <c r="ZA74" s="603">
        <v>0</v>
      </c>
      <c r="ZB74" s="603">
        <v>0</v>
      </c>
      <c r="ZC74" s="603">
        <v>0</v>
      </c>
      <c r="ZD74" s="603">
        <v>0</v>
      </c>
      <c r="ZE74" s="603">
        <v>0</v>
      </c>
      <c r="ZF74" s="603">
        <v>0</v>
      </c>
      <c r="ZG74" s="603">
        <v>0</v>
      </c>
      <c r="ZH74" s="603">
        <v>0</v>
      </c>
      <c r="ZI74" s="603">
        <v>0</v>
      </c>
      <c r="ZJ74" s="603">
        <v>0</v>
      </c>
      <c r="ZK74" s="603">
        <v>0</v>
      </c>
      <c r="ZL74" s="603">
        <v>0</v>
      </c>
      <c r="ZM74" s="603">
        <v>0</v>
      </c>
      <c r="ZN74" s="603">
        <v>0</v>
      </c>
      <c r="ZO74" s="603">
        <v>0</v>
      </c>
      <c r="ZP74" s="603">
        <v>0</v>
      </c>
      <c r="ZQ74" s="603">
        <v>0</v>
      </c>
      <c r="ZR74" s="603">
        <v>0</v>
      </c>
      <c r="ZS74" s="603">
        <v>0</v>
      </c>
      <c r="ZT74" s="603">
        <v>0</v>
      </c>
      <c r="ZU74" s="603">
        <v>0</v>
      </c>
      <c r="ZV74" s="603">
        <v>0</v>
      </c>
      <c r="ZW74" s="603">
        <v>0</v>
      </c>
      <c r="ZX74" s="603">
        <v>0</v>
      </c>
      <c r="ZY74" s="603">
        <v>0</v>
      </c>
      <c r="ZZ74" s="603">
        <v>0</v>
      </c>
      <c r="AAA74" s="603">
        <v>0</v>
      </c>
      <c r="AAB74" s="603">
        <v>0</v>
      </c>
      <c r="AAC74" s="603">
        <v>0</v>
      </c>
      <c r="AAD74" s="603">
        <v>0</v>
      </c>
      <c r="AAE74" s="603">
        <v>0</v>
      </c>
      <c r="AAF74" s="603">
        <v>0</v>
      </c>
      <c r="AAG74" s="603">
        <v>0</v>
      </c>
      <c r="AAH74" s="603">
        <v>0</v>
      </c>
      <c r="AAI74" s="603">
        <v>0</v>
      </c>
      <c r="AAJ74" s="603">
        <v>0</v>
      </c>
      <c r="AAK74" s="603">
        <v>0</v>
      </c>
      <c r="AAL74" s="603">
        <v>0</v>
      </c>
      <c r="AAM74" s="603">
        <v>0</v>
      </c>
      <c r="AAN74" s="603">
        <v>0</v>
      </c>
      <c r="AAO74" s="603">
        <v>0</v>
      </c>
      <c r="AAP74" s="603">
        <v>0</v>
      </c>
      <c r="AAQ74" s="603">
        <v>0</v>
      </c>
      <c r="AAR74" s="603">
        <v>0</v>
      </c>
      <c r="AAS74" s="603">
        <v>0</v>
      </c>
      <c r="AAT74" s="603">
        <v>0</v>
      </c>
      <c r="AAU74" s="603">
        <v>0</v>
      </c>
      <c r="AAV74" s="603">
        <v>0</v>
      </c>
      <c r="AAW74" s="603">
        <v>0</v>
      </c>
      <c r="AAX74" s="603">
        <v>0</v>
      </c>
      <c r="AAY74" s="603">
        <v>0</v>
      </c>
      <c r="AAZ74" s="603">
        <v>0</v>
      </c>
      <c r="ABA74" s="603">
        <v>0</v>
      </c>
      <c r="ABB74" s="603">
        <v>0</v>
      </c>
      <c r="ABC74" s="603">
        <v>0</v>
      </c>
      <c r="ABD74" s="603">
        <v>0</v>
      </c>
      <c r="ABE74" s="603">
        <v>0</v>
      </c>
      <c r="ABF74" s="603">
        <v>0</v>
      </c>
      <c r="ABG74" s="603">
        <v>0</v>
      </c>
      <c r="ABH74" s="603">
        <v>0</v>
      </c>
      <c r="ABI74" s="603">
        <v>0</v>
      </c>
      <c r="ABJ74" s="603">
        <v>0</v>
      </c>
      <c r="ABK74" s="603">
        <v>0</v>
      </c>
      <c r="ABL74" s="603">
        <v>0</v>
      </c>
      <c r="ABM74" s="603">
        <v>0</v>
      </c>
      <c r="ABN74" s="603">
        <v>0</v>
      </c>
      <c r="ABO74" s="603">
        <v>0</v>
      </c>
      <c r="ABP74" s="603">
        <v>0</v>
      </c>
      <c r="ABQ74" s="603">
        <v>0</v>
      </c>
      <c r="ABR74" s="603">
        <v>0</v>
      </c>
      <c r="ABS74" s="603">
        <v>0</v>
      </c>
      <c r="ABT74" s="603">
        <v>0</v>
      </c>
      <c r="ABU74" s="603">
        <v>0</v>
      </c>
      <c r="ABV74" s="603">
        <v>0</v>
      </c>
      <c r="ABW74" s="603">
        <v>0</v>
      </c>
      <c r="ABX74" s="603">
        <v>0</v>
      </c>
      <c r="ABY74" s="603">
        <v>0</v>
      </c>
      <c r="ABZ74" s="603">
        <v>3474616.42</v>
      </c>
      <c r="ACA74" s="603">
        <v>0</v>
      </c>
      <c r="ACB74" s="603">
        <v>0</v>
      </c>
      <c r="ACC74" s="603">
        <v>0</v>
      </c>
      <c r="ACD74" s="603">
        <v>0</v>
      </c>
      <c r="ACE74" s="603">
        <v>0</v>
      </c>
      <c r="ACF74" s="603">
        <v>0</v>
      </c>
      <c r="ACG74" s="603">
        <v>0</v>
      </c>
      <c r="ACH74" s="603">
        <v>0</v>
      </c>
      <c r="ACI74" s="603">
        <v>0</v>
      </c>
      <c r="ACJ74" s="603">
        <v>0</v>
      </c>
      <c r="ACK74" s="603">
        <v>0</v>
      </c>
      <c r="ACL74" s="603">
        <v>0</v>
      </c>
      <c r="ACM74" s="603">
        <v>0</v>
      </c>
      <c r="ACN74" s="603">
        <v>0</v>
      </c>
      <c r="ACO74" s="603">
        <v>0</v>
      </c>
      <c r="ACP74" s="603">
        <v>0</v>
      </c>
      <c r="ACQ74" s="603">
        <v>0</v>
      </c>
      <c r="ACR74" s="603">
        <v>0</v>
      </c>
      <c r="ACS74" s="603">
        <v>0</v>
      </c>
      <c r="ACT74" s="603">
        <v>0</v>
      </c>
      <c r="ACU74" s="603">
        <v>0</v>
      </c>
      <c r="ACV74" s="603">
        <v>0</v>
      </c>
      <c r="ACW74" s="603">
        <v>0</v>
      </c>
      <c r="ACX74" s="603">
        <v>0</v>
      </c>
      <c r="ACY74" s="603">
        <v>0</v>
      </c>
      <c r="ACZ74" s="603">
        <v>0</v>
      </c>
      <c r="ADA74" s="603">
        <v>0</v>
      </c>
      <c r="ADB74" s="603">
        <v>0</v>
      </c>
      <c r="ADC74" s="603">
        <v>0</v>
      </c>
      <c r="ADD74" s="603">
        <v>0</v>
      </c>
      <c r="ADE74" s="603">
        <v>0</v>
      </c>
      <c r="ADF74" s="603">
        <v>0</v>
      </c>
      <c r="ADG74" s="603">
        <v>0</v>
      </c>
      <c r="ADH74" s="603">
        <v>0</v>
      </c>
      <c r="ADI74" s="603">
        <v>0</v>
      </c>
      <c r="ADJ74" s="603">
        <v>0</v>
      </c>
      <c r="ADK74" s="603">
        <v>0</v>
      </c>
      <c r="ADL74" s="603">
        <v>0</v>
      </c>
      <c r="ADM74" s="603">
        <v>0</v>
      </c>
      <c r="ADN74" s="603">
        <v>0</v>
      </c>
      <c r="ADO74" s="603">
        <v>0</v>
      </c>
      <c r="ADP74" s="603">
        <v>0</v>
      </c>
      <c r="ADQ74" s="603">
        <v>0</v>
      </c>
      <c r="ADR74" s="603">
        <v>0</v>
      </c>
      <c r="ADS74" s="603">
        <v>0</v>
      </c>
      <c r="ADT74" s="603">
        <v>0</v>
      </c>
      <c r="ADU74" s="603">
        <v>0</v>
      </c>
      <c r="ADV74" s="603">
        <v>0</v>
      </c>
      <c r="ADW74" s="603">
        <v>0</v>
      </c>
      <c r="ADX74" s="603">
        <v>0</v>
      </c>
      <c r="ADY74" s="603">
        <v>0</v>
      </c>
      <c r="ADZ74" s="603">
        <v>0</v>
      </c>
      <c r="AEA74" s="603">
        <v>0</v>
      </c>
      <c r="AEB74" s="603">
        <v>0</v>
      </c>
      <c r="AEC74" s="603">
        <v>0</v>
      </c>
      <c r="AED74" s="603">
        <v>0</v>
      </c>
      <c r="AEE74" s="603">
        <v>0</v>
      </c>
      <c r="AEF74" s="603">
        <v>0</v>
      </c>
      <c r="AEG74" s="603">
        <v>0</v>
      </c>
      <c r="AEH74" s="603">
        <v>0</v>
      </c>
      <c r="AEI74" s="603">
        <v>0</v>
      </c>
      <c r="AEJ74" s="603">
        <v>0</v>
      </c>
      <c r="AEK74" s="603">
        <v>0</v>
      </c>
      <c r="AEL74" s="603">
        <v>0</v>
      </c>
      <c r="AEM74" s="603">
        <v>0</v>
      </c>
      <c r="AEN74" s="603">
        <v>0</v>
      </c>
      <c r="AEO74" s="603">
        <v>0</v>
      </c>
      <c r="AEP74" s="603">
        <v>0</v>
      </c>
      <c r="AEQ74" s="603">
        <v>0</v>
      </c>
      <c r="AER74" s="603">
        <v>0</v>
      </c>
      <c r="AES74" s="603">
        <v>0</v>
      </c>
      <c r="AET74" s="603">
        <v>0</v>
      </c>
      <c r="AEU74" s="603">
        <v>0</v>
      </c>
      <c r="AEV74" s="603">
        <v>0</v>
      </c>
      <c r="AEW74" s="603">
        <v>0</v>
      </c>
      <c r="AEX74" s="603">
        <v>0</v>
      </c>
      <c r="AEY74" s="603">
        <v>0</v>
      </c>
      <c r="AEZ74" s="603">
        <v>0</v>
      </c>
      <c r="AFA74" s="603">
        <v>0</v>
      </c>
      <c r="AFB74" s="603">
        <v>0</v>
      </c>
      <c r="AFC74" s="603">
        <v>0</v>
      </c>
      <c r="AFD74" s="603">
        <v>0</v>
      </c>
      <c r="AFE74" s="603">
        <v>0</v>
      </c>
      <c r="AFF74" s="603">
        <v>0</v>
      </c>
      <c r="AFG74" s="603">
        <v>0</v>
      </c>
      <c r="AFH74" s="603">
        <v>0</v>
      </c>
      <c r="AFI74" s="603">
        <v>0</v>
      </c>
      <c r="AFJ74" s="603">
        <v>0</v>
      </c>
      <c r="AFK74" s="603">
        <v>0</v>
      </c>
      <c r="AFL74" s="603">
        <v>0</v>
      </c>
      <c r="AFM74" s="603">
        <v>0</v>
      </c>
      <c r="AFN74" s="603">
        <v>0</v>
      </c>
      <c r="AFO74" s="603">
        <v>0</v>
      </c>
      <c r="AFP74" s="603">
        <v>0</v>
      </c>
      <c r="AFQ74" s="603">
        <v>0</v>
      </c>
      <c r="AFR74" s="603">
        <v>0</v>
      </c>
      <c r="AFS74" s="603">
        <v>0</v>
      </c>
      <c r="AFT74" s="603">
        <v>0</v>
      </c>
      <c r="AFU74" s="603">
        <v>0</v>
      </c>
      <c r="AFV74" s="603">
        <v>0</v>
      </c>
      <c r="AFW74" s="603">
        <v>0</v>
      </c>
      <c r="AFX74" s="603">
        <v>0</v>
      </c>
      <c r="AFY74" s="603">
        <v>0</v>
      </c>
      <c r="AFZ74" s="603">
        <v>0</v>
      </c>
      <c r="AGA74" s="603">
        <v>0</v>
      </c>
      <c r="AGB74" s="603">
        <v>0</v>
      </c>
      <c r="AGC74" s="603">
        <v>0</v>
      </c>
      <c r="AGD74" s="603">
        <v>0</v>
      </c>
      <c r="AGE74" s="603">
        <v>0</v>
      </c>
      <c r="AGF74" s="603">
        <v>0</v>
      </c>
      <c r="AGG74" s="603">
        <v>0</v>
      </c>
      <c r="AGH74" s="603">
        <v>0</v>
      </c>
      <c r="AGI74" s="603">
        <v>0</v>
      </c>
      <c r="AGJ74" s="603">
        <v>0</v>
      </c>
      <c r="AGK74" s="603">
        <v>0</v>
      </c>
      <c r="AGL74" s="603">
        <v>0</v>
      </c>
      <c r="AGM74" s="603">
        <v>0</v>
      </c>
      <c r="AGN74" s="603">
        <v>0</v>
      </c>
      <c r="AGO74" s="603">
        <v>0</v>
      </c>
      <c r="AGP74" s="603">
        <v>0</v>
      </c>
      <c r="AGQ74" s="603">
        <v>0</v>
      </c>
      <c r="AGR74" s="603">
        <v>0</v>
      </c>
      <c r="AGS74" s="603">
        <v>0</v>
      </c>
      <c r="AGT74" s="603">
        <v>0</v>
      </c>
      <c r="AGU74" s="603">
        <v>0</v>
      </c>
      <c r="AGV74" s="603">
        <v>0</v>
      </c>
      <c r="AGW74" s="603">
        <v>0</v>
      </c>
      <c r="AGX74" s="603">
        <v>0</v>
      </c>
      <c r="AGY74" s="603">
        <v>0</v>
      </c>
      <c r="AGZ74" s="603">
        <v>0</v>
      </c>
      <c r="AHA74" s="603">
        <v>0</v>
      </c>
      <c r="AHB74" s="603">
        <v>0</v>
      </c>
      <c r="AHC74" s="603">
        <v>0</v>
      </c>
      <c r="AHD74" s="603">
        <v>0</v>
      </c>
      <c r="AHE74" s="603">
        <v>0</v>
      </c>
      <c r="AHF74" s="603">
        <v>0</v>
      </c>
      <c r="AHG74" s="603">
        <v>0</v>
      </c>
      <c r="AHH74" s="603">
        <v>0</v>
      </c>
      <c r="AHI74" s="603">
        <v>0</v>
      </c>
      <c r="AHJ74" s="603">
        <v>0</v>
      </c>
      <c r="AHK74" s="603">
        <v>0</v>
      </c>
      <c r="AHL74" s="603">
        <v>0</v>
      </c>
      <c r="AHM74" s="603">
        <v>0</v>
      </c>
      <c r="AHN74" s="603">
        <v>0</v>
      </c>
      <c r="AHO74" s="603">
        <v>0</v>
      </c>
      <c r="AHP74" s="603">
        <v>0</v>
      </c>
      <c r="AHQ74" s="603">
        <v>0</v>
      </c>
      <c r="AHR74" s="603">
        <v>0</v>
      </c>
      <c r="AHS74" s="603">
        <v>0</v>
      </c>
      <c r="AHT74" s="603">
        <v>0</v>
      </c>
      <c r="AHU74" s="603">
        <v>0</v>
      </c>
      <c r="AHV74" s="603">
        <v>0</v>
      </c>
      <c r="AHW74" s="603">
        <f t="shared" si="97"/>
        <v>42986363.670000002</v>
      </c>
      <c r="AHY74" s="648" t="s">
        <v>6248</v>
      </c>
      <c r="AHZ74" s="648" t="s">
        <v>6051</v>
      </c>
      <c r="AIA74" s="648" t="s">
        <v>6052</v>
      </c>
    </row>
    <row r="75" spans="1:911" ht="24.6" x14ac:dyDescent="0.7">
      <c r="A75" s="260" t="str">
        <f t="shared" si="96"/>
        <v>ภาระ</v>
      </c>
      <c r="B75" s="260" t="s">
        <v>6411</v>
      </c>
      <c r="C75" s="260" t="s">
        <v>6412</v>
      </c>
      <c r="D75" s="603">
        <v>0</v>
      </c>
      <c r="E75" s="603">
        <v>0</v>
      </c>
      <c r="F75" s="603">
        <v>0</v>
      </c>
      <c r="G75" s="603">
        <v>0</v>
      </c>
      <c r="H75" s="603">
        <v>0</v>
      </c>
      <c r="I75" s="603">
        <v>0</v>
      </c>
      <c r="J75" s="603">
        <v>0</v>
      </c>
      <c r="K75" s="603">
        <v>0</v>
      </c>
      <c r="L75" s="603">
        <v>0</v>
      </c>
      <c r="M75" s="603">
        <v>0</v>
      </c>
      <c r="N75" s="603">
        <v>0</v>
      </c>
      <c r="O75" s="603">
        <v>0</v>
      </c>
      <c r="P75" s="603">
        <v>0</v>
      </c>
      <c r="Q75" s="603">
        <v>0</v>
      </c>
      <c r="R75" s="603">
        <v>0</v>
      </c>
      <c r="S75" s="603">
        <v>0</v>
      </c>
      <c r="T75" s="603">
        <v>0</v>
      </c>
      <c r="U75" s="603">
        <v>0</v>
      </c>
      <c r="V75" s="603">
        <v>0</v>
      </c>
      <c r="W75" s="603">
        <v>0</v>
      </c>
      <c r="X75" s="603">
        <v>0</v>
      </c>
      <c r="Y75" s="603">
        <v>0</v>
      </c>
      <c r="Z75" s="603">
        <v>0</v>
      </c>
      <c r="AA75" s="603">
        <v>0</v>
      </c>
      <c r="AB75" s="603">
        <v>0</v>
      </c>
      <c r="AC75" s="603">
        <v>0</v>
      </c>
      <c r="AD75" s="603">
        <v>0</v>
      </c>
      <c r="AE75" s="603">
        <v>0</v>
      </c>
      <c r="AF75" s="603">
        <v>0</v>
      </c>
      <c r="AG75" s="603">
        <v>0</v>
      </c>
      <c r="AH75" s="603">
        <v>0</v>
      </c>
      <c r="AI75" s="603">
        <v>0</v>
      </c>
      <c r="AJ75" s="603">
        <v>0</v>
      </c>
      <c r="AK75" s="603">
        <v>0</v>
      </c>
      <c r="AL75" s="603">
        <v>0</v>
      </c>
      <c r="AM75" s="603">
        <v>0</v>
      </c>
      <c r="AN75" s="603">
        <v>0</v>
      </c>
      <c r="AO75" s="603">
        <v>0</v>
      </c>
      <c r="AP75" s="603">
        <v>0</v>
      </c>
      <c r="AQ75" s="603">
        <v>0</v>
      </c>
      <c r="AR75" s="603">
        <v>0</v>
      </c>
      <c r="AS75" s="603">
        <v>0</v>
      </c>
      <c r="AT75" s="603">
        <v>0</v>
      </c>
      <c r="AU75" s="603">
        <v>0</v>
      </c>
      <c r="AV75" s="603">
        <v>0</v>
      </c>
      <c r="AW75" s="603">
        <v>0</v>
      </c>
      <c r="AX75" s="603">
        <v>0</v>
      </c>
      <c r="AY75" s="603">
        <v>0</v>
      </c>
      <c r="AZ75" s="603">
        <v>0</v>
      </c>
      <c r="BA75" s="603">
        <v>0</v>
      </c>
      <c r="BB75" s="603">
        <v>0</v>
      </c>
      <c r="BC75" s="603">
        <v>0</v>
      </c>
      <c r="BD75" s="603">
        <v>0</v>
      </c>
      <c r="BE75" s="603">
        <v>0</v>
      </c>
      <c r="BF75" s="603">
        <v>0</v>
      </c>
      <c r="BG75" s="603">
        <v>0</v>
      </c>
      <c r="BH75" s="603">
        <v>0</v>
      </c>
      <c r="BI75" s="603">
        <v>0</v>
      </c>
      <c r="BJ75" s="603">
        <v>0</v>
      </c>
      <c r="BK75" s="603">
        <v>0</v>
      </c>
      <c r="BL75" s="603">
        <v>0</v>
      </c>
      <c r="BM75" s="603">
        <v>0</v>
      </c>
      <c r="BN75" s="603">
        <v>0</v>
      </c>
      <c r="BO75" s="603">
        <v>0</v>
      </c>
      <c r="BP75" s="603">
        <v>0</v>
      </c>
      <c r="BQ75" s="603">
        <v>0</v>
      </c>
      <c r="BR75" s="603">
        <v>0</v>
      </c>
      <c r="BS75" s="603">
        <v>0</v>
      </c>
      <c r="BT75" s="603">
        <v>0</v>
      </c>
      <c r="BU75" s="603">
        <v>0</v>
      </c>
      <c r="BV75" s="603">
        <v>0</v>
      </c>
      <c r="BW75" s="603">
        <v>0</v>
      </c>
      <c r="BX75" s="603">
        <v>0</v>
      </c>
      <c r="BY75" s="603">
        <v>0</v>
      </c>
      <c r="BZ75" s="603">
        <v>0</v>
      </c>
      <c r="CA75" s="603">
        <v>0</v>
      </c>
      <c r="CB75" s="603">
        <v>0</v>
      </c>
      <c r="CC75" s="603">
        <v>0</v>
      </c>
      <c r="CD75" s="603">
        <v>0</v>
      </c>
      <c r="CE75" s="603">
        <v>0</v>
      </c>
      <c r="CF75" s="603">
        <v>0</v>
      </c>
      <c r="CG75" s="603">
        <v>0</v>
      </c>
      <c r="CH75" s="603">
        <v>0</v>
      </c>
      <c r="CI75" s="603">
        <v>0</v>
      </c>
      <c r="CJ75" s="603">
        <v>0</v>
      </c>
      <c r="CK75" s="603">
        <v>0</v>
      </c>
      <c r="CL75" s="603">
        <v>0</v>
      </c>
      <c r="CM75" s="603">
        <v>0</v>
      </c>
      <c r="CN75" s="603">
        <v>0</v>
      </c>
      <c r="CO75" s="603">
        <v>0</v>
      </c>
      <c r="CP75" s="603">
        <v>0</v>
      </c>
      <c r="CQ75" s="603">
        <v>0</v>
      </c>
      <c r="CR75" s="603">
        <v>0</v>
      </c>
      <c r="CS75" s="603">
        <v>0</v>
      </c>
      <c r="CT75" s="603">
        <v>0</v>
      </c>
      <c r="CU75" s="603">
        <v>0</v>
      </c>
      <c r="CV75" s="603">
        <v>0</v>
      </c>
      <c r="CW75" s="603">
        <v>0</v>
      </c>
      <c r="CX75" s="603">
        <v>0</v>
      </c>
      <c r="CY75" s="603">
        <v>0</v>
      </c>
      <c r="CZ75" s="603">
        <v>0</v>
      </c>
      <c r="DA75" s="603">
        <v>0</v>
      </c>
      <c r="DB75" s="603">
        <v>0</v>
      </c>
      <c r="DC75" s="603">
        <v>0</v>
      </c>
      <c r="DD75" s="603">
        <v>0</v>
      </c>
      <c r="DE75" s="603">
        <v>0</v>
      </c>
      <c r="DF75" s="603">
        <v>0</v>
      </c>
      <c r="DG75" s="603">
        <v>0</v>
      </c>
      <c r="DH75" s="603">
        <v>0</v>
      </c>
      <c r="DI75" s="603">
        <v>0</v>
      </c>
      <c r="DJ75" s="603">
        <v>0</v>
      </c>
      <c r="DK75" s="603">
        <v>0</v>
      </c>
      <c r="DL75" s="603">
        <v>0</v>
      </c>
      <c r="DM75" s="603">
        <v>0</v>
      </c>
      <c r="DN75" s="603">
        <v>0</v>
      </c>
      <c r="DO75" s="603">
        <v>0</v>
      </c>
      <c r="DP75" s="603">
        <v>0</v>
      </c>
      <c r="DQ75" s="603">
        <v>0</v>
      </c>
      <c r="DR75" s="603">
        <v>0</v>
      </c>
      <c r="DS75" s="603">
        <v>0</v>
      </c>
      <c r="DT75" s="603">
        <v>0</v>
      </c>
      <c r="DU75" s="603">
        <v>0</v>
      </c>
      <c r="DV75" s="603">
        <v>0</v>
      </c>
      <c r="DW75" s="603">
        <v>0</v>
      </c>
      <c r="DX75" s="603">
        <v>0</v>
      </c>
      <c r="DY75" s="603">
        <v>0</v>
      </c>
      <c r="DZ75" s="603">
        <v>0</v>
      </c>
      <c r="EA75" s="603">
        <v>0</v>
      </c>
      <c r="EB75" s="603">
        <v>0</v>
      </c>
      <c r="EC75" s="603">
        <v>0</v>
      </c>
      <c r="ED75" s="603">
        <v>0</v>
      </c>
      <c r="EE75" s="603">
        <v>0</v>
      </c>
      <c r="EF75" s="603">
        <v>0</v>
      </c>
      <c r="EG75" s="603">
        <v>0</v>
      </c>
      <c r="EH75" s="603">
        <v>0</v>
      </c>
      <c r="EI75" s="603">
        <v>0</v>
      </c>
      <c r="EJ75" s="603">
        <v>0</v>
      </c>
      <c r="EK75" s="603">
        <v>0</v>
      </c>
      <c r="EL75" s="603">
        <v>0</v>
      </c>
      <c r="EM75" s="603">
        <v>0</v>
      </c>
      <c r="EN75" s="603">
        <v>0</v>
      </c>
      <c r="EO75" s="603">
        <v>0</v>
      </c>
      <c r="EP75" s="603">
        <v>0</v>
      </c>
      <c r="EQ75" s="603">
        <v>0</v>
      </c>
      <c r="ER75" s="603">
        <v>0</v>
      </c>
      <c r="ES75" s="603">
        <v>0</v>
      </c>
      <c r="ET75" s="603">
        <v>0</v>
      </c>
      <c r="EU75" s="603">
        <v>0</v>
      </c>
      <c r="EV75" s="603">
        <v>0</v>
      </c>
      <c r="EW75" s="603">
        <v>0</v>
      </c>
      <c r="EX75" s="603">
        <v>0</v>
      </c>
      <c r="EY75" s="603">
        <v>0</v>
      </c>
      <c r="EZ75" s="603">
        <v>0</v>
      </c>
      <c r="FA75" s="603">
        <v>0</v>
      </c>
      <c r="FB75" s="603">
        <v>0</v>
      </c>
      <c r="FC75" s="603">
        <v>0</v>
      </c>
      <c r="FD75" s="603">
        <v>0</v>
      </c>
      <c r="FE75" s="603">
        <v>0</v>
      </c>
      <c r="FF75" s="603">
        <v>0</v>
      </c>
      <c r="FG75" s="603">
        <v>0</v>
      </c>
      <c r="FH75" s="603">
        <v>0</v>
      </c>
      <c r="FI75" s="603">
        <v>0</v>
      </c>
      <c r="FJ75" s="603">
        <v>99000</v>
      </c>
      <c r="FK75" s="603">
        <v>0</v>
      </c>
      <c r="FL75" s="603">
        <v>0</v>
      </c>
      <c r="FM75" s="603">
        <v>0</v>
      </c>
      <c r="FN75" s="603">
        <v>0</v>
      </c>
      <c r="FO75" s="603">
        <v>0</v>
      </c>
      <c r="FP75" s="603">
        <v>0</v>
      </c>
      <c r="FQ75" s="603">
        <v>0</v>
      </c>
      <c r="FR75" s="603">
        <v>0</v>
      </c>
      <c r="FS75" s="603">
        <v>0</v>
      </c>
      <c r="FT75" s="603">
        <v>0</v>
      </c>
      <c r="FU75" s="603">
        <v>0</v>
      </c>
      <c r="FV75" s="603">
        <v>0</v>
      </c>
      <c r="FW75" s="603">
        <v>0</v>
      </c>
      <c r="FX75" s="603">
        <v>0</v>
      </c>
      <c r="FY75" s="603">
        <v>0</v>
      </c>
      <c r="FZ75" s="603">
        <v>0</v>
      </c>
      <c r="GA75" s="603">
        <v>0</v>
      </c>
      <c r="GB75" s="603">
        <v>0</v>
      </c>
      <c r="GC75" s="603">
        <v>0</v>
      </c>
      <c r="GD75" s="603">
        <v>0</v>
      </c>
      <c r="GE75" s="603">
        <v>0</v>
      </c>
      <c r="GF75" s="603">
        <v>0</v>
      </c>
      <c r="GG75" s="603">
        <v>0</v>
      </c>
      <c r="GH75" s="603">
        <v>0</v>
      </c>
      <c r="GI75" s="603">
        <v>0</v>
      </c>
      <c r="GJ75" s="603">
        <v>0</v>
      </c>
      <c r="GK75" s="603">
        <v>0</v>
      </c>
      <c r="GL75" s="603">
        <v>0</v>
      </c>
      <c r="GM75" s="603">
        <v>0</v>
      </c>
      <c r="GN75" s="603">
        <v>0</v>
      </c>
      <c r="GO75" s="603">
        <v>0</v>
      </c>
      <c r="GP75" s="603">
        <v>0</v>
      </c>
      <c r="GQ75" s="603">
        <v>0</v>
      </c>
      <c r="GR75" s="603">
        <v>0</v>
      </c>
      <c r="GS75" s="603">
        <v>0</v>
      </c>
      <c r="GT75" s="603">
        <v>0</v>
      </c>
      <c r="GU75" s="603">
        <v>0</v>
      </c>
      <c r="GV75" s="603">
        <v>0</v>
      </c>
      <c r="GW75" s="603">
        <v>0</v>
      </c>
      <c r="GX75" s="603">
        <v>0</v>
      </c>
      <c r="GY75" s="603">
        <v>0</v>
      </c>
      <c r="GZ75" s="603">
        <v>0</v>
      </c>
      <c r="HA75" s="603">
        <v>0</v>
      </c>
      <c r="HB75" s="603">
        <v>0</v>
      </c>
      <c r="HC75" s="603">
        <v>0</v>
      </c>
      <c r="HD75" s="603">
        <v>0</v>
      </c>
      <c r="HE75" s="603">
        <v>0</v>
      </c>
      <c r="HF75" s="603">
        <v>0</v>
      </c>
      <c r="HG75" s="603">
        <v>0</v>
      </c>
      <c r="HH75" s="603">
        <v>0</v>
      </c>
      <c r="HI75" s="603">
        <v>0</v>
      </c>
      <c r="HJ75" s="603">
        <v>0</v>
      </c>
      <c r="HK75" s="603">
        <v>0</v>
      </c>
      <c r="HL75" s="603">
        <v>0</v>
      </c>
      <c r="HM75" s="603">
        <v>0</v>
      </c>
      <c r="HN75" s="603">
        <v>0</v>
      </c>
      <c r="HO75" s="603">
        <v>0</v>
      </c>
      <c r="HP75" s="603">
        <v>0</v>
      </c>
      <c r="HQ75" s="603">
        <v>0</v>
      </c>
      <c r="HR75" s="603">
        <v>0</v>
      </c>
      <c r="HS75" s="603">
        <v>0</v>
      </c>
      <c r="HT75" s="603">
        <v>0</v>
      </c>
      <c r="HU75" s="603">
        <v>0</v>
      </c>
      <c r="HV75" s="603">
        <v>0</v>
      </c>
      <c r="HW75" s="603">
        <v>0</v>
      </c>
      <c r="HX75" s="603">
        <v>0</v>
      </c>
      <c r="HY75" s="603">
        <v>0</v>
      </c>
      <c r="HZ75" s="603">
        <v>0</v>
      </c>
      <c r="IA75" s="603">
        <v>0</v>
      </c>
      <c r="IB75" s="603">
        <v>0</v>
      </c>
      <c r="IC75" s="603">
        <v>0</v>
      </c>
      <c r="ID75" s="603">
        <v>0</v>
      </c>
      <c r="IE75" s="603">
        <v>0</v>
      </c>
      <c r="IF75" s="603">
        <v>0</v>
      </c>
      <c r="IG75" s="603">
        <v>0</v>
      </c>
      <c r="IH75" s="603">
        <v>0</v>
      </c>
      <c r="II75" s="603">
        <v>0</v>
      </c>
      <c r="IJ75" s="603">
        <v>0</v>
      </c>
      <c r="IK75" s="603">
        <v>7500</v>
      </c>
      <c r="IL75" s="603">
        <v>0</v>
      </c>
      <c r="IM75" s="603">
        <v>0</v>
      </c>
      <c r="IN75" s="603">
        <v>0</v>
      </c>
      <c r="IO75" s="603">
        <v>0</v>
      </c>
      <c r="IP75" s="603">
        <v>0</v>
      </c>
      <c r="IQ75" s="603">
        <v>0</v>
      </c>
      <c r="IR75" s="603">
        <v>0</v>
      </c>
      <c r="IS75" s="603">
        <v>0</v>
      </c>
      <c r="IT75" s="603">
        <v>0</v>
      </c>
      <c r="IU75" s="603">
        <v>0</v>
      </c>
      <c r="IV75" s="603">
        <v>0</v>
      </c>
      <c r="IW75" s="603">
        <v>0</v>
      </c>
      <c r="IX75" s="603">
        <v>0</v>
      </c>
      <c r="IY75" s="603">
        <v>0</v>
      </c>
      <c r="IZ75" s="603">
        <v>0</v>
      </c>
      <c r="JA75" s="603">
        <v>0</v>
      </c>
      <c r="JB75" s="603">
        <v>0</v>
      </c>
      <c r="JC75" s="603">
        <v>0</v>
      </c>
      <c r="JD75" s="603">
        <v>0</v>
      </c>
      <c r="JE75" s="603">
        <v>0</v>
      </c>
      <c r="JF75" s="603">
        <v>0</v>
      </c>
      <c r="JG75" s="603">
        <v>0</v>
      </c>
      <c r="JH75" s="603">
        <v>0</v>
      </c>
      <c r="JI75" s="603">
        <v>0</v>
      </c>
      <c r="JJ75" s="603">
        <v>0</v>
      </c>
      <c r="JK75" s="603">
        <v>0</v>
      </c>
      <c r="JL75" s="603">
        <v>0</v>
      </c>
      <c r="JM75" s="603">
        <v>0</v>
      </c>
      <c r="JN75" s="603">
        <v>0</v>
      </c>
      <c r="JO75" s="603">
        <v>0</v>
      </c>
      <c r="JP75" s="603">
        <v>0</v>
      </c>
      <c r="JQ75" s="603">
        <v>0</v>
      </c>
      <c r="JR75" s="603">
        <v>0</v>
      </c>
      <c r="JS75" s="603">
        <v>0</v>
      </c>
      <c r="JT75" s="603">
        <v>0</v>
      </c>
      <c r="JU75" s="603">
        <v>0</v>
      </c>
      <c r="JV75" s="603">
        <v>0</v>
      </c>
      <c r="JW75" s="603">
        <v>0</v>
      </c>
      <c r="JX75" s="603">
        <v>0</v>
      </c>
      <c r="JY75" s="603">
        <v>0</v>
      </c>
      <c r="JZ75" s="603">
        <v>0</v>
      </c>
      <c r="KA75" s="603">
        <v>0</v>
      </c>
      <c r="KB75" s="603">
        <v>0</v>
      </c>
      <c r="KC75" s="603">
        <v>0</v>
      </c>
      <c r="KD75" s="603">
        <v>0</v>
      </c>
      <c r="KE75" s="603">
        <v>0</v>
      </c>
      <c r="KF75" s="603">
        <v>0</v>
      </c>
      <c r="KG75" s="603">
        <v>0</v>
      </c>
      <c r="KH75" s="603">
        <v>0</v>
      </c>
      <c r="KI75" s="603">
        <v>0</v>
      </c>
      <c r="KJ75" s="603">
        <v>0</v>
      </c>
      <c r="KK75" s="603">
        <v>0</v>
      </c>
      <c r="KL75" s="603">
        <v>0</v>
      </c>
      <c r="KM75" s="603">
        <v>0</v>
      </c>
      <c r="KN75" s="603">
        <v>0</v>
      </c>
      <c r="KO75" s="603">
        <v>0</v>
      </c>
      <c r="KP75" s="603">
        <v>0</v>
      </c>
      <c r="KQ75" s="603">
        <v>0</v>
      </c>
      <c r="KR75" s="603">
        <v>0</v>
      </c>
      <c r="KS75" s="603">
        <v>0</v>
      </c>
      <c r="KT75" s="603">
        <v>0</v>
      </c>
      <c r="KU75" s="603">
        <v>0</v>
      </c>
      <c r="KV75" s="603">
        <v>0</v>
      </c>
      <c r="KW75" s="603">
        <v>0</v>
      </c>
      <c r="KX75" s="603">
        <v>0</v>
      </c>
      <c r="KY75" s="603">
        <v>0</v>
      </c>
      <c r="KZ75" s="603">
        <v>0</v>
      </c>
      <c r="LA75" s="603">
        <v>0</v>
      </c>
      <c r="LB75" s="603">
        <v>0</v>
      </c>
      <c r="LC75" s="603">
        <v>0</v>
      </c>
      <c r="LD75" s="603">
        <v>0</v>
      </c>
      <c r="LE75" s="603">
        <v>0</v>
      </c>
      <c r="LF75" s="603">
        <v>0</v>
      </c>
      <c r="LG75" s="603">
        <v>0</v>
      </c>
      <c r="LH75" s="603">
        <v>0</v>
      </c>
      <c r="LI75" s="603">
        <v>0</v>
      </c>
      <c r="LJ75" s="603">
        <v>0</v>
      </c>
      <c r="LK75" s="603">
        <v>0</v>
      </c>
      <c r="LL75" s="603">
        <v>0</v>
      </c>
      <c r="LM75" s="603">
        <v>0</v>
      </c>
      <c r="LN75" s="603">
        <v>0</v>
      </c>
      <c r="LO75" s="603">
        <v>0</v>
      </c>
      <c r="LP75" s="603">
        <v>0</v>
      </c>
      <c r="LQ75" s="603">
        <v>0</v>
      </c>
      <c r="LR75" s="603">
        <v>0</v>
      </c>
      <c r="LS75" s="603">
        <v>0</v>
      </c>
      <c r="LT75" s="603">
        <v>0</v>
      </c>
      <c r="LU75" s="603">
        <v>0</v>
      </c>
      <c r="LV75" s="603">
        <v>0</v>
      </c>
      <c r="LW75" s="603">
        <v>0</v>
      </c>
      <c r="LX75" s="603">
        <v>0</v>
      </c>
      <c r="LY75" s="603">
        <v>0</v>
      </c>
      <c r="LZ75" s="603">
        <v>0</v>
      </c>
      <c r="MA75" s="603">
        <v>0</v>
      </c>
      <c r="MB75" s="603">
        <v>0</v>
      </c>
      <c r="MC75" s="603">
        <v>0</v>
      </c>
      <c r="MD75" s="603">
        <v>0</v>
      </c>
      <c r="ME75" s="603">
        <v>0</v>
      </c>
      <c r="MF75" s="603">
        <v>0</v>
      </c>
      <c r="MG75" s="603">
        <v>0</v>
      </c>
      <c r="MH75" s="603">
        <v>0</v>
      </c>
      <c r="MI75" s="603">
        <v>0</v>
      </c>
      <c r="MJ75" s="603">
        <v>0</v>
      </c>
      <c r="MK75" s="603">
        <v>0</v>
      </c>
      <c r="ML75" s="603">
        <v>0</v>
      </c>
      <c r="MM75" s="603">
        <v>0</v>
      </c>
      <c r="MN75" s="603">
        <v>0</v>
      </c>
      <c r="MO75" s="603">
        <v>0</v>
      </c>
      <c r="MP75" s="603">
        <v>0</v>
      </c>
      <c r="MQ75" s="603">
        <v>0</v>
      </c>
      <c r="MR75" s="603">
        <v>0</v>
      </c>
      <c r="MS75" s="603">
        <v>0</v>
      </c>
      <c r="MT75" s="603">
        <v>0</v>
      </c>
      <c r="MU75" s="603">
        <v>0</v>
      </c>
      <c r="MV75" s="603">
        <v>0</v>
      </c>
      <c r="MW75" s="603">
        <v>0</v>
      </c>
      <c r="MX75" s="603">
        <v>0</v>
      </c>
      <c r="MY75" s="603">
        <v>0</v>
      </c>
      <c r="MZ75" s="603">
        <v>0</v>
      </c>
      <c r="NA75" s="603">
        <v>0</v>
      </c>
      <c r="NB75" s="603">
        <v>0</v>
      </c>
      <c r="NC75" s="603">
        <v>0</v>
      </c>
      <c r="ND75" s="603">
        <v>0</v>
      </c>
      <c r="NE75" s="603">
        <v>0</v>
      </c>
      <c r="NF75" s="603">
        <v>0</v>
      </c>
      <c r="NG75" s="603">
        <v>0</v>
      </c>
      <c r="NH75" s="603">
        <v>0</v>
      </c>
      <c r="NI75" s="603">
        <v>0</v>
      </c>
      <c r="NJ75" s="603">
        <v>0</v>
      </c>
      <c r="NK75" s="603">
        <v>0</v>
      </c>
      <c r="NL75" s="603">
        <v>0</v>
      </c>
      <c r="NM75" s="603">
        <v>0</v>
      </c>
      <c r="NN75" s="603">
        <v>0</v>
      </c>
      <c r="NO75" s="603">
        <v>0</v>
      </c>
      <c r="NP75" s="603">
        <v>0</v>
      </c>
      <c r="NQ75" s="603">
        <v>0</v>
      </c>
      <c r="NR75" s="603">
        <v>0</v>
      </c>
      <c r="NS75" s="603">
        <v>0</v>
      </c>
      <c r="NT75" s="603">
        <v>0</v>
      </c>
      <c r="NU75" s="603">
        <v>0</v>
      </c>
      <c r="NV75" s="603">
        <v>0</v>
      </c>
      <c r="NW75" s="603">
        <v>0</v>
      </c>
      <c r="NX75" s="603">
        <v>0</v>
      </c>
      <c r="NY75" s="603">
        <v>0</v>
      </c>
      <c r="NZ75" s="603">
        <v>0</v>
      </c>
      <c r="OA75" s="603">
        <v>0</v>
      </c>
      <c r="OB75" s="603">
        <v>0</v>
      </c>
      <c r="OC75" s="603">
        <v>0</v>
      </c>
      <c r="OD75" s="603">
        <v>0</v>
      </c>
      <c r="OE75" s="603">
        <v>0</v>
      </c>
      <c r="OF75" s="603">
        <v>0</v>
      </c>
      <c r="OG75" s="603">
        <v>0</v>
      </c>
      <c r="OH75" s="603">
        <v>0</v>
      </c>
      <c r="OI75" s="603">
        <v>0</v>
      </c>
      <c r="OJ75" s="603">
        <v>0</v>
      </c>
      <c r="OK75" s="603">
        <v>0</v>
      </c>
      <c r="OL75" s="603">
        <v>0</v>
      </c>
      <c r="OM75" s="603">
        <v>0</v>
      </c>
      <c r="ON75" s="603">
        <v>0</v>
      </c>
      <c r="OO75" s="603">
        <v>0</v>
      </c>
      <c r="OP75" s="603">
        <v>0</v>
      </c>
      <c r="OQ75" s="603">
        <v>0</v>
      </c>
      <c r="OR75" s="603">
        <v>0</v>
      </c>
      <c r="OS75" s="603">
        <v>0</v>
      </c>
      <c r="OT75" s="603">
        <v>0</v>
      </c>
      <c r="OU75" s="603">
        <v>0</v>
      </c>
      <c r="OV75" s="603">
        <v>0</v>
      </c>
      <c r="OW75" s="603">
        <v>0</v>
      </c>
      <c r="OX75" s="603">
        <v>0</v>
      </c>
      <c r="OY75" s="603">
        <v>0</v>
      </c>
      <c r="OZ75" s="603">
        <v>0</v>
      </c>
      <c r="PA75" s="603">
        <v>0</v>
      </c>
      <c r="PB75" s="603">
        <v>0</v>
      </c>
      <c r="PC75" s="603">
        <v>0</v>
      </c>
      <c r="PD75" s="603">
        <v>0</v>
      </c>
      <c r="PE75" s="603">
        <v>0</v>
      </c>
      <c r="PF75" s="603">
        <v>0</v>
      </c>
      <c r="PG75" s="603">
        <v>0</v>
      </c>
      <c r="PH75" s="603">
        <v>0</v>
      </c>
      <c r="PI75" s="603">
        <v>0</v>
      </c>
      <c r="PJ75" s="603">
        <v>0</v>
      </c>
      <c r="PK75" s="603">
        <v>0</v>
      </c>
      <c r="PL75" s="603">
        <v>0</v>
      </c>
      <c r="PM75" s="603">
        <v>0</v>
      </c>
      <c r="PN75" s="603">
        <v>0</v>
      </c>
      <c r="PO75" s="603">
        <v>0</v>
      </c>
      <c r="PP75" s="603">
        <v>0</v>
      </c>
      <c r="PQ75" s="603">
        <v>0</v>
      </c>
      <c r="PR75" s="603">
        <v>0</v>
      </c>
      <c r="PS75" s="603">
        <v>0</v>
      </c>
      <c r="PT75" s="603">
        <v>0</v>
      </c>
      <c r="PU75" s="603">
        <v>0</v>
      </c>
      <c r="PV75" s="603">
        <v>0</v>
      </c>
      <c r="PW75" s="603">
        <v>0</v>
      </c>
      <c r="PX75" s="603">
        <v>0</v>
      </c>
      <c r="PY75" s="603">
        <v>0</v>
      </c>
      <c r="PZ75" s="603">
        <v>0</v>
      </c>
      <c r="QA75" s="603">
        <v>0</v>
      </c>
      <c r="QB75" s="603">
        <v>0</v>
      </c>
      <c r="QC75" s="603">
        <v>0</v>
      </c>
      <c r="QD75" s="603">
        <v>0</v>
      </c>
      <c r="QE75" s="603">
        <v>0</v>
      </c>
      <c r="QF75" s="603">
        <v>0</v>
      </c>
      <c r="QG75" s="603">
        <v>0</v>
      </c>
      <c r="QH75" s="603">
        <v>0</v>
      </c>
      <c r="QI75" s="603">
        <v>0</v>
      </c>
      <c r="QJ75" s="603">
        <v>0</v>
      </c>
      <c r="QK75" s="603">
        <v>0</v>
      </c>
      <c r="QL75" s="603">
        <v>0</v>
      </c>
      <c r="QM75" s="603">
        <v>0</v>
      </c>
      <c r="QN75" s="603">
        <v>0</v>
      </c>
      <c r="QO75" s="603">
        <v>0</v>
      </c>
      <c r="QP75" s="603">
        <v>0</v>
      </c>
      <c r="QQ75" s="603">
        <v>0</v>
      </c>
      <c r="QR75" s="603">
        <v>0</v>
      </c>
      <c r="QS75" s="603">
        <v>0</v>
      </c>
      <c r="QT75" s="603">
        <v>0</v>
      </c>
      <c r="QU75" s="603">
        <v>0</v>
      </c>
      <c r="QV75" s="603">
        <v>0</v>
      </c>
      <c r="QW75" s="603">
        <v>0</v>
      </c>
      <c r="QX75" s="603">
        <v>0</v>
      </c>
      <c r="QY75" s="603">
        <v>0</v>
      </c>
      <c r="QZ75" s="603">
        <v>0</v>
      </c>
      <c r="RA75" s="603">
        <v>0</v>
      </c>
      <c r="RB75" s="603">
        <v>0</v>
      </c>
      <c r="RC75" s="603">
        <v>0</v>
      </c>
      <c r="RD75" s="603">
        <v>0</v>
      </c>
      <c r="RE75" s="603">
        <v>0</v>
      </c>
      <c r="RF75" s="603">
        <v>0</v>
      </c>
      <c r="RG75" s="603">
        <v>0</v>
      </c>
      <c r="RH75" s="603">
        <v>0</v>
      </c>
      <c r="RI75" s="603">
        <v>0</v>
      </c>
      <c r="RJ75" s="603">
        <v>0</v>
      </c>
      <c r="RK75" s="603">
        <v>0</v>
      </c>
      <c r="RL75" s="603">
        <v>0</v>
      </c>
      <c r="RM75" s="603">
        <v>0</v>
      </c>
      <c r="RN75" s="603">
        <v>0</v>
      </c>
      <c r="RO75" s="603">
        <v>0</v>
      </c>
      <c r="RP75" s="603">
        <v>0</v>
      </c>
      <c r="RQ75" s="603">
        <v>0</v>
      </c>
      <c r="RR75" s="603">
        <v>0</v>
      </c>
      <c r="RS75" s="603">
        <v>0</v>
      </c>
      <c r="RT75" s="603">
        <v>0</v>
      </c>
      <c r="RU75" s="603">
        <v>0</v>
      </c>
      <c r="RV75" s="603">
        <v>0</v>
      </c>
      <c r="RW75" s="603">
        <v>0</v>
      </c>
      <c r="RX75" s="603">
        <v>0</v>
      </c>
      <c r="RY75" s="603">
        <v>0</v>
      </c>
      <c r="RZ75" s="603">
        <v>0</v>
      </c>
      <c r="SA75" s="603">
        <v>0</v>
      </c>
      <c r="SB75" s="603">
        <v>0</v>
      </c>
      <c r="SC75" s="603">
        <v>0</v>
      </c>
      <c r="SD75" s="603">
        <v>0</v>
      </c>
      <c r="SE75" s="603">
        <v>0</v>
      </c>
      <c r="SF75" s="603">
        <v>0</v>
      </c>
      <c r="SG75" s="603">
        <v>0</v>
      </c>
      <c r="SH75" s="603">
        <v>0</v>
      </c>
      <c r="SI75" s="603">
        <v>0</v>
      </c>
      <c r="SJ75" s="603">
        <v>0</v>
      </c>
      <c r="SK75" s="603">
        <v>0</v>
      </c>
      <c r="SL75" s="603">
        <v>0</v>
      </c>
      <c r="SM75" s="603">
        <v>0</v>
      </c>
      <c r="SN75" s="603">
        <v>0</v>
      </c>
      <c r="SO75" s="603">
        <v>0</v>
      </c>
      <c r="SP75" s="603">
        <v>0</v>
      </c>
      <c r="SQ75" s="603">
        <v>0</v>
      </c>
      <c r="SR75" s="603">
        <v>0</v>
      </c>
      <c r="SS75" s="603">
        <v>0</v>
      </c>
      <c r="ST75" s="603">
        <v>0</v>
      </c>
      <c r="SU75" s="603">
        <v>0</v>
      </c>
      <c r="SV75" s="603">
        <v>0</v>
      </c>
      <c r="SW75" s="603">
        <v>0</v>
      </c>
      <c r="SX75" s="603">
        <v>0</v>
      </c>
      <c r="SY75" s="603">
        <v>0</v>
      </c>
      <c r="SZ75" s="603">
        <v>0</v>
      </c>
      <c r="TA75" s="603">
        <v>0</v>
      </c>
      <c r="TB75" s="603">
        <v>0</v>
      </c>
      <c r="TC75" s="603">
        <v>0</v>
      </c>
      <c r="TD75" s="603">
        <v>0</v>
      </c>
      <c r="TE75" s="603">
        <v>0</v>
      </c>
      <c r="TF75" s="603">
        <v>0</v>
      </c>
      <c r="TG75" s="603">
        <v>0</v>
      </c>
      <c r="TH75" s="603">
        <v>0</v>
      </c>
      <c r="TI75" s="603">
        <v>0</v>
      </c>
      <c r="TJ75" s="603">
        <v>0</v>
      </c>
      <c r="TK75" s="603">
        <v>0</v>
      </c>
      <c r="TL75" s="603">
        <v>0</v>
      </c>
      <c r="TM75" s="603">
        <v>0</v>
      </c>
      <c r="TN75" s="603">
        <v>0</v>
      </c>
      <c r="TO75" s="603">
        <v>0</v>
      </c>
      <c r="TP75" s="603">
        <v>0</v>
      </c>
      <c r="TQ75" s="603">
        <v>0</v>
      </c>
      <c r="TR75" s="603">
        <v>0</v>
      </c>
      <c r="TS75" s="603">
        <v>0</v>
      </c>
      <c r="TT75" s="603">
        <v>0</v>
      </c>
      <c r="TU75" s="603">
        <v>0</v>
      </c>
      <c r="TV75" s="603">
        <v>0</v>
      </c>
      <c r="TW75" s="603">
        <v>0</v>
      </c>
      <c r="TX75" s="603">
        <v>0</v>
      </c>
      <c r="TY75" s="603">
        <v>0</v>
      </c>
      <c r="TZ75" s="603">
        <v>0</v>
      </c>
      <c r="UA75" s="603">
        <v>0</v>
      </c>
      <c r="UB75" s="603">
        <v>0</v>
      </c>
      <c r="UC75" s="603">
        <v>0</v>
      </c>
      <c r="UD75" s="603">
        <v>0</v>
      </c>
      <c r="UE75" s="603">
        <v>0</v>
      </c>
      <c r="UF75" s="603">
        <v>0</v>
      </c>
      <c r="UG75" s="603">
        <v>0</v>
      </c>
      <c r="UH75" s="603">
        <v>0</v>
      </c>
      <c r="UI75" s="603">
        <v>0</v>
      </c>
      <c r="UJ75" s="603">
        <v>0</v>
      </c>
      <c r="UK75" s="603">
        <v>0</v>
      </c>
      <c r="UL75" s="603">
        <v>0</v>
      </c>
      <c r="UM75" s="603">
        <v>0</v>
      </c>
      <c r="UN75" s="603">
        <v>0</v>
      </c>
      <c r="UO75" s="603">
        <v>0</v>
      </c>
      <c r="UP75" s="603">
        <v>0</v>
      </c>
      <c r="UQ75" s="603">
        <v>0</v>
      </c>
      <c r="UR75" s="603">
        <v>0</v>
      </c>
      <c r="US75" s="603">
        <v>0</v>
      </c>
      <c r="UT75" s="603">
        <v>0</v>
      </c>
      <c r="UU75" s="603">
        <v>0</v>
      </c>
      <c r="UV75" s="603">
        <v>0</v>
      </c>
      <c r="UW75" s="603">
        <v>0</v>
      </c>
      <c r="UX75" s="603">
        <v>0</v>
      </c>
      <c r="UY75" s="603">
        <v>0</v>
      </c>
      <c r="UZ75" s="603">
        <v>0</v>
      </c>
      <c r="VA75" s="603">
        <v>0</v>
      </c>
      <c r="VB75" s="603">
        <v>0</v>
      </c>
      <c r="VC75" s="603">
        <v>0</v>
      </c>
      <c r="VD75" s="603">
        <v>0</v>
      </c>
      <c r="VE75" s="603">
        <v>0</v>
      </c>
      <c r="VF75" s="603">
        <v>0</v>
      </c>
      <c r="VG75" s="603">
        <v>0</v>
      </c>
      <c r="VH75" s="603">
        <v>0</v>
      </c>
      <c r="VI75" s="603">
        <v>0</v>
      </c>
      <c r="VJ75" s="603">
        <v>0</v>
      </c>
      <c r="VK75" s="603">
        <v>0</v>
      </c>
      <c r="VL75" s="603">
        <v>0</v>
      </c>
      <c r="VM75" s="603">
        <v>0</v>
      </c>
      <c r="VN75" s="603">
        <v>0</v>
      </c>
      <c r="VO75" s="603">
        <v>0</v>
      </c>
      <c r="VP75" s="603">
        <v>0</v>
      </c>
      <c r="VQ75" s="603">
        <v>0</v>
      </c>
      <c r="VR75" s="603">
        <v>0</v>
      </c>
      <c r="VS75" s="603">
        <v>0</v>
      </c>
      <c r="VT75" s="603">
        <v>0</v>
      </c>
      <c r="VU75" s="603">
        <v>0</v>
      </c>
      <c r="VV75" s="603">
        <v>0</v>
      </c>
      <c r="VW75" s="603">
        <v>0</v>
      </c>
      <c r="VX75" s="603">
        <v>0</v>
      </c>
      <c r="VY75" s="603">
        <v>0</v>
      </c>
      <c r="VZ75" s="603">
        <v>0</v>
      </c>
      <c r="WA75" s="603">
        <v>0</v>
      </c>
      <c r="WB75" s="603">
        <v>0</v>
      </c>
      <c r="WC75" s="603">
        <v>0</v>
      </c>
      <c r="WD75" s="603">
        <v>0</v>
      </c>
      <c r="WE75" s="603">
        <v>0</v>
      </c>
      <c r="WF75" s="603">
        <v>0</v>
      </c>
      <c r="WG75" s="603">
        <v>0</v>
      </c>
      <c r="WH75" s="603">
        <v>0</v>
      </c>
      <c r="WI75" s="603">
        <v>0</v>
      </c>
      <c r="WJ75" s="603">
        <v>0</v>
      </c>
      <c r="WK75" s="603">
        <v>0</v>
      </c>
      <c r="WL75" s="603">
        <v>0</v>
      </c>
      <c r="WM75" s="603">
        <v>0</v>
      </c>
      <c r="WN75" s="603">
        <v>0</v>
      </c>
      <c r="WO75" s="603">
        <v>0</v>
      </c>
      <c r="WP75" s="603">
        <v>0</v>
      </c>
      <c r="WQ75" s="603">
        <v>0</v>
      </c>
      <c r="WR75" s="603">
        <v>0</v>
      </c>
      <c r="WS75" s="603">
        <v>0</v>
      </c>
      <c r="WT75" s="603">
        <v>0</v>
      </c>
      <c r="WU75" s="603">
        <v>0</v>
      </c>
      <c r="WV75" s="603">
        <v>0</v>
      </c>
      <c r="WW75" s="603">
        <v>0</v>
      </c>
      <c r="WX75" s="603">
        <v>0</v>
      </c>
      <c r="WY75" s="603">
        <v>0</v>
      </c>
      <c r="WZ75" s="603">
        <v>0</v>
      </c>
      <c r="XA75" s="603">
        <v>0</v>
      </c>
      <c r="XB75" s="603">
        <v>0</v>
      </c>
      <c r="XC75" s="603">
        <v>0</v>
      </c>
      <c r="XD75" s="603">
        <v>0</v>
      </c>
      <c r="XE75" s="603">
        <v>0</v>
      </c>
      <c r="XF75" s="603">
        <v>0</v>
      </c>
      <c r="XG75" s="603">
        <v>0</v>
      </c>
      <c r="XH75" s="603">
        <v>0</v>
      </c>
      <c r="XI75" s="603">
        <v>0</v>
      </c>
      <c r="XJ75" s="603">
        <v>0</v>
      </c>
      <c r="XK75" s="603">
        <v>0</v>
      </c>
      <c r="XL75" s="603">
        <v>0</v>
      </c>
      <c r="XM75" s="603">
        <v>0</v>
      </c>
      <c r="XN75" s="603">
        <v>0</v>
      </c>
      <c r="XO75" s="603">
        <v>0</v>
      </c>
      <c r="XP75" s="603">
        <v>0</v>
      </c>
      <c r="XQ75" s="603">
        <v>0</v>
      </c>
      <c r="XR75" s="603">
        <v>0</v>
      </c>
      <c r="XS75" s="603">
        <v>0</v>
      </c>
      <c r="XT75" s="603">
        <v>0</v>
      </c>
      <c r="XU75" s="603">
        <v>0</v>
      </c>
      <c r="XV75" s="603">
        <v>0</v>
      </c>
      <c r="XW75" s="603">
        <v>0</v>
      </c>
      <c r="XX75" s="603">
        <v>0</v>
      </c>
      <c r="XY75" s="603">
        <v>0</v>
      </c>
      <c r="XZ75" s="603">
        <v>0</v>
      </c>
      <c r="YA75" s="603">
        <v>0</v>
      </c>
      <c r="YB75" s="603">
        <v>0</v>
      </c>
      <c r="YC75" s="603">
        <v>0</v>
      </c>
      <c r="YD75" s="603">
        <v>0</v>
      </c>
      <c r="YE75" s="603">
        <v>0</v>
      </c>
      <c r="YF75" s="603">
        <v>0</v>
      </c>
      <c r="YG75" s="603">
        <v>0</v>
      </c>
      <c r="YH75" s="603">
        <v>0</v>
      </c>
      <c r="YI75" s="603">
        <v>0</v>
      </c>
      <c r="YJ75" s="603">
        <v>0</v>
      </c>
      <c r="YK75" s="603">
        <v>0</v>
      </c>
      <c r="YL75" s="603">
        <v>0</v>
      </c>
      <c r="YM75" s="603">
        <v>0</v>
      </c>
      <c r="YN75" s="603">
        <v>0</v>
      </c>
      <c r="YO75" s="603">
        <v>0</v>
      </c>
      <c r="YP75" s="603">
        <v>0</v>
      </c>
      <c r="YQ75" s="603">
        <v>0</v>
      </c>
      <c r="YR75" s="603">
        <v>0</v>
      </c>
      <c r="YS75" s="603">
        <v>0</v>
      </c>
      <c r="YT75" s="603">
        <v>0</v>
      </c>
      <c r="YU75" s="603">
        <v>0</v>
      </c>
      <c r="YV75" s="603">
        <v>0</v>
      </c>
      <c r="YW75" s="603">
        <v>0</v>
      </c>
      <c r="YX75" s="603">
        <v>0</v>
      </c>
      <c r="YY75" s="603">
        <v>0</v>
      </c>
      <c r="YZ75" s="603">
        <v>0</v>
      </c>
      <c r="ZA75" s="603">
        <v>0</v>
      </c>
      <c r="ZB75" s="603">
        <v>0</v>
      </c>
      <c r="ZC75" s="603">
        <v>0</v>
      </c>
      <c r="ZD75" s="603">
        <v>0</v>
      </c>
      <c r="ZE75" s="603">
        <v>0</v>
      </c>
      <c r="ZF75" s="603">
        <v>0</v>
      </c>
      <c r="ZG75" s="603">
        <v>0</v>
      </c>
      <c r="ZH75" s="603">
        <v>0</v>
      </c>
      <c r="ZI75" s="603">
        <v>0</v>
      </c>
      <c r="ZJ75" s="603">
        <v>0</v>
      </c>
      <c r="ZK75" s="603">
        <v>0</v>
      </c>
      <c r="ZL75" s="603">
        <v>0</v>
      </c>
      <c r="ZM75" s="603">
        <v>0</v>
      </c>
      <c r="ZN75" s="603">
        <v>0</v>
      </c>
      <c r="ZO75" s="603">
        <v>0</v>
      </c>
      <c r="ZP75" s="603">
        <v>0</v>
      </c>
      <c r="ZQ75" s="603">
        <v>0</v>
      </c>
      <c r="ZR75" s="603">
        <v>0</v>
      </c>
      <c r="ZS75" s="603">
        <v>0</v>
      </c>
      <c r="ZT75" s="603">
        <v>0</v>
      </c>
      <c r="ZU75" s="603">
        <v>0</v>
      </c>
      <c r="ZV75" s="603">
        <v>0</v>
      </c>
      <c r="ZW75" s="603">
        <v>0</v>
      </c>
      <c r="ZX75" s="603">
        <v>0</v>
      </c>
      <c r="ZY75" s="603">
        <v>0</v>
      </c>
      <c r="ZZ75" s="603">
        <v>0</v>
      </c>
      <c r="AAA75" s="603">
        <v>0</v>
      </c>
      <c r="AAB75" s="603">
        <v>0</v>
      </c>
      <c r="AAC75" s="603">
        <v>0</v>
      </c>
      <c r="AAD75" s="603">
        <v>0</v>
      </c>
      <c r="AAE75" s="603">
        <v>0</v>
      </c>
      <c r="AAF75" s="603">
        <v>0</v>
      </c>
      <c r="AAG75" s="603">
        <v>0</v>
      </c>
      <c r="AAH75" s="603">
        <v>0</v>
      </c>
      <c r="AAI75" s="603">
        <v>0</v>
      </c>
      <c r="AAJ75" s="603">
        <v>0</v>
      </c>
      <c r="AAK75" s="603">
        <v>0</v>
      </c>
      <c r="AAL75" s="603">
        <v>0</v>
      </c>
      <c r="AAM75" s="603">
        <v>0</v>
      </c>
      <c r="AAN75" s="603">
        <v>0</v>
      </c>
      <c r="AAO75" s="603">
        <v>0</v>
      </c>
      <c r="AAP75" s="603">
        <v>0</v>
      </c>
      <c r="AAQ75" s="603">
        <v>0</v>
      </c>
      <c r="AAR75" s="603">
        <v>0</v>
      </c>
      <c r="AAS75" s="603">
        <v>0</v>
      </c>
      <c r="AAT75" s="603">
        <v>0</v>
      </c>
      <c r="AAU75" s="603">
        <v>0</v>
      </c>
      <c r="AAV75" s="603">
        <v>0</v>
      </c>
      <c r="AAW75" s="603">
        <v>0</v>
      </c>
      <c r="AAX75" s="603">
        <v>0</v>
      </c>
      <c r="AAY75" s="603">
        <v>0</v>
      </c>
      <c r="AAZ75" s="603">
        <v>0</v>
      </c>
      <c r="ABA75" s="603">
        <v>0</v>
      </c>
      <c r="ABB75" s="603">
        <v>0</v>
      </c>
      <c r="ABC75" s="603">
        <v>0</v>
      </c>
      <c r="ABD75" s="603">
        <v>0</v>
      </c>
      <c r="ABE75" s="603">
        <v>0</v>
      </c>
      <c r="ABF75" s="603">
        <v>0</v>
      </c>
      <c r="ABG75" s="603">
        <v>0</v>
      </c>
      <c r="ABH75" s="603">
        <v>0</v>
      </c>
      <c r="ABI75" s="603">
        <v>0</v>
      </c>
      <c r="ABJ75" s="603">
        <v>0</v>
      </c>
      <c r="ABK75" s="603">
        <v>0</v>
      </c>
      <c r="ABL75" s="603">
        <v>0</v>
      </c>
      <c r="ABM75" s="603">
        <v>0</v>
      </c>
      <c r="ABN75" s="603">
        <v>0</v>
      </c>
      <c r="ABO75" s="603">
        <v>0</v>
      </c>
      <c r="ABP75" s="603">
        <v>0</v>
      </c>
      <c r="ABQ75" s="603">
        <v>0</v>
      </c>
      <c r="ABR75" s="603">
        <v>0</v>
      </c>
      <c r="ABS75" s="603">
        <v>0</v>
      </c>
      <c r="ABT75" s="603">
        <v>0</v>
      </c>
      <c r="ABU75" s="603">
        <v>0</v>
      </c>
      <c r="ABV75" s="603">
        <v>0</v>
      </c>
      <c r="ABW75" s="603">
        <v>0</v>
      </c>
      <c r="ABX75" s="603">
        <v>0</v>
      </c>
      <c r="ABY75" s="603">
        <v>0</v>
      </c>
      <c r="ABZ75" s="603">
        <v>0</v>
      </c>
      <c r="ACA75" s="603">
        <v>0</v>
      </c>
      <c r="ACB75" s="603">
        <v>0</v>
      </c>
      <c r="ACC75" s="603">
        <v>0</v>
      </c>
      <c r="ACD75" s="603">
        <v>0</v>
      </c>
      <c r="ACE75" s="603">
        <v>0</v>
      </c>
      <c r="ACF75" s="603">
        <v>0</v>
      </c>
      <c r="ACG75" s="603">
        <v>0</v>
      </c>
      <c r="ACH75" s="603">
        <v>0</v>
      </c>
      <c r="ACI75" s="603">
        <v>0</v>
      </c>
      <c r="ACJ75" s="603">
        <v>0</v>
      </c>
      <c r="ACK75" s="603">
        <v>0</v>
      </c>
      <c r="ACL75" s="603">
        <v>0</v>
      </c>
      <c r="ACM75" s="603">
        <v>0</v>
      </c>
      <c r="ACN75" s="603">
        <v>0</v>
      </c>
      <c r="ACO75" s="603">
        <v>0</v>
      </c>
      <c r="ACP75" s="603">
        <v>0</v>
      </c>
      <c r="ACQ75" s="603">
        <v>0</v>
      </c>
      <c r="ACR75" s="603">
        <v>0</v>
      </c>
      <c r="ACS75" s="603">
        <v>0</v>
      </c>
      <c r="ACT75" s="603">
        <v>0</v>
      </c>
      <c r="ACU75" s="603">
        <v>0</v>
      </c>
      <c r="ACV75" s="603">
        <v>0</v>
      </c>
      <c r="ACW75" s="603">
        <v>0</v>
      </c>
      <c r="ACX75" s="603">
        <v>0</v>
      </c>
      <c r="ACY75" s="603">
        <v>0</v>
      </c>
      <c r="ACZ75" s="603">
        <v>0</v>
      </c>
      <c r="ADA75" s="603">
        <v>0</v>
      </c>
      <c r="ADB75" s="603">
        <v>0</v>
      </c>
      <c r="ADC75" s="603">
        <v>0</v>
      </c>
      <c r="ADD75" s="603">
        <v>0</v>
      </c>
      <c r="ADE75" s="603">
        <v>0</v>
      </c>
      <c r="ADF75" s="603">
        <v>0</v>
      </c>
      <c r="ADG75" s="603">
        <v>0</v>
      </c>
      <c r="ADH75" s="603">
        <v>0</v>
      </c>
      <c r="ADI75" s="603">
        <v>0</v>
      </c>
      <c r="ADJ75" s="603">
        <v>0</v>
      </c>
      <c r="ADK75" s="603">
        <v>0</v>
      </c>
      <c r="ADL75" s="603">
        <v>0</v>
      </c>
      <c r="ADM75" s="603">
        <v>0</v>
      </c>
      <c r="ADN75" s="603">
        <v>0</v>
      </c>
      <c r="ADO75" s="603">
        <v>0</v>
      </c>
      <c r="ADP75" s="603">
        <v>0</v>
      </c>
      <c r="ADQ75" s="603">
        <v>0</v>
      </c>
      <c r="ADR75" s="603">
        <v>0</v>
      </c>
      <c r="ADS75" s="603">
        <v>0</v>
      </c>
      <c r="ADT75" s="603">
        <v>0</v>
      </c>
      <c r="ADU75" s="603">
        <v>0</v>
      </c>
      <c r="ADV75" s="603">
        <v>0</v>
      </c>
      <c r="ADW75" s="603">
        <v>0</v>
      </c>
      <c r="ADX75" s="603">
        <v>0</v>
      </c>
      <c r="ADY75" s="603">
        <v>0</v>
      </c>
      <c r="ADZ75" s="603">
        <v>0</v>
      </c>
      <c r="AEA75" s="603">
        <v>0</v>
      </c>
      <c r="AEB75" s="603">
        <v>0</v>
      </c>
      <c r="AEC75" s="603">
        <v>0</v>
      </c>
      <c r="AED75" s="603">
        <v>0</v>
      </c>
      <c r="AEE75" s="603">
        <v>0</v>
      </c>
      <c r="AEF75" s="603">
        <v>0</v>
      </c>
      <c r="AEG75" s="603">
        <v>0</v>
      </c>
      <c r="AEH75" s="603">
        <v>0</v>
      </c>
      <c r="AEI75" s="603">
        <v>0</v>
      </c>
      <c r="AEJ75" s="603">
        <v>0</v>
      </c>
      <c r="AEK75" s="603">
        <v>0</v>
      </c>
      <c r="AEL75" s="603">
        <v>0</v>
      </c>
      <c r="AEM75" s="603">
        <v>0</v>
      </c>
      <c r="AEN75" s="603">
        <v>0</v>
      </c>
      <c r="AEO75" s="603">
        <v>0</v>
      </c>
      <c r="AEP75" s="603">
        <v>0</v>
      </c>
      <c r="AEQ75" s="603">
        <v>0</v>
      </c>
      <c r="AER75" s="603">
        <v>0</v>
      </c>
      <c r="AES75" s="603">
        <v>0</v>
      </c>
      <c r="AET75" s="603">
        <v>0</v>
      </c>
      <c r="AEU75" s="603">
        <v>0</v>
      </c>
      <c r="AEV75" s="603">
        <v>0</v>
      </c>
      <c r="AEW75" s="603">
        <v>0</v>
      </c>
      <c r="AEX75" s="603">
        <v>0</v>
      </c>
      <c r="AEY75" s="603">
        <v>0</v>
      </c>
      <c r="AEZ75" s="603">
        <v>0</v>
      </c>
      <c r="AFA75" s="603">
        <v>0</v>
      </c>
      <c r="AFB75" s="603">
        <v>0</v>
      </c>
      <c r="AFC75" s="603">
        <v>0</v>
      </c>
      <c r="AFD75" s="603">
        <v>0</v>
      </c>
      <c r="AFE75" s="603">
        <v>0</v>
      </c>
      <c r="AFF75" s="603">
        <v>0</v>
      </c>
      <c r="AFG75" s="603">
        <v>0</v>
      </c>
      <c r="AFH75" s="603">
        <v>0</v>
      </c>
      <c r="AFI75" s="603">
        <v>0</v>
      </c>
      <c r="AFJ75" s="603">
        <v>0</v>
      </c>
      <c r="AFK75" s="603">
        <v>0</v>
      </c>
      <c r="AFL75" s="603">
        <v>0</v>
      </c>
      <c r="AFM75" s="603">
        <v>0</v>
      </c>
      <c r="AFN75" s="603">
        <v>0</v>
      </c>
      <c r="AFO75" s="603">
        <v>0</v>
      </c>
      <c r="AFP75" s="603">
        <v>0</v>
      </c>
      <c r="AFQ75" s="603">
        <v>0</v>
      </c>
      <c r="AFR75" s="603">
        <v>0</v>
      </c>
      <c r="AFS75" s="603">
        <v>0</v>
      </c>
      <c r="AFT75" s="603">
        <v>0</v>
      </c>
      <c r="AFU75" s="603">
        <v>0</v>
      </c>
      <c r="AFV75" s="603">
        <v>0</v>
      </c>
      <c r="AFW75" s="603">
        <v>0</v>
      </c>
      <c r="AFX75" s="603">
        <v>0</v>
      </c>
      <c r="AFY75" s="603">
        <v>0</v>
      </c>
      <c r="AFZ75" s="603">
        <v>0</v>
      </c>
      <c r="AGA75" s="603">
        <v>0</v>
      </c>
      <c r="AGB75" s="603">
        <v>0</v>
      </c>
      <c r="AGC75" s="603">
        <v>0</v>
      </c>
      <c r="AGD75" s="603">
        <v>0</v>
      </c>
      <c r="AGE75" s="603">
        <v>0</v>
      </c>
      <c r="AGF75" s="603">
        <v>0</v>
      </c>
      <c r="AGG75" s="603">
        <v>0</v>
      </c>
      <c r="AGH75" s="603">
        <v>0</v>
      </c>
      <c r="AGI75" s="603">
        <v>0</v>
      </c>
      <c r="AGJ75" s="603">
        <v>0</v>
      </c>
      <c r="AGK75" s="603">
        <v>0</v>
      </c>
      <c r="AGL75" s="603">
        <v>0</v>
      </c>
      <c r="AGM75" s="603">
        <v>0</v>
      </c>
      <c r="AGN75" s="603">
        <v>0</v>
      </c>
      <c r="AGO75" s="603">
        <v>0</v>
      </c>
      <c r="AGP75" s="603">
        <v>0</v>
      </c>
      <c r="AGQ75" s="603">
        <v>0</v>
      </c>
      <c r="AGR75" s="603">
        <v>0</v>
      </c>
      <c r="AGS75" s="603">
        <v>0</v>
      </c>
      <c r="AGT75" s="603">
        <v>0</v>
      </c>
      <c r="AGU75" s="603">
        <v>0</v>
      </c>
      <c r="AGV75" s="603">
        <v>0</v>
      </c>
      <c r="AGW75" s="603">
        <v>0</v>
      </c>
      <c r="AGX75" s="603">
        <v>0</v>
      </c>
      <c r="AGY75" s="603">
        <v>0</v>
      </c>
      <c r="AGZ75" s="603">
        <v>0</v>
      </c>
      <c r="AHA75" s="603">
        <v>0</v>
      </c>
      <c r="AHB75" s="603">
        <v>0</v>
      </c>
      <c r="AHC75" s="603">
        <v>0</v>
      </c>
      <c r="AHD75" s="603">
        <v>0</v>
      </c>
      <c r="AHE75" s="603">
        <v>0</v>
      </c>
      <c r="AHF75" s="603">
        <v>0</v>
      </c>
      <c r="AHG75" s="603">
        <v>0</v>
      </c>
      <c r="AHH75" s="603">
        <v>0</v>
      </c>
      <c r="AHI75" s="603">
        <v>0</v>
      </c>
      <c r="AHJ75" s="603">
        <v>0</v>
      </c>
      <c r="AHK75" s="603">
        <v>0</v>
      </c>
      <c r="AHL75" s="603">
        <v>0</v>
      </c>
      <c r="AHM75" s="603">
        <v>0</v>
      </c>
      <c r="AHN75" s="603">
        <v>0</v>
      </c>
      <c r="AHO75" s="603">
        <v>0</v>
      </c>
      <c r="AHP75" s="603">
        <v>0</v>
      </c>
      <c r="AHQ75" s="603">
        <v>0</v>
      </c>
      <c r="AHR75" s="603">
        <v>0</v>
      </c>
      <c r="AHS75" s="603">
        <v>0</v>
      </c>
      <c r="AHT75" s="603">
        <v>0</v>
      </c>
      <c r="AHU75" s="603">
        <v>0</v>
      </c>
      <c r="AHV75" s="603">
        <v>0</v>
      </c>
      <c r="AHW75" s="603">
        <f t="shared" si="97"/>
        <v>106500</v>
      </c>
      <c r="AHY75" s="648" t="s">
        <v>6248</v>
      </c>
      <c r="AHZ75" s="648" t="s">
        <v>6053</v>
      </c>
      <c r="AIA75" s="648" t="s">
        <v>6054</v>
      </c>
    </row>
    <row r="76" spans="1:911" ht="24.6" x14ac:dyDescent="0.7">
      <c r="A76" s="260" t="str">
        <f t="shared" si="96"/>
        <v>ภาระ</v>
      </c>
      <c r="B76" s="260" t="s">
        <v>6413</v>
      </c>
      <c r="C76" s="260" t="s">
        <v>6054</v>
      </c>
      <c r="D76" s="603">
        <v>0</v>
      </c>
      <c r="E76" s="603">
        <v>0</v>
      </c>
      <c r="F76" s="603">
        <v>0</v>
      </c>
      <c r="G76" s="603">
        <v>0</v>
      </c>
      <c r="H76" s="603">
        <v>0</v>
      </c>
      <c r="I76" s="603">
        <v>0</v>
      </c>
      <c r="J76" s="603">
        <v>0</v>
      </c>
      <c r="K76" s="603">
        <v>0</v>
      </c>
      <c r="L76" s="603">
        <v>0</v>
      </c>
      <c r="M76" s="603">
        <v>0</v>
      </c>
      <c r="N76" s="603">
        <v>0</v>
      </c>
      <c r="O76" s="603">
        <v>0</v>
      </c>
      <c r="P76" s="603">
        <v>0</v>
      </c>
      <c r="Q76" s="603">
        <v>0</v>
      </c>
      <c r="R76" s="603">
        <v>0</v>
      </c>
      <c r="S76" s="603">
        <v>0</v>
      </c>
      <c r="T76" s="603">
        <v>0</v>
      </c>
      <c r="U76" s="603">
        <v>0</v>
      </c>
      <c r="V76" s="603">
        <v>0</v>
      </c>
      <c r="W76" s="603">
        <v>0</v>
      </c>
      <c r="X76" s="603">
        <v>0</v>
      </c>
      <c r="Y76" s="603">
        <v>0</v>
      </c>
      <c r="Z76" s="603">
        <v>0</v>
      </c>
      <c r="AA76" s="603">
        <v>0</v>
      </c>
      <c r="AB76" s="603">
        <v>0</v>
      </c>
      <c r="AC76" s="603">
        <v>0</v>
      </c>
      <c r="AD76" s="603">
        <v>0</v>
      </c>
      <c r="AE76" s="603">
        <v>0</v>
      </c>
      <c r="AF76" s="603">
        <v>0</v>
      </c>
      <c r="AG76" s="603">
        <v>0</v>
      </c>
      <c r="AH76" s="603">
        <v>0</v>
      </c>
      <c r="AI76" s="603">
        <v>0</v>
      </c>
      <c r="AJ76" s="603">
        <v>0</v>
      </c>
      <c r="AK76" s="603">
        <v>0</v>
      </c>
      <c r="AL76" s="603">
        <v>0</v>
      </c>
      <c r="AM76" s="603">
        <v>0</v>
      </c>
      <c r="AN76" s="603">
        <v>0</v>
      </c>
      <c r="AO76" s="603">
        <v>0</v>
      </c>
      <c r="AP76" s="603">
        <v>0</v>
      </c>
      <c r="AQ76" s="603">
        <v>0</v>
      </c>
      <c r="AR76" s="603">
        <v>0</v>
      </c>
      <c r="AS76" s="603">
        <v>0</v>
      </c>
      <c r="AT76" s="603">
        <v>0</v>
      </c>
      <c r="AU76" s="603">
        <v>0</v>
      </c>
      <c r="AV76" s="603">
        <v>0</v>
      </c>
      <c r="AW76" s="603">
        <v>0</v>
      </c>
      <c r="AX76" s="603">
        <v>0</v>
      </c>
      <c r="AY76" s="603">
        <v>0</v>
      </c>
      <c r="AZ76" s="603">
        <v>0</v>
      </c>
      <c r="BA76" s="603">
        <v>0</v>
      </c>
      <c r="BB76" s="603">
        <v>0</v>
      </c>
      <c r="BC76" s="603">
        <v>0</v>
      </c>
      <c r="BD76" s="603">
        <v>0</v>
      </c>
      <c r="BE76" s="603">
        <v>0</v>
      </c>
      <c r="BF76" s="603">
        <v>0</v>
      </c>
      <c r="BG76" s="603">
        <v>0</v>
      </c>
      <c r="BH76" s="603">
        <v>0</v>
      </c>
      <c r="BI76" s="603">
        <v>0</v>
      </c>
      <c r="BJ76" s="603">
        <v>0</v>
      </c>
      <c r="BK76" s="603">
        <v>0</v>
      </c>
      <c r="BL76" s="603">
        <v>0</v>
      </c>
      <c r="BM76" s="603">
        <v>0</v>
      </c>
      <c r="BN76" s="603">
        <v>0</v>
      </c>
      <c r="BO76" s="603">
        <v>0</v>
      </c>
      <c r="BP76" s="603">
        <v>0</v>
      </c>
      <c r="BQ76" s="603">
        <v>0</v>
      </c>
      <c r="BR76" s="603">
        <v>0</v>
      </c>
      <c r="BS76" s="603">
        <v>0</v>
      </c>
      <c r="BT76" s="603">
        <v>0</v>
      </c>
      <c r="BU76" s="603">
        <v>0</v>
      </c>
      <c r="BV76" s="603">
        <v>0</v>
      </c>
      <c r="BW76" s="603">
        <v>0</v>
      </c>
      <c r="BX76" s="603">
        <v>0</v>
      </c>
      <c r="BY76" s="603">
        <v>0</v>
      </c>
      <c r="BZ76" s="603">
        <v>0</v>
      </c>
      <c r="CA76" s="603">
        <v>0</v>
      </c>
      <c r="CB76" s="603">
        <v>0</v>
      </c>
      <c r="CC76" s="603">
        <v>0</v>
      </c>
      <c r="CD76" s="603">
        <v>0</v>
      </c>
      <c r="CE76" s="603">
        <v>0</v>
      </c>
      <c r="CF76" s="603">
        <v>0</v>
      </c>
      <c r="CG76" s="603">
        <v>0</v>
      </c>
      <c r="CH76" s="603">
        <v>0</v>
      </c>
      <c r="CI76" s="603">
        <v>0</v>
      </c>
      <c r="CJ76" s="603">
        <v>0</v>
      </c>
      <c r="CK76" s="603">
        <v>0</v>
      </c>
      <c r="CL76" s="603">
        <v>0</v>
      </c>
      <c r="CM76" s="603">
        <v>0</v>
      </c>
      <c r="CN76" s="603">
        <v>0</v>
      </c>
      <c r="CO76" s="603">
        <v>0</v>
      </c>
      <c r="CP76" s="603">
        <v>0</v>
      </c>
      <c r="CQ76" s="603">
        <v>0</v>
      </c>
      <c r="CR76" s="603">
        <v>0</v>
      </c>
      <c r="CS76" s="603">
        <v>0</v>
      </c>
      <c r="CT76" s="603">
        <v>0</v>
      </c>
      <c r="CU76" s="603">
        <v>0</v>
      </c>
      <c r="CV76" s="603">
        <v>0</v>
      </c>
      <c r="CW76" s="603">
        <v>0</v>
      </c>
      <c r="CX76" s="603">
        <v>0</v>
      </c>
      <c r="CY76" s="603">
        <v>0</v>
      </c>
      <c r="CZ76" s="603">
        <v>0</v>
      </c>
      <c r="DA76" s="603">
        <v>0</v>
      </c>
      <c r="DB76" s="603">
        <v>0</v>
      </c>
      <c r="DC76" s="603">
        <v>0</v>
      </c>
      <c r="DD76" s="603">
        <v>0</v>
      </c>
      <c r="DE76" s="603">
        <v>0</v>
      </c>
      <c r="DF76" s="603">
        <v>0</v>
      </c>
      <c r="DG76" s="603">
        <v>0</v>
      </c>
      <c r="DH76" s="603">
        <v>0</v>
      </c>
      <c r="DI76" s="603">
        <v>0</v>
      </c>
      <c r="DJ76" s="603">
        <v>0</v>
      </c>
      <c r="DK76" s="603">
        <v>0</v>
      </c>
      <c r="DL76" s="603">
        <v>0</v>
      </c>
      <c r="DM76" s="603">
        <v>0</v>
      </c>
      <c r="DN76" s="603">
        <v>0</v>
      </c>
      <c r="DO76" s="603">
        <v>0</v>
      </c>
      <c r="DP76" s="603">
        <v>0</v>
      </c>
      <c r="DQ76" s="603">
        <v>0</v>
      </c>
      <c r="DR76" s="603">
        <v>0</v>
      </c>
      <c r="DS76" s="603">
        <v>0</v>
      </c>
      <c r="DT76" s="603">
        <v>0</v>
      </c>
      <c r="DU76" s="603">
        <v>0</v>
      </c>
      <c r="DV76" s="603">
        <v>0</v>
      </c>
      <c r="DW76" s="603">
        <v>0</v>
      </c>
      <c r="DX76" s="603">
        <v>0</v>
      </c>
      <c r="DY76" s="603">
        <v>0</v>
      </c>
      <c r="DZ76" s="603">
        <v>0</v>
      </c>
      <c r="EA76" s="603">
        <v>0</v>
      </c>
      <c r="EB76" s="603">
        <v>0</v>
      </c>
      <c r="EC76" s="603">
        <v>0</v>
      </c>
      <c r="ED76" s="603">
        <v>0</v>
      </c>
      <c r="EE76" s="603">
        <v>0</v>
      </c>
      <c r="EF76" s="603">
        <v>0</v>
      </c>
      <c r="EG76" s="603">
        <v>0</v>
      </c>
      <c r="EH76" s="603">
        <v>0</v>
      </c>
      <c r="EI76" s="603">
        <v>0</v>
      </c>
      <c r="EJ76" s="603">
        <v>0</v>
      </c>
      <c r="EK76" s="603">
        <v>0</v>
      </c>
      <c r="EL76" s="603">
        <v>0</v>
      </c>
      <c r="EM76" s="603">
        <v>0</v>
      </c>
      <c r="EN76" s="603">
        <v>0</v>
      </c>
      <c r="EO76" s="603">
        <v>0</v>
      </c>
      <c r="EP76" s="603">
        <v>0</v>
      </c>
      <c r="EQ76" s="603">
        <v>0</v>
      </c>
      <c r="ER76" s="603">
        <v>0</v>
      </c>
      <c r="ES76" s="603">
        <v>0</v>
      </c>
      <c r="ET76" s="603">
        <v>0</v>
      </c>
      <c r="EU76" s="603">
        <v>0</v>
      </c>
      <c r="EV76" s="603">
        <v>0</v>
      </c>
      <c r="EW76" s="603">
        <v>0</v>
      </c>
      <c r="EX76" s="603">
        <v>0</v>
      </c>
      <c r="EY76" s="603">
        <v>0</v>
      </c>
      <c r="EZ76" s="603">
        <v>0</v>
      </c>
      <c r="FA76" s="603">
        <v>0</v>
      </c>
      <c r="FB76" s="603">
        <v>0</v>
      </c>
      <c r="FC76" s="603">
        <v>0</v>
      </c>
      <c r="FD76" s="603">
        <v>0</v>
      </c>
      <c r="FE76" s="603">
        <v>0</v>
      </c>
      <c r="FF76" s="603">
        <v>0</v>
      </c>
      <c r="FG76" s="603">
        <v>0</v>
      </c>
      <c r="FH76" s="603">
        <v>0</v>
      </c>
      <c r="FI76" s="603">
        <v>0</v>
      </c>
      <c r="FJ76" s="603">
        <v>6300</v>
      </c>
      <c r="FK76" s="603">
        <v>0</v>
      </c>
      <c r="FL76" s="603">
        <v>0</v>
      </c>
      <c r="FM76" s="603">
        <v>0</v>
      </c>
      <c r="FN76" s="603">
        <v>0</v>
      </c>
      <c r="FO76" s="603">
        <v>0</v>
      </c>
      <c r="FP76" s="603">
        <v>0</v>
      </c>
      <c r="FQ76" s="603">
        <v>0</v>
      </c>
      <c r="FR76" s="603">
        <v>0</v>
      </c>
      <c r="FS76" s="603">
        <v>0</v>
      </c>
      <c r="FT76" s="603">
        <v>0</v>
      </c>
      <c r="FU76" s="603">
        <v>0</v>
      </c>
      <c r="FV76" s="603">
        <v>0</v>
      </c>
      <c r="FW76" s="603">
        <v>0</v>
      </c>
      <c r="FX76" s="603">
        <v>0</v>
      </c>
      <c r="FY76" s="603">
        <v>0</v>
      </c>
      <c r="FZ76" s="603">
        <v>0</v>
      </c>
      <c r="GA76" s="603">
        <v>0</v>
      </c>
      <c r="GB76" s="603">
        <v>0</v>
      </c>
      <c r="GC76" s="603">
        <v>0</v>
      </c>
      <c r="GD76" s="603">
        <v>0</v>
      </c>
      <c r="GE76" s="603">
        <v>0</v>
      </c>
      <c r="GF76" s="603">
        <v>0</v>
      </c>
      <c r="GG76" s="603">
        <v>0</v>
      </c>
      <c r="GH76" s="603">
        <v>0</v>
      </c>
      <c r="GI76" s="603">
        <v>0</v>
      </c>
      <c r="GJ76" s="603">
        <v>0</v>
      </c>
      <c r="GK76" s="603">
        <v>0</v>
      </c>
      <c r="GL76" s="603">
        <v>0</v>
      </c>
      <c r="GM76" s="603">
        <v>0</v>
      </c>
      <c r="GN76" s="603">
        <v>0</v>
      </c>
      <c r="GO76" s="603">
        <v>0</v>
      </c>
      <c r="GP76" s="603">
        <v>0</v>
      </c>
      <c r="GQ76" s="603">
        <v>0</v>
      </c>
      <c r="GR76" s="603">
        <v>0</v>
      </c>
      <c r="GS76" s="603">
        <v>0</v>
      </c>
      <c r="GT76" s="603">
        <v>0</v>
      </c>
      <c r="GU76" s="603">
        <v>0</v>
      </c>
      <c r="GV76" s="603">
        <v>0</v>
      </c>
      <c r="GW76" s="603">
        <v>0</v>
      </c>
      <c r="GX76" s="603">
        <v>0</v>
      </c>
      <c r="GY76" s="603">
        <v>0</v>
      </c>
      <c r="GZ76" s="603">
        <v>0</v>
      </c>
      <c r="HA76" s="603">
        <v>0</v>
      </c>
      <c r="HB76" s="603">
        <v>0</v>
      </c>
      <c r="HC76" s="603">
        <v>0</v>
      </c>
      <c r="HD76" s="603">
        <v>0</v>
      </c>
      <c r="HE76" s="603">
        <v>0</v>
      </c>
      <c r="HF76" s="603">
        <v>0</v>
      </c>
      <c r="HG76" s="603">
        <v>0</v>
      </c>
      <c r="HH76" s="603">
        <v>0</v>
      </c>
      <c r="HI76" s="603">
        <v>0</v>
      </c>
      <c r="HJ76" s="603">
        <v>0</v>
      </c>
      <c r="HK76" s="603">
        <v>0</v>
      </c>
      <c r="HL76" s="603">
        <v>0</v>
      </c>
      <c r="HM76" s="603">
        <v>0</v>
      </c>
      <c r="HN76" s="603">
        <v>0</v>
      </c>
      <c r="HO76" s="603">
        <v>0</v>
      </c>
      <c r="HP76" s="603">
        <v>0</v>
      </c>
      <c r="HQ76" s="603">
        <v>0</v>
      </c>
      <c r="HR76" s="603">
        <v>0</v>
      </c>
      <c r="HS76" s="603">
        <v>0</v>
      </c>
      <c r="HT76" s="603">
        <v>0</v>
      </c>
      <c r="HU76" s="603">
        <v>0</v>
      </c>
      <c r="HV76" s="603">
        <v>0</v>
      </c>
      <c r="HW76" s="603">
        <v>0</v>
      </c>
      <c r="HX76" s="603">
        <v>0</v>
      </c>
      <c r="HY76" s="603">
        <v>0</v>
      </c>
      <c r="HZ76" s="603">
        <v>0</v>
      </c>
      <c r="IA76" s="603">
        <v>0</v>
      </c>
      <c r="IB76" s="603">
        <v>0</v>
      </c>
      <c r="IC76" s="603">
        <v>0</v>
      </c>
      <c r="ID76" s="603">
        <v>0</v>
      </c>
      <c r="IE76" s="603">
        <v>0</v>
      </c>
      <c r="IF76" s="603">
        <v>0</v>
      </c>
      <c r="IG76" s="603">
        <v>0</v>
      </c>
      <c r="IH76" s="603">
        <v>0</v>
      </c>
      <c r="II76" s="603">
        <v>0</v>
      </c>
      <c r="IJ76" s="603">
        <v>0</v>
      </c>
      <c r="IK76" s="603">
        <v>0</v>
      </c>
      <c r="IL76" s="603">
        <v>0</v>
      </c>
      <c r="IM76" s="603">
        <v>0</v>
      </c>
      <c r="IN76" s="603">
        <v>0</v>
      </c>
      <c r="IO76" s="603">
        <v>0</v>
      </c>
      <c r="IP76" s="603">
        <v>0</v>
      </c>
      <c r="IQ76" s="603">
        <v>0</v>
      </c>
      <c r="IR76" s="603">
        <v>0</v>
      </c>
      <c r="IS76" s="603">
        <v>0</v>
      </c>
      <c r="IT76" s="603">
        <v>0</v>
      </c>
      <c r="IU76" s="603">
        <v>0</v>
      </c>
      <c r="IV76" s="603">
        <v>0</v>
      </c>
      <c r="IW76" s="603">
        <v>0</v>
      </c>
      <c r="IX76" s="603">
        <v>0</v>
      </c>
      <c r="IY76" s="603">
        <v>0</v>
      </c>
      <c r="IZ76" s="603">
        <v>0</v>
      </c>
      <c r="JA76" s="603">
        <v>0</v>
      </c>
      <c r="JB76" s="603">
        <v>0</v>
      </c>
      <c r="JC76" s="603">
        <v>0</v>
      </c>
      <c r="JD76" s="603">
        <v>0</v>
      </c>
      <c r="JE76" s="603">
        <v>0</v>
      </c>
      <c r="JF76" s="603">
        <v>0</v>
      </c>
      <c r="JG76" s="603">
        <v>0</v>
      </c>
      <c r="JH76" s="603">
        <v>0</v>
      </c>
      <c r="JI76" s="603">
        <v>0</v>
      </c>
      <c r="JJ76" s="603">
        <v>0</v>
      </c>
      <c r="JK76" s="603">
        <v>0</v>
      </c>
      <c r="JL76" s="603">
        <v>0</v>
      </c>
      <c r="JM76" s="603">
        <v>0</v>
      </c>
      <c r="JN76" s="603">
        <v>0</v>
      </c>
      <c r="JO76" s="603">
        <v>0</v>
      </c>
      <c r="JP76" s="603">
        <v>0</v>
      </c>
      <c r="JQ76" s="603">
        <v>0</v>
      </c>
      <c r="JR76" s="603">
        <v>0</v>
      </c>
      <c r="JS76" s="603">
        <v>0</v>
      </c>
      <c r="JT76" s="603">
        <v>0</v>
      </c>
      <c r="JU76" s="603">
        <v>0</v>
      </c>
      <c r="JV76" s="603">
        <v>0</v>
      </c>
      <c r="JW76" s="603">
        <v>0</v>
      </c>
      <c r="JX76" s="603">
        <v>0</v>
      </c>
      <c r="JY76" s="603">
        <v>0</v>
      </c>
      <c r="JZ76" s="603">
        <v>0</v>
      </c>
      <c r="KA76" s="603">
        <v>0</v>
      </c>
      <c r="KB76" s="603">
        <v>0</v>
      </c>
      <c r="KC76" s="603">
        <v>0</v>
      </c>
      <c r="KD76" s="603">
        <v>0</v>
      </c>
      <c r="KE76" s="603">
        <v>0</v>
      </c>
      <c r="KF76" s="603">
        <v>0</v>
      </c>
      <c r="KG76" s="603">
        <v>0</v>
      </c>
      <c r="KH76" s="603">
        <v>0</v>
      </c>
      <c r="KI76" s="603">
        <v>0</v>
      </c>
      <c r="KJ76" s="603">
        <v>0</v>
      </c>
      <c r="KK76" s="603">
        <v>0</v>
      </c>
      <c r="KL76" s="603">
        <v>0</v>
      </c>
      <c r="KM76" s="603">
        <v>0</v>
      </c>
      <c r="KN76" s="603">
        <v>0</v>
      </c>
      <c r="KO76" s="603">
        <v>0</v>
      </c>
      <c r="KP76" s="603">
        <v>0</v>
      </c>
      <c r="KQ76" s="603">
        <v>0</v>
      </c>
      <c r="KR76" s="603">
        <v>0</v>
      </c>
      <c r="KS76" s="603">
        <v>0</v>
      </c>
      <c r="KT76" s="603">
        <v>0</v>
      </c>
      <c r="KU76" s="603">
        <v>0</v>
      </c>
      <c r="KV76" s="603">
        <v>0</v>
      </c>
      <c r="KW76" s="603">
        <v>0</v>
      </c>
      <c r="KX76" s="603">
        <v>0</v>
      </c>
      <c r="KY76" s="603">
        <v>0</v>
      </c>
      <c r="KZ76" s="603">
        <v>0</v>
      </c>
      <c r="LA76" s="603">
        <v>0</v>
      </c>
      <c r="LB76" s="603">
        <v>0</v>
      </c>
      <c r="LC76" s="603">
        <v>0</v>
      </c>
      <c r="LD76" s="603">
        <v>0</v>
      </c>
      <c r="LE76" s="603">
        <v>0</v>
      </c>
      <c r="LF76" s="603">
        <v>0</v>
      </c>
      <c r="LG76" s="603">
        <v>0</v>
      </c>
      <c r="LH76" s="603">
        <v>0</v>
      </c>
      <c r="LI76" s="603">
        <v>0</v>
      </c>
      <c r="LJ76" s="603">
        <v>0</v>
      </c>
      <c r="LK76" s="603">
        <v>0</v>
      </c>
      <c r="LL76" s="603">
        <v>0</v>
      </c>
      <c r="LM76" s="603">
        <v>0</v>
      </c>
      <c r="LN76" s="603">
        <v>0</v>
      </c>
      <c r="LO76" s="603">
        <v>0</v>
      </c>
      <c r="LP76" s="603">
        <v>0</v>
      </c>
      <c r="LQ76" s="603">
        <v>0</v>
      </c>
      <c r="LR76" s="603">
        <v>0</v>
      </c>
      <c r="LS76" s="603">
        <v>0</v>
      </c>
      <c r="LT76" s="603">
        <v>0</v>
      </c>
      <c r="LU76" s="603">
        <v>0</v>
      </c>
      <c r="LV76" s="603">
        <v>0</v>
      </c>
      <c r="LW76" s="603">
        <v>0</v>
      </c>
      <c r="LX76" s="603">
        <v>0</v>
      </c>
      <c r="LY76" s="603">
        <v>0</v>
      </c>
      <c r="LZ76" s="603">
        <v>0</v>
      </c>
      <c r="MA76" s="603">
        <v>0</v>
      </c>
      <c r="MB76" s="603">
        <v>0</v>
      </c>
      <c r="MC76" s="603">
        <v>0</v>
      </c>
      <c r="MD76" s="603">
        <v>0</v>
      </c>
      <c r="ME76" s="603">
        <v>0</v>
      </c>
      <c r="MF76" s="603">
        <v>0</v>
      </c>
      <c r="MG76" s="603">
        <v>0</v>
      </c>
      <c r="MH76" s="603">
        <v>0</v>
      </c>
      <c r="MI76" s="603">
        <v>0</v>
      </c>
      <c r="MJ76" s="603">
        <v>0</v>
      </c>
      <c r="MK76" s="603">
        <v>0</v>
      </c>
      <c r="ML76" s="603">
        <v>0</v>
      </c>
      <c r="MM76" s="603">
        <v>0</v>
      </c>
      <c r="MN76" s="603">
        <v>0</v>
      </c>
      <c r="MO76" s="603">
        <v>0</v>
      </c>
      <c r="MP76" s="603">
        <v>0</v>
      </c>
      <c r="MQ76" s="603">
        <v>0</v>
      </c>
      <c r="MR76" s="603">
        <v>0</v>
      </c>
      <c r="MS76" s="603">
        <v>0</v>
      </c>
      <c r="MT76" s="603">
        <v>0</v>
      </c>
      <c r="MU76" s="603">
        <v>0</v>
      </c>
      <c r="MV76" s="603">
        <v>0</v>
      </c>
      <c r="MW76" s="603">
        <v>0</v>
      </c>
      <c r="MX76" s="603">
        <v>0</v>
      </c>
      <c r="MY76" s="603">
        <v>0</v>
      </c>
      <c r="MZ76" s="603">
        <v>0</v>
      </c>
      <c r="NA76" s="603">
        <v>0</v>
      </c>
      <c r="NB76" s="603">
        <v>0</v>
      </c>
      <c r="NC76" s="603">
        <v>0</v>
      </c>
      <c r="ND76" s="603">
        <v>0</v>
      </c>
      <c r="NE76" s="603">
        <v>0</v>
      </c>
      <c r="NF76" s="603">
        <v>0</v>
      </c>
      <c r="NG76" s="603">
        <v>0</v>
      </c>
      <c r="NH76" s="603">
        <v>0</v>
      </c>
      <c r="NI76" s="603">
        <v>0</v>
      </c>
      <c r="NJ76" s="603">
        <v>0</v>
      </c>
      <c r="NK76" s="603">
        <v>0</v>
      </c>
      <c r="NL76" s="603">
        <v>0</v>
      </c>
      <c r="NM76" s="603">
        <v>0</v>
      </c>
      <c r="NN76" s="603">
        <v>0</v>
      </c>
      <c r="NO76" s="603">
        <v>0</v>
      </c>
      <c r="NP76" s="603">
        <v>0</v>
      </c>
      <c r="NQ76" s="603">
        <v>0</v>
      </c>
      <c r="NR76" s="603">
        <v>0</v>
      </c>
      <c r="NS76" s="603">
        <v>0</v>
      </c>
      <c r="NT76" s="603">
        <v>0</v>
      </c>
      <c r="NU76" s="603">
        <v>0</v>
      </c>
      <c r="NV76" s="603">
        <v>0</v>
      </c>
      <c r="NW76" s="603">
        <v>0</v>
      </c>
      <c r="NX76" s="603">
        <v>0</v>
      </c>
      <c r="NY76" s="603">
        <v>0</v>
      </c>
      <c r="NZ76" s="603">
        <v>0</v>
      </c>
      <c r="OA76" s="603">
        <v>0</v>
      </c>
      <c r="OB76" s="603">
        <v>0</v>
      </c>
      <c r="OC76" s="603">
        <v>0</v>
      </c>
      <c r="OD76" s="603">
        <v>0</v>
      </c>
      <c r="OE76" s="603">
        <v>0</v>
      </c>
      <c r="OF76" s="603">
        <v>0</v>
      </c>
      <c r="OG76" s="603">
        <v>0</v>
      </c>
      <c r="OH76" s="603">
        <v>0</v>
      </c>
      <c r="OI76" s="603">
        <v>0</v>
      </c>
      <c r="OJ76" s="603">
        <v>0</v>
      </c>
      <c r="OK76" s="603">
        <v>0</v>
      </c>
      <c r="OL76" s="603">
        <v>0</v>
      </c>
      <c r="OM76" s="603">
        <v>0</v>
      </c>
      <c r="ON76" s="603">
        <v>0</v>
      </c>
      <c r="OO76" s="603">
        <v>0</v>
      </c>
      <c r="OP76" s="603">
        <v>0</v>
      </c>
      <c r="OQ76" s="603">
        <v>0</v>
      </c>
      <c r="OR76" s="603">
        <v>0</v>
      </c>
      <c r="OS76" s="603">
        <v>0</v>
      </c>
      <c r="OT76" s="603">
        <v>0</v>
      </c>
      <c r="OU76" s="603">
        <v>0</v>
      </c>
      <c r="OV76" s="603">
        <v>0</v>
      </c>
      <c r="OW76" s="603">
        <v>0</v>
      </c>
      <c r="OX76" s="603">
        <v>0</v>
      </c>
      <c r="OY76" s="603">
        <v>0</v>
      </c>
      <c r="OZ76" s="603">
        <v>0</v>
      </c>
      <c r="PA76" s="603">
        <v>0</v>
      </c>
      <c r="PB76" s="603">
        <v>0</v>
      </c>
      <c r="PC76" s="603">
        <v>0</v>
      </c>
      <c r="PD76" s="603">
        <v>0</v>
      </c>
      <c r="PE76" s="603">
        <v>0</v>
      </c>
      <c r="PF76" s="603">
        <v>0</v>
      </c>
      <c r="PG76" s="603">
        <v>0</v>
      </c>
      <c r="PH76" s="603">
        <v>0</v>
      </c>
      <c r="PI76" s="603">
        <v>0</v>
      </c>
      <c r="PJ76" s="603">
        <v>0</v>
      </c>
      <c r="PK76" s="603">
        <v>0</v>
      </c>
      <c r="PL76" s="603">
        <v>0</v>
      </c>
      <c r="PM76" s="603">
        <v>0</v>
      </c>
      <c r="PN76" s="603">
        <v>0</v>
      </c>
      <c r="PO76" s="603">
        <v>0</v>
      </c>
      <c r="PP76" s="603">
        <v>0</v>
      </c>
      <c r="PQ76" s="603">
        <v>0</v>
      </c>
      <c r="PR76" s="603">
        <v>0</v>
      </c>
      <c r="PS76" s="603">
        <v>0</v>
      </c>
      <c r="PT76" s="603">
        <v>0</v>
      </c>
      <c r="PU76" s="603">
        <v>0</v>
      </c>
      <c r="PV76" s="603">
        <v>0</v>
      </c>
      <c r="PW76" s="603">
        <v>0</v>
      </c>
      <c r="PX76" s="603">
        <v>0</v>
      </c>
      <c r="PY76" s="603">
        <v>0</v>
      </c>
      <c r="PZ76" s="603">
        <v>0</v>
      </c>
      <c r="QA76" s="603">
        <v>0</v>
      </c>
      <c r="QB76" s="603">
        <v>0</v>
      </c>
      <c r="QC76" s="603">
        <v>0</v>
      </c>
      <c r="QD76" s="603">
        <v>0</v>
      </c>
      <c r="QE76" s="603">
        <v>0</v>
      </c>
      <c r="QF76" s="603">
        <v>0</v>
      </c>
      <c r="QG76" s="603">
        <v>0</v>
      </c>
      <c r="QH76" s="603">
        <v>0</v>
      </c>
      <c r="QI76" s="603">
        <v>0</v>
      </c>
      <c r="QJ76" s="603">
        <v>0</v>
      </c>
      <c r="QK76" s="603">
        <v>0</v>
      </c>
      <c r="QL76" s="603">
        <v>0</v>
      </c>
      <c r="QM76" s="603">
        <v>0</v>
      </c>
      <c r="QN76" s="603">
        <v>0</v>
      </c>
      <c r="QO76" s="603">
        <v>0</v>
      </c>
      <c r="QP76" s="603">
        <v>0</v>
      </c>
      <c r="QQ76" s="603">
        <v>0</v>
      </c>
      <c r="QR76" s="603">
        <v>0</v>
      </c>
      <c r="QS76" s="603">
        <v>0</v>
      </c>
      <c r="QT76" s="603">
        <v>0</v>
      </c>
      <c r="QU76" s="603">
        <v>0</v>
      </c>
      <c r="QV76" s="603">
        <v>0</v>
      </c>
      <c r="QW76" s="603">
        <v>0</v>
      </c>
      <c r="QX76" s="603">
        <v>0</v>
      </c>
      <c r="QY76" s="603">
        <v>0</v>
      </c>
      <c r="QZ76" s="603">
        <v>0</v>
      </c>
      <c r="RA76" s="603">
        <v>0</v>
      </c>
      <c r="RB76" s="603">
        <v>0</v>
      </c>
      <c r="RC76" s="603">
        <v>0</v>
      </c>
      <c r="RD76" s="603">
        <v>0</v>
      </c>
      <c r="RE76" s="603">
        <v>0</v>
      </c>
      <c r="RF76" s="603">
        <v>0</v>
      </c>
      <c r="RG76" s="603">
        <v>0</v>
      </c>
      <c r="RH76" s="603">
        <v>0</v>
      </c>
      <c r="RI76" s="603">
        <v>0</v>
      </c>
      <c r="RJ76" s="603">
        <v>0</v>
      </c>
      <c r="RK76" s="603">
        <v>0</v>
      </c>
      <c r="RL76" s="603">
        <v>0</v>
      </c>
      <c r="RM76" s="603">
        <v>0</v>
      </c>
      <c r="RN76" s="603">
        <v>0</v>
      </c>
      <c r="RO76" s="603">
        <v>0</v>
      </c>
      <c r="RP76" s="603">
        <v>0</v>
      </c>
      <c r="RQ76" s="603">
        <v>0</v>
      </c>
      <c r="RR76" s="603">
        <v>0</v>
      </c>
      <c r="RS76" s="603">
        <v>0</v>
      </c>
      <c r="RT76" s="603">
        <v>0</v>
      </c>
      <c r="RU76" s="603">
        <v>0</v>
      </c>
      <c r="RV76" s="603">
        <v>0</v>
      </c>
      <c r="RW76" s="603">
        <v>0</v>
      </c>
      <c r="RX76" s="603">
        <v>0</v>
      </c>
      <c r="RY76" s="603">
        <v>0</v>
      </c>
      <c r="RZ76" s="603">
        <v>0</v>
      </c>
      <c r="SA76" s="603">
        <v>0</v>
      </c>
      <c r="SB76" s="603">
        <v>0</v>
      </c>
      <c r="SC76" s="603">
        <v>0</v>
      </c>
      <c r="SD76" s="603">
        <v>0</v>
      </c>
      <c r="SE76" s="603">
        <v>0</v>
      </c>
      <c r="SF76" s="603">
        <v>0</v>
      </c>
      <c r="SG76" s="603">
        <v>0</v>
      </c>
      <c r="SH76" s="603">
        <v>0</v>
      </c>
      <c r="SI76" s="603">
        <v>0</v>
      </c>
      <c r="SJ76" s="603">
        <v>0</v>
      </c>
      <c r="SK76" s="603">
        <v>0</v>
      </c>
      <c r="SL76" s="603">
        <v>0</v>
      </c>
      <c r="SM76" s="603">
        <v>0</v>
      </c>
      <c r="SN76" s="603">
        <v>0</v>
      </c>
      <c r="SO76" s="603">
        <v>0</v>
      </c>
      <c r="SP76" s="603">
        <v>0</v>
      </c>
      <c r="SQ76" s="603">
        <v>0</v>
      </c>
      <c r="SR76" s="603">
        <v>0</v>
      </c>
      <c r="SS76" s="603">
        <v>0</v>
      </c>
      <c r="ST76" s="603">
        <v>0</v>
      </c>
      <c r="SU76" s="603">
        <v>0</v>
      </c>
      <c r="SV76" s="603">
        <v>0</v>
      </c>
      <c r="SW76" s="603">
        <v>0</v>
      </c>
      <c r="SX76" s="603">
        <v>0</v>
      </c>
      <c r="SY76" s="603">
        <v>0</v>
      </c>
      <c r="SZ76" s="603">
        <v>0</v>
      </c>
      <c r="TA76" s="603">
        <v>0</v>
      </c>
      <c r="TB76" s="603">
        <v>0</v>
      </c>
      <c r="TC76" s="603">
        <v>0</v>
      </c>
      <c r="TD76" s="603">
        <v>0</v>
      </c>
      <c r="TE76" s="603">
        <v>0</v>
      </c>
      <c r="TF76" s="603">
        <v>0</v>
      </c>
      <c r="TG76" s="603">
        <v>0</v>
      </c>
      <c r="TH76" s="603">
        <v>0</v>
      </c>
      <c r="TI76" s="603">
        <v>0</v>
      </c>
      <c r="TJ76" s="603">
        <v>0</v>
      </c>
      <c r="TK76" s="603">
        <v>0</v>
      </c>
      <c r="TL76" s="603">
        <v>0</v>
      </c>
      <c r="TM76" s="603">
        <v>0</v>
      </c>
      <c r="TN76" s="603">
        <v>0</v>
      </c>
      <c r="TO76" s="603">
        <v>0</v>
      </c>
      <c r="TP76" s="603">
        <v>0</v>
      </c>
      <c r="TQ76" s="603">
        <v>0</v>
      </c>
      <c r="TR76" s="603">
        <v>0</v>
      </c>
      <c r="TS76" s="603">
        <v>0</v>
      </c>
      <c r="TT76" s="603">
        <v>0</v>
      </c>
      <c r="TU76" s="603">
        <v>0</v>
      </c>
      <c r="TV76" s="603">
        <v>0</v>
      </c>
      <c r="TW76" s="603">
        <v>0</v>
      </c>
      <c r="TX76" s="603">
        <v>0</v>
      </c>
      <c r="TY76" s="603">
        <v>0</v>
      </c>
      <c r="TZ76" s="603">
        <v>0</v>
      </c>
      <c r="UA76" s="603">
        <v>0</v>
      </c>
      <c r="UB76" s="603">
        <v>0</v>
      </c>
      <c r="UC76" s="603">
        <v>0</v>
      </c>
      <c r="UD76" s="603">
        <v>0</v>
      </c>
      <c r="UE76" s="603">
        <v>0</v>
      </c>
      <c r="UF76" s="603">
        <v>0</v>
      </c>
      <c r="UG76" s="603">
        <v>0</v>
      </c>
      <c r="UH76" s="603">
        <v>0</v>
      </c>
      <c r="UI76" s="603">
        <v>0</v>
      </c>
      <c r="UJ76" s="603">
        <v>0</v>
      </c>
      <c r="UK76" s="603">
        <v>0</v>
      </c>
      <c r="UL76" s="603">
        <v>0</v>
      </c>
      <c r="UM76" s="603">
        <v>0</v>
      </c>
      <c r="UN76" s="603">
        <v>0</v>
      </c>
      <c r="UO76" s="603">
        <v>0</v>
      </c>
      <c r="UP76" s="603">
        <v>0</v>
      </c>
      <c r="UQ76" s="603">
        <v>0</v>
      </c>
      <c r="UR76" s="603">
        <v>0</v>
      </c>
      <c r="US76" s="603">
        <v>0</v>
      </c>
      <c r="UT76" s="603">
        <v>0</v>
      </c>
      <c r="UU76" s="603">
        <v>0</v>
      </c>
      <c r="UV76" s="603">
        <v>0</v>
      </c>
      <c r="UW76" s="603">
        <v>0</v>
      </c>
      <c r="UX76" s="603">
        <v>0</v>
      </c>
      <c r="UY76" s="603">
        <v>0</v>
      </c>
      <c r="UZ76" s="603">
        <v>0</v>
      </c>
      <c r="VA76" s="603">
        <v>0</v>
      </c>
      <c r="VB76" s="603">
        <v>0</v>
      </c>
      <c r="VC76" s="603">
        <v>0</v>
      </c>
      <c r="VD76" s="603">
        <v>0</v>
      </c>
      <c r="VE76" s="603">
        <v>0</v>
      </c>
      <c r="VF76" s="603">
        <v>0</v>
      </c>
      <c r="VG76" s="603">
        <v>0</v>
      </c>
      <c r="VH76" s="603">
        <v>0</v>
      </c>
      <c r="VI76" s="603">
        <v>0</v>
      </c>
      <c r="VJ76" s="603">
        <v>0</v>
      </c>
      <c r="VK76" s="603">
        <v>0</v>
      </c>
      <c r="VL76" s="603">
        <v>0</v>
      </c>
      <c r="VM76" s="603">
        <v>0</v>
      </c>
      <c r="VN76" s="603">
        <v>0</v>
      </c>
      <c r="VO76" s="603">
        <v>0</v>
      </c>
      <c r="VP76" s="603">
        <v>0</v>
      </c>
      <c r="VQ76" s="603">
        <v>0</v>
      </c>
      <c r="VR76" s="603">
        <v>0</v>
      </c>
      <c r="VS76" s="603">
        <v>0</v>
      </c>
      <c r="VT76" s="603">
        <v>0</v>
      </c>
      <c r="VU76" s="603">
        <v>0</v>
      </c>
      <c r="VV76" s="603">
        <v>0</v>
      </c>
      <c r="VW76" s="603">
        <v>0</v>
      </c>
      <c r="VX76" s="603">
        <v>0</v>
      </c>
      <c r="VY76" s="603">
        <v>0</v>
      </c>
      <c r="VZ76" s="603">
        <v>0</v>
      </c>
      <c r="WA76" s="603">
        <v>0</v>
      </c>
      <c r="WB76" s="603">
        <v>0</v>
      </c>
      <c r="WC76" s="603">
        <v>0</v>
      </c>
      <c r="WD76" s="603">
        <v>0</v>
      </c>
      <c r="WE76" s="603">
        <v>0</v>
      </c>
      <c r="WF76" s="603">
        <v>0</v>
      </c>
      <c r="WG76" s="603">
        <v>0</v>
      </c>
      <c r="WH76" s="603">
        <v>0</v>
      </c>
      <c r="WI76" s="603">
        <v>0</v>
      </c>
      <c r="WJ76" s="603">
        <v>0</v>
      </c>
      <c r="WK76" s="603">
        <v>0</v>
      </c>
      <c r="WL76" s="603">
        <v>0</v>
      </c>
      <c r="WM76" s="603">
        <v>0</v>
      </c>
      <c r="WN76" s="603">
        <v>0</v>
      </c>
      <c r="WO76" s="603">
        <v>0</v>
      </c>
      <c r="WP76" s="603">
        <v>0</v>
      </c>
      <c r="WQ76" s="603">
        <v>0</v>
      </c>
      <c r="WR76" s="603">
        <v>0</v>
      </c>
      <c r="WS76" s="603">
        <v>0</v>
      </c>
      <c r="WT76" s="603">
        <v>0</v>
      </c>
      <c r="WU76" s="603">
        <v>0</v>
      </c>
      <c r="WV76" s="603">
        <v>0</v>
      </c>
      <c r="WW76" s="603">
        <v>0</v>
      </c>
      <c r="WX76" s="603">
        <v>0</v>
      </c>
      <c r="WY76" s="603">
        <v>0</v>
      </c>
      <c r="WZ76" s="603">
        <v>0</v>
      </c>
      <c r="XA76" s="603">
        <v>0</v>
      </c>
      <c r="XB76" s="603">
        <v>0</v>
      </c>
      <c r="XC76" s="603">
        <v>0</v>
      </c>
      <c r="XD76" s="603">
        <v>0</v>
      </c>
      <c r="XE76" s="603">
        <v>0</v>
      </c>
      <c r="XF76" s="603">
        <v>0</v>
      </c>
      <c r="XG76" s="603">
        <v>0</v>
      </c>
      <c r="XH76" s="603">
        <v>0</v>
      </c>
      <c r="XI76" s="603">
        <v>0</v>
      </c>
      <c r="XJ76" s="603">
        <v>0</v>
      </c>
      <c r="XK76" s="603">
        <v>0</v>
      </c>
      <c r="XL76" s="603">
        <v>0</v>
      </c>
      <c r="XM76" s="603">
        <v>0</v>
      </c>
      <c r="XN76" s="603">
        <v>0</v>
      </c>
      <c r="XO76" s="603">
        <v>0</v>
      </c>
      <c r="XP76" s="603">
        <v>0</v>
      </c>
      <c r="XQ76" s="603">
        <v>0</v>
      </c>
      <c r="XR76" s="603">
        <v>0</v>
      </c>
      <c r="XS76" s="603">
        <v>0</v>
      </c>
      <c r="XT76" s="603">
        <v>0</v>
      </c>
      <c r="XU76" s="603">
        <v>0</v>
      </c>
      <c r="XV76" s="603">
        <v>0</v>
      </c>
      <c r="XW76" s="603">
        <v>0</v>
      </c>
      <c r="XX76" s="603">
        <v>0</v>
      </c>
      <c r="XY76" s="603">
        <v>0</v>
      </c>
      <c r="XZ76" s="603">
        <v>0</v>
      </c>
      <c r="YA76" s="603">
        <v>0</v>
      </c>
      <c r="YB76" s="603">
        <v>0</v>
      </c>
      <c r="YC76" s="603">
        <v>0</v>
      </c>
      <c r="YD76" s="603">
        <v>0</v>
      </c>
      <c r="YE76" s="603">
        <v>0</v>
      </c>
      <c r="YF76" s="603">
        <v>0</v>
      </c>
      <c r="YG76" s="603">
        <v>0</v>
      </c>
      <c r="YH76" s="603">
        <v>0</v>
      </c>
      <c r="YI76" s="603">
        <v>0</v>
      </c>
      <c r="YJ76" s="603">
        <v>0</v>
      </c>
      <c r="YK76" s="603">
        <v>0</v>
      </c>
      <c r="YL76" s="603">
        <v>0</v>
      </c>
      <c r="YM76" s="603">
        <v>0</v>
      </c>
      <c r="YN76" s="603">
        <v>0</v>
      </c>
      <c r="YO76" s="603">
        <v>0</v>
      </c>
      <c r="YP76" s="603">
        <v>0</v>
      </c>
      <c r="YQ76" s="603">
        <v>0</v>
      </c>
      <c r="YR76" s="603">
        <v>0</v>
      </c>
      <c r="YS76" s="603">
        <v>0</v>
      </c>
      <c r="YT76" s="603">
        <v>0</v>
      </c>
      <c r="YU76" s="603">
        <v>0</v>
      </c>
      <c r="YV76" s="603">
        <v>0</v>
      </c>
      <c r="YW76" s="603">
        <v>0</v>
      </c>
      <c r="YX76" s="603">
        <v>0</v>
      </c>
      <c r="YY76" s="603">
        <v>0</v>
      </c>
      <c r="YZ76" s="603">
        <v>0</v>
      </c>
      <c r="ZA76" s="603">
        <v>0</v>
      </c>
      <c r="ZB76" s="603">
        <v>0</v>
      </c>
      <c r="ZC76" s="603">
        <v>0</v>
      </c>
      <c r="ZD76" s="603">
        <v>0</v>
      </c>
      <c r="ZE76" s="603">
        <v>0</v>
      </c>
      <c r="ZF76" s="603">
        <v>0</v>
      </c>
      <c r="ZG76" s="603">
        <v>0</v>
      </c>
      <c r="ZH76" s="603">
        <v>0</v>
      </c>
      <c r="ZI76" s="603">
        <v>0</v>
      </c>
      <c r="ZJ76" s="603">
        <v>0</v>
      </c>
      <c r="ZK76" s="603">
        <v>0</v>
      </c>
      <c r="ZL76" s="603">
        <v>0</v>
      </c>
      <c r="ZM76" s="603">
        <v>0</v>
      </c>
      <c r="ZN76" s="603">
        <v>0</v>
      </c>
      <c r="ZO76" s="603">
        <v>0</v>
      </c>
      <c r="ZP76" s="603">
        <v>0</v>
      </c>
      <c r="ZQ76" s="603">
        <v>0</v>
      </c>
      <c r="ZR76" s="603">
        <v>0</v>
      </c>
      <c r="ZS76" s="603">
        <v>0</v>
      </c>
      <c r="ZT76" s="603">
        <v>0</v>
      </c>
      <c r="ZU76" s="603">
        <v>0</v>
      </c>
      <c r="ZV76" s="603">
        <v>0</v>
      </c>
      <c r="ZW76" s="603">
        <v>0</v>
      </c>
      <c r="ZX76" s="603">
        <v>0</v>
      </c>
      <c r="ZY76" s="603">
        <v>0</v>
      </c>
      <c r="ZZ76" s="603">
        <v>0</v>
      </c>
      <c r="AAA76" s="603">
        <v>0</v>
      </c>
      <c r="AAB76" s="603">
        <v>0</v>
      </c>
      <c r="AAC76" s="603">
        <v>0</v>
      </c>
      <c r="AAD76" s="603">
        <v>0</v>
      </c>
      <c r="AAE76" s="603">
        <v>0</v>
      </c>
      <c r="AAF76" s="603">
        <v>0</v>
      </c>
      <c r="AAG76" s="603">
        <v>0</v>
      </c>
      <c r="AAH76" s="603">
        <v>0</v>
      </c>
      <c r="AAI76" s="603">
        <v>0</v>
      </c>
      <c r="AAJ76" s="603">
        <v>0</v>
      </c>
      <c r="AAK76" s="603">
        <v>0</v>
      </c>
      <c r="AAL76" s="603">
        <v>0</v>
      </c>
      <c r="AAM76" s="603">
        <v>0</v>
      </c>
      <c r="AAN76" s="603">
        <v>0</v>
      </c>
      <c r="AAO76" s="603">
        <v>0</v>
      </c>
      <c r="AAP76" s="603">
        <v>0</v>
      </c>
      <c r="AAQ76" s="603">
        <v>0</v>
      </c>
      <c r="AAR76" s="603">
        <v>0</v>
      </c>
      <c r="AAS76" s="603">
        <v>0</v>
      </c>
      <c r="AAT76" s="603">
        <v>0</v>
      </c>
      <c r="AAU76" s="603">
        <v>0</v>
      </c>
      <c r="AAV76" s="603">
        <v>0</v>
      </c>
      <c r="AAW76" s="603">
        <v>0</v>
      </c>
      <c r="AAX76" s="603">
        <v>0</v>
      </c>
      <c r="AAY76" s="603">
        <v>0</v>
      </c>
      <c r="AAZ76" s="603">
        <v>0</v>
      </c>
      <c r="ABA76" s="603">
        <v>0</v>
      </c>
      <c r="ABB76" s="603">
        <v>0</v>
      </c>
      <c r="ABC76" s="603">
        <v>0</v>
      </c>
      <c r="ABD76" s="603">
        <v>0</v>
      </c>
      <c r="ABE76" s="603">
        <v>0</v>
      </c>
      <c r="ABF76" s="603">
        <v>0</v>
      </c>
      <c r="ABG76" s="603">
        <v>0</v>
      </c>
      <c r="ABH76" s="603">
        <v>0</v>
      </c>
      <c r="ABI76" s="603">
        <v>0</v>
      </c>
      <c r="ABJ76" s="603">
        <v>0</v>
      </c>
      <c r="ABK76" s="603">
        <v>0</v>
      </c>
      <c r="ABL76" s="603">
        <v>0</v>
      </c>
      <c r="ABM76" s="603">
        <v>0</v>
      </c>
      <c r="ABN76" s="603">
        <v>0</v>
      </c>
      <c r="ABO76" s="603">
        <v>0</v>
      </c>
      <c r="ABP76" s="603">
        <v>0</v>
      </c>
      <c r="ABQ76" s="603">
        <v>0</v>
      </c>
      <c r="ABR76" s="603">
        <v>0</v>
      </c>
      <c r="ABS76" s="603">
        <v>0</v>
      </c>
      <c r="ABT76" s="603">
        <v>0</v>
      </c>
      <c r="ABU76" s="603">
        <v>0</v>
      </c>
      <c r="ABV76" s="603">
        <v>0</v>
      </c>
      <c r="ABW76" s="603">
        <v>0</v>
      </c>
      <c r="ABX76" s="603">
        <v>0</v>
      </c>
      <c r="ABY76" s="603">
        <v>0</v>
      </c>
      <c r="ABZ76" s="603">
        <v>0</v>
      </c>
      <c r="ACA76" s="603">
        <v>0</v>
      </c>
      <c r="ACB76" s="603">
        <v>0</v>
      </c>
      <c r="ACC76" s="603">
        <v>0</v>
      </c>
      <c r="ACD76" s="603">
        <v>0</v>
      </c>
      <c r="ACE76" s="603">
        <v>0</v>
      </c>
      <c r="ACF76" s="603">
        <v>0</v>
      </c>
      <c r="ACG76" s="603">
        <v>0</v>
      </c>
      <c r="ACH76" s="603">
        <v>0</v>
      </c>
      <c r="ACI76" s="603">
        <v>0</v>
      </c>
      <c r="ACJ76" s="603">
        <v>0</v>
      </c>
      <c r="ACK76" s="603">
        <v>0</v>
      </c>
      <c r="ACL76" s="603">
        <v>0</v>
      </c>
      <c r="ACM76" s="603">
        <v>0</v>
      </c>
      <c r="ACN76" s="603">
        <v>0</v>
      </c>
      <c r="ACO76" s="603">
        <v>0</v>
      </c>
      <c r="ACP76" s="603">
        <v>0</v>
      </c>
      <c r="ACQ76" s="603">
        <v>0</v>
      </c>
      <c r="ACR76" s="603">
        <v>0</v>
      </c>
      <c r="ACS76" s="603">
        <v>0</v>
      </c>
      <c r="ACT76" s="603">
        <v>0</v>
      </c>
      <c r="ACU76" s="603">
        <v>0</v>
      </c>
      <c r="ACV76" s="603">
        <v>0</v>
      </c>
      <c r="ACW76" s="603">
        <v>0</v>
      </c>
      <c r="ACX76" s="603">
        <v>0</v>
      </c>
      <c r="ACY76" s="603">
        <v>0</v>
      </c>
      <c r="ACZ76" s="603">
        <v>0</v>
      </c>
      <c r="ADA76" s="603">
        <v>0</v>
      </c>
      <c r="ADB76" s="603">
        <v>0</v>
      </c>
      <c r="ADC76" s="603">
        <v>0</v>
      </c>
      <c r="ADD76" s="603">
        <v>0</v>
      </c>
      <c r="ADE76" s="603">
        <v>0</v>
      </c>
      <c r="ADF76" s="603">
        <v>0</v>
      </c>
      <c r="ADG76" s="603">
        <v>0</v>
      </c>
      <c r="ADH76" s="603">
        <v>0</v>
      </c>
      <c r="ADI76" s="603">
        <v>0</v>
      </c>
      <c r="ADJ76" s="603">
        <v>0</v>
      </c>
      <c r="ADK76" s="603">
        <v>0</v>
      </c>
      <c r="ADL76" s="603">
        <v>0</v>
      </c>
      <c r="ADM76" s="603">
        <v>0</v>
      </c>
      <c r="ADN76" s="603">
        <v>0</v>
      </c>
      <c r="ADO76" s="603">
        <v>0</v>
      </c>
      <c r="ADP76" s="603">
        <v>0</v>
      </c>
      <c r="ADQ76" s="603">
        <v>0</v>
      </c>
      <c r="ADR76" s="603">
        <v>0</v>
      </c>
      <c r="ADS76" s="603">
        <v>0</v>
      </c>
      <c r="ADT76" s="603">
        <v>0</v>
      </c>
      <c r="ADU76" s="603">
        <v>0</v>
      </c>
      <c r="ADV76" s="603">
        <v>0</v>
      </c>
      <c r="ADW76" s="603">
        <v>0</v>
      </c>
      <c r="ADX76" s="603">
        <v>0</v>
      </c>
      <c r="ADY76" s="603">
        <v>0</v>
      </c>
      <c r="ADZ76" s="603">
        <v>0</v>
      </c>
      <c r="AEA76" s="603">
        <v>0</v>
      </c>
      <c r="AEB76" s="603">
        <v>0</v>
      </c>
      <c r="AEC76" s="603">
        <v>0</v>
      </c>
      <c r="AED76" s="603">
        <v>0</v>
      </c>
      <c r="AEE76" s="603">
        <v>0</v>
      </c>
      <c r="AEF76" s="603">
        <v>0</v>
      </c>
      <c r="AEG76" s="603">
        <v>0</v>
      </c>
      <c r="AEH76" s="603">
        <v>0</v>
      </c>
      <c r="AEI76" s="603">
        <v>0</v>
      </c>
      <c r="AEJ76" s="603">
        <v>0</v>
      </c>
      <c r="AEK76" s="603">
        <v>0</v>
      </c>
      <c r="AEL76" s="603">
        <v>0</v>
      </c>
      <c r="AEM76" s="603">
        <v>0</v>
      </c>
      <c r="AEN76" s="603">
        <v>0</v>
      </c>
      <c r="AEO76" s="603">
        <v>0</v>
      </c>
      <c r="AEP76" s="603">
        <v>0</v>
      </c>
      <c r="AEQ76" s="603">
        <v>0</v>
      </c>
      <c r="AER76" s="603">
        <v>0</v>
      </c>
      <c r="AES76" s="603">
        <v>0</v>
      </c>
      <c r="AET76" s="603">
        <v>0</v>
      </c>
      <c r="AEU76" s="603">
        <v>0</v>
      </c>
      <c r="AEV76" s="603">
        <v>0</v>
      </c>
      <c r="AEW76" s="603">
        <v>0</v>
      </c>
      <c r="AEX76" s="603">
        <v>0</v>
      </c>
      <c r="AEY76" s="603">
        <v>0</v>
      </c>
      <c r="AEZ76" s="603">
        <v>0</v>
      </c>
      <c r="AFA76" s="603">
        <v>0</v>
      </c>
      <c r="AFB76" s="603">
        <v>0</v>
      </c>
      <c r="AFC76" s="603">
        <v>0</v>
      </c>
      <c r="AFD76" s="603">
        <v>0</v>
      </c>
      <c r="AFE76" s="603">
        <v>0</v>
      </c>
      <c r="AFF76" s="603">
        <v>0</v>
      </c>
      <c r="AFG76" s="603">
        <v>0</v>
      </c>
      <c r="AFH76" s="603">
        <v>0</v>
      </c>
      <c r="AFI76" s="603">
        <v>0</v>
      </c>
      <c r="AFJ76" s="603">
        <v>0</v>
      </c>
      <c r="AFK76" s="603">
        <v>0</v>
      </c>
      <c r="AFL76" s="603">
        <v>0</v>
      </c>
      <c r="AFM76" s="603">
        <v>0</v>
      </c>
      <c r="AFN76" s="603">
        <v>0</v>
      </c>
      <c r="AFO76" s="603">
        <v>0</v>
      </c>
      <c r="AFP76" s="603">
        <v>0</v>
      </c>
      <c r="AFQ76" s="603">
        <v>0</v>
      </c>
      <c r="AFR76" s="603">
        <v>0</v>
      </c>
      <c r="AFS76" s="603">
        <v>0</v>
      </c>
      <c r="AFT76" s="603">
        <v>0</v>
      </c>
      <c r="AFU76" s="603">
        <v>0</v>
      </c>
      <c r="AFV76" s="603">
        <v>0</v>
      </c>
      <c r="AFW76" s="603">
        <v>0</v>
      </c>
      <c r="AFX76" s="603">
        <v>0</v>
      </c>
      <c r="AFY76" s="603">
        <v>0</v>
      </c>
      <c r="AFZ76" s="603">
        <v>0</v>
      </c>
      <c r="AGA76" s="603">
        <v>0</v>
      </c>
      <c r="AGB76" s="603">
        <v>0</v>
      </c>
      <c r="AGC76" s="603">
        <v>0</v>
      </c>
      <c r="AGD76" s="603">
        <v>0</v>
      </c>
      <c r="AGE76" s="603">
        <v>0</v>
      </c>
      <c r="AGF76" s="603">
        <v>0</v>
      </c>
      <c r="AGG76" s="603">
        <v>0</v>
      </c>
      <c r="AGH76" s="603">
        <v>0</v>
      </c>
      <c r="AGI76" s="603">
        <v>0</v>
      </c>
      <c r="AGJ76" s="603">
        <v>0</v>
      </c>
      <c r="AGK76" s="603">
        <v>0</v>
      </c>
      <c r="AGL76" s="603">
        <v>0</v>
      </c>
      <c r="AGM76" s="603">
        <v>0</v>
      </c>
      <c r="AGN76" s="603">
        <v>0</v>
      </c>
      <c r="AGO76" s="603">
        <v>0</v>
      </c>
      <c r="AGP76" s="603">
        <v>0</v>
      </c>
      <c r="AGQ76" s="603">
        <v>0</v>
      </c>
      <c r="AGR76" s="603">
        <v>0</v>
      </c>
      <c r="AGS76" s="603">
        <v>0</v>
      </c>
      <c r="AGT76" s="603">
        <v>0</v>
      </c>
      <c r="AGU76" s="603">
        <v>0</v>
      </c>
      <c r="AGV76" s="603">
        <v>0</v>
      </c>
      <c r="AGW76" s="603">
        <v>0</v>
      </c>
      <c r="AGX76" s="603">
        <v>0</v>
      </c>
      <c r="AGY76" s="603">
        <v>0</v>
      </c>
      <c r="AGZ76" s="603">
        <v>0</v>
      </c>
      <c r="AHA76" s="603">
        <v>0</v>
      </c>
      <c r="AHB76" s="603">
        <v>0</v>
      </c>
      <c r="AHC76" s="603">
        <v>0</v>
      </c>
      <c r="AHD76" s="603">
        <v>0</v>
      </c>
      <c r="AHE76" s="603">
        <v>0</v>
      </c>
      <c r="AHF76" s="603">
        <v>0</v>
      </c>
      <c r="AHG76" s="603">
        <v>0</v>
      </c>
      <c r="AHH76" s="603">
        <v>0</v>
      </c>
      <c r="AHI76" s="603">
        <v>0</v>
      </c>
      <c r="AHJ76" s="603">
        <v>0</v>
      </c>
      <c r="AHK76" s="603">
        <v>0</v>
      </c>
      <c r="AHL76" s="603">
        <v>0</v>
      </c>
      <c r="AHM76" s="603">
        <v>0</v>
      </c>
      <c r="AHN76" s="603">
        <v>0</v>
      </c>
      <c r="AHO76" s="603">
        <v>0</v>
      </c>
      <c r="AHP76" s="603">
        <v>0</v>
      </c>
      <c r="AHQ76" s="603">
        <v>0</v>
      </c>
      <c r="AHR76" s="603">
        <v>0</v>
      </c>
      <c r="AHS76" s="603">
        <v>0</v>
      </c>
      <c r="AHT76" s="603">
        <v>0</v>
      </c>
      <c r="AHU76" s="603">
        <v>0</v>
      </c>
      <c r="AHV76" s="603">
        <v>0</v>
      </c>
      <c r="AHW76" s="603">
        <f t="shared" si="97"/>
        <v>6300</v>
      </c>
      <c r="AHY76" s="648" t="s">
        <v>6248</v>
      </c>
      <c r="AHZ76" s="648" t="s">
        <v>6055</v>
      </c>
      <c r="AIA76" s="648" t="s">
        <v>6056</v>
      </c>
    </row>
    <row r="77" spans="1:911" ht="24.6" x14ac:dyDescent="0.7">
      <c r="A77" s="260" t="str">
        <f t="shared" si="96"/>
        <v>ภาระ</v>
      </c>
      <c r="B77" s="260" t="s">
        <v>6414</v>
      </c>
      <c r="C77" s="260" t="s">
        <v>6058</v>
      </c>
      <c r="D77" s="603">
        <v>70800</v>
      </c>
      <c r="E77" s="603">
        <v>0</v>
      </c>
      <c r="F77" s="603">
        <v>0</v>
      </c>
      <c r="G77" s="603">
        <v>0</v>
      </c>
      <c r="H77" s="603">
        <v>0</v>
      </c>
      <c r="I77" s="603">
        <v>0</v>
      </c>
      <c r="J77" s="603">
        <v>0</v>
      </c>
      <c r="K77" s="603">
        <v>0</v>
      </c>
      <c r="L77" s="603">
        <v>0</v>
      </c>
      <c r="M77" s="603">
        <v>0</v>
      </c>
      <c r="N77" s="603">
        <v>0</v>
      </c>
      <c r="O77" s="603">
        <v>0</v>
      </c>
      <c r="P77" s="603">
        <v>0</v>
      </c>
      <c r="Q77" s="603">
        <v>0</v>
      </c>
      <c r="R77" s="603">
        <v>0</v>
      </c>
      <c r="S77" s="603">
        <v>0</v>
      </c>
      <c r="T77" s="603">
        <v>0</v>
      </c>
      <c r="U77" s="603">
        <v>0</v>
      </c>
      <c r="V77" s="603">
        <v>0</v>
      </c>
      <c r="W77" s="603">
        <v>0</v>
      </c>
      <c r="X77" s="603">
        <v>0</v>
      </c>
      <c r="Y77" s="603">
        <v>0</v>
      </c>
      <c r="Z77" s="603">
        <v>0</v>
      </c>
      <c r="AA77" s="603">
        <v>0</v>
      </c>
      <c r="AB77" s="603">
        <v>0</v>
      </c>
      <c r="AC77" s="603">
        <v>0</v>
      </c>
      <c r="AD77" s="603">
        <v>0</v>
      </c>
      <c r="AE77" s="603">
        <v>0</v>
      </c>
      <c r="AF77" s="603">
        <v>0</v>
      </c>
      <c r="AG77" s="603">
        <v>0</v>
      </c>
      <c r="AH77" s="603">
        <v>0</v>
      </c>
      <c r="AI77" s="603">
        <v>0</v>
      </c>
      <c r="AJ77" s="603">
        <v>0</v>
      </c>
      <c r="AK77" s="603">
        <v>0</v>
      </c>
      <c r="AL77" s="603">
        <v>0</v>
      </c>
      <c r="AM77" s="603">
        <v>0</v>
      </c>
      <c r="AN77" s="603">
        <v>0</v>
      </c>
      <c r="AO77" s="603">
        <v>0</v>
      </c>
      <c r="AP77" s="603">
        <v>0</v>
      </c>
      <c r="AQ77" s="603">
        <v>0</v>
      </c>
      <c r="AR77" s="603">
        <v>0</v>
      </c>
      <c r="AS77" s="603">
        <v>0</v>
      </c>
      <c r="AT77" s="603">
        <v>0</v>
      </c>
      <c r="AU77" s="603">
        <v>3450000</v>
      </c>
      <c r="AV77" s="603">
        <v>0</v>
      </c>
      <c r="AW77" s="603">
        <v>0</v>
      </c>
      <c r="AX77" s="603">
        <v>0</v>
      </c>
      <c r="AY77" s="603">
        <v>0</v>
      </c>
      <c r="AZ77" s="603">
        <v>0</v>
      </c>
      <c r="BA77" s="603">
        <v>0</v>
      </c>
      <c r="BB77" s="603">
        <v>0</v>
      </c>
      <c r="BC77" s="603">
        <v>0</v>
      </c>
      <c r="BD77" s="603">
        <v>0</v>
      </c>
      <c r="BE77" s="603">
        <v>0</v>
      </c>
      <c r="BF77" s="603">
        <v>0</v>
      </c>
      <c r="BG77" s="603">
        <v>0</v>
      </c>
      <c r="BH77" s="603">
        <v>0</v>
      </c>
      <c r="BI77" s="603">
        <v>0</v>
      </c>
      <c r="BJ77" s="603">
        <v>0</v>
      </c>
      <c r="BK77" s="603">
        <v>0</v>
      </c>
      <c r="BL77" s="603">
        <v>0</v>
      </c>
      <c r="BM77" s="603">
        <v>0</v>
      </c>
      <c r="BN77" s="603">
        <v>0</v>
      </c>
      <c r="BO77" s="603">
        <v>0</v>
      </c>
      <c r="BP77" s="603">
        <v>0</v>
      </c>
      <c r="BQ77" s="603">
        <v>0</v>
      </c>
      <c r="BR77" s="603">
        <v>0</v>
      </c>
      <c r="BS77" s="603">
        <v>0</v>
      </c>
      <c r="BT77" s="603">
        <v>0</v>
      </c>
      <c r="BU77" s="603">
        <v>0</v>
      </c>
      <c r="BV77" s="603">
        <v>0</v>
      </c>
      <c r="BW77" s="603">
        <v>0</v>
      </c>
      <c r="BX77" s="603">
        <v>0</v>
      </c>
      <c r="BY77" s="603">
        <v>0</v>
      </c>
      <c r="BZ77" s="603">
        <v>0</v>
      </c>
      <c r="CA77" s="603">
        <v>0</v>
      </c>
      <c r="CB77" s="603">
        <v>0</v>
      </c>
      <c r="CC77" s="603">
        <v>0</v>
      </c>
      <c r="CD77" s="603">
        <v>0</v>
      </c>
      <c r="CE77" s="603">
        <v>0</v>
      </c>
      <c r="CF77" s="603">
        <v>0</v>
      </c>
      <c r="CG77" s="603">
        <v>0</v>
      </c>
      <c r="CH77" s="603">
        <v>638592</v>
      </c>
      <c r="CI77" s="603">
        <v>0</v>
      </c>
      <c r="CJ77" s="603">
        <v>0</v>
      </c>
      <c r="CK77" s="603">
        <v>0</v>
      </c>
      <c r="CL77" s="603">
        <v>0</v>
      </c>
      <c r="CM77" s="603">
        <v>0</v>
      </c>
      <c r="CN77" s="603">
        <v>0</v>
      </c>
      <c r="CO77" s="603">
        <v>0</v>
      </c>
      <c r="CP77" s="603">
        <v>0</v>
      </c>
      <c r="CQ77" s="603">
        <v>0</v>
      </c>
      <c r="CR77" s="603">
        <v>0</v>
      </c>
      <c r="CS77" s="603">
        <v>0</v>
      </c>
      <c r="CT77" s="603">
        <v>0</v>
      </c>
      <c r="CU77" s="603">
        <v>0</v>
      </c>
      <c r="CV77" s="603">
        <v>0</v>
      </c>
      <c r="CW77" s="603">
        <v>0</v>
      </c>
      <c r="CX77" s="603">
        <v>0</v>
      </c>
      <c r="CY77" s="603">
        <v>0</v>
      </c>
      <c r="CZ77" s="603">
        <v>0</v>
      </c>
      <c r="DA77" s="603">
        <v>0</v>
      </c>
      <c r="DB77" s="603">
        <v>0</v>
      </c>
      <c r="DC77" s="603">
        <v>0</v>
      </c>
      <c r="DD77" s="603">
        <v>0</v>
      </c>
      <c r="DE77" s="603">
        <v>0</v>
      </c>
      <c r="DF77" s="603">
        <v>0</v>
      </c>
      <c r="DG77" s="603">
        <v>0</v>
      </c>
      <c r="DH77" s="603">
        <v>0</v>
      </c>
      <c r="DI77" s="603">
        <v>0</v>
      </c>
      <c r="DJ77" s="603">
        <v>0</v>
      </c>
      <c r="DK77" s="603">
        <v>0</v>
      </c>
      <c r="DL77" s="603">
        <v>0</v>
      </c>
      <c r="DM77" s="603">
        <v>0</v>
      </c>
      <c r="DN77" s="603">
        <v>0</v>
      </c>
      <c r="DO77" s="603">
        <v>0</v>
      </c>
      <c r="DP77" s="603">
        <v>0</v>
      </c>
      <c r="DQ77" s="603">
        <v>0</v>
      </c>
      <c r="DR77" s="603">
        <v>0</v>
      </c>
      <c r="DS77" s="603">
        <v>0</v>
      </c>
      <c r="DT77" s="603">
        <v>0</v>
      </c>
      <c r="DU77" s="603">
        <v>0</v>
      </c>
      <c r="DV77" s="603">
        <v>0</v>
      </c>
      <c r="DW77" s="603">
        <v>0</v>
      </c>
      <c r="DX77" s="603">
        <v>0</v>
      </c>
      <c r="DY77" s="603">
        <v>0</v>
      </c>
      <c r="DZ77" s="603">
        <v>0</v>
      </c>
      <c r="EA77" s="603">
        <v>0</v>
      </c>
      <c r="EB77" s="603">
        <v>0</v>
      </c>
      <c r="EC77" s="603">
        <v>0</v>
      </c>
      <c r="ED77" s="603">
        <v>0</v>
      </c>
      <c r="EE77" s="603">
        <v>0</v>
      </c>
      <c r="EF77" s="603">
        <v>4740.76</v>
      </c>
      <c r="EG77" s="603">
        <v>0</v>
      </c>
      <c r="EH77" s="603">
        <v>0</v>
      </c>
      <c r="EI77" s="603">
        <v>0</v>
      </c>
      <c r="EJ77" s="603">
        <v>0</v>
      </c>
      <c r="EK77" s="603">
        <v>0</v>
      </c>
      <c r="EL77" s="603">
        <v>0</v>
      </c>
      <c r="EM77" s="603">
        <v>0</v>
      </c>
      <c r="EN77" s="603">
        <v>0</v>
      </c>
      <c r="EO77" s="603">
        <v>0</v>
      </c>
      <c r="EP77" s="603">
        <v>0</v>
      </c>
      <c r="EQ77" s="603">
        <v>0</v>
      </c>
      <c r="ER77" s="603">
        <v>0</v>
      </c>
      <c r="ES77" s="603">
        <v>0</v>
      </c>
      <c r="ET77" s="603">
        <v>0</v>
      </c>
      <c r="EU77" s="603">
        <v>0</v>
      </c>
      <c r="EV77" s="603">
        <v>0</v>
      </c>
      <c r="EW77" s="603">
        <v>0</v>
      </c>
      <c r="EX77" s="603">
        <v>0</v>
      </c>
      <c r="EY77" s="603">
        <v>0</v>
      </c>
      <c r="EZ77" s="603">
        <v>0</v>
      </c>
      <c r="FA77" s="603">
        <v>0</v>
      </c>
      <c r="FB77" s="603">
        <v>0</v>
      </c>
      <c r="FC77" s="603">
        <v>0</v>
      </c>
      <c r="FD77" s="603">
        <v>0</v>
      </c>
      <c r="FE77" s="603">
        <v>0</v>
      </c>
      <c r="FF77" s="603">
        <v>0</v>
      </c>
      <c r="FG77" s="603">
        <v>0</v>
      </c>
      <c r="FH77" s="603">
        <v>0</v>
      </c>
      <c r="FI77" s="603">
        <v>0</v>
      </c>
      <c r="FJ77" s="603">
        <v>264215.5</v>
      </c>
      <c r="FK77" s="603">
        <v>0</v>
      </c>
      <c r="FL77" s="603">
        <v>0</v>
      </c>
      <c r="FM77" s="603">
        <v>0</v>
      </c>
      <c r="FN77" s="603">
        <v>0</v>
      </c>
      <c r="FO77" s="603">
        <v>0</v>
      </c>
      <c r="FP77" s="603">
        <v>0</v>
      </c>
      <c r="FQ77" s="603">
        <v>0</v>
      </c>
      <c r="FR77" s="603">
        <v>0</v>
      </c>
      <c r="FS77" s="603">
        <v>0</v>
      </c>
      <c r="FT77" s="603">
        <v>0</v>
      </c>
      <c r="FU77" s="603">
        <v>0</v>
      </c>
      <c r="FV77" s="603">
        <v>0</v>
      </c>
      <c r="FW77" s="603">
        <v>0</v>
      </c>
      <c r="FX77" s="603">
        <v>0</v>
      </c>
      <c r="FY77" s="603">
        <v>0</v>
      </c>
      <c r="FZ77" s="603">
        <v>0</v>
      </c>
      <c r="GA77" s="603">
        <v>0</v>
      </c>
      <c r="GB77" s="603">
        <v>0</v>
      </c>
      <c r="GC77" s="603">
        <v>0</v>
      </c>
      <c r="GD77" s="603">
        <v>0</v>
      </c>
      <c r="GE77" s="603">
        <v>0</v>
      </c>
      <c r="GF77" s="603">
        <v>0</v>
      </c>
      <c r="GG77" s="603">
        <v>0</v>
      </c>
      <c r="GH77" s="603">
        <v>0</v>
      </c>
      <c r="GI77" s="603">
        <v>0</v>
      </c>
      <c r="GJ77" s="603">
        <v>0</v>
      </c>
      <c r="GK77" s="603">
        <v>0</v>
      </c>
      <c r="GL77" s="603">
        <v>0</v>
      </c>
      <c r="GM77" s="603">
        <v>0</v>
      </c>
      <c r="GN77" s="603">
        <v>0</v>
      </c>
      <c r="GO77" s="603">
        <v>0</v>
      </c>
      <c r="GP77" s="603">
        <v>0</v>
      </c>
      <c r="GQ77" s="603">
        <v>0</v>
      </c>
      <c r="GR77" s="603">
        <v>0</v>
      </c>
      <c r="GS77" s="603">
        <v>0</v>
      </c>
      <c r="GT77" s="603">
        <v>0</v>
      </c>
      <c r="GU77" s="603">
        <v>0</v>
      </c>
      <c r="GV77" s="603">
        <v>0</v>
      </c>
      <c r="GW77" s="603">
        <v>0</v>
      </c>
      <c r="GX77" s="603">
        <v>0</v>
      </c>
      <c r="GY77" s="603">
        <v>0</v>
      </c>
      <c r="GZ77" s="603">
        <v>0</v>
      </c>
      <c r="HA77" s="603">
        <v>0</v>
      </c>
      <c r="HB77" s="603">
        <v>0</v>
      </c>
      <c r="HC77" s="603">
        <v>0</v>
      </c>
      <c r="HD77" s="603">
        <v>0</v>
      </c>
      <c r="HE77" s="603">
        <v>0</v>
      </c>
      <c r="HF77" s="603">
        <v>0</v>
      </c>
      <c r="HG77" s="603">
        <v>0</v>
      </c>
      <c r="HH77" s="603">
        <v>0</v>
      </c>
      <c r="HI77" s="603">
        <v>0</v>
      </c>
      <c r="HJ77" s="603">
        <v>0</v>
      </c>
      <c r="HK77" s="603">
        <v>0</v>
      </c>
      <c r="HL77" s="603">
        <v>0</v>
      </c>
      <c r="HM77" s="603">
        <v>0</v>
      </c>
      <c r="HN77" s="603">
        <v>0</v>
      </c>
      <c r="HO77" s="603">
        <v>0</v>
      </c>
      <c r="HP77" s="603">
        <v>0</v>
      </c>
      <c r="HQ77" s="603">
        <v>0</v>
      </c>
      <c r="HR77" s="603">
        <v>0</v>
      </c>
      <c r="HS77" s="603">
        <v>0</v>
      </c>
      <c r="HT77" s="603">
        <v>0</v>
      </c>
      <c r="HU77" s="603">
        <v>0</v>
      </c>
      <c r="HV77" s="603">
        <v>0</v>
      </c>
      <c r="HW77" s="603">
        <v>0</v>
      </c>
      <c r="HX77" s="603">
        <v>0</v>
      </c>
      <c r="HY77" s="603">
        <v>0</v>
      </c>
      <c r="HZ77" s="603">
        <v>0</v>
      </c>
      <c r="IA77" s="603">
        <v>0</v>
      </c>
      <c r="IB77" s="603">
        <v>0</v>
      </c>
      <c r="IC77" s="603">
        <v>0</v>
      </c>
      <c r="ID77" s="603">
        <v>0</v>
      </c>
      <c r="IE77" s="603">
        <v>0</v>
      </c>
      <c r="IF77" s="603">
        <v>0</v>
      </c>
      <c r="IG77" s="603">
        <v>0</v>
      </c>
      <c r="IH77" s="603">
        <v>0</v>
      </c>
      <c r="II77" s="603">
        <v>0</v>
      </c>
      <c r="IJ77" s="603">
        <v>0</v>
      </c>
      <c r="IK77" s="603">
        <v>0</v>
      </c>
      <c r="IL77" s="603">
        <v>0</v>
      </c>
      <c r="IM77" s="603">
        <v>0</v>
      </c>
      <c r="IN77" s="603">
        <v>0</v>
      </c>
      <c r="IO77" s="603">
        <v>0</v>
      </c>
      <c r="IP77" s="603">
        <v>0</v>
      </c>
      <c r="IQ77" s="603">
        <v>0</v>
      </c>
      <c r="IR77" s="603">
        <v>0</v>
      </c>
      <c r="IS77" s="603">
        <v>0</v>
      </c>
      <c r="IT77" s="603">
        <v>0</v>
      </c>
      <c r="IU77" s="603">
        <v>0</v>
      </c>
      <c r="IV77" s="603">
        <v>0</v>
      </c>
      <c r="IW77" s="603">
        <v>0</v>
      </c>
      <c r="IX77" s="603">
        <v>0</v>
      </c>
      <c r="IY77" s="603">
        <v>0</v>
      </c>
      <c r="IZ77" s="603">
        <v>0</v>
      </c>
      <c r="JA77" s="603">
        <v>0</v>
      </c>
      <c r="JB77" s="603">
        <v>0</v>
      </c>
      <c r="JC77" s="603">
        <v>0</v>
      </c>
      <c r="JD77" s="603">
        <v>0</v>
      </c>
      <c r="JE77" s="603">
        <v>0</v>
      </c>
      <c r="JF77" s="603">
        <v>0</v>
      </c>
      <c r="JG77" s="603">
        <v>0</v>
      </c>
      <c r="JH77" s="603">
        <v>0</v>
      </c>
      <c r="JI77" s="603">
        <v>0</v>
      </c>
      <c r="JJ77" s="603">
        <v>0</v>
      </c>
      <c r="JK77" s="603">
        <v>0</v>
      </c>
      <c r="JL77" s="603">
        <v>0</v>
      </c>
      <c r="JM77" s="603">
        <v>0</v>
      </c>
      <c r="JN77" s="603">
        <v>0</v>
      </c>
      <c r="JO77" s="603">
        <v>0</v>
      </c>
      <c r="JP77" s="603">
        <v>0</v>
      </c>
      <c r="JQ77" s="603">
        <v>0</v>
      </c>
      <c r="JR77" s="603">
        <v>0</v>
      </c>
      <c r="JS77" s="603">
        <v>0</v>
      </c>
      <c r="JT77" s="603">
        <v>0</v>
      </c>
      <c r="JU77" s="603">
        <v>0</v>
      </c>
      <c r="JV77" s="603">
        <v>0</v>
      </c>
      <c r="JW77" s="603">
        <v>0</v>
      </c>
      <c r="JX77" s="603">
        <v>0</v>
      </c>
      <c r="JY77" s="603">
        <v>0</v>
      </c>
      <c r="JZ77" s="603">
        <v>0</v>
      </c>
      <c r="KA77" s="603">
        <v>0</v>
      </c>
      <c r="KB77" s="603">
        <v>0</v>
      </c>
      <c r="KC77" s="603">
        <v>0</v>
      </c>
      <c r="KD77" s="603">
        <v>0</v>
      </c>
      <c r="KE77" s="603">
        <v>0</v>
      </c>
      <c r="KF77" s="603">
        <v>0</v>
      </c>
      <c r="KG77" s="603">
        <v>0</v>
      </c>
      <c r="KH77" s="603">
        <v>0</v>
      </c>
      <c r="KI77" s="603">
        <v>0</v>
      </c>
      <c r="KJ77" s="603">
        <v>0</v>
      </c>
      <c r="KK77" s="603">
        <v>0</v>
      </c>
      <c r="KL77" s="603">
        <v>0</v>
      </c>
      <c r="KM77" s="603">
        <v>0</v>
      </c>
      <c r="KN77" s="603">
        <v>0</v>
      </c>
      <c r="KO77" s="603">
        <v>0</v>
      </c>
      <c r="KP77" s="603">
        <v>0</v>
      </c>
      <c r="KQ77" s="603">
        <v>0</v>
      </c>
      <c r="KR77" s="603">
        <v>0</v>
      </c>
      <c r="KS77" s="603">
        <v>0</v>
      </c>
      <c r="KT77" s="603">
        <v>0</v>
      </c>
      <c r="KU77" s="603">
        <v>0</v>
      </c>
      <c r="KV77" s="603">
        <v>0</v>
      </c>
      <c r="KW77" s="603">
        <v>0</v>
      </c>
      <c r="KX77" s="603">
        <v>0</v>
      </c>
      <c r="KY77" s="603">
        <v>0</v>
      </c>
      <c r="KZ77" s="603">
        <v>0</v>
      </c>
      <c r="LA77" s="603">
        <v>0</v>
      </c>
      <c r="LB77" s="603">
        <v>0</v>
      </c>
      <c r="LC77" s="603">
        <v>0</v>
      </c>
      <c r="LD77" s="603">
        <v>0</v>
      </c>
      <c r="LE77" s="603">
        <v>0</v>
      </c>
      <c r="LF77" s="603">
        <v>0</v>
      </c>
      <c r="LG77" s="603">
        <v>0</v>
      </c>
      <c r="LH77" s="603">
        <v>0</v>
      </c>
      <c r="LI77" s="603">
        <v>0</v>
      </c>
      <c r="LJ77" s="603">
        <v>0</v>
      </c>
      <c r="LK77" s="603">
        <v>0</v>
      </c>
      <c r="LL77" s="603">
        <v>0</v>
      </c>
      <c r="LM77" s="603">
        <v>0</v>
      </c>
      <c r="LN77" s="603">
        <v>0</v>
      </c>
      <c r="LO77" s="603">
        <v>0</v>
      </c>
      <c r="LP77" s="603">
        <v>0</v>
      </c>
      <c r="LQ77" s="603">
        <v>0</v>
      </c>
      <c r="LR77" s="603">
        <v>0</v>
      </c>
      <c r="LS77" s="603">
        <v>0</v>
      </c>
      <c r="LT77" s="603">
        <v>0</v>
      </c>
      <c r="LU77" s="603">
        <v>0</v>
      </c>
      <c r="LV77" s="603">
        <v>0</v>
      </c>
      <c r="LW77" s="603">
        <v>0</v>
      </c>
      <c r="LX77" s="603">
        <v>0</v>
      </c>
      <c r="LY77" s="603">
        <v>0</v>
      </c>
      <c r="LZ77" s="603">
        <v>0</v>
      </c>
      <c r="MA77" s="603">
        <v>0</v>
      </c>
      <c r="MB77" s="603">
        <v>0</v>
      </c>
      <c r="MC77" s="603">
        <v>0</v>
      </c>
      <c r="MD77" s="603">
        <v>0</v>
      </c>
      <c r="ME77" s="603">
        <v>0</v>
      </c>
      <c r="MF77" s="603">
        <v>0</v>
      </c>
      <c r="MG77" s="603">
        <v>0</v>
      </c>
      <c r="MH77" s="603">
        <v>0</v>
      </c>
      <c r="MI77" s="603">
        <v>0</v>
      </c>
      <c r="MJ77" s="603">
        <v>0</v>
      </c>
      <c r="MK77" s="603">
        <v>0</v>
      </c>
      <c r="ML77" s="603">
        <v>0</v>
      </c>
      <c r="MM77" s="603">
        <v>0</v>
      </c>
      <c r="MN77" s="603">
        <v>0</v>
      </c>
      <c r="MO77" s="603">
        <v>0</v>
      </c>
      <c r="MP77" s="603">
        <v>0</v>
      </c>
      <c r="MQ77" s="603">
        <v>0</v>
      </c>
      <c r="MR77" s="603">
        <v>0</v>
      </c>
      <c r="MS77" s="603">
        <v>0</v>
      </c>
      <c r="MT77" s="603">
        <v>0</v>
      </c>
      <c r="MU77" s="603">
        <v>0</v>
      </c>
      <c r="MV77" s="603">
        <v>0</v>
      </c>
      <c r="MW77" s="603">
        <v>0</v>
      </c>
      <c r="MX77" s="603">
        <v>0</v>
      </c>
      <c r="MY77" s="603">
        <v>0</v>
      </c>
      <c r="MZ77" s="603">
        <v>0</v>
      </c>
      <c r="NA77" s="603">
        <v>0</v>
      </c>
      <c r="NB77" s="603">
        <v>0</v>
      </c>
      <c r="NC77" s="603">
        <v>0</v>
      </c>
      <c r="ND77" s="603">
        <v>0</v>
      </c>
      <c r="NE77" s="603">
        <v>0</v>
      </c>
      <c r="NF77" s="603">
        <v>0</v>
      </c>
      <c r="NG77" s="603">
        <v>0</v>
      </c>
      <c r="NH77" s="603">
        <v>0</v>
      </c>
      <c r="NI77" s="603">
        <v>0</v>
      </c>
      <c r="NJ77" s="603">
        <v>0</v>
      </c>
      <c r="NK77" s="603">
        <v>0</v>
      </c>
      <c r="NL77" s="603">
        <v>0</v>
      </c>
      <c r="NM77" s="603">
        <v>0</v>
      </c>
      <c r="NN77" s="603">
        <v>0</v>
      </c>
      <c r="NO77" s="603">
        <v>0</v>
      </c>
      <c r="NP77" s="603">
        <v>0</v>
      </c>
      <c r="NQ77" s="603">
        <v>0</v>
      </c>
      <c r="NR77" s="603">
        <v>0</v>
      </c>
      <c r="NS77" s="603">
        <v>0</v>
      </c>
      <c r="NT77" s="603">
        <v>0</v>
      </c>
      <c r="NU77" s="603">
        <v>0</v>
      </c>
      <c r="NV77" s="603">
        <v>0</v>
      </c>
      <c r="NW77" s="603">
        <v>0</v>
      </c>
      <c r="NX77" s="603">
        <v>0</v>
      </c>
      <c r="NY77" s="603">
        <v>0</v>
      </c>
      <c r="NZ77" s="603">
        <v>0</v>
      </c>
      <c r="OA77" s="603">
        <v>0</v>
      </c>
      <c r="OB77" s="603">
        <v>0</v>
      </c>
      <c r="OC77" s="603">
        <v>0</v>
      </c>
      <c r="OD77" s="603">
        <v>0</v>
      </c>
      <c r="OE77" s="603">
        <v>0</v>
      </c>
      <c r="OF77" s="603">
        <v>0</v>
      </c>
      <c r="OG77" s="603">
        <v>0</v>
      </c>
      <c r="OH77" s="603">
        <v>0</v>
      </c>
      <c r="OI77" s="603">
        <v>0</v>
      </c>
      <c r="OJ77" s="603">
        <v>0</v>
      </c>
      <c r="OK77" s="603">
        <v>0</v>
      </c>
      <c r="OL77" s="603">
        <v>0</v>
      </c>
      <c r="OM77" s="603">
        <v>0</v>
      </c>
      <c r="ON77" s="603">
        <v>0</v>
      </c>
      <c r="OO77" s="603">
        <v>0</v>
      </c>
      <c r="OP77" s="603">
        <v>0</v>
      </c>
      <c r="OQ77" s="603">
        <v>0</v>
      </c>
      <c r="OR77" s="603">
        <v>0</v>
      </c>
      <c r="OS77" s="603">
        <v>0</v>
      </c>
      <c r="OT77" s="603">
        <v>0</v>
      </c>
      <c r="OU77" s="603">
        <v>0</v>
      </c>
      <c r="OV77" s="603">
        <v>0</v>
      </c>
      <c r="OW77" s="603">
        <v>0</v>
      </c>
      <c r="OX77" s="603">
        <v>0</v>
      </c>
      <c r="OY77" s="603">
        <v>0</v>
      </c>
      <c r="OZ77" s="603">
        <v>0</v>
      </c>
      <c r="PA77" s="603">
        <v>0</v>
      </c>
      <c r="PB77" s="603">
        <v>0</v>
      </c>
      <c r="PC77" s="603">
        <v>0</v>
      </c>
      <c r="PD77" s="603">
        <v>0</v>
      </c>
      <c r="PE77" s="603">
        <v>0</v>
      </c>
      <c r="PF77" s="603">
        <v>0</v>
      </c>
      <c r="PG77" s="603">
        <v>0</v>
      </c>
      <c r="PH77" s="603">
        <v>0</v>
      </c>
      <c r="PI77" s="603">
        <v>0</v>
      </c>
      <c r="PJ77" s="603">
        <v>0</v>
      </c>
      <c r="PK77" s="603">
        <v>0</v>
      </c>
      <c r="PL77" s="603">
        <v>0</v>
      </c>
      <c r="PM77" s="603">
        <v>0</v>
      </c>
      <c r="PN77" s="603">
        <v>0</v>
      </c>
      <c r="PO77" s="603">
        <v>0</v>
      </c>
      <c r="PP77" s="603">
        <v>0</v>
      </c>
      <c r="PQ77" s="603">
        <v>0</v>
      </c>
      <c r="PR77" s="603">
        <v>0</v>
      </c>
      <c r="PS77" s="603">
        <v>0</v>
      </c>
      <c r="PT77" s="603">
        <v>0</v>
      </c>
      <c r="PU77" s="603">
        <v>0</v>
      </c>
      <c r="PV77" s="603">
        <v>0</v>
      </c>
      <c r="PW77" s="603">
        <v>0</v>
      </c>
      <c r="PX77" s="603">
        <v>0</v>
      </c>
      <c r="PY77" s="603">
        <v>0</v>
      </c>
      <c r="PZ77" s="603">
        <v>0</v>
      </c>
      <c r="QA77" s="603">
        <v>0</v>
      </c>
      <c r="QB77" s="603">
        <v>0</v>
      </c>
      <c r="QC77" s="603">
        <v>0</v>
      </c>
      <c r="QD77" s="603">
        <v>0</v>
      </c>
      <c r="QE77" s="603">
        <v>0</v>
      </c>
      <c r="QF77" s="603">
        <v>0</v>
      </c>
      <c r="QG77" s="603">
        <v>0</v>
      </c>
      <c r="QH77" s="603">
        <v>0</v>
      </c>
      <c r="QI77" s="603">
        <v>0</v>
      </c>
      <c r="QJ77" s="603">
        <v>0</v>
      </c>
      <c r="QK77" s="603">
        <v>0</v>
      </c>
      <c r="QL77" s="603">
        <v>0</v>
      </c>
      <c r="QM77" s="603">
        <v>0</v>
      </c>
      <c r="QN77" s="603">
        <v>0</v>
      </c>
      <c r="QO77" s="603">
        <v>0</v>
      </c>
      <c r="QP77" s="603">
        <v>0</v>
      </c>
      <c r="QQ77" s="603">
        <v>0</v>
      </c>
      <c r="QR77" s="603">
        <v>0</v>
      </c>
      <c r="QS77" s="603">
        <v>0</v>
      </c>
      <c r="QT77" s="603">
        <v>0</v>
      </c>
      <c r="QU77" s="603">
        <v>0</v>
      </c>
      <c r="QV77" s="603">
        <v>0</v>
      </c>
      <c r="QW77" s="603">
        <v>0</v>
      </c>
      <c r="QX77" s="603">
        <v>0</v>
      </c>
      <c r="QY77" s="603">
        <v>0</v>
      </c>
      <c r="QZ77" s="603">
        <v>0</v>
      </c>
      <c r="RA77" s="603">
        <v>0</v>
      </c>
      <c r="RB77" s="603">
        <v>0</v>
      </c>
      <c r="RC77" s="603">
        <v>0</v>
      </c>
      <c r="RD77" s="603">
        <v>0</v>
      </c>
      <c r="RE77" s="603">
        <v>0</v>
      </c>
      <c r="RF77" s="603">
        <v>0</v>
      </c>
      <c r="RG77" s="603">
        <v>0</v>
      </c>
      <c r="RH77" s="603">
        <v>0</v>
      </c>
      <c r="RI77" s="603">
        <v>0</v>
      </c>
      <c r="RJ77" s="603">
        <v>0</v>
      </c>
      <c r="RK77" s="603">
        <v>0</v>
      </c>
      <c r="RL77" s="603">
        <v>0</v>
      </c>
      <c r="RM77" s="603">
        <v>0</v>
      </c>
      <c r="RN77" s="603">
        <v>0</v>
      </c>
      <c r="RO77" s="603">
        <v>0</v>
      </c>
      <c r="RP77" s="603">
        <v>0</v>
      </c>
      <c r="RQ77" s="603">
        <v>0</v>
      </c>
      <c r="RR77" s="603">
        <v>0</v>
      </c>
      <c r="RS77" s="603">
        <v>0</v>
      </c>
      <c r="RT77" s="603">
        <v>0</v>
      </c>
      <c r="RU77" s="603">
        <v>0</v>
      </c>
      <c r="RV77" s="603">
        <v>0</v>
      </c>
      <c r="RW77" s="603">
        <v>0</v>
      </c>
      <c r="RX77" s="603">
        <v>0</v>
      </c>
      <c r="RY77" s="603">
        <v>0</v>
      </c>
      <c r="RZ77" s="603">
        <v>0</v>
      </c>
      <c r="SA77" s="603">
        <v>0</v>
      </c>
      <c r="SB77" s="603">
        <v>0</v>
      </c>
      <c r="SC77" s="603">
        <v>0</v>
      </c>
      <c r="SD77" s="603">
        <v>0</v>
      </c>
      <c r="SE77" s="603">
        <v>0</v>
      </c>
      <c r="SF77" s="603">
        <v>0</v>
      </c>
      <c r="SG77" s="603">
        <v>0</v>
      </c>
      <c r="SH77" s="603">
        <v>0</v>
      </c>
      <c r="SI77" s="603">
        <v>0</v>
      </c>
      <c r="SJ77" s="603">
        <v>0</v>
      </c>
      <c r="SK77" s="603">
        <v>0</v>
      </c>
      <c r="SL77" s="603">
        <v>0</v>
      </c>
      <c r="SM77" s="603">
        <v>0</v>
      </c>
      <c r="SN77" s="603">
        <v>0</v>
      </c>
      <c r="SO77" s="603">
        <v>0</v>
      </c>
      <c r="SP77" s="603">
        <v>0</v>
      </c>
      <c r="SQ77" s="603">
        <v>0</v>
      </c>
      <c r="SR77" s="603">
        <v>0</v>
      </c>
      <c r="SS77" s="603">
        <v>0</v>
      </c>
      <c r="ST77" s="603">
        <v>0</v>
      </c>
      <c r="SU77" s="603">
        <v>0</v>
      </c>
      <c r="SV77" s="603">
        <v>0</v>
      </c>
      <c r="SW77" s="603">
        <v>0</v>
      </c>
      <c r="SX77" s="603">
        <v>0</v>
      </c>
      <c r="SY77" s="603">
        <v>0</v>
      </c>
      <c r="SZ77" s="603">
        <v>0</v>
      </c>
      <c r="TA77" s="603">
        <v>0</v>
      </c>
      <c r="TB77" s="603">
        <v>0</v>
      </c>
      <c r="TC77" s="603">
        <v>0</v>
      </c>
      <c r="TD77" s="603">
        <v>0</v>
      </c>
      <c r="TE77" s="603">
        <v>0</v>
      </c>
      <c r="TF77" s="603">
        <v>0</v>
      </c>
      <c r="TG77" s="603">
        <v>0</v>
      </c>
      <c r="TH77" s="603">
        <v>0</v>
      </c>
      <c r="TI77" s="603">
        <v>0</v>
      </c>
      <c r="TJ77" s="603">
        <v>0</v>
      </c>
      <c r="TK77" s="603">
        <v>0</v>
      </c>
      <c r="TL77" s="603">
        <v>0</v>
      </c>
      <c r="TM77" s="603">
        <v>0</v>
      </c>
      <c r="TN77" s="603">
        <v>0</v>
      </c>
      <c r="TO77" s="603">
        <v>0</v>
      </c>
      <c r="TP77" s="603">
        <v>0</v>
      </c>
      <c r="TQ77" s="603">
        <v>0</v>
      </c>
      <c r="TR77" s="603">
        <v>0</v>
      </c>
      <c r="TS77" s="603">
        <v>0</v>
      </c>
      <c r="TT77" s="603">
        <v>0</v>
      </c>
      <c r="TU77" s="603">
        <v>0</v>
      </c>
      <c r="TV77" s="603">
        <v>0</v>
      </c>
      <c r="TW77" s="603">
        <v>0</v>
      </c>
      <c r="TX77" s="603">
        <v>0</v>
      </c>
      <c r="TY77" s="603">
        <v>0</v>
      </c>
      <c r="TZ77" s="603">
        <v>0</v>
      </c>
      <c r="UA77" s="603">
        <v>0</v>
      </c>
      <c r="UB77" s="603">
        <v>0</v>
      </c>
      <c r="UC77" s="603">
        <v>0</v>
      </c>
      <c r="UD77" s="603">
        <v>0</v>
      </c>
      <c r="UE77" s="603">
        <v>0</v>
      </c>
      <c r="UF77" s="603">
        <v>0</v>
      </c>
      <c r="UG77" s="603">
        <v>0</v>
      </c>
      <c r="UH77" s="603">
        <v>0</v>
      </c>
      <c r="UI77" s="603">
        <v>0</v>
      </c>
      <c r="UJ77" s="603">
        <v>0</v>
      </c>
      <c r="UK77" s="603">
        <v>0</v>
      </c>
      <c r="UL77" s="603">
        <v>0</v>
      </c>
      <c r="UM77" s="603">
        <v>0</v>
      </c>
      <c r="UN77" s="603">
        <v>0</v>
      </c>
      <c r="UO77" s="603">
        <v>0</v>
      </c>
      <c r="UP77" s="603">
        <v>0</v>
      </c>
      <c r="UQ77" s="603">
        <v>0</v>
      </c>
      <c r="UR77" s="603">
        <v>0</v>
      </c>
      <c r="US77" s="603">
        <v>0</v>
      </c>
      <c r="UT77" s="603">
        <v>0</v>
      </c>
      <c r="UU77" s="603">
        <v>0</v>
      </c>
      <c r="UV77" s="603">
        <v>0</v>
      </c>
      <c r="UW77" s="603">
        <v>0</v>
      </c>
      <c r="UX77" s="603">
        <v>0</v>
      </c>
      <c r="UY77" s="603">
        <v>0</v>
      </c>
      <c r="UZ77" s="603">
        <v>0</v>
      </c>
      <c r="VA77" s="603">
        <v>0</v>
      </c>
      <c r="VB77" s="603">
        <v>0</v>
      </c>
      <c r="VC77" s="603">
        <v>0</v>
      </c>
      <c r="VD77" s="603">
        <v>0</v>
      </c>
      <c r="VE77" s="603">
        <v>0</v>
      </c>
      <c r="VF77" s="603">
        <v>0</v>
      </c>
      <c r="VG77" s="603">
        <v>0</v>
      </c>
      <c r="VH77" s="603">
        <v>0</v>
      </c>
      <c r="VI77" s="603">
        <v>0</v>
      </c>
      <c r="VJ77" s="603">
        <v>0</v>
      </c>
      <c r="VK77" s="603">
        <v>0</v>
      </c>
      <c r="VL77" s="603">
        <v>0</v>
      </c>
      <c r="VM77" s="603">
        <v>0</v>
      </c>
      <c r="VN77" s="603">
        <v>0</v>
      </c>
      <c r="VO77" s="603">
        <v>0</v>
      </c>
      <c r="VP77" s="603">
        <v>0</v>
      </c>
      <c r="VQ77" s="603">
        <v>0</v>
      </c>
      <c r="VR77" s="603">
        <v>0</v>
      </c>
      <c r="VS77" s="603">
        <v>0</v>
      </c>
      <c r="VT77" s="603">
        <v>0</v>
      </c>
      <c r="VU77" s="603">
        <v>0</v>
      </c>
      <c r="VV77" s="603">
        <v>0</v>
      </c>
      <c r="VW77" s="603">
        <v>0</v>
      </c>
      <c r="VX77" s="603">
        <v>0</v>
      </c>
      <c r="VY77" s="603">
        <v>0</v>
      </c>
      <c r="VZ77" s="603">
        <v>0</v>
      </c>
      <c r="WA77" s="603">
        <v>0</v>
      </c>
      <c r="WB77" s="603">
        <v>0</v>
      </c>
      <c r="WC77" s="603">
        <v>0</v>
      </c>
      <c r="WD77" s="603">
        <v>0</v>
      </c>
      <c r="WE77" s="603">
        <v>0</v>
      </c>
      <c r="WF77" s="603">
        <v>0</v>
      </c>
      <c r="WG77" s="603">
        <v>0</v>
      </c>
      <c r="WH77" s="603">
        <v>0</v>
      </c>
      <c r="WI77" s="603">
        <v>0</v>
      </c>
      <c r="WJ77" s="603">
        <v>0</v>
      </c>
      <c r="WK77" s="603">
        <v>0</v>
      </c>
      <c r="WL77" s="603">
        <v>0</v>
      </c>
      <c r="WM77" s="603">
        <v>0</v>
      </c>
      <c r="WN77" s="603">
        <v>0</v>
      </c>
      <c r="WO77" s="603">
        <v>0</v>
      </c>
      <c r="WP77" s="603">
        <v>0</v>
      </c>
      <c r="WQ77" s="603">
        <v>0</v>
      </c>
      <c r="WR77" s="603">
        <v>0</v>
      </c>
      <c r="WS77" s="603">
        <v>0</v>
      </c>
      <c r="WT77" s="603">
        <v>0</v>
      </c>
      <c r="WU77" s="603">
        <v>0</v>
      </c>
      <c r="WV77" s="603">
        <v>0</v>
      </c>
      <c r="WW77" s="603">
        <v>0</v>
      </c>
      <c r="WX77" s="603">
        <v>0</v>
      </c>
      <c r="WY77" s="603">
        <v>0</v>
      </c>
      <c r="WZ77" s="603">
        <v>0</v>
      </c>
      <c r="XA77" s="603">
        <v>0</v>
      </c>
      <c r="XB77" s="603">
        <v>0</v>
      </c>
      <c r="XC77" s="603">
        <v>0</v>
      </c>
      <c r="XD77" s="603">
        <v>0</v>
      </c>
      <c r="XE77" s="603">
        <v>0</v>
      </c>
      <c r="XF77" s="603">
        <v>0</v>
      </c>
      <c r="XG77" s="603">
        <v>0</v>
      </c>
      <c r="XH77" s="603">
        <v>0</v>
      </c>
      <c r="XI77" s="603">
        <v>0</v>
      </c>
      <c r="XJ77" s="603">
        <v>0</v>
      </c>
      <c r="XK77" s="603">
        <v>0</v>
      </c>
      <c r="XL77" s="603">
        <v>0</v>
      </c>
      <c r="XM77" s="603">
        <v>0</v>
      </c>
      <c r="XN77" s="603">
        <v>0</v>
      </c>
      <c r="XO77" s="603">
        <v>0</v>
      </c>
      <c r="XP77" s="603">
        <v>0</v>
      </c>
      <c r="XQ77" s="603">
        <v>0</v>
      </c>
      <c r="XR77" s="603">
        <v>0</v>
      </c>
      <c r="XS77" s="603">
        <v>0</v>
      </c>
      <c r="XT77" s="603">
        <v>0</v>
      </c>
      <c r="XU77" s="603">
        <v>0</v>
      </c>
      <c r="XV77" s="603">
        <v>0</v>
      </c>
      <c r="XW77" s="603">
        <v>0</v>
      </c>
      <c r="XX77" s="603">
        <v>0</v>
      </c>
      <c r="XY77" s="603">
        <v>0</v>
      </c>
      <c r="XZ77" s="603">
        <v>0</v>
      </c>
      <c r="YA77" s="603">
        <v>0</v>
      </c>
      <c r="YB77" s="603">
        <v>0</v>
      </c>
      <c r="YC77" s="603">
        <v>0</v>
      </c>
      <c r="YD77" s="603">
        <v>0</v>
      </c>
      <c r="YE77" s="603">
        <v>0</v>
      </c>
      <c r="YF77" s="603">
        <v>0</v>
      </c>
      <c r="YG77" s="603">
        <v>0</v>
      </c>
      <c r="YH77" s="603">
        <v>0</v>
      </c>
      <c r="YI77" s="603">
        <v>0</v>
      </c>
      <c r="YJ77" s="603">
        <v>0</v>
      </c>
      <c r="YK77" s="603">
        <v>0</v>
      </c>
      <c r="YL77" s="603">
        <v>0</v>
      </c>
      <c r="YM77" s="603">
        <v>0</v>
      </c>
      <c r="YN77" s="603">
        <v>0</v>
      </c>
      <c r="YO77" s="603">
        <v>0</v>
      </c>
      <c r="YP77" s="603">
        <v>0</v>
      </c>
      <c r="YQ77" s="603">
        <v>0</v>
      </c>
      <c r="YR77" s="603">
        <v>0</v>
      </c>
      <c r="YS77" s="603">
        <v>0</v>
      </c>
      <c r="YT77" s="603">
        <v>0</v>
      </c>
      <c r="YU77" s="603">
        <v>0</v>
      </c>
      <c r="YV77" s="603">
        <v>0</v>
      </c>
      <c r="YW77" s="603">
        <v>0</v>
      </c>
      <c r="YX77" s="603">
        <v>0</v>
      </c>
      <c r="YY77" s="603">
        <v>0</v>
      </c>
      <c r="YZ77" s="603">
        <v>0</v>
      </c>
      <c r="ZA77" s="603">
        <v>0</v>
      </c>
      <c r="ZB77" s="603">
        <v>0</v>
      </c>
      <c r="ZC77" s="603">
        <v>0</v>
      </c>
      <c r="ZD77" s="603">
        <v>0</v>
      </c>
      <c r="ZE77" s="603">
        <v>0</v>
      </c>
      <c r="ZF77" s="603">
        <v>0</v>
      </c>
      <c r="ZG77" s="603">
        <v>0</v>
      </c>
      <c r="ZH77" s="603">
        <v>0</v>
      </c>
      <c r="ZI77" s="603">
        <v>0</v>
      </c>
      <c r="ZJ77" s="603">
        <v>0</v>
      </c>
      <c r="ZK77" s="603">
        <v>0</v>
      </c>
      <c r="ZL77" s="603">
        <v>0</v>
      </c>
      <c r="ZM77" s="603">
        <v>0</v>
      </c>
      <c r="ZN77" s="603">
        <v>0</v>
      </c>
      <c r="ZO77" s="603">
        <v>0</v>
      </c>
      <c r="ZP77" s="603">
        <v>0</v>
      </c>
      <c r="ZQ77" s="603">
        <v>0</v>
      </c>
      <c r="ZR77" s="603">
        <v>0</v>
      </c>
      <c r="ZS77" s="603">
        <v>0</v>
      </c>
      <c r="ZT77" s="603">
        <v>0</v>
      </c>
      <c r="ZU77" s="603">
        <v>0</v>
      </c>
      <c r="ZV77" s="603">
        <v>0</v>
      </c>
      <c r="ZW77" s="603">
        <v>0</v>
      </c>
      <c r="ZX77" s="603">
        <v>0</v>
      </c>
      <c r="ZY77" s="603">
        <v>0</v>
      </c>
      <c r="ZZ77" s="603">
        <v>0</v>
      </c>
      <c r="AAA77" s="603">
        <v>0</v>
      </c>
      <c r="AAB77" s="603">
        <v>0</v>
      </c>
      <c r="AAC77" s="603">
        <v>0</v>
      </c>
      <c r="AAD77" s="603">
        <v>0</v>
      </c>
      <c r="AAE77" s="603">
        <v>0</v>
      </c>
      <c r="AAF77" s="603">
        <v>0</v>
      </c>
      <c r="AAG77" s="603">
        <v>0</v>
      </c>
      <c r="AAH77" s="603">
        <v>0</v>
      </c>
      <c r="AAI77" s="603">
        <v>0</v>
      </c>
      <c r="AAJ77" s="603">
        <v>0</v>
      </c>
      <c r="AAK77" s="603">
        <v>0</v>
      </c>
      <c r="AAL77" s="603">
        <v>0</v>
      </c>
      <c r="AAM77" s="603">
        <v>0</v>
      </c>
      <c r="AAN77" s="603">
        <v>0</v>
      </c>
      <c r="AAO77" s="603">
        <v>0</v>
      </c>
      <c r="AAP77" s="603">
        <v>0</v>
      </c>
      <c r="AAQ77" s="603">
        <v>0</v>
      </c>
      <c r="AAR77" s="603">
        <v>0</v>
      </c>
      <c r="AAS77" s="603">
        <v>0</v>
      </c>
      <c r="AAT77" s="603">
        <v>0</v>
      </c>
      <c r="AAU77" s="603">
        <v>0</v>
      </c>
      <c r="AAV77" s="603">
        <v>0</v>
      </c>
      <c r="AAW77" s="603">
        <v>0</v>
      </c>
      <c r="AAX77" s="603">
        <v>0</v>
      </c>
      <c r="AAY77" s="603">
        <v>0</v>
      </c>
      <c r="AAZ77" s="603">
        <v>0</v>
      </c>
      <c r="ABA77" s="603">
        <v>0</v>
      </c>
      <c r="ABB77" s="603">
        <v>0</v>
      </c>
      <c r="ABC77" s="603">
        <v>0</v>
      </c>
      <c r="ABD77" s="603">
        <v>0</v>
      </c>
      <c r="ABE77" s="603">
        <v>0</v>
      </c>
      <c r="ABF77" s="603">
        <v>0</v>
      </c>
      <c r="ABG77" s="603">
        <v>0</v>
      </c>
      <c r="ABH77" s="603">
        <v>0</v>
      </c>
      <c r="ABI77" s="603">
        <v>0</v>
      </c>
      <c r="ABJ77" s="603">
        <v>0</v>
      </c>
      <c r="ABK77" s="603">
        <v>0</v>
      </c>
      <c r="ABL77" s="603">
        <v>0</v>
      </c>
      <c r="ABM77" s="603">
        <v>0</v>
      </c>
      <c r="ABN77" s="603">
        <v>0</v>
      </c>
      <c r="ABO77" s="603">
        <v>0</v>
      </c>
      <c r="ABP77" s="603">
        <v>0</v>
      </c>
      <c r="ABQ77" s="603">
        <v>0</v>
      </c>
      <c r="ABR77" s="603">
        <v>0</v>
      </c>
      <c r="ABS77" s="603">
        <v>0</v>
      </c>
      <c r="ABT77" s="603">
        <v>0</v>
      </c>
      <c r="ABU77" s="603">
        <v>0</v>
      </c>
      <c r="ABV77" s="603">
        <v>0</v>
      </c>
      <c r="ABW77" s="603">
        <v>0</v>
      </c>
      <c r="ABX77" s="603">
        <v>0</v>
      </c>
      <c r="ABY77" s="603">
        <v>0</v>
      </c>
      <c r="ABZ77" s="603">
        <v>0</v>
      </c>
      <c r="ACA77" s="603">
        <v>0</v>
      </c>
      <c r="ACB77" s="603">
        <v>0</v>
      </c>
      <c r="ACC77" s="603">
        <v>0</v>
      </c>
      <c r="ACD77" s="603">
        <v>0</v>
      </c>
      <c r="ACE77" s="603">
        <v>0</v>
      </c>
      <c r="ACF77" s="603">
        <v>0</v>
      </c>
      <c r="ACG77" s="603">
        <v>0</v>
      </c>
      <c r="ACH77" s="603">
        <v>0</v>
      </c>
      <c r="ACI77" s="603">
        <v>0</v>
      </c>
      <c r="ACJ77" s="603">
        <v>0</v>
      </c>
      <c r="ACK77" s="603">
        <v>0</v>
      </c>
      <c r="ACL77" s="603">
        <v>0</v>
      </c>
      <c r="ACM77" s="603">
        <v>0</v>
      </c>
      <c r="ACN77" s="603">
        <v>0</v>
      </c>
      <c r="ACO77" s="603">
        <v>0</v>
      </c>
      <c r="ACP77" s="603">
        <v>0</v>
      </c>
      <c r="ACQ77" s="603">
        <v>0</v>
      </c>
      <c r="ACR77" s="603">
        <v>0</v>
      </c>
      <c r="ACS77" s="603">
        <v>0</v>
      </c>
      <c r="ACT77" s="603">
        <v>0</v>
      </c>
      <c r="ACU77" s="603">
        <v>0</v>
      </c>
      <c r="ACV77" s="603">
        <v>0</v>
      </c>
      <c r="ACW77" s="603">
        <v>0</v>
      </c>
      <c r="ACX77" s="603">
        <v>0</v>
      </c>
      <c r="ACY77" s="603">
        <v>0</v>
      </c>
      <c r="ACZ77" s="603">
        <v>0</v>
      </c>
      <c r="ADA77" s="603">
        <v>0</v>
      </c>
      <c r="ADB77" s="603">
        <v>0</v>
      </c>
      <c r="ADC77" s="603">
        <v>0</v>
      </c>
      <c r="ADD77" s="603">
        <v>0</v>
      </c>
      <c r="ADE77" s="603">
        <v>0</v>
      </c>
      <c r="ADF77" s="603">
        <v>0</v>
      </c>
      <c r="ADG77" s="603">
        <v>0</v>
      </c>
      <c r="ADH77" s="603">
        <v>0</v>
      </c>
      <c r="ADI77" s="603">
        <v>0</v>
      </c>
      <c r="ADJ77" s="603">
        <v>0</v>
      </c>
      <c r="ADK77" s="603">
        <v>0</v>
      </c>
      <c r="ADL77" s="603">
        <v>0</v>
      </c>
      <c r="ADM77" s="603">
        <v>0</v>
      </c>
      <c r="ADN77" s="603">
        <v>0</v>
      </c>
      <c r="ADO77" s="603">
        <v>0</v>
      </c>
      <c r="ADP77" s="603">
        <v>0</v>
      </c>
      <c r="ADQ77" s="603">
        <v>0</v>
      </c>
      <c r="ADR77" s="603">
        <v>0</v>
      </c>
      <c r="ADS77" s="603">
        <v>0</v>
      </c>
      <c r="ADT77" s="603">
        <v>0</v>
      </c>
      <c r="ADU77" s="603">
        <v>0</v>
      </c>
      <c r="ADV77" s="603">
        <v>0</v>
      </c>
      <c r="ADW77" s="603">
        <v>0</v>
      </c>
      <c r="ADX77" s="603">
        <v>0</v>
      </c>
      <c r="ADY77" s="603">
        <v>0</v>
      </c>
      <c r="ADZ77" s="603">
        <v>0</v>
      </c>
      <c r="AEA77" s="603">
        <v>0</v>
      </c>
      <c r="AEB77" s="603">
        <v>0</v>
      </c>
      <c r="AEC77" s="603">
        <v>0</v>
      </c>
      <c r="AED77" s="603">
        <v>0</v>
      </c>
      <c r="AEE77" s="603">
        <v>0</v>
      </c>
      <c r="AEF77" s="603">
        <v>0</v>
      </c>
      <c r="AEG77" s="603">
        <v>0</v>
      </c>
      <c r="AEH77" s="603">
        <v>0</v>
      </c>
      <c r="AEI77" s="603">
        <v>0</v>
      </c>
      <c r="AEJ77" s="603">
        <v>0</v>
      </c>
      <c r="AEK77" s="603">
        <v>0</v>
      </c>
      <c r="AEL77" s="603">
        <v>0</v>
      </c>
      <c r="AEM77" s="603">
        <v>0</v>
      </c>
      <c r="AEN77" s="603">
        <v>0</v>
      </c>
      <c r="AEO77" s="603">
        <v>0</v>
      </c>
      <c r="AEP77" s="603">
        <v>0</v>
      </c>
      <c r="AEQ77" s="603">
        <v>0</v>
      </c>
      <c r="AER77" s="603">
        <v>0</v>
      </c>
      <c r="AES77" s="603">
        <v>0</v>
      </c>
      <c r="AET77" s="603">
        <v>0</v>
      </c>
      <c r="AEU77" s="603">
        <v>0</v>
      </c>
      <c r="AEV77" s="603">
        <v>0</v>
      </c>
      <c r="AEW77" s="603">
        <v>0</v>
      </c>
      <c r="AEX77" s="603">
        <v>0</v>
      </c>
      <c r="AEY77" s="603">
        <v>0</v>
      </c>
      <c r="AEZ77" s="603">
        <v>0</v>
      </c>
      <c r="AFA77" s="603">
        <v>0</v>
      </c>
      <c r="AFB77" s="603">
        <v>0</v>
      </c>
      <c r="AFC77" s="603">
        <v>0</v>
      </c>
      <c r="AFD77" s="603">
        <v>0</v>
      </c>
      <c r="AFE77" s="603">
        <v>0</v>
      </c>
      <c r="AFF77" s="603">
        <v>0</v>
      </c>
      <c r="AFG77" s="603">
        <v>0</v>
      </c>
      <c r="AFH77" s="603">
        <v>0</v>
      </c>
      <c r="AFI77" s="603">
        <v>0</v>
      </c>
      <c r="AFJ77" s="603">
        <v>0</v>
      </c>
      <c r="AFK77" s="603">
        <v>0</v>
      </c>
      <c r="AFL77" s="603">
        <v>0</v>
      </c>
      <c r="AFM77" s="603">
        <v>0</v>
      </c>
      <c r="AFN77" s="603">
        <v>0</v>
      </c>
      <c r="AFO77" s="603">
        <v>0</v>
      </c>
      <c r="AFP77" s="603">
        <v>0</v>
      </c>
      <c r="AFQ77" s="603">
        <v>0</v>
      </c>
      <c r="AFR77" s="603">
        <v>0</v>
      </c>
      <c r="AFS77" s="603">
        <v>0</v>
      </c>
      <c r="AFT77" s="603">
        <v>0</v>
      </c>
      <c r="AFU77" s="603">
        <v>0</v>
      </c>
      <c r="AFV77" s="603">
        <v>0</v>
      </c>
      <c r="AFW77" s="603">
        <v>0</v>
      </c>
      <c r="AFX77" s="603">
        <v>0</v>
      </c>
      <c r="AFY77" s="603">
        <v>0</v>
      </c>
      <c r="AFZ77" s="603">
        <v>0</v>
      </c>
      <c r="AGA77" s="603">
        <v>0</v>
      </c>
      <c r="AGB77" s="603">
        <v>0</v>
      </c>
      <c r="AGC77" s="603">
        <v>0</v>
      </c>
      <c r="AGD77" s="603">
        <v>0</v>
      </c>
      <c r="AGE77" s="603">
        <v>0</v>
      </c>
      <c r="AGF77" s="603">
        <v>0</v>
      </c>
      <c r="AGG77" s="603">
        <v>0</v>
      </c>
      <c r="AGH77" s="603">
        <v>0</v>
      </c>
      <c r="AGI77" s="603">
        <v>0</v>
      </c>
      <c r="AGJ77" s="603">
        <v>0</v>
      </c>
      <c r="AGK77" s="603">
        <v>0</v>
      </c>
      <c r="AGL77" s="603">
        <v>0</v>
      </c>
      <c r="AGM77" s="603">
        <v>0</v>
      </c>
      <c r="AGN77" s="603">
        <v>0</v>
      </c>
      <c r="AGO77" s="603">
        <v>0</v>
      </c>
      <c r="AGP77" s="603">
        <v>0</v>
      </c>
      <c r="AGQ77" s="603">
        <v>0</v>
      </c>
      <c r="AGR77" s="603">
        <v>0</v>
      </c>
      <c r="AGS77" s="603">
        <v>0</v>
      </c>
      <c r="AGT77" s="603">
        <v>0</v>
      </c>
      <c r="AGU77" s="603">
        <v>0</v>
      </c>
      <c r="AGV77" s="603">
        <v>0</v>
      </c>
      <c r="AGW77" s="603">
        <v>0</v>
      </c>
      <c r="AGX77" s="603">
        <v>0</v>
      </c>
      <c r="AGY77" s="603">
        <v>0</v>
      </c>
      <c r="AGZ77" s="603">
        <v>0</v>
      </c>
      <c r="AHA77" s="603">
        <v>0</v>
      </c>
      <c r="AHB77" s="603">
        <v>0</v>
      </c>
      <c r="AHC77" s="603">
        <v>0</v>
      </c>
      <c r="AHD77" s="603">
        <v>0</v>
      </c>
      <c r="AHE77" s="603">
        <v>0</v>
      </c>
      <c r="AHF77" s="603">
        <v>0</v>
      </c>
      <c r="AHG77" s="603">
        <v>0</v>
      </c>
      <c r="AHH77" s="603">
        <v>0</v>
      </c>
      <c r="AHI77" s="603">
        <v>0</v>
      </c>
      <c r="AHJ77" s="603">
        <v>0</v>
      </c>
      <c r="AHK77" s="603">
        <v>0</v>
      </c>
      <c r="AHL77" s="603">
        <v>0</v>
      </c>
      <c r="AHM77" s="603">
        <v>0</v>
      </c>
      <c r="AHN77" s="603">
        <v>0</v>
      </c>
      <c r="AHO77" s="603">
        <v>0</v>
      </c>
      <c r="AHP77" s="603">
        <v>0</v>
      </c>
      <c r="AHQ77" s="603">
        <v>0</v>
      </c>
      <c r="AHR77" s="603">
        <v>0</v>
      </c>
      <c r="AHS77" s="603">
        <v>0</v>
      </c>
      <c r="AHT77" s="603">
        <v>0</v>
      </c>
      <c r="AHU77" s="603">
        <v>0</v>
      </c>
      <c r="AHV77" s="603">
        <v>0</v>
      </c>
      <c r="AHW77" s="603">
        <f t="shared" si="97"/>
        <v>4428348.26</v>
      </c>
      <c r="AHY77" s="648" t="s">
        <v>6248</v>
      </c>
      <c r="AHZ77" s="648" t="s">
        <v>6057</v>
      </c>
      <c r="AIA77" s="648" t="s">
        <v>6058</v>
      </c>
    </row>
    <row r="78" spans="1:911" ht="24.6" x14ac:dyDescent="0.7">
      <c r="A78" s="260" t="str">
        <f t="shared" si="96"/>
        <v>ภาระ</v>
      </c>
      <c r="B78" s="260" t="s">
        <v>6415</v>
      </c>
      <c r="C78" s="260" t="s">
        <v>6060</v>
      </c>
      <c r="D78" s="603">
        <v>0</v>
      </c>
      <c r="E78" s="603">
        <v>0</v>
      </c>
      <c r="F78" s="603">
        <v>0</v>
      </c>
      <c r="G78" s="603">
        <v>0</v>
      </c>
      <c r="H78" s="603">
        <v>0</v>
      </c>
      <c r="I78" s="603">
        <v>0</v>
      </c>
      <c r="J78" s="603">
        <v>0</v>
      </c>
      <c r="K78" s="603">
        <v>0</v>
      </c>
      <c r="L78" s="603">
        <v>0</v>
      </c>
      <c r="M78" s="603">
        <v>0</v>
      </c>
      <c r="N78" s="603">
        <v>0</v>
      </c>
      <c r="O78" s="603">
        <v>0</v>
      </c>
      <c r="P78" s="603">
        <v>0</v>
      </c>
      <c r="Q78" s="603">
        <v>0</v>
      </c>
      <c r="R78" s="603">
        <v>0</v>
      </c>
      <c r="S78" s="603">
        <v>0</v>
      </c>
      <c r="T78" s="603">
        <v>0</v>
      </c>
      <c r="U78" s="603">
        <v>0</v>
      </c>
      <c r="V78" s="603">
        <v>0</v>
      </c>
      <c r="W78" s="603">
        <v>0</v>
      </c>
      <c r="X78" s="603">
        <v>0</v>
      </c>
      <c r="Y78" s="603">
        <v>0</v>
      </c>
      <c r="Z78" s="603">
        <v>0</v>
      </c>
      <c r="AA78" s="603">
        <v>0</v>
      </c>
      <c r="AB78" s="603">
        <v>0</v>
      </c>
      <c r="AC78" s="603">
        <v>0</v>
      </c>
      <c r="AD78" s="603">
        <v>0</v>
      </c>
      <c r="AE78" s="603">
        <v>0</v>
      </c>
      <c r="AF78" s="603">
        <v>0</v>
      </c>
      <c r="AG78" s="603">
        <v>0</v>
      </c>
      <c r="AH78" s="603">
        <v>0</v>
      </c>
      <c r="AI78" s="603">
        <v>0</v>
      </c>
      <c r="AJ78" s="603">
        <v>0</v>
      </c>
      <c r="AK78" s="603">
        <v>0</v>
      </c>
      <c r="AL78" s="603">
        <v>0</v>
      </c>
      <c r="AM78" s="603">
        <v>0</v>
      </c>
      <c r="AN78" s="603">
        <v>0</v>
      </c>
      <c r="AO78" s="603">
        <v>0</v>
      </c>
      <c r="AP78" s="603">
        <v>0</v>
      </c>
      <c r="AQ78" s="603">
        <v>0</v>
      </c>
      <c r="AR78" s="603">
        <v>0</v>
      </c>
      <c r="AS78" s="603">
        <v>0</v>
      </c>
      <c r="AT78" s="603">
        <v>0</v>
      </c>
      <c r="AU78" s="603">
        <v>0</v>
      </c>
      <c r="AV78" s="603">
        <v>0</v>
      </c>
      <c r="AW78" s="603">
        <v>0</v>
      </c>
      <c r="AX78" s="603">
        <v>0</v>
      </c>
      <c r="AY78" s="603">
        <v>0</v>
      </c>
      <c r="AZ78" s="603">
        <v>0</v>
      </c>
      <c r="BA78" s="603">
        <v>0</v>
      </c>
      <c r="BB78" s="603">
        <v>0</v>
      </c>
      <c r="BC78" s="603">
        <v>0</v>
      </c>
      <c r="BD78" s="603">
        <v>0</v>
      </c>
      <c r="BE78" s="603">
        <v>0</v>
      </c>
      <c r="BF78" s="603">
        <v>0</v>
      </c>
      <c r="BG78" s="603">
        <v>0</v>
      </c>
      <c r="BH78" s="603">
        <v>0</v>
      </c>
      <c r="BI78" s="603">
        <v>0</v>
      </c>
      <c r="BJ78" s="603">
        <v>0</v>
      </c>
      <c r="BK78" s="603">
        <v>0</v>
      </c>
      <c r="BL78" s="603">
        <v>0</v>
      </c>
      <c r="BM78" s="603">
        <v>0</v>
      </c>
      <c r="BN78" s="603">
        <v>0</v>
      </c>
      <c r="BO78" s="603">
        <v>0</v>
      </c>
      <c r="BP78" s="603">
        <v>0</v>
      </c>
      <c r="BQ78" s="603">
        <v>0</v>
      </c>
      <c r="BR78" s="603">
        <v>0</v>
      </c>
      <c r="BS78" s="603">
        <v>0</v>
      </c>
      <c r="BT78" s="603">
        <v>0</v>
      </c>
      <c r="BU78" s="603">
        <v>0</v>
      </c>
      <c r="BV78" s="603">
        <v>0</v>
      </c>
      <c r="BW78" s="603">
        <v>0</v>
      </c>
      <c r="BX78" s="603">
        <v>0</v>
      </c>
      <c r="BY78" s="603">
        <v>0</v>
      </c>
      <c r="BZ78" s="603">
        <v>0</v>
      </c>
      <c r="CA78" s="603">
        <v>0</v>
      </c>
      <c r="CB78" s="603">
        <v>0</v>
      </c>
      <c r="CC78" s="603">
        <v>0</v>
      </c>
      <c r="CD78" s="603">
        <v>0</v>
      </c>
      <c r="CE78" s="603">
        <v>0</v>
      </c>
      <c r="CF78" s="603">
        <v>0</v>
      </c>
      <c r="CG78" s="603">
        <v>0</v>
      </c>
      <c r="CH78" s="603">
        <v>0</v>
      </c>
      <c r="CI78" s="603">
        <v>0</v>
      </c>
      <c r="CJ78" s="603">
        <v>0</v>
      </c>
      <c r="CK78" s="603">
        <v>0</v>
      </c>
      <c r="CL78" s="603">
        <v>0</v>
      </c>
      <c r="CM78" s="603">
        <v>0</v>
      </c>
      <c r="CN78" s="603">
        <v>0</v>
      </c>
      <c r="CO78" s="603">
        <v>0</v>
      </c>
      <c r="CP78" s="603">
        <v>0</v>
      </c>
      <c r="CQ78" s="603">
        <v>0</v>
      </c>
      <c r="CR78" s="603">
        <v>0</v>
      </c>
      <c r="CS78" s="603">
        <v>0</v>
      </c>
      <c r="CT78" s="603">
        <v>0</v>
      </c>
      <c r="CU78" s="603">
        <v>0</v>
      </c>
      <c r="CV78" s="603">
        <v>0</v>
      </c>
      <c r="CW78" s="603">
        <v>0</v>
      </c>
      <c r="CX78" s="603">
        <v>0</v>
      </c>
      <c r="CY78" s="603">
        <v>0</v>
      </c>
      <c r="CZ78" s="603">
        <v>0</v>
      </c>
      <c r="DA78" s="603">
        <v>0</v>
      </c>
      <c r="DB78" s="603">
        <v>0</v>
      </c>
      <c r="DC78" s="603">
        <v>0</v>
      </c>
      <c r="DD78" s="603">
        <v>0</v>
      </c>
      <c r="DE78" s="603">
        <v>0</v>
      </c>
      <c r="DF78" s="603">
        <v>0</v>
      </c>
      <c r="DG78" s="603">
        <v>0</v>
      </c>
      <c r="DH78" s="603">
        <v>0</v>
      </c>
      <c r="DI78" s="603">
        <v>0</v>
      </c>
      <c r="DJ78" s="603">
        <v>0</v>
      </c>
      <c r="DK78" s="603">
        <v>0</v>
      </c>
      <c r="DL78" s="603">
        <v>0</v>
      </c>
      <c r="DM78" s="603">
        <v>0</v>
      </c>
      <c r="DN78" s="603">
        <v>0</v>
      </c>
      <c r="DO78" s="603">
        <v>0</v>
      </c>
      <c r="DP78" s="603">
        <v>0</v>
      </c>
      <c r="DQ78" s="603">
        <v>0</v>
      </c>
      <c r="DR78" s="603">
        <v>0</v>
      </c>
      <c r="DS78" s="603">
        <v>0</v>
      </c>
      <c r="DT78" s="603">
        <v>0</v>
      </c>
      <c r="DU78" s="603">
        <v>0</v>
      </c>
      <c r="DV78" s="603">
        <v>0</v>
      </c>
      <c r="DW78" s="603">
        <v>0</v>
      </c>
      <c r="DX78" s="603">
        <v>0</v>
      </c>
      <c r="DY78" s="603">
        <v>0</v>
      </c>
      <c r="DZ78" s="603">
        <v>0</v>
      </c>
      <c r="EA78" s="603">
        <v>0</v>
      </c>
      <c r="EB78" s="603">
        <v>0</v>
      </c>
      <c r="EC78" s="603">
        <v>0</v>
      </c>
      <c r="ED78" s="603">
        <v>0</v>
      </c>
      <c r="EE78" s="603">
        <v>0</v>
      </c>
      <c r="EF78" s="603">
        <v>0</v>
      </c>
      <c r="EG78" s="603">
        <v>0</v>
      </c>
      <c r="EH78" s="603">
        <v>0</v>
      </c>
      <c r="EI78" s="603">
        <v>0</v>
      </c>
      <c r="EJ78" s="603">
        <v>0</v>
      </c>
      <c r="EK78" s="603">
        <v>0</v>
      </c>
      <c r="EL78" s="603">
        <v>0</v>
      </c>
      <c r="EM78" s="603">
        <v>0</v>
      </c>
      <c r="EN78" s="603">
        <v>0</v>
      </c>
      <c r="EO78" s="603">
        <v>906.29</v>
      </c>
      <c r="EP78" s="603">
        <v>0</v>
      </c>
      <c r="EQ78" s="603">
        <v>0</v>
      </c>
      <c r="ER78" s="603">
        <v>0</v>
      </c>
      <c r="ES78" s="603">
        <v>0</v>
      </c>
      <c r="ET78" s="603">
        <v>0</v>
      </c>
      <c r="EU78" s="603">
        <v>0</v>
      </c>
      <c r="EV78" s="603">
        <v>0</v>
      </c>
      <c r="EW78" s="603">
        <v>0</v>
      </c>
      <c r="EX78" s="603">
        <v>0</v>
      </c>
      <c r="EY78" s="603">
        <v>0</v>
      </c>
      <c r="EZ78" s="603">
        <v>0</v>
      </c>
      <c r="FA78" s="603">
        <v>0</v>
      </c>
      <c r="FB78" s="603">
        <v>0</v>
      </c>
      <c r="FC78" s="603">
        <v>0</v>
      </c>
      <c r="FD78" s="603">
        <v>0</v>
      </c>
      <c r="FE78" s="603">
        <v>0</v>
      </c>
      <c r="FF78" s="603">
        <v>0</v>
      </c>
      <c r="FG78" s="603">
        <v>0</v>
      </c>
      <c r="FH78" s="603">
        <v>0</v>
      </c>
      <c r="FI78" s="603">
        <v>0</v>
      </c>
      <c r="FJ78" s="603">
        <v>0</v>
      </c>
      <c r="FK78" s="603">
        <v>0</v>
      </c>
      <c r="FL78" s="603">
        <v>0</v>
      </c>
      <c r="FM78" s="603">
        <v>0</v>
      </c>
      <c r="FN78" s="603">
        <v>0</v>
      </c>
      <c r="FO78" s="603">
        <v>0</v>
      </c>
      <c r="FP78" s="603">
        <v>0</v>
      </c>
      <c r="FQ78" s="603">
        <v>0</v>
      </c>
      <c r="FR78" s="603">
        <v>0</v>
      </c>
      <c r="FS78" s="603">
        <v>0</v>
      </c>
      <c r="FT78" s="603">
        <v>0</v>
      </c>
      <c r="FU78" s="603">
        <v>0</v>
      </c>
      <c r="FV78" s="603">
        <v>0</v>
      </c>
      <c r="FW78" s="603">
        <v>0</v>
      </c>
      <c r="FX78" s="603">
        <v>0</v>
      </c>
      <c r="FY78" s="603">
        <v>0</v>
      </c>
      <c r="FZ78" s="603">
        <v>0</v>
      </c>
      <c r="GA78" s="603">
        <v>0</v>
      </c>
      <c r="GB78" s="603">
        <v>0</v>
      </c>
      <c r="GC78" s="603">
        <v>0</v>
      </c>
      <c r="GD78" s="603">
        <v>0</v>
      </c>
      <c r="GE78" s="603">
        <v>0</v>
      </c>
      <c r="GF78" s="603">
        <v>210000</v>
      </c>
      <c r="GG78" s="603">
        <v>0</v>
      </c>
      <c r="GH78" s="603">
        <v>0</v>
      </c>
      <c r="GI78" s="603">
        <v>0</v>
      </c>
      <c r="GJ78" s="603">
        <v>0</v>
      </c>
      <c r="GK78" s="603">
        <v>0</v>
      </c>
      <c r="GL78" s="603">
        <v>0</v>
      </c>
      <c r="GM78" s="603">
        <v>0</v>
      </c>
      <c r="GN78" s="603">
        <v>0</v>
      </c>
      <c r="GO78" s="603">
        <v>0</v>
      </c>
      <c r="GP78" s="603">
        <v>0</v>
      </c>
      <c r="GQ78" s="603">
        <v>0</v>
      </c>
      <c r="GR78" s="603">
        <v>0</v>
      </c>
      <c r="GS78" s="603">
        <v>0</v>
      </c>
      <c r="GT78" s="603">
        <v>0</v>
      </c>
      <c r="GU78" s="603">
        <v>0</v>
      </c>
      <c r="GV78" s="603">
        <v>0</v>
      </c>
      <c r="GW78" s="603">
        <v>0</v>
      </c>
      <c r="GX78" s="603">
        <v>0</v>
      </c>
      <c r="GY78" s="603">
        <v>0</v>
      </c>
      <c r="GZ78" s="603">
        <v>0</v>
      </c>
      <c r="HA78" s="603">
        <v>0</v>
      </c>
      <c r="HB78" s="603">
        <v>0</v>
      </c>
      <c r="HC78" s="603">
        <v>0</v>
      </c>
      <c r="HD78" s="603">
        <v>0</v>
      </c>
      <c r="HE78" s="603">
        <v>0</v>
      </c>
      <c r="HF78" s="603">
        <v>0</v>
      </c>
      <c r="HG78" s="603">
        <v>0</v>
      </c>
      <c r="HH78" s="603">
        <v>0</v>
      </c>
      <c r="HI78" s="603">
        <v>0</v>
      </c>
      <c r="HJ78" s="603">
        <v>0</v>
      </c>
      <c r="HK78" s="603">
        <v>0</v>
      </c>
      <c r="HL78" s="603">
        <v>0</v>
      </c>
      <c r="HM78" s="603">
        <v>0</v>
      </c>
      <c r="HN78" s="603">
        <v>0</v>
      </c>
      <c r="HO78" s="603">
        <v>0</v>
      </c>
      <c r="HP78" s="603">
        <v>0</v>
      </c>
      <c r="HQ78" s="603">
        <v>0</v>
      </c>
      <c r="HR78" s="603">
        <v>0</v>
      </c>
      <c r="HS78" s="603">
        <v>0</v>
      </c>
      <c r="HT78" s="603">
        <v>0</v>
      </c>
      <c r="HU78" s="603">
        <v>0</v>
      </c>
      <c r="HV78" s="603">
        <v>0</v>
      </c>
      <c r="HW78" s="603">
        <v>0</v>
      </c>
      <c r="HX78" s="603">
        <v>0</v>
      </c>
      <c r="HY78" s="603">
        <v>0</v>
      </c>
      <c r="HZ78" s="603">
        <v>0</v>
      </c>
      <c r="IA78" s="603">
        <v>0</v>
      </c>
      <c r="IB78" s="603">
        <v>0</v>
      </c>
      <c r="IC78" s="603">
        <v>0</v>
      </c>
      <c r="ID78" s="603">
        <v>0</v>
      </c>
      <c r="IE78" s="603">
        <v>0</v>
      </c>
      <c r="IF78" s="603">
        <v>0</v>
      </c>
      <c r="IG78" s="603">
        <v>0</v>
      </c>
      <c r="IH78" s="603">
        <v>0</v>
      </c>
      <c r="II78" s="603">
        <v>0</v>
      </c>
      <c r="IJ78" s="603">
        <v>0</v>
      </c>
      <c r="IK78" s="603">
        <v>0</v>
      </c>
      <c r="IL78" s="603">
        <v>0</v>
      </c>
      <c r="IM78" s="603">
        <v>0</v>
      </c>
      <c r="IN78" s="603">
        <v>0</v>
      </c>
      <c r="IO78" s="603">
        <v>0</v>
      </c>
      <c r="IP78" s="603">
        <v>0</v>
      </c>
      <c r="IQ78" s="603">
        <v>0</v>
      </c>
      <c r="IR78" s="603">
        <v>0</v>
      </c>
      <c r="IS78" s="603">
        <v>0</v>
      </c>
      <c r="IT78" s="603">
        <v>0</v>
      </c>
      <c r="IU78" s="603">
        <v>0</v>
      </c>
      <c r="IV78" s="603">
        <v>0</v>
      </c>
      <c r="IW78" s="603">
        <v>0</v>
      </c>
      <c r="IX78" s="603">
        <v>0</v>
      </c>
      <c r="IY78" s="603">
        <v>0</v>
      </c>
      <c r="IZ78" s="603">
        <v>0</v>
      </c>
      <c r="JA78" s="603">
        <v>0</v>
      </c>
      <c r="JB78" s="603">
        <v>0</v>
      </c>
      <c r="JC78" s="603">
        <v>0</v>
      </c>
      <c r="JD78" s="603">
        <v>0</v>
      </c>
      <c r="JE78" s="603">
        <v>0</v>
      </c>
      <c r="JF78" s="603">
        <v>0</v>
      </c>
      <c r="JG78" s="603">
        <v>0</v>
      </c>
      <c r="JH78" s="603">
        <v>0</v>
      </c>
      <c r="JI78" s="603">
        <v>0</v>
      </c>
      <c r="JJ78" s="603">
        <v>0</v>
      </c>
      <c r="JK78" s="603">
        <v>0</v>
      </c>
      <c r="JL78" s="603">
        <v>0</v>
      </c>
      <c r="JM78" s="603">
        <v>0</v>
      </c>
      <c r="JN78" s="603">
        <v>0</v>
      </c>
      <c r="JO78" s="603">
        <v>0</v>
      </c>
      <c r="JP78" s="603">
        <v>0</v>
      </c>
      <c r="JQ78" s="603">
        <v>0</v>
      </c>
      <c r="JR78" s="603">
        <v>0</v>
      </c>
      <c r="JS78" s="603">
        <v>0</v>
      </c>
      <c r="JT78" s="603">
        <v>0</v>
      </c>
      <c r="JU78" s="603">
        <v>0</v>
      </c>
      <c r="JV78" s="603">
        <v>0</v>
      </c>
      <c r="JW78" s="603">
        <v>0</v>
      </c>
      <c r="JX78" s="603">
        <v>0</v>
      </c>
      <c r="JY78" s="603">
        <v>0</v>
      </c>
      <c r="JZ78" s="603">
        <v>0</v>
      </c>
      <c r="KA78" s="603">
        <v>0</v>
      </c>
      <c r="KB78" s="603">
        <v>0</v>
      </c>
      <c r="KC78" s="603">
        <v>0</v>
      </c>
      <c r="KD78" s="603">
        <v>0</v>
      </c>
      <c r="KE78" s="603">
        <v>0</v>
      </c>
      <c r="KF78" s="603">
        <v>0</v>
      </c>
      <c r="KG78" s="603">
        <v>0</v>
      </c>
      <c r="KH78" s="603">
        <v>0</v>
      </c>
      <c r="KI78" s="603">
        <v>0</v>
      </c>
      <c r="KJ78" s="603">
        <v>0</v>
      </c>
      <c r="KK78" s="603">
        <v>0</v>
      </c>
      <c r="KL78" s="603">
        <v>0</v>
      </c>
      <c r="KM78" s="603">
        <v>0</v>
      </c>
      <c r="KN78" s="603">
        <v>0</v>
      </c>
      <c r="KO78" s="603">
        <v>0</v>
      </c>
      <c r="KP78" s="603">
        <v>0</v>
      </c>
      <c r="KQ78" s="603">
        <v>0</v>
      </c>
      <c r="KR78" s="603">
        <v>0</v>
      </c>
      <c r="KS78" s="603">
        <v>0</v>
      </c>
      <c r="KT78" s="603">
        <v>0</v>
      </c>
      <c r="KU78" s="603">
        <v>0</v>
      </c>
      <c r="KV78" s="603">
        <v>0</v>
      </c>
      <c r="KW78" s="603">
        <v>0</v>
      </c>
      <c r="KX78" s="603">
        <v>0</v>
      </c>
      <c r="KY78" s="603">
        <v>0</v>
      </c>
      <c r="KZ78" s="603">
        <v>0</v>
      </c>
      <c r="LA78" s="603">
        <v>0</v>
      </c>
      <c r="LB78" s="603">
        <v>0</v>
      </c>
      <c r="LC78" s="603">
        <v>0</v>
      </c>
      <c r="LD78" s="603">
        <v>0</v>
      </c>
      <c r="LE78" s="603">
        <v>0</v>
      </c>
      <c r="LF78" s="603">
        <v>0</v>
      </c>
      <c r="LG78" s="603">
        <v>0</v>
      </c>
      <c r="LH78" s="603">
        <v>0</v>
      </c>
      <c r="LI78" s="603">
        <v>0</v>
      </c>
      <c r="LJ78" s="603">
        <v>0</v>
      </c>
      <c r="LK78" s="603">
        <v>0</v>
      </c>
      <c r="LL78" s="603">
        <v>0</v>
      </c>
      <c r="LM78" s="603">
        <v>0</v>
      </c>
      <c r="LN78" s="603">
        <v>0</v>
      </c>
      <c r="LO78" s="603">
        <v>0</v>
      </c>
      <c r="LP78" s="603">
        <v>0</v>
      </c>
      <c r="LQ78" s="603">
        <v>0</v>
      </c>
      <c r="LR78" s="603">
        <v>0</v>
      </c>
      <c r="LS78" s="603">
        <v>0</v>
      </c>
      <c r="LT78" s="603">
        <v>0</v>
      </c>
      <c r="LU78" s="603">
        <v>0</v>
      </c>
      <c r="LV78" s="603">
        <v>0</v>
      </c>
      <c r="LW78" s="603">
        <v>0</v>
      </c>
      <c r="LX78" s="603">
        <v>0</v>
      </c>
      <c r="LY78" s="603">
        <v>0</v>
      </c>
      <c r="LZ78" s="603">
        <v>0</v>
      </c>
      <c r="MA78" s="603">
        <v>0</v>
      </c>
      <c r="MB78" s="603">
        <v>0</v>
      </c>
      <c r="MC78" s="603">
        <v>0</v>
      </c>
      <c r="MD78" s="603">
        <v>0</v>
      </c>
      <c r="ME78" s="603">
        <v>0</v>
      </c>
      <c r="MF78" s="603">
        <v>0</v>
      </c>
      <c r="MG78" s="603">
        <v>0</v>
      </c>
      <c r="MH78" s="603">
        <v>0</v>
      </c>
      <c r="MI78" s="603">
        <v>0</v>
      </c>
      <c r="MJ78" s="603">
        <v>0</v>
      </c>
      <c r="MK78" s="603">
        <v>0</v>
      </c>
      <c r="ML78" s="603">
        <v>0</v>
      </c>
      <c r="MM78" s="603">
        <v>0</v>
      </c>
      <c r="MN78" s="603">
        <v>0</v>
      </c>
      <c r="MO78" s="603">
        <v>0</v>
      </c>
      <c r="MP78" s="603">
        <v>0</v>
      </c>
      <c r="MQ78" s="603">
        <v>0</v>
      </c>
      <c r="MR78" s="603">
        <v>0</v>
      </c>
      <c r="MS78" s="603">
        <v>0</v>
      </c>
      <c r="MT78" s="603">
        <v>0</v>
      </c>
      <c r="MU78" s="603">
        <v>0</v>
      </c>
      <c r="MV78" s="603">
        <v>0</v>
      </c>
      <c r="MW78" s="603">
        <v>0</v>
      </c>
      <c r="MX78" s="603">
        <v>0</v>
      </c>
      <c r="MY78" s="603">
        <v>0</v>
      </c>
      <c r="MZ78" s="603">
        <v>0</v>
      </c>
      <c r="NA78" s="603">
        <v>0</v>
      </c>
      <c r="NB78" s="603">
        <v>0</v>
      </c>
      <c r="NC78" s="603">
        <v>0</v>
      </c>
      <c r="ND78" s="603">
        <v>0</v>
      </c>
      <c r="NE78" s="603">
        <v>0</v>
      </c>
      <c r="NF78" s="603">
        <v>0</v>
      </c>
      <c r="NG78" s="603">
        <v>0</v>
      </c>
      <c r="NH78" s="603">
        <v>0</v>
      </c>
      <c r="NI78" s="603">
        <v>0</v>
      </c>
      <c r="NJ78" s="603">
        <v>0</v>
      </c>
      <c r="NK78" s="603">
        <v>0</v>
      </c>
      <c r="NL78" s="603">
        <v>0</v>
      </c>
      <c r="NM78" s="603">
        <v>0</v>
      </c>
      <c r="NN78" s="603">
        <v>0</v>
      </c>
      <c r="NO78" s="603">
        <v>0</v>
      </c>
      <c r="NP78" s="603">
        <v>0</v>
      </c>
      <c r="NQ78" s="603">
        <v>0</v>
      </c>
      <c r="NR78" s="603">
        <v>0</v>
      </c>
      <c r="NS78" s="603">
        <v>0</v>
      </c>
      <c r="NT78" s="603">
        <v>0</v>
      </c>
      <c r="NU78" s="603">
        <v>0</v>
      </c>
      <c r="NV78" s="603">
        <v>0</v>
      </c>
      <c r="NW78" s="603">
        <v>0</v>
      </c>
      <c r="NX78" s="603">
        <v>0</v>
      </c>
      <c r="NY78" s="603">
        <v>0</v>
      </c>
      <c r="NZ78" s="603">
        <v>0</v>
      </c>
      <c r="OA78" s="603">
        <v>0</v>
      </c>
      <c r="OB78" s="603">
        <v>0</v>
      </c>
      <c r="OC78" s="603">
        <v>0</v>
      </c>
      <c r="OD78" s="603">
        <v>0</v>
      </c>
      <c r="OE78" s="603">
        <v>0</v>
      </c>
      <c r="OF78" s="603">
        <v>0</v>
      </c>
      <c r="OG78" s="603">
        <v>0</v>
      </c>
      <c r="OH78" s="603">
        <v>0</v>
      </c>
      <c r="OI78" s="603">
        <v>0</v>
      </c>
      <c r="OJ78" s="603">
        <v>0</v>
      </c>
      <c r="OK78" s="603">
        <v>0</v>
      </c>
      <c r="OL78" s="603">
        <v>0</v>
      </c>
      <c r="OM78" s="603">
        <v>0</v>
      </c>
      <c r="ON78" s="603">
        <v>0</v>
      </c>
      <c r="OO78" s="603">
        <v>0</v>
      </c>
      <c r="OP78" s="603">
        <v>0</v>
      </c>
      <c r="OQ78" s="603">
        <v>0</v>
      </c>
      <c r="OR78" s="603">
        <v>0</v>
      </c>
      <c r="OS78" s="603">
        <v>0</v>
      </c>
      <c r="OT78" s="603">
        <v>0</v>
      </c>
      <c r="OU78" s="603">
        <v>0</v>
      </c>
      <c r="OV78" s="603">
        <v>0</v>
      </c>
      <c r="OW78" s="603">
        <v>0</v>
      </c>
      <c r="OX78" s="603">
        <v>0</v>
      </c>
      <c r="OY78" s="603">
        <v>0</v>
      </c>
      <c r="OZ78" s="603">
        <v>0</v>
      </c>
      <c r="PA78" s="603">
        <v>0</v>
      </c>
      <c r="PB78" s="603">
        <v>0</v>
      </c>
      <c r="PC78" s="603">
        <v>0</v>
      </c>
      <c r="PD78" s="603">
        <v>0</v>
      </c>
      <c r="PE78" s="603">
        <v>0</v>
      </c>
      <c r="PF78" s="603">
        <v>0</v>
      </c>
      <c r="PG78" s="603">
        <v>0</v>
      </c>
      <c r="PH78" s="603">
        <v>0</v>
      </c>
      <c r="PI78" s="603">
        <v>0</v>
      </c>
      <c r="PJ78" s="603">
        <v>0</v>
      </c>
      <c r="PK78" s="603">
        <v>0</v>
      </c>
      <c r="PL78" s="603">
        <v>0</v>
      </c>
      <c r="PM78" s="603">
        <v>0</v>
      </c>
      <c r="PN78" s="603">
        <v>0</v>
      </c>
      <c r="PO78" s="603">
        <v>0</v>
      </c>
      <c r="PP78" s="603">
        <v>0</v>
      </c>
      <c r="PQ78" s="603">
        <v>0</v>
      </c>
      <c r="PR78" s="603">
        <v>0</v>
      </c>
      <c r="PS78" s="603">
        <v>0</v>
      </c>
      <c r="PT78" s="603">
        <v>0</v>
      </c>
      <c r="PU78" s="603">
        <v>0</v>
      </c>
      <c r="PV78" s="603">
        <v>0</v>
      </c>
      <c r="PW78" s="603">
        <v>0</v>
      </c>
      <c r="PX78" s="603">
        <v>0</v>
      </c>
      <c r="PY78" s="603">
        <v>0</v>
      </c>
      <c r="PZ78" s="603">
        <v>0</v>
      </c>
      <c r="QA78" s="603">
        <v>0</v>
      </c>
      <c r="QB78" s="603">
        <v>0</v>
      </c>
      <c r="QC78" s="603">
        <v>0</v>
      </c>
      <c r="QD78" s="603">
        <v>0</v>
      </c>
      <c r="QE78" s="603">
        <v>0</v>
      </c>
      <c r="QF78" s="603">
        <v>0</v>
      </c>
      <c r="QG78" s="603">
        <v>0</v>
      </c>
      <c r="QH78" s="603">
        <v>0</v>
      </c>
      <c r="QI78" s="603">
        <v>0</v>
      </c>
      <c r="QJ78" s="603">
        <v>0</v>
      </c>
      <c r="QK78" s="603">
        <v>0</v>
      </c>
      <c r="QL78" s="603">
        <v>0</v>
      </c>
      <c r="QM78" s="603">
        <v>0</v>
      </c>
      <c r="QN78" s="603">
        <v>0</v>
      </c>
      <c r="QO78" s="603">
        <v>0</v>
      </c>
      <c r="QP78" s="603">
        <v>0</v>
      </c>
      <c r="QQ78" s="603">
        <v>0</v>
      </c>
      <c r="QR78" s="603">
        <v>0</v>
      </c>
      <c r="QS78" s="603">
        <v>0</v>
      </c>
      <c r="QT78" s="603">
        <v>0</v>
      </c>
      <c r="QU78" s="603">
        <v>0</v>
      </c>
      <c r="QV78" s="603">
        <v>0</v>
      </c>
      <c r="QW78" s="603">
        <v>0</v>
      </c>
      <c r="QX78" s="603">
        <v>0</v>
      </c>
      <c r="QY78" s="603">
        <v>0</v>
      </c>
      <c r="QZ78" s="603">
        <v>0</v>
      </c>
      <c r="RA78" s="603">
        <v>0</v>
      </c>
      <c r="RB78" s="603">
        <v>0</v>
      </c>
      <c r="RC78" s="603">
        <v>0</v>
      </c>
      <c r="RD78" s="603">
        <v>0</v>
      </c>
      <c r="RE78" s="603">
        <v>0</v>
      </c>
      <c r="RF78" s="603">
        <v>0</v>
      </c>
      <c r="RG78" s="603">
        <v>0</v>
      </c>
      <c r="RH78" s="603">
        <v>0</v>
      </c>
      <c r="RI78" s="603">
        <v>0</v>
      </c>
      <c r="RJ78" s="603">
        <v>0</v>
      </c>
      <c r="RK78" s="603">
        <v>0</v>
      </c>
      <c r="RL78" s="603">
        <v>0</v>
      </c>
      <c r="RM78" s="603">
        <v>0</v>
      </c>
      <c r="RN78" s="603">
        <v>0</v>
      </c>
      <c r="RO78" s="603">
        <v>0</v>
      </c>
      <c r="RP78" s="603">
        <v>0</v>
      </c>
      <c r="RQ78" s="603">
        <v>0</v>
      </c>
      <c r="RR78" s="603">
        <v>0</v>
      </c>
      <c r="RS78" s="603">
        <v>0</v>
      </c>
      <c r="RT78" s="603">
        <v>0</v>
      </c>
      <c r="RU78" s="603">
        <v>0</v>
      </c>
      <c r="RV78" s="603">
        <v>0</v>
      </c>
      <c r="RW78" s="603">
        <v>0</v>
      </c>
      <c r="RX78" s="603">
        <v>0</v>
      </c>
      <c r="RY78" s="603">
        <v>0</v>
      </c>
      <c r="RZ78" s="603">
        <v>0</v>
      </c>
      <c r="SA78" s="603">
        <v>0</v>
      </c>
      <c r="SB78" s="603">
        <v>0</v>
      </c>
      <c r="SC78" s="603">
        <v>0</v>
      </c>
      <c r="SD78" s="603">
        <v>0</v>
      </c>
      <c r="SE78" s="603">
        <v>0</v>
      </c>
      <c r="SF78" s="603">
        <v>0</v>
      </c>
      <c r="SG78" s="603">
        <v>0</v>
      </c>
      <c r="SH78" s="603">
        <v>0</v>
      </c>
      <c r="SI78" s="603">
        <v>0</v>
      </c>
      <c r="SJ78" s="603">
        <v>0</v>
      </c>
      <c r="SK78" s="603">
        <v>0</v>
      </c>
      <c r="SL78" s="603">
        <v>0</v>
      </c>
      <c r="SM78" s="603">
        <v>0</v>
      </c>
      <c r="SN78" s="603">
        <v>0</v>
      </c>
      <c r="SO78" s="603">
        <v>0</v>
      </c>
      <c r="SP78" s="603">
        <v>0</v>
      </c>
      <c r="SQ78" s="603">
        <v>0</v>
      </c>
      <c r="SR78" s="603">
        <v>0</v>
      </c>
      <c r="SS78" s="603">
        <v>0</v>
      </c>
      <c r="ST78" s="603">
        <v>0</v>
      </c>
      <c r="SU78" s="603">
        <v>0</v>
      </c>
      <c r="SV78" s="603">
        <v>0</v>
      </c>
      <c r="SW78" s="603">
        <v>0</v>
      </c>
      <c r="SX78" s="603">
        <v>0</v>
      </c>
      <c r="SY78" s="603">
        <v>0</v>
      </c>
      <c r="SZ78" s="603">
        <v>0</v>
      </c>
      <c r="TA78" s="603">
        <v>0</v>
      </c>
      <c r="TB78" s="603">
        <v>0</v>
      </c>
      <c r="TC78" s="603">
        <v>0</v>
      </c>
      <c r="TD78" s="603">
        <v>0</v>
      </c>
      <c r="TE78" s="603">
        <v>0</v>
      </c>
      <c r="TF78" s="603">
        <v>0</v>
      </c>
      <c r="TG78" s="603">
        <v>0</v>
      </c>
      <c r="TH78" s="603">
        <v>0</v>
      </c>
      <c r="TI78" s="603">
        <v>0</v>
      </c>
      <c r="TJ78" s="603">
        <v>0</v>
      </c>
      <c r="TK78" s="603">
        <v>0</v>
      </c>
      <c r="TL78" s="603">
        <v>0</v>
      </c>
      <c r="TM78" s="603">
        <v>0</v>
      </c>
      <c r="TN78" s="603">
        <v>0</v>
      </c>
      <c r="TO78" s="603">
        <v>0</v>
      </c>
      <c r="TP78" s="603">
        <v>0</v>
      </c>
      <c r="TQ78" s="603">
        <v>0</v>
      </c>
      <c r="TR78" s="603">
        <v>0</v>
      </c>
      <c r="TS78" s="603">
        <v>0</v>
      </c>
      <c r="TT78" s="603">
        <v>0</v>
      </c>
      <c r="TU78" s="603">
        <v>0</v>
      </c>
      <c r="TV78" s="603">
        <v>0</v>
      </c>
      <c r="TW78" s="603">
        <v>0</v>
      </c>
      <c r="TX78" s="603">
        <v>0</v>
      </c>
      <c r="TY78" s="603">
        <v>0</v>
      </c>
      <c r="TZ78" s="603">
        <v>0</v>
      </c>
      <c r="UA78" s="603">
        <v>0</v>
      </c>
      <c r="UB78" s="603">
        <v>0</v>
      </c>
      <c r="UC78" s="603">
        <v>0</v>
      </c>
      <c r="UD78" s="603">
        <v>0</v>
      </c>
      <c r="UE78" s="603">
        <v>0</v>
      </c>
      <c r="UF78" s="603">
        <v>0</v>
      </c>
      <c r="UG78" s="603">
        <v>0</v>
      </c>
      <c r="UH78" s="603">
        <v>0</v>
      </c>
      <c r="UI78" s="603">
        <v>0</v>
      </c>
      <c r="UJ78" s="603">
        <v>0</v>
      </c>
      <c r="UK78" s="603">
        <v>0</v>
      </c>
      <c r="UL78" s="603">
        <v>0</v>
      </c>
      <c r="UM78" s="603">
        <v>0</v>
      </c>
      <c r="UN78" s="603">
        <v>0</v>
      </c>
      <c r="UO78" s="603">
        <v>0</v>
      </c>
      <c r="UP78" s="603">
        <v>0</v>
      </c>
      <c r="UQ78" s="603">
        <v>0</v>
      </c>
      <c r="UR78" s="603">
        <v>0</v>
      </c>
      <c r="US78" s="603">
        <v>0</v>
      </c>
      <c r="UT78" s="603">
        <v>0</v>
      </c>
      <c r="UU78" s="603">
        <v>0</v>
      </c>
      <c r="UV78" s="603">
        <v>0</v>
      </c>
      <c r="UW78" s="603">
        <v>0</v>
      </c>
      <c r="UX78" s="603">
        <v>0</v>
      </c>
      <c r="UY78" s="603">
        <v>0</v>
      </c>
      <c r="UZ78" s="603">
        <v>0</v>
      </c>
      <c r="VA78" s="603">
        <v>0</v>
      </c>
      <c r="VB78" s="603">
        <v>0</v>
      </c>
      <c r="VC78" s="603">
        <v>0</v>
      </c>
      <c r="VD78" s="603">
        <v>0</v>
      </c>
      <c r="VE78" s="603">
        <v>0</v>
      </c>
      <c r="VF78" s="603">
        <v>0</v>
      </c>
      <c r="VG78" s="603">
        <v>0</v>
      </c>
      <c r="VH78" s="603">
        <v>0</v>
      </c>
      <c r="VI78" s="603">
        <v>0</v>
      </c>
      <c r="VJ78" s="603">
        <v>0</v>
      </c>
      <c r="VK78" s="603">
        <v>0</v>
      </c>
      <c r="VL78" s="603">
        <v>0</v>
      </c>
      <c r="VM78" s="603">
        <v>0</v>
      </c>
      <c r="VN78" s="603">
        <v>0</v>
      </c>
      <c r="VO78" s="603">
        <v>0</v>
      </c>
      <c r="VP78" s="603">
        <v>0</v>
      </c>
      <c r="VQ78" s="603">
        <v>0</v>
      </c>
      <c r="VR78" s="603">
        <v>0</v>
      </c>
      <c r="VS78" s="603">
        <v>0</v>
      </c>
      <c r="VT78" s="603">
        <v>0</v>
      </c>
      <c r="VU78" s="603">
        <v>0</v>
      </c>
      <c r="VV78" s="603">
        <v>0</v>
      </c>
      <c r="VW78" s="603">
        <v>0</v>
      </c>
      <c r="VX78" s="603">
        <v>0</v>
      </c>
      <c r="VY78" s="603">
        <v>0</v>
      </c>
      <c r="VZ78" s="603">
        <v>0</v>
      </c>
      <c r="WA78" s="603">
        <v>0</v>
      </c>
      <c r="WB78" s="603">
        <v>0</v>
      </c>
      <c r="WC78" s="603">
        <v>0</v>
      </c>
      <c r="WD78" s="603">
        <v>0</v>
      </c>
      <c r="WE78" s="603">
        <v>0</v>
      </c>
      <c r="WF78" s="603">
        <v>0</v>
      </c>
      <c r="WG78" s="603">
        <v>0</v>
      </c>
      <c r="WH78" s="603">
        <v>0</v>
      </c>
      <c r="WI78" s="603">
        <v>0</v>
      </c>
      <c r="WJ78" s="603">
        <v>0</v>
      </c>
      <c r="WK78" s="603">
        <v>0</v>
      </c>
      <c r="WL78" s="603">
        <v>0</v>
      </c>
      <c r="WM78" s="603">
        <v>0</v>
      </c>
      <c r="WN78" s="603">
        <v>0</v>
      </c>
      <c r="WO78" s="603">
        <v>0</v>
      </c>
      <c r="WP78" s="603">
        <v>0</v>
      </c>
      <c r="WQ78" s="603">
        <v>0</v>
      </c>
      <c r="WR78" s="603">
        <v>0</v>
      </c>
      <c r="WS78" s="603">
        <v>0</v>
      </c>
      <c r="WT78" s="603">
        <v>0</v>
      </c>
      <c r="WU78" s="603">
        <v>0</v>
      </c>
      <c r="WV78" s="603">
        <v>0</v>
      </c>
      <c r="WW78" s="603">
        <v>0</v>
      </c>
      <c r="WX78" s="603">
        <v>0</v>
      </c>
      <c r="WY78" s="603">
        <v>0</v>
      </c>
      <c r="WZ78" s="603">
        <v>0</v>
      </c>
      <c r="XA78" s="603">
        <v>0</v>
      </c>
      <c r="XB78" s="603">
        <v>0</v>
      </c>
      <c r="XC78" s="603">
        <v>0</v>
      </c>
      <c r="XD78" s="603">
        <v>0</v>
      </c>
      <c r="XE78" s="603">
        <v>0</v>
      </c>
      <c r="XF78" s="603">
        <v>0</v>
      </c>
      <c r="XG78" s="603">
        <v>0</v>
      </c>
      <c r="XH78" s="603">
        <v>0</v>
      </c>
      <c r="XI78" s="603">
        <v>0</v>
      </c>
      <c r="XJ78" s="603">
        <v>0</v>
      </c>
      <c r="XK78" s="603">
        <v>0</v>
      </c>
      <c r="XL78" s="603">
        <v>0</v>
      </c>
      <c r="XM78" s="603">
        <v>0</v>
      </c>
      <c r="XN78" s="603">
        <v>0</v>
      </c>
      <c r="XO78" s="603">
        <v>0</v>
      </c>
      <c r="XP78" s="603">
        <v>0</v>
      </c>
      <c r="XQ78" s="603">
        <v>0</v>
      </c>
      <c r="XR78" s="603">
        <v>0</v>
      </c>
      <c r="XS78" s="603">
        <v>0</v>
      </c>
      <c r="XT78" s="603">
        <v>0</v>
      </c>
      <c r="XU78" s="603">
        <v>0</v>
      </c>
      <c r="XV78" s="603">
        <v>0</v>
      </c>
      <c r="XW78" s="603">
        <v>0</v>
      </c>
      <c r="XX78" s="603">
        <v>0</v>
      </c>
      <c r="XY78" s="603">
        <v>0</v>
      </c>
      <c r="XZ78" s="603">
        <v>0</v>
      </c>
      <c r="YA78" s="603">
        <v>0</v>
      </c>
      <c r="YB78" s="603">
        <v>0</v>
      </c>
      <c r="YC78" s="603">
        <v>0</v>
      </c>
      <c r="YD78" s="603">
        <v>0</v>
      </c>
      <c r="YE78" s="603">
        <v>0</v>
      </c>
      <c r="YF78" s="603">
        <v>0</v>
      </c>
      <c r="YG78" s="603">
        <v>0</v>
      </c>
      <c r="YH78" s="603">
        <v>0</v>
      </c>
      <c r="YI78" s="603">
        <v>0</v>
      </c>
      <c r="YJ78" s="603">
        <v>0</v>
      </c>
      <c r="YK78" s="603">
        <v>0</v>
      </c>
      <c r="YL78" s="603">
        <v>0</v>
      </c>
      <c r="YM78" s="603">
        <v>0</v>
      </c>
      <c r="YN78" s="603">
        <v>0</v>
      </c>
      <c r="YO78" s="603">
        <v>0</v>
      </c>
      <c r="YP78" s="603">
        <v>0</v>
      </c>
      <c r="YQ78" s="603">
        <v>0</v>
      </c>
      <c r="YR78" s="603">
        <v>0</v>
      </c>
      <c r="YS78" s="603">
        <v>0</v>
      </c>
      <c r="YT78" s="603">
        <v>0</v>
      </c>
      <c r="YU78" s="603">
        <v>0</v>
      </c>
      <c r="YV78" s="603">
        <v>0</v>
      </c>
      <c r="YW78" s="603">
        <v>0</v>
      </c>
      <c r="YX78" s="603">
        <v>0</v>
      </c>
      <c r="YY78" s="603">
        <v>0</v>
      </c>
      <c r="YZ78" s="603">
        <v>0</v>
      </c>
      <c r="ZA78" s="603">
        <v>0</v>
      </c>
      <c r="ZB78" s="603">
        <v>0</v>
      </c>
      <c r="ZC78" s="603">
        <v>0</v>
      </c>
      <c r="ZD78" s="603">
        <v>0</v>
      </c>
      <c r="ZE78" s="603">
        <v>0</v>
      </c>
      <c r="ZF78" s="603">
        <v>0</v>
      </c>
      <c r="ZG78" s="603">
        <v>0</v>
      </c>
      <c r="ZH78" s="603">
        <v>0</v>
      </c>
      <c r="ZI78" s="603">
        <v>0</v>
      </c>
      <c r="ZJ78" s="603">
        <v>0</v>
      </c>
      <c r="ZK78" s="603">
        <v>0</v>
      </c>
      <c r="ZL78" s="603">
        <v>0</v>
      </c>
      <c r="ZM78" s="603">
        <v>0</v>
      </c>
      <c r="ZN78" s="603">
        <v>0</v>
      </c>
      <c r="ZO78" s="603">
        <v>0</v>
      </c>
      <c r="ZP78" s="603">
        <v>0</v>
      </c>
      <c r="ZQ78" s="603">
        <v>0</v>
      </c>
      <c r="ZR78" s="603">
        <v>0</v>
      </c>
      <c r="ZS78" s="603">
        <v>0</v>
      </c>
      <c r="ZT78" s="603">
        <v>0</v>
      </c>
      <c r="ZU78" s="603">
        <v>0</v>
      </c>
      <c r="ZV78" s="603">
        <v>0</v>
      </c>
      <c r="ZW78" s="603">
        <v>0</v>
      </c>
      <c r="ZX78" s="603">
        <v>0</v>
      </c>
      <c r="ZY78" s="603">
        <v>0</v>
      </c>
      <c r="ZZ78" s="603">
        <v>0</v>
      </c>
      <c r="AAA78" s="603">
        <v>0</v>
      </c>
      <c r="AAB78" s="603">
        <v>0</v>
      </c>
      <c r="AAC78" s="603">
        <v>0</v>
      </c>
      <c r="AAD78" s="603">
        <v>0</v>
      </c>
      <c r="AAE78" s="603">
        <v>0</v>
      </c>
      <c r="AAF78" s="603">
        <v>0</v>
      </c>
      <c r="AAG78" s="603">
        <v>0</v>
      </c>
      <c r="AAH78" s="603">
        <v>0</v>
      </c>
      <c r="AAI78" s="603">
        <v>0</v>
      </c>
      <c r="AAJ78" s="603">
        <v>0</v>
      </c>
      <c r="AAK78" s="603">
        <v>0</v>
      </c>
      <c r="AAL78" s="603">
        <v>0</v>
      </c>
      <c r="AAM78" s="603">
        <v>0</v>
      </c>
      <c r="AAN78" s="603">
        <v>0</v>
      </c>
      <c r="AAO78" s="603">
        <v>0</v>
      </c>
      <c r="AAP78" s="603">
        <v>0</v>
      </c>
      <c r="AAQ78" s="603">
        <v>0</v>
      </c>
      <c r="AAR78" s="603">
        <v>0</v>
      </c>
      <c r="AAS78" s="603">
        <v>0</v>
      </c>
      <c r="AAT78" s="603">
        <v>0</v>
      </c>
      <c r="AAU78" s="603">
        <v>0</v>
      </c>
      <c r="AAV78" s="603">
        <v>0</v>
      </c>
      <c r="AAW78" s="603">
        <v>0</v>
      </c>
      <c r="AAX78" s="603">
        <v>0</v>
      </c>
      <c r="AAY78" s="603">
        <v>0</v>
      </c>
      <c r="AAZ78" s="603">
        <v>0</v>
      </c>
      <c r="ABA78" s="603">
        <v>0</v>
      </c>
      <c r="ABB78" s="603">
        <v>0</v>
      </c>
      <c r="ABC78" s="603">
        <v>0</v>
      </c>
      <c r="ABD78" s="603">
        <v>0</v>
      </c>
      <c r="ABE78" s="603">
        <v>0</v>
      </c>
      <c r="ABF78" s="603">
        <v>0</v>
      </c>
      <c r="ABG78" s="603">
        <v>0</v>
      </c>
      <c r="ABH78" s="603">
        <v>0</v>
      </c>
      <c r="ABI78" s="603">
        <v>0</v>
      </c>
      <c r="ABJ78" s="603">
        <v>0</v>
      </c>
      <c r="ABK78" s="603">
        <v>0</v>
      </c>
      <c r="ABL78" s="603">
        <v>0</v>
      </c>
      <c r="ABM78" s="603">
        <v>0</v>
      </c>
      <c r="ABN78" s="603">
        <v>0</v>
      </c>
      <c r="ABO78" s="603">
        <v>0</v>
      </c>
      <c r="ABP78" s="603">
        <v>0</v>
      </c>
      <c r="ABQ78" s="603">
        <v>0</v>
      </c>
      <c r="ABR78" s="603">
        <v>0</v>
      </c>
      <c r="ABS78" s="603">
        <v>0</v>
      </c>
      <c r="ABT78" s="603">
        <v>0</v>
      </c>
      <c r="ABU78" s="603">
        <v>0</v>
      </c>
      <c r="ABV78" s="603">
        <v>0</v>
      </c>
      <c r="ABW78" s="603">
        <v>0</v>
      </c>
      <c r="ABX78" s="603">
        <v>0</v>
      </c>
      <c r="ABY78" s="603">
        <v>0</v>
      </c>
      <c r="ABZ78" s="603">
        <v>119442</v>
      </c>
      <c r="ACA78" s="603">
        <v>0</v>
      </c>
      <c r="ACB78" s="603">
        <v>0</v>
      </c>
      <c r="ACC78" s="603">
        <v>0</v>
      </c>
      <c r="ACD78" s="603">
        <v>0</v>
      </c>
      <c r="ACE78" s="603">
        <v>0</v>
      </c>
      <c r="ACF78" s="603">
        <v>0</v>
      </c>
      <c r="ACG78" s="603">
        <v>0</v>
      </c>
      <c r="ACH78" s="603">
        <v>0</v>
      </c>
      <c r="ACI78" s="603">
        <v>0</v>
      </c>
      <c r="ACJ78" s="603">
        <v>0</v>
      </c>
      <c r="ACK78" s="603">
        <v>0</v>
      </c>
      <c r="ACL78" s="603">
        <v>0</v>
      </c>
      <c r="ACM78" s="603">
        <v>0</v>
      </c>
      <c r="ACN78" s="603">
        <v>0</v>
      </c>
      <c r="ACO78" s="603">
        <v>0</v>
      </c>
      <c r="ACP78" s="603">
        <v>0</v>
      </c>
      <c r="ACQ78" s="603">
        <v>0</v>
      </c>
      <c r="ACR78" s="603">
        <v>0</v>
      </c>
      <c r="ACS78" s="603">
        <v>0</v>
      </c>
      <c r="ACT78" s="603">
        <v>0</v>
      </c>
      <c r="ACU78" s="603">
        <v>0</v>
      </c>
      <c r="ACV78" s="603">
        <v>0</v>
      </c>
      <c r="ACW78" s="603">
        <v>0</v>
      </c>
      <c r="ACX78" s="603">
        <v>0</v>
      </c>
      <c r="ACY78" s="603">
        <v>0</v>
      </c>
      <c r="ACZ78" s="603">
        <v>0</v>
      </c>
      <c r="ADA78" s="603">
        <v>0</v>
      </c>
      <c r="ADB78" s="603">
        <v>0</v>
      </c>
      <c r="ADC78" s="603">
        <v>0</v>
      </c>
      <c r="ADD78" s="603">
        <v>0</v>
      </c>
      <c r="ADE78" s="603">
        <v>0</v>
      </c>
      <c r="ADF78" s="603">
        <v>0</v>
      </c>
      <c r="ADG78" s="603">
        <v>0</v>
      </c>
      <c r="ADH78" s="603">
        <v>0</v>
      </c>
      <c r="ADI78" s="603">
        <v>0</v>
      </c>
      <c r="ADJ78" s="603">
        <v>0</v>
      </c>
      <c r="ADK78" s="603">
        <v>0</v>
      </c>
      <c r="ADL78" s="603">
        <v>0</v>
      </c>
      <c r="ADM78" s="603">
        <v>0</v>
      </c>
      <c r="ADN78" s="603">
        <v>0</v>
      </c>
      <c r="ADO78" s="603">
        <v>0</v>
      </c>
      <c r="ADP78" s="603">
        <v>0</v>
      </c>
      <c r="ADQ78" s="603">
        <v>0</v>
      </c>
      <c r="ADR78" s="603">
        <v>0</v>
      </c>
      <c r="ADS78" s="603">
        <v>0</v>
      </c>
      <c r="ADT78" s="603">
        <v>0</v>
      </c>
      <c r="ADU78" s="603">
        <v>0</v>
      </c>
      <c r="ADV78" s="603">
        <v>0</v>
      </c>
      <c r="ADW78" s="603">
        <v>0</v>
      </c>
      <c r="ADX78" s="603">
        <v>0</v>
      </c>
      <c r="ADY78" s="603">
        <v>0</v>
      </c>
      <c r="ADZ78" s="603">
        <v>0</v>
      </c>
      <c r="AEA78" s="603">
        <v>0</v>
      </c>
      <c r="AEB78" s="603">
        <v>0</v>
      </c>
      <c r="AEC78" s="603">
        <v>0</v>
      </c>
      <c r="AED78" s="603">
        <v>0</v>
      </c>
      <c r="AEE78" s="603">
        <v>0</v>
      </c>
      <c r="AEF78" s="603">
        <v>0</v>
      </c>
      <c r="AEG78" s="603">
        <v>0</v>
      </c>
      <c r="AEH78" s="603">
        <v>0</v>
      </c>
      <c r="AEI78" s="603">
        <v>0</v>
      </c>
      <c r="AEJ78" s="603">
        <v>0</v>
      </c>
      <c r="AEK78" s="603">
        <v>0</v>
      </c>
      <c r="AEL78" s="603">
        <v>0</v>
      </c>
      <c r="AEM78" s="603">
        <v>0</v>
      </c>
      <c r="AEN78" s="603">
        <v>0</v>
      </c>
      <c r="AEO78" s="603">
        <v>0</v>
      </c>
      <c r="AEP78" s="603">
        <v>0</v>
      </c>
      <c r="AEQ78" s="603">
        <v>0</v>
      </c>
      <c r="AER78" s="603">
        <v>0</v>
      </c>
      <c r="AES78" s="603">
        <v>0</v>
      </c>
      <c r="AET78" s="603">
        <v>0</v>
      </c>
      <c r="AEU78" s="603">
        <v>0</v>
      </c>
      <c r="AEV78" s="603">
        <v>0</v>
      </c>
      <c r="AEW78" s="603">
        <v>0</v>
      </c>
      <c r="AEX78" s="603">
        <v>0</v>
      </c>
      <c r="AEY78" s="603">
        <v>0</v>
      </c>
      <c r="AEZ78" s="603">
        <v>0</v>
      </c>
      <c r="AFA78" s="603">
        <v>0</v>
      </c>
      <c r="AFB78" s="603">
        <v>0</v>
      </c>
      <c r="AFC78" s="603">
        <v>0</v>
      </c>
      <c r="AFD78" s="603">
        <v>0</v>
      </c>
      <c r="AFE78" s="603">
        <v>0</v>
      </c>
      <c r="AFF78" s="603">
        <v>0</v>
      </c>
      <c r="AFG78" s="603">
        <v>0</v>
      </c>
      <c r="AFH78" s="603">
        <v>0</v>
      </c>
      <c r="AFI78" s="603">
        <v>0</v>
      </c>
      <c r="AFJ78" s="603">
        <v>0</v>
      </c>
      <c r="AFK78" s="603">
        <v>0</v>
      </c>
      <c r="AFL78" s="603">
        <v>0</v>
      </c>
      <c r="AFM78" s="603">
        <v>0</v>
      </c>
      <c r="AFN78" s="603">
        <v>0</v>
      </c>
      <c r="AFO78" s="603">
        <v>0</v>
      </c>
      <c r="AFP78" s="603">
        <v>0</v>
      </c>
      <c r="AFQ78" s="603">
        <v>0</v>
      </c>
      <c r="AFR78" s="603">
        <v>0</v>
      </c>
      <c r="AFS78" s="603">
        <v>0</v>
      </c>
      <c r="AFT78" s="603">
        <v>0</v>
      </c>
      <c r="AFU78" s="603">
        <v>0</v>
      </c>
      <c r="AFV78" s="603">
        <v>0</v>
      </c>
      <c r="AFW78" s="603">
        <v>0</v>
      </c>
      <c r="AFX78" s="603">
        <v>0</v>
      </c>
      <c r="AFY78" s="603">
        <v>0</v>
      </c>
      <c r="AFZ78" s="603">
        <v>0</v>
      </c>
      <c r="AGA78" s="603">
        <v>0</v>
      </c>
      <c r="AGB78" s="603">
        <v>0</v>
      </c>
      <c r="AGC78" s="603">
        <v>0</v>
      </c>
      <c r="AGD78" s="603">
        <v>0</v>
      </c>
      <c r="AGE78" s="603">
        <v>0</v>
      </c>
      <c r="AGF78" s="603">
        <v>0</v>
      </c>
      <c r="AGG78" s="603">
        <v>0</v>
      </c>
      <c r="AGH78" s="603">
        <v>0</v>
      </c>
      <c r="AGI78" s="603">
        <v>0</v>
      </c>
      <c r="AGJ78" s="603">
        <v>0</v>
      </c>
      <c r="AGK78" s="603">
        <v>0</v>
      </c>
      <c r="AGL78" s="603">
        <v>0</v>
      </c>
      <c r="AGM78" s="603">
        <v>0</v>
      </c>
      <c r="AGN78" s="603">
        <v>0</v>
      </c>
      <c r="AGO78" s="603">
        <v>0</v>
      </c>
      <c r="AGP78" s="603">
        <v>0</v>
      </c>
      <c r="AGQ78" s="603">
        <v>0</v>
      </c>
      <c r="AGR78" s="603">
        <v>0</v>
      </c>
      <c r="AGS78" s="603">
        <v>0</v>
      </c>
      <c r="AGT78" s="603">
        <v>0</v>
      </c>
      <c r="AGU78" s="603">
        <v>0</v>
      </c>
      <c r="AGV78" s="603">
        <v>0</v>
      </c>
      <c r="AGW78" s="603">
        <v>0</v>
      </c>
      <c r="AGX78" s="603">
        <v>0</v>
      </c>
      <c r="AGY78" s="603">
        <v>0</v>
      </c>
      <c r="AGZ78" s="603">
        <v>0</v>
      </c>
      <c r="AHA78" s="603">
        <v>0</v>
      </c>
      <c r="AHB78" s="603">
        <v>0</v>
      </c>
      <c r="AHC78" s="603">
        <v>0</v>
      </c>
      <c r="AHD78" s="603">
        <v>0</v>
      </c>
      <c r="AHE78" s="603">
        <v>0</v>
      </c>
      <c r="AHF78" s="603">
        <v>0</v>
      </c>
      <c r="AHG78" s="603">
        <v>0</v>
      </c>
      <c r="AHH78" s="603">
        <v>0</v>
      </c>
      <c r="AHI78" s="603">
        <v>0</v>
      </c>
      <c r="AHJ78" s="603">
        <v>0</v>
      </c>
      <c r="AHK78" s="603">
        <v>0</v>
      </c>
      <c r="AHL78" s="603">
        <v>0</v>
      </c>
      <c r="AHM78" s="603">
        <v>0</v>
      </c>
      <c r="AHN78" s="603">
        <v>0</v>
      </c>
      <c r="AHO78" s="603">
        <v>0</v>
      </c>
      <c r="AHP78" s="603">
        <v>0</v>
      </c>
      <c r="AHQ78" s="603">
        <v>0</v>
      </c>
      <c r="AHR78" s="603">
        <v>0</v>
      </c>
      <c r="AHS78" s="603">
        <v>0</v>
      </c>
      <c r="AHT78" s="603">
        <v>0</v>
      </c>
      <c r="AHU78" s="603">
        <v>0</v>
      </c>
      <c r="AHV78" s="603">
        <v>0</v>
      </c>
      <c r="AHW78" s="603">
        <f t="shared" si="97"/>
        <v>330348.29000000004</v>
      </c>
      <c r="AHY78" s="648" t="s">
        <v>6248</v>
      </c>
      <c r="AHZ78" s="648" t="s">
        <v>6059</v>
      </c>
      <c r="AIA78" s="648" t="s">
        <v>6060</v>
      </c>
    </row>
    <row r="79" spans="1:911" ht="24.6" x14ac:dyDescent="0.7">
      <c r="A79" s="260" t="str">
        <f t="shared" si="96"/>
        <v>ภาระ</v>
      </c>
      <c r="B79" s="260" t="s">
        <v>6065</v>
      </c>
      <c r="C79" s="260" t="s">
        <v>6066</v>
      </c>
      <c r="D79" s="603">
        <v>27500</v>
      </c>
      <c r="E79" s="603">
        <v>9780500.7200000007</v>
      </c>
      <c r="F79" s="603">
        <v>14820726.15</v>
      </c>
      <c r="G79" s="603">
        <v>2042311.12</v>
      </c>
      <c r="H79" s="603">
        <v>10709812.67</v>
      </c>
      <c r="I79" s="603">
        <v>847626.7</v>
      </c>
      <c r="J79" s="603">
        <v>9854489.5199999996</v>
      </c>
      <c r="K79" s="603">
        <v>3046707.94</v>
      </c>
      <c r="L79" s="603">
        <v>5586441.7000000002</v>
      </c>
      <c r="M79" s="603">
        <v>1965041.46</v>
      </c>
      <c r="N79" s="603">
        <v>3342904.08</v>
      </c>
      <c r="O79" s="603">
        <v>2456634.98</v>
      </c>
      <c r="P79" s="603">
        <v>1599249.04</v>
      </c>
      <c r="Q79" s="603">
        <v>4592916.8899999997</v>
      </c>
      <c r="R79" s="603">
        <v>2024703.06</v>
      </c>
      <c r="S79" s="603">
        <v>11838047.67</v>
      </c>
      <c r="T79" s="603">
        <v>5030550.0999999996</v>
      </c>
      <c r="U79" s="603">
        <v>2247710.65</v>
      </c>
      <c r="V79" s="603">
        <v>0</v>
      </c>
      <c r="W79" s="603">
        <v>47179.6</v>
      </c>
      <c r="X79" s="603">
        <v>38912007.5</v>
      </c>
      <c r="Y79" s="603">
        <v>3450090.74</v>
      </c>
      <c r="Z79" s="603">
        <v>1530555.08</v>
      </c>
      <c r="AA79" s="603">
        <v>10144064.369999999</v>
      </c>
      <c r="AB79" s="603">
        <v>5094045.32</v>
      </c>
      <c r="AC79" s="603">
        <v>8540147.4100000001</v>
      </c>
      <c r="AD79" s="603">
        <v>79463461.019999996</v>
      </c>
      <c r="AE79" s="603">
        <v>11654864.310000001</v>
      </c>
      <c r="AF79" s="603">
        <v>4406564.78</v>
      </c>
      <c r="AG79" s="603">
        <v>63118606.100000001</v>
      </c>
      <c r="AH79" s="603">
        <v>13144696.84</v>
      </c>
      <c r="AI79" s="603">
        <v>24124659.789999999</v>
      </c>
      <c r="AJ79" s="603">
        <v>35054529.640000001</v>
      </c>
      <c r="AK79" s="603">
        <v>7801200.1299999999</v>
      </c>
      <c r="AL79" s="603">
        <v>6179486.9100000001</v>
      </c>
      <c r="AM79" s="603">
        <v>2409854.92</v>
      </c>
      <c r="AN79" s="603">
        <v>25178200.489999998</v>
      </c>
      <c r="AO79" s="603">
        <v>1500885.72</v>
      </c>
      <c r="AP79" s="603">
        <v>4543935.0599999996</v>
      </c>
      <c r="AQ79" s="603">
        <v>11204631.310000001</v>
      </c>
      <c r="AR79" s="603">
        <v>7211531.8399999999</v>
      </c>
      <c r="AS79" s="603">
        <v>12661022.77</v>
      </c>
      <c r="AT79" s="603">
        <v>2169027.4500000002</v>
      </c>
      <c r="AU79" s="603">
        <v>0</v>
      </c>
      <c r="AV79" s="603">
        <v>453219.92</v>
      </c>
      <c r="AW79" s="603">
        <v>743871.79</v>
      </c>
      <c r="AX79" s="603">
        <v>614602.37</v>
      </c>
      <c r="AY79" s="603">
        <v>3189818.0300000003</v>
      </c>
      <c r="AZ79" s="603">
        <v>1817167.7200000002</v>
      </c>
      <c r="BA79" s="603">
        <v>742324.1</v>
      </c>
      <c r="BB79" s="603">
        <v>1992647.14</v>
      </c>
      <c r="BC79" s="603">
        <v>859196.43</v>
      </c>
      <c r="BD79" s="603">
        <v>899304.26</v>
      </c>
      <c r="BE79" s="603">
        <v>974520.34</v>
      </c>
      <c r="BF79" s="603">
        <v>893499.38</v>
      </c>
      <c r="BG79" s="603">
        <v>13745875.92</v>
      </c>
      <c r="BH79" s="603">
        <v>164970.34</v>
      </c>
      <c r="BI79" s="603">
        <v>2744456.58</v>
      </c>
      <c r="BJ79" s="603">
        <v>978638.71</v>
      </c>
      <c r="BK79" s="603">
        <v>18583377.879999999</v>
      </c>
      <c r="BL79" s="603">
        <v>3336856.82</v>
      </c>
      <c r="BM79" s="603">
        <v>1341683</v>
      </c>
      <c r="BN79" s="603">
        <v>6916163.2300000004</v>
      </c>
      <c r="BO79" s="603">
        <v>3324260.84</v>
      </c>
      <c r="BP79" s="603">
        <v>1178050.67</v>
      </c>
      <c r="BQ79" s="603">
        <v>825715.67</v>
      </c>
      <c r="BR79" s="603">
        <v>802557.81</v>
      </c>
      <c r="BS79" s="603">
        <v>0</v>
      </c>
      <c r="BT79" s="603">
        <v>1792234.72</v>
      </c>
      <c r="BU79" s="603">
        <v>1480603.56</v>
      </c>
      <c r="BV79" s="603">
        <v>9088152.1199999992</v>
      </c>
      <c r="BW79" s="603">
        <v>2876183.21</v>
      </c>
      <c r="BX79" s="603">
        <v>2564136.86</v>
      </c>
      <c r="BY79" s="603">
        <v>1033450.11</v>
      </c>
      <c r="BZ79" s="603">
        <v>2965548.62</v>
      </c>
      <c r="CA79" s="603">
        <v>18079440.960000001</v>
      </c>
      <c r="CB79" s="603">
        <v>5010571.7300000004</v>
      </c>
      <c r="CC79" s="603">
        <v>11159150.23</v>
      </c>
      <c r="CD79" s="603">
        <v>14730455.710000001</v>
      </c>
      <c r="CE79" s="603">
        <v>5827596.6799999997</v>
      </c>
      <c r="CF79" s="603">
        <v>3763630.8</v>
      </c>
      <c r="CG79" s="603">
        <v>5626829.1600000001</v>
      </c>
      <c r="CH79" s="603">
        <v>570039.18000000005</v>
      </c>
      <c r="CI79" s="603">
        <v>3119948.01</v>
      </c>
      <c r="CJ79" s="603">
        <v>12809253.73</v>
      </c>
      <c r="CK79" s="603">
        <v>2945663.16</v>
      </c>
      <c r="CL79" s="603">
        <v>3904982.2</v>
      </c>
      <c r="CM79" s="603">
        <v>5193694.26</v>
      </c>
      <c r="CN79" s="603">
        <v>5003946.5599999996</v>
      </c>
      <c r="CO79" s="603">
        <v>5986911.7199999997</v>
      </c>
      <c r="CP79" s="603">
        <v>1205094.17</v>
      </c>
      <c r="CQ79" s="603">
        <v>3821113.96</v>
      </c>
      <c r="CR79" s="603">
        <v>2118617.21</v>
      </c>
      <c r="CS79" s="603">
        <v>2132249.58</v>
      </c>
      <c r="CT79" s="603">
        <v>2025728.69</v>
      </c>
      <c r="CU79" s="603">
        <v>535779.96</v>
      </c>
      <c r="CV79" s="603">
        <v>1198504.24</v>
      </c>
      <c r="CW79" s="603">
        <v>2163688.38</v>
      </c>
      <c r="CX79" s="603">
        <v>12175094.98</v>
      </c>
      <c r="CY79" s="603">
        <v>985345.29</v>
      </c>
      <c r="CZ79" s="603">
        <v>8801861.8399999999</v>
      </c>
      <c r="DA79" s="603">
        <v>1447303.09</v>
      </c>
      <c r="DB79" s="603">
        <v>4749245.12</v>
      </c>
      <c r="DC79" s="603">
        <v>69136189.810000002</v>
      </c>
      <c r="DD79" s="603">
        <v>54525989.979999997</v>
      </c>
      <c r="DE79" s="603">
        <v>1439698.82</v>
      </c>
      <c r="DF79" s="603">
        <v>5334614.29</v>
      </c>
      <c r="DG79" s="603">
        <v>9185804.8399999999</v>
      </c>
      <c r="DH79" s="603">
        <v>8481562.0899999999</v>
      </c>
      <c r="DI79" s="603">
        <v>8922047.7100000009</v>
      </c>
      <c r="DJ79" s="603">
        <v>14271373.48</v>
      </c>
      <c r="DK79" s="603">
        <v>1705304.75</v>
      </c>
      <c r="DL79" s="603">
        <v>105517167.8</v>
      </c>
      <c r="DM79" s="603">
        <v>3351929.58</v>
      </c>
      <c r="DN79" s="603">
        <v>12522227.27</v>
      </c>
      <c r="DO79" s="603">
        <v>2086711.97</v>
      </c>
      <c r="DP79" s="603">
        <v>5980767.7699999996</v>
      </c>
      <c r="DQ79" s="603">
        <v>3407154.01</v>
      </c>
      <c r="DR79" s="603">
        <v>2358651.42</v>
      </c>
      <c r="DS79" s="603">
        <v>4017002.4</v>
      </c>
      <c r="DT79" s="603">
        <v>9008798.5899999999</v>
      </c>
      <c r="DU79" s="603">
        <v>11910</v>
      </c>
      <c r="DV79" s="603">
        <v>18742214.370000001</v>
      </c>
      <c r="DW79" s="603">
        <v>23377780.289999999</v>
      </c>
      <c r="DX79" s="603">
        <v>21718720.219999999</v>
      </c>
      <c r="DY79" s="603">
        <v>5356029.87</v>
      </c>
      <c r="DZ79" s="603">
        <v>12784546.779999999</v>
      </c>
      <c r="EA79" s="603">
        <v>8819431.8699999992</v>
      </c>
      <c r="EB79" s="603">
        <v>6404316.4500000002</v>
      </c>
      <c r="EC79" s="603">
        <v>2895650</v>
      </c>
      <c r="ED79" s="603">
        <v>4309510.08</v>
      </c>
      <c r="EE79" s="603">
        <v>10490285.59</v>
      </c>
      <c r="EF79" s="603">
        <v>3318691.02</v>
      </c>
      <c r="EG79" s="603">
        <v>1270822.06</v>
      </c>
      <c r="EH79" s="603">
        <v>2668559.4</v>
      </c>
      <c r="EI79" s="603">
        <v>6377574.0199999996</v>
      </c>
      <c r="EJ79" s="603">
        <v>3869866.11</v>
      </c>
      <c r="EK79" s="603">
        <v>10551611.859999999</v>
      </c>
      <c r="EL79" s="603">
        <v>9507706.2400000002</v>
      </c>
      <c r="EM79" s="603">
        <v>5155702.72</v>
      </c>
      <c r="EN79" s="603">
        <v>5825662.79</v>
      </c>
      <c r="EO79" s="603">
        <v>0</v>
      </c>
      <c r="EP79" s="603">
        <v>3564631.07</v>
      </c>
      <c r="EQ79" s="603">
        <v>11024157.810000001</v>
      </c>
      <c r="ER79" s="603">
        <v>9171051.7100000009</v>
      </c>
      <c r="ES79" s="603">
        <v>5802031.5800000001</v>
      </c>
      <c r="ET79" s="603">
        <v>3051922.18</v>
      </c>
      <c r="EU79" s="603">
        <v>11267280.779999999</v>
      </c>
      <c r="EV79" s="603">
        <v>8462769.0500000007</v>
      </c>
      <c r="EW79" s="603">
        <v>2952852.8</v>
      </c>
      <c r="EX79" s="603">
        <v>56100384.630000003</v>
      </c>
      <c r="EY79" s="603">
        <v>1635784.61</v>
      </c>
      <c r="EZ79" s="603">
        <v>3358118.12</v>
      </c>
      <c r="FA79" s="603">
        <v>5502610.6200000001</v>
      </c>
      <c r="FB79" s="603">
        <v>5974645.2000000002</v>
      </c>
      <c r="FC79" s="603">
        <v>20093896.550000001</v>
      </c>
      <c r="FD79" s="603">
        <v>5262746.07</v>
      </c>
      <c r="FE79" s="603">
        <v>6418675.6600000001</v>
      </c>
      <c r="FF79" s="603">
        <v>3349511.01</v>
      </c>
      <c r="FG79" s="603">
        <v>2620317.8199999998</v>
      </c>
      <c r="FH79" s="603">
        <v>2022147.53</v>
      </c>
      <c r="FI79" s="603">
        <v>1729415.2</v>
      </c>
      <c r="FJ79" s="603">
        <v>216900</v>
      </c>
      <c r="FK79" s="603">
        <v>5143986.82</v>
      </c>
      <c r="FL79" s="603">
        <v>1358433.59</v>
      </c>
      <c r="FM79" s="603">
        <v>1618254.46</v>
      </c>
      <c r="FN79" s="603">
        <v>1115079.29</v>
      </c>
      <c r="FO79" s="603">
        <v>4622485.55</v>
      </c>
      <c r="FP79" s="603">
        <v>2275930.77</v>
      </c>
      <c r="FQ79" s="603">
        <v>1652243.2</v>
      </c>
      <c r="FR79" s="603">
        <v>1167347.79</v>
      </c>
      <c r="FS79" s="603">
        <v>4091428.82</v>
      </c>
      <c r="FT79" s="603">
        <v>9179369.0299999993</v>
      </c>
      <c r="FU79" s="603">
        <v>9523425.9000000004</v>
      </c>
      <c r="FV79" s="603">
        <v>9297330.7200000007</v>
      </c>
      <c r="FW79" s="603">
        <v>2207590.96</v>
      </c>
      <c r="FX79" s="603">
        <v>22783407.280000001</v>
      </c>
      <c r="FY79" s="603">
        <v>9534559.9900000002</v>
      </c>
      <c r="FZ79" s="603">
        <v>9297503.0500000007</v>
      </c>
      <c r="GA79" s="603">
        <v>6346079.7000000002</v>
      </c>
      <c r="GB79" s="603">
        <v>8260833.0300000003</v>
      </c>
      <c r="GC79" s="603">
        <v>10259337.039999999</v>
      </c>
      <c r="GD79" s="603">
        <v>5015397.34</v>
      </c>
      <c r="GE79" s="603">
        <v>4114103.18</v>
      </c>
      <c r="GF79" s="603">
        <v>3300</v>
      </c>
      <c r="GG79" s="603">
        <v>2532955.4500000002</v>
      </c>
      <c r="GH79" s="603">
        <v>3131155.51</v>
      </c>
      <c r="GI79" s="603">
        <v>11582767.52</v>
      </c>
      <c r="GJ79" s="603">
        <v>2931694.58</v>
      </c>
      <c r="GK79" s="603">
        <v>1815924.57</v>
      </c>
      <c r="GL79" s="603">
        <v>3638728.11</v>
      </c>
      <c r="GM79" s="603">
        <v>9320006.5899999999</v>
      </c>
      <c r="GN79" s="603">
        <v>1116250.46</v>
      </c>
      <c r="GO79" s="603">
        <v>1773105.19</v>
      </c>
      <c r="GP79" s="603">
        <v>948613.95</v>
      </c>
      <c r="GQ79" s="603">
        <v>850292.49</v>
      </c>
      <c r="GR79" s="603">
        <v>7887263.2999999998</v>
      </c>
      <c r="GS79" s="603">
        <v>2770222.66</v>
      </c>
      <c r="GT79" s="603">
        <v>1445465.8</v>
      </c>
      <c r="GU79" s="603">
        <v>2294324.48</v>
      </c>
      <c r="GV79" s="603">
        <v>556366.9</v>
      </c>
      <c r="GW79" s="603">
        <v>3006894.22</v>
      </c>
      <c r="GX79" s="603">
        <v>4603051.1100000003</v>
      </c>
      <c r="GY79" s="603">
        <v>2305552.69</v>
      </c>
      <c r="GZ79" s="603">
        <v>33191354.899999999</v>
      </c>
      <c r="HA79" s="603">
        <v>1895781.22</v>
      </c>
      <c r="HB79" s="603">
        <v>2514481.98</v>
      </c>
      <c r="HC79" s="603">
        <v>3599330.05</v>
      </c>
      <c r="HD79" s="603">
        <v>369305</v>
      </c>
      <c r="HE79" s="603">
        <v>3662117.53</v>
      </c>
      <c r="HF79" s="603">
        <v>10428328.16</v>
      </c>
      <c r="HG79" s="603">
        <v>13699377.01</v>
      </c>
      <c r="HH79" s="603">
        <v>10509523.560000001</v>
      </c>
      <c r="HI79" s="603">
        <v>7765245.0199999996</v>
      </c>
      <c r="HJ79" s="603">
        <v>888874.89</v>
      </c>
      <c r="HK79" s="603">
        <v>5658667.6399999997</v>
      </c>
      <c r="HL79" s="603">
        <v>19691468.469999999</v>
      </c>
      <c r="HM79" s="603">
        <v>15208873.220000001</v>
      </c>
      <c r="HN79" s="603">
        <v>11362831.289999999</v>
      </c>
      <c r="HO79" s="603">
        <v>6654485.9199999999</v>
      </c>
      <c r="HP79" s="603">
        <v>2866527</v>
      </c>
      <c r="HQ79" s="603">
        <v>3191265.17</v>
      </c>
      <c r="HR79" s="603">
        <v>2754143.88</v>
      </c>
      <c r="HS79" s="603">
        <v>72851.929999999993</v>
      </c>
      <c r="HT79" s="603">
        <v>1057427.19</v>
      </c>
      <c r="HU79" s="603">
        <v>756357.8</v>
      </c>
      <c r="HV79" s="603">
        <v>5653204.04</v>
      </c>
      <c r="HW79" s="603">
        <v>3434508.61</v>
      </c>
      <c r="HX79" s="603">
        <v>1693797.34</v>
      </c>
      <c r="HY79" s="603">
        <v>3008912.28</v>
      </c>
      <c r="HZ79" s="603">
        <v>9530263.2899999991</v>
      </c>
      <c r="IA79" s="603">
        <v>2911145.73</v>
      </c>
      <c r="IB79" s="603">
        <v>2546274.0699999998</v>
      </c>
      <c r="IC79" s="603">
        <v>4315896.08</v>
      </c>
      <c r="ID79" s="603">
        <v>4766495.63</v>
      </c>
      <c r="IE79" s="603">
        <v>3023978.15</v>
      </c>
      <c r="IF79" s="603">
        <v>1939046.59</v>
      </c>
      <c r="IG79" s="603">
        <v>5871364.8399999999</v>
      </c>
      <c r="IH79" s="603">
        <v>2724586.34</v>
      </c>
      <c r="II79" s="603">
        <v>1816009.24</v>
      </c>
      <c r="IJ79" s="603">
        <v>21001.66</v>
      </c>
      <c r="IK79" s="603">
        <v>0</v>
      </c>
      <c r="IL79" s="603">
        <v>2277921.85</v>
      </c>
      <c r="IM79" s="603">
        <v>13257027.68</v>
      </c>
      <c r="IN79" s="603">
        <v>11927510.27</v>
      </c>
      <c r="IO79" s="603">
        <v>2609911.4900000002</v>
      </c>
      <c r="IP79" s="603">
        <v>1657973.66</v>
      </c>
      <c r="IQ79" s="603">
        <v>2751844.63</v>
      </c>
      <c r="IR79" s="603">
        <v>1913449.36</v>
      </c>
      <c r="IS79" s="603">
        <v>3868563.05</v>
      </c>
      <c r="IT79" s="603">
        <v>3122487.6</v>
      </c>
      <c r="IU79" s="603">
        <v>48133559.859999999</v>
      </c>
      <c r="IV79" s="603">
        <v>0</v>
      </c>
      <c r="IW79" s="603">
        <v>4359965.12</v>
      </c>
      <c r="IX79" s="603">
        <v>5728667.0800000001</v>
      </c>
      <c r="IY79" s="603">
        <v>2411529.4500000002</v>
      </c>
      <c r="IZ79" s="603">
        <v>693019.14</v>
      </c>
      <c r="JA79" s="603">
        <v>7653053.3700000001</v>
      </c>
      <c r="JB79" s="603">
        <v>997977.58000000007</v>
      </c>
      <c r="JC79" s="603">
        <v>4054004.58</v>
      </c>
      <c r="JD79" s="603">
        <v>2410930.56</v>
      </c>
      <c r="JE79" s="603">
        <v>3319109.65</v>
      </c>
      <c r="JF79" s="603">
        <v>5277285.87</v>
      </c>
      <c r="JG79" s="603">
        <v>558353.63</v>
      </c>
      <c r="JH79" s="603">
        <v>27865659.98</v>
      </c>
      <c r="JI79" s="603">
        <v>4786513.2</v>
      </c>
      <c r="JJ79" s="603">
        <v>7281259</v>
      </c>
      <c r="JK79" s="603">
        <v>2436623.31</v>
      </c>
      <c r="JL79" s="603">
        <v>1057203.72</v>
      </c>
      <c r="JM79" s="603">
        <v>25565412.350000001</v>
      </c>
      <c r="JN79" s="603">
        <v>815846.06</v>
      </c>
      <c r="JO79" s="603">
        <v>8321858.0199999996</v>
      </c>
      <c r="JP79" s="603">
        <v>6804512.2800000003</v>
      </c>
      <c r="JQ79" s="603">
        <v>5216731.5199999996</v>
      </c>
      <c r="JR79" s="603">
        <v>7561129.9100000001</v>
      </c>
      <c r="JS79" s="603">
        <v>2963920.66</v>
      </c>
      <c r="JT79" s="603">
        <v>12000</v>
      </c>
      <c r="JU79" s="603">
        <v>221305</v>
      </c>
      <c r="JV79" s="603">
        <v>2224515.0499999998</v>
      </c>
      <c r="JW79" s="603">
        <v>1954265.66</v>
      </c>
      <c r="JX79" s="603">
        <v>4166120.98</v>
      </c>
      <c r="JY79" s="603">
        <v>1214719.75</v>
      </c>
      <c r="JZ79" s="603">
        <v>24693132.879999999</v>
      </c>
      <c r="KA79" s="603">
        <v>2946066.45</v>
      </c>
      <c r="KB79" s="603">
        <v>4853928</v>
      </c>
      <c r="KC79" s="603">
        <v>3219424.95</v>
      </c>
      <c r="KD79" s="603">
        <v>1252524.44</v>
      </c>
      <c r="KE79" s="603">
        <v>1757028.49</v>
      </c>
      <c r="KF79" s="603">
        <v>2761962.48</v>
      </c>
      <c r="KG79" s="603">
        <v>868700.62</v>
      </c>
      <c r="KH79" s="603">
        <v>3840623.59</v>
      </c>
      <c r="KI79" s="603">
        <v>6273738.3499999996</v>
      </c>
      <c r="KJ79" s="603">
        <v>173908528.84999999</v>
      </c>
      <c r="KK79" s="603">
        <v>10855020.710000001</v>
      </c>
      <c r="KL79" s="603">
        <v>3453178.64</v>
      </c>
      <c r="KM79" s="603">
        <v>2267141.41</v>
      </c>
      <c r="KN79" s="603">
        <v>3859395.04</v>
      </c>
      <c r="KO79" s="603">
        <v>4955586.95</v>
      </c>
      <c r="KP79" s="603">
        <v>40728220.049999997</v>
      </c>
      <c r="KQ79" s="603">
        <v>1382693.42</v>
      </c>
      <c r="KR79" s="603">
        <v>132200.70000000001</v>
      </c>
      <c r="KS79" s="603">
        <v>31683335.899999999</v>
      </c>
      <c r="KT79" s="603">
        <v>2782846.41</v>
      </c>
      <c r="KU79" s="603">
        <v>4187515.85</v>
      </c>
      <c r="KV79" s="603">
        <v>9570607.1400000006</v>
      </c>
      <c r="KW79" s="603">
        <v>1841268.48</v>
      </c>
      <c r="KX79" s="603">
        <v>5753837.5999999996</v>
      </c>
      <c r="KY79" s="603">
        <v>28187080.989999998</v>
      </c>
      <c r="KZ79" s="603">
        <v>3447178.98</v>
      </c>
      <c r="LA79" s="603">
        <v>40018278.68</v>
      </c>
      <c r="LB79" s="603">
        <v>4151297.85</v>
      </c>
      <c r="LC79" s="603">
        <v>1684886.15</v>
      </c>
      <c r="LD79" s="603">
        <v>11926097.619999999</v>
      </c>
      <c r="LE79" s="603">
        <v>7573276.9100000001</v>
      </c>
      <c r="LF79" s="603">
        <v>3477284.6</v>
      </c>
      <c r="LG79" s="603">
        <v>2305933.84</v>
      </c>
      <c r="LH79" s="603">
        <v>1827411.9</v>
      </c>
      <c r="LI79" s="603">
        <v>8540</v>
      </c>
      <c r="LJ79" s="603">
        <v>94285</v>
      </c>
      <c r="LK79" s="603">
        <v>7875</v>
      </c>
      <c r="LL79" s="603">
        <v>1181743.5900000001</v>
      </c>
      <c r="LM79" s="603">
        <v>4195912.68</v>
      </c>
      <c r="LN79" s="603">
        <v>2970255.17</v>
      </c>
      <c r="LO79" s="603">
        <v>2058066.64</v>
      </c>
      <c r="LP79" s="603">
        <v>4136862.54</v>
      </c>
      <c r="LQ79" s="603">
        <v>1330542.22</v>
      </c>
      <c r="LR79" s="603">
        <v>2804961.1</v>
      </c>
      <c r="LS79" s="603">
        <v>2393139.96</v>
      </c>
      <c r="LT79" s="603">
        <v>7897266.5499999998</v>
      </c>
      <c r="LU79" s="603">
        <v>2089388.65</v>
      </c>
      <c r="LV79" s="603">
        <v>1957485.65</v>
      </c>
      <c r="LW79" s="603">
        <v>25240739.329999998</v>
      </c>
      <c r="LX79" s="603">
        <v>33910805.259999998</v>
      </c>
      <c r="LY79" s="603">
        <v>98060958.849999994</v>
      </c>
      <c r="LZ79" s="603">
        <v>7256719.6600000001</v>
      </c>
      <c r="MA79" s="603">
        <v>10303282.800000001</v>
      </c>
      <c r="MB79" s="603">
        <v>7609411.7999999998</v>
      </c>
      <c r="MC79" s="603">
        <v>5215539.82</v>
      </c>
      <c r="MD79" s="603">
        <v>6680986.5800000001</v>
      </c>
      <c r="ME79" s="603">
        <v>4717634.0999999996</v>
      </c>
      <c r="MF79" s="603">
        <v>6092642.21</v>
      </c>
      <c r="MG79" s="603">
        <v>13225581.24</v>
      </c>
      <c r="MH79" s="603">
        <v>2078169.15</v>
      </c>
      <c r="MI79" s="603">
        <v>47161201.399999999</v>
      </c>
      <c r="MJ79" s="603">
        <v>3350968.33</v>
      </c>
      <c r="MK79" s="603">
        <v>1790891.77</v>
      </c>
      <c r="ML79" s="603">
        <v>2470432.3199999998</v>
      </c>
      <c r="MM79" s="603">
        <v>1506421.3</v>
      </c>
      <c r="MN79" s="603">
        <v>3844740.8</v>
      </c>
      <c r="MO79" s="603">
        <v>2845103.15</v>
      </c>
      <c r="MP79" s="603">
        <v>2118701.12</v>
      </c>
      <c r="MQ79" s="603">
        <v>4508217.57</v>
      </c>
      <c r="MR79" s="603">
        <v>3077365.34</v>
      </c>
      <c r="MS79" s="603">
        <v>3614212.1</v>
      </c>
      <c r="MT79" s="603">
        <v>4776866.07</v>
      </c>
      <c r="MU79" s="603">
        <v>5786680.5</v>
      </c>
      <c r="MV79" s="603">
        <v>4034559.9699999997</v>
      </c>
      <c r="MW79" s="603">
        <v>2955200.32</v>
      </c>
      <c r="MX79" s="603">
        <v>10930975.84</v>
      </c>
      <c r="MY79" s="603">
        <v>11500707.699999999</v>
      </c>
      <c r="MZ79" s="603">
        <v>5884830.0700000003</v>
      </c>
      <c r="NA79" s="603">
        <v>9217208.4598999992</v>
      </c>
      <c r="NB79" s="603">
        <v>10334480.310000001</v>
      </c>
      <c r="NC79" s="603">
        <v>3865606.86</v>
      </c>
      <c r="ND79" s="603">
        <v>2002714.8</v>
      </c>
      <c r="NE79" s="603">
        <v>1105224.3</v>
      </c>
      <c r="NF79" s="603">
        <v>1702812.28</v>
      </c>
      <c r="NG79" s="603">
        <v>6864769.2599999998</v>
      </c>
      <c r="NH79" s="603">
        <v>1809482.31</v>
      </c>
      <c r="NI79" s="603">
        <v>37519601.170000002</v>
      </c>
      <c r="NJ79" s="603">
        <v>3299333.04</v>
      </c>
      <c r="NK79" s="603">
        <v>4401196.12</v>
      </c>
      <c r="NL79" s="603">
        <v>23180233.960000001</v>
      </c>
      <c r="NM79" s="603">
        <v>11856956.220000001</v>
      </c>
      <c r="NN79" s="603">
        <v>251808</v>
      </c>
      <c r="NO79" s="603">
        <v>2148464.6400000001</v>
      </c>
      <c r="NP79" s="603">
        <v>1929303.04</v>
      </c>
      <c r="NQ79" s="603">
        <v>4743818.79</v>
      </c>
      <c r="NR79" s="603">
        <v>27446566.780000001</v>
      </c>
      <c r="NS79" s="603">
        <v>1541109.34</v>
      </c>
      <c r="NT79" s="603">
        <v>1400518.47</v>
      </c>
      <c r="NU79" s="603">
        <v>1844955.37</v>
      </c>
      <c r="NV79" s="603">
        <v>761448.67</v>
      </c>
      <c r="NW79" s="603">
        <v>288466.95</v>
      </c>
      <c r="NX79" s="603">
        <v>398518.98</v>
      </c>
      <c r="NY79" s="603">
        <v>4064306.6</v>
      </c>
      <c r="NZ79" s="603">
        <v>42993754.82</v>
      </c>
      <c r="OA79" s="603">
        <v>1907955.2300000002</v>
      </c>
      <c r="OB79" s="603">
        <v>3220962.92</v>
      </c>
      <c r="OC79" s="603">
        <v>2129603.38</v>
      </c>
      <c r="OD79" s="603">
        <v>2968245.15</v>
      </c>
      <c r="OE79" s="603">
        <v>1594983.52</v>
      </c>
      <c r="OF79" s="603">
        <v>0</v>
      </c>
      <c r="OG79" s="603">
        <v>27482846.5</v>
      </c>
      <c r="OH79" s="603">
        <v>3399134.72</v>
      </c>
      <c r="OI79" s="603">
        <v>25949138.52</v>
      </c>
      <c r="OJ79" s="603">
        <v>3004346.6</v>
      </c>
      <c r="OK79" s="603">
        <v>4114460.93</v>
      </c>
      <c r="OL79" s="603">
        <v>12109128.43</v>
      </c>
      <c r="OM79" s="603">
        <v>2360446.9500000002</v>
      </c>
      <c r="ON79" s="603">
        <v>2611410.42</v>
      </c>
      <c r="OO79" s="603">
        <v>4444360.5</v>
      </c>
      <c r="OP79" s="603">
        <v>16926334</v>
      </c>
      <c r="OQ79" s="603">
        <v>19011257.940000001</v>
      </c>
      <c r="OR79" s="603">
        <v>7110710.1200000001</v>
      </c>
      <c r="OS79" s="603">
        <v>4054577.61</v>
      </c>
      <c r="OT79" s="603">
        <v>4354995.29</v>
      </c>
      <c r="OU79" s="603">
        <v>8128330.4800000004</v>
      </c>
      <c r="OV79" s="603">
        <v>464014.8</v>
      </c>
      <c r="OW79" s="603">
        <v>1322433.76</v>
      </c>
      <c r="OX79" s="603">
        <v>1956845.37</v>
      </c>
      <c r="OY79" s="603">
        <v>6091358.0199999996</v>
      </c>
      <c r="OZ79" s="603">
        <v>31996744.289999999</v>
      </c>
      <c r="PA79" s="603">
        <v>2511483.5</v>
      </c>
      <c r="PB79" s="603">
        <v>2269173</v>
      </c>
      <c r="PC79" s="603">
        <v>1570583.37</v>
      </c>
      <c r="PD79" s="603">
        <v>46328629.549999997</v>
      </c>
      <c r="PE79" s="603">
        <v>4889115.1500000004</v>
      </c>
      <c r="PF79" s="603">
        <v>21504155.379999999</v>
      </c>
      <c r="PG79" s="603">
        <v>1567925.09</v>
      </c>
      <c r="PH79" s="603">
        <v>4742051.1399999997</v>
      </c>
      <c r="PI79" s="603">
        <v>12300768.16</v>
      </c>
      <c r="PJ79" s="603">
        <v>4613297.28</v>
      </c>
      <c r="PK79" s="603">
        <v>5281973.58</v>
      </c>
      <c r="PL79" s="603">
        <v>6317738.3099999996</v>
      </c>
      <c r="PM79" s="603">
        <v>7705196.5199999996</v>
      </c>
      <c r="PN79" s="603">
        <v>5294011.57</v>
      </c>
      <c r="PO79" s="603">
        <v>10847597.380000001</v>
      </c>
      <c r="PP79" s="603">
        <v>3721237</v>
      </c>
      <c r="PQ79" s="603">
        <v>20566756</v>
      </c>
      <c r="PR79" s="603">
        <v>4720616.58</v>
      </c>
      <c r="PS79" s="603">
        <v>2936615.03</v>
      </c>
      <c r="PT79" s="603">
        <v>4623513.92</v>
      </c>
      <c r="PU79" s="603">
        <v>4061124.83</v>
      </c>
      <c r="PV79" s="603">
        <v>1145312.28</v>
      </c>
      <c r="PW79" s="603">
        <v>4393943.72</v>
      </c>
      <c r="PX79" s="603">
        <v>8973996.4199999999</v>
      </c>
      <c r="PY79" s="603">
        <v>5894372.7599999998</v>
      </c>
      <c r="PZ79" s="603">
        <v>43817057.060000002</v>
      </c>
      <c r="QA79" s="603">
        <v>12577239.939999999</v>
      </c>
      <c r="QB79" s="603">
        <v>26786749.84</v>
      </c>
      <c r="QC79" s="603">
        <v>7669822.79</v>
      </c>
      <c r="QD79" s="603">
        <v>16512682.789999999</v>
      </c>
      <c r="QE79" s="603">
        <v>3806483.96</v>
      </c>
      <c r="QF79" s="603">
        <v>10397351.970000001</v>
      </c>
      <c r="QG79" s="603">
        <v>5060210.37</v>
      </c>
      <c r="QH79" s="603">
        <v>8043487.1100000003</v>
      </c>
      <c r="QI79" s="603">
        <v>4017625.1</v>
      </c>
      <c r="QJ79" s="603">
        <v>29032501.5</v>
      </c>
      <c r="QK79" s="603">
        <v>7219862.4699999997</v>
      </c>
      <c r="QL79" s="603">
        <v>13781906.789999999</v>
      </c>
      <c r="QM79" s="603">
        <v>13974034.34</v>
      </c>
      <c r="QN79" s="603">
        <v>10749600.039999999</v>
      </c>
      <c r="QO79" s="603">
        <v>14209636.92</v>
      </c>
      <c r="QP79" s="603">
        <v>7298781.5999999996</v>
      </c>
      <c r="QQ79" s="603">
        <v>7573467.5300000003</v>
      </c>
      <c r="QR79" s="603">
        <v>2228275.94</v>
      </c>
      <c r="QS79" s="603">
        <v>7763556.4900000002</v>
      </c>
      <c r="QT79" s="603">
        <v>589541.72</v>
      </c>
      <c r="QU79" s="603">
        <v>3060676.56</v>
      </c>
      <c r="QV79" s="603">
        <v>85814158.969999999</v>
      </c>
      <c r="QW79" s="603">
        <v>2748939.75</v>
      </c>
      <c r="QX79" s="603">
        <v>11663434.32</v>
      </c>
      <c r="QY79" s="603">
        <v>2174394.4900000002</v>
      </c>
      <c r="QZ79" s="603">
        <v>5696800.7999999998</v>
      </c>
      <c r="RA79" s="603">
        <v>19521816.739999998</v>
      </c>
      <c r="RB79" s="603">
        <v>6187215.0700000003</v>
      </c>
      <c r="RC79" s="603">
        <v>14770837.689999999</v>
      </c>
      <c r="RD79" s="603">
        <v>6321328.6600000001</v>
      </c>
      <c r="RE79" s="603">
        <v>8221495.2800000003</v>
      </c>
      <c r="RF79" s="603">
        <v>3483648.73</v>
      </c>
      <c r="RG79" s="603">
        <v>634755.02</v>
      </c>
      <c r="RH79" s="603">
        <v>1797729.87</v>
      </c>
      <c r="RI79" s="603">
        <v>1242105.0900000001</v>
      </c>
      <c r="RJ79" s="603">
        <v>22904102.609999999</v>
      </c>
      <c r="RK79" s="603">
        <v>7380033.7800000003</v>
      </c>
      <c r="RL79" s="603">
        <v>6131715.4299999997</v>
      </c>
      <c r="RM79" s="603">
        <v>11978176.560000001</v>
      </c>
      <c r="RN79" s="603">
        <v>11850484.65</v>
      </c>
      <c r="RO79" s="603">
        <v>29498121.23</v>
      </c>
      <c r="RP79" s="603">
        <v>5124922.7</v>
      </c>
      <c r="RQ79" s="603">
        <v>3690848</v>
      </c>
      <c r="RR79" s="603">
        <v>16099581.08</v>
      </c>
      <c r="RS79" s="603">
        <v>15941286.529999999</v>
      </c>
      <c r="RT79" s="603">
        <v>5059115.3600000003</v>
      </c>
      <c r="RU79" s="603">
        <v>6172857.9900000002</v>
      </c>
      <c r="RV79" s="603">
        <v>8572550.4900000002</v>
      </c>
      <c r="RW79" s="603">
        <v>3112296.07</v>
      </c>
      <c r="RX79" s="603">
        <v>2713459.57</v>
      </c>
      <c r="RY79" s="603">
        <v>4287529.3499999996</v>
      </c>
      <c r="RZ79" s="603">
        <v>1833242.2</v>
      </c>
      <c r="SA79" s="603">
        <v>1780846.81</v>
      </c>
      <c r="SB79" s="603">
        <v>1148070.3</v>
      </c>
      <c r="SC79" s="603">
        <v>35374424.479999997</v>
      </c>
      <c r="SD79" s="603">
        <v>1818858.84</v>
      </c>
      <c r="SE79" s="603">
        <v>2925419.53</v>
      </c>
      <c r="SF79" s="603">
        <v>3437955.63</v>
      </c>
      <c r="SG79" s="603">
        <v>3127492.67</v>
      </c>
      <c r="SH79" s="603">
        <v>4989343.7</v>
      </c>
      <c r="SI79" s="603">
        <v>4348468.42</v>
      </c>
      <c r="SJ79" s="603">
        <v>3003206</v>
      </c>
      <c r="SK79" s="603">
        <v>1540564.71</v>
      </c>
      <c r="SL79" s="603">
        <v>2063220.18</v>
      </c>
      <c r="SM79" s="603">
        <v>20768613.059999999</v>
      </c>
      <c r="SN79" s="603">
        <v>2697271.62</v>
      </c>
      <c r="SO79" s="603">
        <v>16463619.57</v>
      </c>
      <c r="SP79" s="603">
        <v>3103680.64</v>
      </c>
      <c r="SQ79" s="603">
        <v>5394209.25</v>
      </c>
      <c r="SR79" s="603">
        <v>9318270.2799999993</v>
      </c>
      <c r="SS79" s="603">
        <v>2026755.44</v>
      </c>
      <c r="ST79" s="603">
        <v>2806704.18</v>
      </c>
      <c r="SU79" s="603">
        <v>1477113.25</v>
      </c>
      <c r="SV79" s="603">
        <v>954113.36</v>
      </c>
      <c r="SW79" s="603">
        <v>83799036.409999996</v>
      </c>
      <c r="SX79" s="603">
        <v>2413774.77</v>
      </c>
      <c r="SY79" s="603">
        <v>6836238.5800000001</v>
      </c>
      <c r="SZ79" s="603">
        <v>4256850.8</v>
      </c>
      <c r="TA79" s="603">
        <v>1446839.45</v>
      </c>
      <c r="TB79" s="603">
        <v>1449999.6</v>
      </c>
      <c r="TC79" s="603">
        <v>1632857.64</v>
      </c>
      <c r="TD79" s="603">
        <v>24074767.559999999</v>
      </c>
      <c r="TE79" s="603">
        <v>6568702.3399999999</v>
      </c>
      <c r="TF79" s="603">
        <v>3599067.28</v>
      </c>
      <c r="TG79" s="603">
        <v>2081836.66</v>
      </c>
      <c r="TH79" s="603">
        <v>21023225.899999999</v>
      </c>
      <c r="TI79" s="603">
        <v>2835250.93</v>
      </c>
      <c r="TJ79" s="603">
        <v>3106678.48</v>
      </c>
      <c r="TK79" s="603">
        <v>119026418.8</v>
      </c>
      <c r="TL79" s="603">
        <v>1249542.8600000001</v>
      </c>
      <c r="TM79" s="603">
        <v>2185102.7999999998</v>
      </c>
      <c r="TN79" s="603">
        <v>9975277.9900000002</v>
      </c>
      <c r="TO79" s="603">
        <v>5313808.92</v>
      </c>
      <c r="TP79" s="603">
        <v>1920265.38</v>
      </c>
      <c r="TQ79" s="603">
        <v>518216.85</v>
      </c>
      <c r="TR79" s="603">
        <v>4806110.34</v>
      </c>
      <c r="TS79" s="603">
        <v>2554625.5099999998</v>
      </c>
      <c r="TT79" s="603">
        <v>14056524.390000001</v>
      </c>
      <c r="TU79" s="603">
        <v>7661441.3399999999</v>
      </c>
      <c r="TV79" s="603">
        <v>1741296.88</v>
      </c>
      <c r="TW79" s="603">
        <v>1770941.09</v>
      </c>
      <c r="TX79" s="603">
        <v>2211944.9</v>
      </c>
      <c r="TY79" s="603">
        <v>3806049.48</v>
      </c>
      <c r="TZ79" s="603">
        <v>268891.5</v>
      </c>
      <c r="UA79" s="603">
        <v>7958422.4000000004</v>
      </c>
      <c r="UB79" s="603">
        <v>1317862.29</v>
      </c>
      <c r="UC79" s="603">
        <v>38479104.390000001</v>
      </c>
      <c r="UD79" s="603">
        <v>13798141.65</v>
      </c>
      <c r="UE79" s="603">
        <v>5540654.1799999997</v>
      </c>
      <c r="UF79" s="603">
        <v>4253527.7300000004</v>
      </c>
      <c r="UG79" s="603">
        <v>48400468.859999999</v>
      </c>
      <c r="UH79" s="603">
        <v>1144966.7</v>
      </c>
      <c r="UI79" s="603">
        <v>2940730.83</v>
      </c>
      <c r="UJ79" s="603">
        <v>7030369.6600000001</v>
      </c>
      <c r="UK79" s="603">
        <v>3041359.63</v>
      </c>
      <c r="UL79" s="603">
        <v>32537934.140000001</v>
      </c>
      <c r="UM79" s="603">
        <v>12276460.67</v>
      </c>
      <c r="UN79" s="603">
        <v>10095057.109999999</v>
      </c>
      <c r="UO79" s="603">
        <v>19907758.91</v>
      </c>
      <c r="UP79" s="603">
        <v>6078955.79</v>
      </c>
      <c r="UQ79" s="603">
        <v>4744846.9000000004</v>
      </c>
      <c r="UR79" s="603">
        <v>32152823.359999999</v>
      </c>
      <c r="US79" s="603">
        <v>9032800.8900000006</v>
      </c>
      <c r="UT79" s="603">
        <v>8725592.1699999999</v>
      </c>
      <c r="UU79" s="603">
        <v>52634301.439999998</v>
      </c>
      <c r="UV79" s="603">
        <v>537539.89</v>
      </c>
      <c r="UW79" s="603">
        <v>10282806.24</v>
      </c>
      <c r="UX79" s="603">
        <v>21504088.050000001</v>
      </c>
      <c r="UY79" s="603">
        <v>2886312.36</v>
      </c>
      <c r="UZ79" s="603">
        <v>6013094.4699999997</v>
      </c>
      <c r="VA79" s="603">
        <v>3781086.43</v>
      </c>
      <c r="VB79" s="603">
        <v>10005670.550000001</v>
      </c>
      <c r="VC79" s="603">
        <v>17884491.149999999</v>
      </c>
      <c r="VD79" s="603">
        <v>5232021.13</v>
      </c>
      <c r="VE79" s="603">
        <v>16635817.880000001</v>
      </c>
      <c r="VF79" s="603">
        <v>3580515.9</v>
      </c>
      <c r="VG79" s="603">
        <v>5368870.7199999997</v>
      </c>
      <c r="VH79" s="603">
        <v>3348604.05</v>
      </c>
      <c r="VI79" s="603">
        <v>4039435.13</v>
      </c>
      <c r="VJ79" s="603">
        <v>18906413.850000001</v>
      </c>
      <c r="VK79" s="603">
        <v>2897536.82</v>
      </c>
      <c r="VL79" s="603">
        <v>1763006.4</v>
      </c>
      <c r="VM79" s="603">
        <v>1047317.08</v>
      </c>
      <c r="VN79" s="603">
        <v>158705277.96000001</v>
      </c>
      <c r="VO79" s="603">
        <v>6750008.1399999997</v>
      </c>
      <c r="VP79" s="603">
        <v>2327574.62</v>
      </c>
      <c r="VQ79" s="603">
        <v>6119227.0800000001</v>
      </c>
      <c r="VR79" s="603">
        <v>8635016.0199999996</v>
      </c>
      <c r="VS79" s="603">
        <v>10248962.48</v>
      </c>
      <c r="VT79" s="603">
        <v>5906338.9199999999</v>
      </c>
      <c r="VU79" s="603">
        <v>3124828.51</v>
      </c>
      <c r="VV79" s="603">
        <v>7089192.4100000001</v>
      </c>
      <c r="VW79" s="603">
        <v>28070666.640000001</v>
      </c>
      <c r="VX79" s="603">
        <v>6817191.3899999997</v>
      </c>
      <c r="VY79" s="603">
        <v>2669259.34</v>
      </c>
      <c r="VZ79" s="603">
        <v>1469865.11</v>
      </c>
      <c r="WA79" s="603">
        <v>2211732.86</v>
      </c>
      <c r="WB79" s="603">
        <v>2515242.58</v>
      </c>
      <c r="WC79" s="603">
        <v>26112297.039999999</v>
      </c>
      <c r="WD79" s="603">
        <v>10685494.880000001</v>
      </c>
      <c r="WE79" s="603">
        <v>4437252.68</v>
      </c>
      <c r="WF79" s="603">
        <v>1700941.1</v>
      </c>
      <c r="WG79" s="603">
        <v>1682855.88</v>
      </c>
      <c r="WH79" s="603">
        <v>7693354.0800000001</v>
      </c>
      <c r="WI79" s="603">
        <v>17558561.59</v>
      </c>
      <c r="WJ79" s="603">
        <v>8217472.21</v>
      </c>
      <c r="WK79" s="603">
        <v>3547970.15</v>
      </c>
      <c r="WL79" s="603">
        <v>8234842.7599999998</v>
      </c>
      <c r="WM79" s="603">
        <v>3075734.46</v>
      </c>
      <c r="WN79" s="603">
        <v>21926888.149999999</v>
      </c>
      <c r="WO79" s="603">
        <v>2492050.9700000002</v>
      </c>
      <c r="WP79" s="603">
        <v>19269555.920000002</v>
      </c>
      <c r="WQ79" s="603">
        <v>21393055.18</v>
      </c>
      <c r="WR79" s="603">
        <v>2253178.4700000002</v>
      </c>
      <c r="WS79" s="603">
        <v>3887086.79</v>
      </c>
      <c r="WT79" s="603">
        <v>6655202.0499999998</v>
      </c>
      <c r="WU79" s="603">
        <v>3010361.57</v>
      </c>
      <c r="WV79" s="603">
        <v>7123985.1399999997</v>
      </c>
      <c r="WW79" s="603">
        <v>1384692.8</v>
      </c>
      <c r="WX79" s="603">
        <v>8104242.46</v>
      </c>
      <c r="WY79" s="603">
        <v>4927962.0599999996</v>
      </c>
      <c r="WZ79" s="603">
        <v>1553735.15</v>
      </c>
      <c r="XA79" s="603">
        <v>4809946.4800000004</v>
      </c>
      <c r="XB79" s="603">
        <v>2342465.87</v>
      </c>
      <c r="XC79" s="603">
        <v>2712930.8</v>
      </c>
      <c r="XD79" s="603">
        <v>2797604.17</v>
      </c>
      <c r="XE79" s="603">
        <v>25346774.469999999</v>
      </c>
      <c r="XF79" s="603">
        <v>4901980.96</v>
      </c>
      <c r="XG79" s="603">
        <v>1146853.02</v>
      </c>
      <c r="XH79" s="603">
        <v>1480504.9</v>
      </c>
      <c r="XI79" s="603">
        <v>3424387.07</v>
      </c>
      <c r="XJ79" s="603">
        <v>317205.02</v>
      </c>
      <c r="XK79" s="603">
        <v>3359485.02</v>
      </c>
      <c r="XL79" s="603">
        <v>7311494.3499999996</v>
      </c>
      <c r="XM79" s="603">
        <v>10665745.4</v>
      </c>
      <c r="XN79" s="603">
        <v>7143574.1799999997</v>
      </c>
      <c r="XO79" s="603">
        <v>3612139.06</v>
      </c>
      <c r="XP79" s="603">
        <v>8910404</v>
      </c>
      <c r="XQ79" s="603">
        <v>3319290.75</v>
      </c>
      <c r="XR79" s="603">
        <v>2757002.4</v>
      </c>
      <c r="XS79" s="603">
        <v>7355689.0499999998</v>
      </c>
      <c r="XT79" s="603">
        <v>6414948.5800000001</v>
      </c>
      <c r="XU79" s="603">
        <v>4425028.75</v>
      </c>
      <c r="XV79" s="603">
        <v>2001569.33</v>
      </c>
      <c r="XW79" s="603">
        <v>2963854.31</v>
      </c>
      <c r="XX79" s="603">
        <v>2476967.88</v>
      </c>
      <c r="XY79" s="603">
        <v>2073084.64</v>
      </c>
      <c r="XZ79" s="603">
        <v>1311650.49</v>
      </c>
      <c r="YA79" s="603">
        <v>3353268.57</v>
      </c>
      <c r="YB79" s="603">
        <v>1201600.73</v>
      </c>
      <c r="YC79" s="603">
        <v>2170667.83</v>
      </c>
      <c r="YD79" s="603">
        <v>542690.44999999995</v>
      </c>
      <c r="YE79" s="603">
        <v>3616826.04</v>
      </c>
      <c r="YF79" s="603">
        <v>1950352.85</v>
      </c>
      <c r="YG79" s="603">
        <v>9400</v>
      </c>
      <c r="YH79" s="603">
        <v>3482378.81</v>
      </c>
      <c r="YI79" s="603">
        <v>8280872.1299999999</v>
      </c>
      <c r="YJ79" s="603">
        <v>1936553.9</v>
      </c>
      <c r="YK79" s="603">
        <v>1287576.8600000001</v>
      </c>
      <c r="YL79" s="603">
        <v>4929182.38</v>
      </c>
      <c r="YM79" s="603">
        <v>5566070.9900000002</v>
      </c>
      <c r="YN79" s="603">
        <v>2224944.3199999998</v>
      </c>
      <c r="YO79" s="603">
        <v>5304846.12</v>
      </c>
      <c r="YP79" s="603">
        <v>4558127.04</v>
      </c>
      <c r="YQ79" s="603">
        <v>4496735.6399999997</v>
      </c>
      <c r="YR79" s="603">
        <v>3288193.51</v>
      </c>
      <c r="YS79" s="603">
        <v>3271371.9</v>
      </c>
      <c r="YT79" s="603">
        <v>3040039.14</v>
      </c>
      <c r="YU79" s="603">
        <v>3028509</v>
      </c>
      <c r="YV79" s="603">
        <v>6017340.25</v>
      </c>
      <c r="YW79" s="603">
        <v>1675652.2</v>
      </c>
      <c r="YX79" s="603">
        <v>37757868.130000003</v>
      </c>
      <c r="YY79" s="603">
        <v>3264250.45</v>
      </c>
      <c r="YZ79" s="603">
        <v>1769434.32</v>
      </c>
      <c r="ZA79" s="603">
        <v>2075564.17</v>
      </c>
      <c r="ZB79" s="603">
        <v>4330355.97</v>
      </c>
      <c r="ZC79" s="603">
        <v>713345.27</v>
      </c>
      <c r="ZD79" s="603">
        <v>1315978.81</v>
      </c>
      <c r="ZE79" s="603">
        <v>46847763.039999999</v>
      </c>
      <c r="ZF79" s="603">
        <v>1438181.77</v>
      </c>
      <c r="ZG79" s="603">
        <v>2653971.1</v>
      </c>
      <c r="ZH79" s="603">
        <v>2673561.17</v>
      </c>
      <c r="ZI79" s="603">
        <v>1307542.9099999999</v>
      </c>
      <c r="ZJ79" s="603">
        <v>2421591.2999999998</v>
      </c>
      <c r="ZK79" s="603">
        <v>897886.28</v>
      </c>
      <c r="ZL79" s="603">
        <v>1512413.52</v>
      </c>
      <c r="ZM79" s="603">
        <v>29009621.502</v>
      </c>
      <c r="ZN79" s="603">
        <v>94220246.260000005</v>
      </c>
      <c r="ZO79" s="603">
        <v>1657430.77</v>
      </c>
      <c r="ZP79" s="603">
        <v>12451272.76</v>
      </c>
      <c r="ZQ79" s="603">
        <v>22924599.149999999</v>
      </c>
      <c r="ZR79" s="603">
        <v>12463277.460000001</v>
      </c>
      <c r="ZS79" s="603">
        <v>3130183.25</v>
      </c>
      <c r="ZT79" s="603">
        <v>7709800.5599999996</v>
      </c>
      <c r="ZU79" s="603">
        <v>8091536.4800000004</v>
      </c>
      <c r="ZV79" s="603">
        <v>6220476.0700000003</v>
      </c>
      <c r="ZW79" s="603">
        <v>16864824.84</v>
      </c>
      <c r="ZX79" s="603">
        <v>1709452.7</v>
      </c>
      <c r="ZY79" s="603">
        <v>3433034.14</v>
      </c>
      <c r="ZZ79" s="603">
        <v>1567085.94</v>
      </c>
      <c r="AAA79" s="603">
        <v>4930543.8499999996</v>
      </c>
      <c r="AAB79" s="603">
        <v>2982046.78</v>
      </c>
      <c r="AAC79" s="603">
        <v>2993970.89</v>
      </c>
      <c r="AAD79" s="603">
        <v>2455740.9300000002</v>
      </c>
      <c r="AAE79" s="603">
        <v>554681.65</v>
      </c>
      <c r="AAF79" s="603">
        <v>5002357.5999999996</v>
      </c>
      <c r="AAG79" s="603">
        <v>1911127.65</v>
      </c>
      <c r="AAH79" s="603">
        <v>5276424.09</v>
      </c>
      <c r="AAI79" s="603">
        <v>1737020.88</v>
      </c>
      <c r="AAJ79" s="603">
        <v>43724197.329999998</v>
      </c>
      <c r="AAK79" s="603">
        <v>1632769.72</v>
      </c>
      <c r="AAL79" s="603">
        <v>5560044.4500000002</v>
      </c>
      <c r="AAM79" s="603">
        <v>1024992.78</v>
      </c>
      <c r="AAN79" s="603">
        <v>2375759.7400000002</v>
      </c>
      <c r="AAO79" s="603">
        <v>12643523.359999999</v>
      </c>
      <c r="AAP79" s="603">
        <v>2722342</v>
      </c>
      <c r="AAQ79" s="603">
        <v>202430390.93000001</v>
      </c>
      <c r="AAR79" s="603">
        <v>8310999.2400000002</v>
      </c>
      <c r="AAS79" s="603">
        <v>1888797.09</v>
      </c>
      <c r="AAT79" s="603">
        <v>7163034.71</v>
      </c>
      <c r="AAU79" s="603">
        <v>8603237.9399999995</v>
      </c>
      <c r="AAV79" s="603">
        <v>3326805.84</v>
      </c>
      <c r="AAW79" s="603">
        <v>6206971.4299999997</v>
      </c>
      <c r="AAX79" s="603">
        <v>6637181.7800000003</v>
      </c>
      <c r="AAY79" s="603">
        <v>18782693.199999999</v>
      </c>
      <c r="AAZ79" s="603">
        <v>5326666.88</v>
      </c>
      <c r="ABA79" s="603">
        <v>6568333.46</v>
      </c>
      <c r="ABB79" s="603">
        <v>21187621.579999998</v>
      </c>
      <c r="ABC79" s="603">
        <v>11849573.109999999</v>
      </c>
      <c r="ABD79" s="603">
        <v>581951.69999999995</v>
      </c>
      <c r="ABE79" s="603">
        <v>3048617.34</v>
      </c>
      <c r="ABF79" s="603">
        <v>4591341.3499999996</v>
      </c>
      <c r="ABG79" s="603">
        <v>2060581.7</v>
      </c>
      <c r="ABH79" s="603">
        <v>2213482.89</v>
      </c>
      <c r="ABI79" s="603">
        <v>3418658.87</v>
      </c>
      <c r="ABJ79" s="603">
        <v>23763706.59</v>
      </c>
      <c r="ABK79" s="603">
        <v>17487208.329999998</v>
      </c>
      <c r="ABL79" s="603">
        <v>4507419.8099999996</v>
      </c>
      <c r="ABM79" s="603">
        <v>4000643.59</v>
      </c>
      <c r="ABN79" s="603">
        <v>5574465.3300000001</v>
      </c>
      <c r="ABO79" s="603">
        <v>1532163.92</v>
      </c>
      <c r="ABP79" s="603">
        <v>831721.28</v>
      </c>
      <c r="ABQ79" s="603">
        <v>32361280.02</v>
      </c>
      <c r="ABR79" s="603">
        <v>4696591.47</v>
      </c>
      <c r="ABS79" s="603">
        <v>5788814.3899999997</v>
      </c>
      <c r="ABT79" s="603">
        <v>5172841.79</v>
      </c>
      <c r="ABU79" s="603">
        <v>8675429.6600000001</v>
      </c>
      <c r="ABV79" s="603">
        <v>4574535.66</v>
      </c>
      <c r="ABW79" s="603">
        <v>3088825.42</v>
      </c>
      <c r="ABX79" s="603">
        <v>6566570.1299999999</v>
      </c>
      <c r="ABY79" s="603">
        <v>164624.66</v>
      </c>
      <c r="ABZ79" s="603">
        <v>858700</v>
      </c>
      <c r="ACA79" s="603">
        <v>1297885.57</v>
      </c>
      <c r="ACB79" s="603">
        <v>265076.03000000003</v>
      </c>
      <c r="ACC79" s="603">
        <v>2067404.27</v>
      </c>
      <c r="ACD79" s="603">
        <v>2462036.73</v>
      </c>
      <c r="ACE79" s="603">
        <v>28914021.752999999</v>
      </c>
      <c r="ACF79" s="603">
        <v>1336547.1100000001</v>
      </c>
      <c r="ACG79" s="603">
        <v>2159024.44</v>
      </c>
      <c r="ACH79" s="603">
        <v>3455534.25</v>
      </c>
      <c r="ACI79" s="603">
        <v>5631501.3700000001</v>
      </c>
      <c r="ACJ79" s="603">
        <v>2357901.5699999998</v>
      </c>
      <c r="ACK79" s="603">
        <v>0</v>
      </c>
      <c r="ACL79" s="603">
        <v>2880095.36</v>
      </c>
      <c r="ACM79" s="603">
        <v>4991879.0599999996</v>
      </c>
      <c r="ACN79" s="603">
        <v>4057941.19</v>
      </c>
      <c r="ACO79" s="603">
        <v>183323.1</v>
      </c>
      <c r="ACP79" s="603">
        <v>19077926.16</v>
      </c>
      <c r="ACQ79" s="603">
        <v>9993575.7300000004</v>
      </c>
      <c r="ACR79" s="603">
        <v>17619547.879999999</v>
      </c>
      <c r="ACS79" s="603">
        <v>22147469.93</v>
      </c>
      <c r="ACT79" s="603">
        <v>5358777.12</v>
      </c>
      <c r="ACU79" s="603">
        <v>26534678.02</v>
      </c>
      <c r="ACV79" s="603">
        <v>10887833.84</v>
      </c>
      <c r="ACW79" s="603">
        <v>17892692.43</v>
      </c>
      <c r="ACX79" s="603">
        <v>21208220.109999999</v>
      </c>
      <c r="ACY79" s="603">
        <v>6919463.6600000001</v>
      </c>
      <c r="ACZ79" s="603">
        <v>2847954.76</v>
      </c>
      <c r="ADA79" s="603">
        <v>11248686.470000001</v>
      </c>
      <c r="ADB79" s="603">
        <v>5643326.5999999996</v>
      </c>
      <c r="ADC79" s="603">
        <v>8501339.4100000001</v>
      </c>
      <c r="ADD79" s="603">
        <v>3738721.42</v>
      </c>
      <c r="ADE79" s="603">
        <v>5522500.8200000003</v>
      </c>
      <c r="ADF79" s="603">
        <v>3312536.35</v>
      </c>
      <c r="ADG79" s="603">
        <v>1663323.03</v>
      </c>
      <c r="ADH79" s="603">
        <v>20298207.66</v>
      </c>
      <c r="ADI79" s="603">
        <v>19373676.43</v>
      </c>
      <c r="ADJ79" s="603">
        <v>373146.48</v>
      </c>
      <c r="ADK79" s="603">
        <v>3180998.94</v>
      </c>
      <c r="ADL79" s="603">
        <v>5814612.29</v>
      </c>
      <c r="ADM79" s="603">
        <v>198183.34</v>
      </c>
      <c r="ADN79" s="603">
        <v>1325945.3799999999</v>
      </c>
      <c r="ADO79" s="603">
        <v>2540942.7400000002</v>
      </c>
      <c r="ADP79" s="603">
        <v>7696793.7300000004</v>
      </c>
      <c r="ADQ79" s="603">
        <v>108493621.86</v>
      </c>
      <c r="ADR79" s="603">
        <v>3715024.46</v>
      </c>
      <c r="ADS79" s="603">
        <v>2752165.1</v>
      </c>
      <c r="ADT79" s="603">
        <v>2387459.81</v>
      </c>
      <c r="ADU79" s="603">
        <v>44417245.57</v>
      </c>
      <c r="ADV79" s="603">
        <v>981219.95</v>
      </c>
      <c r="ADW79" s="603">
        <v>2783717.13</v>
      </c>
      <c r="ADX79" s="603">
        <v>2331018.02</v>
      </c>
      <c r="ADY79" s="603">
        <v>2537494.54</v>
      </c>
      <c r="ADZ79" s="603">
        <v>711806.9</v>
      </c>
      <c r="AEA79" s="603">
        <v>128827016.34999999</v>
      </c>
      <c r="AEB79" s="603">
        <v>34192182.609999999</v>
      </c>
      <c r="AEC79" s="603">
        <v>16293580.9</v>
      </c>
      <c r="AED79" s="603">
        <v>9736912.9499999993</v>
      </c>
      <c r="AEE79" s="603">
        <v>1674194.36</v>
      </c>
      <c r="AEF79" s="603">
        <v>9573438.3900000006</v>
      </c>
      <c r="AEG79" s="603">
        <v>11803685.800000001</v>
      </c>
      <c r="AEH79" s="603">
        <v>8419311.0399999991</v>
      </c>
      <c r="AEI79" s="603">
        <v>5131086</v>
      </c>
      <c r="AEJ79" s="603">
        <v>1574449.3</v>
      </c>
      <c r="AEK79" s="603">
        <v>4886284.37</v>
      </c>
      <c r="AEL79" s="603">
        <v>13546109.16</v>
      </c>
      <c r="AEM79" s="603">
        <v>2375306.2400000002</v>
      </c>
      <c r="AEN79" s="603">
        <v>3726969.25</v>
      </c>
      <c r="AEO79" s="603">
        <v>3866752.75</v>
      </c>
      <c r="AEP79" s="603">
        <v>1166533.48</v>
      </c>
      <c r="AEQ79" s="603">
        <v>1323752.3</v>
      </c>
      <c r="AER79" s="603">
        <v>17155449.870000001</v>
      </c>
      <c r="AES79" s="603">
        <v>1306077.2</v>
      </c>
      <c r="AET79" s="603">
        <v>10323602.109999999</v>
      </c>
      <c r="AEU79" s="603">
        <v>0</v>
      </c>
      <c r="AEV79" s="603">
        <v>5518141.8799999999</v>
      </c>
      <c r="AEW79" s="603">
        <v>6597538.2400000002</v>
      </c>
      <c r="AEX79" s="603">
        <v>8380595.9100000001</v>
      </c>
      <c r="AEY79" s="603">
        <v>5020761.54</v>
      </c>
      <c r="AEZ79" s="603">
        <v>20120512.52</v>
      </c>
      <c r="AFA79" s="603">
        <v>6032951.8899999997</v>
      </c>
      <c r="AFB79" s="603">
        <v>9697301.6999999993</v>
      </c>
      <c r="AFC79" s="603">
        <v>6900834.7999999998</v>
      </c>
      <c r="AFD79" s="603">
        <v>3873797.48</v>
      </c>
      <c r="AFE79" s="603">
        <v>3266189.32</v>
      </c>
      <c r="AFF79" s="603">
        <v>21031.5</v>
      </c>
      <c r="AFG79" s="603">
        <v>5495983.6799999997</v>
      </c>
      <c r="AFH79" s="603">
        <v>3592324.35</v>
      </c>
      <c r="AFI79" s="603">
        <v>6649206.6799999997</v>
      </c>
      <c r="AFJ79" s="603">
        <v>9120276.1400000006</v>
      </c>
      <c r="AFK79" s="603">
        <v>4090314.6</v>
      </c>
      <c r="AFL79" s="603">
        <v>5576073.7400000002</v>
      </c>
      <c r="AFM79" s="603">
        <v>1612728.84</v>
      </c>
      <c r="AFN79" s="603">
        <v>6212862.7699999996</v>
      </c>
      <c r="AFO79" s="603">
        <v>1822829.38</v>
      </c>
      <c r="AFP79" s="603">
        <v>1242425.08</v>
      </c>
      <c r="AFQ79" s="603">
        <v>4774414.5999999996</v>
      </c>
      <c r="AFR79" s="603">
        <v>76159479.560000002</v>
      </c>
      <c r="AFS79" s="603">
        <v>7034648.0999999996</v>
      </c>
      <c r="AFT79" s="603">
        <v>3902780.25</v>
      </c>
      <c r="AFU79" s="603">
        <v>2026327.42</v>
      </c>
      <c r="AFV79" s="603">
        <v>2615578.9900000002</v>
      </c>
      <c r="AFW79" s="603">
        <v>2390806.33</v>
      </c>
      <c r="AFX79" s="603">
        <v>1825035.08</v>
      </c>
      <c r="AFY79" s="603">
        <v>2872715.4</v>
      </c>
      <c r="AFZ79" s="603">
        <v>5847507.4500000002</v>
      </c>
      <c r="AGA79" s="603">
        <v>1309570.8599999999</v>
      </c>
      <c r="AGB79" s="603">
        <v>9685915.3100000005</v>
      </c>
      <c r="AGC79" s="603">
        <v>1826826.46</v>
      </c>
      <c r="AGD79" s="603">
        <v>34250229.270000003</v>
      </c>
      <c r="AGE79" s="603">
        <v>1105609.57</v>
      </c>
      <c r="AGF79" s="603">
        <v>2428056.42</v>
      </c>
      <c r="AGG79" s="603">
        <v>3032911.57</v>
      </c>
      <c r="AGH79" s="603">
        <v>13426526.09</v>
      </c>
      <c r="AGI79" s="603">
        <v>1881409.11</v>
      </c>
      <c r="AGJ79" s="603">
        <v>960593.28</v>
      </c>
      <c r="AGK79" s="603">
        <v>2332938.2200000002</v>
      </c>
      <c r="AGL79" s="603">
        <v>1635583.77</v>
      </c>
      <c r="AGM79" s="603">
        <v>5378164.1600000001</v>
      </c>
      <c r="AGN79" s="603">
        <v>1561115.89</v>
      </c>
      <c r="AGO79" s="603">
        <v>717175</v>
      </c>
      <c r="AGP79" s="603">
        <v>746542.1</v>
      </c>
      <c r="AGQ79" s="603">
        <v>2320898.2400000002</v>
      </c>
      <c r="AGR79" s="603">
        <v>2211212.7999999998</v>
      </c>
      <c r="AGS79" s="603">
        <v>4543299.83</v>
      </c>
      <c r="AGT79" s="603">
        <v>3107104.22</v>
      </c>
      <c r="AGU79" s="603">
        <v>571032.39</v>
      </c>
      <c r="AGV79" s="603">
        <v>917735.99</v>
      </c>
      <c r="AGW79" s="603">
        <v>0</v>
      </c>
      <c r="AGX79" s="603">
        <v>0</v>
      </c>
      <c r="AGY79" s="603">
        <v>7137767.9000000004</v>
      </c>
      <c r="AGZ79" s="603">
        <v>6876363.1799999997</v>
      </c>
      <c r="AHA79" s="603">
        <v>10357234.02</v>
      </c>
      <c r="AHB79" s="603">
        <v>2179631.81</v>
      </c>
      <c r="AHC79" s="603">
        <v>4841351.47</v>
      </c>
      <c r="AHD79" s="603">
        <v>3208494.39</v>
      </c>
      <c r="AHE79" s="603">
        <v>1098285.68</v>
      </c>
      <c r="AHF79" s="603">
        <v>5721207.5700000003</v>
      </c>
      <c r="AHG79" s="603">
        <v>4019477.4</v>
      </c>
      <c r="AHH79" s="603">
        <v>1867764.56</v>
      </c>
      <c r="AHI79" s="603">
        <v>576140.56999999995</v>
      </c>
      <c r="AHJ79" s="603">
        <v>2978491.5</v>
      </c>
      <c r="AHK79" s="603">
        <v>655051.39</v>
      </c>
      <c r="AHL79" s="603">
        <v>2705239.73</v>
      </c>
      <c r="AHM79" s="603">
        <v>1181746.04</v>
      </c>
      <c r="AHN79" s="603">
        <v>4349493.6500000004</v>
      </c>
      <c r="AHO79" s="603">
        <v>1279198.6499999999</v>
      </c>
      <c r="AHP79" s="603">
        <v>1431673.09</v>
      </c>
      <c r="AHQ79" s="603">
        <v>2172245.77</v>
      </c>
      <c r="AHR79" s="603">
        <v>5699401.3899999997</v>
      </c>
      <c r="AHS79" s="603">
        <v>634626.07999999996</v>
      </c>
      <c r="AHT79" s="603">
        <v>4949498.2</v>
      </c>
      <c r="AHU79" s="603">
        <v>0</v>
      </c>
      <c r="AHV79" s="603">
        <v>0</v>
      </c>
      <c r="AHW79" s="603">
        <f t="shared" si="97"/>
        <v>7678658035.2749043</v>
      </c>
      <c r="AHY79" s="648" t="s">
        <v>6248</v>
      </c>
      <c r="AHZ79" s="648" t="s">
        <v>6061</v>
      </c>
      <c r="AIA79" s="648" t="s">
        <v>6062</v>
      </c>
    </row>
    <row r="80" spans="1:911" ht="24.6" x14ac:dyDescent="0.7">
      <c r="A80" s="260" t="str">
        <f t="shared" si="96"/>
        <v>ภาระ</v>
      </c>
      <c r="B80" s="260" t="s">
        <v>6067</v>
      </c>
      <c r="C80" s="260" t="s">
        <v>6068</v>
      </c>
      <c r="D80" s="603">
        <v>0</v>
      </c>
      <c r="E80" s="603">
        <v>1448808.05</v>
      </c>
      <c r="F80" s="603">
        <v>2005624.91</v>
      </c>
      <c r="G80" s="603">
        <v>406699.41</v>
      </c>
      <c r="H80" s="603">
        <v>7107084.4900000002</v>
      </c>
      <c r="I80" s="603">
        <v>330522.59999999998</v>
      </c>
      <c r="J80" s="603">
        <v>5315811.4000000004</v>
      </c>
      <c r="K80" s="603">
        <v>729706.03</v>
      </c>
      <c r="L80" s="603">
        <v>1446052</v>
      </c>
      <c r="M80" s="603">
        <v>699711.04</v>
      </c>
      <c r="N80" s="603">
        <v>1241288.8600000001</v>
      </c>
      <c r="O80" s="603">
        <v>600805.34</v>
      </c>
      <c r="P80" s="603">
        <v>304792.83</v>
      </c>
      <c r="Q80" s="603">
        <v>879881.6</v>
      </c>
      <c r="R80" s="603">
        <v>594724.38</v>
      </c>
      <c r="S80" s="603">
        <v>6273898.6399999997</v>
      </c>
      <c r="T80" s="603">
        <v>1048031.31</v>
      </c>
      <c r="U80" s="603">
        <v>272157.23</v>
      </c>
      <c r="V80" s="603">
        <v>0</v>
      </c>
      <c r="W80" s="603">
        <v>23422.400000000001</v>
      </c>
      <c r="X80" s="603">
        <v>6490868.96</v>
      </c>
      <c r="Y80" s="603">
        <v>960973.49</v>
      </c>
      <c r="Z80" s="603">
        <v>369704.93</v>
      </c>
      <c r="AA80" s="603">
        <v>2255456.34</v>
      </c>
      <c r="AB80" s="603">
        <v>420498.5</v>
      </c>
      <c r="AC80" s="603">
        <v>711386.94</v>
      </c>
      <c r="AD80" s="603">
        <v>40267744.740000002</v>
      </c>
      <c r="AE80" s="603">
        <v>2138355.36</v>
      </c>
      <c r="AF80" s="603">
        <v>1595712.47</v>
      </c>
      <c r="AG80" s="603">
        <v>22514176.809999999</v>
      </c>
      <c r="AH80" s="603">
        <v>963042.9</v>
      </c>
      <c r="AI80" s="603">
        <v>13322152.619999999</v>
      </c>
      <c r="AJ80" s="603">
        <v>3576331.12</v>
      </c>
      <c r="AK80" s="603">
        <v>1604594.15</v>
      </c>
      <c r="AL80" s="603">
        <v>1264241.95</v>
      </c>
      <c r="AM80" s="603">
        <v>1210582.3400000001</v>
      </c>
      <c r="AN80" s="603">
        <v>2259307.83</v>
      </c>
      <c r="AO80" s="603">
        <v>278789.28999999998</v>
      </c>
      <c r="AP80" s="603">
        <v>892226.16</v>
      </c>
      <c r="AQ80" s="603">
        <v>1166970.22</v>
      </c>
      <c r="AR80" s="603">
        <v>827367.67</v>
      </c>
      <c r="AS80" s="603">
        <v>1009074.9</v>
      </c>
      <c r="AT80" s="603">
        <v>651152.22</v>
      </c>
      <c r="AU80" s="603">
        <v>0</v>
      </c>
      <c r="AV80" s="603">
        <v>160812.79999999999</v>
      </c>
      <c r="AW80" s="603">
        <v>200996.97</v>
      </c>
      <c r="AX80" s="603">
        <v>2067484.15</v>
      </c>
      <c r="AY80" s="603">
        <v>500763.36</v>
      </c>
      <c r="AZ80" s="603">
        <v>464792.22</v>
      </c>
      <c r="BA80" s="603">
        <v>185892.5</v>
      </c>
      <c r="BB80" s="603">
        <v>589838.05000000005</v>
      </c>
      <c r="BC80" s="603">
        <v>167628.49</v>
      </c>
      <c r="BD80" s="603">
        <v>260879.94999999998</v>
      </c>
      <c r="BE80" s="603">
        <v>301225.84999999998</v>
      </c>
      <c r="BF80" s="603">
        <v>355853.1</v>
      </c>
      <c r="BG80" s="603">
        <v>8055041.1500000004</v>
      </c>
      <c r="BH80" s="603">
        <v>28067.3</v>
      </c>
      <c r="BI80" s="603">
        <v>686691.02</v>
      </c>
      <c r="BJ80" s="603">
        <v>2454890.52</v>
      </c>
      <c r="BK80" s="603">
        <v>9994668.4460000005</v>
      </c>
      <c r="BL80" s="603">
        <v>433434.29</v>
      </c>
      <c r="BM80" s="603">
        <v>232702.7</v>
      </c>
      <c r="BN80" s="603">
        <v>1651998.09</v>
      </c>
      <c r="BO80" s="603">
        <v>741186.45</v>
      </c>
      <c r="BP80" s="603">
        <v>259100</v>
      </c>
      <c r="BQ80" s="603">
        <v>113787</v>
      </c>
      <c r="BR80" s="603">
        <v>36859.019999999997</v>
      </c>
      <c r="BS80" s="603">
        <v>0</v>
      </c>
      <c r="BT80" s="603">
        <v>467731.03</v>
      </c>
      <c r="BU80" s="603">
        <v>455150.16</v>
      </c>
      <c r="BV80" s="603">
        <v>2866522.97</v>
      </c>
      <c r="BW80" s="603">
        <v>740432.76</v>
      </c>
      <c r="BX80" s="603">
        <v>1031197.32</v>
      </c>
      <c r="BY80" s="603">
        <v>521795.2</v>
      </c>
      <c r="BZ80" s="603">
        <v>533401.35</v>
      </c>
      <c r="CA80" s="603">
        <v>10129263.029999999</v>
      </c>
      <c r="CB80" s="603">
        <v>474050.51</v>
      </c>
      <c r="CC80" s="603">
        <v>12500</v>
      </c>
      <c r="CD80" s="603">
        <v>4963194</v>
      </c>
      <c r="CE80" s="603">
        <v>499016.07</v>
      </c>
      <c r="CF80" s="603">
        <v>496440</v>
      </c>
      <c r="CG80" s="603">
        <v>1013202</v>
      </c>
      <c r="CH80" s="603">
        <v>39015.25</v>
      </c>
      <c r="CI80" s="603">
        <v>604709.11</v>
      </c>
      <c r="CJ80" s="603">
        <v>8596930.7799999993</v>
      </c>
      <c r="CK80" s="603">
        <v>685616.45</v>
      </c>
      <c r="CL80" s="603">
        <v>662423.4</v>
      </c>
      <c r="CM80" s="603">
        <v>1042668.85</v>
      </c>
      <c r="CN80" s="603">
        <v>828493.3</v>
      </c>
      <c r="CO80" s="603">
        <v>1859978.48</v>
      </c>
      <c r="CP80" s="603">
        <v>141136.4</v>
      </c>
      <c r="CQ80" s="603">
        <v>568184.06000000006</v>
      </c>
      <c r="CR80" s="603">
        <v>548154.81000000006</v>
      </c>
      <c r="CS80" s="603">
        <v>452301.8</v>
      </c>
      <c r="CT80" s="603">
        <v>192927.2</v>
      </c>
      <c r="CU80" s="603">
        <v>253366</v>
      </c>
      <c r="CV80" s="603">
        <v>219575.15</v>
      </c>
      <c r="CW80" s="603">
        <v>624550.11</v>
      </c>
      <c r="CX80" s="603">
        <v>3577941.68</v>
      </c>
      <c r="CY80" s="603">
        <v>348898.74</v>
      </c>
      <c r="CZ80" s="603">
        <v>2532204.16</v>
      </c>
      <c r="DA80" s="603">
        <v>409937.7</v>
      </c>
      <c r="DB80" s="603">
        <v>952985.04</v>
      </c>
      <c r="DC80" s="603">
        <v>27405702.559999999</v>
      </c>
      <c r="DD80" s="603">
        <v>21033985.27</v>
      </c>
      <c r="DE80" s="603">
        <v>811213.5</v>
      </c>
      <c r="DF80" s="603">
        <v>842226.12</v>
      </c>
      <c r="DG80" s="603">
        <v>2966294.81</v>
      </c>
      <c r="DH80" s="603">
        <v>2532424.1800000002</v>
      </c>
      <c r="DI80" s="603">
        <v>6237782.96</v>
      </c>
      <c r="DJ80" s="603">
        <v>1923916.1</v>
      </c>
      <c r="DK80" s="603">
        <v>354191.7</v>
      </c>
      <c r="DL80" s="603">
        <v>24304988.670000002</v>
      </c>
      <c r="DM80" s="603">
        <v>649050.75</v>
      </c>
      <c r="DN80" s="603">
        <v>2406451.23</v>
      </c>
      <c r="DO80" s="603">
        <v>446815.91</v>
      </c>
      <c r="DP80" s="603">
        <v>832091.66</v>
      </c>
      <c r="DQ80" s="603">
        <v>1167351.01</v>
      </c>
      <c r="DR80" s="603">
        <v>3427053.14</v>
      </c>
      <c r="DS80" s="603">
        <v>775028.52</v>
      </c>
      <c r="DT80" s="603">
        <v>3536401.41</v>
      </c>
      <c r="DU80" s="603">
        <v>116337</v>
      </c>
      <c r="DV80" s="603">
        <v>437555.5</v>
      </c>
      <c r="DW80" s="603">
        <v>3592810.67</v>
      </c>
      <c r="DX80" s="603">
        <v>5923858.6200000001</v>
      </c>
      <c r="DY80" s="603">
        <v>502797.78</v>
      </c>
      <c r="DZ80" s="603">
        <v>2982157.43</v>
      </c>
      <c r="EA80" s="603">
        <v>1873175.49</v>
      </c>
      <c r="EB80" s="603">
        <v>395954.69</v>
      </c>
      <c r="EC80" s="603">
        <v>607088.01</v>
      </c>
      <c r="ED80" s="603">
        <v>1526791.13</v>
      </c>
      <c r="EE80" s="603">
        <v>6018502.1399999997</v>
      </c>
      <c r="EF80" s="603">
        <v>7488862.0800000001</v>
      </c>
      <c r="EG80" s="603">
        <v>5758739.7300000004</v>
      </c>
      <c r="EH80" s="603">
        <v>131650.09</v>
      </c>
      <c r="EI80" s="603">
        <v>1480421.17</v>
      </c>
      <c r="EJ80" s="603">
        <v>1097488.93</v>
      </c>
      <c r="EK80" s="603">
        <v>2537390.09</v>
      </c>
      <c r="EL80" s="603">
        <v>2537649.65</v>
      </c>
      <c r="EM80" s="603">
        <v>849291.4</v>
      </c>
      <c r="EN80" s="603">
        <v>1370106.49</v>
      </c>
      <c r="EO80" s="603">
        <v>39750</v>
      </c>
      <c r="EP80" s="603">
        <v>232119.6</v>
      </c>
      <c r="EQ80" s="603">
        <v>2232287.87</v>
      </c>
      <c r="ER80" s="603">
        <v>1442128.1</v>
      </c>
      <c r="ES80" s="603">
        <v>785076.05</v>
      </c>
      <c r="ET80" s="603">
        <v>699296.44</v>
      </c>
      <c r="EU80" s="603">
        <v>1750781.78</v>
      </c>
      <c r="EV80" s="603">
        <v>1520929.62</v>
      </c>
      <c r="EW80" s="603">
        <v>278668.53000000003</v>
      </c>
      <c r="EX80" s="603">
        <v>45133205.130000003</v>
      </c>
      <c r="EY80" s="603">
        <v>223061.7</v>
      </c>
      <c r="EZ80" s="603">
        <v>800299.73</v>
      </c>
      <c r="FA80" s="603">
        <v>1256336.96</v>
      </c>
      <c r="FB80" s="603">
        <v>1281127.6200000001</v>
      </c>
      <c r="FC80" s="603">
        <v>2206821.4500000002</v>
      </c>
      <c r="FD80" s="603">
        <v>1413286.39</v>
      </c>
      <c r="FE80" s="603">
        <v>680139.18</v>
      </c>
      <c r="FF80" s="603">
        <v>940592.83</v>
      </c>
      <c r="FG80" s="603">
        <v>1070700.6000000001</v>
      </c>
      <c r="FH80" s="603">
        <v>496738.96</v>
      </c>
      <c r="FI80" s="603">
        <v>572635</v>
      </c>
      <c r="FJ80" s="603">
        <v>0</v>
      </c>
      <c r="FK80" s="603">
        <v>836750.18</v>
      </c>
      <c r="FL80" s="603">
        <v>337502.2</v>
      </c>
      <c r="FM80" s="603">
        <v>197520.72</v>
      </c>
      <c r="FN80" s="603">
        <v>112360.69</v>
      </c>
      <c r="FO80" s="603">
        <v>481553.81</v>
      </c>
      <c r="FP80" s="603">
        <v>474142.47</v>
      </c>
      <c r="FQ80" s="603">
        <v>44096</v>
      </c>
      <c r="FR80" s="603">
        <v>2852924.69</v>
      </c>
      <c r="FS80" s="603">
        <v>339969.15</v>
      </c>
      <c r="FT80" s="603">
        <v>3821175.57</v>
      </c>
      <c r="FU80" s="603">
        <v>1515093.29</v>
      </c>
      <c r="FV80" s="603">
        <v>2517534.2799999998</v>
      </c>
      <c r="FW80" s="603">
        <v>701648.75</v>
      </c>
      <c r="FX80" s="603">
        <v>2215934.2000000002</v>
      </c>
      <c r="FY80" s="603">
        <v>1035295.8</v>
      </c>
      <c r="FZ80" s="603">
        <v>684211.64</v>
      </c>
      <c r="GA80" s="603">
        <v>985142.96</v>
      </c>
      <c r="GB80" s="603">
        <v>2331168.14</v>
      </c>
      <c r="GC80" s="603">
        <v>975303.1</v>
      </c>
      <c r="GD80" s="603">
        <v>920739.4</v>
      </c>
      <c r="GE80" s="603">
        <v>307169.7</v>
      </c>
      <c r="GF80" s="603">
        <v>7620</v>
      </c>
      <c r="GG80" s="603">
        <v>470605.14</v>
      </c>
      <c r="GH80" s="603">
        <v>512883.14</v>
      </c>
      <c r="GI80" s="603">
        <v>6549062.0199999996</v>
      </c>
      <c r="GJ80" s="603">
        <v>727606.93</v>
      </c>
      <c r="GK80" s="603">
        <v>425831</v>
      </c>
      <c r="GL80" s="603">
        <v>1210764.94</v>
      </c>
      <c r="GM80" s="603">
        <v>4629312.8099999996</v>
      </c>
      <c r="GN80" s="603">
        <v>380797.4</v>
      </c>
      <c r="GO80" s="603">
        <v>378597.04</v>
      </c>
      <c r="GP80" s="603">
        <v>287316.40000000002</v>
      </c>
      <c r="GQ80" s="603">
        <v>444518.72</v>
      </c>
      <c r="GR80" s="603">
        <v>741834.6</v>
      </c>
      <c r="GS80" s="603">
        <v>809690.22</v>
      </c>
      <c r="GT80" s="603">
        <v>288483.90000000002</v>
      </c>
      <c r="GU80" s="603">
        <v>870603.98</v>
      </c>
      <c r="GV80" s="603">
        <v>152689.1</v>
      </c>
      <c r="GW80" s="603">
        <v>68151.38</v>
      </c>
      <c r="GX80" s="603">
        <v>264143.11</v>
      </c>
      <c r="GY80" s="603">
        <v>524575.43000000005</v>
      </c>
      <c r="GZ80" s="603">
        <v>8716701.6199999992</v>
      </c>
      <c r="HA80" s="603">
        <v>87680</v>
      </c>
      <c r="HB80" s="603">
        <v>812854.9</v>
      </c>
      <c r="HC80" s="603">
        <v>700124.1</v>
      </c>
      <c r="HD80" s="603">
        <v>952140.49</v>
      </c>
      <c r="HE80" s="603">
        <v>0</v>
      </c>
      <c r="HF80" s="603">
        <v>2500374.89</v>
      </c>
      <c r="HG80" s="603">
        <v>7687887.6699999999</v>
      </c>
      <c r="HH80" s="603">
        <v>1432157.1700000002</v>
      </c>
      <c r="HI80" s="603">
        <v>3095302.53</v>
      </c>
      <c r="HJ80" s="603">
        <v>278893.96999999997</v>
      </c>
      <c r="HK80" s="603">
        <v>74810</v>
      </c>
      <c r="HL80" s="603">
        <v>6513086.2199999997</v>
      </c>
      <c r="HM80" s="603">
        <v>2888914</v>
      </c>
      <c r="HN80" s="603">
        <v>7158288.6900000004</v>
      </c>
      <c r="HO80" s="603">
        <v>1422354.47</v>
      </c>
      <c r="HP80" s="603">
        <v>544354.80000000005</v>
      </c>
      <c r="HQ80" s="603">
        <v>173331.11</v>
      </c>
      <c r="HR80" s="603">
        <v>922637.78</v>
      </c>
      <c r="HS80" s="603">
        <v>655961.76</v>
      </c>
      <c r="HT80" s="603">
        <v>601897</v>
      </c>
      <c r="HU80" s="603">
        <v>402831.35999999999</v>
      </c>
      <c r="HV80" s="603">
        <v>918118.93</v>
      </c>
      <c r="HW80" s="603">
        <v>952491.88</v>
      </c>
      <c r="HX80" s="603">
        <v>478584.1</v>
      </c>
      <c r="HY80" s="603">
        <v>301284.64</v>
      </c>
      <c r="HZ80" s="603">
        <v>7394454.5499999998</v>
      </c>
      <c r="IA80" s="603">
        <v>923000.33</v>
      </c>
      <c r="IB80" s="603">
        <v>370648.4</v>
      </c>
      <c r="IC80" s="603">
        <v>840125.2</v>
      </c>
      <c r="ID80" s="603">
        <v>1289937.3500000001</v>
      </c>
      <c r="IE80" s="603">
        <v>3933329.77</v>
      </c>
      <c r="IF80" s="603">
        <v>148497</v>
      </c>
      <c r="IG80" s="603">
        <v>1420071.2</v>
      </c>
      <c r="IH80" s="603">
        <v>536526.31999999995</v>
      </c>
      <c r="II80" s="603">
        <v>355370.6</v>
      </c>
      <c r="IJ80" s="603">
        <v>18158</v>
      </c>
      <c r="IK80" s="603">
        <v>28660</v>
      </c>
      <c r="IL80" s="603">
        <v>311863.3</v>
      </c>
      <c r="IM80" s="603">
        <v>8061298.1500000004</v>
      </c>
      <c r="IN80" s="603">
        <v>6528419.5999999996</v>
      </c>
      <c r="IO80" s="603">
        <v>165350.1</v>
      </c>
      <c r="IP80" s="603">
        <v>575787.56000000006</v>
      </c>
      <c r="IQ80" s="603">
        <v>1065248.75</v>
      </c>
      <c r="IR80" s="603">
        <v>578559.47</v>
      </c>
      <c r="IS80" s="603">
        <v>785006.02</v>
      </c>
      <c r="IT80" s="603">
        <v>542111.79</v>
      </c>
      <c r="IU80" s="603">
        <v>16211210.17</v>
      </c>
      <c r="IV80" s="603">
        <v>9288416.1899999995</v>
      </c>
      <c r="IW80" s="603">
        <v>1059402.48</v>
      </c>
      <c r="IX80" s="603">
        <v>888081.1</v>
      </c>
      <c r="IY80" s="603">
        <v>1985323.77</v>
      </c>
      <c r="IZ80" s="603">
        <v>640817.77</v>
      </c>
      <c r="JA80" s="603">
        <v>1222214.23</v>
      </c>
      <c r="JB80" s="603">
        <v>88450</v>
      </c>
      <c r="JC80" s="603">
        <v>695111.02</v>
      </c>
      <c r="JD80" s="603">
        <v>460399.94</v>
      </c>
      <c r="JE80" s="603">
        <v>450346.92</v>
      </c>
      <c r="JF80" s="603">
        <v>678392.29</v>
      </c>
      <c r="JG80" s="603">
        <v>441567</v>
      </c>
      <c r="JH80" s="603">
        <v>15414060.859999999</v>
      </c>
      <c r="JI80" s="603">
        <v>1038094.21</v>
      </c>
      <c r="JJ80" s="603">
        <v>726562.55</v>
      </c>
      <c r="JK80" s="603">
        <v>245909.32</v>
      </c>
      <c r="JL80" s="603">
        <v>232477.35</v>
      </c>
      <c r="JM80" s="603">
        <v>6479392.9500000002</v>
      </c>
      <c r="JN80" s="603">
        <v>239605.25</v>
      </c>
      <c r="JO80" s="603">
        <v>1227524.43</v>
      </c>
      <c r="JP80" s="603">
        <v>2376394.81</v>
      </c>
      <c r="JQ80" s="603">
        <v>1145812.57</v>
      </c>
      <c r="JR80" s="603">
        <v>2108254.2999999998</v>
      </c>
      <c r="JS80" s="603">
        <v>669747.72</v>
      </c>
      <c r="JT80" s="603">
        <v>0</v>
      </c>
      <c r="JU80" s="603">
        <v>0</v>
      </c>
      <c r="JV80" s="603">
        <v>607901.80000000005</v>
      </c>
      <c r="JW80" s="603">
        <v>131563.79999999999</v>
      </c>
      <c r="JX80" s="603">
        <v>1009248</v>
      </c>
      <c r="JY80" s="603">
        <v>447996.92</v>
      </c>
      <c r="JZ80" s="603">
        <v>4478125.54</v>
      </c>
      <c r="KA80" s="603">
        <v>1627741.7</v>
      </c>
      <c r="KB80" s="603">
        <v>316772.33</v>
      </c>
      <c r="KC80" s="603">
        <v>1153686.5900000001</v>
      </c>
      <c r="KD80" s="603">
        <v>109764.52</v>
      </c>
      <c r="KE80" s="603">
        <v>272068.09999999998</v>
      </c>
      <c r="KF80" s="603">
        <v>692858.25</v>
      </c>
      <c r="KG80" s="603">
        <v>94078.8</v>
      </c>
      <c r="KH80" s="603">
        <v>830449.8</v>
      </c>
      <c r="KI80" s="603">
        <v>1405944</v>
      </c>
      <c r="KJ80" s="603">
        <v>88528152.569999993</v>
      </c>
      <c r="KK80" s="603">
        <v>8309632.75</v>
      </c>
      <c r="KL80" s="603">
        <v>1697042.75</v>
      </c>
      <c r="KM80" s="603">
        <v>630272.31000000006</v>
      </c>
      <c r="KN80" s="603">
        <v>984928.31</v>
      </c>
      <c r="KO80" s="603">
        <v>996104.73</v>
      </c>
      <c r="KP80" s="603">
        <v>18178711.530000001</v>
      </c>
      <c r="KQ80" s="603">
        <v>775203.3</v>
      </c>
      <c r="KR80" s="603">
        <v>20245.96</v>
      </c>
      <c r="KS80" s="603">
        <v>633744.62</v>
      </c>
      <c r="KT80" s="603">
        <v>461052.56</v>
      </c>
      <c r="KU80" s="603">
        <v>1160273.68</v>
      </c>
      <c r="KV80" s="603">
        <v>5070084.95</v>
      </c>
      <c r="KW80" s="603">
        <v>236097.71</v>
      </c>
      <c r="KX80" s="603">
        <v>1535135.76</v>
      </c>
      <c r="KY80" s="603">
        <v>24245230.600000001</v>
      </c>
      <c r="KZ80" s="603">
        <v>1901185.69</v>
      </c>
      <c r="LA80" s="603">
        <v>11930670.83</v>
      </c>
      <c r="LB80" s="603">
        <v>1431834.57</v>
      </c>
      <c r="LC80" s="603">
        <v>535475.67000000004</v>
      </c>
      <c r="LD80" s="603">
        <v>5414012.8700000001</v>
      </c>
      <c r="LE80" s="603">
        <v>1747232.26</v>
      </c>
      <c r="LF80" s="603">
        <v>1117397.43</v>
      </c>
      <c r="LG80" s="603">
        <v>415059.27</v>
      </c>
      <c r="LH80" s="603">
        <v>490192.58</v>
      </c>
      <c r="LI80" s="603">
        <v>15845</v>
      </c>
      <c r="LJ80" s="603">
        <v>17450</v>
      </c>
      <c r="LK80" s="603">
        <v>0</v>
      </c>
      <c r="LL80" s="603">
        <v>1247356.69</v>
      </c>
      <c r="LM80" s="603">
        <v>1505646.77</v>
      </c>
      <c r="LN80" s="603">
        <v>1486138.54</v>
      </c>
      <c r="LO80" s="603">
        <v>193188.8</v>
      </c>
      <c r="LP80" s="603">
        <v>1463198.3499999999</v>
      </c>
      <c r="LQ80" s="603">
        <v>801536.85</v>
      </c>
      <c r="LR80" s="603">
        <v>1074657.92</v>
      </c>
      <c r="LS80" s="603">
        <v>396413.6</v>
      </c>
      <c r="LT80" s="603">
        <v>2403308</v>
      </c>
      <c r="LU80" s="603">
        <v>638926.13</v>
      </c>
      <c r="LV80" s="603">
        <v>611935.72</v>
      </c>
      <c r="LW80" s="603">
        <v>15710049.16</v>
      </c>
      <c r="LX80" s="603">
        <v>3014418</v>
      </c>
      <c r="LY80" s="603">
        <v>182700</v>
      </c>
      <c r="LZ80" s="603">
        <v>156742.5</v>
      </c>
      <c r="MA80" s="603">
        <v>1778871.31</v>
      </c>
      <c r="MB80" s="603">
        <v>1478209.28</v>
      </c>
      <c r="MC80" s="603">
        <v>237194.4</v>
      </c>
      <c r="MD80" s="603">
        <v>634175.21</v>
      </c>
      <c r="ME80" s="603">
        <v>792800.54</v>
      </c>
      <c r="MF80" s="603">
        <v>1766333.61</v>
      </c>
      <c r="MG80" s="603">
        <v>3172971.7</v>
      </c>
      <c r="MH80" s="603">
        <v>121598.3</v>
      </c>
      <c r="MI80" s="603">
        <v>4717462.07</v>
      </c>
      <c r="MJ80" s="603">
        <v>1634772.3399999999</v>
      </c>
      <c r="MK80" s="603">
        <v>454289.25</v>
      </c>
      <c r="ML80" s="603">
        <v>922880.36</v>
      </c>
      <c r="MM80" s="603">
        <v>381237.77</v>
      </c>
      <c r="MN80" s="603">
        <v>1695867.55</v>
      </c>
      <c r="MO80" s="603">
        <v>947673.15</v>
      </c>
      <c r="MP80" s="603">
        <v>647095.64</v>
      </c>
      <c r="MQ80" s="603">
        <v>2704217.81</v>
      </c>
      <c r="MR80" s="603">
        <v>810683.1</v>
      </c>
      <c r="MS80" s="603">
        <v>126063.9</v>
      </c>
      <c r="MT80" s="603">
        <v>744197.51</v>
      </c>
      <c r="MU80" s="603">
        <v>3961036.4</v>
      </c>
      <c r="MV80" s="603">
        <v>1362261.98</v>
      </c>
      <c r="MW80" s="603">
        <v>877893.44</v>
      </c>
      <c r="MX80" s="603">
        <v>2447066.77</v>
      </c>
      <c r="MY80" s="603">
        <v>3593276.67</v>
      </c>
      <c r="MZ80" s="603">
        <v>889039.06</v>
      </c>
      <c r="NA80" s="603">
        <v>3991638.04</v>
      </c>
      <c r="NB80" s="603">
        <v>2069568.02</v>
      </c>
      <c r="NC80" s="603">
        <v>2258570.87</v>
      </c>
      <c r="ND80" s="603">
        <v>457887.55</v>
      </c>
      <c r="NE80" s="603">
        <v>369348.3</v>
      </c>
      <c r="NF80" s="603">
        <v>245937.5</v>
      </c>
      <c r="NG80" s="603">
        <v>874565.3</v>
      </c>
      <c r="NH80" s="603">
        <v>515219.64</v>
      </c>
      <c r="NI80" s="603">
        <v>31476897.780000001</v>
      </c>
      <c r="NJ80" s="603">
        <v>1029059.4</v>
      </c>
      <c r="NK80" s="603">
        <v>3306744.37</v>
      </c>
      <c r="NL80" s="603">
        <v>11193857.539999999</v>
      </c>
      <c r="NM80" s="603">
        <v>5774373.8599999994</v>
      </c>
      <c r="NN80" s="603">
        <v>69614.100000000006</v>
      </c>
      <c r="NO80" s="603">
        <v>190728</v>
      </c>
      <c r="NP80" s="603">
        <v>24524.400000000001</v>
      </c>
      <c r="NQ80" s="603">
        <v>586676.85</v>
      </c>
      <c r="NR80" s="603">
        <v>13515625.82</v>
      </c>
      <c r="NS80" s="603">
        <v>150989.78</v>
      </c>
      <c r="NT80" s="603">
        <v>272434.59999999998</v>
      </c>
      <c r="NU80" s="603">
        <v>645691.36</v>
      </c>
      <c r="NV80" s="603">
        <v>510052.3</v>
      </c>
      <c r="NW80" s="603">
        <v>73398.899999999994</v>
      </c>
      <c r="NX80" s="603">
        <v>114989.75</v>
      </c>
      <c r="NY80" s="603">
        <v>576142.5</v>
      </c>
      <c r="NZ80" s="603">
        <v>1239121.82</v>
      </c>
      <c r="OA80" s="603">
        <v>308870.67</v>
      </c>
      <c r="OB80" s="603">
        <v>899386.2</v>
      </c>
      <c r="OC80" s="603">
        <v>855857.9</v>
      </c>
      <c r="OD80" s="603">
        <v>1221784.02</v>
      </c>
      <c r="OE80" s="603">
        <v>291542.83</v>
      </c>
      <c r="OF80" s="603">
        <v>0</v>
      </c>
      <c r="OG80" s="603">
        <v>17420193.140000001</v>
      </c>
      <c r="OH80" s="603">
        <v>1048398.4700000001</v>
      </c>
      <c r="OI80" s="603">
        <v>16741682.890000001</v>
      </c>
      <c r="OJ80" s="603">
        <v>701596.65</v>
      </c>
      <c r="OK80" s="603">
        <v>2293780.71</v>
      </c>
      <c r="OL80" s="603">
        <v>3168287.4400000004</v>
      </c>
      <c r="OM80" s="603">
        <v>385640.61</v>
      </c>
      <c r="ON80" s="603">
        <v>1771885.2</v>
      </c>
      <c r="OO80" s="603">
        <v>464684.55</v>
      </c>
      <c r="OP80" s="603">
        <v>2275765</v>
      </c>
      <c r="OQ80" s="603">
        <v>9069662.4600000009</v>
      </c>
      <c r="OR80" s="603">
        <v>1105405.4399999999</v>
      </c>
      <c r="OS80" s="603">
        <v>699791.6</v>
      </c>
      <c r="OT80" s="603">
        <v>637988.30000000005</v>
      </c>
      <c r="OU80" s="603">
        <v>1261496.75</v>
      </c>
      <c r="OV80" s="603">
        <v>258890</v>
      </c>
      <c r="OW80" s="603">
        <v>658640.67999999993</v>
      </c>
      <c r="OX80" s="603">
        <v>730568.1</v>
      </c>
      <c r="OY80" s="603">
        <v>1846801.64</v>
      </c>
      <c r="OZ80" s="603">
        <v>11320330.07</v>
      </c>
      <c r="PA80" s="603">
        <v>502065</v>
      </c>
      <c r="PB80" s="603">
        <v>646756.26</v>
      </c>
      <c r="PC80" s="603">
        <v>112910.39999999999</v>
      </c>
      <c r="PD80" s="603">
        <v>6987560.2000000002</v>
      </c>
      <c r="PE80" s="603">
        <v>1166228.81</v>
      </c>
      <c r="PF80" s="603">
        <v>3973576.34</v>
      </c>
      <c r="PG80" s="603">
        <v>81719.100000000006</v>
      </c>
      <c r="PH80" s="603">
        <v>317600.01</v>
      </c>
      <c r="PI80" s="603">
        <v>3468832.55</v>
      </c>
      <c r="PJ80" s="603">
        <v>1207348.1000000001</v>
      </c>
      <c r="PK80" s="603">
        <v>1728391.35</v>
      </c>
      <c r="PL80" s="603">
        <v>1916458.94</v>
      </c>
      <c r="PM80" s="603">
        <v>1670052.2</v>
      </c>
      <c r="PN80" s="603">
        <v>1566691.33</v>
      </c>
      <c r="PO80" s="603">
        <v>6634576.4900000002</v>
      </c>
      <c r="PP80" s="603">
        <v>239491.92</v>
      </c>
      <c r="PQ80" s="603">
        <v>12914496.98</v>
      </c>
      <c r="PR80" s="603">
        <v>1569543.1</v>
      </c>
      <c r="PS80" s="603">
        <v>639747.9</v>
      </c>
      <c r="PT80" s="603">
        <v>1292026.01</v>
      </c>
      <c r="PU80" s="603">
        <v>455085</v>
      </c>
      <c r="PV80" s="603">
        <v>2316594.5299999998</v>
      </c>
      <c r="PW80" s="603">
        <v>1162514.68</v>
      </c>
      <c r="PX80" s="603">
        <v>0</v>
      </c>
      <c r="PY80" s="603">
        <v>1571281.54</v>
      </c>
      <c r="PZ80" s="603">
        <v>29058987.690000001</v>
      </c>
      <c r="QA80" s="603">
        <v>2085310.22</v>
      </c>
      <c r="QB80" s="603">
        <v>8117377.8200000003</v>
      </c>
      <c r="QC80" s="603">
        <v>1532312.85</v>
      </c>
      <c r="QD80" s="603">
        <v>2227027.56</v>
      </c>
      <c r="QE80" s="603">
        <v>970833.99</v>
      </c>
      <c r="QF80" s="603">
        <v>3900473.65</v>
      </c>
      <c r="QG80" s="603">
        <v>4108283.5</v>
      </c>
      <c r="QH80" s="603">
        <v>1724937.01</v>
      </c>
      <c r="QI80" s="603">
        <v>0</v>
      </c>
      <c r="QJ80" s="603">
        <v>6212701.6100000003</v>
      </c>
      <c r="QK80" s="603">
        <v>1253085.7</v>
      </c>
      <c r="QL80" s="603">
        <v>1667759.94</v>
      </c>
      <c r="QM80" s="603">
        <v>1893118.64</v>
      </c>
      <c r="QN80" s="603">
        <v>3983323.15</v>
      </c>
      <c r="QO80" s="603">
        <v>16945905.350000001</v>
      </c>
      <c r="QP80" s="603">
        <v>6018014.2599999998</v>
      </c>
      <c r="QQ80" s="603">
        <v>504899.12</v>
      </c>
      <c r="QR80" s="603">
        <v>347016.79</v>
      </c>
      <c r="QS80" s="603">
        <v>1116653.52</v>
      </c>
      <c r="QT80" s="603">
        <v>102235.35</v>
      </c>
      <c r="QU80" s="603">
        <v>834174.71</v>
      </c>
      <c r="QV80" s="603">
        <v>34115391.010000005</v>
      </c>
      <c r="QW80" s="603">
        <v>1482533.43</v>
      </c>
      <c r="QX80" s="603">
        <v>3701960.24</v>
      </c>
      <c r="QY80" s="603">
        <v>978138.94</v>
      </c>
      <c r="QZ80" s="603">
        <v>869064.92</v>
      </c>
      <c r="RA80" s="603">
        <v>9682934.3599999994</v>
      </c>
      <c r="RB80" s="603">
        <v>2212780.44</v>
      </c>
      <c r="RC80" s="603">
        <v>3739607.12</v>
      </c>
      <c r="RD80" s="603">
        <v>1530977.95</v>
      </c>
      <c r="RE80" s="603">
        <v>186052</v>
      </c>
      <c r="RF80" s="603">
        <v>467332.5</v>
      </c>
      <c r="RG80" s="603">
        <v>107221.9</v>
      </c>
      <c r="RH80" s="603">
        <v>444638.3</v>
      </c>
      <c r="RI80" s="603">
        <v>28629207.219999999</v>
      </c>
      <c r="RJ80" s="603">
        <v>6257538.2999999998</v>
      </c>
      <c r="RK80" s="603">
        <v>1334153.04</v>
      </c>
      <c r="RL80" s="603">
        <v>1291946.1599999999</v>
      </c>
      <c r="RM80" s="603">
        <v>1698138</v>
      </c>
      <c r="RN80" s="603">
        <v>3241366.74</v>
      </c>
      <c r="RO80" s="603">
        <v>5056057.71</v>
      </c>
      <c r="RP80" s="603">
        <v>926919.1</v>
      </c>
      <c r="RQ80" s="603">
        <v>758201.1</v>
      </c>
      <c r="RR80" s="603">
        <v>5838722.7199999997</v>
      </c>
      <c r="RS80" s="603">
        <v>10782629.17</v>
      </c>
      <c r="RT80" s="603">
        <v>1022056.9</v>
      </c>
      <c r="RU80" s="603">
        <v>1034146.3</v>
      </c>
      <c r="RV80" s="603">
        <v>531901.04</v>
      </c>
      <c r="RW80" s="603">
        <v>85550</v>
      </c>
      <c r="RX80" s="603">
        <v>356231.2</v>
      </c>
      <c r="RY80" s="603">
        <v>368923.8</v>
      </c>
      <c r="RZ80" s="603">
        <v>367994.05</v>
      </c>
      <c r="SA80" s="603">
        <v>302139.2</v>
      </c>
      <c r="SB80" s="603">
        <v>340638.12</v>
      </c>
      <c r="SC80" s="603">
        <v>18685831.16</v>
      </c>
      <c r="SD80" s="603">
        <v>1307323.3899999999</v>
      </c>
      <c r="SE80" s="603">
        <v>418241.21</v>
      </c>
      <c r="SF80" s="603">
        <v>388451</v>
      </c>
      <c r="SG80" s="603">
        <v>1248254.57</v>
      </c>
      <c r="SH80" s="603">
        <v>1550862.3699999999</v>
      </c>
      <c r="SI80" s="603">
        <v>658034.85</v>
      </c>
      <c r="SJ80" s="603">
        <v>3364683.17</v>
      </c>
      <c r="SK80" s="603">
        <v>621533.5</v>
      </c>
      <c r="SL80" s="603">
        <v>232140.79</v>
      </c>
      <c r="SM80" s="603">
        <v>15060431.779999999</v>
      </c>
      <c r="SN80" s="603">
        <v>798440.23</v>
      </c>
      <c r="SO80" s="603">
        <v>16327409.08</v>
      </c>
      <c r="SP80" s="603">
        <v>1254489.25</v>
      </c>
      <c r="SQ80" s="603">
        <v>2494715.11</v>
      </c>
      <c r="SR80" s="603">
        <v>5332761.8</v>
      </c>
      <c r="SS80" s="603">
        <v>358147.5</v>
      </c>
      <c r="ST80" s="603">
        <v>869413.94</v>
      </c>
      <c r="SU80" s="603">
        <v>606248.75</v>
      </c>
      <c r="SV80" s="603">
        <v>395485.54</v>
      </c>
      <c r="SW80" s="603">
        <v>80447943.390000001</v>
      </c>
      <c r="SX80" s="603">
        <v>844551.08</v>
      </c>
      <c r="SY80" s="603">
        <v>3946390.75</v>
      </c>
      <c r="SZ80" s="603">
        <v>2027045.17</v>
      </c>
      <c r="TA80" s="603">
        <v>575084.56999999995</v>
      </c>
      <c r="TB80" s="603">
        <v>333102.13</v>
      </c>
      <c r="TC80" s="603">
        <v>3078772.16</v>
      </c>
      <c r="TD80" s="603">
        <v>7429600.4000000004</v>
      </c>
      <c r="TE80" s="603">
        <v>1051377.6000000001</v>
      </c>
      <c r="TF80" s="603">
        <v>1330417.8999999999</v>
      </c>
      <c r="TG80" s="603">
        <v>677572</v>
      </c>
      <c r="TH80" s="603">
        <v>4367092.28</v>
      </c>
      <c r="TI80" s="603">
        <v>1012635.75</v>
      </c>
      <c r="TJ80" s="603">
        <v>684958.7</v>
      </c>
      <c r="TK80" s="603">
        <v>114454015.7</v>
      </c>
      <c r="TL80" s="603">
        <v>965260.5</v>
      </c>
      <c r="TM80" s="603">
        <v>584872.19999999995</v>
      </c>
      <c r="TN80" s="603">
        <v>10803364.75</v>
      </c>
      <c r="TO80" s="603">
        <v>2588914.83</v>
      </c>
      <c r="TP80" s="603">
        <v>971458.7</v>
      </c>
      <c r="TQ80" s="603">
        <v>124943.1</v>
      </c>
      <c r="TR80" s="603">
        <v>5080560.46</v>
      </c>
      <c r="TS80" s="603">
        <v>371094.97</v>
      </c>
      <c r="TT80" s="603">
        <v>3551332.04</v>
      </c>
      <c r="TU80" s="603">
        <v>2138613.4300000002</v>
      </c>
      <c r="TV80" s="603">
        <v>671470.88</v>
      </c>
      <c r="TW80" s="603">
        <v>1097082.55</v>
      </c>
      <c r="TX80" s="603">
        <v>481998.41</v>
      </c>
      <c r="TY80" s="603">
        <v>2080773.83</v>
      </c>
      <c r="TZ80" s="603">
        <v>153570</v>
      </c>
      <c r="UA80" s="603">
        <v>5428573.1500000004</v>
      </c>
      <c r="UB80" s="603">
        <v>269460.99</v>
      </c>
      <c r="UC80" s="603">
        <v>26751968.84</v>
      </c>
      <c r="UD80" s="603">
        <v>5208026.1399999997</v>
      </c>
      <c r="UE80" s="603">
        <v>1354499.9</v>
      </c>
      <c r="UF80" s="603">
        <v>1261916.8</v>
      </c>
      <c r="UG80" s="603">
        <v>70996472.870000005</v>
      </c>
      <c r="UH80" s="603">
        <v>497819.54</v>
      </c>
      <c r="UI80" s="603">
        <v>2561070.7000000002</v>
      </c>
      <c r="UJ80" s="603">
        <v>1009957.15</v>
      </c>
      <c r="UK80" s="603">
        <v>787631.6</v>
      </c>
      <c r="UL80" s="603">
        <v>16825641.800000001</v>
      </c>
      <c r="UM80" s="603">
        <v>4291534.3600000003</v>
      </c>
      <c r="UN80" s="603">
        <v>1642741.89</v>
      </c>
      <c r="UO80" s="603">
        <v>9972441.0899999999</v>
      </c>
      <c r="UP80" s="603">
        <v>3810477.5</v>
      </c>
      <c r="UQ80" s="603">
        <v>1847767.25</v>
      </c>
      <c r="UR80" s="603">
        <v>211395738.68000001</v>
      </c>
      <c r="US80" s="603">
        <v>4518235.22</v>
      </c>
      <c r="UT80" s="603">
        <v>3344805.8</v>
      </c>
      <c r="UU80" s="603">
        <v>33173600.280000001</v>
      </c>
      <c r="UV80" s="603">
        <v>382874.78</v>
      </c>
      <c r="UW80" s="603">
        <v>2811293.6</v>
      </c>
      <c r="UX80" s="603">
        <v>7383121.3399999999</v>
      </c>
      <c r="UY80" s="603">
        <v>1043822.7</v>
      </c>
      <c r="UZ80" s="603">
        <v>1412874.2</v>
      </c>
      <c r="VA80" s="603">
        <v>707942.54</v>
      </c>
      <c r="VB80" s="603">
        <v>2570174.5</v>
      </c>
      <c r="VC80" s="603">
        <v>8201320.04</v>
      </c>
      <c r="VD80" s="603">
        <v>1519401.63</v>
      </c>
      <c r="VE80" s="603">
        <v>3157814.66</v>
      </c>
      <c r="VF80" s="603">
        <v>2056870.66</v>
      </c>
      <c r="VG80" s="603">
        <v>1059154.3899999999</v>
      </c>
      <c r="VH80" s="603">
        <v>501374.56</v>
      </c>
      <c r="VI80" s="603">
        <v>1164672.7</v>
      </c>
      <c r="VJ80" s="603">
        <v>5797797.46</v>
      </c>
      <c r="VK80" s="603">
        <v>1184602.8999999999</v>
      </c>
      <c r="VL80" s="603">
        <v>899341.36</v>
      </c>
      <c r="VM80" s="603">
        <v>204655.14</v>
      </c>
      <c r="VN80" s="603">
        <v>89377514.840000004</v>
      </c>
      <c r="VO80" s="603">
        <v>1789184.51</v>
      </c>
      <c r="VP80" s="603">
        <v>690178.68</v>
      </c>
      <c r="VQ80" s="603">
        <v>801715.62</v>
      </c>
      <c r="VR80" s="603">
        <v>8513342.8900000006</v>
      </c>
      <c r="VS80" s="603">
        <v>1892271.68</v>
      </c>
      <c r="VT80" s="603">
        <v>529158.63</v>
      </c>
      <c r="VU80" s="603">
        <v>419494.65</v>
      </c>
      <c r="VV80" s="603">
        <v>2043316.95</v>
      </c>
      <c r="VW80" s="603">
        <v>16389527.6</v>
      </c>
      <c r="VX80" s="603">
        <v>1315572.1399999999</v>
      </c>
      <c r="VY80" s="603">
        <v>7673633.46</v>
      </c>
      <c r="VZ80" s="603">
        <v>662382.02</v>
      </c>
      <c r="WA80" s="603">
        <v>990087.85</v>
      </c>
      <c r="WB80" s="603">
        <v>614436.09</v>
      </c>
      <c r="WC80" s="603">
        <v>1450395</v>
      </c>
      <c r="WD80" s="603">
        <v>2069311.31</v>
      </c>
      <c r="WE80" s="603">
        <v>1305665.8500000001</v>
      </c>
      <c r="WF80" s="603">
        <v>383416.84</v>
      </c>
      <c r="WG80" s="603">
        <v>641321.5</v>
      </c>
      <c r="WH80" s="603">
        <v>2006268.22</v>
      </c>
      <c r="WI80" s="603">
        <v>4734025.28</v>
      </c>
      <c r="WJ80" s="603">
        <v>2373896.35</v>
      </c>
      <c r="WK80" s="603">
        <v>1370615.94</v>
      </c>
      <c r="WL80" s="603">
        <v>2340593.69</v>
      </c>
      <c r="WM80" s="603">
        <v>106263</v>
      </c>
      <c r="WN80" s="603">
        <v>7836195.54</v>
      </c>
      <c r="WO80" s="603">
        <v>1078826.06</v>
      </c>
      <c r="WP80" s="603">
        <v>6160193.1000000006</v>
      </c>
      <c r="WQ80" s="603">
        <v>13538088.210000001</v>
      </c>
      <c r="WR80" s="603">
        <v>511549.32999999996</v>
      </c>
      <c r="WS80" s="603">
        <v>672563.147</v>
      </c>
      <c r="WT80" s="603">
        <v>1158804.95</v>
      </c>
      <c r="WU80" s="603">
        <v>916144.88</v>
      </c>
      <c r="WV80" s="603">
        <v>2428158.7199999997</v>
      </c>
      <c r="WW80" s="603">
        <v>547600</v>
      </c>
      <c r="WX80" s="603">
        <v>1801737.33</v>
      </c>
      <c r="WY80" s="603">
        <v>794382.03</v>
      </c>
      <c r="WZ80" s="603">
        <v>896499.89</v>
      </c>
      <c r="XA80" s="603">
        <v>1425426.73</v>
      </c>
      <c r="XB80" s="603">
        <v>691409.93</v>
      </c>
      <c r="XC80" s="603">
        <v>1441759.63</v>
      </c>
      <c r="XD80" s="603">
        <v>1031293.73</v>
      </c>
      <c r="XE80" s="603">
        <v>14711334.35</v>
      </c>
      <c r="XF80" s="603">
        <v>977391.78</v>
      </c>
      <c r="XG80" s="603">
        <v>225718.59999999998</v>
      </c>
      <c r="XH80" s="603">
        <v>65231.6</v>
      </c>
      <c r="XI80" s="603">
        <v>800776.75</v>
      </c>
      <c r="XJ80" s="603">
        <v>7492588.4500000002</v>
      </c>
      <c r="XK80" s="603">
        <v>670664.46</v>
      </c>
      <c r="XL80" s="603">
        <v>2921296.23</v>
      </c>
      <c r="XM80" s="603">
        <v>13111016.949999999</v>
      </c>
      <c r="XN80" s="603">
        <v>1123099.72</v>
      </c>
      <c r="XO80" s="603">
        <v>809364.75</v>
      </c>
      <c r="XP80" s="603">
        <v>3582730.35</v>
      </c>
      <c r="XQ80" s="603">
        <v>87175</v>
      </c>
      <c r="XR80" s="603">
        <v>1002376.14</v>
      </c>
      <c r="XS80" s="603">
        <v>3013673.36</v>
      </c>
      <c r="XT80" s="603">
        <v>1613955.21</v>
      </c>
      <c r="XU80" s="603">
        <v>347016</v>
      </c>
      <c r="XV80" s="603">
        <v>369678.5</v>
      </c>
      <c r="XW80" s="603">
        <v>1152531.75</v>
      </c>
      <c r="XX80" s="603">
        <v>246940.79999999999</v>
      </c>
      <c r="XY80" s="603">
        <v>1606368.7</v>
      </c>
      <c r="XZ80" s="603">
        <v>306667.40000000002</v>
      </c>
      <c r="YA80" s="603">
        <v>763580.12</v>
      </c>
      <c r="YB80" s="603">
        <v>666672.34</v>
      </c>
      <c r="YC80" s="603">
        <v>227304</v>
      </c>
      <c r="YD80" s="603">
        <v>217107.36</v>
      </c>
      <c r="YE80" s="603">
        <v>862371.19</v>
      </c>
      <c r="YF80" s="603">
        <v>211355</v>
      </c>
      <c r="YG80" s="603">
        <v>1389262.65</v>
      </c>
      <c r="YH80" s="603">
        <v>209215.7</v>
      </c>
      <c r="YI80" s="603">
        <v>3078906.73</v>
      </c>
      <c r="YJ80" s="603">
        <v>533111.80000000005</v>
      </c>
      <c r="YK80" s="603">
        <v>115000</v>
      </c>
      <c r="YL80" s="603">
        <v>1306243.43</v>
      </c>
      <c r="YM80" s="603">
        <v>1908050.65</v>
      </c>
      <c r="YN80" s="603">
        <v>258534.5</v>
      </c>
      <c r="YO80" s="603">
        <v>3880620.3</v>
      </c>
      <c r="YP80" s="603">
        <v>3170532.64</v>
      </c>
      <c r="YQ80" s="603">
        <v>1473804.71</v>
      </c>
      <c r="YR80" s="603">
        <v>327568.8</v>
      </c>
      <c r="YS80" s="603">
        <v>1909252.08</v>
      </c>
      <c r="YT80" s="603">
        <v>1087334.8400000001</v>
      </c>
      <c r="YU80" s="603">
        <v>985628.33</v>
      </c>
      <c r="YV80" s="603">
        <v>1059024.2</v>
      </c>
      <c r="YW80" s="603">
        <v>675837.85</v>
      </c>
      <c r="YX80" s="603">
        <v>26937380.670000002</v>
      </c>
      <c r="YY80" s="603">
        <v>695430.36</v>
      </c>
      <c r="YZ80" s="603">
        <v>482143.16</v>
      </c>
      <c r="ZA80" s="603">
        <v>492637.67</v>
      </c>
      <c r="ZB80" s="603">
        <v>889276.71</v>
      </c>
      <c r="ZC80" s="603">
        <v>296938.15000000002</v>
      </c>
      <c r="ZD80" s="603">
        <v>959201.59</v>
      </c>
      <c r="ZE80" s="603">
        <v>7143653.0499999998</v>
      </c>
      <c r="ZF80" s="603">
        <v>271782</v>
      </c>
      <c r="ZG80" s="603">
        <v>1151298.3999999999</v>
      </c>
      <c r="ZH80" s="603">
        <v>666284.69999999995</v>
      </c>
      <c r="ZI80" s="603">
        <v>483465.95</v>
      </c>
      <c r="ZJ80" s="603">
        <v>240537.03</v>
      </c>
      <c r="ZK80" s="603">
        <v>95808.36</v>
      </c>
      <c r="ZL80" s="603">
        <v>582611.30000000005</v>
      </c>
      <c r="ZM80" s="603">
        <v>8604444.6500000004</v>
      </c>
      <c r="ZN80" s="603">
        <v>68957765.590000004</v>
      </c>
      <c r="ZO80" s="603">
        <v>807250</v>
      </c>
      <c r="ZP80" s="603">
        <v>3061553.57</v>
      </c>
      <c r="ZQ80" s="603">
        <v>13830160.619999999</v>
      </c>
      <c r="ZR80" s="603">
        <v>2912787.66</v>
      </c>
      <c r="ZS80" s="603">
        <v>1005564.76</v>
      </c>
      <c r="ZT80" s="603">
        <v>923025.8</v>
      </c>
      <c r="ZU80" s="603">
        <v>2241959</v>
      </c>
      <c r="ZV80" s="603">
        <v>1180983</v>
      </c>
      <c r="ZW80" s="603">
        <v>6208866.1600000001</v>
      </c>
      <c r="ZX80" s="603">
        <v>530965.31000000006</v>
      </c>
      <c r="ZY80" s="603">
        <v>831290.45</v>
      </c>
      <c r="ZZ80" s="603">
        <v>682054.2</v>
      </c>
      <c r="AAA80" s="603">
        <v>1295661.21</v>
      </c>
      <c r="AAB80" s="603">
        <v>740690.62</v>
      </c>
      <c r="AAC80" s="603">
        <v>916476.16</v>
      </c>
      <c r="AAD80" s="603">
        <v>1028155.8</v>
      </c>
      <c r="AAE80" s="603">
        <v>92229</v>
      </c>
      <c r="AAF80" s="603">
        <v>1181734</v>
      </c>
      <c r="AAG80" s="603">
        <v>260201.05</v>
      </c>
      <c r="AAH80" s="603">
        <v>1128250.01</v>
      </c>
      <c r="AAI80" s="603">
        <v>397979.23</v>
      </c>
      <c r="AAJ80" s="603">
        <v>15307007.869999999</v>
      </c>
      <c r="AAK80" s="603">
        <v>197480.36</v>
      </c>
      <c r="AAL80" s="603">
        <v>992246.39</v>
      </c>
      <c r="AAM80" s="603">
        <v>269452.46000000002</v>
      </c>
      <c r="AAN80" s="603">
        <v>574295.69999999995</v>
      </c>
      <c r="AAO80" s="603">
        <v>2583412.75</v>
      </c>
      <c r="AAP80" s="603">
        <v>514339.81</v>
      </c>
      <c r="AAQ80" s="603">
        <v>229724370.5</v>
      </c>
      <c r="AAR80" s="603">
        <v>2672774.5</v>
      </c>
      <c r="AAS80" s="603">
        <v>886105.55</v>
      </c>
      <c r="AAT80" s="603">
        <v>2994893.58</v>
      </c>
      <c r="AAU80" s="603">
        <v>2021557.98</v>
      </c>
      <c r="AAV80" s="603">
        <v>664469.07999999996</v>
      </c>
      <c r="AAW80" s="603">
        <v>1756974.84</v>
      </c>
      <c r="AAX80" s="603">
        <v>2159156.09</v>
      </c>
      <c r="AAY80" s="603">
        <v>9988170.8200000003</v>
      </c>
      <c r="AAZ80" s="603">
        <v>1348803.44</v>
      </c>
      <c r="ABA80" s="603">
        <v>2906055.44</v>
      </c>
      <c r="ABB80" s="603">
        <v>14986372.68</v>
      </c>
      <c r="ABC80" s="603">
        <v>5689992.5899999999</v>
      </c>
      <c r="ABD80" s="603">
        <v>844696.55</v>
      </c>
      <c r="ABE80" s="603">
        <v>891336.91</v>
      </c>
      <c r="ABF80" s="603">
        <v>1274408</v>
      </c>
      <c r="ABG80" s="603">
        <v>655286.4</v>
      </c>
      <c r="ABH80" s="603">
        <v>887979.86</v>
      </c>
      <c r="ABI80" s="603">
        <v>1082032.72</v>
      </c>
      <c r="ABJ80" s="603">
        <v>11487851.880000001</v>
      </c>
      <c r="ABK80" s="603">
        <v>330695</v>
      </c>
      <c r="ABL80" s="603">
        <v>2843163.5</v>
      </c>
      <c r="ABM80" s="603">
        <v>493780.8</v>
      </c>
      <c r="ABN80" s="603">
        <v>484368.6</v>
      </c>
      <c r="ABO80" s="603">
        <v>497203.87</v>
      </c>
      <c r="ABP80" s="603">
        <v>299599.90000000002</v>
      </c>
      <c r="ABQ80" s="603">
        <v>9690708.1999999993</v>
      </c>
      <c r="ABR80" s="603">
        <v>412478.5</v>
      </c>
      <c r="ABS80" s="603">
        <v>1483539.23</v>
      </c>
      <c r="ABT80" s="603">
        <v>971141.62</v>
      </c>
      <c r="ABU80" s="603">
        <v>1286346.1000000001</v>
      </c>
      <c r="ABV80" s="603">
        <v>1618448.71</v>
      </c>
      <c r="ABW80" s="603">
        <v>455254.24</v>
      </c>
      <c r="ABX80" s="603">
        <v>1743340.48</v>
      </c>
      <c r="ABY80" s="603">
        <v>76852</v>
      </c>
      <c r="ABZ80" s="603">
        <v>15988868.65</v>
      </c>
      <c r="ACA80" s="603">
        <v>383357.07</v>
      </c>
      <c r="ACB80" s="603">
        <v>2148389.0299999998</v>
      </c>
      <c r="ACC80" s="603">
        <v>473387.1</v>
      </c>
      <c r="ACD80" s="603">
        <v>211330.41</v>
      </c>
      <c r="ACE80" s="603">
        <v>14819247.539999999</v>
      </c>
      <c r="ACF80" s="603">
        <v>261042.7</v>
      </c>
      <c r="ACG80" s="603">
        <v>227495</v>
      </c>
      <c r="ACH80" s="603">
        <v>1221867.3799999999</v>
      </c>
      <c r="ACI80" s="603">
        <v>53280</v>
      </c>
      <c r="ACJ80" s="603">
        <v>584014.64</v>
      </c>
      <c r="ACK80" s="603">
        <v>0</v>
      </c>
      <c r="ACL80" s="603">
        <v>749902.76</v>
      </c>
      <c r="ACM80" s="603">
        <v>249918</v>
      </c>
      <c r="ACN80" s="603">
        <v>287840</v>
      </c>
      <c r="ACO80" s="603">
        <v>0</v>
      </c>
      <c r="ACP80" s="603">
        <v>2059336.9</v>
      </c>
      <c r="ACQ80" s="603">
        <v>2362010.14</v>
      </c>
      <c r="ACR80" s="603">
        <v>9266864.6199999992</v>
      </c>
      <c r="ACS80" s="603">
        <v>8253960.3499999996</v>
      </c>
      <c r="ACT80" s="603">
        <v>1372570.11</v>
      </c>
      <c r="ACU80" s="603">
        <v>1216228.3600000001</v>
      </c>
      <c r="ACV80" s="603">
        <v>1118767.47</v>
      </c>
      <c r="ACW80" s="603">
        <v>3997609.48</v>
      </c>
      <c r="ACX80" s="603">
        <v>16349280.5</v>
      </c>
      <c r="ACY80" s="603">
        <v>466542.71</v>
      </c>
      <c r="ACZ80" s="603">
        <v>598957.6</v>
      </c>
      <c r="ADA80" s="603">
        <v>727991.65</v>
      </c>
      <c r="ADB80" s="603">
        <v>175566</v>
      </c>
      <c r="ADC80" s="603">
        <v>412511.46</v>
      </c>
      <c r="ADD80" s="603">
        <v>796668.9</v>
      </c>
      <c r="ADE80" s="603">
        <v>1815063.29</v>
      </c>
      <c r="ADF80" s="603">
        <v>919795.6</v>
      </c>
      <c r="ADG80" s="603">
        <v>877582.55</v>
      </c>
      <c r="ADH80" s="603">
        <v>10680467.300000001</v>
      </c>
      <c r="ADI80" s="603">
        <v>5029336.5</v>
      </c>
      <c r="ADJ80" s="603">
        <v>79854.5</v>
      </c>
      <c r="ADK80" s="603">
        <v>1485643.25</v>
      </c>
      <c r="ADL80" s="603">
        <v>226700</v>
      </c>
      <c r="ADM80" s="603">
        <v>0</v>
      </c>
      <c r="ADN80" s="603">
        <v>391684</v>
      </c>
      <c r="ADO80" s="603">
        <v>910755.26</v>
      </c>
      <c r="ADP80" s="603">
        <v>1485509.39</v>
      </c>
      <c r="ADQ80" s="603">
        <v>109406110.70999999</v>
      </c>
      <c r="ADR80" s="603">
        <v>1594619.06</v>
      </c>
      <c r="ADS80" s="603">
        <v>2929659.68</v>
      </c>
      <c r="ADT80" s="603">
        <v>1278005.3999999999</v>
      </c>
      <c r="ADU80" s="603">
        <v>25184431.129999999</v>
      </c>
      <c r="ADV80" s="603">
        <v>290222</v>
      </c>
      <c r="ADW80" s="603">
        <v>456328.91</v>
      </c>
      <c r="ADX80" s="603">
        <v>805281.44</v>
      </c>
      <c r="ADY80" s="603">
        <v>582634.80000000005</v>
      </c>
      <c r="ADZ80" s="603">
        <v>557113.47</v>
      </c>
      <c r="AEA80" s="603">
        <v>78938468.590000004</v>
      </c>
      <c r="AEB80" s="603">
        <v>15979484.98</v>
      </c>
      <c r="AEC80" s="603">
        <v>5081683.17</v>
      </c>
      <c r="AED80" s="603">
        <v>2336402.98</v>
      </c>
      <c r="AEE80" s="603">
        <v>501816.55</v>
      </c>
      <c r="AEF80" s="603">
        <v>4561291.08</v>
      </c>
      <c r="AEG80" s="603">
        <v>2268008.88</v>
      </c>
      <c r="AEH80" s="603">
        <v>2565859.81</v>
      </c>
      <c r="AEI80" s="603">
        <v>1191322.6299999999</v>
      </c>
      <c r="AEJ80" s="603">
        <v>467500</v>
      </c>
      <c r="AEK80" s="603">
        <v>4108574</v>
      </c>
      <c r="AEL80" s="603">
        <v>929169.69</v>
      </c>
      <c r="AEM80" s="603">
        <v>1293766.94</v>
      </c>
      <c r="AEN80" s="603">
        <v>1610423.2</v>
      </c>
      <c r="AEO80" s="603">
        <v>3123859.86</v>
      </c>
      <c r="AEP80" s="603">
        <v>359667.88</v>
      </c>
      <c r="AEQ80" s="603">
        <v>23872</v>
      </c>
      <c r="AER80" s="603">
        <v>3506685.61</v>
      </c>
      <c r="AES80" s="603">
        <v>264775.65000000002</v>
      </c>
      <c r="AET80" s="603">
        <v>5966021.2800000003</v>
      </c>
      <c r="AEU80" s="603">
        <v>5542.6</v>
      </c>
      <c r="AEV80" s="603">
        <v>2230151.92</v>
      </c>
      <c r="AEW80" s="603">
        <v>2312635.2400000002</v>
      </c>
      <c r="AEX80" s="603">
        <v>99509.45</v>
      </c>
      <c r="AEY80" s="603">
        <v>1622144.37</v>
      </c>
      <c r="AEZ80" s="603">
        <v>6441278.1699999999</v>
      </c>
      <c r="AFA80" s="603">
        <v>1730270.25</v>
      </c>
      <c r="AFB80" s="603">
        <v>3634875</v>
      </c>
      <c r="AFC80" s="603">
        <v>917547.9</v>
      </c>
      <c r="AFD80" s="603">
        <v>954472.4</v>
      </c>
      <c r="AFE80" s="603">
        <v>1646478.87</v>
      </c>
      <c r="AFF80" s="603">
        <v>771071.75</v>
      </c>
      <c r="AFG80" s="603">
        <v>3199264.36</v>
      </c>
      <c r="AFH80" s="603">
        <v>1579052.2</v>
      </c>
      <c r="AFI80" s="603">
        <v>6583780.6600000001</v>
      </c>
      <c r="AFJ80" s="603">
        <v>1645750</v>
      </c>
      <c r="AFK80" s="603">
        <v>1984188.9</v>
      </c>
      <c r="AFL80" s="603">
        <v>1557047.24</v>
      </c>
      <c r="AFM80" s="603">
        <v>1095661.6299999999</v>
      </c>
      <c r="AFN80" s="603">
        <v>743284.51</v>
      </c>
      <c r="AFO80" s="603">
        <v>532793</v>
      </c>
      <c r="AFP80" s="603">
        <v>1006497.1599999999</v>
      </c>
      <c r="AFQ80" s="603">
        <v>1300405.8</v>
      </c>
      <c r="AFR80" s="603">
        <v>30993255.129999999</v>
      </c>
      <c r="AFS80" s="603">
        <v>1355019</v>
      </c>
      <c r="AFT80" s="603">
        <v>81924</v>
      </c>
      <c r="AFU80" s="603">
        <v>105402.4</v>
      </c>
      <c r="AFV80" s="603">
        <v>973896.62999999989</v>
      </c>
      <c r="AFW80" s="603">
        <v>614927.83000000007</v>
      </c>
      <c r="AFX80" s="603">
        <v>315001.69</v>
      </c>
      <c r="AFY80" s="603">
        <v>1020969</v>
      </c>
      <c r="AFZ80" s="603">
        <v>1352642</v>
      </c>
      <c r="AGA80" s="603">
        <v>401685</v>
      </c>
      <c r="AGB80" s="603">
        <v>946358.81</v>
      </c>
      <c r="AGC80" s="603">
        <v>352686.12</v>
      </c>
      <c r="AGD80" s="603">
        <v>1915627.36</v>
      </c>
      <c r="AGE80" s="603">
        <v>450106.98</v>
      </c>
      <c r="AGF80" s="603">
        <v>1089538.72</v>
      </c>
      <c r="AGG80" s="603">
        <v>666191.68999999994</v>
      </c>
      <c r="AGH80" s="603">
        <v>3905236.87</v>
      </c>
      <c r="AGI80" s="603">
        <v>842107.01</v>
      </c>
      <c r="AGJ80" s="603">
        <v>349721.08</v>
      </c>
      <c r="AGK80" s="603">
        <v>1421889.61</v>
      </c>
      <c r="AGL80" s="603">
        <v>683213.35</v>
      </c>
      <c r="AGM80" s="603">
        <v>1410968.55</v>
      </c>
      <c r="AGN80" s="603">
        <v>822752.67</v>
      </c>
      <c r="AGO80" s="603">
        <v>462416.4</v>
      </c>
      <c r="AGP80" s="603">
        <v>113546.94</v>
      </c>
      <c r="AGQ80" s="603">
        <v>207386.56</v>
      </c>
      <c r="AGR80" s="603">
        <v>419356</v>
      </c>
      <c r="AGS80" s="603">
        <v>389775.25</v>
      </c>
      <c r="AGT80" s="603">
        <v>702385.6</v>
      </c>
      <c r="AGU80" s="603">
        <v>158416.69</v>
      </c>
      <c r="AGV80" s="603">
        <v>405845</v>
      </c>
      <c r="AGW80" s="603">
        <v>0</v>
      </c>
      <c r="AGX80" s="603">
        <v>0</v>
      </c>
      <c r="AGY80" s="603">
        <v>1670270.52</v>
      </c>
      <c r="AGZ80" s="603">
        <v>1617892.33</v>
      </c>
      <c r="AHA80" s="603">
        <v>9471409.6199999992</v>
      </c>
      <c r="AHB80" s="603">
        <v>1507998.47</v>
      </c>
      <c r="AHC80" s="603">
        <v>1138296.52</v>
      </c>
      <c r="AHD80" s="603">
        <v>723156.83</v>
      </c>
      <c r="AHE80" s="603">
        <v>389232.5</v>
      </c>
      <c r="AHF80" s="603">
        <v>1288036.42</v>
      </c>
      <c r="AHG80" s="603">
        <v>1560997.77</v>
      </c>
      <c r="AHH80" s="603">
        <v>1104951.6599999999</v>
      </c>
      <c r="AHI80" s="603">
        <v>110396</v>
      </c>
      <c r="AHJ80" s="603">
        <v>435445.38</v>
      </c>
      <c r="AHK80" s="603">
        <v>128838.91</v>
      </c>
      <c r="AHL80" s="603">
        <v>412538.52</v>
      </c>
      <c r="AHM80" s="603">
        <v>376295.8</v>
      </c>
      <c r="AHN80" s="603">
        <v>138038</v>
      </c>
      <c r="AHO80" s="603">
        <v>611360.43000000005</v>
      </c>
      <c r="AHP80" s="603">
        <v>692252</v>
      </c>
      <c r="AHQ80" s="603">
        <v>1019558.3</v>
      </c>
      <c r="AHR80" s="603">
        <v>2312760.2999999998</v>
      </c>
      <c r="AHS80" s="603">
        <v>297075.61</v>
      </c>
      <c r="AHT80" s="603">
        <v>1245945.6299999999</v>
      </c>
      <c r="AHU80" s="603">
        <v>0</v>
      </c>
      <c r="AHV80" s="603">
        <v>0</v>
      </c>
      <c r="AHW80" s="603">
        <f t="shared" si="97"/>
        <v>3392013007.6130018</v>
      </c>
      <c r="AHY80" s="648" t="s">
        <v>6248</v>
      </c>
      <c r="AHZ80" s="648" t="s">
        <v>6063</v>
      </c>
      <c r="AIA80" s="648" t="s">
        <v>6064</v>
      </c>
    </row>
    <row r="81" spans="1:911" ht="24.6" x14ac:dyDescent="0.7">
      <c r="A81" s="260" t="str">
        <f t="shared" si="96"/>
        <v>ภาระ</v>
      </c>
      <c r="B81" s="260" t="s">
        <v>6069</v>
      </c>
      <c r="C81" s="260" t="s">
        <v>6070</v>
      </c>
      <c r="D81" s="603">
        <v>0</v>
      </c>
      <c r="E81" s="603">
        <v>4232711.8</v>
      </c>
      <c r="F81" s="603">
        <v>2233014.75</v>
      </c>
      <c r="G81" s="603">
        <v>110234</v>
      </c>
      <c r="H81" s="603">
        <v>455596</v>
      </c>
      <c r="I81" s="603">
        <v>199368.35</v>
      </c>
      <c r="J81" s="603">
        <v>1911671.57</v>
      </c>
      <c r="K81" s="603">
        <v>1063640.3999999999</v>
      </c>
      <c r="L81" s="603">
        <v>1359751</v>
      </c>
      <c r="M81" s="603">
        <v>526581.5</v>
      </c>
      <c r="N81" s="603">
        <v>1309839.5</v>
      </c>
      <c r="O81" s="603">
        <v>749717.2</v>
      </c>
      <c r="P81" s="603">
        <v>277390</v>
      </c>
      <c r="Q81" s="603">
        <v>1735430.25</v>
      </c>
      <c r="R81" s="603">
        <v>386880</v>
      </c>
      <c r="S81" s="603">
        <v>5396916.0999999996</v>
      </c>
      <c r="T81" s="603">
        <v>506986</v>
      </c>
      <c r="U81" s="603">
        <v>461496.06</v>
      </c>
      <c r="V81" s="603">
        <v>0</v>
      </c>
      <c r="W81" s="603">
        <v>13720</v>
      </c>
      <c r="X81" s="603">
        <v>167112.35999999999</v>
      </c>
      <c r="Y81" s="603">
        <v>1543188.62</v>
      </c>
      <c r="Z81" s="603">
        <v>1215267.3700000001</v>
      </c>
      <c r="AA81" s="603">
        <v>1768025.35</v>
      </c>
      <c r="AB81" s="603">
        <v>1173010.07</v>
      </c>
      <c r="AC81" s="603">
        <v>1937757.05</v>
      </c>
      <c r="AD81" s="603">
        <v>11418218.5</v>
      </c>
      <c r="AE81" s="603">
        <v>881083.9</v>
      </c>
      <c r="AF81" s="603">
        <v>696346.49</v>
      </c>
      <c r="AG81" s="603">
        <v>5719556.5999999996</v>
      </c>
      <c r="AH81" s="603">
        <v>197803</v>
      </c>
      <c r="AI81" s="603">
        <v>1994165</v>
      </c>
      <c r="AJ81" s="603">
        <v>1135850.01</v>
      </c>
      <c r="AK81" s="603">
        <v>2309452.1</v>
      </c>
      <c r="AL81" s="603">
        <v>1872950.3</v>
      </c>
      <c r="AM81" s="603">
        <v>1966825.1</v>
      </c>
      <c r="AN81" s="603">
        <v>4455177.7699999996</v>
      </c>
      <c r="AO81" s="603">
        <v>175045.83</v>
      </c>
      <c r="AP81" s="603">
        <v>1778557.95</v>
      </c>
      <c r="AQ81" s="603">
        <v>1893681.36</v>
      </c>
      <c r="AR81" s="603">
        <v>1195265.8899999999</v>
      </c>
      <c r="AS81" s="603">
        <v>1798849.6</v>
      </c>
      <c r="AT81" s="603">
        <v>1799169.49</v>
      </c>
      <c r="AU81" s="603">
        <v>0</v>
      </c>
      <c r="AV81" s="603">
        <v>45590</v>
      </c>
      <c r="AW81" s="603">
        <v>102130</v>
      </c>
      <c r="AX81" s="603">
        <v>147875</v>
      </c>
      <c r="AY81" s="603">
        <v>868927.7</v>
      </c>
      <c r="AZ81" s="603">
        <v>1266961.07</v>
      </c>
      <c r="BA81" s="603">
        <v>425180</v>
      </c>
      <c r="BB81" s="603">
        <v>1204392.5</v>
      </c>
      <c r="BC81" s="603">
        <v>138022</v>
      </c>
      <c r="BD81" s="603">
        <v>38401.68</v>
      </c>
      <c r="BE81" s="603">
        <v>136848</v>
      </c>
      <c r="BF81" s="603">
        <v>323106.2</v>
      </c>
      <c r="BG81" s="603">
        <v>2182119</v>
      </c>
      <c r="BH81" s="603">
        <v>83101</v>
      </c>
      <c r="BI81" s="603">
        <v>812110</v>
      </c>
      <c r="BJ81" s="603">
        <v>1261607</v>
      </c>
      <c r="BK81" s="603">
        <v>5002432.54</v>
      </c>
      <c r="BL81" s="603">
        <v>638394.74</v>
      </c>
      <c r="BM81" s="603">
        <v>179732.74</v>
      </c>
      <c r="BN81" s="603">
        <v>1616067.88</v>
      </c>
      <c r="BO81" s="603">
        <v>546078.1</v>
      </c>
      <c r="BP81" s="603">
        <v>224831.66</v>
      </c>
      <c r="BQ81" s="603">
        <v>185123</v>
      </c>
      <c r="BR81" s="603">
        <v>19838.5</v>
      </c>
      <c r="BS81" s="603">
        <v>0</v>
      </c>
      <c r="BT81" s="603">
        <v>258039.25</v>
      </c>
      <c r="BU81" s="603">
        <v>575529.19999999995</v>
      </c>
      <c r="BV81" s="603">
        <v>471804.58</v>
      </c>
      <c r="BW81" s="603">
        <v>1033245</v>
      </c>
      <c r="BX81" s="603">
        <v>305950</v>
      </c>
      <c r="BY81" s="603">
        <v>259912.9</v>
      </c>
      <c r="BZ81" s="603">
        <v>317011.5</v>
      </c>
      <c r="CA81" s="603">
        <v>2729461.37</v>
      </c>
      <c r="CB81" s="603">
        <v>2476551</v>
      </c>
      <c r="CC81" s="603">
        <v>4291359.5</v>
      </c>
      <c r="CD81" s="603">
        <v>9666831.6999999993</v>
      </c>
      <c r="CE81" s="603">
        <v>2305820.23</v>
      </c>
      <c r="CF81" s="603">
        <v>2000410.8</v>
      </c>
      <c r="CG81" s="603">
        <v>3895445.95</v>
      </c>
      <c r="CH81" s="603">
        <v>14240</v>
      </c>
      <c r="CI81" s="603">
        <v>146727.32</v>
      </c>
      <c r="CJ81" s="603">
        <v>2714945.2</v>
      </c>
      <c r="CK81" s="603">
        <v>740244.79</v>
      </c>
      <c r="CL81" s="603">
        <v>395766.9</v>
      </c>
      <c r="CM81" s="603">
        <v>907806.52</v>
      </c>
      <c r="CN81" s="603">
        <v>1531950.41</v>
      </c>
      <c r="CO81" s="603">
        <v>1141303.3</v>
      </c>
      <c r="CP81" s="603">
        <v>116947</v>
      </c>
      <c r="CQ81" s="603">
        <v>694923.05</v>
      </c>
      <c r="CR81" s="603">
        <v>327131</v>
      </c>
      <c r="CS81" s="603">
        <v>556703</v>
      </c>
      <c r="CT81" s="603">
        <v>289686.78999999998</v>
      </c>
      <c r="CU81" s="603">
        <v>286162.5</v>
      </c>
      <c r="CV81" s="603">
        <v>634735.94999999995</v>
      </c>
      <c r="CW81" s="603">
        <v>446611.4</v>
      </c>
      <c r="CX81" s="603">
        <v>2168178.7000000002</v>
      </c>
      <c r="CY81" s="603">
        <v>241071.5</v>
      </c>
      <c r="CZ81" s="603">
        <v>3218050.3</v>
      </c>
      <c r="DA81" s="603">
        <v>368237.5</v>
      </c>
      <c r="DB81" s="603">
        <v>1473446.25</v>
      </c>
      <c r="DC81" s="603">
        <v>10904670.050000001</v>
      </c>
      <c r="DD81" s="603">
        <v>5720949.3300000001</v>
      </c>
      <c r="DE81" s="603">
        <v>751306.44</v>
      </c>
      <c r="DF81" s="603">
        <v>1407699</v>
      </c>
      <c r="DG81" s="603">
        <v>4109166</v>
      </c>
      <c r="DH81" s="603">
        <v>981325</v>
      </c>
      <c r="DI81" s="603">
        <v>3354710.8</v>
      </c>
      <c r="DJ81" s="603">
        <v>2197605.0499999998</v>
      </c>
      <c r="DK81" s="603">
        <v>616013</v>
      </c>
      <c r="DL81" s="603">
        <v>1811264</v>
      </c>
      <c r="DM81" s="603">
        <v>834594.25</v>
      </c>
      <c r="DN81" s="603">
        <v>635230</v>
      </c>
      <c r="DO81" s="603">
        <v>804026.79</v>
      </c>
      <c r="DP81" s="603">
        <v>2973890</v>
      </c>
      <c r="DQ81" s="603">
        <v>1389891.5</v>
      </c>
      <c r="DR81" s="603">
        <v>2676339.4</v>
      </c>
      <c r="DS81" s="603">
        <v>551280</v>
      </c>
      <c r="DT81" s="603">
        <v>1796027</v>
      </c>
      <c r="DU81" s="603">
        <v>0</v>
      </c>
      <c r="DV81" s="603">
        <v>4971290</v>
      </c>
      <c r="DW81" s="603">
        <v>1777922</v>
      </c>
      <c r="DX81" s="603">
        <v>1421202.1</v>
      </c>
      <c r="DY81" s="603">
        <v>2004595.46</v>
      </c>
      <c r="DZ81" s="603">
        <v>2844517.14</v>
      </c>
      <c r="EA81" s="603">
        <v>2484984</v>
      </c>
      <c r="EB81" s="603">
        <v>235302</v>
      </c>
      <c r="EC81" s="603">
        <v>605697</v>
      </c>
      <c r="ED81" s="603">
        <v>728740</v>
      </c>
      <c r="EE81" s="603">
        <v>3344484.6</v>
      </c>
      <c r="EF81" s="603">
        <v>0</v>
      </c>
      <c r="EG81" s="603">
        <v>594980</v>
      </c>
      <c r="EH81" s="603">
        <v>715493</v>
      </c>
      <c r="EI81" s="603">
        <v>1073492.6000000001</v>
      </c>
      <c r="EJ81" s="603">
        <v>1489422.31</v>
      </c>
      <c r="EK81" s="603">
        <v>961149.99</v>
      </c>
      <c r="EL81" s="603">
        <v>1864090</v>
      </c>
      <c r="EM81" s="603">
        <v>1026860.56</v>
      </c>
      <c r="EN81" s="603">
        <v>940445.06</v>
      </c>
      <c r="EO81" s="603">
        <v>0</v>
      </c>
      <c r="EP81" s="603">
        <v>1226759.6000000001</v>
      </c>
      <c r="EQ81" s="603">
        <v>1605522.9</v>
      </c>
      <c r="ER81" s="603">
        <v>3160020.6</v>
      </c>
      <c r="ES81" s="603">
        <v>447955</v>
      </c>
      <c r="ET81" s="603">
        <v>474201.87</v>
      </c>
      <c r="EU81" s="603">
        <v>331134.84000000003</v>
      </c>
      <c r="EV81" s="603">
        <v>2727908.5</v>
      </c>
      <c r="EW81" s="603">
        <v>1469666.25</v>
      </c>
      <c r="EX81" s="603">
        <v>10192550.630000001</v>
      </c>
      <c r="EY81" s="603">
        <v>521660</v>
      </c>
      <c r="EZ81" s="603">
        <v>1974787.4</v>
      </c>
      <c r="FA81" s="603">
        <v>3245335.5</v>
      </c>
      <c r="FB81" s="603">
        <v>1402195</v>
      </c>
      <c r="FC81" s="603">
        <v>7948829</v>
      </c>
      <c r="FD81" s="603">
        <v>933478</v>
      </c>
      <c r="FE81" s="603">
        <v>1178786</v>
      </c>
      <c r="FF81" s="603">
        <v>1265291.7</v>
      </c>
      <c r="FG81" s="603">
        <v>1340974.6000000001</v>
      </c>
      <c r="FH81" s="603">
        <v>743257</v>
      </c>
      <c r="FI81" s="603">
        <v>713692</v>
      </c>
      <c r="FJ81" s="603">
        <v>0</v>
      </c>
      <c r="FK81" s="603">
        <v>912241.12</v>
      </c>
      <c r="FL81" s="603">
        <v>625548</v>
      </c>
      <c r="FM81" s="603">
        <v>467822.4</v>
      </c>
      <c r="FN81" s="603">
        <v>360736.95</v>
      </c>
      <c r="FO81" s="603">
        <v>1206649</v>
      </c>
      <c r="FP81" s="603">
        <v>681298</v>
      </c>
      <c r="FQ81" s="603">
        <v>205063</v>
      </c>
      <c r="FR81" s="603">
        <v>1047244.4</v>
      </c>
      <c r="FS81" s="603">
        <v>872021</v>
      </c>
      <c r="FT81" s="603">
        <v>934923</v>
      </c>
      <c r="FU81" s="603">
        <v>1596677.9</v>
      </c>
      <c r="FV81" s="603">
        <v>1463434.5</v>
      </c>
      <c r="FW81" s="603">
        <v>524545</v>
      </c>
      <c r="FX81" s="603">
        <v>2831195.13</v>
      </c>
      <c r="FY81" s="603">
        <v>553091</v>
      </c>
      <c r="FZ81" s="603">
        <v>979181</v>
      </c>
      <c r="GA81" s="603">
        <v>527449</v>
      </c>
      <c r="GB81" s="603">
        <v>810103.29</v>
      </c>
      <c r="GC81" s="603">
        <v>457979.5</v>
      </c>
      <c r="GD81" s="603">
        <v>2318084.04</v>
      </c>
      <c r="GE81" s="603">
        <v>893967.98</v>
      </c>
      <c r="GF81" s="603">
        <v>0</v>
      </c>
      <c r="GG81" s="603">
        <v>378735.25</v>
      </c>
      <c r="GH81" s="603">
        <v>401530</v>
      </c>
      <c r="GI81" s="603">
        <v>1997637</v>
      </c>
      <c r="GJ81" s="603">
        <v>1000060.25</v>
      </c>
      <c r="GK81" s="603">
        <v>316793</v>
      </c>
      <c r="GL81" s="603">
        <v>1060674.95</v>
      </c>
      <c r="GM81" s="603">
        <v>2228020.5</v>
      </c>
      <c r="GN81" s="603">
        <v>475606.95</v>
      </c>
      <c r="GO81" s="603">
        <v>447024.95</v>
      </c>
      <c r="GP81" s="603">
        <v>171365.5</v>
      </c>
      <c r="GQ81" s="603">
        <v>280581.09999999998</v>
      </c>
      <c r="GR81" s="603">
        <v>209888</v>
      </c>
      <c r="GS81" s="603">
        <v>559459</v>
      </c>
      <c r="GT81" s="603">
        <v>333290</v>
      </c>
      <c r="GU81" s="603">
        <v>0</v>
      </c>
      <c r="GV81" s="603">
        <v>258099</v>
      </c>
      <c r="GW81" s="603">
        <v>277835</v>
      </c>
      <c r="GX81" s="603">
        <v>211337</v>
      </c>
      <c r="GY81" s="603">
        <v>549412</v>
      </c>
      <c r="GZ81" s="603">
        <v>1513162.1</v>
      </c>
      <c r="HA81" s="603">
        <v>452906.78</v>
      </c>
      <c r="HB81" s="603">
        <v>1219241.5</v>
      </c>
      <c r="HC81" s="603">
        <v>1166879.8799999999</v>
      </c>
      <c r="HD81" s="603">
        <v>21474995.399999999</v>
      </c>
      <c r="HE81" s="603">
        <v>203031.95</v>
      </c>
      <c r="HF81" s="603">
        <v>1731382.01</v>
      </c>
      <c r="HG81" s="603">
        <v>3352219.23</v>
      </c>
      <c r="HH81" s="603">
        <v>1719556.6</v>
      </c>
      <c r="HI81" s="603">
        <v>4582124.6900000004</v>
      </c>
      <c r="HJ81" s="603">
        <v>513530</v>
      </c>
      <c r="HK81" s="603">
        <v>148939.72</v>
      </c>
      <c r="HL81" s="603">
        <v>1116732.18</v>
      </c>
      <c r="HM81" s="603">
        <v>4451775.7699999996</v>
      </c>
      <c r="HN81" s="603">
        <v>11060028.689999999</v>
      </c>
      <c r="HO81" s="603">
        <v>2469251.2200000002</v>
      </c>
      <c r="HP81" s="603">
        <v>1116204.8400000001</v>
      </c>
      <c r="HQ81" s="603">
        <v>961332.38</v>
      </c>
      <c r="HR81" s="603">
        <v>846475</v>
      </c>
      <c r="HS81" s="603">
        <v>334316.44</v>
      </c>
      <c r="HT81" s="603">
        <v>99000</v>
      </c>
      <c r="HU81" s="603">
        <v>7968630.96</v>
      </c>
      <c r="HV81" s="603">
        <v>3524810.62</v>
      </c>
      <c r="HW81" s="603">
        <v>1229022.73</v>
      </c>
      <c r="HX81" s="603">
        <v>779741</v>
      </c>
      <c r="HY81" s="603">
        <v>417900</v>
      </c>
      <c r="HZ81" s="603">
        <v>2727231.5</v>
      </c>
      <c r="IA81" s="603">
        <v>1640097.28</v>
      </c>
      <c r="IB81" s="603">
        <v>710422.34</v>
      </c>
      <c r="IC81" s="603">
        <v>1330932.01</v>
      </c>
      <c r="ID81" s="603">
        <v>565739.6</v>
      </c>
      <c r="IE81" s="603">
        <v>1132528.75</v>
      </c>
      <c r="IF81" s="603">
        <v>438257</v>
      </c>
      <c r="IG81" s="603">
        <v>1232610.67</v>
      </c>
      <c r="IH81" s="603">
        <v>812797.6</v>
      </c>
      <c r="II81" s="603">
        <v>356163.2</v>
      </c>
      <c r="IJ81" s="603">
        <v>2140</v>
      </c>
      <c r="IK81" s="603">
        <v>0</v>
      </c>
      <c r="IL81" s="603">
        <v>21189</v>
      </c>
      <c r="IM81" s="603">
        <v>5268199.5</v>
      </c>
      <c r="IN81" s="603">
        <v>9475230.0800000001</v>
      </c>
      <c r="IO81" s="603">
        <v>496476</v>
      </c>
      <c r="IP81" s="603">
        <v>972195.1</v>
      </c>
      <c r="IQ81" s="603">
        <v>949860.75</v>
      </c>
      <c r="IR81" s="603">
        <v>1364970.83</v>
      </c>
      <c r="IS81" s="603">
        <v>1268662.3899999999</v>
      </c>
      <c r="IT81" s="603">
        <v>1589625.53</v>
      </c>
      <c r="IU81" s="603">
        <v>7537776.2599999998</v>
      </c>
      <c r="IV81" s="603">
        <v>1736126.88</v>
      </c>
      <c r="IW81" s="603">
        <v>144586.03</v>
      </c>
      <c r="IX81" s="603">
        <v>1270936</v>
      </c>
      <c r="IY81" s="603">
        <v>2242225.64</v>
      </c>
      <c r="IZ81" s="603">
        <v>397851.92</v>
      </c>
      <c r="JA81" s="603">
        <v>737536.25</v>
      </c>
      <c r="JB81" s="603">
        <v>222606</v>
      </c>
      <c r="JC81" s="603">
        <v>235486</v>
      </c>
      <c r="JD81" s="603">
        <v>529267</v>
      </c>
      <c r="JE81" s="603">
        <v>1396925</v>
      </c>
      <c r="JF81" s="603">
        <v>1376142.44</v>
      </c>
      <c r="JG81" s="603">
        <v>112892</v>
      </c>
      <c r="JH81" s="603">
        <v>2099434.9900000002</v>
      </c>
      <c r="JI81" s="603">
        <v>731279.2</v>
      </c>
      <c r="JJ81" s="603">
        <v>1070425.95</v>
      </c>
      <c r="JK81" s="603">
        <v>366547.08</v>
      </c>
      <c r="JL81" s="603">
        <v>365171.53</v>
      </c>
      <c r="JM81" s="603">
        <v>1157805</v>
      </c>
      <c r="JN81" s="603">
        <v>274137</v>
      </c>
      <c r="JO81" s="603">
        <v>94178.73</v>
      </c>
      <c r="JP81" s="603">
        <v>1059155.2</v>
      </c>
      <c r="JQ81" s="603">
        <v>2095718.59</v>
      </c>
      <c r="JR81" s="603">
        <v>2189391.9300000002</v>
      </c>
      <c r="JS81" s="603">
        <v>496927.8</v>
      </c>
      <c r="JT81" s="603">
        <v>0</v>
      </c>
      <c r="JU81" s="603">
        <v>0</v>
      </c>
      <c r="JV81" s="603">
        <v>341618.00300000003</v>
      </c>
      <c r="JW81" s="603">
        <v>733517.5</v>
      </c>
      <c r="JX81" s="603">
        <v>1228330.71</v>
      </c>
      <c r="JY81" s="603">
        <v>386238</v>
      </c>
      <c r="JZ81" s="603">
        <v>4819438</v>
      </c>
      <c r="KA81" s="603">
        <v>1152784</v>
      </c>
      <c r="KB81" s="603">
        <v>321137.5</v>
      </c>
      <c r="KC81" s="603">
        <v>593937</v>
      </c>
      <c r="KD81" s="603">
        <v>632626</v>
      </c>
      <c r="KE81" s="603">
        <v>184213.6</v>
      </c>
      <c r="KF81" s="603">
        <v>959694.1</v>
      </c>
      <c r="KG81" s="603">
        <v>143746</v>
      </c>
      <c r="KH81" s="603">
        <v>1415566.9</v>
      </c>
      <c r="KI81" s="603">
        <v>1398852.6</v>
      </c>
      <c r="KJ81" s="603">
        <v>38990986.759999998</v>
      </c>
      <c r="KK81" s="603">
        <v>2053597.2</v>
      </c>
      <c r="KL81" s="603">
        <v>429154</v>
      </c>
      <c r="KM81" s="603">
        <v>1782816.44</v>
      </c>
      <c r="KN81" s="603">
        <v>172395</v>
      </c>
      <c r="KO81" s="603">
        <v>1851001.89</v>
      </c>
      <c r="KP81" s="603">
        <v>15439750.33</v>
      </c>
      <c r="KQ81" s="603">
        <v>331212.71999999997</v>
      </c>
      <c r="KR81" s="603">
        <v>10160</v>
      </c>
      <c r="KS81" s="603">
        <v>4154007.77</v>
      </c>
      <c r="KT81" s="603">
        <v>403953</v>
      </c>
      <c r="KU81" s="603">
        <v>1319041.25</v>
      </c>
      <c r="KV81" s="603">
        <v>2411229.5</v>
      </c>
      <c r="KW81" s="603">
        <v>727789.96</v>
      </c>
      <c r="KX81" s="603">
        <v>2445189.02</v>
      </c>
      <c r="KY81" s="603">
        <v>8586400.6500000004</v>
      </c>
      <c r="KZ81" s="603">
        <v>1572227.2</v>
      </c>
      <c r="LA81" s="603">
        <v>462843</v>
      </c>
      <c r="LB81" s="603">
        <v>1643043.9</v>
      </c>
      <c r="LC81" s="603">
        <v>852543</v>
      </c>
      <c r="LD81" s="603">
        <v>3063644.05</v>
      </c>
      <c r="LE81" s="603">
        <v>3134262</v>
      </c>
      <c r="LF81" s="603">
        <v>1741154</v>
      </c>
      <c r="LG81" s="603">
        <v>485593</v>
      </c>
      <c r="LH81" s="603">
        <v>451250.8</v>
      </c>
      <c r="LI81" s="603">
        <v>1161734</v>
      </c>
      <c r="LJ81" s="603">
        <v>0</v>
      </c>
      <c r="LK81" s="603">
        <v>0</v>
      </c>
      <c r="LL81" s="603">
        <v>680158</v>
      </c>
      <c r="LM81" s="603">
        <v>448635.38</v>
      </c>
      <c r="LN81" s="603">
        <v>1524742</v>
      </c>
      <c r="LO81" s="603">
        <v>173254.58</v>
      </c>
      <c r="LP81" s="603">
        <v>1374040.44</v>
      </c>
      <c r="LQ81" s="603">
        <v>582525.98</v>
      </c>
      <c r="LR81" s="603">
        <v>1474818</v>
      </c>
      <c r="LS81" s="603">
        <v>701005</v>
      </c>
      <c r="LT81" s="603">
        <v>2990965</v>
      </c>
      <c r="LU81" s="603">
        <v>441534.52</v>
      </c>
      <c r="LV81" s="603">
        <v>226131.49</v>
      </c>
      <c r="LW81" s="603">
        <v>1747065.48</v>
      </c>
      <c r="LX81" s="603">
        <v>10575784.1</v>
      </c>
      <c r="LY81" s="603">
        <v>0</v>
      </c>
      <c r="LZ81" s="603">
        <v>1269890.1499999999</v>
      </c>
      <c r="MA81" s="603">
        <v>900957.95</v>
      </c>
      <c r="MB81" s="603">
        <v>1350377.5</v>
      </c>
      <c r="MC81" s="603">
        <v>123307</v>
      </c>
      <c r="MD81" s="603">
        <v>2127200.4</v>
      </c>
      <c r="ME81" s="603">
        <v>878850.4</v>
      </c>
      <c r="MF81" s="603">
        <v>243400</v>
      </c>
      <c r="MG81" s="603">
        <v>2144455</v>
      </c>
      <c r="MH81" s="603">
        <v>980883.47</v>
      </c>
      <c r="MI81" s="603">
        <v>14463347.890000001</v>
      </c>
      <c r="MJ81" s="603">
        <v>947610</v>
      </c>
      <c r="MK81" s="603">
        <v>144562.5</v>
      </c>
      <c r="ML81" s="603">
        <v>476079</v>
      </c>
      <c r="MM81" s="603">
        <v>232655</v>
      </c>
      <c r="MN81" s="603">
        <v>5914176.5</v>
      </c>
      <c r="MO81" s="603">
        <v>1056424.69</v>
      </c>
      <c r="MP81" s="603">
        <v>465456.14</v>
      </c>
      <c r="MQ81" s="603">
        <v>2639274.9</v>
      </c>
      <c r="MR81" s="603">
        <v>415077.5</v>
      </c>
      <c r="MS81" s="603">
        <v>1218066.5</v>
      </c>
      <c r="MT81" s="603">
        <v>855261.78</v>
      </c>
      <c r="MU81" s="603">
        <v>6709473.5999999996</v>
      </c>
      <c r="MV81" s="603">
        <v>4262833</v>
      </c>
      <c r="MW81" s="603">
        <v>1495034.4</v>
      </c>
      <c r="MX81" s="603">
        <v>1097418.8799999999</v>
      </c>
      <c r="MY81" s="603">
        <v>3670218.64</v>
      </c>
      <c r="MZ81" s="603">
        <v>581199.18000000005</v>
      </c>
      <c r="NA81" s="603">
        <v>902128</v>
      </c>
      <c r="NB81" s="603">
        <v>468751</v>
      </c>
      <c r="NC81" s="603">
        <v>1269239.05</v>
      </c>
      <c r="ND81" s="603">
        <v>284994.8</v>
      </c>
      <c r="NE81" s="603">
        <v>323164</v>
      </c>
      <c r="NF81" s="603">
        <v>8234.7000000000007</v>
      </c>
      <c r="NG81" s="603">
        <v>697094.1</v>
      </c>
      <c r="NH81" s="603">
        <v>252643</v>
      </c>
      <c r="NI81" s="603">
        <v>2163072.0299999998</v>
      </c>
      <c r="NJ81" s="603">
        <v>722549.32</v>
      </c>
      <c r="NK81" s="603">
        <v>985920</v>
      </c>
      <c r="NL81" s="603">
        <v>5193674</v>
      </c>
      <c r="NM81" s="603">
        <v>5243370.0199999996</v>
      </c>
      <c r="NN81" s="603">
        <v>56022</v>
      </c>
      <c r="NO81" s="603">
        <v>284790.3</v>
      </c>
      <c r="NP81" s="603">
        <v>847193.84</v>
      </c>
      <c r="NQ81" s="603">
        <v>568820.91</v>
      </c>
      <c r="NR81" s="603">
        <v>5854538.7000000002</v>
      </c>
      <c r="NS81" s="603">
        <v>811084</v>
      </c>
      <c r="NT81" s="603">
        <v>135470</v>
      </c>
      <c r="NU81" s="603">
        <v>618002</v>
      </c>
      <c r="NV81" s="603">
        <v>170161</v>
      </c>
      <c r="NW81" s="603">
        <v>95669</v>
      </c>
      <c r="NX81" s="603">
        <v>116460</v>
      </c>
      <c r="NY81" s="603">
        <v>6711896.2000000002</v>
      </c>
      <c r="NZ81" s="603">
        <v>709790</v>
      </c>
      <c r="OA81" s="603">
        <v>1148719.93</v>
      </c>
      <c r="OB81" s="603">
        <v>751184</v>
      </c>
      <c r="OC81" s="603">
        <v>1129802</v>
      </c>
      <c r="OD81" s="603">
        <v>673069.68</v>
      </c>
      <c r="OE81" s="603">
        <v>352931.2</v>
      </c>
      <c r="OF81" s="603">
        <v>0</v>
      </c>
      <c r="OG81" s="603">
        <v>4383229.99</v>
      </c>
      <c r="OH81" s="603">
        <v>3683931.48</v>
      </c>
      <c r="OI81" s="603">
        <v>8796886.6600000001</v>
      </c>
      <c r="OJ81" s="603">
        <v>754750.8</v>
      </c>
      <c r="OK81" s="603">
        <v>2348729.62</v>
      </c>
      <c r="OL81" s="603">
        <v>2521550.1</v>
      </c>
      <c r="OM81" s="603">
        <v>287800</v>
      </c>
      <c r="ON81" s="603">
        <v>5766863.3099999996</v>
      </c>
      <c r="OO81" s="603">
        <v>0</v>
      </c>
      <c r="OP81" s="603">
        <v>6180210.5999999996</v>
      </c>
      <c r="OQ81" s="603">
        <v>1789766.82</v>
      </c>
      <c r="OR81" s="603">
        <v>5124847.16</v>
      </c>
      <c r="OS81" s="603">
        <v>1562686.94</v>
      </c>
      <c r="OT81" s="603">
        <v>695006.01</v>
      </c>
      <c r="OU81" s="603">
        <v>201900</v>
      </c>
      <c r="OV81" s="603">
        <v>210993.25</v>
      </c>
      <c r="OW81" s="603">
        <v>203220</v>
      </c>
      <c r="OX81" s="603">
        <v>639668.69999999995</v>
      </c>
      <c r="OY81" s="603">
        <v>1573012.94</v>
      </c>
      <c r="OZ81" s="603">
        <v>4958268.0999999996</v>
      </c>
      <c r="PA81" s="603">
        <v>629882.80000000005</v>
      </c>
      <c r="PB81" s="603">
        <v>472902.28</v>
      </c>
      <c r="PC81" s="603">
        <v>537799</v>
      </c>
      <c r="PD81" s="603">
        <v>13151745.710000001</v>
      </c>
      <c r="PE81" s="603">
        <v>1813104.65</v>
      </c>
      <c r="PF81" s="603">
        <v>5709692.7699999996</v>
      </c>
      <c r="PG81" s="603">
        <v>1023234</v>
      </c>
      <c r="PH81" s="603">
        <v>728813</v>
      </c>
      <c r="PI81" s="603">
        <v>5216747.0999999996</v>
      </c>
      <c r="PJ81" s="603">
        <v>2430608.25</v>
      </c>
      <c r="PK81" s="603">
        <v>1563265</v>
      </c>
      <c r="PL81" s="603">
        <v>5374058.1200000001</v>
      </c>
      <c r="PM81" s="603">
        <v>3392597.5</v>
      </c>
      <c r="PN81" s="603">
        <v>3199347</v>
      </c>
      <c r="PO81" s="603">
        <v>5805894.4900000002</v>
      </c>
      <c r="PP81" s="603">
        <v>2268426.1</v>
      </c>
      <c r="PQ81" s="603">
        <v>3362972.6</v>
      </c>
      <c r="PR81" s="603">
        <v>655795</v>
      </c>
      <c r="PS81" s="603">
        <v>767394.52</v>
      </c>
      <c r="PT81" s="603">
        <v>1143872.5</v>
      </c>
      <c r="PU81" s="603">
        <v>600423.25</v>
      </c>
      <c r="PV81" s="603">
        <v>544834</v>
      </c>
      <c r="PW81" s="603">
        <v>1477883.2</v>
      </c>
      <c r="PX81" s="603">
        <v>2903253.56</v>
      </c>
      <c r="PY81" s="603">
        <v>1660052</v>
      </c>
      <c r="PZ81" s="603">
        <v>11565686.82</v>
      </c>
      <c r="QA81" s="603">
        <v>1251810</v>
      </c>
      <c r="QB81" s="603">
        <v>4279434.7</v>
      </c>
      <c r="QC81" s="603">
        <v>1274028</v>
      </c>
      <c r="QD81" s="603">
        <v>6222377.04</v>
      </c>
      <c r="QE81" s="603">
        <v>1727650.67</v>
      </c>
      <c r="QF81" s="603">
        <v>896418.25</v>
      </c>
      <c r="QG81" s="603">
        <v>2333557.16</v>
      </c>
      <c r="QH81" s="603">
        <v>1791033.1</v>
      </c>
      <c r="QI81" s="603">
        <v>1424962.25</v>
      </c>
      <c r="QJ81" s="603">
        <v>5380854.8399999999</v>
      </c>
      <c r="QK81" s="603">
        <v>2436079.7999999998</v>
      </c>
      <c r="QL81" s="603">
        <v>4007526</v>
      </c>
      <c r="QM81" s="603">
        <v>1616241.48</v>
      </c>
      <c r="QN81" s="603">
        <v>2880189.7</v>
      </c>
      <c r="QO81" s="603">
        <v>3170894.1</v>
      </c>
      <c r="QP81" s="603">
        <v>3052570</v>
      </c>
      <c r="QQ81" s="603">
        <v>793115</v>
      </c>
      <c r="QR81" s="603">
        <v>391559.98</v>
      </c>
      <c r="QS81" s="603">
        <v>1864231.34</v>
      </c>
      <c r="QT81" s="603">
        <v>119843</v>
      </c>
      <c r="QU81" s="603">
        <v>597299.6</v>
      </c>
      <c r="QV81" s="603">
        <v>13125931.4</v>
      </c>
      <c r="QW81" s="603">
        <v>1102352.5</v>
      </c>
      <c r="QX81" s="603">
        <v>7267985.6699999999</v>
      </c>
      <c r="QY81" s="603">
        <v>2221335.81</v>
      </c>
      <c r="QZ81" s="603">
        <v>1631882</v>
      </c>
      <c r="RA81" s="603">
        <v>4993378.4400000004</v>
      </c>
      <c r="RB81" s="603">
        <v>1328528.04</v>
      </c>
      <c r="RC81" s="603">
        <v>1658559.01</v>
      </c>
      <c r="RD81" s="603">
        <v>946657</v>
      </c>
      <c r="RE81" s="603">
        <v>1893730</v>
      </c>
      <c r="RF81" s="603">
        <v>553181.88</v>
      </c>
      <c r="RG81" s="603">
        <v>40675</v>
      </c>
      <c r="RH81" s="603">
        <v>999208.6</v>
      </c>
      <c r="RI81" s="603">
        <v>15442199.859999999</v>
      </c>
      <c r="RJ81" s="603">
        <v>5211501</v>
      </c>
      <c r="RK81" s="603">
        <v>503840</v>
      </c>
      <c r="RL81" s="603">
        <v>932789</v>
      </c>
      <c r="RM81" s="603">
        <v>1232290</v>
      </c>
      <c r="RN81" s="603">
        <v>9121252.5299999993</v>
      </c>
      <c r="RO81" s="603">
        <v>10691141.6</v>
      </c>
      <c r="RP81" s="603">
        <v>973412</v>
      </c>
      <c r="RQ81" s="603">
        <v>980235.52</v>
      </c>
      <c r="RR81" s="603">
        <v>2063014</v>
      </c>
      <c r="RS81" s="603">
        <v>5198245</v>
      </c>
      <c r="RT81" s="603">
        <v>627768</v>
      </c>
      <c r="RU81" s="603">
        <v>2533896</v>
      </c>
      <c r="RV81" s="603">
        <v>1491205.2</v>
      </c>
      <c r="RW81" s="603">
        <v>348044</v>
      </c>
      <c r="RX81" s="603">
        <v>804874</v>
      </c>
      <c r="RY81" s="603">
        <v>369870</v>
      </c>
      <c r="RZ81" s="603">
        <v>424834.5</v>
      </c>
      <c r="SA81" s="603">
        <v>251688</v>
      </c>
      <c r="SB81" s="603">
        <v>850621</v>
      </c>
      <c r="SC81" s="603">
        <v>27955633.66</v>
      </c>
      <c r="SD81" s="603">
        <v>1471084.4</v>
      </c>
      <c r="SE81" s="603">
        <v>86810</v>
      </c>
      <c r="SF81" s="603">
        <v>528412</v>
      </c>
      <c r="SG81" s="603">
        <v>1111630</v>
      </c>
      <c r="SH81" s="603">
        <v>1813844</v>
      </c>
      <c r="SI81" s="603">
        <v>707717</v>
      </c>
      <c r="SJ81" s="603">
        <v>1234408.26</v>
      </c>
      <c r="SK81" s="603">
        <v>709282.5</v>
      </c>
      <c r="SL81" s="603">
        <v>640255</v>
      </c>
      <c r="SM81" s="603">
        <v>9952438</v>
      </c>
      <c r="SN81" s="603">
        <v>2211827.4</v>
      </c>
      <c r="SO81" s="603">
        <v>5983064.0499999998</v>
      </c>
      <c r="SP81" s="603">
        <v>865079.6</v>
      </c>
      <c r="SQ81" s="603">
        <v>2104534</v>
      </c>
      <c r="SR81" s="603">
        <v>4897540.75</v>
      </c>
      <c r="SS81" s="603">
        <v>368913</v>
      </c>
      <c r="ST81" s="603">
        <v>174465</v>
      </c>
      <c r="SU81" s="603">
        <v>432451</v>
      </c>
      <c r="SV81" s="603">
        <v>502470</v>
      </c>
      <c r="SW81" s="603">
        <v>8586701</v>
      </c>
      <c r="SX81" s="603">
        <v>419044</v>
      </c>
      <c r="SY81" s="603">
        <v>3599164</v>
      </c>
      <c r="SZ81" s="603">
        <v>1300453</v>
      </c>
      <c r="TA81" s="603">
        <v>251614</v>
      </c>
      <c r="TB81" s="603">
        <v>552326</v>
      </c>
      <c r="TC81" s="603">
        <v>1761807.07</v>
      </c>
      <c r="TD81" s="603">
        <v>7826088</v>
      </c>
      <c r="TE81" s="603">
        <v>595651</v>
      </c>
      <c r="TF81" s="603">
        <v>1520326</v>
      </c>
      <c r="TG81" s="603">
        <v>1618568</v>
      </c>
      <c r="TH81" s="603">
        <v>1981940.6</v>
      </c>
      <c r="TI81" s="603">
        <v>1176341</v>
      </c>
      <c r="TJ81" s="603">
        <v>1314259</v>
      </c>
      <c r="TK81" s="603">
        <v>34055083.719999999</v>
      </c>
      <c r="TL81" s="603">
        <v>190322</v>
      </c>
      <c r="TM81" s="603">
        <v>447788</v>
      </c>
      <c r="TN81" s="603">
        <v>1702203</v>
      </c>
      <c r="TO81" s="603">
        <v>1463799.05</v>
      </c>
      <c r="TP81" s="603">
        <v>952984</v>
      </c>
      <c r="TQ81" s="603">
        <v>405708</v>
      </c>
      <c r="TR81" s="603">
        <v>3967435.1</v>
      </c>
      <c r="TS81" s="603">
        <v>1573815.19</v>
      </c>
      <c r="TT81" s="603">
        <v>2542151</v>
      </c>
      <c r="TU81" s="603">
        <v>4953738</v>
      </c>
      <c r="TV81" s="603">
        <v>608880</v>
      </c>
      <c r="TW81" s="603">
        <v>789537</v>
      </c>
      <c r="TX81" s="603">
        <v>613677.76</v>
      </c>
      <c r="TY81" s="603">
        <v>1113510</v>
      </c>
      <c r="TZ81" s="603">
        <v>61380</v>
      </c>
      <c r="UA81" s="603">
        <v>2866837.95</v>
      </c>
      <c r="UB81" s="603">
        <v>237950</v>
      </c>
      <c r="UC81" s="603">
        <v>4042420</v>
      </c>
      <c r="UD81" s="603">
        <v>3669713.3</v>
      </c>
      <c r="UE81" s="603">
        <v>2867478.5</v>
      </c>
      <c r="UF81" s="603">
        <v>3023702</v>
      </c>
      <c r="UG81" s="603">
        <v>11533264.800000001</v>
      </c>
      <c r="UH81" s="603">
        <v>636535.46</v>
      </c>
      <c r="UI81" s="603">
        <v>2125885.4900000002</v>
      </c>
      <c r="UJ81" s="603">
        <v>921699</v>
      </c>
      <c r="UK81" s="603">
        <v>462238.7</v>
      </c>
      <c r="UL81" s="603">
        <v>8384314.5099999998</v>
      </c>
      <c r="UM81" s="603">
        <v>5565747.6799999997</v>
      </c>
      <c r="UN81" s="603">
        <v>1199130</v>
      </c>
      <c r="UO81" s="603">
        <v>8747629.5999999996</v>
      </c>
      <c r="UP81" s="603">
        <v>2051733</v>
      </c>
      <c r="UQ81" s="603">
        <v>2901772</v>
      </c>
      <c r="UR81" s="603">
        <v>732050</v>
      </c>
      <c r="US81" s="603">
        <v>5458897</v>
      </c>
      <c r="UT81" s="603">
        <v>4099416.5</v>
      </c>
      <c r="UU81" s="603">
        <v>14075096.220000001</v>
      </c>
      <c r="UV81" s="603">
        <v>14105</v>
      </c>
      <c r="UW81" s="603">
        <v>2908237.2</v>
      </c>
      <c r="UX81" s="603">
        <v>4283605</v>
      </c>
      <c r="UY81" s="603">
        <v>1453861</v>
      </c>
      <c r="UZ81" s="603">
        <v>1413951</v>
      </c>
      <c r="VA81" s="603">
        <v>916384</v>
      </c>
      <c r="VB81" s="603">
        <v>2638779</v>
      </c>
      <c r="VC81" s="603">
        <v>5750379.5</v>
      </c>
      <c r="VD81" s="603">
        <v>1086397.5</v>
      </c>
      <c r="VE81" s="603">
        <v>2036088</v>
      </c>
      <c r="VF81" s="603">
        <v>875031</v>
      </c>
      <c r="VG81" s="603">
        <v>1413289.22</v>
      </c>
      <c r="VH81" s="603">
        <v>1022108</v>
      </c>
      <c r="VI81" s="603">
        <v>3233516</v>
      </c>
      <c r="VJ81" s="603">
        <v>5424396.3799999999</v>
      </c>
      <c r="VK81" s="603">
        <v>946290</v>
      </c>
      <c r="VL81" s="603">
        <v>958262.73</v>
      </c>
      <c r="VM81" s="603">
        <v>425392</v>
      </c>
      <c r="VN81" s="603">
        <v>8254427.5</v>
      </c>
      <c r="VO81" s="603">
        <v>2524184</v>
      </c>
      <c r="VP81" s="603">
        <v>417580</v>
      </c>
      <c r="VQ81" s="603">
        <v>765708</v>
      </c>
      <c r="VR81" s="603">
        <v>4303293.42</v>
      </c>
      <c r="VS81" s="603">
        <v>1520172.2</v>
      </c>
      <c r="VT81" s="603">
        <v>1069196.77</v>
      </c>
      <c r="VU81" s="603">
        <v>1147892</v>
      </c>
      <c r="VV81" s="603">
        <v>3324079</v>
      </c>
      <c r="VW81" s="603">
        <v>4680071.3</v>
      </c>
      <c r="VX81" s="603">
        <v>1377195</v>
      </c>
      <c r="VY81" s="603">
        <v>303839.05</v>
      </c>
      <c r="VZ81" s="603">
        <v>1798563.12</v>
      </c>
      <c r="WA81" s="603">
        <v>452447</v>
      </c>
      <c r="WB81" s="603">
        <v>685043.9</v>
      </c>
      <c r="WC81" s="603">
        <v>167075441.30000001</v>
      </c>
      <c r="WD81" s="603">
        <v>2712864.99</v>
      </c>
      <c r="WE81" s="603">
        <v>1317697.3600000001</v>
      </c>
      <c r="WF81" s="603">
        <v>767946.31</v>
      </c>
      <c r="WG81" s="603">
        <v>408268</v>
      </c>
      <c r="WH81" s="603">
        <v>1930692.24</v>
      </c>
      <c r="WI81" s="603">
        <v>7383137.5</v>
      </c>
      <c r="WJ81" s="603">
        <v>2244768.25</v>
      </c>
      <c r="WK81" s="603">
        <v>989334</v>
      </c>
      <c r="WL81" s="603">
        <v>2441852.5</v>
      </c>
      <c r="WM81" s="603">
        <v>931120</v>
      </c>
      <c r="WN81" s="603">
        <v>2293642.5</v>
      </c>
      <c r="WO81" s="603">
        <v>632367</v>
      </c>
      <c r="WP81" s="603">
        <v>4027477.75</v>
      </c>
      <c r="WQ81" s="603">
        <v>3437586.72</v>
      </c>
      <c r="WR81" s="603">
        <v>625520</v>
      </c>
      <c r="WS81" s="603">
        <v>567425</v>
      </c>
      <c r="WT81" s="603">
        <v>1534633.24</v>
      </c>
      <c r="WU81" s="603">
        <v>843743</v>
      </c>
      <c r="WV81" s="603">
        <v>1982376.7</v>
      </c>
      <c r="WW81" s="603">
        <v>647136</v>
      </c>
      <c r="WX81" s="603">
        <v>2802724.21</v>
      </c>
      <c r="WY81" s="603">
        <v>1104948.5</v>
      </c>
      <c r="WZ81" s="603">
        <v>1686759.63</v>
      </c>
      <c r="XA81" s="603">
        <v>1496986.59</v>
      </c>
      <c r="XB81" s="603">
        <v>982343.86</v>
      </c>
      <c r="XC81" s="603">
        <v>529608.31999999995</v>
      </c>
      <c r="XD81" s="603">
        <v>728053.5</v>
      </c>
      <c r="XE81" s="603">
        <v>13238145.300000001</v>
      </c>
      <c r="XF81" s="603">
        <v>3290260.05</v>
      </c>
      <c r="XG81" s="603">
        <v>96265</v>
      </c>
      <c r="XH81" s="603">
        <v>343578</v>
      </c>
      <c r="XI81" s="603">
        <v>470214.35</v>
      </c>
      <c r="XJ81" s="603">
        <v>26871042</v>
      </c>
      <c r="XK81" s="603">
        <v>1042490</v>
      </c>
      <c r="XL81" s="603">
        <v>3209045.5</v>
      </c>
      <c r="XM81" s="603">
        <v>11050414.1</v>
      </c>
      <c r="XN81" s="603">
        <v>1801019.5</v>
      </c>
      <c r="XO81" s="603">
        <v>2434392</v>
      </c>
      <c r="XP81" s="603">
        <v>2755190</v>
      </c>
      <c r="XQ81" s="603">
        <v>1675850</v>
      </c>
      <c r="XR81" s="603">
        <v>734198</v>
      </c>
      <c r="XS81" s="603">
        <v>3669457.5</v>
      </c>
      <c r="XT81" s="603">
        <v>1479215.5</v>
      </c>
      <c r="XU81" s="603">
        <v>739652</v>
      </c>
      <c r="XV81" s="603">
        <v>1156842.6000000001</v>
      </c>
      <c r="XW81" s="603">
        <v>1380151</v>
      </c>
      <c r="XX81" s="603">
        <v>193934.5</v>
      </c>
      <c r="XY81" s="603">
        <v>621582</v>
      </c>
      <c r="XZ81" s="603">
        <v>462431.5</v>
      </c>
      <c r="YA81" s="603">
        <v>1698832</v>
      </c>
      <c r="YB81" s="603">
        <v>409160</v>
      </c>
      <c r="YC81" s="603">
        <v>418397</v>
      </c>
      <c r="YD81" s="603">
        <v>160885</v>
      </c>
      <c r="YE81" s="603">
        <v>1408728.46</v>
      </c>
      <c r="YF81" s="603">
        <v>997683</v>
      </c>
      <c r="YG81" s="603">
        <v>495250</v>
      </c>
      <c r="YH81" s="603">
        <v>470448</v>
      </c>
      <c r="YI81" s="603">
        <v>3933127.42</v>
      </c>
      <c r="YJ81" s="603">
        <v>684726</v>
      </c>
      <c r="YK81" s="603">
        <v>12191931.91</v>
      </c>
      <c r="YL81" s="603">
        <v>1944233</v>
      </c>
      <c r="YM81" s="603">
        <v>2873985</v>
      </c>
      <c r="YN81" s="603">
        <v>599216</v>
      </c>
      <c r="YO81" s="603">
        <v>229630.01</v>
      </c>
      <c r="YP81" s="603">
        <v>2258892.2799999998</v>
      </c>
      <c r="YQ81" s="603">
        <v>1184055.8999999999</v>
      </c>
      <c r="YR81" s="603">
        <v>458660</v>
      </c>
      <c r="YS81" s="603">
        <v>1314370</v>
      </c>
      <c r="YT81" s="603">
        <v>692858</v>
      </c>
      <c r="YU81" s="603">
        <v>767591.9</v>
      </c>
      <c r="YV81" s="603">
        <v>1808710</v>
      </c>
      <c r="YW81" s="603">
        <v>423164.7</v>
      </c>
      <c r="YX81" s="603">
        <v>9358833.4800000004</v>
      </c>
      <c r="YY81" s="603">
        <v>731117</v>
      </c>
      <c r="YZ81" s="603">
        <v>310080</v>
      </c>
      <c r="ZA81" s="603">
        <v>848499</v>
      </c>
      <c r="ZB81" s="603">
        <v>955259</v>
      </c>
      <c r="ZC81" s="603">
        <v>463510</v>
      </c>
      <c r="ZD81" s="603">
        <v>1385154.69</v>
      </c>
      <c r="ZE81" s="603">
        <v>2027936.4</v>
      </c>
      <c r="ZF81" s="603">
        <v>533933</v>
      </c>
      <c r="ZG81" s="603">
        <v>1094530</v>
      </c>
      <c r="ZH81" s="603">
        <v>545595</v>
      </c>
      <c r="ZI81" s="603">
        <v>322482</v>
      </c>
      <c r="ZJ81" s="603">
        <v>387230</v>
      </c>
      <c r="ZK81" s="603">
        <v>169920</v>
      </c>
      <c r="ZL81" s="603">
        <v>552587</v>
      </c>
      <c r="ZM81" s="603">
        <v>8114910</v>
      </c>
      <c r="ZN81" s="603">
        <v>11478561.699999999</v>
      </c>
      <c r="ZO81" s="603">
        <v>141347</v>
      </c>
      <c r="ZP81" s="603">
        <v>3426106.47</v>
      </c>
      <c r="ZQ81" s="603">
        <v>10670222</v>
      </c>
      <c r="ZR81" s="603">
        <v>2201543.5</v>
      </c>
      <c r="ZS81" s="603">
        <v>286995</v>
      </c>
      <c r="ZT81" s="603">
        <v>879816.5</v>
      </c>
      <c r="ZU81" s="603">
        <v>4002221.72</v>
      </c>
      <c r="ZV81" s="603">
        <v>497395.5</v>
      </c>
      <c r="ZW81" s="603">
        <v>3820777.53</v>
      </c>
      <c r="ZX81" s="603">
        <v>189499.5</v>
      </c>
      <c r="ZY81" s="603">
        <v>204595</v>
      </c>
      <c r="ZZ81" s="603">
        <v>222398</v>
      </c>
      <c r="AAA81" s="603">
        <v>84218.92</v>
      </c>
      <c r="AAB81" s="603">
        <v>236240</v>
      </c>
      <c r="AAC81" s="603">
        <v>369935</v>
      </c>
      <c r="AAD81" s="603">
        <v>510810</v>
      </c>
      <c r="AAE81" s="603">
        <v>228527.5</v>
      </c>
      <c r="AAF81" s="603">
        <v>764226</v>
      </c>
      <c r="AAG81" s="603">
        <v>550690.4</v>
      </c>
      <c r="AAH81" s="603">
        <v>217312.5</v>
      </c>
      <c r="AAI81" s="603">
        <v>115770</v>
      </c>
      <c r="AAJ81" s="603">
        <v>2313093.2000000002</v>
      </c>
      <c r="AAK81" s="603">
        <v>759879</v>
      </c>
      <c r="AAL81" s="603">
        <v>1188585</v>
      </c>
      <c r="AAM81" s="603">
        <v>689808</v>
      </c>
      <c r="AAN81" s="603">
        <v>514268</v>
      </c>
      <c r="AAO81" s="603">
        <v>2169763</v>
      </c>
      <c r="AAP81" s="603">
        <v>377380</v>
      </c>
      <c r="AAQ81" s="603">
        <v>47639633.969999999</v>
      </c>
      <c r="AAR81" s="603">
        <v>3651038.2</v>
      </c>
      <c r="AAS81" s="603">
        <v>570044.9</v>
      </c>
      <c r="AAT81" s="603">
        <v>1486940.52</v>
      </c>
      <c r="AAU81" s="603">
        <v>2923181</v>
      </c>
      <c r="AAV81" s="603">
        <v>1887220</v>
      </c>
      <c r="AAW81" s="603">
        <v>3559027.79</v>
      </c>
      <c r="AAX81" s="603">
        <v>1394695</v>
      </c>
      <c r="AAY81" s="603">
        <v>1868953.2</v>
      </c>
      <c r="AAZ81" s="603">
        <v>2855056.2</v>
      </c>
      <c r="ABA81" s="603">
        <v>2364173.5</v>
      </c>
      <c r="ABB81" s="603">
        <v>7235485.5</v>
      </c>
      <c r="ABC81" s="603">
        <v>3914501</v>
      </c>
      <c r="ABD81" s="603">
        <v>506601</v>
      </c>
      <c r="ABE81" s="603">
        <v>1308067.8</v>
      </c>
      <c r="ABF81" s="603">
        <v>1475983.2</v>
      </c>
      <c r="ABG81" s="603">
        <v>497150</v>
      </c>
      <c r="ABH81" s="603">
        <v>431664</v>
      </c>
      <c r="ABI81" s="603">
        <v>631337.52</v>
      </c>
      <c r="ABJ81" s="603">
        <v>7704568</v>
      </c>
      <c r="ABK81" s="603">
        <v>1014272</v>
      </c>
      <c r="ABL81" s="603">
        <v>3373082</v>
      </c>
      <c r="ABM81" s="603">
        <v>403714</v>
      </c>
      <c r="ABN81" s="603">
        <v>1881379.15</v>
      </c>
      <c r="ABO81" s="603">
        <v>310025</v>
      </c>
      <c r="ABP81" s="603">
        <v>333253.59999999998</v>
      </c>
      <c r="ABQ81" s="603">
        <v>3287669.3</v>
      </c>
      <c r="ABR81" s="603">
        <v>2411702.5</v>
      </c>
      <c r="ABS81" s="603">
        <v>2395164.15</v>
      </c>
      <c r="ABT81" s="603">
        <v>1849057.35</v>
      </c>
      <c r="ABU81" s="603">
        <v>2665950</v>
      </c>
      <c r="ABV81" s="603">
        <v>729441.75</v>
      </c>
      <c r="ABW81" s="603">
        <v>574942.18000000005</v>
      </c>
      <c r="ABX81" s="603">
        <v>1061349</v>
      </c>
      <c r="ABY81" s="603">
        <v>211650</v>
      </c>
      <c r="ABZ81" s="603">
        <v>1286072</v>
      </c>
      <c r="ACA81" s="603">
        <v>4822964.96</v>
      </c>
      <c r="ACB81" s="603">
        <v>4550696.21</v>
      </c>
      <c r="ACC81" s="603">
        <v>611917.1</v>
      </c>
      <c r="ACD81" s="603">
        <v>1962724</v>
      </c>
      <c r="ACE81" s="603">
        <v>13907732.449999999</v>
      </c>
      <c r="ACF81" s="603">
        <v>676468.5</v>
      </c>
      <c r="ACG81" s="603">
        <v>1387135.3</v>
      </c>
      <c r="ACH81" s="603">
        <v>1527939.5</v>
      </c>
      <c r="ACI81" s="603">
        <v>2145984.0499999998</v>
      </c>
      <c r="ACJ81" s="603">
        <v>182880.85</v>
      </c>
      <c r="ACK81" s="603">
        <v>0</v>
      </c>
      <c r="ACL81" s="603">
        <v>655177.73</v>
      </c>
      <c r="ACM81" s="603">
        <v>4188146.33</v>
      </c>
      <c r="ACN81" s="603">
        <v>2539290</v>
      </c>
      <c r="ACO81" s="603">
        <v>796555</v>
      </c>
      <c r="ACP81" s="603">
        <v>2833452.5</v>
      </c>
      <c r="ACQ81" s="603">
        <v>2588294.11</v>
      </c>
      <c r="ACR81" s="603">
        <v>5032588.0999999996</v>
      </c>
      <c r="ACS81" s="603">
        <v>778009.5</v>
      </c>
      <c r="ACT81" s="603">
        <v>5010132</v>
      </c>
      <c r="ACU81" s="603">
        <v>4915919.4800000004</v>
      </c>
      <c r="ACV81" s="603">
        <v>3792393.85</v>
      </c>
      <c r="ACW81" s="603">
        <v>1200056.31</v>
      </c>
      <c r="ACX81" s="603">
        <v>7585875.5999999996</v>
      </c>
      <c r="ACY81" s="603">
        <v>2361162</v>
      </c>
      <c r="ACZ81" s="603">
        <v>797213</v>
      </c>
      <c r="ADA81" s="603">
        <v>2625792.34</v>
      </c>
      <c r="ADB81" s="603">
        <v>3605235.1</v>
      </c>
      <c r="ADC81" s="603">
        <v>1107679</v>
      </c>
      <c r="ADD81" s="603">
        <v>967538.13</v>
      </c>
      <c r="ADE81" s="603">
        <v>4224365.5599999996</v>
      </c>
      <c r="ADF81" s="603">
        <v>4289098.68</v>
      </c>
      <c r="ADG81" s="603">
        <v>1573336.6</v>
      </c>
      <c r="ADH81" s="603">
        <v>3845691.54</v>
      </c>
      <c r="ADI81" s="603">
        <v>2242251</v>
      </c>
      <c r="ADJ81" s="603">
        <v>8857.32</v>
      </c>
      <c r="ADK81" s="603">
        <v>1165450.3500000001</v>
      </c>
      <c r="ADL81" s="603">
        <v>641648.80000000005</v>
      </c>
      <c r="ADM81" s="603">
        <v>147541</v>
      </c>
      <c r="ADN81" s="603">
        <v>431191</v>
      </c>
      <c r="ADO81" s="603">
        <v>2135680.08</v>
      </c>
      <c r="ADP81" s="603">
        <v>1694929.67</v>
      </c>
      <c r="ADQ81" s="603">
        <v>21821559.149999999</v>
      </c>
      <c r="ADR81" s="603">
        <v>766566</v>
      </c>
      <c r="ADS81" s="603">
        <v>2227402.6</v>
      </c>
      <c r="ADT81" s="603">
        <v>2724079.79</v>
      </c>
      <c r="ADU81" s="603">
        <v>47827108.090000004</v>
      </c>
      <c r="ADV81" s="603">
        <v>380566</v>
      </c>
      <c r="ADW81" s="603">
        <v>1409456</v>
      </c>
      <c r="ADX81" s="603">
        <v>124393.93</v>
      </c>
      <c r="ADY81" s="603">
        <v>1550617</v>
      </c>
      <c r="ADZ81" s="603">
        <v>915098.72</v>
      </c>
      <c r="AEA81" s="603">
        <v>30754239.219999999</v>
      </c>
      <c r="AEB81" s="603">
        <v>3890892.51</v>
      </c>
      <c r="AEC81" s="603">
        <v>5790525.1500000004</v>
      </c>
      <c r="AED81" s="603">
        <v>1548004.28</v>
      </c>
      <c r="AEE81" s="603">
        <v>1470894.25</v>
      </c>
      <c r="AEF81" s="603">
        <v>6321193.5999999996</v>
      </c>
      <c r="AEG81" s="603">
        <v>4472094.5199999996</v>
      </c>
      <c r="AEH81" s="603">
        <v>2969551.5</v>
      </c>
      <c r="AEI81" s="603">
        <v>1519464.99</v>
      </c>
      <c r="AEJ81" s="603">
        <v>948176.48</v>
      </c>
      <c r="AEK81" s="603">
        <v>2442335</v>
      </c>
      <c r="AEL81" s="603">
        <v>2661471.61</v>
      </c>
      <c r="AEM81" s="603">
        <v>693634</v>
      </c>
      <c r="AEN81" s="603">
        <v>1969909.31</v>
      </c>
      <c r="AEO81" s="603">
        <v>1262865</v>
      </c>
      <c r="AEP81" s="603">
        <v>662476</v>
      </c>
      <c r="AEQ81" s="603">
        <v>916218.76</v>
      </c>
      <c r="AER81" s="603">
        <v>8738244.5</v>
      </c>
      <c r="AES81" s="603">
        <v>106001.25</v>
      </c>
      <c r="AET81" s="603">
        <v>4086279</v>
      </c>
      <c r="AEU81" s="603">
        <v>0</v>
      </c>
      <c r="AEV81" s="603">
        <v>1171942.1000000001</v>
      </c>
      <c r="AEW81" s="603">
        <v>1590700.34</v>
      </c>
      <c r="AEX81" s="603">
        <v>1434179</v>
      </c>
      <c r="AEY81" s="603">
        <v>1236819</v>
      </c>
      <c r="AEZ81" s="603">
        <v>4754624.29</v>
      </c>
      <c r="AFA81" s="603">
        <v>1162180.3999999999</v>
      </c>
      <c r="AFB81" s="603">
        <v>402129</v>
      </c>
      <c r="AFC81" s="603">
        <v>2167528.2799999998</v>
      </c>
      <c r="AFD81" s="603">
        <v>1688792</v>
      </c>
      <c r="AFE81" s="603">
        <v>19902.5</v>
      </c>
      <c r="AFF81" s="603">
        <v>1439827.2</v>
      </c>
      <c r="AFG81" s="603">
        <v>3200435.8</v>
      </c>
      <c r="AFH81" s="603">
        <v>3786110.15</v>
      </c>
      <c r="AFI81" s="603">
        <v>3926948.78</v>
      </c>
      <c r="AFJ81" s="603">
        <v>1726739</v>
      </c>
      <c r="AFK81" s="603">
        <v>4081179</v>
      </c>
      <c r="AFL81" s="603">
        <v>2770282</v>
      </c>
      <c r="AFM81" s="603">
        <v>1417949.5</v>
      </c>
      <c r="AFN81" s="603">
        <v>5704604</v>
      </c>
      <c r="AFO81" s="603">
        <v>784318</v>
      </c>
      <c r="AFP81" s="603">
        <v>994664.01</v>
      </c>
      <c r="AFQ81" s="603">
        <v>1973647</v>
      </c>
      <c r="AFR81" s="603">
        <v>31161350.98</v>
      </c>
      <c r="AFS81" s="603">
        <v>2619651</v>
      </c>
      <c r="AFT81" s="603">
        <v>2055050.9</v>
      </c>
      <c r="AFU81" s="603">
        <v>522643.3</v>
      </c>
      <c r="AFV81" s="603">
        <v>1994144.32</v>
      </c>
      <c r="AFW81" s="603">
        <v>864578.47</v>
      </c>
      <c r="AFX81" s="603">
        <v>679602</v>
      </c>
      <c r="AFY81" s="603">
        <v>2737615</v>
      </c>
      <c r="AFZ81" s="603">
        <v>1518260</v>
      </c>
      <c r="AGA81" s="603">
        <v>1710396</v>
      </c>
      <c r="AGB81" s="603">
        <v>3715752.35</v>
      </c>
      <c r="AGC81" s="603">
        <v>866616.93</v>
      </c>
      <c r="AGD81" s="603">
        <v>1492157.09</v>
      </c>
      <c r="AGE81" s="603">
        <v>197987.5</v>
      </c>
      <c r="AGF81" s="603">
        <v>1882696.25</v>
      </c>
      <c r="AGG81" s="603">
        <v>176257.5</v>
      </c>
      <c r="AGH81" s="603">
        <v>1683733.65</v>
      </c>
      <c r="AGI81" s="603">
        <v>365486.44</v>
      </c>
      <c r="AGJ81" s="603">
        <v>189853</v>
      </c>
      <c r="AGK81" s="603">
        <v>756808.5</v>
      </c>
      <c r="AGL81" s="603">
        <v>645423.5</v>
      </c>
      <c r="AGM81" s="603">
        <v>580776.39</v>
      </c>
      <c r="AGN81" s="603">
        <v>430736.8</v>
      </c>
      <c r="AGO81" s="603">
        <v>98783</v>
      </c>
      <c r="AGP81" s="603">
        <v>35584.9</v>
      </c>
      <c r="AGQ81" s="603">
        <v>0</v>
      </c>
      <c r="AGR81" s="603">
        <v>932616.2</v>
      </c>
      <c r="AGS81" s="603">
        <v>671134.8</v>
      </c>
      <c r="AGT81" s="603">
        <v>2162922</v>
      </c>
      <c r="AGU81" s="603">
        <v>393698</v>
      </c>
      <c r="AGV81" s="603">
        <v>438107</v>
      </c>
      <c r="AGW81" s="603">
        <v>0</v>
      </c>
      <c r="AGX81" s="603">
        <v>0</v>
      </c>
      <c r="AGY81" s="603">
        <v>1485450.5</v>
      </c>
      <c r="AGZ81" s="603">
        <v>2240941.9500000002</v>
      </c>
      <c r="AHA81" s="603">
        <v>3060790</v>
      </c>
      <c r="AHB81" s="603">
        <v>512985.4</v>
      </c>
      <c r="AHC81" s="603">
        <v>1450324</v>
      </c>
      <c r="AHD81" s="603">
        <v>581536</v>
      </c>
      <c r="AHE81" s="603">
        <v>591074</v>
      </c>
      <c r="AHF81" s="603">
        <v>614727.05000000005</v>
      </c>
      <c r="AHG81" s="603">
        <v>1919971.5</v>
      </c>
      <c r="AHH81" s="603">
        <v>496436.4</v>
      </c>
      <c r="AHI81" s="603">
        <v>171390</v>
      </c>
      <c r="AHJ81" s="603">
        <v>542676</v>
      </c>
      <c r="AHK81" s="603">
        <v>163678.5</v>
      </c>
      <c r="AHL81" s="603">
        <v>437191.5</v>
      </c>
      <c r="AHM81" s="603">
        <v>220418.31</v>
      </c>
      <c r="AHN81" s="603">
        <v>32095.200000000001</v>
      </c>
      <c r="AHO81" s="603">
        <v>1024009</v>
      </c>
      <c r="AHP81" s="603">
        <v>139959</v>
      </c>
      <c r="AHQ81" s="603">
        <v>1704609.5</v>
      </c>
      <c r="AHR81" s="603">
        <v>3862176.75</v>
      </c>
      <c r="AHS81" s="603">
        <v>205294</v>
      </c>
      <c r="AHT81" s="603">
        <v>3058951</v>
      </c>
      <c r="AHU81" s="603">
        <v>0</v>
      </c>
      <c r="AHV81" s="603">
        <v>0</v>
      </c>
      <c r="AHW81" s="603">
        <f t="shared" si="97"/>
        <v>2163969739.7629995</v>
      </c>
      <c r="AHY81" s="648" t="s">
        <v>6248</v>
      </c>
      <c r="AHZ81" s="648" t="s">
        <v>6065</v>
      </c>
      <c r="AIA81" s="648" t="s">
        <v>6066</v>
      </c>
    </row>
    <row r="82" spans="1:911" ht="24.6" x14ac:dyDescent="0.7">
      <c r="A82" s="260" t="str">
        <f t="shared" si="96"/>
        <v>ภาระ</v>
      </c>
      <c r="B82" s="260" t="s">
        <v>6071</v>
      </c>
      <c r="C82" s="260" t="s">
        <v>6072</v>
      </c>
      <c r="D82" s="603">
        <v>83180</v>
      </c>
      <c r="E82" s="603">
        <v>646646</v>
      </c>
      <c r="F82" s="603">
        <v>1870754.95</v>
      </c>
      <c r="G82" s="603">
        <v>303717.8</v>
      </c>
      <c r="H82" s="603">
        <v>1229047.3400000001</v>
      </c>
      <c r="I82" s="603">
        <v>266898.2</v>
      </c>
      <c r="J82" s="603">
        <v>1474391.55</v>
      </c>
      <c r="K82" s="603">
        <v>394574</v>
      </c>
      <c r="L82" s="603">
        <v>676219.6</v>
      </c>
      <c r="M82" s="603">
        <v>405958.40000000002</v>
      </c>
      <c r="N82" s="603">
        <v>1283732.8</v>
      </c>
      <c r="O82" s="603">
        <v>198347</v>
      </c>
      <c r="P82" s="603">
        <v>318211</v>
      </c>
      <c r="Q82" s="603">
        <v>898566.35</v>
      </c>
      <c r="R82" s="603">
        <v>671533.16</v>
      </c>
      <c r="S82" s="603">
        <v>1697948.8</v>
      </c>
      <c r="T82" s="603">
        <v>399265.8</v>
      </c>
      <c r="U82" s="603">
        <v>149193.07999999999</v>
      </c>
      <c r="V82" s="603">
        <v>0</v>
      </c>
      <c r="W82" s="603">
        <v>24724.5</v>
      </c>
      <c r="X82" s="603">
        <v>371983.64</v>
      </c>
      <c r="Y82" s="603">
        <v>470756.74</v>
      </c>
      <c r="Z82" s="603">
        <v>318739.90000000002</v>
      </c>
      <c r="AA82" s="603">
        <v>1681034.5</v>
      </c>
      <c r="AB82" s="603">
        <v>333635.99</v>
      </c>
      <c r="AC82" s="603">
        <v>1462316.92</v>
      </c>
      <c r="AD82" s="603">
        <v>1280561.52</v>
      </c>
      <c r="AE82" s="603">
        <v>912345.19</v>
      </c>
      <c r="AF82" s="603">
        <v>140284</v>
      </c>
      <c r="AG82" s="603">
        <v>2282729.75</v>
      </c>
      <c r="AH82" s="603">
        <v>252005</v>
      </c>
      <c r="AI82" s="603">
        <v>2055737.13</v>
      </c>
      <c r="AJ82" s="603">
        <v>680275.02</v>
      </c>
      <c r="AK82" s="603">
        <v>243015.25</v>
      </c>
      <c r="AL82" s="603">
        <v>276530.67</v>
      </c>
      <c r="AM82" s="603">
        <v>778482.13</v>
      </c>
      <c r="AN82" s="603">
        <v>175837.97</v>
      </c>
      <c r="AO82" s="603">
        <v>200962</v>
      </c>
      <c r="AP82" s="603">
        <v>246811.51999999999</v>
      </c>
      <c r="AQ82" s="603">
        <v>221250.33</v>
      </c>
      <c r="AR82" s="603">
        <v>405523.06</v>
      </c>
      <c r="AS82" s="603">
        <v>311234.90000000002</v>
      </c>
      <c r="AT82" s="603">
        <v>154007</v>
      </c>
      <c r="AU82" s="603">
        <v>0</v>
      </c>
      <c r="AV82" s="603">
        <v>123534.2</v>
      </c>
      <c r="AW82" s="603">
        <v>113741.3</v>
      </c>
      <c r="AX82" s="603">
        <v>267531.76</v>
      </c>
      <c r="AY82" s="603">
        <v>117971</v>
      </c>
      <c r="AZ82" s="603">
        <v>297387</v>
      </c>
      <c r="BA82" s="603">
        <v>121426</v>
      </c>
      <c r="BB82" s="603">
        <v>351133</v>
      </c>
      <c r="BC82" s="603">
        <v>13770</v>
      </c>
      <c r="BD82" s="603">
        <v>693925.52999999991</v>
      </c>
      <c r="BE82" s="603">
        <v>226077.50000000003</v>
      </c>
      <c r="BF82" s="603">
        <v>223251</v>
      </c>
      <c r="BG82" s="603">
        <v>1090729.92</v>
      </c>
      <c r="BH82" s="603">
        <v>70962.5</v>
      </c>
      <c r="BI82" s="603">
        <v>496625.00999999995</v>
      </c>
      <c r="BJ82" s="603">
        <v>301323.14</v>
      </c>
      <c r="BK82" s="603">
        <v>1299391.81</v>
      </c>
      <c r="BL82" s="603">
        <v>363921</v>
      </c>
      <c r="BM82" s="603">
        <v>89287.5</v>
      </c>
      <c r="BN82" s="603">
        <v>588853.26</v>
      </c>
      <c r="BO82" s="603">
        <v>362664.8</v>
      </c>
      <c r="BP82" s="603">
        <v>87549</v>
      </c>
      <c r="BQ82" s="603">
        <v>78947</v>
      </c>
      <c r="BR82" s="603">
        <v>107592.79</v>
      </c>
      <c r="BS82" s="603">
        <v>0</v>
      </c>
      <c r="BT82" s="603">
        <v>277838.19999999995</v>
      </c>
      <c r="BU82" s="603">
        <v>199808.55</v>
      </c>
      <c r="BV82" s="603">
        <v>482952.81</v>
      </c>
      <c r="BW82" s="603">
        <v>477296.19999999995</v>
      </c>
      <c r="BX82" s="603">
        <v>157914.89000000001</v>
      </c>
      <c r="BY82" s="603">
        <v>208460.64</v>
      </c>
      <c r="BZ82" s="603">
        <v>147195</v>
      </c>
      <c r="CA82" s="603">
        <v>2240013.0099999998</v>
      </c>
      <c r="CB82" s="603">
        <v>970728.4</v>
      </c>
      <c r="CC82" s="603">
        <v>697115.8</v>
      </c>
      <c r="CD82" s="603">
        <v>1291006.1000000001</v>
      </c>
      <c r="CE82" s="603">
        <v>492243.20999999996</v>
      </c>
      <c r="CF82" s="603">
        <v>637221.04</v>
      </c>
      <c r="CG82" s="603">
        <v>467780.9</v>
      </c>
      <c r="CH82" s="603">
        <v>201935.6</v>
      </c>
      <c r="CI82" s="603">
        <v>211284.3</v>
      </c>
      <c r="CJ82" s="603">
        <v>1117204.8899999999</v>
      </c>
      <c r="CK82" s="603">
        <v>873559.2</v>
      </c>
      <c r="CL82" s="603">
        <v>1091373.06</v>
      </c>
      <c r="CM82" s="603">
        <v>546215.1</v>
      </c>
      <c r="CN82" s="603">
        <v>378955.5</v>
      </c>
      <c r="CO82" s="603">
        <v>563012</v>
      </c>
      <c r="CP82" s="603">
        <v>210962</v>
      </c>
      <c r="CQ82" s="603">
        <v>334829.62</v>
      </c>
      <c r="CR82" s="603">
        <v>330701.8</v>
      </c>
      <c r="CS82" s="603">
        <v>210593.2</v>
      </c>
      <c r="CT82" s="603">
        <v>151054.31</v>
      </c>
      <c r="CU82" s="603">
        <v>582041.67000000004</v>
      </c>
      <c r="CV82" s="603">
        <v>65498.5</v>
      </c>
      <c r="CW82" s="603">
        <v>142740.5</v>
      </c>
      <c r="CX82" s="603">
        <v>1007842.74</v>
      </c>
      <c r="CY82" s="603">
        <v>165040.22</v>
      </c>
      <c r="CZ82" s="603">
        <v>199294.78</v>
      </c>
      <c r="DA82" s="603">
        <v>148399</v>
      </c>
      <c r="DB82" s="603">
        <v>275553.90999999997</v>
      </c>
      <c r="DC82" s="603">
        <v>2269358.23</v>
      </c>
      <c r="DD82" s="603">
        <v>2897300.15</v>
      </c>
      <c r="DE82" s="603">
        <v>408976.8</v>
      </c>
      <c r="DF82" s="603">
        <v>464412.1</v>
      </c>
      <c r="DG82" s="603">
        <v>455540.1</v>
      </c>
      <c r="DH82" s="603">
        <v>2975351.54</v>
      </c>
      <c r="DI82" s="603">
        <v>283162.84999999998</v>
      </c>
      <c r="DJ82" s="603">
        <v>919.5</v>
      </c>
      <c r="DK82" s="603">
        <v>194659</v>
      </c>
      <c r="DL82" s="603">
        <v>2909977.75</v>
      </c>
      <c r="DM82" s="603">
        <v>800371.54</v>
      </c>
      <c r="DN82" s="603">
        <v>845264.98</v>
      </c>
      <c r="DO82" s="603">
        <v>298802.59999999998</v>
      </c>
      <c r="DP82" s="603">
        <v>20000</v>
      </c>
      <c r="DQ82" s="603">
        <v>882132.3</v>
      </c>
      <c r="DR82" s="603">
        <v>178186.22</v>
      </c>
      <c r="DS82" s="603">
        <v>752448.48</v>
      </c>
      <c r="DT82" s="603">
        <v>1671535.73</v>
      </c>
      <c r="DU82" s="603">
        <v>350662.80000000005</v>
      </c>
      <c r="DV82" s="603">
        <v>363517</v>
      </c>
      <c r="DW82" s="603">
        <v>2192522.14</v>
      </c>
      <c r="DX82" s="603">
        <v>2236037.2799999998</v>
      </c>
      <c r="DY82" s="603">
        <v>869278</v>
      </c>
      <c r="DZ82" s="603">
        <v>3023550.99</v>
      </c>
      <c r="EA82" s="603">
        <v>795476</v>
      </c>
      <c r="EB82" s="603">
        <v>127295.70999999999</v>
      </c>
      <c r="EC82" s="603">
        <v>653814.4</v>
      </c>
      <c r="ED82" s="603">
        <v>361683.8</v>
      </c>
      <c r="EE82" s="603">
        <v>2726934.67</v>
      </c>
      <c r="EF82" s="603">
        <v>1105380.3700000001</v>
      </c>
      <c r="EG82" s="603">
        <v>239995.65</v>
      </c>
      <c r="EH82" s="603">
        <v>204915.8</v>
      </c>
      <c r="EI82" s="603">
        <v>513390.14</v>
      </c>
      <c r="EJ82" s="603">
        <v>818520.59</v>
      </c>
      <c r="EK82" s="603">
        <v>785271.18</v>
      </c>
      <c r="EL82" s="603">
        <v>1279268.46</v>
      </c>
      <c r="EM82" s="603">
        <v>375407</v>
      </c>
      <c r="EN82" s="603">
        <v>126296</v>
      </c>
      <c r="EO82" s="603">
        <v>24634.2</v>
      </c>
      <c r="EP82" s="603">
        <v>381696.25</v>
      </c>
      <c r="EQ82" s="603">
        <v>1168808</v>
      </c>
      <c r="ER82" s="603">
        <v>678932.5</v>
      </c>
      <c r="ES82" s="603">
        <v>874505</v>
      </c>
      <c r="ET82" s="603">
        <v>129166</v>
      </c>
      <c r="EU82" s="603">
        <v>644022</v>
      </c>
      <c r="EV82" s="603">
        <v>1133350.06</v>
      </c>
      <c r="EW82" s="603">
        <v>379750.22</v>
      </c>
      <c r="EX82" s="603">
        <v>4392473.2300000004</v>
      </c>
      <c r="EY82" s="603">
        <v>12000</v>
      </c>
      <c r="EZ82" s="603">
        <v>1091670.3999999999</v>
      </c>
      <c r="FA82" s="603">
        <v>155915</v>
      </c>
      <c r="FB82" s="603">
        <v>899351.73</v>
      </c>
      <c r="FC82" s="603">
        <v>2182343.4</v>
      </c>
      <c r="FD82" s="603">
        <v>1052064.3</v>
      </c>
      <c r="FE82" s="603">
        <v>928809.87</v>
      </c>
      <c r="FF82" s="603">
        <v>405897.9</v>
      </c>
      <c r="FG82" s="603">
        <v>282518.82</v>
      </c>
      <c r="FH82" s="603">
        <v>190445.04</v>
      </c>
      <c r="FI82" s="603">
        <v>372596</v>
      </c>
      <c r="FJ82" s="603">
        <v>0</v>
      </c>
      <c r="FK82" s="603">
        <v>216479.84</v>
      </c>
      <c r="FL82" s="603">
        <v>22168</v>
      </c>
      <c r="FM82" s="603">
        <v>77897.8</v>
      </c>
      <c r="FN82" s="603">
        <v>1636555.88</v>
      </c>
      <c r="FO82" s="603">
        <v>763331</v>
      </c>
      <c r="FP82" s="603">
        <v>227854.2</v>
      </c>
      <c r="FQ82" s="603">
        <v>27770</v>
      </c>
      <c r="FR82" s="603">
        <v>985621.26</v>
      </c>
      <c r="FS82" s="603">
        <v>367608</v>
      </c>
      <c r="FT82" s="603">
        <v>577906.19999999995</v>
      </c>
      <c r="FU82" s="603">
        <v>3064896.73</v>
      </c>
      <c r="FV82" s="603">
        <v>922760</v>
      </c>
      <c r="FW82" s="603">
        <v>608256.9</v>
      </c>
      <c r="FX82" s="603">
        <v>2028600.4</v>
      </c>
      <c r="FY82" s="603">
        <v>362385.5</v>
      </c>
      <c r="FZ82" s="603">
        <v>440987.36</v>
      </c>
      <c r="GA82" s="603">
        <v>321061.5</v>
      </c>
      <c r="GB82" s="603">
        <v>1195037</v>
      </c>
      <c r="GC82" s="603">
        <v>496563.66</v>
      </c>
      <c r="GD82" s="603">
        <v>968117</v>
      </c>
      <c r="GE82" s="603">
        <v>618492.80000000005</v>
      </c>
      <c r="GF82" s="603">
        <v>308109</v>
      </c>
      <c r="GG82" s="603">
        <v>504385.25</v>
      </c>
      <c r="GH82" s="603">
        <v>357156.39</v>
      </c>
      <c r="GI82" s="603">
        <v>2913501.15</v>
      </c>
      <c r="GJ82" s="603">
        <v>372675.12</v>
      </c>
      <c r="GK82" s="603">
        <v>364686.55</v>
      </c>
      <c r="GL82" s="603">
        <v>644131.19999999995</v>
      </c>
      <c r="GM82" s="603">
        <v>632587.71</v>
      </c>
      <c r="GN82" s="603">
        <v>245601</v>
      </c>
      <c r="GO82" s="603">
        <v>60430.89</v>
      </c>
      <c r="GP82" s="603">
        <v>194639</v>
      </c>
      <c r="GQ82" s="603">
        <v>141313.37</v>
      </c>
      <c r="GR82" s="603">
        <v>806830.3</v>
      </c>
      <c r="GS82" s="603">
        <v>396371.39</v>
      </c>
      <c r="GT82" s="603">
        <v>227406</v>
      </c>
      <c r="GU82" s="603">
        <v>157931.6</v>
      </c>
      <c r="GV82" s="603">
        <v>62204</v>
      </c>
      <c r="GW82" s="603">
        <v>226898.15</v>
      </c>
      <c r="GX82" s="603">
        <v>449122.46</v>
      </c>
      <c r="GY82" s="603">
        <v>335811.8</v>
      </c>
      <c r="GZ82" s="603">
        <v>4507019.6400000006</v>
      </c>
      <c r="HA82" s="603">
        <v>110029</v>
      </c>
      <c r="HB82" s="603">
        <v>512496</v>
      </c>
      <c r="HC82" s="603">
        <v>314573.08</v>
      </c>
      <c r="HD82" s="603">
        <v>78255.399999999994</v>
      </c>
      <c r="HE82" s="603">
        <v>6570893.5700000003</v>
      </c>
      <c r="HF82" s="603">
        <v>768003.15</v>
      </c>
      <c r="HG82" s="603">
        <v>2980043.95</v>
      </c>
      <c r="HH82" s="603">
        <v>179679.25</v>
      </c>
      <c r="HI82" s="603">
        <v>2003666.17</v>
      </c>
      <c r="HJ82" s="603">
        <v>74792</v>
      </c>
      <c r="HK82" s="603">
        <v>3200</v>
      </c>
      <c r="HL82" s="603">
        <v>8776458.8300000001</v>
      </c>
      <c r="HM82" s="603">
        <v>2014669.2300000002</v>
      </c>
      <c r="HN82" s="603">
        <v>5766847.3600000003</v>
      </c>
      <c r="HO82" s="603">
        <v>1363368.7999999998</v>
      </c>
      <c r="HP82" s="603">
        <v>493923.65</v>
      </c>
      <c r="HQ82" s="603">
        <v>174348.39</v>
      </c>
      <c r="HR82" s="603">
        <v>577024.44999999995</v>
      </c>
      <c r="HS82" s="603">
        <v>235825.56</v>
      </c>
      <c r="HT82" s="603">
        <v>300167.2</v>
      </c>
      <c r="HU82" s="603">
        <v>141682</v>
      </c>
      <c r="HV82" s="603">
        <v>326118.59999999998</v>
      </c>
      <c r="HW82" s="603">
        <v>330777.43</v>
      </c>
      <c r="HX82" s="603">
        <v>201889.28</v>
      </c>
      <c r="HY82" s="603">
        <v>181572.21</v>
      </c>
      <c r="HZ82" s="603">
        <v>889358.77</v>
      </c>
      <c r="IA82" s="603">
        <v>556184.30000000005</v>
      </c>
      <c r="IB82" s="603">
        <v>435950.85</v>
      </c>
      <c r="IC82" s="603">
        <v>482858.98</v>
      </c>
      <c r="ID82" s="603">
        <v>240099.6</v>
      </c>
      <c r="IE82" s="603">
        <v>132073.38</v>
      </c>
      <c r="IF82" s="603">
        <v>208479.75</v>
      </c>
      <c r="IG82" s="603">
        <v>464713.66</v>
      </c>
      <c r="IH82" s="603">
        <v>235308</v>
      </c>
      <c r="II82" s="603">
        <v>155807.29999999999</v>
      </c>
      <c r="IJ82" s="603">
        <v>154281.60000000001</v>
      </c>
      <c r="IK82" s="603">
        <v>760</v>
      </c>
      <c r="IL82" s="603">
        <v>69749.5</v>
      </c>
      <c r="IM82" s="603">
        <v>2551424.2999999998</v>
      </c>
      <c r="IN82" s="603">
        <v>688875.33000000007</v>
      </c>
      <c r="IO82" s="603">
        <v>435372.15</v>
      </c>
      <c r="IP82" s="603">
        <v>616253.20000000007</v>
      </c>
      <c r="IQ82" s="603">
        <v>217138.9</v>
      </c>
      <c r="IR82" s="603">
        <v>328790.84999999998</v>
      </c>
      <c r="IS82" s="603">
        <v>211198.51</v>
      </c>
      <c r="IT82" s="603">
        <v>785658.76</v>
      </c>
      <c r="IU82" s="603">
        <v>12151353.190000001</v>
      </c>
      <c r="IV82" s="603">
        <v>945248.49</v>
      </c>
      <c r="IW82" s="603">
        <v>281562.38</v>
      </c>
      <c r="IX82" s="603">
        <v>1182761.17</v>
      </c>
      <c r="IY82" s="603">
        <v>469400.14</v>
      </c>
      <c r="IZ82" s="603">
        <v>165372.26999999999</v>
      </c>
      <c r="JA82" s="603">
        <v>302230.96000000002</v>
      </c>
      <c r="JB82" s="603">
        <v>97186.83</v>
      </c>
      <c r="JC82" s="603">
        <v>814309.67</v>
      </c>
      <c r="JD82" s="603">
        <v>181569.52</v>
      </c>
      <c r="JE82" s="603">
        <v>531646.54</v>
      </c>
      <c r="JF82" s="603">
        <v>0</v>
      </c>
      <c r="JG82" s="603">
        <v>277504.09999999998</v>
      </c>
      <c r="JH82" s="603">
        <v>5394763.1499999994</v>
      </c>
      <c r="JI82" s="603">
        <v>158014</v>
      </c>
      <c r="JJ82" s="603">
        <v>364933.73</v>
      </c>
      <c r="JK82" s="603">
        <v>332811.15999999997</v>
      </c>
      <c r="JL82" s="603">
        <v>176657.19</v>
      </c>
      <c r="JM82" s="603">
        <v>379814.47</v>
      </c>
      <c r="JN82" s="603">
        <v>134118</v>
      </c>
      <c r="JO82" s="603">
        <v>876064.27</v>
      </c>
      <c r="JP82" s="603">
        <v>732122.45</v>
      </c>
      <c r="JQ82" s="603">
        <v>318768</v>
      </c>
      <c r="JR82" s="603">
        <v>1055436.3999999999</v>
      </c>
      <c r="JS82" s="603">
        <v>162863.34</v>
      </c>
      <c r="JT82" s="603">
        <v>176633.66</v>
      </c>
      <c r="JU82" s="603">
        <v>0</v>
      </c>
      <c r="JV82" s="603">
        <v>1798647.9469999999</v>
      </c>
      <c r="JW82" s="603">
        <v>96969.41</v>
      </c>
      <c r="JX82" s="603">
        <v>1002207</v>
      </c>
      <c r="JY82" s="603">
        <v>181574.8</v>
      </c>
      <c r="JZ82" s="603">
        <v>2424569.7999999998</v>
      </c>
      <c r="KA82" s="603">
        <v>1398229.68</v>
      </c>
      <c r="KB82" s="603">
        <v>265117.25</v>
      </c>
      <c r="KC82" s="603">
        <v>147816.18</v>
      </c>
      <c r="KD82" s="603">
        <v>89992</v>
      </c>
      <c r="KE82" s="603">
        <v>207012.5</v>
      </c>
      <c r="KF82" s="603">
        <v>552859.61</v>
      </c>
      <c r="KG82" s="603">
        <v>63072.800000000003</v>
      </c>
      <c r="KH82" s="603">
        <v>505046.22</v>
      </c>
      <c r="KI82" s="603">
        <v>530298.04</v>
      </c>
      <c r="KJ82" s="603">
        <v>18624497.530000001</v>
      </c>
      <c r="KK82" s="603">
        <v>1506044.5699999998</v>
      </c>
      <c r="KL82" s="603">
        <v>941564.82</v>
      </c>
      <c r="KM82" s="603">
        <v>2017357.37</v>
      </c>
      <c r="KN82" s="603">
        <v>219405</v>
      </c>
      <c r="KO82" s="603">
        <v>441937.78</v>
      </c>
      <c r="KP82" s="603">
        <v>2393322.87</v>
      </c>
      <c r="KQ82" s="603">
        <v>160269.24</v>
      </c>
      <c r="KR82" s="603">
        <v>133374</v>
      </c>
      <c r="KS82" s="603">
        <v>1358967.66</v>
      </c>
      <c r="KT82" s="603">
        <v>506225.5</v>
      </c>
      <c r="KU82" s="603">
        <v>562657.5</v>
      </c>
      <c r="KV82" s="603">
        <v>2235809.59</v>
      </c>
      <c r="KW82" s="603">
        <v>192626.25</v>
      </c>
      <c r="KX82" s="603">
        <v>1405784.15</v>
      </c>
      <c r="KY82" s="603">
        <v>1970721.86</v>
      </c>
      <c r="KZ82" s="603">
        <v>113899.12</v>
      </c>
      <c r="LA82" s="603">
        <v>2539079.1</v>
      </c>
      <c r="LB82" s="603">
        <v>875991.53</v>
      </c>
      <c r="LC82" s="603">
        <v>47258</v>
      </c>
      <c r="LD82" s="603">
        <v>4027159.88</v>
      </c>
      <c r="LE82" s="603">
        <v>1164766.25</v>
      </c>
      <c r="LF82" s="603">
        <v>507959</v>
      </c>
      <c r="LG82" s="603">
        <v>367230.92</v>
      </c>
      <c r="LH82" s="603">
        <v>345876</v>
      </c>
      <c r="LI82" s="603">
        <v>247206</v>
      </c>
      <c r="LJ82" s="603">
        <v>15610.6</v>
      </c>
      <c r="LK82" s="603">
        <v>0</v>
      </c>
      <c r="LL82" s="603">
        <v>987060</v>
      </c>
      <c r="LM82" s="603">
        <v>777594.41</v>
      </c>
      <c r="LN82" s="603">
        <v>669047.38</v>
      </c>
      <c r="LO82" s="603">
        <v>923888.22000000009</v>
      </c>
      <c r="LP82" s="603">
        <v>413330.82999999996</v>
      </c>
      <c r="LQ82" s="603">
        <v>314801.17</v>
      </c>
      <c r="LR82" s="603">
        <v>0</v>
      </c>
      <c r="LS82" s="603">
        <v>123805.27</v>
      </c>
      <c r="LT82" s="603">
        <v>976951.1</v>
      </c>
      <c r="LU82" s="603">
        <v>110472</v>
      </c>
      <c r="LV82" s="603">
        <v>513504.42</v>
      </c>
      <c r="LW82" s="603">
        <v>4581007.01</v>
      </c>
      <c r="LX82" s="603">
        <v>1558560.4000000001</v>
      </c>
      <c r="LY82" s="603">
        <v>5546</v>
      </c>
      <c r="LZ82" s="603">
        <v>123508.78</v>
      </c>
      <c r="MA82" s="603">
        <v>932957.61</v>
      </c>
      <c r="MB82" s="603">
        <v>685864.40999999992</v>
      </c>
      <c r="MC82" s="603">
        <v>272381.71000000002</v>
      </c>
      <c r="MD82" s="603">
        <v>166976.82</v>
      </c>
      <c r="ME82" s="603">
        <v>718348.57000000007</v>
      </c>
      <c r="MF82" s="603">
        <v>866577</v>
      </c>
      <c r="MG82" s="603">
        <v>1022108.89</v>
      </c>
      <c r="MH82" s="603">
        <v>683502.15</v>
      </c>
      <c r="MI82" s="603">
        <v>880974.73</v>
      </c>
      <c r="MJ82" s="603">
        <v>822451</v>
      </c>
      <c r="MK82" s="603">
        <v>140856</v>
      </c>
      <c r="ML82" s="603">
        <v>473822.8</v>
      </c>
      <c r="MM82" s="603">
        <v>110560.8</v>
      </c>
      <c r="MN82" s="603">
        <v>640249.81000000006</v>
      </c>
      <c r="MO82" s="603">
        <v>376130.83999999997</v>
      </c>
      <c r="MP82" s="603">
        <v>272330.8</v>
      </c>
      <c r="MQ82" s="603">
        <v>1312756.55</v>
      </c>
      <c r="MR82" s="603">
        <v>397328</v>
      </c>
      <c r="MS82" s="603">
        <v>283973.59000000003</v>
      </c>
      <c r="MT82" s="603">
        <v>249688</v>
      </c>
      <c r="MU82" s="603">
        <v>1404636</v>
      </c>
      <c r="MV82" s="603">
        <v>347431.06000000006</v>
      </c>
      <c r="MW82" s="603">
        <v>158279</v>
      </c>
      <c r="MX82" s="603">
        <v>2322294.6</v>
      </c>
      <c r="MY82" s="603">
        <v>2564387.52</v>
      </c>
      <c r="MZ82" s="603">
        <v>383992.6</v>
      </c>
      <c r="NA82" s="603">
        <v>1317461.29</v>
      </c>
      <c r="NB82" s="603">
        <v>832584.22</v>
      </c>
      <c r="NC82" s="603">
        <v>1259315.19</v>
      </c>
      <c r="ND82" s="603">
        <v>185851.19</v>
      </c>
      <c r="NE82" s="603">
        <v>221426.87</v>
      </c>
      <c r="NF82" s="603">
        <v>2299867.7000000002</v>
      </c>
      <c r="NG82" s="603">
        <v>449110.55</v>
      </c>
      <c r="NH82" s="603">
        <v>310099.99</v>
      </c>
      <c r="NI82" s="603">
        <v>7379210.3300000001</v>
      </c>
      <c r="NJ82" s="603">
        <v>197485.85</v>
      </c>
      <c r="NK82" s="603">
        <v>2022477.36</v>
      </c>
      <c r="NL82" s="603">
        <v>2243841.86</v>
      </c>
      <c r="NM82" s="603">
        <v>1167039.2799999998</v>
      </c>
      <c r="NN82" s="603">
        <v>142797.29999999999</v>
      </c>
      <c r="NO82" s="603">
        <v>155172.97</v>
      </c>
      <c r="NP82" s="603">
        <v>98176.21</v>
      </c>
      <c r="NQ82" s="603">
        <v>122613.89</v>
      </c>
      <c r="NR82" s="603">
        <v>4640010.55</v>
      </c>
      <c r="NS82" s="603">
        <v>179407.7</v>
      </c>
      <c r="NT82" s="603">
        <v>208360</v>
      </c>
      <c r="NU82" s="603">
        <v>559281</v>
      </c>
      <c r="NV82" s="603">
        <v>50905</v>
      </c>
      <c r="NW82" s="603">
        <v>65342.400000000001</v>
      </c>
      <c r="NX82" s="603">
        <v>114959.61</v>
      </c>
      <c r="NY82" s="603">
        <v>2605870.1</v>
      </c>
      <c r="NZ82" s="603">
        <v>1698165.9</v>
      </c>
      <c r="OA82" s="603">
        <v>406677.95</v>
      </c>
      <c r="OB82" s="603">
        <v>419287.69999999995</v>
      </c>
      <c r="OC82" s="603">
        <v>101193.5</v>
      </c>
      <c r="OD82" s="603">
        <v>478757.14</v>
      </c>
      <c r="OE82" s="603">
        <v>174253.95</v>
      </c>
      <c r="OF82" s="603">
        <v>0</v>
      </c>
      <c r="OG82" s="603">
        <v>7629803.3700000001</v>
      </c>
      <c r="OH82" s="603">
        <v>2350772.27</v>
      </c>
      <c r="OI82" s="603">
        <v>6424833.9699999997</v>
      </c>
      <c r="OJ82" s="603">
        <v>652344.80000000005</v>
      </c>
      <c r="OK82" s="603">
        <v>2296529.8199999998</v>
      </c>
      <c r="OL82" s="603">
        <v>2066272.07</v>
      </c>
      <c r="OM82" s="603">
        <v>155141.30000000002</v>
      </c>
      <c r="ON82" s="603">
        <v>890680.42</v>
      </c>
      <c r="OO82" s="603">
        <v>287864.51</v>
      </c>
      <c r="OP82" s="603">
        <v>2191561.69</v>
      </c>
      <c r="OQ82" s="603">
        <v>3901442.49</v>
      </c>
      <c r="OR82" s="603">
        <v>2849841.42</v>
      </c>
      <c r="OS82" s="603">
        <v>550350.91</v>
      </c>
      <c r="OT82" s="603">
        <v>97184.79</v>
      </c>
      <c r="OU82" s="603">
        <v>628631.75</v>
      </c>
      <c r="OV82" s="603">
        <v>15291</v>
      </c>
      <c r="OW82" s="603">
        <v>816306.7</v>
      </c>
      <c r="OX82" s="603">
        <v>519808.69999999995</v>
      </c>
      <c r="OY82" s="603">
        <v>1116844.8500000001</v>
      </c>
      <c r="OZ82" s="603">
        <v>3194831.62</v>
      </c>
      <c r="PA82" s="603">
        <v>164081</v>
      </c>
      <c r="PB82" s="603">
        <v>288623.8</v>
      </c>
      <c r="PC82" s="603">
        <v>462137</v>
      </c>
      <c r="PD82" s="603">
        <v>3642969.41</v>
      </c>
      <c r="PE82" s="603">
        <v>259483.54</v>
      </c>
      <c r="PF82" s="603">
        <v>1290619.82</v>
      </c>
      <c r="PG82" s="603">
        <v>322565</v>
      </c>
      <c r="PH82" s="603">
        <v>1179806.8500000001</v>
      </c>
      <c r="PI82" s="603">
        <v>1784103.25</v>
      </c>
      <c r="PJ82" s="603">
        <v>1227822.2</v>
      </c>
      <c r="PK82" s="603">
        <v>589767.31000000006</v>
      </c>
      <c r="PL82" s="603">
        <v>951574.08</v>
      </c>
      <c r="PM82" s="603">
        <v>607752.14</v>
      </c>
      <c r="PN82" s="603">
        <v>495974.55</v>
      </c>
      <c r="PO82" s="603">
        <v>1850247.5</v>
      </c>
      <c r="PP82" s="603">
        <v>512335</v>
      </c>
      <c r="PQ82" s="603">
        <v>1930444.17</v>
      </c>
      <c r="PR82" s="603">
        <v>337069.86</v>
      </c>
      <c r="PS82" s="603">
        <v>313841.7</v>
      </c>
      <c r="PT82" s="603">
        <v>963225.48</v>
      </c>
      <c r="PU82" s="603">
        <v>884938</v>
      </c>
      <c r="PV82" s="603">
        <v>263292.90000000002</v>
      </c>
      <c r="PW82" s="603">
        <v>456849.03</v>
      </c>
      <c r="PX82" s="603">
        <v>383264</v>
      </c>
      <c r="PY82" s="603">
        <v>257532.79999999999</v>
      </c>
      <c r="PZ82" s="603">
        <v>3053506.97</v>
      </c>
      <c r="QA82" s="603">
        <v>1051390</v>
      </c>
      <c r="QB82" s="603">
        <v>3234841.49</v>
      </c>
      <c r="QC82" s="603">
        <v>255384.5</v>
      </c>
      <c r="QD82" s="603">
        <v>2290013.2000000002</v>
      </c>
      <c r="QE82" s="603">
        <v>413602</v>
      </c>
      <c r="QF82" s="603">
        <v>1383511</v>
      </c>
      <c r="QG82" s="603">
        <v>986434.23</v>
      </c>
      <c r="QH82" s="603">
        <v>1459260.24</v>
      </c>
      <c r="QI82" s="603">
        <v>586208</v>
      </c>
      <c r="QJ82" s="603">
        <v>547908.21</v>
      </c>
      <c r="QK82" s="603">
        <v>1230527.24</v>
      </c>
      <c r="QL82" s="603">
        <v>1725506.2</v>
      </c>
      <c r="QM82" s="603">
        <v>559136.44999999995</v>
      </c>
      <c r="QN82" s="603">
        <v>1098884.19</v>
      </c>
      <c r="QO82" s="603">
        <v>806670.7</v>
      </c>
      <c r="QP82" s="603">
        <v>551940.9</v>
      </c>
      <c r="QQ82" s="603">
        <v>725805</v>
      </c>
      <c r="QR82" s="603">
        <v>26935.200000000001</v>
      </c>
      <c r="QS82" s="603">
        <v>142995</v>
      </c>
      <c r="QT82" s="603">
        <v>65969.850000000006</v>
      </c>
      <c r="QU82" s="603">
        <v>209247.16999999998</v>
      </c>
      <c r="QV82" s="603">
        <v>9474373.1799999997</v>
      </c>
      <c r="QW82" s="603">
        <v>766413.69</v>
      </c>
      <c r="QX82" s="603">
        <v>1420257.68</v>
      </c>
      <c r="QY82" s="603">
        <v>382254.2</v>
      </c>
      <c r="QZ82" s="603">
        <v>1395774.84</v>
      </c>
      <c r="RA82" s="603">
        <v>3676400.1</v>
      </c>
      <c r="RB82" s="603">
        <v>888703.54</v>
      </c>
      <c r="RC82" s="603">
        <v>4388151.9400000004</v>
      </c>
      <c r="RD82" s="603">
        <v>1680822.8</v>
      </c>
      <c r="RE82" s="603">
        <v>167689.60000000001</v>
      </c>
      <c r="RF82" s="603">
        <v>877324.48</v>
      </c>
      <c r="RG82" s="603">
        <v>95192</v>
      </c>
      <c r="RH82" s="603">
        <v>398628</v>
      </c>
      <c r="RI82" s="603">
        <v>4998850.0199999996</v>
      </c>
      <c r="RJ82" s="603">
        <v>2925280.05</v>
      </c>
      <c r="RK82" s="603">
        <v>2397633</v>
      </c>
      <c r="RL82" s="603">
        <v>897943.5</v>
      </c>
      <c r="RM82" s="603">
        <v>301882.5</v>
      </c>
      <c r="RN82" s="603">
        <v>3380894.42</v>
      </c>
      <c r="RO82" s="603">
        <v>1395428.77</v>
      </c>
      <c r="RP82" s="603">
        <v>1065371</v>
      </c>
      <c r="RQ82" s="603">
        <v>1184379.7</v>
      </c>
      <c r="RR82" s="603">
        <v>2919073.36</v>
      </c>
      <c r="RS82" s="603">
        <v>2990937.96</v>
      </c>
      <c r="RT82" s="603">
        <v>502177.04</v>
      </c>
      <c r="RU82" s="603">
        <v>484010.2</v>
      </c>
      <c r="RV82" s="603">
        <v>396051.46</v>
      </c>
      <c r="RW82" s="603">
        <v>822187</v>
      </c>
      <c r="RX82" s="603">
        <v>212699</v>
      </c>
      <c r="RY82" s="603">
        <v>868084.44</v>
      </c>
      <c r="RZ82" s="603">
        <v>128865.60000000001</v>
      </c>
      <c r="SA82" s="603">
        <v>199342.78</v>
      </c>
      <c r="SB82" s="603">
        <v>129588.88</v>
      </c>
      <c r="SC82" s="603">
        <v>3260346.81</v>
      </c>
      <c r="SD82" s="603">
        <v>491578</v>
      </c>
      <c r="SE82" s="603">
        <v>114978.5</v>
      </c>
      <c r="SF82" s="603">
        <v>274344.90000000002</v>
      </c>
      <c r="SG82" s="603">
        <v>375401.28</v>
      </c>
      <c r="SH82" s="603">
        <v>506411.06</v>
      </c>
      <c r="SI82" s="603">
        <v>512107</v>
      </c>
      <c r="SJ82" s="603">
        <v>869703.26</v>
      </c>
      <c r="SK82" s="603">
        <v>627739.6</v>
      </c>
      <c r="SL82" s="603">
        <v>1195431</v>
      </c>
      <c r="SM82" s="603">
        <v>2017354.3</v>
      </c>
      <c r="SN82" s="603">
        <v>260935.08</v>
      </c>
      <c r="SO82" s="603">
        <v>3066450.5</v>
      </c>
      <c r="SP82" s="603">
        <v>476104</v>
      </c>
      <c r="SQ82" s="603">
        <v>888503.31</v>
      </c>
      <c r="SR82" s="603">
        <v>706525.1</v>
      </c>
      <c r="SS82" s="603">
        <v>363500</v>
      </c>
      <c r="ST82" s="603">
        <v>591056.15</v>
      </c>
      <c r="SU82" s="603">
        <v>734958.04</v>
      </c>
      <c r="SV82" s="603">
        <v>413315.2</v>
      </c>
      <c r="SW82" s="603">
        <v>14297418.6</v>
      </c>
      <c r="SX82" s="603">
        <v>348723.9</v>
      </c>
      <c r="SY82" s="603">
        <v>1300169.25</v>
      </c>
      <c r="SZ82" s="603">
        <v>579470.46</v>
      </c>
      <c r="TA82" s="603">
        <v>149989.5</v>
      </c>
      <c r="TB82" s="603">
        <v>321485.34999999998</v>
      </c>
      <c r="TC82" s="603">
        <v>32125.71</v>
      </c>
      <c r="TD82" s="603">
        <v>4441446</v>
      </c>
      <c r="TE82" s="603">
        <v>391078.45</v>
      </c>
      <c r="TF82" s="603">
        <v>885446</v>
      </c>
      <c r="TG82" s="603">
        <v>1155314.48</v>
      </c>
      <c r="TH82" s="603">
        <v>624853</v>
      </c>
      <c r="TI82" s="603">
        <v>839116.5</v>
      </c>
      <c r="TJ82" s="603">
        <v>487785</v>
      </c>
      <c r="TK82" s="603">
        <v>9294199.9499999993</v>
      </c>
      <c r="TL82" s="603">
        <v>1354267.7</v>
      </c>
      <c r="TM82" s="603">
        <v>542022.26</v>
      </c>
      <c r="TN82" s="603">
        <v>2529018.36</v>
      </c>
      <c r="TO82" s="603">
        <v>1452316.2</v>
      </c>
      <c r="TP82" s="603">
        <v>1031503.1</v>
      </c>
      <c r="TQ82" s="603">
        <v>70512</v>
      </c>
      <c r="TR82" s="603">
        <v>7853328.5899999999</v>
      </c>
      <c r="TS82" s="603">
        <v>836267.4</v>
      </c>
      <c r="TT82" s="603">
        <v>1890376</v>
      </c>
      <c r="TU82" s="603">
        <v>1363233.38</v>
      </c>
      <c r="TV82" s="603">
        <v>331458.36</v>
      </c>
      <c r="TW82" s="603">
        <v>162193.29999999999</v>
      </c>
      <c r="TX82" s="603">
        <v>1154222.17</v>
      </c>
      <c r="TY82" s="603">
        <v>936205</v>
      </c>
      <c r="TZ82" s="603">
        <v>249721.65</v>
      </c>
      <c r="UA82" s="603">
        <v>2319206.2999999998</v>
      </c>
      <c r="UB82" s="603">
        <v>379949.8</v>
      </c>
      <c r="UC82" s="603">
        <v>1219821.72</v>
      </c>
      <c r="UD82" s="603">
        <v>1263319</v>
      </c>
      <c r="UE82" s="603">
        <v>358511</v>
      </c>
      <c r="UF82" s="603">
        <v>577486.57999999996</v>
      </c>
      <c r="UG82" s="603">
        <v>6472048.3499999996</v>
      </c>
      <c r="UH82" s="603">
        <v>148201.71</v>
      </c>
      <c r="UI82" s="603">
        <v>1332754.5</v>
      </c>
      <c r="UJ82" s="603">
        <v>684065</v>
      </c>
      <c r="UK82" s="603">
        <v>511821.35</v>
      </c>
      <c r="UL82" s="603">
        <v>4118765.6999999997</v>
      </c>
      <c r="UM82" s="603">
        <v>2069519.2</v>
      </c>
      <c r="UN82" s="603">
        <v>735622.5</v>
      </c>
      <c r="UO82" s="603">
        <v>1395035.4</v>
      </c>
      <c r="UP82" s="603">
        <v>2359710.5</v>
      </c>
      <c r="UQ82" s="603">
        <v>1775779.22</v>
      </c>
      <c r="UR82" s="603">
        <v>16183018.76</v>
      </c>
      <c r="US82" s="603">
        <v>1389293.55</v>
      </c>
      <c r="UT82" s="603">
        <v>643494.53</v>
      </c>
      <c r="UU82" s="603">
        <v>6527119.0700000003</v>
      </c>
      <c r="UV82" s="603">
        <v>227658.2</v>
      </c>
      <c r="UW82" s="603">
        <v>668714.9</v>
      </c>
      <c r="UX82" s="603">
        <v>2616073.5</v>
      </c>
      <c r="UY82" s="603">
        <v>273201.3</v>
      </c>
      <c r="UZ82" s="603">
        <v>466766.99</v>
      </c>
      <c r="VA82" s="603">
        <v>375994.5</v>
      </c>
      <c r="VB82" s="603">
        <v>871226</v>
      </c>
      <c r="VC82" s="603">
        <v>2726686.1</v>
      </c>
      <c r="VD82" s="603">
        <v>186432.3</v>
      </c>
      <c r="VE82" s="603">
        <v>1112411.01</v>
      </c>
      <c r="VF82" s="603">
        <v>571576</v>
      </c>
      <c r="VG82" s="603">
        <v>582687.38</v>
      </c>
      <c r="VH82" s="603">
        <v>393919.2</v>
      </c>
      <c r="VI82" s="603">
        <v>885425.45</v>
      </c>
      <c r="VJ82" s="603">
        <v>3035473</v>
      </c>
      <c r="VK82" s="603">
        <v>506222</v>
      </c>
      <c r="VL82" s="603">
        <v>328583.61</v>
      </c>
      <c r="VM82" s="603">
        <v>33080</v>
      </c>
      <c r="VN82" s="603">
        <v>14464294.85</v>
      </c>
      <c r="VO82" s="603">
        <v>1193494.01</v>
      </c>
      <c r="VP82" s="603">
        <v>570173</v>
      </c>
      <c r="VQ82" s="603">
        <v>329123.75</v>
      </c>
      <c r="VR82" s="603">
        <v>146321.93</v>
      </c>
      <c r="VS82" s="603">
        <v>1100205.71</v>
      </c>
      <c r="VT82" s="603">
        <v>853399.61</v>
      </c>
      <c r="VU82" s="603">
        <v>201767.18</v>
      </c>
      <c r="VV82" s="603">
        <v>919929.58</v>
      </c>
      <c r="VW82" s="603">
        <v>5546686.2599999998</v>
      </c>
      <c r="VX82" s="603">
        <v>0</v>
      </c>
      <c r="VY82" s="603">
        <v>3700327.52</v>
      </c>
      <c r="VZ82" s="603">
        <v>2887236.23</v>
      </c>
      <c r="WA82" s="603">
        <v>385790.45</v>
      </c>
      <c r="WB82" s="603">
        <v>71701.83</v>
      </c>
      <c r="WC82" s="603">
        <v>671208.15</v>
      </c>
      <c r="WD82" s="603">
        <v>1595634.6699999997</v>
      </c>
      <c r="WE82" s="603">
        <v>917033.16</v>
      </c>
      <c r="WF82" s="603">
        <v>915257.63</v>
      </c>
      <c r="WG82" s="603">
        <v>543802.67000000004</v>
      </c>
      <c r="WH82" s="603">
        <v>708396.8</v>
      </c>
      <c r="WI82" s="603">
        <v>2022716.48</v>
      </c>
      <c r="WJ82" s="603">
        <v>1373818.6</v>
      </c>
      <c r="WK82" s="603">
        <v>211780.37</v>
      </c>
      <c r="WL82" s="603">
        <v>425173.12</v>
      </c>
      <c r="WM82" s="603">
        <v>714777.79</v>
      </c>
      <c r="WN82" s="603">
        <v>3200591.99</v>
      </c>
      <c r="WO82" s="603">
        <v>1570</v>
      </c>
      <c r="WP82" s="603">
        <v>1895509.7599999998</v>
      </c>
      <c r="WQ82" s="603">
        <v>2731145.77</v>
      </c>
      <c r="WR82" s="603">
        <v>454544.8</v>
      </c>
      <c r="WS82" s="603">
        <v>1041112.7000000001</v>
      </c>
      <c r="WT82" s="603">
        <v>1792585.76</v>
      </c>
      <c r="WU82" s="603">
        <v>325492.44</v>
      </c>
      <c r="WV82" s="603">
        <v>1483417.76</v>
      </c>
      <c r="WW82" s="603">
        <v>105953.1</v>
      </c>
      <c r="WX82" s="603">
        <v>1317524.72</v>
      </c>
      <c r="WY82" s="603">
        <v>443283.1</v>
      </c>
      <c r="WZ82" s="603">
        <v>497284.74</v>
      </c>
      <c r="XA82" s="603">
        <v>1137271.19</v>
      </c>
      <c r="XB82" s="603">
        <v>452548.2</v>
      </c>
      <c r="XC82" s="603">
        <v>58752</v>
      </c>
      <c r="XD82" s="603">
        <v>1158057.78</v>
      </c>
      <c r="XE82" s="603">
        <v>1687039.7</v>
      </c>
      <c r="XF82" s="603">
        <v>706873.13</v>
      </c>
      <c r="XG82" s="603">
        <v>418204.5</v>
      </c>
      <c r="XH82" s="603">
        <v>331873.40000000002</v>
      </c>
      <c r="XI82" s="603">
        <v>806896.97</v>
      </c>
      <c r="XJ82" s="603">
        <v>3265715.4</v>
      </c>
      <c r="XK82" s="603">
        <v>1209167.1299999999</v>
      </c>
      <c r="XL82" s="603">
        <v>974382.01</v>
      </c>
      <c r="XM82" s="603">
        <v>4617284.2699999996</v>
      </c>
      <c r="XN82" s="603">
        <v>938409.56</v>
      </c>
      <c r="XO82" s="603">
        <v>457640.7</v>
      </c>
      <c r="XP82" s="603">
        <v>2510235.7799999998</v>
      </c>
      <c r="XQ82" s="603">
        <v>224111</v>
      </c>
      <c r="XR82" s="603">
        <v>513468.3</v>
      </c>
      <c r="XS82" s="603">
        <v>1958330.56</v>
      </c>
      <c r="XT82" s="603">
        <v>1559855.31</v>
      </c>
      <c r="XU82" s="603">
        <v>709838.39</v>
      </c>
      <c r="XV82" s="603">
        <v>699051.4</v>
      </c>
      <c r="XW82" s="603">
        <v>288672.59999999998</v>
      </c>
      <c r="XX82" s="603">
        <v>382902.05</v>
      </c>
      <c r="XY82" s="603">
        <v>983720.06</v>
      </c>
      <c r="XZ82" s="603">
        <v>594204.34</v>
      </c>
      <c r="YA82" s="603">
        <v>671952.26</v>
      </c>
      <c r="YB82" s="603">
        <v>272392.78999999998</v>
      </c>
      <c r="YC82" s="603">
        <v>138706.31</v>
      </c>
      <c r="YD82" s="603">
        <v>155600.92000000001</v>
      </c>
      <c r="YE82" s="603">
        <v>379274.9</v>
      </c>
      <c r="YF82" s="603">
        <v>245372.5</v>
      </c>
      <c r="YG82" s="603">
        <v>123569.60000000001</v>
      </c>
      <c r="YH82" s="603">
        <v>728113.29</v>
      </c>
      <c r="YI82" s="603">
        <v>2154033</v>
      </c>
      <c r="YJ82" s="603">
        <v>546035.51</v>
      </c>
      <c r="YK82" s="603">
        <v>1441529.99</v>
      </c>
      <c r="YL82" s="603">
        <v>1780467.6</v>
      </c>
      <c r="YM82" s="603">
        <v>2095222.13</v>
      </c>
      <c r="YN82" s="603">
        <v>291827</v>
      </c>
      <c r="YO82" s="603">
        <v>350002.8</v>
      </c>
      <c r="YP82" s="603">
        <v>4600909</v>
      </c>
      <c r="YQ82" s="603">
        <v>1181275.46</v>
      </c>
      <c r="YR82" s="603">
        <v>366491.55</v>
      </c>
      <c r="YS82" s="603">
        <v>1233010.55</v>
      </c>
      <c r="YT82" s="603">
        <v>254212.88</v>
      </c>
      <c r="YU82" s="603">
        <v>907787</v>
      </c>
      <c r="YV82" s="603">
        <v>1003101.28</v>
      </c>
      <c r="YW82" s="603">
        <v>478332.5</v>
      </c>
      <c r="YX82" s="603">
        <v>2018817.96</v>
      </c>
      <c r="YY82" s="603">
        <v>768486</v>
      </c>
      <c r="YZ82" s="603">
        <v>185834</v>
      </c>
      <c r="ZA82" s="603">
        <v>715213</v>
      </c>
      <c r="ZB82" s="603">
        <v>743675</v>
      </c>
      <c r="ZC82" s="603">
        <v>250584.7</v>
      </c>
      <c r="ZD82" s="603">
        <v>437728.2</v>
      </c>
      <c r="ZE82" s="603">
        <v>3434853.77</v>
      </c>
      <c r="ZF82" s="603">
        <v>221306.14</v>
      </c>
      <c r="ZG82" s="603">
        <v>565367</v>
      </c>
      <c r="ZH82" s="603">
        <v>364655.4</v>
      </c>
      <c r="ZI82" s="603">
        <v>486357.55</v>
      </c>
      <c r="ZJ82" s="603">
        <v>274611.82</v>
      </c>
      <c r="ZK82" s="603">
        <v>298943.09999999998</v>
      </c>
      <c r="ZL82" s="603">
        <v>393268</v>
      </c>
      <c r="ZM82" s="603">
        <v>3866299</v>
      </c>
      <c r="ZN82" s="603">
        <v>11086010.91</v>
      </c>
      <c r="ZO82" s="603">
        <v>126265.3</v>
      </c>
      <c r="ZP82" s="603">
        <v>2115909.2000000002</v>
      </c>
      <c r="ZQ82" s="603">
        <v>2912282.5</v>
      </c>
      <c r="ZR82" s="603">
        <v>2602720.7000000002</v>
      </c>
      <c r="ZS82" s="603">
        <v>836848</v>
      </c>
      <c r="ZT82" s="603">
        <v>812263</v>
      </c>
      <c r="ZU82" s="603">
        <v>2435987.2999999998</v>
      </c>
      <c r="ZV82" s="603">
        <v>1443698.91</v>
      </c>
      <c r="ZW82" s="603">
        <v>1201950.1000000001</v>
      </c>
      <c r="ZX82" s="603">
        <v>461025.8</v>
      </c>
      <c r="ZY82" s="603">
        <v>1268066.7</v>
      </c>
      <c r="ZZ82" s="603">
        <v>446997</v>
      </c>
      <c r="AAA82" s="603">
        <v>1805544.34</v>
      </c>
      <c r="AAB82" s="603">
        <v>597647</v>
      </c>
      <c r="AAC82" s="603">
        <v>667488.54</v>
      </c>
      <c r="AAD82" s="603">
        <v>1493872.5</v>
      </c>
      <c r="AAE82" s="603">
        <v>361088.44</v>
      </c>
      <c r="AAF82" s="603">
        <v>1409926.2</v>
      </c>
      <c r="AAG82" s="603">
        <v>567287</v>
      </c>
      <c r="AAH82" s="603">
        <v>445149.6</v>
      </c>
      <c r="AAI82" s="603">
        <v>307247</v>
      </c>
      <c r="AAJ82" s="603">
        <v>1993089.47</v>
      </c>
      <c r="AAK82" s="603">
        <v>380890.1</v>
      </c>
      <c r="AAL82" s="603">
        <v>314678</v>
      </c>
      <c r="AAM82" s="603">
        <v>303324.5</v>
      </c>
      <c r="AAN82" s="603">
        <v>438044.3</v>
      </c>
      <c r="AAO82" s="603">
        <v>2497141.73</v>
      </c>
      <c r="AAP82" s="603">
        <v>586283.80000000005</v>
      </c>
      <c r="AAQ82" s="603">
        <v>23589691.140000001</v>
      </c>
      <c r="AAR82" s="603">
        <v>671430.9</v>
      </c>
      <c r="AAS82" s="603">
        <v>582416.23</v>
      </c>
      <c r="AAT82" s="603">
        <v>970774.6</v>
      </c>
      <c r="AAU82" s="603">
        <v>547680.30000000005</v>
      </c>
      <c r="AAV82" s="603">
        <v>89385</v>
      </c>
      <c r="AAW82" s="603">
        <v>1256442.8</v>
      </c>
      <c r="AAX82" s="603">
        <v>605740</v>
      </c>
      <c r="AAY82" s="603">
        <v>1283974.56</v>
      </c>
      <c r="AAZ82" s="603">
        <v>385358</v>
      </c>
      <c r="ABA82" s="603">
        <v>948961.9</v>
      </c>
      <c r="ABB82" s="603">
        <v>3196968.64</v>
      </c>
      <c r="ABC82" s="603">
        <v>2470132.4500000002</v>
      </c>
      <c r="ABD82" s="603">
        <v>497849.7</v>
      </c>
      <c r="ABE82" s="603">
        <v>582949.28</v>
      </c>
      <c r="ABF82" s="603">
        <v>452779</v>
      </c>
      <c r="ABG82" s="603">
        <v>115123</v>
      </c>
      <c r="ABH82" s="603">
        <v>158576</v>
      </c>
      <c r="ABI82" s="603">
        <v>1072748.7</v>
      </c>
      <c r="ABJ82" s="603">
        <v>3996397.36</v>
      </c>
      <c r="ABK82" s="603">
        <v>618448.34</v>
      </c>
      <c r="ABL82" s="603">
        <v>1048974.33</v>
      </c>
      <c r="ABM82" s="603">
        <v>195324</v>
      </c>
      <c r="ABN82" s="603">
        <v>197343.8</v>
      </c>
      <c r="ABO82" s="603">
        <v>485728</v>
      </c>
      <c r="ABP82" s="603">
        <v>198264</v>
      </c>
      <c r="ABQ82" s="603">
        <v>2137769.8199999998</v>
      </c>
      <c r="ABR82" s="603">
        <v>791304</v>
      </c>
      <c r="ABS82" s="603">
        <v>890004</v>
      </c>
      <c r="ABT82" s="603">
        <v>755466.82</v>
      </c>
      <c r="ABU82" s="603">
        <v>677900.80000000005</v>
      </c>
      <c r="ABV82" s="603">
        <v>928152.75</v>
      </c>
      <c r="ABW82" s="603">
        <v>319576.90000000002</v>
      </c>
      <c r="ABX82" s="603">
        <v>1064553.6000000001</v>
      </c>
      <c r="ABY82" s="603">
        <v>100860</v>
      </c>
      <c r="ABZ82" s="603">
        <v>1643952.98</v>
      </c>
      <c r="ACA82" s="603">
        <v>54454</v>
      </c>
      <c r="ACB82" s="603">
        <v>510816.7</v>
      </c>
      <c r="ACC82" s="603">
        <v>237224.78</v>
      </c>
      <c r="ACD82" s="603">
        <v>494450.41</v>
      </c>
      <c r="ACE82" s="603">
        <v>2279496.12</v>
      </c>
      <c r="ACF82" s="603">
        <v>295546.43</v>
      </c>
      <c r="ACG82" s="603">
        <v>603624.41</v>
      </c>
      <c r="ACH82" s="603">
        <v>201439.95</v>
      </c>
      <c r="ACI82" s="603">
        <v>120049.42</v>
      </c>
      <c r="ACJ82" s="603">
        <v>353111.1</v>
      </c>
      <c r="ACK82" s="603">
        <v>20943703.739999998</v>
      </c>
      <c r="ACL82" s="603">
        <v>239975.5</v>
      </c>
      <c r="ACM82" s="603">
        <v>1179706.1000000001</v>
      </c>
      <c r="ACN82" s="603">
        <v>693864.19</v>
      </c>
      <c r="ACO82" s="603">
        <v>325630.2</v>
      </c>
      <c r="ACP82" s="603">
        <v>655007.30000000005</v>
      </c>
      <c r="ACQ82" s="603">
        <v>245461.5</v>
      </c>
      <c r="ACR82" s="603">
        <v>1996720</v>
      </c>
      <c r="ACS82" s="603">
        <v>1860530.34</v>
      </c>
      <c r="ACT82" s="603">
        <v>647947</v>
      </c>
      <c r="ACU82" s="603">
        <v>934487</v>
      </c>
      <c r="ACV82" s="603">
        <v>372826.19</v>
      </c>
      <c r="ACW82" s="603">
        <v>255328.18</v>
      </c>
      <c r="ACX82" s="603">
        <v>986115</v>
      </c>
      <c r="ACY82" s="603">
        <v>404170.6</v>
      </c>
      <c r="ACZ82" s="603">
        <v>437226.55</v>
      </c>
      <c r="ADA82" s="603">
        <v>212025.45</v>
      </c>
      <c r="ADB82" s="603">
        <v>813916.36</v>
      </c>
      <c r="ADC82" s="603">
        <v>701920.5</v>
      </c>
      <c r="ADD82" s="603">
        <v>50186</v>
      </c>
      <c r="ADE82" s="603">
        <v>346410.6</v>
      </c>
      <c r="ADF82" s="603">
        <v>426804.5</v>
      </c>
      <c r="ADG82" s="603">
        <v>74420</v>
      </c>
      <c r="ADH82" s="603">
        <v>4180240.68</v>
      </c>
      <c r="ADI82" s="603">
        <v>456542.74</v>
      </c>
      <c r="ADJ82" s="603">
        <v>520</v>
      </c>
      <c r="ADK82" s="603">
        <v>514813.3</v>
      </c>
      <c r="ADL82" s="603">
        <v>0</v>
      </c>
      <c r="ADM82" s="603">
        <v>172752.2</v>
      </c>
      <c r="ADN82" s="603">
        <v>202413.5</v>
      </c>
      <c r="ADO82" s="603">
        <v>256703.32</v>
      </c>
      <c r="ADP82" s="603">
        <v>533850.54</v>
      </c>
      <c r="ADQ82" s="603">
        <v>15004421.49</v>
      </c>
      <c r="ADR82" s="603">
        <v>987116.41</v>
      </c>
      <c r="ADS82" s="603">
        <v>917714.15</v>
      </c>
      <c r="ADT82" s="603">
        <v>211025.27</v>
      </c>
      <c r="ADU82" s="603">
        <v>7785516.9000000004</v>
      </c>
      <c r="ADV82" s="603">
        <v>145184</v>
      </c>
      <c r="ADW82" s="603">
        <v>251490.43</v>
      </c>
      <c r="ADX82" s="603">
        <v>1523881.7999999998</v>
      </c>
      <c r="ADY82" s="603">
        <v>41145</v>
      </c>
      <c r="ADZ82" s="603">
        <v>1427887.01</v>
      </c>
      <c r="AEA82" s="603">
        <v>19201473.239999998</v>
      </c>
      <c r="AEB82" s="603">
        <v>5829483.9699999997</v>
      </c>
      <c r="AEC82" s="603">
        <v>1499405.9</v>
      </c>
      <c r="AED82" s="603">
        <v>326710.57</v>
      </c>
      <c r="AEE82" s="603">
        <v>1156592.25</v>
      </c>
      <c r="AEF82" s="603">
        <v>632029.51</v>
      </c>
      <c r="AEG82" s="603">
        <v>580575.32999999996</v>
      </c>
      <c r="AEH82" s="603">
        <v>727427.25</v>
      </c>
      <c r="AEI82" s="603">
        <v>587739.87</v>
      </c>
      <c r="AEJ82" s="603">
        <v>273038.40000000002</v>
      </c>
      <c r="AEK82" s="603">
        <v>1174484.1499999999</v>
      </c>
      <c r="AEL82" s="603">
        <v>1004036.1</v>
      </c>
      <c r="AEM82" s="603">
        <v>302439.40000000002</v>
      </c>
      <c r="AEN82" s="603">
        <v>1301840.2</v>
      </c>
      <c r="AEO82" s="603">
        <v>1236770</v>
      </c>
      <c r="AEP82" s="603">
        <v>932984.7</v>
      </c>
      <c r="AEQ82" s="603">
        <v>313647.8</v>
      </c>
      <c r="AER82" s="603">
        <v>943536.85</v>
      </c>
      <c r="AES82" s="603">
        <v>56960.43</v>
      </c>
      <c r="AET82" s="603">
        <v>1305317.1599999999</v>
      </c>
      <c r="AEU82" s="603">
        <v>39205</v>
      </c>
      <c r="AEV82" s="603">
        <v>201093</v>
      </c>
      <c r="AEW82" s="603">
        <v>483492.7</v>
      </c>
      <c r="AEX82" s="603">
        <v>874959.88</v>
      </c>
      <c r="AEY82" s="603">
        <v>192093</v>
      </c>
      <c r="AEZ82" s="603">
        <v>1041323.2</v>
      </c>
      <c r="AFA82" s="603">
        <v>602854.93999999994</v>
      </c>
      <c r="AFB82" s="603">
        <v>730462.6</v>
      </c>
      <c r="AFC82" s="603">
        <v>250085.9</v>
      </c>
      <c r="AFD82" s="603">
        <v>973812.2</v>
      </c>
      <c r="AFE82" s="603">
        <v>489668.25</v>
      </c>
      <c r="AFF82" s="603">
        <v>410865.66000000003</v>
      </c>
      <c r="AFG82" s="603">
        <v>1131475.2000000002</v>
      </c>
      <c r="AFH82" s="603">
        <v>771658.95000000007</v>
      </c>
      <c r="AFI82" s="603">
        <v>5299357.2699999996</v>
      </c>
      <c r="AFJ82" s="603">
        <v>2729847.21</v>
      </c>
      <c r="AFK82" s="603">
        <v>1400057.1</v>
      </c>
      <c r="AFL82" s="603">
        <v>1337022.7000000002</v>
      </c>
      <c r="AFM82" s="603">
        <v>2084471.94</v>
      </c>
      <c r="AFN82" s="603">
        <v>666095.22</v>
      </c>
      <c r="AFO82" s="603">
        <v>426804.55</v>
      </c>
      <c r="AFP82" s="603">
        <v>479159.36</v>
      </c>
      <c r="AFQ82" s="603">
        <v>1050221.8400000001</v>
      </c>
      <c r="AFR82" s="603">
        <v>7002716.5800000001</v>
      </c>
      <c r="AFS82" s="603">
        <v>1153446.8399999999</v>
      </c>
      <c r="AFT82" s="603">
        <v>1047146.33</v>
      </c>
      <c r="AFU82" s="603">
        <v>163805</v>
      </c>
      <c r="AFV82" s="603">
        <v>1237079</v>
      </c>
      <c r="AFW82" s="603">
        <v>1752661</v>
      </c>
      <c r="AFX82" s="603">
        <v>724295.85</v>
      </c>
      <c r="AFY82" s="603">
        <v>1105873.42</v>
      </c>
      <c r="AFZ82" s="603">
        <v>1001007.73</v>
      </c>
      <c r="AGA82" s="603">
        <v>728763.54</v>
      </c>
      <c r="AGB82" s="603">
        <v>1724733.06</v>
      </c>
      <c r="AGC82" s="603">
        <v>365910.54000000004</v>
      </c>
      <c r="AGD82" s="603">
        <v>0</v>
      </c>
      <c r="AGE82" s="603">
        <v>211734.9</v>
      </c>
      <c r="AGF82" s="603">
        <v>545765</v>
      </c>
      <c r="AGG82" s="603">
        <v>508285.9</v>
      </c>
      <c r="AGH82" s="603">
        <v>1017330.73</v>
      </c>
      <c r="AGI82" s="603">
        <v>527865</v>
      </c>
      <c r="AGJ82" s="603">
        <v>112450.96</v>
      </c>
      <c r="AGK82" s="603">
        <v>919028.12</v>
      </c>
      <c r="AGL82" s="603">
        <v>566896.89</v>
      </c>
      <c r="AGM82" s="603">
        <v>531072.4</v>
      </c>
      <c r="AGN82" s="603">
        <v>342604.3</v>
      </c>
      <c r="AGO82" s="603">
        <v>100996.2</v>
      </c>
      <c r="AGP82" s="603">
        <v>385723.01</v>
      </c>
      <c r="AGQ82" s="603">
        <v>759851.74</v>
      </c>
      <c r="AGR82" s="603">
        <v>426071.03999999998</v>
      </c>
      <c r="AGS82" s="603">
        <v>862551.09</v>
      </c>
      <c r="AGT82" s="603">
        <v>1340101.05</v>
      </c>
      <c r="AGU82" s="603">
        <v>283973.82</v>
      </c>
      <c r="AGV82" s="603">
        <v>418511.85</v>
      </c>
      <c r="AGW82" s="603">
        <v>81584</v>
      </c>
      <c r="AGX82" s="603">
        <v>0</v>
      </c>
      <c r="AGY82" s="603">
        <v>941593.84</v>
      </c>
      <c r="AGZ82" s="603">
        <v>886934.32</v>
      </c>
      <c r="AHA82" s="603">
        <v>946880.6399999999</v>
      </c>
      <c r="AHB82" s="603">
        <v>300897.99</v>
      </c>
      <c r="AHC82" s="603">
        <v>469400</v>
      </c>
      <c r="AHD82" s="603">
        <v>376646.74</v>
      </c>
      <c r="AHE82" s="603">
        <v>237377.2</v>
      </c>
      <c r="AHF82" s="603">
        <v>712045.18</v>
      </c>
      <c r="AHG82" s="603">
        <v>1975488.43</v>
      </c>
      <c r="AHH82" s="603">
        <v>405695.36</v>
      </c>
      <c r="AHI82" s="603">
        <v>87823.99</v>
      </c>
      <c r="AHJ82" s="603">
        <v>445079.78</v>
      </c>
      <c r="AHK82" s="603">
        <v>335026.5</v>
      </c>
      <c r="AHL82" s="603">
        <v>191737.3</v>
      </c>
      <c r="AHM82" s="603">
        <v>540192.51</v>
      </c>
      <c r="AHN82" s="603">
        <v>391041.51</v>
      </c>
      <c r="AHO82" s="603">
        <v>328163.40000000002</v>
      </c>
      <c r="AHP82" s="603">
        <v>956473.03</v>
      </c>
      <c r="AHQ82" s="603">
        <v>729966.75</v>
      </c>
      <c r="AHR82" s="603">
        <v>759258.09</v>
      </c>
      <c r="AHS82" s="603">
        <v>159293.87</v>
      </c>
      <c r="AHT82" s="603">
        <v>1166391.74</v>
      </c>
      <c r="AHU82" s="603">
        <v>0</v>
      </c>
      <c r="AHV82" s="603">
        <v>0</v>
      </c>
      <c r="AHW82" s="603">
        <f t="shared" si="97"/>
        <v>1005281565.6470003</v>
      </c>
      <c r="AHY82" s="648" t="s">
        <v>6248</v>
      </c>
      <c r="AHZ82" s="648" t="s">
        <v>6067</v>
      </c>
      <c r="AIA82" s="648" t="s">
        <v>6068</v>
      </c>
    </row>
    <row r="83" spans="1:911" ht="24.6" x14ac:dyDescent="0.7">
      <c r="A83" s="260" t="str">
        <f t="shared" si="96"/>
        <v>ภาระ</v>
      </c>
      <c r="B83" s="260" t="s">
        <v>6073</v>
      </c>
      <c r="C83" s="260" t="s">
        <v>6074</v>
      </c>
      <c r="D83" s="603">
        <v>84369.45</v>
      </c>
      <c r="E83" s="603">
        <v>658740.98</v>
      </c>
      <c r="F83" s="603">
        <v>6250139.5999999996</v>
      </c>
      <c r="G83" s="603">
        <v>764322.77</v>
      </c>
      <c r="H83" s="603">
        <v>4734537.01</v>
      </c>
      <c r="I83" s="603">
        <v>339142.96</v>
      </c>
      <c r="J83" s="603">
        <v>4324233.8099999996</v>
      </c>
      <c r="K83" s="603">
        <v>416481</v>
      </c>
      <c r="L83" s="603">
        <v>512878.5</v>
      </c>
      <c r="M83" s="603">
        <v>893879.06</v>
      </c>
      <c r="N83" s="603">
        <v>369991.58</v>
      </c>
      <c r="O83" s="603">
        <v>1155532.56</v>
      </c>
      <c r="P83" s="603">
        <v>154123.45000000001</v>
      </c>
      <c r="Q83" s="603">
        <v>605866</v>
      </c>
      <c r="R83" s="603">
        <v>647078.36</v>
      </c>
      <c r="S83" s="603">
        <v>1126577</v>
      </c>
      <c r="T83" s="603">
        <v>739917.65</v>
      </c>
      <c r="U83" s="603">
        <v>650714.68999999994</v>
      </c>
      <c r="V83" s="603">
        <v>0</v>
      </c>
      <c r="W83" s="603">
        <v>4581879.0199999996</v>
      </c>
      <c r="X83" s="603">
        <v>3219331.57</v>
      </c>
      <c r="Y83" s="603">
        <v>412172</v>
      </c>
      <c r="Z83" s="603">
        <v>546161.91</v>
      </c>
      <c r="AA83" s="603">
        <v>1175914.8999999999</v>
      </c>
      <c r="AB83" s="603">
        <v>665988.04</v>
      </c>
      <c r="AC83" s="603">
        <v>904068.52</v>
      </c>
      <c r="AD83" s="603">
        <v>11945981.23</v>
      </c>
      <c r="AE83" s="603">
        <v>2519600.5499999998</v>
      </c>
      <c r="AF83" s="603">
        <v>863642.48</v>
      </c>
      <c r="AG83" s="603">
        <v>2158389.88</v>
      </c>
      <c r="AH83" s="603">
        <v>2029911.62</v>
      </c>
      <c r="AI83" s="603">
        <v>3523439.95</v>
      </c>
      <c r="AJ83" s="603">
        <v>4017770.94</v>
      </c>
      <c r="AK83" s="603">
        <v>575499.09</v>
      </c>
      <c r="AL83" s="603">
        <v>610266.81999999995</v>
      </c>
      <c r="AM83" s="603">
        <v>323651.08</v>
      </c>
      <c r="AN83" s="603">
        <v>70589.2</v>
      </c>
      <c r="AO83" s="603">
        <v>66372.86</v>
      </c>
      <c r="AP83" s="603">
        <v>661865.16</v>
      </c>
      <c r="AQ83" s="603">
        <v>86054.06</v>
      </c>
      <c r="AR83" s="603">
        <v>164103.13</v>
      </c>
      <c r="AS83" s="603">
        <v>642980.29</v>
      </c>
      <c r="AT83" s="603">
        <v>851375.87</v>
      </c>
      <c r="AU83" s="603">
        <v>0</v>
      </c>
      <c r="AV83" s="603">
        <v>0</v>
      </c>
      <c r="AW83" s="603">
        <v>502038.43</v>
      </c>
      <c r="AX83" s="603">
        <v>754576.5</v>
      </c>
      <c r="AY83" s="603">
        <v>257807</v>
      </c>
      <c r="AZ83" s="603">
        <v>125065</v>
      </c>
      <c r="BA83" s="603">
        <v>105765.12</v>
      </c>
      <c r="BB83" s="603">
        <v>387460</v>
      </c>
      <c r="BC83" s="603">
        <v>30900</v>
      </c>
      <c r="BD83" s="603">
        <v>614546.66</v>
      </c>
      <c r="BE83" s="603">
        <v>165093.6</v>
      </c>
      <c r="BF83" s="603">
        <v>44465</v>
      </c>
      <c r="BG83" s="603">
        <v>5883603.6100000003</v>
      </c>
      <c r="BH83" s="603">
        <v>106223.82</v>
      </c>
      <c r="BI83" s="603">
        <v>294812.27</v>
      </c>
      <c r="BJ83" s="603">
        <v>595860.77</v>
      </c>
      <c r="BK83" s="603">
        <v>16281067.98</v>
      </c>
      <c r="BL83" s="603">
        <v>352319</v>
      </c>
      <c r="BM83" s="603">
        <v>248887.09</v>
      </c>
      <c r="BN83" s="603">
        <v>408104.70999999996</v>
      </c>
      <c r="BO83" s="603">
        <v>218410.6</v>
      </c>
      <c r="BP83" s="603">
        <v>109471.7</v>
      </c>
      <c r="BQ83" s="603">
        <v>24849.95</v>
      </c>
      <c r="BR83" s="603">
        <v>126773.54</v>
      </c>
      <c r="BS83" s="603">
        <v>0</v>
      </c>
      <c r="BT83" s="603">
        <v>108669.4</v>
      </c>
      <c r="BU83" s="603">
        <v>127109.63</v>
      </c>
      <c r="BV83" s="603">
        <v>533379.29</v>
      </c>
      <c r="BW83" s="603">
        <v>83530.84</v>
      </c>
      <c r="BX83" s="603">
        <v>387549.35</v>
      </c>
      <c r="BY83" s="603">
        <v>68642.58</v>
      </c>
      <c r="BZ83" s="603">
        <v>9500</v>
      </c>
      <c r="CA83" s="603">
        <v>3317548.09</v>
      </c>
      <c r="CB83" s="603">
        <v>718842.2</v>
      </c>
      <c r="CC83" s="603">
        <v>1212090.02</v>
      </c>
      <c r="CD83" s="603">
        <v>798917.45000000007</v>
      </c>
      <c r="CE83" s="603">
        <v>167101.48000000001</v>
      </c>
      <c r="CF83" s="603">
        <v>603897.75</v>
      </c>
      <c r="CG83" s="603">
        <v>1553282.51</v>
      </c>
      <c r="CH83" s="603">
        <v>142702.35</v>
      </c>
      <c r="CI83" s="603">
        <v>623400.14</v>
      </c>
      <c r="CJ83" s="603">
        <v>4550905.34</v>
      </c>
      <c r="CK83" s="603">
        <v>615501.91</v>
      </c>
      <c r="CL83" s="603">
        <v>1047034.92</v>
      </c>
      <c r="CM83" s="603">
        <v>383389.31</v>
      </c>
      <c r="CN83" s="603">
        <v>755328.56</v>
      </c>
      <c r="CO83" s="603">
        <v>1930836.8</v>
      </c>
      <c r="CP83" s="603">
        <v>351042.28</v>
      </c>
      <c r="CQ83" s="603">
        <v>1931532.08</v>
      </c>
      <c r="CR83" s="603">
        <v>536795.68000000005</v>
      </c>
      <c r="CS83" s="603">
        <v>487424.69</v>
      </c>
      <c r="CT83" s="603">
        <v>438714.29</v>
      </c>
      <c r="CU83" s="603">
        <v>75149.600000000006</v>
      </c>
      <c r="CV83" s="603">
        <v>240678.77</v>
      </c>
      <c r="CW83" s="603">
        <v>89004</v>
      </c>
      <c r="CX83" s="603">
        <v>868314.75</v>
      </c>
      <c r="CY83" s="603">
        <v>118349.13</v>
      </c>
      <c r="CZ83" s="603">
        <v>675220.15</v>
      </c>
      <c r="DA83" s="603">
        <v>450697.51</v>
      </c>
      <c r="DB83" s="603">
        <v>475474.73</v>
      </c>
      <c r="DC83" s="603">
        <v>14255950.550000001</v>
      </c>
      <c r="DD83" s="603">
        <v>4652452.5</v>
      </c>
      <c r="DE83" s="603">
        <v>699542.19</v>
      </c>
      <c r="DF83" s="603">
        <v>294531.13</v>
      </c>
      <c r="DG83" s="603">
        <v>115146.95</v>
      </c>
      <c r="DH83" s="603">
        <v>1843380</v>
      </c>
      <c r="DI83" s="603">
        <v>543134.4</v>
      </c>
      <c r="DJ83" s="603">
        <v>9370000</v>
      </c>
      <c r="DK83" s="603">
        <v>458329.5</v>
      </c>
      <c r="DL83" s="603">
        <v>25345822.170000002</v>
      </c>
      <c r="DM83" s="603">
        <v>774443.51</v>
      </c>
      <c r="DN83" s="603">
        <v>925275.29</v>
      </c>
      <c r="DO83" s="603">
        <v>1011486</v>
      </c>
      <c r="DP83" s="603">
        <v>81456</v>
      </c>
      <c r="DQ83" s="603">
        <v>985117.85</v>
      </c>
      <c r="DR83" s="603">
        <v>1214695.6299999999</v>
      </c>
      <c r="DS83" s="603">
        <v>1080345.8500000001</v>
      </c>
      <c r="DT83" s="603">
        <v>2315810.39</v>
      </c>
      <c r="DU83" s="603">
        <v>16872387.129999999</v>
      </c>
      <c r="DV83" s="603">
        <v>420723.1</v>
      </c>
      <c r="DW83" s="603">
        <v>3240836.98</v>
      </c>
      <c r="DX83" s="603">
        <v>1685475.61</v>
      </c>
      <c r="DY83" s="603">
        <v>739130.05</v>
      </c>
      <c r="DZ83" s="603">
        <v>1928515.7</v>
      </c>
      <c r="EA83" s="603">
        <v>3284599.74</v>
      </c>
      <c r="EB83" s="603">
        <v>383999.22</v>
      </c>
      <c r="EC83" s="603">
        <v>569266.20000000007</v>
      </c>
      <c r="ED83" s="603">
        <v>984675.37</v>
      </c>
      <c r="EE83" s="603">
        <v>2112742.7999999998</v>
      </c>
      <c r="EF83" s="603">
        <v>1351145.01</v>
      </c>
      <c r="EG83" s="603">
        <v>1059418.28</v>
      </c>
      <c r="EH83" s="603">
        <v>155871</v>
      </c>
      <c r="EI83" s="603">
        <v>2372031.5299999998</v>
      </c>
      <c r="EJ83" s="603">
        <v>1000684.01</v>
      </c>
      <c r="EK83" s="603">
        <v>2215538.56</v>
      </c>
      <c r="EL83" s="603">
        <v>1128253.17</v>
      </c>
      <c r="EM83" s="603">
        <v>403504.21</v>
      </c>
      <c r="EN83" s="603">
        <v>865604.32</v>
      </c>
      <c r="EO83" s="603">
        <v>158491.91</v>
      </c>
      <c r="EP83" s="603">
        <v>431350</v>
      </c>
      <c r="EQ83" s="603">
        <v>575822.61</v>
      </c>
      <c r="ER83" s="603">
        <v>978238</v>
      </c>
      <c r="ES83" s="603">
        <v>641119</v>
      </c>
      <c r="ET83" s="603">
        <v>168192.57</v>
      </c>
      <c r="EU83" s="603">
        <v>926337.6</v>
      </c>
      <c r="EV83" s="603">
        <v>1170401.3400000001</v>
      </c>
      <c r="EW83" s="603">
        <v>782137.26</v>
      </c>
      <c r="EX83" s="603">
        <v>4243077.2699999996</v>
      </c>
      <c r="EY83" s="603">
        <v>9789.8799999999992</v>
      </c>
      <c r="EZ83" s="603">
        <v>497931.91</v>
      </c>
      <c r="FA83" s="603">
        <v>530197.71</v>
      </c>
      <c r="FB83" s="603">
        <v>411162.08</v>
      </c>
      <c r="FC83" s="603">
        <v>1115944.96</v>
      </c>
      <c r="FD83" s="603">
        <v>977133.06</v>
      </c>
      <c r="FE83" s="603">
        <v>580802.62</v>
      </c>
      <c r="FF83" s="603">
        <v>109907.56</v>
      </c>
      <c r="FG83" s="603">
        <v>103386.32</v>
      </c>
      <c r="FH83" s="603">
        <v>202742.48</v>
      </c>
      <c r="FI83" s="603">
        <v>209724.73</v>
      </c>
      <c r="FJ83" s="603">
        <v>58246.86</v>
      </c>
      <c r="FK83" s="603">
        <v>70044.41</v>
      </c>
      <c r="FL83" s="603">
        <v>197078.7</v>
      </c>
      <c r="FM83" s="603">
        <v>182466</v>
      </c>
      <c r="FN83" s="603">
        <v>3886902.3</v>
      </c>
      <c r="FO83" s="603">
        <v>1113362.82</v>
      </c>
      <c r="FP83" s="603">
        <v>251242.54</v>
      </c>
      <c r="FQ83" s="603">
        <v>24885</v>
      </c>
      <c r="FR83" s="603">
        <v>4295072.4400000004</v>
      </c>
      <c r="FS83" s="603">
        <v>2506029.9300000002</v>
      </c>
      <c r="FT83" s="603">
        <v>642588.26</v>
      </c>
      <c r="FU83" s="603">
        <v>1780424.74</v>
      </c>
      <c r="FV83" s="603">
        <v>878720.78</v>
      </c>
      <c r="FW83" s="603">
        <v>873670.08</v>
      </c>
      <c r="FX83" s="603">
        <v>1535164.72</v>
      </c>
      <c r="FY83" s="603">
        <v>509346.04</v>
      </c>
      <c r="FZ83" s="603">
        <v>301100.5</v>
      </c>
      <c r="GA83" s="603">
        <v>588531.49</v>
      </c>
      <c r="GB83" s="603">
        <v>484245.54</v>
      </c>
      <c r="GC83" s="603">
        <v>783772.56</v>
      </c>
      <c r="GD83" s="603">
        <v>539142.65</v>
      </c>
      <c r="GE83" s="603">
        <v>206215.24</v>
      </c>
      <c r="GF83" s="603">
        <v>628471.05000000005</v>
      </c>
      <c r="GG83" s="603">
        <v>576515.12</v>
      </c>
      <c r="GH83" s="603">
        <v>1543881.95</v>
      </c>
      <c r="GI83" s="603">
        <v>2604623.96</v>
      </c>
      <c r="GJ83" s="603">
        <v>323178.59000000003</v>
      </c>
      <c r="GK83" s="603">
        <v>1112468.92</v>
      </c>
      <c r="GL83" s="603">
        <v>190814.9</v>
      </c>
      <c r="GM83" s="603">
        <v>1053995.42</v>
      </c>
      <c r="GN83" s="603">
        <v>506015.62</v>
      </c>
      <c r="GO83" s="603">
        <v>268952.56</v>
      </c>
      <c r="GP83" s="603">
        <v>213378.86</v>
      </c>
      <c r="GQ83" s="603">
        <v>551344.80000000005</v>
      </c>
      <c r="GR83" s="603">
        <v>3342892.87</v>
      </c>
      <c r="GS83" s="603">
        <v>54577.760000000002</v>
      </c>
      <c r="GT83" s="603">
        <v>274156.2</v>
      </c>
      <c r="GU83" s="603">
        <v>691512.35</v>
      </c>
      <c r="GV83" s="603">
        <v>116242</v>
      </c>
      <c r="GW83" s="603">
        <v>499955.98</v>
      </c>
      <c r="GX83" s="603">
        <v>794869.91</v>
      </c>
      <c r="GY83" s="603">
        <v>456332.6</v>
      </c>
      <c r="GZ83" s="603">
        <v>11782226</v>
      </c>
      <c r="HA83" s="603">
        <v>493760.1</v>
      </c>
      <c r="HB83" s="603">
        <v>1402448.8599999999</v>
      </c>
      <c r="HC83" s="603">
        <v>661316.63</v>
      </c>
      <c r="HD83" s="603">
        <v>430660.27</v>
      </c>
      <c r="HE83" s="603">
        <v>45192080.170000002</v>
      </c>
      <c r="HF83" s="603">
        <v>3042506.13</v>
      </c>
      <c r="HG83" s="603">
        <v>1985960.53</v>
      </c>
      <c r="HH83" s="603">
        <v>1047993.0800000001</v>
      </c>
      <c r="HI83" s="603">
        <v>3721629.53</v>
      </c>
      <c r="HJ83" s="603">
        <v>163941</v>
      </c>
      <c r="HK83" s="603">
        <v>554085.14</v>
      </c>
      <c r="HL83" s="603">
        <v>11083325.140000001</v>
      </c>
      <c r="HM83" s="603">
        <v>1602988.65</v>
      </c>
      <c r="HN83" s="603">
        <v>6388376.9100000001</v>
      </c>
      <c r="HO83" s="603">
        <v>3231795.59</v>
      </c>
      <c r="HP83" s="603">
        <v>1056858.45</v>
      </c>
      <c r="HQ83" s="603">
        <v>1394598.84</v>
      </c>
      <c r="HR83" s="603">
        <v>227505</v>
      </c>
      <c r="HS83" s="603">
        <v>1411894.86</v>
      </c>
      <c r="HT83" s="603">
        <v>35306</v>
      </c>
      <c r="HU83" s="603">
        <v>347752.5</v>
      </c>
      <c r="HV83" s="603">
        <v>43350</v>
      </c>
      <c r="HW83" s="603">
        <v>154098</v>
      </c>
      <c r="HX83" s="603">
        <v>130251.87</v>
      </c>
      <c r="HY83" s="603">
        <v>259802.29</v>
      </c>
      <c r="HZ83" s="603">
        <v>327367.21999999997</v>
      </c>
      <c r="IA83" s="603">
        <v>451928.52</v>
      </c>
      <c r="IB83" s="603">
        <v>948227.87</v>
      </c>
      <c r="IC83" s="603">
        <v>550413.42000000004</v>
      </c>
      <c r="ID83" s="603">
        <v>51973.63</v>
      </c>
      <c r="IE83" s="603">
        <v>4200034.1900000004</v>
      </c>
      <c r="IF83" s="603">
        <v>419772.59</v>
      </c>
      <c r="IG83" s="603">
        <v>664520.94999999995</v>
      </c>
      <c r="IH83" s="603">
        <v>193709.89</v>
      </c>
      <c r="II83" s="603">
        <v>453213.83</v>
      </c>
      <c r="IJ83" s="603">
        <v>106407.38</v>
      </c>
      <c r="IK83" s="603">
        <v>39590</v>
      </c>
      <c r="IL83" s="603">
        <v>52550</v>
      </c>
      <c r="IM83" s="603">
        <v>1204218.69</v>
      </c>
      <c r="IN83" s="603">
        <v>623974.14</v>
      </c>
      <c r="IO83" s="603">
        <v>317343.09999999998</v>
      </c>
      <c r="IP83" s="603">
        <v>299000.26</v>
      </c>
      <c r="IQ83" s="603">
        <v>129610.05</v>
      </c>
      <c r="IR83" s="603">
        <v>451242.11</v>
      </c>
      <c r="IS83" s="603">
        <v>288259.52</v>
      </c>
      <c r="IT83" s="603">
        <v>232333.15</v>
      </c>
      <c r="IU83" s="603">
        <v>10701771.84</v>
      </c>
      <c r="IV83" s="603">
        <v>488852.5</v>
      </c>
      <c r="IW83" s="603">
        <v>167542.5</v>
      </c>
      <c r="IX83" s="603">
        <v>316169.28999999998</v>
      </c>
      <c r="IY83" s="603">
        <v>553572.28</v>
      </c>
      <c r="IZ83" s="603">
        <v>94255</v>
      </c>
      <c r="JA83" s="603">
        <v>396239.91</v>
      </c>
      <c r="JB83" s="603">
        <v>162374.1</v>
      </c>
      <c r="JC83" s="603">
        <v>567915.9</v>
      </c>
      <c r="JD83" s="603">
        <v>885546.17</v>
      </c>
      <c r="JE83" s="603">
        <v>1136657.95</v>
      </c>
      <c r="JF83" s="603">
        <v>131387.46</v>
      </c>
      <c r="JG83" s="603">
        <v>617307.87000000011</v>
      </c>
      <c r="JH83" s="603">
        <v>4593287.9800000004</v>
      </c>
      <c r="JI83" s="603">
        <v>840126.96</v>
      </c>
      <c r="JJ83" s="603">
        <v>727738.14</v>
      </c>
      <c r="JK83" s="603">
        <v>620585.44999999995</v>
      </c>
      <c r="JL83" s="603">
        <v>196029.12</v>
      </c>
      <c r="JM83" s="603">
        <v>1737206.93</v>
      </c>
      <c r="JN83" s="603">
        <v>160374.78</v>
      </c>
      <c r="JO83" s="603">
        <v>236836.04</v>
      </c>
      <c r="JP83" s="603">
        <v>1373939.71</v>
      </c>
      <c r="JQ83" s="603">
        <v>1561859.94</v>
      </c>
      <c r="JR83" s="603">
        <v>1088436.3600000001</v>
      </c>
      <c r="JS83" s="603">
        <v>247838.45</v>
      </c>
      <c r="JT83" s="603">
        <v>2175345.5099999998</v>
      </c>
      <c r="JU83" s="603">
        <v>87894.760000000009</v>
      </c>
      <c r="JV83" s="603">
        <v>927445.68</v>
      </c>
      <c r="JW83" s="603">
        <v>223588.6</v>
      </c>
      <c r="JX83" s="603">
        <v>2125585.79</v>
      </c>
      <c r="JY83" s="603">
        <v>241031.04000000001</v>
      </c>
      <c r="JZ83" s="603">
        <v>2517506.65</v>
      </c>
      <c r="KA83" s="603">
        <v>2572666.5</v>
      </c>
      <c r="KB83" s="603">
        <v>689727</v>
      </c>
      <c r="KC83" s="603">
        <v>244002.22</v>
      </c>
      <c r="KD83" s="603">
        <v>883645.39</v>
      </c>
      <c r="KE83" s="603">
        <v>667091.47</v>
      </c>
      <c r="KF83" s="603">
        <v>1482519.99</v>
      </c>
      <c r="KG83" s="603">
        <v>278192</v>
      </c>
      <c r="KH83" s="603">
        <v>708880.02</v>
      </c>
      <c r="KI83" s="603">
        <v>252684.22</v>
      </c>
      <c r="KJ83" s="603">
        <v>34137823.400000006</v>
      </c>
      <c r="KK83" s="603">
        <v>1473607.1799999997</v>
      </c>
      <c r="KL83" s="603">
        <v>1252929.3999999999</v>
      </c>
      <c r="KM83" s="603">
        <v>189242.27</v>
      </c>
      <c r="KN83" s="603">
        <v>14800</v>
      </c>
      <c r="KO83" s="603">
        <v>1348847.81</v>
      </c>
      <c r="KP83" s="603">
        <v>323018.93</v>
      </c>
      <c r="KQ83" s="603">
        <v>437555.18</v>
      </c>
      <c r="KR83" s="603">
        <v>24261.78</v>
      </c>
      <c r="KS83" s="603">
        <v>1677992</v>
      </c>
      <c r="KT83" s="603">
        <v>335048.32000000001</v>
      </c>
      <c r="KU83" s="603">
        <v>1843583.17</v>
      </c>
      <c r="KV83" s="603">
        <v>3213418.44</v>
      </c>
      <c r="KW83" s="603">
        <v>380765.33</v>
      </c>
      <c r="KX83" s="603">
        <v>455455.22</v>
      </c>
      <c r="KY83" s="603">
        <v>12683282.949999999</v>
      </c>
      <c r="KZ83" s="603">
        <v>655847.76</v>
      </c>
      <c r="LA83" s="603">
        <v>2202940.2599999998</v>
      </c>
      <c r="LB83" s="603">
        <v>2046208.1300000001</v>
      </c>
      <c r="LC83" s="603">
        <v>61884</v>
      </c>
      <c r="LD83" s="603">
        <v>3011397.94</v>
      </c>
      <c r="LE83" s="603">
        <v>1543322.6099999999</v>
      </c>
      <c r="LF83" s="603">
        <v>821611.97</v>
      </c>
      <c r="LG83" s="603">
        <v>602006.34</v>
      </c>
      <c r="LH83" s="603">
        <v>805005.79</v>
      </c>
      <c r="LI83" s="603">
        <v>192200</v>
      </c>
      <c r="LJ83" s="603">
        <v>16450</v>
      </c>
      <c r="LK83" s="603">
        <v>0</v>
      </c>
      <c r="LL83" s="603">
        <v>2625848.09</v>
      </c>
      <c r="LM83" s="603">
        <v>615810.94999999995</v>
      </c>
      <c r="LN83" s="603">
        <v>735506.27</v>
      </c>
      <c r="LO83" s="603">
        <v>447354.27</v>
      </c>
      <c r="LP83" s="603">
        <v>457653.6</v>
      </c>
      <c r="LQ83" s="603">
        <v>428096.60000000003</v>
      </c>
      <c r="LR83" s="603">
        <v>0</v>
      </c>
      <c r="LS83" s="603">
        <v>190442.76</v>
      </c>
      <c r="LT83" s="603">
        <v>1501857.66</v>
      </c>
      <c r="LU83" s="603">
        <v>17185</v>
      </c>
      <c r="LV83" s="603">
        <v>338064.22</v>
      </c>
      <c r="LW83" s="603">
        <v>5494867.1100000003</v>
      </c>
      <c r="LX83" s="603">
        <v>1184230.77</v>
      </c>
      <c r="LY83" s="603">
        <v>741780</v>
      </c>
      <c r="LZ83" s="603">
        <v>3480.97</v>
      </c>
      <c r="MA83" s="603">
        <v>1373729.4200000002</v>
      </c>
      <c r="MB83" s="603">
        <v>1548098.01</v>
      </c>
      <c r="MC83" s="603">
        <v>907204.53</v>
      </c>
      <c r="MD83" s="603">
        <v>212929.43</v>
      </c>
      <c r="ME83" s="603">
        <v>699687.52</v>
      </c>
      <c r="MF83" s="603">
        <v>1207390.6399999999</v>
      </c>
      <c r="MG83" s="603">
        <v>3787176.57</v>
      </c>
      <c r="MH83" s="603">
        <v>309754.53999999998</v>
      </c>
      <c r="MI83" s="603">
        <v>1437226.75</v>
      </c>
      <c r="MJ83" s="603">
        <v>849323.31</v>
      </c>
      <c r="MK83" s="603">
        <v>452459.3</v>
      </c>
      <c r="ML83" s="603">
        <v>1177301.6599999999</v>
      </c>
      <c r="MM83" s="603">
        <v>747492.12</v>
      </c>
      <c r="MN83" s="603">
        <v>455363.7</v>
      </c>
      <c r="MO83" s="603">
        <v>639702.19999999995</v>
      </c>
      <c r="MP83" s="603">
        <v>291223.94</v>
      </c>
      <c r="MQ83" s="603">
        <v>1249234.17</v>
      </c>
      <c r="MR83" s="603">
        <v>73288</v>
      </c>
      <c r="MS83" s="603">
        <v>557135.64</v>
      </c>
      <c r="MT83" s="603">
        <v>315365.88</v>
      </c>
      <c r="MU83" s="603">
        <v>3163463.19</v>
      </c>
      <c r="MV83" s="603">
        <v>705509.05999999994</v>
      </c>
      <c r="MW83" s="603">
        <v>85368.06</v>
      </c>
      <c r="MX83" s="603">
        <v>5506415.3300000001</v>
      </c>
      <c r="MY83" s="603">
        <v>6088048.0999999996</v>
      </c>
      <c r="MZ83" s="603">
        <v>1523040.54</v>
      </c>
      <c r="NA83" s="603">
        <v>3416035.23</v>
      </c>
      <c r="NB83" s="603">
        <v>1501679.71</v>
      </c>
      <c r="NC83" s="603">
        <v>6079307.1399999997</v>
      </c>
      <c r="ND83" s="603">
        <v>160965.63</v>
      </c>
      <c r="NE83" s="603">
        <v>176775.18</v>
      </c>
      <c r="NF83" s="603">
        <v>2091386.71</v>
      </c>
      <c r="NG83" s="603">
        <v>3790176.71</v>
      </c>
      <c r="NH83" s="603">
        <v>588375.31000000006</v>
      </c>
      <c r="NI83" s="603">
        <v>9619213.1400000006</v>
      </c>
      <c r="NJ83" s="603">
        <v>944133.88</v>
      </c>
      <c r="NK83" s="603">
        <v>774499.14</v>
      </c>
      <c r="NL83" s="603">
        <v>4634313.33</v>
      </c>
      <c r="NM83" s="603">
        <v>4442298.6300000008</v>
      </c>
      <c r="NN83" s="603">
        <v>158012.17000000001</v>
      </c>
      <c r="NO83" s="603">
        <v>870370.34</v>
      </c>
      <c r="NP83" s="603">
        <v>188300.52</v>
      </c>
      <c r="NQ83" s="603">
        <v>1964386.9200000002</v>
      </c>
      <c r="NR83" s="603">
        <v>1620205.83</v>
      </c>
      <c r="NS83" s="603">
        <v>140163.48000000001</v>
      </c>
      <c r="NT83" s="603">
        <v>140683.28</v>
      </c>
      <c r="NU83" s="603">
        <v>921704.83000000007</v>
      </c>
      <c r="NV83" s="603">
        <v>138716</v>
      </c>
      <c r="NW83" s="603">
        <v>204808.77000000002</v>
      </c>
      <c r="NX83" s="603">
        <v>155751</v>
      </c>
      <c r="NY83" s="603">
        <v>1601768.9800000002</v>
      </c>
      <c r="NZ83" s="603">
        <v>2732123.74</v>
      </c>
      <c r="OA83" s="603">
        <v>1694997.41</v>
      </c>
      <c r="OB83" s="603">
        <v>314746.5</v>
      </c>
      <c r="OC83" s="603">
        <v>72567</v>
      </c>
      <c r="OD83" s="603">
        <v>1186121.03</v>
      </c>
      <c r="OE83" s="603">
        <v>860591.42</v>
      </c>
      <c r="OF83" s="603">
        <v>0</v>
      </c>
      <c r="OG83" s="603">
        <v>9375646.2300000004</v>
      </c>
      <c r="OH83" s="603">
        <v>601881.82999999996</v>
      </c>
      <c r="OI83" s="603">
        <v>9003832.8000000007</v>
      </c>
      <c r="OJ83" s="603">
        <v>671777.54</v>
      </c>
      <c r="OK83" s="603">
        <v>1002699.96</v>
      </c>
      <c r="OL83" s="603">
        <v>6508605.7300000004</v>
      </c>
      <c r="OM83" s="603">
        <v>129412.81</v>
      </c>
      <c r="ON83" s="603">
        <v>1761496.7</v>
      </c>
      <c r="OO83" s="603">
        <v>854256.97</v>
      </c>
      <c r="OP83" s="603">
        <v>932896.22</v>
      </c>
      <c r="OQ83" s="603">
        <v>5012768.5999999996</v>
      </c>
      <c r="OR83" s="603">
        <v>3385905.33</v>
      </c>
      <c r="OS83" s="603">
        <v>903088.53</v>
      </c>
      <c r="OT83" s="603">
        <v>400673.1</v>
      </c>
      <c r="OU83" s="603">
        <v>1287258.7000000002</v>
      </c>
      <c r="OV83" s="603">
        <v>134046</v>
      </c>
      <c r="OW83" s="603">
        <v>292848.43</v>
      </c>
      <c r="OX83" s="603">
        <v>715552.5</v>
      </c>
      <c r="OY83" s="603">
        <v>541615.30000000005</v>
      </c>
      <c r="OZ83" s="603">
        <v>1273435.5</v>
      </c>
      <c r="PA83" s="603">
        <v>459519</v>
      </c>
      <c r="PB83" s="603">
        <v>317990.5</v>
      </c>
      <c r="PC83" s="603">
        <v>797335.34</v>
      </c>
      <c r="PD83" s="603">
        <v>4483569.3600000003</v>
      </c>
      <c r="PE83" s="603">
        <v>303781.8</v>
      </c>
      <c r="PF83" s="603">
        <v>469857.72</v>
      </c>
      <c r="PG83" s="603">
        <v>387524.36</v>
      </c>
      <c r="PH83" s="603">
        <v>610313.66</v>
      </c>
      <c r="PI83" s="603">
        <v>826261.1</v>
      </c>
      <c r="PJ83" s="603">
        <v>431311.65</v>
      </c>
      <c r="PK83" s="603">
        <v>318500.5</v>
      </c>
      <c r="PL83" s="603">
        <v>1521061.86</v>
      </c>
      <c r="PM83" s="603">
        <v>303150.78999999998</v>
      </c>
      <c r="PN83" s="603">
        <v>1300083.1200000001</v>
      </c>
      <c r="PO83" s="603">
        <v>1261359.6599999999</v>
      </c>
      <c r="PP83" s="603">
        <v>194567.86</v>
      </c>
      <c r="PQ83" s="603">
        <v>3409677.46</v>
      </c>
      <c r="PR83" s="603">
        <v>593517.39</v>
      </c>
      <c r="PS83" s="603">
        <v>147617.78</v>
      </c>
      <c r="PT83" s="603">
        <v>475747.05</v>
      </c>
      <c r="PU83" s="603">
        <v>148586.47</v>
      </c>
      <c r="PV83" s="603">
        <v>687310.26</v>
      </c>
      <c r="PW83" s="603">
        <v>422966.69</v>
      </c>
      <c r="PX83" s="603">
        <v>61330.6</v>
      </c>
      <c r="PY83" s="603">
        <v>740431.14</v>
      </c>
      <c r="PZ83" s="603">
        <v>5234767.8899999997</v>
      </c>
      <c r="QA83" s="603">
        <v>3180893.35</v>
      </c>
      <c r="QB83" s="603">
        <v>1471987.86</v>
      </c>
      <c r="QC83" s="603">
        <v>92014.94</v>
      </c>
      <c r="QD83" s="603">
        <v>1220176.01</v>
      </c>
      <c r="QE83" s="603">
        <v>663983.9</v>
      </c>
      <c r="QF83" s="603">
        <v>1685073.82</v>
      </c>
      <c r="QG83" s="603">
        <v>582502.35</v>
      </c>
      <c r="QH83" s="603">
        <v>646305.9</v>
      </c>
      <c r="QI83" s="603">
        <v>547176.62</v>
      </c>
      <c r="QJ83" s="603">
        <v>1734495.44</v>
      </c>
      <c r="QK83" s="603">
        <v>1239743.47</v>
      </c>
      <c r="QL83" s="603">
        <v>0</v>
      </c>
      <c r="QM83" s="603">
        <v>990681.49</v>
      </c>
      <c r="QN83" s="603">
        <v>522249.49</v>
      </c>
      <c r="QO83" s="603">
        <v>3766617.34</v>
      </c>
      <c r="QP83" s="603">
        <v>2008018.92</v>
      </c>
      <c r="QQ83" s="603">
        <v>613506.48</v>
      </c>
      <c r="QR83" s="603">
        <v>52941.93</v>
      </c>
      <c r="QS83" s="603">
        <v>239142.61</v>
      </c>
      <c r="QT83" s="603">
        <v>262883.92000000004</v>
      </c>
      <c r="QU83" s="603">
        <v>739809.91999999993</v>
      </c>
      <c r="QV83" s="603">
        <v>20733993.740000002</v>
      </c>
      <c r="QW83" s="603">
        <v>555085.61</v>
      </c>
      <c r="QX83" s="603">
        <v>1613742.47</v>
      </c>
      <c r="QY83" s="603">
        <v>642801.89</v>
      </c>
      <c r="QZ83" s="603">
        <v>1315005.8700000001</v>
      </c>
      <c r="RA83" s="603">
        <v>2472907.25</v>
      </c>
      <c r="RB83" s="603">
        <v>267295.56</v>
      </c>
      <c r="RC83" s="603">
        <v>3204335.21</v>
      </c>
      <c r="RD83" s="603">
        <v>2160025.5699999998</v>
      </c>
      <c r="RE83" s="603">
        <v>100739.21</v>
      </c>
      <c r="RF83" s="603">
        <v>960343.94</v>
      </c>
      <c r="RG83" s="603">
        <v>3850</v>
      </c>
      <c r="RH83" s="603">
        <v>294260.12</v>
      </c>
      <c r="RI83" s="603">
        <v>5133999.6100000003</v>
      </c>
      <c r="RJ83" s="603">
        <v>1472808.96</v>
      </c>
      <c r="RK83" s="603">
        <v>1592801.57</v>
      </c>
      <c r="RL83" s="603">
        <v>476675.75</v>
      </c>
      <c r="RM83" s="603">
        <v>616915.34</v>
      </c>
      <c r="RN83" s="603">
        <v>2013793.42</v>
      </c>
      <c r="RO83" s="603">
        <v>539102.61</v>
      </c>
      <c r="RP83" s="603">
        <v>273346</v>
      </c>
      <c r="RQ83" s="603">
        <v>1133131.22</v>
      </c>
      <c r="RR83" s="603">
        <v>1480022.91</v>
      </c>
      <c r="RS83" s="603">
        <v>1197671</v>
      </c>
      <c r="RT83" s="603">
        <v>1053602.5</v>
      </c>
      <c r="RU83" s="603">
        <v>1246728.1200000001</v>
      </c>
      <c r="RV83" s="603">
        <v>704949.38</v>
      </c>
      <c r="RW83" s="603">
        <v>305367.84999999998</v>
      </c>
      <c r="RX83" s="603">
        <v>162915.4</v>
      </c>
      <c r="RY83" s="603">
        <v>675636.48</v>
      </c>
      <c r="RZ83" s="603">
        <v>569987.43999999994</v>
      </c>
      <c r="SA83" s="603">
        <v>177686.5</v>
      </c>
      <c r="SB83" s="603">
        <v>1020946</v>
      </c>
      <c r="SC83" s="603">
        <v>6618651.5899999999</v>
      </c>
      <c r="SD83" s="603">
        <v>1259724.82</v>
      </c>
      <c r="SE83" s="603">
        <v>279071</v>
      </c>
      <c r="SF83" s="603">
        <v>402136</v>
      </c>
      <c r="SG83" s="603">
        <v>295407</v>
      </c>
      <c r="SH83" s="603">
        <v>334661.79000000004</v>
      </c>
      <c r="SI83" s="603">
        <v>284267.06</v>
      </c>
      <c r="SJ83" s="603">
        <v>245275.51999999999</v>
      </c>
      <c r="SK83" s="603">
        <v>624568.99</v>
      </c>
      <c r="SL83" s="603">
        <v>0</v>
      </c>
      <c r="SM83" s="603">
        <v>6823440.7999999998</v>
      </c>
      <c r="SN83" s="603">
        <v>172547.64</v>
      </c>
      <c r="SO83" s="603">
        <v>4891770.04</v>
      </c>
      <c r="SP83" s="603">
        <v>2018078.28</v>
      </c>
      <c r="SQ83" s="603">
        <v>3165406.5</v>
      </c>
      <c r="SR83" s="603">
        <v>2212414.37</v>
      </c>
      <c r="SS83" s="603">
        <v>250006.06</v>
      </c>
      <c r="ST83" s="603">
        <v>409887.8</v>
      </c>
      <c r="SU83" s="603">
        <v>860238.74</v>
      </c>
      <c r="SV83" s="603">
        <v>251253.65</v>
      </c>
      <c r="SW83" s="603">
        <v>14651456.51</v>
      </c>
      <c r="SX83" s="603">
        <v>246759.56</v>
      </c>
      <c r="SY83" s="603">
        <v>627456.4</v>
      </c>
      <c r="SZ83" s="603">
        <v>442763.23</v>
      </c>
      <c r="TA83" s="603">
        <v>0</v>
      </c>
      <c r="TB83" s="603">
        <v>459905.38</v>
      </c>
      <c r="TC83" s="603">
        <v>0</v>
      </c>
      <c r="TD83" s="603">
        <v>1383314.17</v>
      </c>
      <c r="TE83" s="603">
        <v>126855.9</v>
      </c>
      <c r="TF83" s="603">
        <v>455830.18</v>
      </c>
      <c r="TG83" s="603">
        <v>607153.48</v>
      </c>
      <c r="TH83" s="603">
        <v>1745471.9</v>
      </c>
      <c r="TI83" s="603">
        <v>498243.92</v>
      </c>
      <c r="TJ83" s="603">
        <v>88893.14</v>
      </c>
      <c r="TK83" s="603">
        <v>16884611.34</v>
      </c>
      <c r="TL83" s="603">
        <v>368665.81</v>
      </c>
      <c r="TM83" s="603">
        <v>92305.49</v>
      </c>
      <c r="TN83" s="603">
        <v>996149.89</v>
      </c>
      <c r="TO83" s="603">
        <v>966351.7</v>
      </c>
      <c r="TP83" s="603">
        <v>626215.81000000006</v>
      </c>
      <c r="TQ83" s="603">
        <v>29402</v>
      </c>
      <c r="TR83" s="603">
        <v>8890552.1099999994</v>
      </c>
      <c r="TS83" s="603">
        <v>408327.01</v>
      </c>
      <c r="TT83" s="603">
        <v>1248562.49</v>
      </c>
      <c r="TU83" s="603">
        <v>1626965.6</v>
      </c>
      <c r="TV83" s="603">
        <v>425780.51</v>
      </c>
      <c r="TW83" s="603">
        <v>126526</v>
      </c>
      <c r="TX83" s="603">
        <v>356647.22</v>
      </c>
      <c r="TY83" s="603">
        <v>308506.95</v>
      </c>
      <c r="TZ83" s="603">
        <v>118585</v>
      </c>
      <c r="UA83" s="603">
        <v>2268702.44</v>
      </c>
      <c r="UB83" s="603">
        <v>619415.6</v>
      </c>
      <c r="UC83" s="603">
        <v>4515480.21</v>
      </c>
      <c r="UD83" s="603">
        <v>1114951.6000000001</v>
      </c>
      <c r="UE83" s="603">
        <v>514960.4</v>
      </c>
      <c r="UF83" s="603">
        <v>383923.86</v>
      </c>
      <c r="UG83" s="603">
        <v>6867094.1799999997</v>
      </c>
      <c r="UH83" s="603">
        <v>235379.54</v>
      </c>
      <c r="UI83" s="603">
        <v>1895979.7</v>
      </c>
      <c r="UJ83" s="603">
        <v>518046.6</v>
      </c>
      <c r="UK83" s="603">
        <v>258287.31</v>
      </c>
      <c r="UL83" s="603">
        <v>4105902.84</v>
      </c>
      <c r="UM83" s="603">
        <v>734601.75</v>
      </c>
      <c r="UN83" s="603">
        <v>704907.47</v>
      </c>
      <c r="UO83" s="603">
        <v>2285294.2000000002</v>
      </c>
      <c r="UP83" s="603">
        <v>722491.09</v>
      </c>
      <c r="UQ83" s="603">
        <v>1391922.09</v>
      </c>
      <c r="UR83" s="603">
        <v>19484988.289999999</v>
      </c>
      <c r="US83" s="603">
        <v>693201.7</v>
      </c>
      <c r="UT83" s="603">
        <v>331166.42</v>
      </c>
      <c r="UU83" s="603">
        <v>3972450.73</v>
      </c>
      <c r="UV83" s="603">
        <v>875663.72</v>
      </c>
      <c r="UW83" s="603">
        <v>843110.08</v>
      </c>
      <c r="UX83" s="603">
        <v>2106790.2200000002</v>
      </c>
      <c r="UY83" s="603">
        <v>245238.5</v>
      </c>
      <c r="UZ83" s="603">
        <v>447016.86</v>
      </c>
      <c r="VA83" s="603">
        <v>490095.4</v>
      </c>
      <c r="VB83" s="603">
        <v>1156819.99</v>
      </c>
      <c r="VC83" s="603">
        <v>808374.66</v>
      </c>
      <c r="VD83" s="603">
        <v>528144.14</v>
      </c>
      <c r="VE83" s="603">
        <v>537911.19999999995</v>
      </c>
      <c r="VF83" s="603">
        <v>2283658.66</v>
      </c>
      <c r="VG83" s="603">
        <v>674566.58</v>
      </c>
      <c r="VH83" s="603">
        <v>58709.75</v>
      </c>
      <c r="VI83" s="603">
        <v>1780200.4</v>
      </c>
      <c r="VJ83" s="603">
        <v>1473751.25</v>
      </c>
      <c r="VK83" s="603">
        <v>523597.25</v>
      </c>
      <c r="VL83" s="603">
        <v>313951.12</v>
      </c>
      <c r="VM83" s="603">
        <v>2500</v>
      </c>
      <c r="VN83" s="603">
        <v>46070967.759999998</v>
      </c>
      <c r="VO83" s="603">
        <v>494852.17</v>
      </c>
      <c r="VP83" s="603">
        <v>367034.58</v>
      </c>
      <c r="VQ83" s="603">
        <v>1661552.46</v>
      </c>
      <c r="VR83" s="603">
        <v>139429.91</v>
      </c>
      <c r="VS83" s="603">
        <v>1177692.93</v>
      </c>
      <c r="VT83" s="603">
        <v>654699.31999999995</v>
      </c>
      <c r="VU83" s="603">
        <v>449225</v>
      </c>
      <c r="VV83" s="603">
        <v>1135658.71</v>
      </c>
      <c r="VW83" s="603">
        <v>8272127.1100000003</v>
      </c>
      <c r="VX83" s="603">
        <v>3020794.86</v>
      </c>
      <c r="VY83" s="603">
        <v>3722163.6799999997</v>
      </c>
      <c r="VZ83" s="603">
        <v>1895212.73</v>
      </c>
      <c r="WA83" s="603">
        <v>266297.03000000003</v>
      </c>
      <c r="WB83" s="603">
        <v>133244.14000000001</v>
      </c>
      <c r="WC83" s="603">
        <v>21759644.920000002</v>
      </c>
      <c r="WD83" s="603">
        <v>400716.58999999997</v>
      </c>
      <c r="WE83" s="603">
        <v>369863.13</v>
      </c>
      <c r="WF83" s="603">
        <v>0</v>
      </c>
      <c r="WG83" s="603">
        <v>179076.4</v>
      </c>
      <c r="WH83" s="603">
        <v>1075284.9099999999</v>
      </c>
      <c r="WI83" s="603">
        <v>483224</v>
      </c>
      <c r="WJ83" s="603">
        <v>1280210.3700000001</v>
      </c>
      <c r="WK83" s="603">
        <v>173133.06</v>
      </c>
      <c r="WL83" s="603">
        <v>548838.12</v>
      </c>
      <c r="WM83" s="603">
        <v>308333.45</v>
      </c>
      <c r="WN83" s="603">
        <v>2096222.1600000001</v>
      </c>
      <c r="WO83" s="603">
        <v>114371.78</v>
      </c>
      <c r="WP83" s="603">
        <v>2384499.88</v>
      </c>
      <c r="WQ83" s="603">
        <v>1771895.74</v>
      </c>
      <c r="WR83" s="603">
        <v>1298664.5799999998</v>
      </c>
      <c r="WS83" s="603">
        <v>953060.27</v>
      </c>
      <c r="WT83" s="603">
        <v>2482235.4400000004</v>
      </c>
      <c r="WU83" s="603">
        <v>192984.99</v>
      </c>
      <c r="WV83" s="603">
        <v>2338691.98</v>
      </c>
      <c r="WW83" s="603">
        <v>287181</v>
      </c>
      <c r="WX83" s="603">
        <v>1134302.4300000002</v>
      </c>
      <c r="WY83" s="603">
        <v>207786.45</v>
      </c>
      <c r="WZ83" s="603">
        <v>642921.68999999994</v>
      </c>
      <c r="XA83" s="603">
        <v>0</v>
      </c>
      <c r="XB83" s="603">
        <v>1449919.31</v>
      </c>
      <c r="XC83" s="603">
        <v>224637.11</v>
      </c>
      <c r="XD83" s="603">
        <v>762196.25</v>
      </c>
      <c r="XE83" s="603">
        <v>0</v>
      </c>
      <c r="XF83" s="603">
        <v>650147.56999999995</v>
      </c>
      <c r="XG83" s="603">
        <v>271758.75</v>
      </c>
      <c r="XH83" s="603">
        <v>263887.17</v>
      </c>
      <c r="XI83" s="603">
        <v>671946.54</v>
      </c>
      <c r="XJ83" s="603">
        <v>679322.13</v>
      </c>
      <c r="XK83" s="603">
        <v>1273460.81</v>
      </c>
      <c r="XL83" s="603">
        <v>625702.81000000006</v>
      </c>
      <c r="XM83" s="603">
        <v>8984686.1699999999</v>
      </c>
      <c r="XN83" s="603">
        <v>816816.99</v>
      </c>
      <c r="XO83" s="603">
        <v>261553.4</v>
      </c>
      <c r="XP83" s="603">
        <v>2984426.25</v>
      </c>
      <c r="XQ83" s="603">
        <v>114958</v>
      </c>
      <c r="XR83" s="603">
        <v>363622.2</v>
      </c>
      <c r="XS83" s="603">
        <v>1211664.47</v>
      </c>
      <c r="XT83" s="603">
        <v>3778786.26</v>
      </c>
      <c r="XU83" s="603">
        <v>1919615.7</v>
      </c>
      <c r="XV83" s="603">
        <v>263846.75</v>
      </c>
      <c r="XW83" s="603">
        <v>386013</v>
      </c>
      <c r="XX83" s="603">
        <v>756480.14</v>
      </c>
      <c r="XY83" s="603">
        <v>458948.84</v>
      </c>
      <c r="XZ83" s="603">
        <v>613090.93999999994</v>
      </c>
      <c r="YA83" s="603">
        <v>906643.47</v>
      </c>
      <c r="YB83" s="603">
        <v>155892.31</v>
      </c>
      <c r="YC83" s="603">
        <v>225193.9</v>
      </c>
      <c r="YD83" s="603">
        <v>158862</v>
      </c>
      <c r="YE83" s="603">
        <v>293761.09999999998</v>
      </c>
      <c r="YF83" s="603">
        <v>875795</v>
      </c>
      <c r="YG83" s="603">
        <v>624267.07999999996</v>
      </c>
      <c r="YH83" s="603">
        <v>770489.3</v>
      </c>
      <c r="YI83" s="603">
        <v>593703.6</v>
      </c>
      <c r="YJ83" s="603">
        <v>1471768.57</v>
      </c>
      <c r="YK83" s="603">
        <v>579008.81999999995</v>
      </c>
      <c r="YL83" s="603">
        <v>1078304.22</v>
      </c>
      <c r="YM83" s="603">
        <v>1459737.48</v>
      </c>
      <c r="YN83" s="603">
        <v>1107792.07</v>
      </c>
      <c r="YO83" s="603">
        <v>651447</v>
      </c>
      <c r="YP83" s="603">
        <v>2746489.39</v>
      </c>
      <c r="YQ83" s="603">
        <v>3263510.23</v>
      </c>
      <c r="YR83" s="603">
        <v>288280</v>
      </c>
      <c r="YS83" s="603">
        <v>515994.51</v>
      </c>
      <c r="YT83" s="603">
        <v>26770</v>
      </c>
      <c r="YU83" s="603">
        <v>1053205.1599999999</v>
      </c>
      <c r="YV83" s="603">
        <v>572142.84</v>
      </c>
      <c r="YW83" s="603">
        <v>776260.84</v>
      </c>
      <c r="YX83" s="603">
        <v>4223007.0500000007</v>
      </c>
      <c r="YY83" s="603">
        <v>560945.56000000006</v>
      </c>
      <c r="YZ83" s="603">
        <v>679875.77</v>
      </c>
      <c r="ZA83" s="603">
        <v>529571.1</v>
      </c>
      <c r="ZB83" s="603">
        <v>835783.73</v>
      </c>
      <c r="ZC83" s="603">
        <v>149215.67999999999</v>
      </c>
      <c r="ZD83" s="603">
        <v>1200626.02</v>
      </c>
      <c r="ZE83" s="603">
        <v>11142278.859999999</v>
      </c>
      <c r="ZF83" s="603">
        <v>604713.76</v>
      </c>
      <c r="ZG83" s="603">
        <v>367320.15</v>
      </c>
      <c r="ZH83" s="603">
        <v>481540.09</v>
      </c>
      <c r="ZI83" s="603">
        <v>614360.82999999996</v>
      </c>
      <c r="ZJ83" s="603">
        <v>557420.68999999994</v>
      </c>
      <c r="ZK83" s="603">
        <v>205003</v>
      </c>
      <c r="ZL83" s="603">
        <v>692937</v>
      </c>
      <c r="ZM83" s="603">
        <v>1255186.07</v>
      </c>
      <c r="ZN83" s="603">
        <v>14044793.359999999</v>
      </c>
      <c r="ZO83" s="603">
        <v>1207505.06</v>
      </c>
      <c r="ZP83" s="603">
        <v>465852.92</v>
      </c>
      <c r="ZQ83" s="603">
        <v>10296326.83</v>
      </c>
      <c r="ZR83" s="603">
        <v>730846.73</v>
      </c>
      <c r="ZS83" s="603">
        <v>287132.15000000002</v>
      </c>
      <c r="ZT83" s="603">
        <v>495845.16</v>
      </c>
      <c r="ZU83" s="603">
        <v>2480109.5699999998</v>
      </c>
      <c r="ZV83" s="603">
        <v>1640438.68</v>
      </c>
      <c r="ZW83" s="603">
        <v>4480332.59</v>
      </c>
      <c r="ZX83" s="603">
        <v>711966.48</v>
      </c>
      <c r="ZY83" s="603">
        <v>2151844.27</v>
      </c>
      <c r="ZZ83" s="603">
        <v>2012763.09</v>
      </c>
      <c r="AAA83" s="603">
        <v>1717557.91</v>
      </c>
      <c r="AAB83" s="603">
        <v>235693.42</v>
      </c>
      <c r="AAC83" s="603">
        <v>1057277.76</v>
      </c>
      <c r="AAD83" s="603">
        <v>480111.35</v>
      </c>
      <c r="AAE83" s="603">
        <v>600</v>
      </c>
      <c r="AAF83" s="603">
        <v>663130.52</v>
      </c>
      <c r="AAG83" s="603">
        <v>680164.3</v>
      </c>
      <c r="AAH83" s="603">
        <v>693320.65</v>
      </c>
      <c r="AAI83" s="603">
        <v>94607</v>
      </c>
      <c r="AAJ83" s="603">
        <v>9012076.8399999999</v>
      </c>
      <c r="AAK83" s="603">
        <v>559733.37</v>
      </c>
      <c r="AAL83" s="603">
        <v>596509.41</v>
      </c>
      <c r="AAM83" s="603">
        <v>1305414</v>
      </c>
      <c r="AAN83" s="603">
        <v>327747.53999999998</v>
      </c>
      <c r="AAO83" s="603">
        <v>1141813.21</v>
      </c>
      <c r="AAP83" s="603">
        <v>777329.44</v>
      </c>
      <c r="AAQ83" s="603">
        <v>27994924.489999998</v>
      </c>
      <c r="AAR83" s="603">
        <v>368297.61</v>
      </c>
      <c r="AAS83" s="603">
        <v>354690.48</v>
      </c>
      <c r="AAT83" s="603">
        <v>4963171.6399999997</v>
      </c>
      <c r="AAU83" s="603">
        <v>560885.54</v>
      </c>
      <c r="AAV83" s="603">
        <v>353620.97</v>
      </c>
      <c r="AAW83" s="603">
        <v>6020027.8499999996</v>
      </c>
      <c r="AAX83" s="603">
        <v>1390062.47</v>
      </c>
      <c r="AAY83" s="603">
        <v>3457209.42</v>
      </c>
      <c r="AAZ83" s="603">
        <v>413584.6</v>
      </c>
      <c r="ABA83" s="603">
        <v>2237199.2400000002</v>
      </c>
      <c r="ABB83" s="603">
        <v>1390048.04</v>
      </c>
      <c r="ABC83" s="603">
        <v>8163929.75</v>
      </c>
      <c r="ABD83" s="603">
        <v>212333</v>
      </c>
      <c r="ABE83" s="603">
        <v>615662</v>
      </c>
      <c r="ABF83" s="603">
        <v>364017.89</v>
      </c>
      <c r="ABG83" s="603">
        <v>731156</v>
      </c>
      <c r="ABH83" s="603">
        <v>232304.5</v>
      </c>
      <c r="ABI83" s="603">
        <v>1235005.8400000001</v>
      </c>
      <c r="ABJ83" s="603">
        <v>2276483.85</v>
      </c>
      <c r="ABK83" s="603">
        <v>1466688.47</v>
      </c>
      <c r="ABL83" s="603">
        <v>531445.5</v>
      </c>
      <c r="ABM83" s="603">
        <v>234489.7</v>
      </c>
      <c r="ABN83" s="603">
        <v>415988.02</v>
      </c>
      <c r="ABO83" s="603">
        <v>96563.56</v>
      </c>
      <c r="ABP83" s="603">
        <v>115715</v>
      </c>
      <c r="ABQ83" s="603">
        <v>2947932.91</v>
      </c>
      <c r="ABR83" s="603">
        <v>626453.1</v>
      </c>
      <c r="ABS83" s="603">
        <v>461376.47</v>
      </c>
      <c r="ABT83" s="603">
        <v>432598.99</v>
      </c>
      <c r="ABU83" s="603">
        <v>1093338.6100000001</v>
      </c>
      <c r="ABV83" s="603">
        <v>1174424.73</v>
      </c>
      <c r="ABW83" s="603">
        <v>2049469.82</v>
      </c>
      <c r="ABX83" s="603">
        <v>1511068.26</v>
      </c>
      <c r="ABY83" s="603">
        <v>157051</v>
      </c>
      <c r="ABZ83" s="603">
        <v>375869.9</v>
      </c>
      <c r="ACA83" s="603">
        <v>32200</v>
      </c>
      <c r="ACB83" s="603">
        <v>742272.03</v>
      </c>
      <c r="ACC83" s="603">
        <v>255794</v>
      </c>
      <c r="ACD83" s="603">
        <v>376324.87</v>
      </c>
      <c r="ACE83" s="603">
        <v>4376585.6399999997</v>
      </c>
      <c r="ACF83" s="603">
        <v>48694</v>
      </c>
      <c r="ACG83" s="603">
        <v>279349.78000000003</v>
      </c>
      <c r="ACH83" s="603">
        <v>581113.62</v>
      </c>
      <c r="ACI83" s="603">
        <v>202611.53</v>
      </c>
      <c r="ACJ83" s="603">
        <v>136357.89000000001</v>
      </c>
      <c r="ACK83" s="603">
        <v>24654356.09</v>
      </c>
      <c r="ACL83" s="603">
        <v>392395.45</v>
      </c>
      <c r="ACM83" s="603">
        <v>1442010.13</v>
      </c>
      <c r="ACN83" s="603">
        <v>365947.33999999997</v>
      </c>
      <c r="ACO83" s="603">
        <v>643963.56999999995</v>
      </c>
      <c r="ACP83" s="603">
        <v>671544.94</v>
      </c>
      <c r="ACQ83" s="603">
        <v>96002.35</v>
      </c>
      <c r="ACR83" s="603">
        <v>2027965.39</v>
      </c>
      <c r="ACS83" s="603">
        <v>0</v>
      </c>
      <c r="ACT83" s="603">
        <v>701378.22</v>
      </c>
      <c r="ACU83" s="603">
        <v>1377507.1099999999</v>
      </c>
      <c r="ACV83" s="603">
        <v>889995.61</v>
      </c>
      <c r="ACW83" s="603">
        <v>0</v>
      </c>
      <c r="ACX83" s="603">
        <v>6385326.4400000004</v>
      </c>
      <c r="ACY83" s="603">
        <v>537250.16</v>
      </c>
      <c r="ACZ83" s="603">
        <v>135387.5</v>
      </c>
      <c r="ADA83" s="603">
        <v>242630</v>
      </c>
      <c r="ADB83" s="603">
        <v>411534.47</v>
      </c>
      <c r="ADC83" s="603">
        <v>628311.29</v>
      </c>
      <c r="ADD83" s="603">
        <v>27040</v>
      </c>
      <c r="ADE83" s="603">
        <v>370136</v>
      </c>
      <c r="ADF83" s="603">
        <v>0</v>
      </c>
      <c r="ADG83" s="603">
        <v>0</v>
      </c>
      <c r="ADH83" s="603">
        <v>3730669.24</v>
      </c>
      <c r="ADI83" s="603">
        <v>1556267.79</v>
      </c>
      <c r="ADJ83" s="603">
        <v>86188.18</v>
      </c>
      <c r="ADK83" s="603">
        <v>0</v>
      </c>
      <c r="ADL83" s="603">
        <v>323284</v>
      </c>
      <c r="ADM83" s="603">
        <v>19683</v>
      </c>
      <c r="ADN83" s="603">
        <v>137338.66</v>
      </c>
      <c r="ADO83" s="603">
        <v>568416.52</v>
      </c>
      <c r="ADP83" s="603">
        <v>191703.64</v>
      </c>
      <c r="ADQ83" s="603">
        <v>13615193.83</v>
      </c>
      <c r="ADR83" s="603">
        <v>764809.78</v>
      </c>
      <c r="ADS83" s="603">
        <v>625076.55000000005</v>
      </c>
      <c r="ADT83" s="603">
        <v>1543110.9</v>
      </c>
      <c r="ADU83" s="603">
        <v>9603860.9600000009</v>
      </c>
      <c r="ADV83" s="603">
        <v>405950</v>
      </c>
      <c r="ADW83" s="603">
        <v>183711.5</v>
      </c>
      <c r="ADX83" s="603">
        <v>1498</v>
      </c>
      <c r="ADY83" s="603">
        <v>32410</v>
      </c>
      <c r="ADZ83" s="603">
        <v>436012.68</v>
      </c>
      <c r="AEA83" s="603">
        <v>9513702.2100000009</v>
      </c>
      <c r="AEB83" s="603">
        <v>12211266.41</v>
      </c>
      <c r="AEC83" s="603">
        <v>2054421.16</v>
      </c>
      <c r="AED83" s="603">
        <v>181822.88</v>
      </c>
      <c r="AEE83" s="603">
        <v>1730183.87</v>
      </c>
      <c r="AEF83" s="603">
        <v>788574.26</v>
      </c>
      <c r="AEG83" s="603">
        <v>1313787.47</v>
      </c>
      <c r="AEH83" s="603">
        <v>2327688.7999999998</v>
      </c>
      <c r="AEI83" s="603">
        <v>226121.04</v>
      </c>
      <c r="AEJ83" s="603">
        <v>58967.69</v>
      </c>
      <c r="AEK83" s="603">
        <v>312405.28000000003</v>
      </c>
      <c r="AEL83" s="603">
        <v>1179070.55</v>
      </c>
      <c r="AEM83" s="603">
        <v>753950.97</v>
      </c>
      <c r="AEN83" s="603">
        <v>695295.83</v>
      </c>
      <c r="AEO83" s="603">
        <v>2190636.1800000002</v>
      </c>
      <c r="AEP83" s="603">
        <v>2163529.4</v>
      </c>
      <c r="AEQ83" s="603">
        <v>540992.05000000005</v>
      </c>
      <c r="AER83" s="603">
        <v>1019286.88</v>
      </c>
      <c r="AES83" s="603">
        <v>46920</v>
      </c>
      <c r="AET83" s="603">
        <v>1941540.66</v>
      </c>
      <c r="AEU83" s="603">
        <v>43520</v>
      </c>
      <c r="AEV83" s="603">
        <v>2028434.8</v>
      </c>
      <c r="AEW83" s="603">
        <v>2383448.71</v>
      </c>
      <c r="AEX83" s="603">
        <v>443415.71</v>
      </c>
      <c r="AEY83" s="603">
        <v>143818.4</v>
      </c>
      <c r="AEZ83" s="603">
        <v>1128853.6000000001</v>
      </c>
      <c r="AFA83" s="603">
        <v>351036.54</v>
      </c>
      <c r="AFB83" s="603">
        <v>427574.67</v>
      </c>
      <c r="AFC83" s="603">
        <v>489103.9</v>
      </c>
      <c r="AFD83" s="603">
        <v>767242.89</v>
      </c>
      <c r="AFE83" s="603">
        <v>1361311.76</v>
      </c>
      <c r="AFF83" s="603">
        <v>625964.46</v>
      </c>
      <c r="AFG83" s="603">
        <v>2979106.2199999997</v>
      </c>
      <c r="AFH83" s="603">
        <v>842024.65999999992</v>
      </c>
      <c r="AFI83" s="603">
        <v>2678451.62</v>
      </c>
      <c r="AFJ83" s="603">
        <v>1514219.29</v>
      </c>
      <c r="AFK83" s="603">
        <v>361186.42</v>
      </c>
      <c r="AFL83" s="603">
        <v>350497.12</v>
      </c>
      <c r="AFM83" s="603">
        <v>1393206.96</v>
      </c>
      <c r="AFN83" s="603">
        <v>379777.55</v>
      </c>
      <c r="AFO83" s="603">
        <v>0</v>
      </c>
      <c r="AFP83" s="603">
        <v>1915071.99</v>
      </c>
      <c r="AFQ83" s="603">
        <v>1568434.04</v>
      </c>
      <c r="AFR83" s="603">
        <v>1595039.47</v>
      </c>
      <c r="AFS83" s="603">
        <v>221351.03</v>
      </c>
      <c r="AFT83" s="603">
        <v>0</v>
      </c>
      <c r="AFU83" s="603">
        <v>51765</v>
      </c>
      <c r="AFV83" s="603">
        <v>1481869.12</v>
      </c>
      <c r="AFW83" s="603">
        <v>1150635.83</v>
      </c>
      <c r="AFX83" s="603">
        <v>534643</v>
      </c>
      <c r="AFY83" s="603">
        <v>2025958.66</v>
      </c>
      <c r="AFZ83" s="603">
        <v>519764.32</v>
      </c>
      <c r="AGA83" s="603">
        <v>561407.36</v>
      </c>
      <c r="AGB83" s="603">
        <v>804586.29</v>
      </c>
      <c r="AGC83" s="603">
        <v>738730.2</v>
      </c>
      <c r="AGD83" s="603">
        <v>639926.96</v>
      </c>
      <c r="AGE83" s="603">
        <v>727647.55</v>
      </c>
      <c r="AGF83" s="603">
        <v>731586.05</v>
      </c>
      <c r="AGG83" s="603">
        <v>839727</v>
      </c>
      <c r="AGH83" s="603">
        <v>1708868.43</v>
      </c>
      <c r="AGI83" s="603">
        <v>2609819.5</v>
      </c>
      <c r="AGJ83" s="603">
        <v>112129</v>
      </c>
      <c r="AGK83" s="603">
        <v>759497.49</v>
      </c>
      <c r="AGL83" s="603">
        <v>1413334.5</v>
      </c>
      <c r="AGM83" s="603">
        <v>567895.42000000004</v>
      </c>
      <c r="AGN83" s="603">
        <v>3042932.77</v>
      </c>
      <c r="AGO83" s="603">
        <v>1455675.59</v>
      </c>
      <c r="AGP83" s="603">
        <v>1315489.3400000001</v>
      </c>
      <c r="AGQ83" s="603">
        <v>1096821.7</v>
      </c>
      <c r="AGR83" s="603">
        <v>572055.78</v>
      </c>
      <c r="AGS83" s="603">
        <v>1440284</v>
      </c>
      <c r="AGT83" s="603">
        <v>1528039.58</v>
      </c>
      <c r="AGU83" s="603">
        <v>256200.5</v>
      </c>
      <c r="AGV83" s="603">
        <v>882252.01</v>
      </c>
      <c r="AGW83" s="603">
        <v>207256</v>
      </c>
      <c r="AGX83" s="603">
        <v>0</v>
      </c>
      <c r="AGY83" s="603">
        <v>320524.28999999998</v>
      </c>
      <c r="AGZ83" s="603">
        <v>329159.43</v>
      </c>
      <c r="AHA83" s="603">
        <v>1653277.58</v>
      </c>
      <c r="AHB83" s="603">
        <v>1052587.1399999999</v>
      </c>
      <c r="AHC83" s="603">
        <v>807446.18</v>
      </c>
      <c r="AHD83" s="603">
        <v>126302.85</v>
      </c>
      <c r="AHE83" s="603">
        <v>54398.94</v>
      </c>
      <c r="AHF83" s="603">
        <v>2995059.11</v>
      </c>
      <c r="AHG83" s="603">
        <v>2408196.44</v>
      </c>
      <c r="AHH83" s="603">
        <v>970532.6</v>
      </c>
      <c r="AHI83" s="603">
        <v>201834.99</v>
      </c>
      <c r="AHJ83" s="603">
        <v>495183.43</v>
      </c>
      <c r="AHK83" s="603">
        <v>726595.81</v>
      </c>
      <c r="AHL83" s="603">
        <v>330537.92</v>
      </c>
      <c r="AHM83" s="603">
        <v>1482540.7</v>
      </c>
      <c r="AHN83" s="603">
        <v>4819930.8899999997</v>
      </c>
      <c r="AHO83" s="603">
        <v>878673.45</v>
      </c>
      <c r="AHP83" s="603">
        <v>678475.18</v>
      </c>
      <c r="AHQ83" s="603">
        <v>472400.76</v>
      </c>
      <c r="AHR83" s="603">
        <v>253502.87</v>
      </c>
      <c r="AHS83" s="603">
        <v>508018.5</v>
      </c>
      <c r="AHT83" s="603">
        <v>212408.7</v>
      </c>
      <c r="AHU83" s="603">
        <v>0</v>
      </c>
      <c r="AHV83" s="603">
        <v>0</v>
      </c>
      <c r="AHW83" s="603">
        <f t="shared" si="97"/>
        <v>1442014768.1900001</v>
      </c>
      <c r="AHY83" s="648" t="s">
        <v>6248</v>
      </c>
      <c r="AHZ83" s="648" t="s">
        <v>6069</v>
      </c>
      <c r="AIA83" s="648" t="s">
        <v>6070</v>
      </c>
    </row>
    <row r="84" spans="1:911" ht="24.6" x14ac:dyDescent="0.7">
      <c r="A84" s="260" t="str">
        <f t="shared" si="96"/>
        <v>ภาระ</v>
      </c>
      <c r="B84" s="260" t="s">
        <v>6075</v>
      </c>
      <c r="C84" s="260" t="s">
        <v>6076</v>
      </c>
      <c r="D84" s="603">
        <v>4450</v>
      </c>
      <c r="E84" s="603">
        <v>68500</v>
      </c>
      <c r="F84" s="603">
        <v>3000213.58</v>
      </c>
      <c r="G84" s="603">
        <v>30000</v>
      </c>
      <c r="H84" s="603">
        <v>291100</v>
      </c>
      <c r="I84" s="603">
        <v>66000</v>
      </c>
      <c r="J84" s="603">
        <v>2195014.06</v>
      </c>
      <c r="K84" s="603">
        <v>207600</v>
      </c>
      <c r="L84" s="603">
        <v>455800</v>
      </c>
      <c r="M84" s="603">
        <v>901624</v>
      </c>
      <c r="N84" s="603">
        <v>168650</v>
      </c>
      <c r="O84" s="603">
        <v>345744.13</v>
      </c>
      <c r="P84" s="603">
        <v>212022</v>
      </c>
      <c r="Q84" s="603">
        <v>283390</v>
      </c>
      <c r="R84" s="603">
        <v>209900</v>
      </c>
      <c r="S84" s="603">
        <v>719490</v>
      </c>
      <c r="T84" s="603">
        <v>12305</v>
      </c>
      <c r="U84" s="603">
        <v>149880</v>
      </c>
      <c r="V84" s="603">
        <v>0</v>
      </c>
      <c r="W84" s="603">
        <v>0</v>
      </c>
      <c r="X84" s="603">
        <v>129000</v>
      </c>
      <c r="Y84" s="603">
        <v>30506</v>
      </c>
      <c r="Z84" s="603">
        <v>492410</v>
      </c>
      <c r="AA84" s="603">
        <v>0</v>
      </c>
      <c r="AB84" s="603">
        <v>90500</v>
      </c>
      <c r="AC84" s="603">
        <v>343622</v>
      </c>
      <c r="AD84" s="603">
        <v>1638200</v>
      </c>
      <c r="AE84" s="603">
        <v>42100</v>
      </c>
      <c r="AF84" s="603">
        <v>24125</v>
      </c>
      <c r="AG84" s="603">
        <v>3844730</v>
      </c>
      <c r="AH84" s="603">
        <v>37400</v>
      </c>
      <c r="AI84" s="603">
        <v>7377194.9000000004</v>
      </c>
      <c r="AJ84" s="603">
        <v>569217.88</v>
      </c>
      <c r="AK84" s="603">
        <v>114675</v>
      </c>
      <c r="AL84" s="603">
        <v>516496.35</v>
      </c>
      <c r="AM84" s="603">
        <v>174350</v>
      </c>
      <c r="AN84" s="603">
        <v>87429.51</v>
      </c>
      <c r="AO84" s="603">
        <v>253920</v>
      </c>
      <c r="AP84" s="603">
        <v>103860</v>
      </c>
      <c r="AQ84" s="603">
        <v>24900</v>
      </c>
      <c r="AR84" s="603">
        <v>14490</v>
      </c>
      <c r="AS84" s="603">
        <v>235029.23</v>
      </c>
      <c r="AT84" s="603">
        <v>67740</v>
      </c>
      <c r="AU84" s="603">
        <v>0</v>
      </c>
      <c r="AV84" s="603">
        <v>169140</v>
      </c>
      <c r="AW84" s="603">
        <v>160300</v>
      </c>
      <c r="AX84" s="603">
        <v>241870</v>
      </c>
      <c r="AY84" s="603">
        <v>16870</v>
      </c>
      <c r="AZ84" s="603">
        <v>388650</v>
      </c>
      <c r="BA84" s="603">
        <v>18900</v>
      </c>
      <c r="BB84" s="603">
        <v>123500</v>
      </c>
      <c r="BC84" s="603">
        <v>102600</v>
      </c>
      <c r="BD84" s="603">
        <v>457104.5</v>
      </c>
      <c r="BE84" s="603">
        <v>56590</v>
      </c>
      <c r="BF84" s="603">
        <v>0</v>
      </c>
      <c r="BG84" s="603">
        <v>638300</v>
      </c>
      <c r="BH84" s="603">
        <v>21170</v>
      </c>
      <c r="BI84" s="603">
        <v>98737.58</v>
      </c>
      <c r="BJ84" s="603">
        <v>183233</v>
      </c>
      <c r="BK84" s="603">
        <v>1259080</v>
      </c>
      <c r="BL84" s="603">
        <v>22360</v>
      </c>
      <c r="BM84" s="603">
        <v>50400</v>
      </c>
      <c r="BN84" s="603">
        <v>588760</v>
      </c>
      <c r="BO84" s="603">
        <v>141880</v>
      </c>
      <c r="BP84" s="603">
        <v>22000</v>
      </c>
      <c r="BQ84" s="603">
        <v>422900</v>
      </c>
      <c r="BR84" s="603">
        <v>0</v>
      </c>
      <c r="BS84" s="603">
        <v>0</v>
      </c>
      <c r="BT84" s="603">
        <v>0</v>
      </c>
      <c r="BU84" s="603">
        <v>0</v>
      </c>
      <c r="BV84" s="603">
        <v>4888066</v>
      </c>
      <c r="BW84" s="603">
        <v>149919</v>
      </c>
      <c r="BX84" s="603">
        <v>445858</v>
      </c>
      <c r="BY84" s="603">
        <v>77390</v>
      </c>
      <c r="BZ84" s="603">
        <v>117370</v>
      </c>
      <c r="CA84" s="603">
        <v>621426.5</v>
      </c>
      <c r="CB84" s="603">
        <v>231770</v>
      </c>
      <c r="CC84" s="603">
        <v>1676150.75</v>
      </c>
      <c r="CD84" s="603">
        <v>245320</v>
      </c>
      <c r="CE84" s="603">
        <v>230016.45</v>
      </c>
      <c r="CF84" s="603">
        <v>573790</v>
      </c>
      <c r="CG84" s="603">
        <v>130890</v>
      </c>
      <c r="CH84" s="603">
        <v>102060</v>
      </c>
      <c r="CI84" s="603">
        <v>332700</v>
      </c>
      <c r="CJ84" s="603">
        <v>1048946</v>
      </c>
      <c r="CK84" s="603">
        <v>143206</v>
      </c>
      <c r="CL84" s="603">
        <v>1173313.67</v>
      </c>
      <c r="CM84" s="603">
        <v>1431580</v>
      </c>
      <c r="CN84" s="603">
        <v>1054790.5</v>
      </c>
      <c r="CO84" s="603">
        <v>1060740</v>
      </c>
      <c r="CP84" s="603">
        <v>116500</v>
      </c>
      <c r="CQ84" s="603">
        <v>3072701</v>
      </c>
      <c r="CR84" s="603">
        <v>104600</v>
      </c>
      <c r="CS84" s="603">
        <v>215000</v>
      </c>
      <c r="CT84" s="603">
        <v>204740</v>
      </c>
      <c r="CU84" s="603">
        <v>3002760</v>
      </c>
      <c r="CV84" s="603">
        <v>23860</v>
      </c>
      <c r="CW84" s="603">
        <v>340890</v>
      </c>
      <c r="CX84" s="603">
        <v>146300</v>
      </c>
      <c r="CY84" s="603">
        <v>1948521</v>
      </c>
      <c r="CZ84" s="603">
        <v>95000</v>
      </c>
      <c r="DA84" s="603">
        <v>0</v>
      </c>
      <c r="DB84" s="603">
        <v>43175</v>
      </c>
      <c r="DC84" s="603">
        <v>6016754.0499999998</v>
      </c>
      <c r="DD84" s="603">
        <v>7514433.5999999996</v>
      </c>
      <c r="DE84" s="603">
        <v>552983.5</v>
      </c>
      <c r="DF84" s="603">
        <v>398810</v>
      </c>
      <c r="DG84" s="603">
        <v>799903.51</v>
      </c>
      <c r="DH84" s="603">
        <v>931733</v>
      </c>
      <c r="DI84" s="603">
        <v>1714649.45</v>
      </c>
      <c r="DJ84" s="603">
        <v>974230</v>
      </c>
      <c r="DK84" s="603">
        <v>205447.95</v>
      </c>
      <c r="DL84" s="603">
        <v>17430468.899999999</v>
      </c>
      <c r="DM84" s="603">
        <v>1666834.5</v>
      </c>
      <c r="DN84" s="603">
        <v>61000</v>
      </c>
      <c r="DO84" s="603">
        <v>167264</v>
      </c>
      <c r="DP84" s="603">
        <v>750582.22</v>
      </c>
      <c r="DQ84" s="603">
        <v>589344.30000000005</v>
      </c>
      <c r="DR84" s="603">
        <v>1463933.16</v>
      </c>
      <c r="DS84" s="603">
        <v>388841</v>
      </c>
      <c r="DT84" s="603">
        <v>2237805</v>
      </c>
      <c r="DU84" s="603">
        <v>483925</v>
      </c>
      <c r="DV84" s="603">
        <v>0</v>
      </c>
      <c r="DW84" s="603">
        <v>2311092</v>
      </c>
      <c r="DX84" s="603">
        <v>7747000.0899999999</v>
      </c>
      <c r="DY84" s="603">
        <v>204560</v>
      </c>
      <c r="DZ84" s="603">
        <v>1437582.62</v>
      </c>
      <c r="EA84" s="603">
        <v>1558339</v>
      </c>
      <c r="EB84" s="603">
        <v>0</v>
      </c>
      <c r="EC84" s="603">
        <v>20000</v>
      </c>
      <c r="ED84" s="603">
        <v>283000</v>
      </c>
      <c r="EE84" s="603">
        <v>1287664.6000000001</v>
      </c>
      <c r="EF84" s="603">
        <v>68570</v>
      </c>
      <c r="EG84" s="603">
        <v>1243841.3</v>
      </c>
      <c r="EH84" s="603">
        <v>1073000</v>
      </c>
      <c r="EI84" s="603">
        <v>1362492</v>
      </c>
      <c r="EJ84" s="603">
        <v>446694.77</v>
      </c>
      <c r="EK84" s="603">
        <v>249500</v>
      </c>
      <c r="EL84" s="603">
        <v>127450</v>
      </c>
      <c r="EM84" s="603">
        <v>905540</v>
      </c>
      <c r="EN84" s="603">
        <v>188180</v>
      </c>
      <c r="EO84" s="603">
        <v>1139600</v>
      </c>
      <c r="EP84" s="603">
        <v>273400</v>
      </c>
      <c r="EQ84" s="603">
        <v>1434650</v>
      </c>
      <c r="ER84" s="603">
        <v>684587</v>
      </c>
      <c r="ES84" s="603">
        <v>0</v>
      </c>
      <c r="ET84" s="603">
        <v>0</v>
      </c>
      <c r="EU84" s="603">
        <v>56490</v>
      </c>
      <c r="EV84" s="603">
        <v>636649.91</v>
      </c>
      <c r="EW84" s="603">
        <v>535376</v>
      </c>
      <c r="EX84" s="603">
        <v>1234857.6000000001</v>
      </c>
      <c r="EY84" s="603">
        <v>0</v>
      </c>
      <c r="EZ84" s="603">
        <v>1607263.2</v>
      </c>
      <c r="FA84" s="603">
        <v>18595</v>
      </c>
      <c r="FB84" s="603">
        <v>46050</v>
      </c>
      <c r="FC84" s="603">
        <v>724186</v>
      </c>
      <c r="FD84" s="603">
        <v>840260</v>
      </c>
      <c r="FE84" s="603">
        <v>686030</v>
      </c>
      <c r="FF84" s="603">
        <v>163599</v>
      </c>
      <c r="FG84" s="603">
        <v>740225</v>
      </c>
      <c r="FH84" s="603">
        <v>85810</v>
      </c>
      <c r="FI84" s="603">
        <v>85990</v>
      </c>
      <c r="FJ84" s="603">
        <v>0</v>
      </c>
      <c r="FK84" s="603">
        <v>450416</v>
      </c>
      <c r="FL84" s="603">
        <v>0</v>
      </c>
      <c r="FM84" s="603">
        <v>70785</v>
      </c>
      <c r="FN84" s="603">
        <v>1849197.2</v>
      </c>
      <c r="FO84" s="603">
        <v>0</v>
      </c>
      <c r="FP84" s="603">
        <v>9800</v>
      </c>
      <c r="FQ84" s="603">
        <v>31000</v>
      </c>
      <c r="FR84" s="603">
        <v>1121941.5</v>
      </c>
      <c r="FS84" s="603">
        <v>785752.4</v>
      </c>
      <c r="FT84" s="603">
        <v>409460</v>
      </c>
      <c r="FU84" s="603">
        <v>1566338.98</v>
      </c>
      <c r="FV84" s="603">
        <v>971279</v>
      </c>
      <c r="FW84" s="603">
        <v>723395</v>
      </c>
      <c r="FX84" s="603">
        <v>102760</v>
      </c>
      <c r="FY84" s="603">
        <v>1113896</v>
      </c>
      <c r="FZ84" s="603">
        <v>527689</v>
      </c>
      <c r="GA84" s="603">
        <v>95246</v>
      </c>
      <c r="GB84" s="603">
        <v>439100</v>
      </c>
      <c r="GC84" s="603">
        <v>359201.5</v>
      </c>
      <c r="GD84" s="603">
        <v>617448.5</v>
      </c>
      <c r="GE84" s="603">
        <v>213278</v>
      </c>
      <c r="GF84" s="603">
        <v>670000</v>
      </c>
      <c r="GG84" s="603">
        <v>696600</v>
      </c>
      <c r="GH84" s="603">
        <v>537009.30000000005</v>
      </c>
      <c r="GI84" s="603">
        <v>672370</v>
      </c>
      <c r="GJ84" s="603">
        <v>405310</v>
      </c>
      <c r="GK84" s="603">
        <v>134595</v>
      </c>
      <c r="GL84" s="603">
        <v>94755</v>
      </c>
      <c r="GM84" s="603">
        <v>1084280</v>
      </c>
      <c r="GN84" s="603">
        <v>49190</v>
      </c>
      <c r="GO84" s="603">
        <v>120000</v>
      </c>
      <c r="GP84" s="603">
        <v>25000</v>
      </c>
      <c r="GQ84" s="603">
        <v>126100</v>
      </c>
      <c r="GR84" s="603">
        <v>9379581.4600000009</v>
      </c>
      <c r="GS84" s="603">
        <v>0</v>
      </c>
      <c r="GT84" s="603">
        <v>48631.3</v>
      </c>
      <c r="GU84" s="603">
        <v>553000</v>
      </c>
      <c r="GV84" s="603">
        <v>104800</v>
      </c>
      <c r="GW84" s="603">
        <v>262120</v>
      </c>
      <c r="GX84" s="603">
        <v>260530</v>
      </c>
      <c r="GY84" s="603">
        <v>59890</v>
      </c>
      <c r="GZ84" s="603">
        <v>4015222.5</v>
      </c>
      <c r="HA84" s="603">
        <v>204100</v>
      </c>
      <c r="HB84" s="603">
        <v>488990.4</v>
      </c>
      <c r="HC84" s="603">
        <v>169350</v>
      </c>
      <c r="HD84" s="603">
        <v>86670</v>
      </c>
      <c r="HE84" s="603">
        <v>3143358.07</v>
      </c>
      <c r="HF84" s="603">
        <v>46400</v>
      </c>
      <c r="HG84" s="603">
        <v>14133696.380000001</v>
      </c>
      <c r="HH84" s="603">
        <v>798920.42</v>
      </c>
      <c r="HI84" s="603">
        <v>6728684.7199999997</v>
      </c>
      <c r="HJ84" s="603">
        <v>0</v>
      </c>
      <c r="HK84" s="603">
        <v>269845</v>
      </c>
      <c r="HL84" s="603">
        <v>11533297.140000001</v>
      </c>
      <c r="HM84" s="603">
        <v>289452</v>
      </c>
      <c r="HN84" s="603">
        <v>3726312.9</v>
      </c>
      <c r="HO84" s="603">
        <v>793470.9</v>
      </c>
      <c r="HP84" s="603">
        <v>1115379</v>
      </c>
      <c r="HQ84" s="603">
        <v>519018.57</v>
      </c>
      <c r="HR84" s="603">
        <v>85000</v>
      </c>
      <c r="HS84" s="603">
        <v>1217327.1599999999</v>
      </c>
      <c r="HT84" s="603">
        <v>1145359.5</v>
      </c>
      <c r="HU84" s="603">
        <v>2028427</v>
      </c>
      <c r="HV84" s="603">
        <v>0</v>
      </c>
      <c r="HW84" s="603">
        <v>0</v>
      </c>
      <c r="HX84" s="603">
        <v>481000</v>
      </c>
      <c r="HY84" s="603">
        <v>448699</v>
      </c>
      <c r="HZ84" s="603">
        <v>2961723.85</v>
      </c>
      <c r="IA84" s="603">
        <v>243598</v>
      </c>
      <c r="IB84" s="603">
        <v>197760</v>
      </c>
      <c r="IC84" s="603">
        <v>353793</v>
      </c>
      <c r="ID84" s="603">
        <v>0</v>
      </c>
      <c r="IE84" s="603">
        <v>3084259.41</v>
      </c>
      <c r="IF84" s="603">
        <v>2832500</v>
      </c>
      <c r="IG84" s="603">
        <v>163653.06</v>
      </c>
      <c r="IH84" s="603">
        <v>238693.4</v>
      </c>
      <c r="II84" s="603">
        <v>102570</v>
      </c>
      <c r="IJ84" s="603">
        <v>0</v>
      </c>
      <c r="IK84" s="603">
        <v>0</v>
      </c>
      <c r="IL84" s="603">
        <v>117963.36</v>
      </c>
      <c r="IM84" s="603">
        <v>98775</v>
      </c>
      <c r="IN84" s="603">
        <v>416900</v>
      </c>
      <c r="IO84" s="603">
        <v>645681.5</v>
      </c>
      <c r="IP84" s="603">
        <v>487404</v>
      </c>
      <c r="IQ84" s="603">
        <v>23480</v>
      </c>
      <c r="IR84" s="603">
        <v>133150</v>
      </c>
      <c r="IS84" s="603">
        <v>12270.41</v>
      </c>
      <c r="IT84" s="603">
        <v>654929.02</v>
      </c>
      <c r="IU84" s="603">
        <v>28082767.869999997</v>
      </c>
      <c r="IV84" s="603">
        <v>0</v>
      </c>
      <c r="IW84" s="603">
        <v>0</v>
      </c>
      <c r="IX84" s="603">
        <v>180000</v>
      </c>
      <c r="IY84" s="603">
        <v>1097632.1599999999</v>
      </c>
      <c r="IZ84" s="603">
        <v>154210</v>
      </c>
      <c r="JA84" s="603">
        <v>62324.5</v>
      </c>
      <c r="JB84" s="603">
        <v>499500</v>
      </c>
      <c r="JC84" s="603">
        <v>684597</v>
      </c>
      <c r="JD84" s="603">
        <v>1699415</v>
      </c>
      <c r="JE84" s="603">
        <v>271516</v>
      </c>
      <c r="JF84" s="603">
        <v>25035.75</v>
      </c>
      <c r="JG84" s="603">
        <v>114800</v>
      </c>
      <c r="JH84" s="603">
        <v>2513846.0299999998</v>
      </c>
      <c r="JI84" s="603">
        <v>0</v>
      </c>
      <c r="JJ84" s="603">
        <v>452892.2</v>
      </c>
      <c r="JK84" s="603">
        <v>6546.81</v>
      </c>
      <c r="JL84" s="603">
        <v>826673.84</v>
      </c>
      <c r="JM84" s="603">
        <v>5586405</v>
      </c>
      <c r="JN84" s="603">
        <v>385580</v>
      </c>
      <c r="JO84" s="603">
        <v>2016157.14</v>
      </c>
      <c r="JP84" s="603">
        <v>1382970</v>
      </c>
      <c r="JQ84" s="603">
        <v>570539.5</v>
      </c>
      <c r="JR84" s="603">
        <v>559705.99</v>
      </c>
      <c r="JS84" s="603">
        <v>94790</v>
      </c>
      <c r="JT84" s="603">
        <v>962236</v>
      </c>
      <c r="JU84" s="603">
        <v>0</v>
      </c>
      <c r="JV84" s="603">
        <v>2447895.48</v>
      </c>
      <c r="JW84" s="603">
        <v>174174.22</v>
      </c>
      <c r="JX84" s="603">
        <v>1865730</v>
      </c>
      <c r="JY84" s="603">
        <v>107200</v>
      </c>
      <c r="JZ84" s="603">
        <v>1485940</v>
      </c>
      <c r="KA84" s="603">
        <v>1381473.7</v>
      </c>
      <c r="KB84" s="603">
        <v>3959</v>
      </c>
      <c r="KC84" s="603">
        <v>642610</v>
      </c>
      <c r="KD84" s="603">
        <v>962601.75</v>
      </c>
      <c r="KE84" s="603">
        <v>221484.5</v>
      </c>
      <c r="KF84" s="603">
        <v>828932</v>
      </c>
      <c r="KG84" s="603">
        <v>0</v>
      </c>
      <c r="KH84" s="603">
        <v>276305</v>
      </c>
      <c r="KI84" s="603">
        <v>161700</v>
      </c>
      <c r="KJ84" s="603">
        <v>38931630.009999998</v>
      </c>
      <c r="KK84" s="603">
        <v>5120015.5999999996</v>
      </c>
      <c r="KL84" s="603">
        <v>391249.5</v>
      </c>
      <c r="KM84" s="603">
        <v>719148.88</v>
      </c>
      <c r="KN84" s="603">
        <v>0</v>
      </c>
      <c r="KO84" s="603">
        <v>81200</v>
      </c>
      <c r="KP84" s="603">
        <v>518880</v>
      </c>
      <c r="KQ84" s="603">
        <v>142800</v>
      </c>
      <c r="KR84" s="603">
        <v>47519</v>
      </c>
      <c r="KS84" s="603">
        <v>3373225.95</v>
      </c>
      <c r="KT84" s="603">
        <v>292900</v>
      </c>
      <c r="KU84" s="603">
        <v>97000</v>
      </c>
      <c r="KV84" s="603">
        <v>5227158.99</v>
      </c>
      <c r="KW84" s="603">
        <v>593133.46</v>
      </c>
      <c r="KX84" s="603">
        <v>330700</v>
      </c>
      <c r="KY84" s="603">
        <v>6811350</v>
      </c>
      <c r="KZ84" s="603">
        <v>287840</v>
      </c>
      <c r="LA84" s="603">
        <v>1182336.26</v>
      </c>
      <c r="LB84" s="603">
        <v>788280.36</v>
      </c>
      <c r="LC84" s="603">
        <v>0</v>
      </c>
      <c r="LD84" s="603">
        <v>1807614.62</v>
      </c>
      <c r="LE84" s="603">
        <v>1959038</v>
      </c>
      <c r="LF84" s="603">
        <v>1152050.96</v>
      </c>
      <c r="LG84" s="603">
        <v>569300</v>
      </c>
      <c r="LH84" s="603">
        <v>3225190</v>
      </c>
      <c r="LI84" s="603">
        <v>1522535</v>
      </c>
      <c r="LJ84" s="603">
        <v>0</v>
      </c>
      <c r="LK84" s="603">
        <v>0</v>
      </c>
      <c r="LL84" s="603">
        <v>195808</v>
      </c>
      <c r="LM84" s="603">
        <v>3219579.5</v>
      </c>
      <c r="LN84" s="603">
        <v>586590</v>
      </c>
      <c r="LO84" s="603">
        <v>860646.25</v>
      </c>
      <c r="LP84" s="603">
        <v>227930</v>
      </c>
      <c r="LQ84" s="603">
        <v>991389.53</v>
      </c>
      <c r="LR84" s="603">
        <v>0</v>
      </c>
      <c r="LS84" s="603">
        <v>0</v>
      </c>
      <c r="LT84" s="603">
        <v>1446965</v>
      </c>
      <c r="LU84" s="603">
        <v>3613020</v>
      </c>
      <c r="LV84" s="603">
        <v>1140141</v>
      </c>
      <c r="LW84" s="603">
        <v>4711336.01</v>
      </c>
      <c r="LX84" s="603">
        <v>1442416.5</v>
      </c>
      <c r="LY84" s="603">
        <v>3692040</v>
      </c>
      <c r="LZ84" s="603">
        <v>966300</v>
      </c>
      <c r="MA84" s="603">
        <v>241250</v>
      </c>
      <c r="MB84" s="603">
        <v>1623215.5</v>
      </c>
      <c r="MC84" s="603">
        <v>137860</v>
      </c>
      <c r="MD84" s="603">
        <v>741898.12</v>
      </c>
      <c r="ME84" s="603">
        <v>131500</v>
      </c>
      <c r="MF84" s="603">
        <v>232570</v>
      </c>
      <c r="MG84" s="603">
        <v>154000</v>
      </c>
      <c r="MH84" s="603">
        <v>648193.5</v>
      </c>
      <c r="MI84" s="603">
        <v>2648628</v>
      </c>
      <c r="MJ84" s="603">
        <v>521317</v>
      </c>
      <c r="MK84" s="603">
        <v>1809420</v>
      </c>
      <c r="ML84" s="603">
        <v>1098000</v>
      </c>
      <c r="MM84" s="603">
        <v>1137160</v>
      </c>
      <c r="MN84" s="603">
        <v>119260</v>
      </c>
      <c r="MO84" s="603">
        <v>299980</v>
      </c>
      <c r="MP84" s="603">
        <v>230902.44</v>
      </c>
      <c r="MQ84" s="603">
        <v>394079.5</v>
      </c>
      <c r="MR84" s="603">
        <v>390589</v>
      </c>
      <c r="MS84" s="603">
        <v>497550</v>
      </c>
      <c r="MT84" s="603">
        <v>184390</v>
      </c>
      <c r="MU84" s="603">
        <v>340000</v>
      </c>
      <c r="MV84" s="603">
        <v>235719</v>
      </c>
      <c r="MW84" s="603">
        <v>686580</v>
      </c>
      <c r="MX84" s="603">
        <v>2183800.2999999998</v>
      </c>
      <c r="MY84" s="603">
        <v>5455919</v>
      </c>
      <c r="MZ84" s="603">
        <v>1791223.96</v>
      </c>
      <c r="NA84" s="603">
        <v>2589291.0499999998</v>
      </c>
      <c r="NB84" s="603">
        <v>244000</v>
      </c>
      <c r="NC84" s="603">
        <v>2875920.5999999996</v>
      </c>
      <c r="ND84" s="603">
        <v>79690</v>
      </c>
      <c r="NE84" s="603">
        <v>0</v>
      </c>
      <c r="NF84" s="603">
        <v>0</v>
      </c>
      <c r="NG84" s="603">
        <v>7348454.5</v>
      </c>
      <c r="NH84" s="603">
        <v>661542.07999999996</v>
      </c>
      <c r="NI84" s="603">
        <v>8261082.7699999996</v>
      </c>
      <c r="NJ84" s="603">
        <v>456950</v>
      </c>
      <c r="NK84" s="603">
        <v>1822817.9</v>
      </c>
      <c r="NL84" s="603">
        <v>6393093.9900000002</v>
      </c>
      <c r="NM84" s="603">
        <v>845050.07000000007</v>
      </c>
      <c r="NN84" s="603">
        <v>349380</v>
      </c>
      <c r="NO84" s="603">
        <v>702169.18</v>
      </c>
      <c r="NP84" s="603">
        <v>14980</v>
      </c>
      <c r="NQ84" s="603">
        <v>1685612.4</v>
      </c>
      <c r="NR84" s="603">
        <v>0</v>
      </c>
      <c r="NS84" s="603">
        <v>112900</v>
      </c>
      <c r="NT84" s="603">
        <v>18000</v>
      </c>
      <c r="NU84" s="603">
        <v>237540</v>
      </c>
      <c r="NV84" s="603">
        <v>10165</v>
      </c>
      <c r="NW84" s="603">
        <v>132925</v>
      </c>
      <c r="NX84" s="603">
        <v>147430</v>
      </c>
      <c r="NY84" s="603">
        <v>661748</v>
      </c>
      <c r="NZ84" s="603">
        <v>362842</v>
      </c>
      <c r="OA84" s="603">
        <v>955177.97999999986</v>
      </c>
      <c r="OB84" s="603">
        <v>29490</v>
      </c>
      <c r="OC84" s="603">
        <v>150000</v>
      </c>
      <c r="OD84" s="603">
        <v>141500</v>
      </c>
      <c r="OE84" s="603">
        <v>459109.1</v>
      </c>
      <c r="OF84" s="603">
        <v>0</v>
      </c>
      <c r="OG84" s="603">
        <v>2357983.7200000002</v>
      </c>
      <c r="OH84" s="603">
        <v>4517168.7</v>
      </c>
      <c r="OI84" s="603">
        <v>4460871.09</v>
      </c>
      <c r="OJ84" s="603">
        <v>148000</v>
      </c>
      <c r="OK84" s="603">
        <v>2216339.15</v>
      </c>
      <c r="OL84" s="603">
        <v>5413341.9800000004</v>
      </c>
      <c r="OM84" s="603">
        <v>72470</v>
      </c>
      <c r="ON84" s="603">
        <v>2711927</v>
      </c>
      <c r="OO84" s="603">
        <v>0</v>
      </c>
      <c r="OP84" s="603">
        <v>1613679.15</v>
      </c>
      <c r="OQ84" s="603">
        <v>14310859</v>
      </c>
      <c r="OR84" s="603">
        <v>225200</v>
      </c>
      <c r="OS84" s="603">
        <v>50000</v>
      </c>
      <c r="OT84" s="603">
        <v>17500</v>
      </c>
      <c r="OU84" s="603">
        <v>0</v>
      </c>
      <c r="OV84" s="603">
        <v>357880</v>
      </c>
      <c r="OW84" s="603">
        <v>865700</v>
      </c>
      <c r="OX84" s="603">
        <v>1336526.3</v>
      </c>
      <c r="OY84" s="603">
        <v>195940</v>
      </c>
      <c r="OZ84" s="603">
        <v>1247700.2</v>
      </c>
      <c r="PA84" s="603">
        <v>562637</v>
      </c>
      <c r="PB84" s="603">
        <v>337030</v>
      </c>
      <c r="PC84" s="603">
        <v>1003600</v>
      </c>
      <c r="PD84" s="603">
        <v>3456990.5</v>
      </c>
      <c r="PE84" s="603">
        <v>1648046.45</v>
      </c>
      <c r="PF84" s="603">
        <v>280674.5</v>
      </c>
      <c r="PG84" s="603">
        <v>75580</v>
      </c>
      <c r="PH84" s="603">
        <v>263500</v>
      </c>
      <c r="PI84" s="603">
        <v>250400</v>
      </c>
      <c r="PJ84" s="603">
        <v>247420</v>
      </c>
      <c r="PK84" s="603">
        <v>590760</v>
      </c>
      <c r="PL84" s="603">
        <v>2865824.84</v>
      </c>
      <c r="PM84" s="603">
        <v>255550</v>
      </c>
      <c r="PN84" s="603">
        <v>472650</v>
      </c>
      <c r="PO84" s="603">
        <v>413650.01</v>
      </c>
      <c r="PP84" s="603">
        <v>143850</v>
      </c>
      <c r="PQ84" s="603">
        <v>1791502.3</v>
      </c>
      <c r="PR84" s="603">
        <v>72000</v>
      </c>
      <c r="PS84" s="603">
        <v>197354</v>
      </c>
      <c r="PT84" s="603">
        <v>263984.8</v>
      </c>
      <c r="PU84" s="603">
        <v>314240</v>
      </c>
      <c r="PV84" s="603">
        <v>402280</v>
      </c>
      <c r="PW84" s="603">
        <v>1964376.26</v>
      </c>
      <c r="PX84" s="603">
        <v>101130</v>
      </c>
      <c r="PY84" s="603">
        <v>2152169.7999999998</v>
      </c>
      <c r="PZ84" s="603">
        <v>6927295</v>
      </c>
      <c r="QA84" s="603">
        <v>1405000</v>
      </c>
      <c r="QB84" s="603">
        <v>2217161.88</v>
      </c>
      <c r="QC84" s="603">
        <v>355919</v>
      </c>
      <c r="QD84" s="603">
        <v>1296246.3500000001</v>
      </c>
      <c r="QE84" s="603">
        <v>312700</v>
      </c>
      <c r="QF84" s="603">
        <v>1656780</v>
      </c>
      <c r="QG84" s="603">
        <v>1165088.31</v>
      </c>
      <c r="QH84" s="603">
        <v>250490</v>
      </c>
      <c r="QI84" s="603">
        <v>268000</v>
      </c>
      <c r="QJ84" s="603">
        <v>776950</v>
      </c>
      <c r="QK84" s="603">
        <v>186070</v>
      </c>
      <c r="QL84" s="603">
        <v>492265</v>
      </c>
      <c r="QM84" s="603">
        <v>723204</v>
      </c>
      <c r="QN84" s="603">
        <v>454300</v>
      </c>
      <c r="QO84" s="603">
        <v>4136400</v>
      </c>
      <c r="QP84" s="603">
        <v>0</v>
      </c>
      <c r="QQ84" s="603">
        <v>100910.01</v>
      </c>
      <c r="QR84" s="603">
        <v>0</v>
      </c>
      <c r="QS84" s="603">
        <v>22000</v>
      </c>
      <c r="QT84" s="603">
        <v>0</v>
      </c>
      <c r="QU84" s="603">
        <v>632818</v>
      </c>
      <c r="QV84" s="603">
        <v>9982850</v>
      </c>
      <c r="QW84" s="603">
        <v>752800</v>
      </c>
      <c r="QX84" s="603">
        <v>1813080</v>
      </c>
      <c r="QY84" s="603">
        <v>1201618.5</v>
      </c>
      <c r="QZ84" s="603">
        <v>739559.5</v>
      </c>
      <c r="RA84" s="603">
        <v>2376580</v>
      </c>
      <c r="RB84" s="603">
        <v>1108154.3999999999</v>
      </c>
      <c r="RC84" s="603">
        <v>4518510.32</v>
      </c>
      <c r="RD84" s="603">
        <v>1590970</v>
      </c>
      <c r="RE84" s="603">
        <v>209479.14</v>
      </c>
      <c r="RF84" s="603">
        <v>820950</v>
      </c>
      <c r="RG84" s="603">
        <v>15350</v>
      </c>
      <c r="RH84" s="603">
        <v>233725</v>
      </c>
      <c r="RI84" s="603">
        <v>2769870</v>
      </c>
      <c r="RJ84" s="603">
        <v>2831482</v>
      </c>
      <c r="RK84" s="603">
        <v>1830658.25</v>
      </c>
      <c r="RL84" s="603">
        <v>1082410</v>
      </c>
      <c r="RM84" s="603">
        <v>358390</v>
      </c>
      <c r="RN84" s="603">
        <v>3126430.45</v>
      </c>
      <c r="RO84" s="603">
        <v>1737704</v>
      </c>
      <c r="RP84" s="603">
        <v>647394</v>
      </c>
      <c r="RQ84" s="603">
        <v>1583258.46</v>
      </c>
      <c r="RR84" s="603">
        <v>1534401</v>
      </c>
      <c r="RS84" s="603">
        <v>7798595</v>
      </c>
      <c r="RT84" s="603">
        <v>1262034.07</v>
      </c>
      <c r="RU84" s="603">
        <v>467950</v>
      </c>
      <c r="RV84" s="603">
        <v>322310</v>
      </c>
      <c r="RW84" s="603">
        <v>928245</v>
      </c>
      <c r="RX84" s="603">
        <v>89200</v>
      </c>
      <c r="RY84" s="603">
        <v>612600</v>
      </c>
      <c r="RZ84" s="603">
        <v>600781</v>
      </c>
      <c r="SA84" s="603">
        <v>229705</v>
      </c>
      <c r="SB84" s="603">
        <v>175700</v>
      </c>
      <c r="SC84" s="603">
        <v>2505367.7799999998</v>
      </c>
      <c r="SD84" s="603">
        <v>518910</v>
      </c>
      <c r="SE84" s="603">
        <v>223200</v>
      </c>
      <c r="SF84" s="603">
        <v>413740</v>
      </c>
      <c r="SG84" s="603">
        <v>514290</v>
      </c>
      <c r="SH84" s="603">
        <v>718001</v>
      </c>
      <c r="SI84" s="603">
        <v>57800</v>
      </c>
      <c r="SJ84" s="603">
        <v>348023.65</v>
      </c>
      <c r="SK84" s="603">
        <v>274580</v>
      </c>
      <c r="SL84" s="603">
        <v>2944450</v>
      </c>
      <c r="SM84" s="603">
        <v>1459600</v>
      </c>
      <c r="SN84" s="603">
        <v>282326.24</v>
      </c>
      <c r="SO84" s="603">
        <v>1493270</v>
      </c>
      <c r="SP84" s="603">
        <v>703600</v>
      </c>
      <c r="SQ84" s="603">
        <v>301980</v>
      </c>
      <c r="SR84" s="603">
        <v>1643360</v>
      </c>
      <c r="SS84" s="603">
        <v>1943000</v>
      </c>
      <c r="ST84" s="603">
        <v>167500</v>
      </c>
      <c r="SU84" s="603">
        <v>486780</v>
      </c>
      <c r="SV84" s="603">
        <v>50970</v>
      </c>
      <c r="SW84" s="603">
        <v>1174492</v>
      </c>
      <c r="SX84" s="603">
        <v>3379230</v>
      </c>
      <c r="SY84" s="603">
        <v>92900</v>
      </c>
      <c r="SZ84" s="603">
        <v>839030</v>
      </c>
      <c r="TA84" s="603">
        <v>11770</v>
      </c>
      <c r="TB84" s="603">
        <v>18850</v>
      </c>
      <c r="TC84" s="603">
        <v>180372</v>
      </c>
      <c r="TD84" s="603">
        <v>2090790</v>
      </c>
      <c r="TE84" s="603">
        <v>245548.6</v>
      </c>
      <c r="TF84" s="603">
        <v>1221990</v>
      </c>
      <c r="TG84" s="603">
        <v>272400</v>
      </c>
      <c r="TH84" s="603">
        <v>149650</v>
      </c>
      <c r="TI84" s="603">
        <v>542630</v>
      </c>
      <c r="TJ84" s="603">
        <v>23500</v>
      </c>
      <c r="TK84" s="603">
        <v>8294246</v>
      </c>
      <c r="TL84" s="603">
        <v>2792761</v>
      </c>
      <c r="TM84" s="603">
        <v>159077</v>
      </c>
      <c r="TN84" s="603">
        <v>347820</v>
      </c>
      <c r="TO84" s="603">
        <v>1016887.45</v>
      </c>
      <c r="TP84" s="603">
        <v>364100</v>
      </c>
      <c r="TQ84" s="603">
        <v>695700</v>
      </c>
      <c r="TR84" s="603">
        <v>12402768.140000001</v>
      </c>
      <c r="TS84" s="603">
        <v>1016381.5</v>
      </c>
      <c r="TT84" s="603">
        <v>167210</v>
      </c>
      <c r="TU84" s="603">
        <v>1483487</v>
      </c>
      <c r="TV84" s="603">
        <v>18224</v>
      </c>
      <c r="TW84" s="603">
        <v>213369</v>
      </c>
      <c r="TX84" s="603">
        <v>944269</v>
      </c>
      <c r="TY84" s="603">
        <v>453692</v>
      </c>
      <c r="TZ84" s="603">
        <v>432200</v>
      </c>
      <c r="UA84" s="603">
        <v>6423760</v>
      </c>
      <c r="UB84" s="603">
        <v>474500</v>
      </c>
      <c r="UC84" s="603">
        <v>1324549.52</v>
      </c>
      <c r="UD84" s="603">
        <v>244500</v>
      </c>
      <c r="UE84" s="603">
        <v>327850</v>
      </c>
      <c r="UF84" s="603">
        <v>1318887.3999999999</v>
      </c>
      <c r="UG84" s="603">
        <v>4045829.32</v>
      </c>
      <c r="UH84" s="603">
        <v>827921</v>
      </c>
      <c r="UI84" s="603">
        <v>1145954.55</v>
      </c>
      <c r="UJ84" s="603">
        <v>232843</v>
      </c>
      <c r="UK84" s="603">
        <v>167240</v>
      </c>
      <c r="UL84" s="603">
        <v>5149269</v>
      </c>
      <c r="UM84" s="603">
        <v>1324955</v>
      </c>
      <c r="UN84" s="603">
        <v>493850</v>
      </c>
      <c r="UO84" s="603">
        <v>3219776</v>
      </c>
      <c r="UP84" s="603">
        <v>3964434</v>
      </c>
      <c r="UQ84" s="603">
        <v>419768.02</v>
      </c>
      <c r="UR84" s="603">
        <v>56068720</v>
      </c>
      <c r="US84" s="603">
        <v>206214.8</v>
      </c>
      <c r="UT84" s="603">
        <v>1270518.8600000001</v>
      </c>
      <c r="UU84" s="603">
        <v>13390250.5</v>
      </c>
      <c r="UV84" s="603">
        <v>1017050</v>
      </c>
      <c r="UW84" s="603">
        <v>126480</v>
      </c>
      <c r="UX84" s="603">
        <v>3920670</v>
      </c>
      <c r="UY84" s="603">
        <v>135480</v>
      </c>
      <c r="UZ84" s="603">
        <v>819100</v>
      </c>
      <c r="VA84" s="603">
        <v>477205</v>
      </c>
      <c r="VB84" s="603">
        <v>1076275</v>
      </c>
      <c r="VC84" s="603">
        <v>1180400</v>
      </c>
      <c r="VD84" s="603">
        <v>755740</v>
      </c>
      <c r="VE84" s="603">
        <v>1157717.2</v>
      </c>
      <c r="VF84" s="603">
        <v>705429</v>
      </c>
      <c r="VG84" s="603">
        <v>526740</v>
      </c>
      <c r="VH84" s="603">
        <v>278400</v>
      </c>
      <c r="VI84" s="603">
        <v>1829760</v>
      </c>
      <c r="VJ84" s="603">
        <v>6924574</v>
      </c>
      <c r="VK84" s="603">
        <v>1482400</v>
      </c>
      <c r="VL84" s="603">
        <v>251952</v>
      </c>
      <c r="VM84" s="603">
        <v>554000</v>
      </c>
      <c r="VN84" s="603">
        <v>1005913</v>
      </c>
      <c r="VO84" s="603">
        <v>1695431.5</v>
      </c>
      <c r="VP84" s="603">
        <v>179860</v>
      </c>
      <c r="VQ84" s="603">
        <v>308800</v>
      </c>
      <c r="VR84" s="603">
        <v>28593.77</v>
      </c>
      <c r="VS84" s="603">
        <v>3107856.3</v>
      </c>
      <c r="VT84" s="603">
        <v>72778.649999999994</v>
      </c>
      <c r="VU84" s="603">
        <v>628378</v>
      </c>
      <c r="VV84" s="603">
        <v>201800</v>
      </c>
      <c r="VW84" s="603">
        <v>1177713</v>
      </c>
      <c r="VX84" s="603">
        <v>1673241.75</v>
      </c>
      <c r="VY84" s="603">
        <v>2673864.3400000003</v>
      </c>
      <c r="VZ84" s="603">
        <v>1891174.95</v>
      </c>
      <c r="WA84" s="603">
        <v>394036</v>
      </c>
      <c r="WB84" s="603">
        <v>0</v>
      </c>
      <c r="WC84" s="603">
        <v>14359587</v>
      </c>
      <c r="WD84" s="603">
        <v>373867.35</v>
      </c>
      <c r="WE84" s="603">
        <v>221441.06</v>
      </c>
      <c r="WF84" s="603">
        <v>0</v>
      </c>
      <c r="WG84" s="603">
        <v>253959</v>
      </c>
      <c r="WH84" s="603">
        <v>588224</v>
      </c>
      <c r="WI84" s="603">
        <v>3010776</v>
      </c>
      <c r="WJ84" s="603">
        <v>496856</v>
      </c>
      <c r="WK84" s="603">
        <v>385220</v>
      </c>
      <c r="WL84" s="603">
        <v>227315</v>
      </c>
      <c r="WM84" s="603">
        <v>176750</v>
      </c>
      <c r="WN84" s="603">
        <v>2823205</v>
      </c>
      <c r="WO84" s="603">
        <v>1159936.23</v>
      </c>
      <c r="WP84" s="603">
        <v>399396.5</v>
      </c>
      <c r="WQ84" s="603">
        <v>161400</v>
      </c>
      <c r="WR84" s="603">
        <v>2077931.5</v>
      </c>
      <c r="WS84" s="603">
        <v>204650</v>
      </c>
      <c r="WT84" s="603">
        <v>2344885.6</v>
      </c>
      <c r="WU84" s="603">
        <v>155266</v>
      </c>
      <c r="WV84" s="603">
        <v>2118364</v>
      </c>
      <c r="WW84" s="603">
        <v>120000</v>
      </c>
      <c r="WX84" s="603">
        <v>797803.68</v>
      </c>
      <c r="WY84" s="603">
        <v>394365</v>
      </c>
      <c r="WZ84" s="603">
        <v>889301.16</v>
      </c>
      <c r="XA84" s="603">
        <v>1344105</v>
      </c>
      <c r="XB84" s="603">
        <v>926725.2</v>
      </c>
      <c r="XC84" s="603">
        <v>184445.66</v>
      </c>
      <c r="XD84" s="603">
        <v>60000</v>
      </c>
      <c r="XE84" s="603">
        <v>6359482.1500000004</v>
      </c>
      <c r="XF84" s="603">
        <v>98207</v>
      </c>
      <c r="XG84" s="603">
        <v>4300339.0600000005</v>
      </c>
      <c r="XH84" s="603">
        <v>44120</v>
      </c>
      <c r="XI84" s="603">
        <v>257350</v>
      </c>
      <c r="XJ84" s="603">
        <v>0</v>
      </c>
      <c r="XK84" s="603">
        <v>1285776</v>
      </c>
      <c r="XL84" s="603">
        <v>801240</v>
      </c>
      <c r="XM84" s="603">
        <v>939860</v>
      </c>
      <c r="XN84" s="603">
        <v>4017165</v>
      </c>
      <c r="XO84" s="603">
        <v>234400</v>
      </c>
      <c r="XP84" s="603">
        <v>1363820.5</v>
      </c>
      <c r="XQ84" s="603">
        <v>0</v>
      </c>
      <c r="XR84" s="603">
        <v>38500</v>
      </c>
      <c r="XS84" s="603">
        <v>240150</v>
      </c>
      <c r="XT84" s="603">
        <v>2715602</v>
      </c>
      <c r="XU84" s="603">
        <v>48000</v>
      </c>
      <c r="XV84" s="603">
        <v>81080</v>
      </c>
      <c r="XW84" s="603">
        <v>204370</v>
      </c>
      <c r="XX84" s="603">
        <v>310000</v>
      </c>
      <c r="XY84" s="603">
        <v>177943</v>
      </c>
      <c r="XZ84" s="603">
        <v>148720.01</v>
      </c>
      <c r="YA84" s="603">
        <v>248355</v>
      </c>
      <c r="YB84" s="603">
        <v>132000</v>
      </c>
      <c r="YC84" s="603">
        <v>12000</v>
      </c>
      <c r="YD84" s="603">
        <v>26800</v>
      </c>
      <c r="YE84" s="603">
        <v>239300</v>
      </c>
      <c r="YF84" s="603">
        <v>0</v>
      </c>
      <c r="YG84" s="603">
        <v>0</v>
      </c>
      <c r="YH84" s="603">
        <v>238085</v>
      </c>
      <c r="YI84" s="603">
        <v>1600600</v>
      </c>
      <c r="YJ84" s="603">
        <v>699947.5</v>
      </c>
      <c r="YK84" s="603">
        <v>3257886</v>
      </c>
      <c r="YL84" s="603">
        <v>2677200</v>
      </c>
      <c r="YM84" s="603">
        <v>2121560</v>
      </c>
      <c r="YN84" s="603">
        <v>403900</v>
      </c>
      <c r="YO84" s="603">
        <v>4382000</v>
      </c>
      <c r="YP84" s="603">
        <v>940880</v>
      </c>
      <c r="YQ84" s="603">
        <v>1612640</v>
      </c>
      <c r="YR84" s="603">
        <v>1218500</v>
      </c>
      <c r="YS84" s="603">
        <v>1474095</v>
      </c>
      <c r="YT84" s="603">
        <v>0</v>
      </c>
      <c r="YU84" s="603">
        <v>779600</v>
      </c>
      <c r="YV84" s="603">
        <v>1365840</v>
      </c>
      <c r="YW84" s="603">
        <v>47000</v>
      </c>
      <c r="YX84" s="603">
        <v>982011</v>
      </c>
      <c r="YY84" s="603">
        <v>423760.2</v>
      </c>
      <c r="YZ84" s="603">
        <v>8400</v>
      </c>
      <c r="ZA84" s="603">
        <v>0</v>
      </c>
      <c r="ZB84" s="603">
        <v>180550</v>
      </c>
      <c r="ZC84" s="603">
        <v>153800</v>
      </c>
      <c r="ZD84" s="603">
        <v>563914</v>
      </c>
      <c r="ZE84" s="603">
        <v>851140</v>
      </c>
      <c r="ZF84" s="603">
        <v>752500</v>
      </c>
      <c r="ZG84" s="603">
        <v>1613679</v>
      </c>
      <c r="ZH84" s="603">
        <v>380650</v>
      </c>
      <c r="ZI84" s="603">
        <v>1042638</v>
      </c>
      <c r="ZJ84" s="603">
        <v>18050</v>
      </c>
      <c r="ZK84" s="603">
        <v>996329.9</v>
      </c>
      <c r="ZL84" s="603">
        <v>872300</v>
      </c>
      <c r="ZM84" s="603">
        <v>2115859</v>
      </c>
      <c r="ZN84" s="603">
        <v>8944135</v>
      </c>
      <c r="ZO84" s="603">
        <v>248436</v>
      </c>
      <c r="ZP84" s="603">
        <v>2477404.67</v>
      </c>
      <c r="ZQ84" s="603">
        <v>4983273</v>
      </c>
      <c r="ZR84" s="603">
        <v>2141669.11</v>
      </c>
      <c r="ZS84" s="603">
        <v>202589</v>
      </c>
      <c r="ZT84" s="603">
        <v>306500</v>
      </c>
      <c r="ZU84" s="603">
        <v>1356447.93</v>
      </c>
      <c r="ZV84" s="603">
        <v>393853</v>
      </c>
      <c r="ZW84" s="603">
        <v>597620</v>
      </c>
      <c r="ZX84" s="603">
        <v>580290</v>
      </c>
      <c r="ZY84" s="603">
        <v>1909710</v>
      </c>
      <c r="ZZ84" s="603">
        <v>516800</v>
      </c>
      <c r="AAA84" s="603">
        <v>1088930</v>
      </c>
      <c r="AAB84" s="603">
        <v>53400</v>
      </c>
      <c r="AAC84" s="603">
        <v>951610</v>
      </c>
      <c r="AAD84" s="603">
        <v>454150</v>
      </c>
      <c r="AAE84" s="603">
        <v>0</v>
      </c>
      <c r="AAF84" s="603">
        <v>1444800</v>
      </c>
      <c r="AAG84" s="603">
        <v>270660</v>
      </c>
      <c r="AAH84" s="603">
        <v>228240</v>
      </c>
      <c r="AAI84" s="603">
        <v>335143.83</v>
      </c>
      <c r="AAJ84" s="603">
        <v>269540</v>
      </c>
      <c r="AAK84" s="603">
        <v>287347</v>
      </c>
      <c r="AAL84" s="603">
        <v>892390</v>
      </c>
      <c r="AAM84" s="603">
        <v>431500</v>
      </c>
      <c r="AAN84" s="603">
        <v>472000</v>
      </c>
      <c r="AAO84" s="603">
        <v>1599083</v>
      </c>
      <c r="AAP84" s="603">
        <v>584960</v>
      </c>
      <c r="AAQ84" s="603">
        <v>2997895</v>
      </c>
      <c r="AAR84" s="603">
        <v>343440</v>
      </c>
      <c r="AAS84" s="603">
        <v>211985</v>
      </c>
      <c r="AAT84" s="603">
        <v>3937317.2</v>
      </c>
      <c r="AAU84" s="603">
        <v>503137.8</v>
      </c>
      <c r="AAV84" s="603">
        <v>178500</v>
      </c>
      <c r="AAW84" s="603">
        <v>2348906.1</v>
      </c>
      <c r="AAX84" s="603">
        <v>425840</v>
      </c>
      <c r="AAY84" s="603">
        <v>218260</v>
      </c>
      <c r="AAZ84" s="603">
        <v>754873</v>
      </c>
      <c r="ABA84" s="603">
        <v>1276150</v>
      </c>
      <c r="ABB84" s="603">
        <v>1655933</v>
      </c>
      <c r="ABC84" s="603">
        <v>557289</v>
      </c>
      <c r="ABD84" s="603">
        <v>177090</v>
      </c>
      <c r="ABE84" s="603">
        <v>250626</v>
      </c>
      <c r="ABF84" s="603">
        <v>667927</v>
      </c>
      <c r="ABG84" s="603">
        <v>1131670</v>
      </c>
      <c r="ABH84" s="603">
        <v>20560</v>
      </c>
      <c r="ABI84" s="603">
        <v>167000</v>
      </c>
      <c r="ABJ84" s="603">
        <v>2431282</v>
      </c>
      <c r="ABK84" s="603">
        <v>4561506</v>
      </c>
      <c r="ABL84" s="603">
        <v>1192260</v>
      </c>
      <c r="ABM84" s="603">
        <v>172350</v>
      </c>
      <c r="ABN84" s="603">
        <v>302832</v>
      </c>
      <c r="ABO84" s="603">
        <v>142800</v>
      </c>
      <c r="ABP84" s="603">
        <v>521360</v>
      </c>
      <c r="ABQ84" s="603">
        <v>901358</v>
      </c>
      <c r="ABR84" s="603">
        <v>957800</v>
      </c>
      <c r="ABS84" s="603">
        <v>1389217.8</v>
      </c>
      <c r="ABT84" s="603">
        <v>209997.4</v>
      </c>
      <c r="ABU84" s="603">
        <v>1808950</v>
      </c>
      <c r="ABV84" s="603">
        <v>60275</v>
      </c>
      <c r="ABW84" s="603">
        <v>278682</v>
      </c>
      <c r="ABX84" s="603">
        <v>847097.25</v>
      </c>
      <c r="ABY84" s="603">
        <v>134000</v>
      </c>
      <c r="ABZ84" s="603">
        <v>2381836</v>
      </c>
      <c r="ACA84" s="603">
        <v>12000</v>
      </c>
      <c r="ACB84" s="603">
        <v>-2217880.56</v>
      </c>
      <c r="ACC84" s="603">
        <v>870190</v>
      </c>
      <c r="ACD84" s="603">
        <v>413890</v>
      </c>
      <c r="ACE84" s="603">
        <v>1145141.99</v>
      </c>
      <c r="ACF84" s="603">
        <v>55392.2</v>
      </c>
      <c r="ACG84" s="603">
        <v>84500</v>
      </c>
      <c r="ACH84" s="603">
        <v>524190</v>
      </c>
      <c r="ACI84" s="603">
        <v>38632.06</v>
      </c>
      <c r="ACJ84" s="603">
        <v>733620</v>
      </c>
      <c r="ACK84" s="603">
        <v>49796476</v>
      </c>
      <c r="ACL84" s="603">
        <v>90500</v>
      </c>
      <c r="ACM84" s="603">
        <v>564104</v>
      </c>
      <c r="ACN84" s="603">
        <v>140390</v>
      </c>
      <c r="ACO84" s="603">
        <v>520266</v>
      </c>
      <c r="ACP84" s="603">
        <v>1496051.9</v>
      </c>
      <c r="ACQ84" s="603">
        <v>550000</v>
      </c>
      <c r="ACR84" s="603">
        <v>5791067</v>
      </c>
      <c r="ACS84" s="603">
        <v>240850</v>
      </c>
      <c r="ACT84" s="603">
        <v>697974</v>
      </c>
      <c r="ACU84" s="603">
        <v>1412120.47</v>
      </c>
      <c r="ACV84" s="603">
        <v>770593</v>
      </c>
      <c r="ACW84" s="603">
        <v>0</v>
      </c>
      <c r="ACX84" s="603">
        <v>15051396</v>
      </c>
      <c r="ACY84" s="603">
        <v>799990</v>
      </c>
      <c r="ACZ84" s="603">
        <v>0</v>
      </c>
      <c r="ADA84" s="603">
        <v>279859</v>
      </c>
      <c r="ADB84" s="603">
        <v>336705.61</v>
      </c>
      <c r="ADC84" s="603">
        <v>774174</v>
      </c>
      <c r="ADD84" s="603">
        <v>0</v>
      </c>
      <c r="ADE84" s="603">
        <v>104400</v>
      </c>
      <c r="ADF84" s="603">
        <v>0</v>
      </c>
      <c r="ADG84" s="603">
        <v>0</v>
      </c>
      <c r="ADH84" s="603">
        <v>2261025.48</v>
      </c>
      <c r="ADI84" s="603">
        <v>163250</v>
      </c>
      <c r="ADJ84" s="603">
        <v>0</v>
      </c>
      <c r="ADK84" s="603">
        <v>111914</v>
      </c>
      <c r="ADL84" s="603">
        <v>0</v>
      </c>
      <c r="ADM84" s="603">
        <v>0</v>
      </c>
      <c r="ADN84" s="603">
        <v>1135517</v>
      </c>
      <c r="ADO84" s="603">
        <v>99540</v>
      </c>
      <c r="ADP84" s="603">
        <v>145700</v>
      </c>
      <c r="ADQ84" s="603">
        <v>15723775.800000001</v>
      </c>
      <c r="ADR84" s="603">
        <v>1244670.02</v>
      </c>
      <c r="ADS84" s="603">
        <v>1182140.2</v>
      </c>
      <c r="ADT84" s="603">
        <v>281799.08</v>
      </c>
      <c r="ADU84" s="603">
        <v>3912380</v>
      </c>
      <c r="ADV84" s="603">
        <v>367458</v>
      </c>
      <c r="ADW84" s="603">
        <v>81820</v>
      </c>
      <c r="ADX84" s="603">
        <v>999175</v>
      </c>
      <c r="ADY84" s="603">
        <v>0</v>
      </c>
      <c r="ADZ84" s="603">
        <v>128250</v>
      </c>
      <c r="AEA84" s="603">
        <v>64776555.75</v>
      </c>
      <c r="AEB84" s="603">
        <v>44407177</v>
      </c>
      <c r="AEC84" s="603">
        <v>363390</v>
      </c>
      <c r="AED84" s="603">
        <v>417506.4</v>
      </c>
      <c r="AEE84" s="603">
        <v>2043800</v>
      </c>
      <c r="AEF84" s="603">
        <v>827199.1</v>
      </c>
      <c r="AEG84" s="603">
        <v>1022484</v>
      </c>
      <c r="AEH84" s="603">
        <v>120000</v>
      </c>
      <c r="AEI84" s="603">
        <v>543325.49</v>
      </c>
      <c r="AEJ84" s="603">
        <v>177244</v>
      </c>
      <c r="AEK84" s="603">
        <v>747454</v>
      </c>
      <c r="AEL84" s="603">
        <v>2642124.38</v>
      </c>
      <c r="AEM84" s="603">
        <v>546416.9</v>
      </c>
      <c r="AEN84" s="603">
        <v>1563783</v>
      </c>
      <c r="AEO84" s="603">
        <v>2697900</v>
      </c>
      <c r="AEP84" s="603">
        <v>1349413.65</v>
      </c>
      <c r="AEQ84" s="603">
        <v>238980</v>
      </c>
      <c r="AER84" s="603">
        <v>5213464.8</v>
      </c>
      <c r="AES84" s="603">
        <v>8530</v>
      </c>
      <c r="AET84" s="603">
        <v>1460110</v>
      </c>
      <c r="AEU84" s="603">
        <v>4989626</v>
      </c>
      <c r="AEV84" s="603">
        <v>664900</v>
      </c>
      <c r="AEW84" s="603">
        <v>0</v>
      </c>
      <c r="AEX84" s="603">
        <v>132500</v>
      </c>
      <c r="AEY84" s="603">
        <v>95498</v>
      </c>
      <c r="AEZ84" s="603">
        <v>312734.09999999998</v>
      </c>
      <c r="AFA84" s="603">
        <v>530190</v>
      </c>
      <c r="AFB84" s="603">
        <v>21000</v>
      </c>
      <c r="AFC84" s="603">
        <v>0</v>
      </c>
      <c r="AFD84" s="603">
        <v>504200</v>
      </c>
      <c r="AFE84" s="603">
        <v>0</v>
      </c>
      <c r="AFF84" s="603">
        <v>2671080</v>
      </c>
      <c r="AFG84" s="603">
        <v>1867590</v>
      </c>
      <c r="AFH84" s="603">
        <v>206760</v>
      </c>
      <c r="AFI84" s="603">
        <v>10290077</v>
      </c>
      <c r="AFJ84" s="603">
        <v>575600</v>
      </c>
      <c r="AFK84" s="603">
        <v>206240</v>
      </c>
      <c r="AFL84" s="603">
        <v>414875</v>
      </c>
      <c r="AFM84" s="603">
        <v>2270925</v>
      </c>
      <c r="AFN84" s="603">
        <v>374161</v>
      </c>
      <c r="AFO84" s="603">
        <v>677485.2</v>
      </c>
      <c r="AFP84" s="603">
        <v>588920</v>
      </c>
      <c r="AFQ84" s="603">
        <v>1538294</v>
      </c>
      <c r="AFR84" s="603">
        <v>5703916.25</v>
      </c>
      <c r="AFS84" s="603">
        <v>1366265</v>
      </c>
      <c r="AFT84" s="603">
        <v>623658</v>
      </c>
      <c r="AFU84" s="603">
        <v>12600</v>
      </c>
      <c r="AFV84" s="603">
        <v>651129.5</v>
      </c>
      <c r="AFW84" s="603">
        <v>425290</v>
      </c>
      <c r="AFX84" s="603">
        <v>361488</v>
      </c>
      <c r="AFY84" s="603">
        <v>3607832.44</v>
      </c>
      <c r="AFZ84" s="603">
        <v>2367900</v>
      </c>
      <c r="AGA84" s="603">
        <v>2120890</v>
      </c>
      <c r="AGB84" s="603">
        <v>4335732.63</v>
      </c>
      <c r="AGC84" s="603">
        <v>2092668</v>
      </c>
      <c r="AGD84" s="603">
        <v>47432</v>
      </c>
      <c r="AGE84" s="603">
        <v>3468200</v>
      </c>
      <c r="AGF84" s="603">
        <v>575730</v>
      </c>
      <c r="AGG84" s="603">
        <v>397500</v>
      </c>
      <c r="AGH84" s="603">
        <v>1995963.24</v>
      </c>
      <c r="AGI84" s="603">
        <v>1401500</v>
      </c>
      <c r="AGJ84" s="603">
        <v>98000</v>
      </c>
      <c r="AGK84" s="603">
        <v>495805</v>
      </c>
      <c r="AGL84" s="603">
        <v>554750</v>
      </c>
      <c r="AGM84" s="603">
        <v>106110</v>
      </c>
      <c r="AGN84" s="603">
        <v>600500</v>
      </c>
      <c r="AGO84" s="603">
        <v>1920</v>
      </c>
      <c r="AGP84" s="603">
        <v>274800</v>
      </c>
      <c r="AGQ84" s="603">
        <v>4001550</v>
      </c>
      <c r="AGR84" s="603">
        <v>47330</v>
      </c>
      <c r="AGS84" s="603">
        <v>77098</v>
      </c>
      <c r="AGT84" s="603">
        <v>885500</v>
      </c>
      <c r="AGU84" s="603">
        <v>39900</v>
      </c>
      <c r="AGV84" s="603">
        <v>861791.65</v>
      </c>
      <c r="AGW84" s="603">
        <v>0</v>
      </c>
      <c r="AGX84" s="603">
        <v>0</v>
      </c>
      <c r="AGY84" s="603">
        <v>126000</v>
      </c>
      <c r="AGZ84" s="603">
        <v>1687770</v>
      </c>
      <c r="AHA84" s="603">
        <v>440130</v>
      </c>
      <c r="AHB84" s="603">
        <v>3156810.4</v>
      </c>
      <c r="AHC84" s="603">
        <v>464000</v>
      </c>
      <c r="AHD84" s="603">
        <v>121300</v>
      </c>
      <c r="AHE84" s="603">
        <v>0</v>
      </c>
      <c r="AHF84" s="603">
        <v>1117014</v>
      </c>
      <c r="AHG84" s="603">
        <v>764450</v>
      </c>
      <c r="AHH84" s="603">
        <v>622461.80000000005</v>
      </c>
      <c r="AHI84" s="603">
        <v>794765</v>
      </c>
      <c r="AHJ84" s="603">
        <v>781836</v>
      </c>
      <c r="AHK84" s="603">
        <v>325708.5</v>
      </c>
      <c r="AHL84" s="603">
        <v>552410</v>
      </c>
      <c r="AHM84" s="603">
        <v>92699</v>
      </c>
      <c r="AHN84" s="603">
        <v>0</v>
      </c>
      <c r="AHO84" s="603">
        <v>625739.6</v>
      </c>
      <c r="AHP84" s="603">
        <v>223348</v>
      </c>
      <c r="AHQ84" s="603">
        <v>2403394.75</v>
      </c>
      <c r="AHR84" s="603">
        <v>1978776.3</v>
      </c>
      <c r="AHS84" s="603">
        <v>158430</v>
      </c>
      <c r="AHT84" s="603">
        <v>490680</v>
      </c>
      <c r="AHU84" s="603">
        <v>0</v>
      </c>
      <c r="AHV84" s="603">
        <v>0</v>
      </c>
      <c r="AHW84" s="603">
        <f t="shared" si="97"/>
        <v>1272757720.0000005</v>
      </c>
      <c r="AHY84" s="648" t="s">
        <v>6248</v>
      </c>
      <c r="AHZ84" s="648" t="s">
        <v>6071</v>
      </c>
      <c r="AIA84" s="648" t="s">
        <v>6072</v>
      </c>
    </row>
    <row r="85" spans="1:911" ht="24.6" x14ac:dyDescent="0.7">
      <c r="A85" s="260" t="str">
        <f t="shared" si="96"/>
        <v>ภาระ</v>
      </c>
      <c r="B85" s="260" t="s">
        <v>6077</v>
      </c>
      <c r="C85" s="260" t="s">
        <v>6078</v>
      </c>
      <c r="D85" s="603">
        <v>0</v>
      </c>
      <c r="E85" s="603">
        <v>300000</v>
      </c>
      <c r="F85" s="603">
        <v>0</v>
      </c>
      <c r="G85" s="603">
        <v>0</v>
      </c>
      <c r="H85" s="603">
        <v>0</v>
      </c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4488750</v>
      </c>
      <c r="X85" s="603">
        <v>0</v>
      </c>
      <c r="Y85" s="603">
        <v>0</v>
      </c>
      <c r="Z85" s="603">
        <v>0</v>
      </c>
      <c r="AA85" s="603">
        <v>0</v>
      </c>
      <c r="AB85" s="603">
        <v>0</v>
      </c>
      <c r="AC85" s="603">
        <v>0</v>
      </c>
      <c r="AD85" s="603">
        <v>0</v>
      </c>
      <c r="AE85" s="603">
        <v>0</v>
      </c>
      <c r="AF85" s="603">
        <v>0</v>
      </c>
      <c r="AG85" s="603">
        <v>0</v>
      </c>
      <c r="AH85" s="603">
        <v>0</v>
      </c>
      <c r="AI85" s="603">
        <v>0</v>
      </c>
      <c r="AJ85" s="603">
        <v>0</v>
      </c>
      <c r="AK85" s="603">
        <v>0</v>
      </c>
      <c r="AL85" s="603">
        <v>0</v>
      </c>
      <c r="AM85" s="603">
        <v>0</v>
      </c>
      <c r="AN85" s="603">
        <v>0</v>
      </c>
      <c r="AO85" s="603">
        <v>0</v>
      </c>
      <c r="AP85" s="603">
        <v>0</v>
      </c>
      <c r="AQ85" s="603">
        <v>0</v>
      </c>
      <c r="AR85" s="603">
        <v>0</v>
      </c>
      <c r="AS85" s="603">
        <v>0</v>
      </c>
      <c r="AT85" s="603">
        <v>0</v>
      </c>
      <c r="AU85" s="603">
        <v>0</v>
      </c>
      <c r="AV85" s="603">
        <v>0</v>
      </c>
      <c r="AW85" s="603">
        <v>0</v>
      </c>
      <c r="AX85" s="603">
        <v>0</v>
      </c>
      <c r="AY85" s="603">
        <v>0</v>
      </c>
      <c r="AZ85" s="603">
        <v>0</v>
      </c>
      <c r="BA85" s="603">
        <v>0</v>
      </c>
      <c r="BB85" s="603">
        <v>0</v>
      </c>
      <c r="BC85" s="603">
        <v>0</v>
      </c>
      <c r="BD85" s="603">
        <v>0</v>
      </c>
      <c r="BE85" s="603">
        <v>0</v>
      </c>
      <c r="BF85" s="603">
        <v>0</v>
      </c>
      <c r="BG85" s="603">
        <v>0</v>
      </c>
      <c r="BH85" s="603">
        <v>0</v>
      </c>
      <c r="BI85" s="603">
        <v>593600</v>
      </c>
      <c r="BJ85" s="603">
        <v>0</v>
      </c>
      <c r="BK85" s="603">
        <v>0</v>
      </c>
      <c r="BL85" s="603">
        <v>0</v>
      </c>
      <c r="BM85" s="603">
        <v>0</v>
      </c>
      <c r="BN85" s="603">
        <v>0</v>
      </c>
      <c r="BO85" s="603">
        <v>0</v>
      </c>
      <c r="BP85" s="603">
        <v>0</v>
      </c>
      <c r="BQ85" s="603">
        <v>58000</v>
      </c>
      <c r="BR85" s="603">
        <v>0</v>
      </c>
      <c r="BS85" s="603">
        <v>0</v>
      </c>
      <c r="BT85" s="603">
        <v>0</v>
      </c>
      <c r="BU85" s="603">
        <v>0</v>
      </c>
      <c r="BV85" s="603">
        <v>0</v>
      </c>
      <c r="BW85" s="603">
        <v>0</v>
      </c>
      <c r="BX85" s="603">
        <v>0</v>
      </c>
      <c r="BY85" s="603">
        <v>0</v>
      </c>
      <c r="BZ85" s="603">
        <v>0</v>
      </c>
      <c r="CA85" s="603">
        <v>0</v>
      </c>
      <c r="CB85" s="603">
        <v>0</v>
      </c>
      <c r="CC85" s="603">
        <v>0</v>
      </c>
      <c r="CD85" s="603">
        <v>0</v>
      </c>
      <c r="CE85" s="603">
        <v>0</v>
      </c>
      <c r="CF85" s="603">
        <v>0</v>
      </c>
      <c r="CG85" s="603">
        <v>0</v>
      </c>
      <c r="CH85" s="603">
        <v>0</v>
      </c>
      <c r="CI85" s="603">
        <v>0</v>
      </c>
      <c r="CJ85" s="603">
        <v>0</v>
      </c>
      <c r="CK85" s="603">
        <v>0</v>
      </c>
      <c r="CL85" s="603">
        <v>0</v>
      </c>
      <c r="CM85" s="603">
        <v>0</v>
      </c>
      <c r="CN85" s="603">
        <v>0</v>
      </c>
      <c r="CO85" s="603">
        <v>444400</v>
      </c>
      <c r="CP85" s="603">
        <v>0</v>
      </c>
      <c r="CQ85" s="603">
        <v>0</v>
      </c>
      <c r="CR85" s="603">
        <v>0</v>
      </c>
      <c r="CS85" s="603">
        <v>0</v>
      </c>
      <c r="CT85" s="603">
        <v>0</v>
      </c>
      <c r="CU85" s="603">
        <v>0</v>
      </c>
      <c r="CV85" s="603">
        <v>0</v>
      </c>
      <c r="CW85" s="603">
        <v>0</v>
      </c>
      <c r="CX85" s="603">
        <v>0</v>
      </c>
      <c r="CY85" s="603">
        <v>0</v>
      </c>
      <c r="CZ85" s="603">
        <v>0</v>
      </c>
      <c r="DA85" s="603">
        <v>0</v>
      </c>
      <c r="DB85" s="603">
        <v>0</v>
      </c>
      <c r="DC85" s="603">
        <v>0</v>
      </c>
      <c r="DD85" s="603">
        <v>0</v>
      </c>
      <c r="DE85" s="603">
        <v>52000</v>
      </c>
      <c r="DF85" s="603">
        <v>0</v>
      </c>
      <c r="DG85" s="603">
        <v>0</v>
      </c>
      <c r="DH85" s="603">
        <v>0</v>
      </c>
      <c r="DI85" s="603">
        <v>162000</v>
      </c>
      <c r="DJ85" s="603">
        <v>0</v>
      </c>
      <c r="DK85" s="603">
        <v>270000</v>
      </c>
      <c r="DL85" s="603">
        <v>0</v>
      </c>
      <c r="DM85" s="603">
        <v>450000</v>
      </c>
      <c r="DN85" s="603">
        <v>0</v>
      </c>
      <c r="DO85" s="603">
        <v>0</v>
      </c>
      <c r="DP85" s="603">
        <v>0</v>
      </c>
      <c r="DQ85" s="603">
        <v>0</v>
      </c>
      <c r="DR85" s="603">
        <v>350677.61</v>
      </c>
      <c r="DS85" s="603">
        <v>0</v>
      </c>
      <c r="DT85" s="603">
        <v>0</v>
      </c>
      <c r="DU85" s="603">
        <v>0</v>
      </c>
      <c r="DV85" s="603">
        <v>0</v>
      </c>
      <c r="DW85" s="603">
        <v>0</v>
      </c>
      <c r="DX85" s="603">
        <v>0</v>
      </c>
      <c r="DY85" s="603">
        <v>0</v>
      </c>
      <c r="DZ85" s="603">
        <v>0</v>
      </c>
      <c r="EA85" s="603">
        <v>0</v>
      </c>
      <c r="EB85" s="603">
        <v>0</v>
      </c>
      <c r="EC85" s="603">
        <v>0</v>
      </c>
      <c r="ED85" s="603">
        <v>0</v>
      </c>
      <c r="EE85" s="603">
        <v>0</v>
      </c>
      <c r="EF85" s="603">
        <v>0</v>
      </c>
      <c r="EG85" s="603">
        <v>0</v>
      </c>
      <c r="EH85" s="603">
        <v>0</v>
      </c>
      <c r="EI85" s="603">
        <v>0</v>
      </c>
      <c r="EJ85" s="603">
        <v>0</v>
      </c>
      <c r="EK85" s="603">
        <v>0</v>
      </c>
      <c r="EL85" s="603">
        <v>0</v>
      </c>
      <c r="EM85" s="603">
        <v>0</v>
      </c>
      <c r="EN85" s="603">
        <v>0</v>
      </c>
      <c r="EO85" s="603">
        <v>0</v>
      </c>
      <c r="EP85" s="603">
        <v>0</v>
      </c>
      <c r="EQ85" s="603">
        <v>0</v>
      </c>
      <c r="ER85" s="603">
        <v>0</v>
      </c>
      <c r="ES85" s="603">
        <v>0</v>
      </c>
      <c r="ET85" s="603">
        <v>0</v>
      </c>
      <c r="EU85" s="603">
        <v>0</v>
      </c>
      <c r="EV85" s="603">
        <v>0</v>
      </c>
      <c r="EW85" s="603">
        <v>0</v>
      </c>
      <c r="EX85" s="603">
        <v>0</v>
      </c>
      <c r="EY85" s="603">
        <v>0</v>
      </c>
      <c r="EZ85" s="603">
        <v>348000</v>
      </c>
      <c r="FA85" s="603">
        <v>0</v>
      </c>
      <c r="FB85" s="603">
        <v>0</v>
      </c>
      <c r="FC85" s="603">
        <v>0</v>
      </c>
      <c r="FD85" s="603">
        <v>0</v>
      </c>
      <c r="FE85" s="603">
        <v>0</v>
      </c>
      <c r="FF85" s="603">
        <v>0</v>
      </c>
      <c r="FG85" s="603">
        <v>0</v>
      </c>
      <c r="FH85" s="603">
        <v>0</v>
      </c>
      <c r="FI85" s="603">
        <v>0</v>
      </c>
      <c r="FJ85" s="603">
        <v>0</v>
      </c>
      <c r="FK85" s="603">
        <v>0</v>
      </c>
      <c r="FL85" s="603">
        <v>0</v>
      </c>
      <c r="FM85" s="603">
        <v>0</v>
      </c>
      <c r="FN85" s="603">
        <v>283408</v>
      </c>
      <c r="FO85" s="603">
        <v>0</v>
      </c>
      <c r="FP85" s="603">
        <v>0</v>
      </c>
      <c r="FQ85" s="603">
        <v>0</v>
      </c>
      <c r="FR85" s="603">
        <v>74776410.25</v>
      </c>
      <c r="FS85" s="603">
        <v>0</v>
      </c>
      <c r="FT85" s="603">
        <v>0</v>
      </c>
      <c r="FU85" s="603">
        <v>0</v>
      </c>
      <c r="FV85" s="603">
        <v>0</v>
      </c>
      <c r="FW85" s="603">
        <v>0</v>
      </c>
      <c r="FX85" s="603">
        <v>0</v>
      </c>
      <c r="FY85" s="603">
        <v>0</v>
      </c>
      <c r="FZ85" s="603">
        <v>0</v>
      </c>
      <c r="GA85" s="603">
        <v>0</v>
      </c>
      <c r="GB85" s="603">
        <v>0</v>
      </c>
      <c r="GC85" s="603">
        <v>0</v>
      </c>
      <c r="GD85" s="603">
        <v>0</v>
      </c>
      <c r="GE85" s="603">
        <v>0</v>
      </c>
      <c r="GF85" s="603">
        <v>0</v>
      </c>
      <c r="GG85" s="603">
        <v>0</v>
      </c>
      <c r="GH85" s="603">
        <v>0</v>
      </c>
      <c r="GI85" s="603">
        <v>0</v>
      </c>
      <c r="GJ85" s="603">
        <v>258000</v>
      </c>
      <c r="GK85" s="603">
        <v>0</v>
      </c>
      <c r="GL85" s="603">
        <v>0</v>
      </c>
      <c r="GM85" s="603">
        <v>0</v>
      </c>
      <c r="GN85" s="603">
        <v>439680</v>
      </c>
      <c r="GO85" s="603">
        <v>0</v>
      </c>
      <c r="GP85" s="603">
        <v>0</v>
      </c>
      <c r="GQ85" s="603">
        <v>0</v>
      </c>
      <c r="GR85" s="603">
        <v>0</v>
      </c>
      <c r="GS85" s="603">
        <v>0</v>
      </c>
      <c r="GT85" s="603">
        <v>212000</v>
      </c>
      <c r="GU85" s="603">
        <v>0</v>
      </c>
      <c r="GV85" s="603">
        <v>0</v>
      </c>
      <c r="GW85" s="603">
        <v>0</v>
      </c>
      <c r="GX85" s="603">
        <v>0</v>
      </c>
      <c r="GY85" s="603">
        <v>0</v>
      </c>
      <c r="GZ85" s="603">
        <v>477500</v>
      </c>
      <c r="HA85" s="603">
        <v>0</v>
      </c>
      <c r="HB85" s="603">
        <v>0</v>
      </c>
      <c r="HC85" s="603">
        <v>0</v>
      </c>
      <c r="HD85" s="603">
        <v>0</v>
      </c>
      <c r="HE85" s="603">
        <v>0</v>
      </c>
      <c r="HF85" s="603">
        <v>0</v>
      </c>
      <c r="HG85" s="603">
        <v>0</v>
      </c>
      <c r="HH85" s="603">
        <v>0</v>
      </c>
      <c r="HI85" s="603">
        <v>0</v>
      </c>
      <c r="HJ85" s="603">
        <v>0</v>
      </c>
      <c r="HK85" s="603">
        <v>0</v>
      </c>
      <c r="HL85" s="603">
        <v>0</v>
      </c>
      <c r="HM85" s="603">
        <v>0</v>
      </c>
      <c r="HN85" s="603">
        <v>0</v>
      </c>
      <c r="HO85" s="603">
        <v>0</v>
      </c>
      <c r="HP85" s="603">
        <v>0</v>
      </c>
      <c r="HQ85" s="603">
        <v>0</v>
      </c>
      <c r="HR85" s="603">
        <v>0</v>
      </c>
      <c r="HS85" s="603">
        <v>0</v>
      </c>
      <c r="HT85" s="603">
        <v>0</v>
      </c>
      <c r="HU85" s="603">
        <v>0</v>
      </c>
      <c r="HV85" s="603">
        <v>0</v>
      </c>
      <c r="HW85" s="603">
        <v>0</v>
      </c>
      <c r="HX85" s="603">
        <v>0</v>
      </c>
      <c r="HY85" s="603">
        <v>0</v>
      </c>
      <c r="HZ85" s="603">
        <v>0</v>
      </c>
      <c r="IA85" s="603">
        <v>0</v>
      </c>
      <c r="IB85" s="603">
        <v>0</v>
      </c>
      <c r="IC85" s="603">
        <v>0</v>
      </c>
      <c r="ID85" s="603">
        <v>0</v>
      </c>
      <c r="IE85" s="603">
        <v>0</v>
      </c>
      <c r="IF85" s="603">
        <v>0</v>
      </c>
      <c r="IG85" s="603">
        <v>0</v>
      </c>
      <c r="IH85" s="603">
        <v>0</v>
      </c>
      <c r="II85" s="603">
        <v>0</v>
      </c>
      <c r="IJ85" s="603">
        <v>0</v>
      </c>
      <c r="IK85" s="603">
        <v>0</v>
      </c>
      <c r="IL85" s="603">
        <v>0</v>
      </c>
      <c r="IM85" s="603">
        <v>0</v>
      </c>
      <c r="IN85" s="603">
        <v>299000</v>
      </c>
      <c r="IO85" s="603">
        <v>0</v>
      </c>
      <c r="IP85" s="603">
        <v>0</v>
      </c>
      <c r="IQ85" s="603">
        <v>0</v>
      </c>
      <c r="IR85" s="603">
        <v>0</v>
      </c>
      <c r="IS85" s="603">
        <v>0</v>
      </c>
      <c r="IT85" s="603">
        <v>0</v>
      </c>
      <c r="IU85" s="603">
        <v>0</v>
      </c>
      <c r="IV85" s="603">
        <v>0</v>
      </c>
      <c r="IW85" s="603">
        <v>0</v>
      </c>
      <c r="IX85" s="603">
        <v>0</v>
      </c>
      <c r="IY85" s="603">
        <v>0</v>
      </c>
      <c r="IZ85" s="603">
        <v>0</v>
      </c>
      <c r="JA85" s="603">
        <v>0</v>
      </c>
      <c r="JB85" s="603">
        <v>0</v>
      </c>
      <c r="JC85" s="603">
        <v>0</v>
      </c>
      <c r="JD85" s="603">
        <v>0</v>
      </c>
      <c r="JE85" s="603">
        <v>0</v>
      </c>
      <c r="JF85" s="603">
        <v>0</v>
      </c>
      <c r="JG85" s="603">
        <v>0</v>
      </c>
      <c r="JH85" s="603">
        <v>0</v>
      </c>
      <c r="JI85" s="603">
        <v>0</v>
      </c>
      <c r="JJ85" s="603">
        <v>0</v>
      </c>
      <c r="JK85" s="603">
        <v>0</v>
      </c>
      <c r="JL85" s="603">
        <v>0</v>
      </c>
      <c r="JM85" s="603">
        <v>399900</v>
      </c>
      <c r="JN85" s="603">
        <v>0</v>
      </c>
      <c r="JO85" s="603">
        <v>0</v>
      </c>
      <c r="JP85" s="603">
        <v>0</v>
      </c>
      <c r="JQ85" s="603">
        <v>0</v>
      </c>
      <c r="JR85" s="603">
        <v>0</v>
      </c>
      <c r="JS85" s="603">
        <v>0</v>
      </c>
      <c r="JT85" s="603">
        <v>0</v>
      </c>
      <c r="JU85" s="603">
        <v>0</v>
      </c>
      <c r="JV85" s="603">
        <v>2503000</v>
      </c>
      <c r="JW85" s="603">
        <v>0</v>
      </c>
      <c r="JX85" s="603">
        <v>0</v>
      </c>
      <c r="JY85" s="603">
        <v>0</v>
      </c>
      <c r="JZ85" s="603">
        <v>0</v>
      </c>
      <c r="KA85" s="603">
        <v>0</v>
      </c>
      <c r="KB85" s="603">
        <v>0</v>
      </c>
      <c r="KC85" s="603">
        <v>0</v>
      </c>
      <c r="KD85" s="603">
        <v>0</v>
      </c>
      <c r="KE85" s="603">
        <v>0</v>
      </c>
      <c r="KF85" s="603">
        <v>0</v>
      </c>
      <c r="KG85" s="603">
        <v>0</v>
      </c>
      <c r="KH85" s="603">
        <v>0</v>
      </c>
      <c r="KI85" s="603">
        <v>0</v>
      </c>
      <c r="KJ85" s="603">
        <v>0</v>
      </c>
      <c r="KK85" s="603">
        <v>0</v>
      </c>
      <c r="KL85" s="603">
        <v>0</v>
      </c>
      <c r="KM85" s="603">
        <v>0</v>
      </c>
      <c r="KN85" s="603">
        <v>0</v>
      </c>
      <c r="KO85" s="603">
        <v>0</v>
      </c>
      <c r="KP85" s="603">
        <v>0</v>
      </c>
      <c r="KQ85" s="603">
        <v>296925.75</v>
      </c>
      <c r="KR85" s="603">
        <v>0</v>
      </c>
      <c r="KS85" s="603">
        <v>0</v>
      </c>
      <c r="KT85" s="603">
        <v>410000</v>
      </c>
      <c r="KU85" s="603">
        <v>0</v>
      </c>
      <c r="KV85" s="603">
        <v>0</v>
      </c>
      <c r="KW85" s="603">
        <v>0</v>
      </c>
      <c r="KX85" s="603">
        <v>0</v>
      </c>
      <c r="KY85" s="603">
        <v>0</v>
      </c>
      <c r="KZ85" s="603">
        <v>0</v>
      </c>
      <c r="LA85" s="603">
        <v>0</v>
      </c>
      <c r="LB85" s="603">
        <v>0</v>
      </c>
      <c r="LC85" s="603">
        <v>0</v>
      </c>
      <c r="LD85" s="603">
        <v>0</v>
      </c>
      <c r="LE85" s="603">
        <v>0</v>
      </c>
      <c r="LF85" s="603">
        <v>0</v>
      </c>
      <c r="LG85" s="603">
        <v>0</v>
      </c>
      <c r="LH85" s="603">
        <v>0</v>
      </c>
      <c r="LI85" s="603">
        <v>0</v>
      </c>
      <c r="LJ85" s="603">
        <v>0</v>
      </c>
      <c r="LK85" s="603">
        <v>0</v>
      </c>
      <c r="LL85" s="603">
        <v>0</v>
      </c>
      <c r="LM85" s="603">
        <v>0</v>
      </c>
      <c r="LN85" s="603">
        <v>0</v>
      </c>
      <c r="LO85" s="603">
        <v>0</v>
      </c>
      <c r="LP85" s="603">
        <v>0</v>
      </c>
      <c r="LQ85" s="603">
        <v>0</v>
      </c>
      <c r="LR85" s="603">
        <v>0</v>
      </c>
      <c r="LS85" s="603">
        <v>0</v>
      </c>
      <c r="LT85" s="603">
        <v>0</v>
      </c>
      <c r="LU85" s="603">
        <v>0</v>
      </c>
      <c r="LV85" s="603">
        <v>0</v>
      </c>
      <c r="LW85" s="603">
        <v>0</v>
      </c>
      <c r="LX85" s="603">
        <v>0</v>
      </c>
      <c r="LY85" s="603">
        <v>0</v>
      </c>
      <c r="LZ85" s="603">
        <v>0</v>
      </c>
      <c r="MA85" s="603">
        <v>0</v>
      </c>
      <c r="MB85" s="603">
        <v>0</v>
      </c>
      <c r="MC85" s="603">
        <v>494000</v>
      </c>
      <c r="MD85" s="603">
        <v>0</v>
      </c>
      <c r="ME85" s="603">
        <v>0</v>
      </c>
      <c r="MF85" s="603">
        <v>0</v>
      </c>
      <c r="MG85" s="603">
        <v>0</v>
      </c>
      <c r="MH85" s="603">
        <v>0</v>
      </c>
      <c r="MI85" s="603">
        <v>0</v>
      </c>
      <c r="MJ85" s="603">
        <v>0</v>
      </c>
      <c r="MK85" s="603">
        <v>0</v>
      </c>
      <c r="ML85" s="603">
        <v>0</v>
      </c>
      <c r="MM85" s="603">
        <v>0</v>
      </c>
      <c r="MN85" s="603">
        <v>0</v>
      </c>
      <c r="MO85" s="603">
        <v>253000</v>
      </c>
      <c r="MP85" s="603">
        <v>0</v>
      </c>
      <c r="MQ85" s="603">
        <v>0</v>
      </c>
      <c r="MR85" s="603">
        <v>0</v>
      </c>
      <c r="MS85" s="603">
        <v>0</v>
      </c>
      <c r="MT85" s="603">
        <v>0</v>
      </c>
      <c r="MU85" s="603">
        <v>0</v>
      </c>
      <c r="MV85" s="603">
        <v>0</v>
      </c>
      <c r="MW85" s="603">
        <v>0</v>
      </c>
      <c r="MX85" s="603">
        <v>0</v>
      </c>
      <c r="MY85" s="603">
        <v>0</v>
      </c>
      <c r="MZ85" s="603">
        <v>0</v>
      </c>
      <c r="NA85" s="603">
        <v>0</v>
      </c>
      <c r="NB85" s="603">
        <v>0</v>
      </c>
      <c r="NC85" s="603">
        <v>149593.32</v>
      </c>
      <c r="ND85" s="603">
        <v>0</v>
      </c>
      <c r="NE85" s="603">
        <v>0</v>
      </c>
      <c r="NF85" s="603">
        <v>0</v>
      </c>
      <c r="NG85" s="603">
        <v>0</v>
      </c>
      <c r="NH85" s="603">
        <v>0</v>
      </c>
      <c r="NI85" s="603">
        <v>215060</v>
      </c>
      <c r="NJ85" s="603">
        <v>0</v>
      </c>
      <c r="NK85" s="603">
        <v>0</v>
      </c>
      <c r="NL85" s="603">
        <v>0</v>
      </c>
      <c r="NM85" s="603">
        <v>0</v>
      </c>
      <c r="NN85" s="603">
        <v>0</v>
      </c>
      <c r="NO85" s="603">
        <v>0</v>
      </c>
      <c r="NP85" s="603">
        <v>0</v>
      </c>
      <c r="NQ85" s="603">
        <v>0</v>
      </c>
      <c r="NR85" s="603">
        <v>0</v>
      </c>
      <c r="NS85" s="603">
        <v>0</v>
      </c>
      <c r="NT85" s="603">
        <v>0</v>
      </c>
      <c r="NU85" s="603">
        <v>0</v>
      </c>
      <c r="NV85" s="603">
        <v>0</v>
      </c>
      <c r="NW85" s="603">
        <v>0</v>
      </c>
      <c r="NX85" s="603">
        <v>0</v>
      </c>
      <c r="NY85" s="603">
        <v>0</v>
      </c>
      <c r="NZ85" s="603">
        <v>486500</v>
      </c>
      <c r="OA85" s="603">
        <v>0</v>
      </c>
      <c r="OB85" s="603">
        <v>0</v>
      </c>
      <c r="OC85" s="603">
        <v>0</v>
      </c>
      <c r="OD85" s="603">
        <v>0</v>
      </c>
      <c r="OE85" s="603">
        <v>0</v>
      </c>
      <c r="OF85" s="603">
        <v>0</v>
      </c>
      <c r="OG85" s="603">
        <v>0</v>
      </c>
      <c r="OH85" s="603">
        <v>0</v>
      </c>
      <c r="OI85" s="603">
        <v>0</v>
      </c>
      <c r="OJ85" s="603">
        <v>0</v>
      </c>
      <c r="OK85" s="603">
        <v>0</v>
      </c>
      <c r="OL85" s="603">
        <v>0</v>
      </c>
      <c r="OM85" s="603">
        <v>0</v>
      </c>
      <c r="ON85" s="603">
        <v>0</v>
      </c>
      <c r="OO85" s="603">
        <v>0</v>
      </c>
      <c r="OP85" s="603">
        <v>0</v>
      </c>
      <c r="OQ85" s="603">
        <v>0</v>
      </c>
      <c r="OR85" s="603">
        <v>0</v>
      </c>
      <c r="OS85" s="603">
        <v>0</v>
      </c>
      <c r="OT85" s="603">
        <v>0</v>
      </c>
      <c r="OU85" s="603">
        <v>0</v>
      </c>
      <c r="OV85" s="603">
        <v>0</v>
      </c>
      <c r="OW85" s="603">
        <v>0</v>
      </c>
      <c r="OX85" s="603">
        <v>0</v>
      </c>
      <c r="OY85" s="603">
        <v>0</v>
      </c>
      <c r="OZ85" s="603">
        <v>0</v>
      </c>
      <c r="PA85" s="603">
        <v>0</v>
      </c>
      <c r="PB85" s="603">
        <v>0</v>
      </c>
      <c r="PC85" s="603">
        <v>0</v>
      </c>
      <c r="PD85" s="603">
        <v>0</v>
      </c>
      <c r="PE85" s="603">
        <v>0</v>
      </c>
      <c r="PF85" s="603">
        <v>0</v>
      </c>
      <c r="PG85" s="603">
        <v>0</v>
      </c>
      <c r="PH85" s="603">
        <v>0</v>
      </c>
      <c r="PI85" s="603">
        <v>1023951</v>
      </c>
      <c r="PJ85" s="603">
        <v>1874250</v>
      </c>
      <c r="PK85" s="603">
        <v>89337</v>
      </c>
      <c r="PL85" s="603">
        <v>0</v>
      </c>
      <c r="PM85" s="603">
        <v>0</v>
      </c>
      <c r="PN85" s="603">
        <v>90000</v>
      </c>
      <c r="PO85" s="603">
        <v>0</v>
      </c>
      <c r="PP85" s="603">
        <v>0</v>
      </c>
      <c r="PQ85" s="603">
        <v>0</v>
      </c>
      <c r="PR85" s="603">
        <v>0</v>
      </c>
      <c r="PS85" s="603">
        <v>0</v>
      </c>
      <c r="PT85" s="603">
        <v>0</v>
      </c>
      <c r="PU85" s="603">
        <v>0</v>
      </c>
      <c r="PV85" s="603">
        <v>0</v>
      </c>
      <c r="PW85" s="603">
        <v>0</v>
      </c>
      <c r="PX85" s="603">
        <v>0</v>
      </c>
      <c r="PY85" s="603">
        <v>0</v>
      </c>
      <c r="PZ85" s="603">
        <v>0</v>
      </c>
      <c r="QA85" s="603">
        <v>0</v>
      </c>
      <c r="QB85" s="603">
        <v>0</v>
      </c>
      <c r="QC85" s="603">
        <v>0</v>
      </c>
      <c r="QD85" s="603">
        <v>0</v>
      </c>
      <c r="QE85" s="603">
        <v>0</v>
      </c>
      <c r="QF85" s="603">
        <v>0</v>
      </c>
      <c r="QG85" s="603">
        <v>0</v>
      </c>
      <c r="QH85" s="603">
        <v>0</v>
      </c>
      <c r="QI85" s="603">
        <v>657866.68999999994</v>
      </c>
      <c r="QJ85" s="603">
        <v>0</v>
      </c>
      <c r="QK85" s="603">
        <v>0</v>
      </c>
      <c r="QL85" s="603">
        <v>0</v>
      </c>
      <c r="QM85" s="603">
        <v>0</v>
      </c>
      <c r="QN85" s="603">
        <v>0</v>
      </c>
      <c r="QO85" s="603">
        <v>0</v>
      </c>
      <c r="QP85" s="603">
        <v>0</v>
      </c>
      <c r="QQ85" s="603">
        <v>0</v>
      </c>
      <c r="QR85" s="603">
        <v>0</v>
      </c>
      <c r="QS85" s="603">
        <v>0</v>
      </c>
      <c r="QT85" s="603">
        <v>294300</v>
      </c>
      <c r="QU85" s="603">
        <v>0</v>
      </c>
      <c r="QV85" s="603">
        <v>0</v>
      </c>
      <c r="QW85" s="603">
        <v>0</v>
      </c>
      <c r="QX85" s="603">
        <v>0</v>
      </c>
      <c r="QY85" s="603">
        <v>0</v>
      </c>
      <c r="QZ85" s="603">
        <v>0</v>
      </c>
      <c r="RA85" s="603">
        <v>0</v>
      </c>
      <c r="RB85" s="603">
        <v>0</v>
      </c>
      <c r="RC85" s="603">
        <v>0</v>
      </c>
      <c r="RD85" s="603">
        <v>0</v>
      </c>
      <c r="RE85" s="603">
        <v>0</v>
      </c>
      <c r="RF85" s="603">
        <v>0</v>
      </c>
      <c r="RG85" s="603">
        <v>0</v>
      </c>
      <c r="RH85" s="603">
        <v>350000</v>
      </c>
      <c r="RI85" s="603">
        <v>0</v>
      </c>
      <c r="RJ85" s="603">
        <v>0</v>
      </c>
      <c r="RK85" s="603">
        <v>0</v>
      </c>
      <c r="RL85" s="603">
        <v>0</v>
      </c>
      <c r="RM85" s="603">
        <v>0</v>
      </c>
      <c r="RN85" s="603">
        <v>0</v>
      </c>
      <c r="RO85" s="603">
        <v>468903.96</v>
      </c>
      <c r="RP85" s="603">
        <v>0</v>
      </c>
      <c r="RQ85" s="603">
        <v>0</v>
      </c>
      <c r="RR85" s="603">
        <v>0</v>
      </c>
      <c r="RS85" s="603">
        <v>1558000</v>
      </c>
      <c r="RT85" s="603">
        <v>0</v>
      </c>
      <c r="RU85" s="603">
        <v>96000</v>
      </c>
      <c r="RV85" s="603">
        <v>0</v>
      </c>
      <c r="RW85" s="603">
        <v>0</v>
      </c>
      <c r="RX85" s="603">
        <v>0</v>
      </c>
      <c r="RY85" s="603">
        <v>0</v>
      </c>
      <c r="RZ85" s="603">
        <v>0</v>
      </c>
      <c r="SA85" s="603">
        <v>0</v>
      </c>
      <c r="SB85" s="603">
        <v>240000</v>
      </c>
      <c r="SC85" s="603">
        <v>37900000</v>
      </c>
      <c r="SD85" s="603">
        <v>0</v>
      </c>
      <c r="SE85" s="603">
        <v>0</v>
      </c>
      <c r="SF85" s="603">
        <v>0</v>
      </c>
      <c r="SG85" s="603">
        <v>0</v>
      </c>
      <c r="SH85" s="603">
        <v>0</v>
      </c>
      <c r="SI85" s="603">
        <v>0</v>
      </c>
      <c r="SJ85" s="603">
        <v>0</v>
      </c>
      <c r="SK85" s="603">
        <v>0</v>
      </c>
      <c r="SL85" s="603">
        <v>0</v>
      </c>
      <c r="SM85" s="603">
        <v>0</v>
      </c>
      <c r="SN85" s="603">
        <v>0</v>
      </c>
      <c r="SO85" s="603">
        <v>0</v>
      </c>
      <c r="SP85" s="603">
        <v>0</v>
      </c>
      <c r="SQ85" s="603">
        <v>0</v>
      </c>
      <c r="SR85" s="603">
        <v>0</v>
      </c>
      <c r="SS85" s="603">
        <v>0</v>
      </c>
      <c r="ST85" s="603">
        <v>0</v>
      </c>
      <c r="SU85" s="603">
        <v>0</v>
      </c>
      <c r="SV85" s="603">
        <v>0</v>
      </c>
      <c r="SW85" s="603">
        <v>495853.08</v>
      </c>
      <c r="SX85" s="603">
        <v>0</v>
      </c>
      <c r="SY85" s="603">
        <v>0</v>
      </c>
      <c r="SZ85" s="603">
        <v>0</v>
      </c>
      <c r="TA85" s="603">
        <v>0</v>
      </c>
      <c r="TB85" s="603">
        <v>0</v>
      </c>
      <c r="TC85" s="603">
        <v>0</v>
      </c>
      <c r="TD85" s="603">
        <v>0</v>
      </c>
      <c r="TE85" s="603">
        <v>0</v>
      </c>
      <c r="TF85" s="603">
        <v>0</v>
      </c>
      <c r="TG85" s="603">
        <v>0</v>
      </c>
      <c r="TH85" s="603">
        <v>0</v>
      </c>
      <c r="TI85" s="603">
        <v>0</v>
      </c>
      <c r="TJ85" s="603">
        <v>0</v>
      </c>
      <c r="TK85" s="603">
        <v>3345000</v>
      </c>
      <c r="TL85" s="603">
        <v>0</v>
      </c>
      <c r="TM85" s="603">
        <v>0</v>
      </c>
      <c r="TN85" s="603">
        <v>0</v>
      </c>
      <c r="TO85" s="603">
        <v>0</v>
      </c>
      <c r="TP85" s="603">
        <v>968400</v>
      </c>
      <c r="TQ85" s="603">
        <v>0</v>
      </c>
      <c r="TR85" s="603">
        <v>0</v>
      </c>
      <c r="TS85" s="603">
        <v>0</v>
      </c>
      <c r="TT85" s="603">
        <v>249700</v>
      </c>
      <c r="TU85" s="603">
        <v>0</v>
      </c>
      <c r="TV85" s="603">
        <v>0</v>
      </c>
      <c r="TW85" s="603">
        <v>0</v>
      </c>
      <c r="TX85" s="603">
        <v>334000</v>
      </c>
      <c r="TY85" s="603">
        <v>0</v>
      </c>
      <c r="TZ85" s="603">
        <v>0</v>
      </c>
      <c r="UA85" s="603">
        <v>0</v>
      </c>
      <c r="UB85" s="603">
        <v>0</v>
      </c>
      <c r="UC85" s="603">
        <v>0</v>
      </c>
      <c r="UD85" s="603">
        <v>96000</v>
      </c>
      <c r="UE85" s="603">
        <v>0</v>
      </c>
      <c r="UF85" s="603">
        <v>0</v>
      </c>
      <c r="UG85" s="603">
        <v>0</v>
      </c>
      <c r="UH85" s="603">
        <v>762708</v>
      </c>
      <c r="UI85" s="603">
        <v>0</v>
      </c>
      <c r="UJ85" s="603">
        <v>0</v>
      </c>
      <c r="UK85" s="603">
        <v>0</v>
      </c>
      <c r="UL85" s="603">
        <v>0</v>
      </c>
      <c r="UM85" s="603">
        <v>0</v>
      </c>
      <c r="UN85" s="603">
        <v>0</v>
      </c>
      <c r="UO85" s="603">
        <v>0</v>
      </c>
      <c r="UP85" s="603">
        <v>481300</v>
      </c>
      <c r="UQ85" s="603">
        <v>0</v>
      </c>
      <c r="UR85" s="603">
        <v>0</v>
      </c>
      <c r="US85" s="603">
        <v>0</v>
      </c>
      <c r="UT85" s="603">
        <v>0</v>
      </c>
      <c r="UU85" s="603">
        <v>0</v>
      </c>
      <c r="UV85" s="603">
        <v>0</v>
      </c>
      <c r="UW85" s="603">
        <v>0</v>
      </c>
      <c r="UX85" s="603">
        <v>455540</v>
      </c>
      <c r="UY85" s="603">
        <v>0</v>
      </c>
      <c r="UZ85" s="603">
        <v>0</v>
      </c>
      <c r="VA85" s="603">
        <v>0</v>
      </c>
      <c r="VB85" s="603">
        <v>0</v>
      </c>
      <c r="VC85" s="603">
        <v>427600</v>
      </c>
      <c r="VD85" s="603">
        <v>0</v>
      </c>
      <c r="VE85" s="603">
        <v>1136700</v>
      </c>
      <c r="VF85" s="603">
        <v>0</v>
      </c>
      <c r="VG85" s="603">
        <v>0</v>
      </c>
      <c r="VH85" s="603">
        <v>0</v>
      </c>
      <c r="VI85" s="603">
        <v>0</v>
      </c>
      <c r="VJ85" s="603">
        <v>0</v>
      </c>
      <c r="VK85" s="603">
        <v>0</v>
      </c>
      <c r="VL85" s="603">
        <v>0</v>
      </c>
      <c r="VM85" s="603">
        <v>0</v>
      </c>
      <c r="VN85" s="603">
        <v>0</v>
      </c>
      <c r="VO85" s="603">
        <v>0</v>
      </c>
      <c r="VP85" s="603">
        <v>0</v>
      </c>
      <c r="VQ85" s="603">
        <v>0</v>
      </c>
      <c r="VR85" s="603">
        <v>0</v>
      </c>
      <c r="VS85" s="603">
        <v>0</v>
      </c>
      <c r="VT85" s="603">
        <v>0</v>
      </c>
      <c r="VU85" s="603">
        <v>0</v>
      </c>
      <c r="VV85" s="603">
        <v>0</v>
      </c>
      <c r="VW85" s="603">
        <v>0</v>
      </c>
      <c r="VX85" s="603">
        <v>0</v>
      </c>
      <c r="VY85" s="603">
        <v>0</v>
      </c>
      <c r="VZ85" s="603">
        <v>0</v>
      </c>
      <c r="WA85" s="603">
        <v>0</v>
      </c>
      <c r="WB85" s="603">
        <v>0</v>
      </c>
      <c r="WC85" s="603">
        <v>0</v>
      </c>
      <c r="WD85" s="603">
        <v>0</v>
      </c>
      <c r="WE85" s="603">
        <v>0</v>
      </c>
      <c r="WF85" s="603">
        <v>0</v>
      </c>
      <c r="WG85" s="603">
        <v>185000</v>
      </c>
      <c r="WH85" s="603">
        <v>0</v>
      </c>
      <c r="WI85" s="603">
        <v>0</v>
      </c>
      <c r="WJ85" s="603">
        <v>0</v>
      </c>
      <c r="WK85" s="603">
        <v>0</v>
      </c>
      <c r="WL85" s="603">
        <v>0</v>
      </c>
      <c r="WM85" s="603">
        <v>0</v>
      </c>
      <c r="WN85" s="603">
        <v>0</v>
      </c>
      <c r="WO85" s="603">
        <v>0</v>
      </c>
      <c r="WP85" s="603">
        <v>0</v>
      </c>
      <c r="WQ85" s="603">
        <v>0</v>
      </c>
      <c r="WR85" s="603">
        <v>0</v>
      </c>
      <c r="WS85" s="603">
        <v>0</v>
      </c>
      <c r="WT85" s="603">
        <v>0</v>
      </c>
      <c r="WU85" s="603">
        <v>0</v>
      </c>
      <c r="WV85" s="603">
        <v>6500</v>
      </c>
      <c r="WW85" s="603">
        <v>0</v>
      </c>
      <c r="WX85" s="603">
        <v>0</v>
      </c>
      <c r="WY85" s="603">
        <v>0</v>
      </c>
      <c r="WZ85" s="603">
        <v>0</v>
      </c>
      <c r="XA85" s="603">
        <v>0</v>
      </c>
      <c r="XB85" s="603">
        <v>0</v>
      </c>
      <c r="XC85" s="603">
        <v>0</v>
      </c>
      <c r="XD85" s="603">
        <v>0</v>
      </c>
      <c r="XE85" s="603">
        <v>13506480</v>
      </c>
      <c r="XF85" s="603">
        <v>0</v>
      </c>
      <c r="XG85" s="603">
        <v>0</v>
      </c>
      <c r="XH85" s="603">
        <v>0</v>
      </c>
      <c r="XI85" s="603">
        <v>0</v>
      </c>
      <c r="XJ85" s="603">
        <v>0</v>
      </c>
      <c r="XK85" s="603">
        <v>0</v>
      </c>
      <c r="XL85" s="603">
        <v>1135000</v>
      </c>
      <c r="XM85" s="603">
        <v>0</v>
      </c>
      <c r="XN85" s="603">
        <v>0</v>
      </c>
      <c r="XO85" s="603">
        <v>3532.04</v>
      </c>
      <c r="XP85" s="603">
        <v>0</v>
      </c>
      <c r="XQ85" s="603">
        <v>0</v>
      </c>
      <c r="XR85" s="603">
        <v>2260300</v>
      </c>
      <c r="XS85" s="603">
        <v>0</v>
      </c>
      <c r="XT85" s="603">
        <v>0</v>
      </c>
      <c r="XU85" s="603">
        <v>0</v>
      </c>
      <c r="XV85" s="603">
        <v>0</v>
      </c>
      <c r="XW85" s="603">
        <v>0</v>
      </c>
      <c r="XX85" s="603">
        <v>0</v>
      </c>
      <c r="XY85" s="603">
        <v>0</v>
      </c>
      <c r="XZ85" s="603">
        <v>0</v>
      </c>
      <c r="YA85" s="603">
        <v>0</v>
      </c>
      <c r="YB85" s="603">
        <v>443800</v>
      </c>
      <c r="YC85" s="603">
        <v>0</v>
      </c>
      <c r="YD85" s="603">
        <v>0</v>
      </c>
      <c r="YE85" s="603">
        <v>0</v>
      </c>
      <c r="YF85" s="603">
        <v>0</v>
      </c>
      <c r="YG85" s="603">
        <v>0</v>
      </c>
      <c r="YH85" s="603">
        <v>0</v>
      </c>
      <c r="YI85" s="603">
        <v>0</v>
      </c>
      <c r="YJ85" s="603">
        <v>0</v>
      </c>
      <c r="YK85" s="603">
        <v>0</v>
      </c>
      <c r="YL85" s="603">
        <v>960154</v>
      </c>
      <c r="YM85" s="603">
        <v>0</v>
      </c>
      <c r="YN85" s="603">
        <v>0</v>
      </c>
      <c r="YO85" s="603">
        <v>0</v>
      </c>
      <c r="YP85" s="603">
        <v>367500</v>
      </c>
      <c r="YQ85" s="603">
        <v>0</v>
      </c>
      <c r="YR85" s="603">
        <v>0</v>
      </c>
      <c r="YS85" s="603">
        <v>0</v>
      </c>
      <c r="YT85" s="603">
        <v>0</v>
      </c>
      <c r="YU85" s="603">
        <v>0</v>
      </c>
      <c r="YV85" s="603">
        <v>0</v>
      </c>
      <c r="YW85" s="603">
        <v>0</v>
      </c>
      <c r="YX85" s="603">
        <v>0</v>
      </c>
      <c r="YY85" s="603">
        <v>0</v>
      </c>
      <c r="YZ85" s="603">
        <v>0</v>
      </c>
      <c r="ZA85" s="603">
        <v>0</v>
      </c>
      <c r="ZB85" s="603">
        <v>0</v>
      </c>
      <c r="ZC85" s="603">
        <v>0</v>
      </c>
      <c r="ZD85" s="603">
        <v>0</v>
      </c>
      <c r="ZE85" s="603">
        <v>0</v>
      </c>
      <c r="ZF85" s="603">
        <v>0</v>
      </c>
      <c r="ZG85" s="603">
        <v>0</v>
      </c>
      <c r="ZH85" s="603">
        <v>0</v>
      </c>
      <c r="ZI85" s="603">
        <v>420000</v>
      </c>
      <c r="ZJ85" s="603">
        <v>0</v>
      </c>
      <c r="ZK85" s="603">
        <v>920348.85</v>
      </c>
      <c r="ZL85" s="603">
        <v>497000</v>
      </c>
      <c r="ZM85" s="603">
        <v>0</v>
      </c>
      <c r="ZN85" s="603">
        <v>1746000</v>
      </c>
      <c r="ZO85" s="603">
        <v>323050</v>
      </c>
      <c r="ZP85" s="603">
        <v>0</v>
      </c>
      <c r="ZQ85" s="603">
        <v>0</v>
      </c>
      <c r="ZR85" s="603">
        <v>0</v>
      </c>
      <c r="ZS85" s="603">
        <v>0</v>
      </c>
      <c r="ZT85" s="603">
        <v>0</v>
      </c>
      <c r="ZU85" s="603">
        <v>0</v>
      </c>
      <c r="ZV85" s="603">
        <v>0</v>
      </c>
      <c r="ZW85" s="603">
        <v>227100</v>
      </c>
      <c r="ZX85" s="603">
        <v>0</v>
      </c>
      <c r="ZY85" s="603">
        <v>0</v>
      </c>
      <c r="ZZ85" s="603">
        <v>0</v>
      </c>
      <c r="AAA85" s="603">
        <v>0</v>
      </c>
      <c r="AAB85" s="603">
        <v>0</v>
      </c>
      <c r="AAC85" s="603">
        <v>204110</v>
      </c>
      <c r="AAD85" s="603">
        <v>0</v>
      </c>
      <c r="AAE85" s="603">
        <v>0</v>
      </c>
      <c r="AAF85" s="603">
        <v>0</v>
      </c>
      <c r="AAG85" s="603">
        <v>0</v>
      </c>
      <c r="AAH85" s="603">
        <v>0</v>
      </c>
      <c r="AAI85" s="603">
        <v>0</v>
      </c>
      <c r="AAJ85" s="603">
        <v>0</v>
      </c>
      <c r="AAK85" s="603">
        <v>0</v>
      </c>
      <c r="AAL85" s="603">
        <v>0</v>
      </c>
      <c r="AAM85" s="603">
        <v>0</v>
      </c>
      <c r="AAN85" s="603">
        <v>0</v>
      </c>
      <c r="AAO85" s="603">
        <v>0</v>
      </c>
      <c r="AAP85" s="603">
        <v>0</v>
      </c>
      <c r="AAQ85" s="603">
        <v>0</v>
      </c>
      <c r="AAR85" s="603">
        <v>0</v>
      </c>
      <c r="AAS85" s="603">
        <v>0</v>
      </c>
      <c r="AAT85" s="603">
        <v>0</v>
      </c>
      <c r="AAU85" s="603">
        <v>0</v>
      </c>
      <c r="AAV85" s="603">
        <v>0</v>
      </c>
      <c r="AAW85" s="603">
        <v>0</v>
      </c>
      <c r="AAX85" s="603">
        <v>0</v>
      </c>
      <c r="AAY85" s="603">
        <v>0</v>
      </c>
      <c r="AAZ85" s="603">
        <v>373240</v>
      </c>
      <c r="ABA85" s="603">
        <v>230000</v>
      </c>
      <c r="ABB85" s="603">
        <v>0</v>
      </c>
      <c r="ABC85" s="603">
        <v>0</v>
      </c>
      <c r="ABD85" s="603">
        <v>0</v>
      </c>
      <c r="ABE85" s="603">
        <v>124200</v>
      </c>
      <c r="ABF85" s="603">
        <v>0</v>
      </c>
      <c r="ABG85" s="603">
        <v>0</v>
      </c>
      <c r="ABH85" s="603">
        <v>0</v>
      </c>
      <c r="ABI85" s="603">
        <v>0</v>
      </c>
      <c r="ABJ85" s="603">
        <v>0</v>
      </c>
      <c r="ABK85" s="603">
        <v>0</v>
      </c>
      <c r="ABL85" s="603">
        <v>0</v>
      </c>
      <c r="ABM85" s="603">
        <v>0</v>
      </c>
      <c r="ABN85" s="603">
        <v>0</v>
      </c>
      <c r="ABO85" s="603">
        <v>0</v>
      </c>
      <c r="ABP85" s="603">
        <v>0</v>
      </c>
      <c r="ABQ85" s="603">
        <v>0</v>
      </c>
      <c r="ABR85" s="603">
        <v>0</v>
      </c>
      <c r="ABS85" s="603">
        <v>466520</v>
      </c>
      <c r="ABT85" s="603">
        <v>0</v>
      </c>
      <c r="ABU85" s="603">
        <v>0</v>
      </c>
      <c r="ABV85" s="603">
        <v>0</v>
      </c>
      <c r="ABW85" s="603">
        <v>0</v>
      </c>
      <c r="ABX85" s="603">
        <v>0</v>
      </c>
      <c r="ABY85" s="603">
        <v>0</v>
      </c>
      <c r="ABZ85" s="603">
        <v>0</v>
      </c>
      <c r="ACA85" s="603">
        <v>0</v>
      </c>
      <c r="ACB85" s="603">
        <v>359119.92</v>
      </c>
      <c r="ACC85" s="603">
        <v>0</v>
      </c>
      <c r="ACD85" s="603">
        <v>0</v>
      </c>
      <c r="ACE85" s="603">
        <v>0</v>
      </c>
      <c r="ACF85" s="603">
        <v>0</v>
      </c>
      <c r="ACG85" s="603">
        <v>0</v>
      </c>
      <c r="ACH85" s="603">
        <v>0</v>
      </c>
      <c r="ACI85" s="603">
        <v>0</v>
      </c>
      <c r="ACJ85" s="603">
        <v>0</v>
      </c>
      <c r="ACK85" s="603">
        <v>6460970</v>
      </c>
      <c r="ACL85" s="603">
        <v>0</v>
      </c>
      <c r="ACM85" s="603">
        <v>249000</v>
      </c>
      <c r="ACN85" s="603">
        <v>0</v>
      </c>
      <c r="ACO85" s="603">
        <v>0</v>
      </c>
      <c r="ACP85" s="603">
        <v>0</v>
      </c>
      <c r="ACQ85" s="603">
        <v>0</v>
      </c>
      <c r="ACR85" s="603">
        <v>0</v>
      </c>
      <c r="ACS85" s="603">
        <v>0</v>
      </c>
      <c r="ACT85" s="603">
        <v>0</v>
      </c>
      <c r="ACU85" s="603">
        <v>0</v>
      </c>
      <c r="ACV85" s="603">
        <v>0</v>
      </c>
      <c r="ACW85" s="603">
        <v>0</v>
      </c>
      <c r="ACX85" s="603">
        <v>8511100</v>
      </c>
      <c r="ACY85" s="603">
        <v>0</v>
      </c>
      <c r="ACZ85" s="603">
        <v>0</v>
      </c>
      <c r="ADA85" s="603">
        <v>0</v>
      </c>
      <c r="ADB85" s="603">
        <v>0</v>
      </c>
      <c r="ADC85" s="603">
        <v>0</v>
      </c>
      <c r="ADD85" s="603">
        <v>0</v>
      </c>
      <c r="ADE85" s="603">
        <v>695658</v>
      </c>
      <c r="ADF85" s="603">
        <v>0</v>
      </c>
      <c r="ADG85" s="603">
        <v>0</v>
      </c>
      <c r="ADH85" s="603">
        <v>0</v>
      </c>
      <c r="ADI85" s="603">
        <v>0</v>
      </c>
      <c r="ADJ85" s="603">
        <v>0</v>
      </c>
      <c r="ADK85" s="603">
        <v>0</v>
      </c>
      <c r="ADL85" s="603">
        <v>0</v>
      </c>
      <c r="ADM85" s="603">
        <v>0</v>
      </c>
      <c r="ADN85" s="603">
        <v>0</v>
      </c>
      <c r="ADO85" s="603">
        <v>0</v>
      </c>
      <c r="ADP85" s="603">
        <v>0</v>
      </c>
      <c r="ADQ85" s="603">
        <v>0</v>
      </c>
      <c r="ADR85" s="603">
        <v>0</v>
      </c>
      <c r="ADS85" s="603">
        <v>0</v>
      </c>
      <c r="ADT85" s="603">
        <v>0</v>
      </c>
      <c r="ADU85" s="603">
        <v>0</v>
      </c>
      <c r="ADV85" s="603">
        <v>0</v>
      </c>
      <c r="ADW85" s="603">
        <v>0</v>
      </c>
      <c r="ADX85" s="603">
        <v>0</v>
      </c>
      <c r="ADY85" s="603">
        <v>0</v>
      </c>
      <c r="ADZ85" s="603">
        <v>0</v>
      </c>
      <c r="AEA85" s="603">
        <v>0</v>
      </c>
      <c r="AEB85" s="603">
        <v>0</v>
      </c>
      <c r="AEC85" s="603">
        <v>0</v>
      </c>
      <c r="AED85" s="603">
        <v>0</v>
      </c>
      <c r="AEE85" s="603">
        <v>0</v>
      </c>
      <c r="AEF85" s="603">
        <v>0</v>
      </c>
      <c r="AEG85" s="603">
        <v>0</v>
      </c>
      <c r="AEH85" s="603">
        <v>0</v>
      </c>
      <c r="AEI85" s="603">
        <v>0</v>
      </c>
      <c r="AEJ85" s="603">
        <v>0</v>
      </c>
      <c r="AEK85" s="603">
        <v>0</v>
      </c>
      <c r="AEL85" s="603">
        <v>240000</v>
      </c>
      <c r="AEM85" s="603">
        <v>0</v>
      </c>
      <c r="AEN85" s="603">
        <v>0</v>
      </c>
      <c r="AEO85" s="603">
        <v>0</v>
      </c>
      <c r="AEP85" s="603">
        <v>0</v>
      </c>
      <c r="AEQ85" s="603">
        <v>0</v>
      </c>
      <c r="AER85" s="603">
        <v>0</v>
      </c>
      <c r="AES85" s="603">
        <v>0</v>
      </c>
      <c r="AET85" s="603">
        <v>0</v>
      </c>
      <c r="AEU85" s="603">
        <v>0</v>
      </c>
      <c r="AEV85" s="603">
        <v>0</v>
      </c>
      <c r="AEW85" s="603">
        <v>0</v>
      </c>
      <c r="AEX85" s="603">
        <v>0</v>
      </c>
      <c r="AEY85" s="603">
        <v>0</v>
      </c>
      <c r="AEZ85" s="603">
        <v>0</v>
      </c>
      <c r="AFA85" s="603">
        <v>0</v>
      </c>
      <c r="AFB85" s="603">
        <v>0</v>
      </c>
      <c r="AFC85" s="603">
        <v>0</v>
      </c>
      <c r="AFD85" s="603">
        <v>0</v>
      </c>
      <c r="AFE85" s="603">
        <v>5</v>
      </c>
      <c r="AFF85" s="603">
        <v>0</v>
      </c>
      <c r="AFG85" s="603">
        <v>3855700</v>
      </c>
      <c r="AFH85" s="603">
        <v>0</v>
      </c>
      <c r="AFI85" s="603">
        <v>0</v>
      </c>
      <c r="AFJ85" s="603">
        <v>0</v>
      </c>
      <c r="AFK85" s="603">
        <v>0</v>
      </c>
      <c r="AFL85" s="603">
        <v>0</v>
      </c>
      <c r="AFM85" s="603">
        <v>0</v>
      </c>
      <c r="AFN85" s="603">
        <v>400000</v>
      </c>
      <c r="AFO85" s="603">
        <v>0</v>
      </c>
      <c r="AFP85" s="603">
        <v>0</v>
      </c>
      <c r="AFQ85" s="603">
        <v>0</v>
      </c>
      <c r="AFR85" s="603">
        <v>0</v>
      </c>
      <c r="AFS85" s="603">
        <v>0</v>
      </c>
      <c r="AFT85" s="603">
        <v>0</v>
      </c>
      <c r="AFU85" s="603">
        <v>0</v>
      </c>
      <c r="AFV85" s="603">
        <v>0</v>
      </c>
      <c r="AFW85" s="603">
        <v>2220100</v>
      </c>
      <c r="AFX85" s="603">
        <v>0</v>
      </c>
      <c r="AFY85" s="603">
        <v>0</v>
      </c>
      <c r="AFZ85" s="603">
        <v>0</v>
      </c>
      <c r="AGA85" s="603">
        <v>1504000</v>
      </c>
      <c r="AGB85" s="603">
        <v>96000</v>
      </c>
      <c r="AGC85" s="603">
        <v>417000</v>
      </c>
      <c r="AGD85" s="603">
        <v>0</v>
      </c>
      <c r="AGE85" s="603">
        <v>0</v>
      </c>
      <c r="AGF85" s="603">
        <v>0</v>
      </c>
      <c r="AGG85" s="603">
        <v>0</v>
      </c>
      <c r="AGH85" s="603">
        <v>0</v>
      </c>
      <c r="AGI85" s="603">
        <v>0</v>
      </c>
      <c r="AGJ85" s="603">
        <v>0</v>
      </c>
      <c r="AGK85" s="603">
        <v>0</v>
      </c>
      <c r="AGL85" s="603">
        <v>0</v>
      </c>
      <c r="AGM85" s="603">
        <v>0</v>
      </c>
      <c r="AGN85" s="603">
        <v>0</v>
      </c>
      <c r="AGO85" s="603">
        <v>0</v>
      </c>
      <c r="AGP85" s="603">
        <v>0</v>
      </c>
      <c r="AGQ85" s="603">
        <v>0</v>
      </c>
      <c r="AGR85" s="603">
        <v>0</v>
      </c>
      <c r="AGS85" s="603">
        <v>0</v>
      </c>
      <c r="AGT85" s="603">
        <v>0</v>
      </c>
      <c r="AGU85" s="603">
        <v>0</v>
      </c>
      <c r="AGV85" s="603">
        <v>458000</v>
      </c>
      <c r="AGW85" s="603">
        <v>0</v>
      </c>
      <c r="AGX85" s="603">
        <v>0</v>
      </c>
      <c r="AGY85" s="603">
        <v>0</v>
      </c>
      <c r="AGZ85" s="603">
        <v>0</v>
      </c>
      <c r="AHA85" s="603">
        <v>0</v>
      </c>
      <c r="AHB85" s="603">
        <v>0</v>
      </c>
      <c r="AHC85" s="603">
        <v>0</v>
      </c>
      <c r="AHD85" s="603">
        <v>0</v>
      </c>
      <c r="AHE85" s="603">
        <v>445000</v>
      </c>
      <c r="AHF85" s="603">
        <v>0</v>
      </c>
      <c r="AHG85" s="603">
        <v>330581.84999999998</v>
      </c>
      <c r="AHH85" s="603">
        <v>461000</v>
      </c>
      <c r="AHI85" s="603">
        <v>0</v>
      </c>
      <c r="AHJ85" s="603">
        <v>0</v>
      </c>
      <c r="AHK85" s="603">
        <v>0</v>
      </c>
      <c r="AHL85" s="603">
        <v>0</v>
      </c>
      <c r="AHM85" s="603">
        <v>0</v>
      </c>
      <c r="AHN85" s="603">
        <v>0</v>
      </c>
      <c r="AHO85" s="603">
        <v>0</v>
      </c>
      <c r="AHP85" s="603">
        <v>0</v>
      </c>
      <c r="AHQ85" s="603">
        <v>0</v>
      </c>
      <c r="AHR85" s="603">
        <v>0</v>
      </c>
      <c r="AHS85" s="603">
        <v>0</v>
      </c>
      <c r="AHT85" s="603">
        <v>0</v>
      </c>
      <c r="AHU85" s="603">
        <v>0</v>
      </c>
      <c r="AHV85" s="603">
        <v>0</v>
      </c>
      <c r="AHW85" s="603">
        <f t="shared" si="97"/>
        <v>193969884.31999996</v>
      </c>
      <c r="AHY85" s="648" t="s">
        <v>6248</v>
      </c>
      <c r="AHZ85" s="648" t="s">
        <v>6073</v>
      </c>
      <c r="AIA85" s="648" t="s">
        <v>6074</v>
      </c>
    </row>
    <row r="86" spans="1:911" ht="24.6" x14ac:dyDescent="0.7">
      <c r="A86" s="260" t="str">
        <f t="shared" si="96"/>
        <v>ภาระ</v>
      </c>
      <c r="B86" s="260" t="s">
        <v>6079</v>
      </c>
      <c r="C86" s="260" t="s">
        <v>6080</v>
      </c>
      <c r="D86" s="603">
        <v>0</v>
      </c>
      <c r="E86" s="603">
        <v>0</v>
      </c>
      <c r="F86" s="603">
        <v>0</v>
      </c>
      <c r="G86" s="603">
        <v>0</v>
      </c>
      <c r="H86" s="603">
        <v>0</v>
      </c>
      <c r="I86" s="603">
        <v>0</v>
      </c>
      <c r="J86" s="603">
        <v>0</v>
      </c>
      <c r="K86" s="603">
        <v>0</v>
      </c>
      <c r="L86" s="603">
        <v>0</v>
      </c>
      <c r="M86" s="603">
        <v>537630</v>
      </c>
      <c r="N86" s="603">
        <v>0</v>
      </c>
      <c r="O86" s="603">
        <v>0</v>
      </c>
      <c r="P86" s="603">
        <v>0</v>
      </c>
      <c r="Q86" s="603">
        <v>0</v>
      </c>
      <c r="R86" s="603">
        <v>0</v>
      </c>
      <c r="S86" s="603">
        <v>0</v>
      </c>
      <c r="T86" s="603">
        <v>0</v>
      </c>
      <c r="U86" s="603">
        <v>0</v>
      </c>
      <c r="V86" s="603">
        <v>0</v>
      </c>
      <c r="W86" s="603">
        <v>0</v>
      </c>
      <c r="X86" s="603">
        <v>0</v>
      </c>
      <c r="Y86" s="603">
        <v>0</v>
      </c>
      <c r="Z86" s="603">
        <v>0</v>
      </c>
      <c r="AA86" s="603">
        <v>0</v>
      </c>
      <c r="AB86" s="603">
        <v>0</v>
      </c>
      <c r="AC86" s="603">
        <v>0</v>
      </c>
      <c r="AD86" s="603">
        <v>0</v>
      </c>
      <c r="AE86" s="603">
        <v>0</v>
      </c>
      <c r="AF86" s="603">
        <v>0</v>
      </c>
      <c r="AG86" s="603">
        <v>0</v>
      </c>
      <c r="AH86" s="603">
        <v>0</v>
      </c>
      <c r="AI86" s="603">
        <v>0</v>
      </c>
      <c r="AJ86" s="603">
        <v>0</v>
      </c>
      <c r="AK86" s="603">
        <v>0</v>
      </c>
      <c r="AL86" s="603">
        <v>30875</v>
      </c>
      <c r="AM86" s="603">
        <v>0</v>
      </c>
      <c r="AN86" s="603">
        <v>0</v>
      </c>
      <c r="AO86" s="603">
        <v>0</v>
      </c>
      <c r="AP86" s="603">
        <v>0</v>
      </c>
      <c r="AQ86" s="603">
        <v>0</v>
      </c>
      <c r="AR86" s="603">
        <v>0</v>
      </c>
      <c r="AS86" s="603">
        <v>0</v>
      </c>
      <c r="AT86" s="603">
        <v>0</v>
      </c>
      <c r="AU86" s="603">
        <v>0</v>
      </c>
      <c r="AV86" s="603">
        <v>0</v>
      </c>
      <c r="AW86" s="603">
        <v>0</v>
      </c>
      <c r="AX86" s="603">
        <v>0</v>
      </c>
      <c r="AY86" s="603">
        <v>0</v>
      </c>
      <c r="AZ86" s="603">
        <v>0</v>
      </c>
      <c r="BA86" s="603">
        <v>0</v>
      </c>
      <c r="BB86" s="603">
        <v>0</v>
      </c>
      <c r="BC86" s="603">
        <v>0</v>
      </c>
      <c r="BD86" s="603">
        <v>0</v>
      </c>
      <c r="BE86" s="603">
        <v>0</v>
      </c>
      <c r="BF86" s="603">
        <v>0</v>
      </c>
      <c r="BG86" s="603">
        <v>0</v>
      </c>
      <c r="BH86" s="603">
        <v>0</v>
      </c>
      <c r="BI86" s="603">
        <v>0</v>
      </c>
      <c r="BJ86" s="603">
        <v>0</v>
      </c>
      <c r="BK86" s="603">
        <v>0</v>
      </c>
      <c r="BL86" s="603">
        <v>0</v>
      </c>
      <c r="BM86" s="603">
        <v>0</v>
      </c>
      <c r="BN86" s="603">
        <v>0</v>
      </c>
      <c r="BO86" s="603">
        <v>0</v>
      </c>
      <c r="BP86" s="603">
        <v>14494</v>
      </c>
      <c r="BQ86" s="603">
        <v>0</v>
      </c>
      <c r="BR86" s="603">
        <v>0</v>
      </c>
      <c r="BS86" s="603">
        <v>0</v>
      </c>
      <c r="BT86" s="603">
        <v>0</v>
      </c>
      <c r="BU86" s="603">
        <v>0</v>
      </c>
      <c r="BV86" s="603">
        <v>0</v>
      </c>
      <c r="BW86" s="603">
        <v>425657</v>
      </c>
      <c r="BX86" s="603">
        <v>0</v>
      </c>
      <c r="BY86" s="603">
        <v>0</v>
      </c>
      <c r="BZ86" s="603">
        <v>437612.1</v>
      </c>
      <c r="CA86" s="603">
        <v>0</v>
      </c>
      <c r="CB86" s="603">
        <v>0</v>
      </c>
      <c r="CC86" s="603">
        <v>0</v>
      </c>
      <c r="CD86" s="603">
        <v>0</v>
      </c>
      <c r="CE86" s="603">
        <v>0</v>
      </c>
      <c r="CF86" s="603">
        <v>0</v>
      </c>
      <c r="CG86" s="603">
        <v>0</v>
      </c>
      <c r="CH86" s="603">
        <v>0</v>
      </c>
      <c r="CI86" s="603">
        <v>0</v>
      </c>
      <c r="CJ86" s="603">
        <v>0</v>
      </c>
      <c r="CK86" s="603">
        <v>0</v>
      </c>
      <c r="CL86" s="603">
        <v>0</v>
      </c>
      <c r="CM86" s="603">
        <v>0</v>
      </c>
      <c r="CN86" s="603">
        <v>0</v>
      </c>
      <c r="CO86" s="603">
        <v>0</v>
      </c>
      <c r="CP86" s="603">
        <v>0</v>
      </c>
      <c r="CQ86" s="603">
        <v>0</v>
      </c>
      <c r="CR86" s="603">
        <v>0</v>
      </c>
      <c r="CS86" s="603">
        <v>0</v>
      </c>
      <c r="CT86" s="603">
        <v>0</v>
      </c>
      <c r="CU86" s="603">
        <v>0</v>
      </c>
      <c r="CV86" s="603">
        <v>0</v>
      </c>
      <c r="CW86" s="603">
        <v>0</v>
      </c>
      <c r="CX86" s="603">
        <v>0</v>
      </c>
      <c r="CY86" s="603">
        <v>0</v>
      </c>
      <c r="CZ86" s="603">
        <v>466998.89</v>
      </c>
      <c r="DA86" s="603">
        <v>0</v>
      </c>
      <c r="DB86" s="603">
        <v>0</v>
      </c>
      <c r="DC86" s="603">
        <v>0</v>
      </c>
      <c r="DD86" s="603">
        <v>669091.54</v>
      </c>
      <c r="DE86" s="603">
        <v>60500</v>
      </c>
      <c r="DF86" s="603">
        <v>0</v>
      </c>
      <c r="DG86" s="603">
        <v>0</v>
      </c>
      <c r="DH86" s="603">
        <v>0</v>
      </c>
      <c r="DI86" s="603">
        <v>0</v>
      </c>
      <c r="DJ86" s="603">
        <v>0</v>
      </c>
      <c r="DK86" s="603">
        <v>0</v>
      </c>
      <c r="DL86" s="603">
        <v>0</v>
      </c>
      <c r="DM86" s="603">
        <v>0</v>
      </c>
      <c r="DN86" s="603">
        <v>0</v>
      </c>
      <c r="DO86" s="603">
        <v>712165.5</v>
      </c>
      <c r="DP86" s="603">
        <v>0</v>
      </c>
      <c r="DQ86" s="603">
        <v>0</v>
      </c>
      <c r="DR86" s="603">
        <v>0</v>
      </c>
      <c r="DS86" s="603">
        <v>0</v>
      </c>
      <c r="DT86" s="603">
        <v>0</v>
      </c>
      <c r="DU86" s="603">
        <v>0</v>
      </c>
      <c r="DV86" s="603">
        <v>0</v>
      </c>
      <c r="DW86" s="603">
        <v>0</v>
      </c>
      <c r="DX86" s="603">
        <v>0</v>
      </c>
      <c r="DY86" s="603">
        <v>0</v>
      </c>
      <c r="DZ86" s="603">
        <v>0</v>
      </c>
      <c r="EA86" s="603">
        <v>0</v>
      </c>
      <c r="EB86" s="603">
        <v>0</v>
      </c>
      <c r="EC86" s="603">
        <v>0</v>
      </c>
      <c r="ED86" s="603">
        <v>0</v>
      </c>
      <c r="EE86" s="603">
        <v>0</v>
      </c>
      <c r="EF86" s="603">
        <v>0</v>
      </c>
      <c r="EG86" s="603">
        <v>0</v>
      </c>
      <c r="EH86" s="603">
        <v>0</v>
      </c>
      <c r="EI86" s="603">
        <v>0</v>
      </c>
      <c r="EJ86" s="603">
        <v>0</v>
      </c>
      <c r="EK86" s="603">
        <v>0</v>
      </c>
      <c r="EL86" s="603">
        <v>0</v>
      </c>
      <c r="EM86" s="603">
        <v>0</v>
      </c>
      <c r="EN86" s="603">
        <v>0</v>
      </c>
      <c r="EO86" s="603">
        <v>0</v>
      </c>
      <c r="EP86" s="603">
        <v>0</v>
      </c>
      <c r="EQ86" s="603">
        <v>0</v>
      </c>
      <c r="ER86" s="603">
        <v>0</v>
      </c>
      <c r="ES86" s="603">
        <v>0</v>
      </c>
      <c r="ET86" s="603">
        <v>0</v>
      </c>
      <c r="EU86" s="603">
        <v>0</v>
      </c>
      <c r="EV86" s="603">
        <v>0</v>
      </c>
      <c r="EW86" s="603">
        <v>0</v>
      </c>
      <c r="EX86" s="603">
        <v>0</v>
      </c>
      <c r="EY86" s="603">
        <v>0</v>
      </c>
      <c r="EZ86" s="603">
        <v>0</v>
      </c>
      <c r="FA86" s="603">
        <v>0</v>
      </c>
      <c r="FB86" s="603">
        <v>0</v>
      </c>
      <c r="FC86" s="603">
        <v>0</v>
      </c>
      <c r="FD86" s="603">
        <v>0</v>
      </c>
      <c r="FE86" s="603">
        <v>0</v>
      </c>
      <c r="FF86" s="603">
        <v>0</v>
      </c>
      <c r="FG86" s="603">
        <v>0</v>
      </c>
      <c r="FH86" s="603">
        <v>0</v>
      </c>
      <c r="FI86" s="603">
        <v>0</v>
      </c>
      <c r="FJ86" s="603">
        <v>0</v>
      </c>
      <c r="FK86" s="603">
        <v>0</v>
      </c>
      <c r="FL86" s="603">
        <v>0</v>
      </c>
      <c r="FM86" s="603">
        <v>0</v>
      </c>
      <c r="FN86" s="603">
        <v>2056246.95</v>
      </c>
      <c r="FO86" s="603">
        <v>0</v>
      </c>
      <c r="FP86" s="603">
        <v>0</v>
      </c>
      <c r="FQ86" s="603">
        <v>0</v>
      </c>
      <c r="FR86" s="603">
        <v>0</v>
      </c>
      <c r="FS86" s="603">
        <v>0</v>
      </c>
      <c r="FT86" s="603">
        <v>0</v>
      </c>
      <c r="FU86" s="603">
        <v>0</v>
      </c>
      <c r="FV86" s="603">
        <v>0</v>
      </c>
      <c r="FW86" s="603">
        <v>0</v>
      </c>
      <c r="FX86" s="603">
        <v>0</v>
      </c>
      <c r="FY86" s="603">
        <v>0</v>
      </c>
      <c r="FZ86" s="603">
        <v>0</v>
      </c>
      <c r="GA86" s="603">
        <v>0</v>
      </c>
      <c r="GB86" s="603">
        <v>0</v>
      </c>
      <c r="GC86" s="603">
        <v>0</v>
      </c>
      <c r="GD86" s="603">
        <v>0</v>
      </c>
      <c r="GE86" s="603">
        <v>0</v>
      </c>
      <c r="GF86" s="603">
        <v>0</v>
      </c>
      <c r="GG86" s="603">
        <v>0</v>
      </c>
      <c r="GH86" s="603">
        <v>0</v>
      </c>
      <c r="GI86" s="603">
        <v>0</v>
      </c>
      <c r="GJ86" s="603">
        <v>0</v>
      </c>
      <c r="GK86" s="603">
        <v>0</v>
      </c>
      <c r="GL86" s="603">
        <v>0</v>
      </c>
      <c r="GM86" s="603">
        <v>0</v>
      </c>
      <c r="GN86" s="603">
        <v>0</v>
      </c>
      <c r="GO86" s="603">
        <v>0</v>
      </c>
      <c r="GP86" s="603">
        <v>0</v>
      </c>
      <c r="GQ86" s="603">
        <v>0</v>
      </c>
      <c r="GR86" s="603">
        <v>0</v>
      </c>
      <c r="GS86" s="603">
        <v>0</v>
      </c>
      <c r="GT86" s="603">
        <v>0</v>
      </c>
      <c r="GU86" s="603">
        <v>641663.6</v>
      </c>
      <c r="GV86" s="603">
        <v>0</v>
      </c>
      <c r="GW86" s="603">
        <v>0</v>
      </c>
      <c r="GX86" s="603">
        <v>0</v>
      </c>
      <c r="GY86" s="603">
        <v>0</v>
      </c>
      <c r="GZ86" s="603">
        <v>0</v>
      </c>
      <c r="HA86" s="603">
        <v>0</v>
      </c>
      <c r="HB86" s="603">
        <v>40500</v>
      </c>
      <c r="HC86" s="603">
        <v>0</v>
      </c>
      <c r="HD86" s="603">
        <v>0</v>
      </c>
      <c r="HE86" s="603">
        <v>0</v>
      </c>
      <c r="HF86" s="603">
        <v>0</v>
      </c>
      <c r="HG86" s="603">
        <v>0</v>
      </c>
      <c r="HH86" s="603">
        <v>0</v>
      </c>
      <c r="HI86" s="603">
        <v>0</v>
      </c>
      <c r="HJ86" s="603">
        <v>0</v>
      </c>
      <c r="HK86" s="603">
        <v>0</v>
      </c>
      <c r="HL86" s="603">
        <v>0</v>
      </c>
      <c r="HM86" s="603">
        <v>0</v>
      </c>
      <c r="HN86" s="603">
        <v>0</v>
      </c>
      <c r="HO86" s="603">
        <v>0</v>
      </c>
      <c r="HP86" s="603">
        <v>4290</v>
      </c>
      <c r="HQ86" s="603">
        <v>0</v>
      </c>
      <c r="HR86" s="603">
        <v>0</v>
      </c>
      <c r="HS86" s="603">
        <v>0</v>
      </c>
      <c r="HT86" s="603">
        <v>0</v>
      </c>
      <c r="HU86" s="603">
        <v>0</v>
      </c>
      <c r="HV86" s="603">
        <v>0</v>
      </c>
      <c r="HW86" s="603">
        <v>0</v>
      </c>
      <c r="HX86" s="603">
        <v>0</v>
      </c>
      <c r="HY86" s="603">
        <v>0</v>
      </c>
      <c r="HZ86" s="603">
        <v>0</v>
      </c>
      <c r="IA86" s="603">
        <v>0</v>
      </c>
      <c r="IB86" s="603">
        <v>0</v>
      </c>
      <c r="IC86" s="603">
        <v>0</v>
      </c>
      <c r="ID86" s="603">
        <v>0</v>
      </c>
      <c r="IE86" s="603">
        <v>0</v>
      </c>
      <c r="IF86" s="603">
        <v>3800</v>
      </c>
      <c r="IG86" s="603">
        <v>0</v>
      </c>
      <c r="IH86" s="603">
        <v>0</v>
      </c>
      <c r="II86" s="603">
        <v>0</v>
      </c>
      <c r="IJ86" s="603">
        <v>0</v>
      </c>
      <c r="IK86" s="603">
        <v>0</v>
      </c>
      <c r="IL86" s="603">
        <v>0</v>
      </c>
      <c r="IM86" s="603">
        <v>0</v>
      </c>
      <c r="IN86" s="603">
        <v>0</v>
      </c>
      <c r="IO86" s="603">
        <v>0</v>
      </c>
      <c r="IP86" s="603">
        <v>0</v>
      </c>
      <c r="IQ86" s="603">
        <v>0</v>
      </c>
      <c r="IR86" s="603">
        <v>0</v>
      </c>
      <c r="IS86" s="603">
        <v>0</v>
      </c>
      <c r="IT86" s="603">
        <v>0</v>
      </c>
      <c r="IU86" s="603">
        <v>0</v>
      </c>
      <c r="IV86" s="603">
        <v>0</v>
      </c>
      <c r="IW86" s="603">
        <v>0</v>
      </c>
      <c r="IX86" s="603">
        <v>0</v>
      </c>
      <c r="IY86" s="603">
        <v>0</v>
      </c>
      <c r="IZ86" s="603">
        <v>0</v>
      </c>
      <c r="JA86" s="603">
        <v>0</v>
      </c>
      <c r="JB86" s="603">
        <v>0</v>
      </c>
      <c r="JC86" s="603">
        <v>228705</v>
      </c>
      <c r="JD86" s="603">
        <v>10000</v>
      </c>
      <c r="JE86" s="603">
        <v>0</v>
      </c>
      <c r="JF86" s="603">
        <v>0</v>
      </c>
      <c r="JG86" s="603">
        <v>0</v>
      </c>
      <c r="JH86" s="603">
        <v>0</v>
      </c>
      <c r="JI86" s="603">
        <v>0</v>
      </c>
      <c r="JJ86" s="603">
        <v>0</v>
      </c>
      <c r="JK86" s="603">
        <v>0</v>
      </c>
      <c r="JL86" s="603">
        <v>0</v>
      </c>
      <c r="JM86" s="603">
        <v>0</v>
      </c>
      <c r="JN86" s="603">
        <v>0</v>
      </c>
      <c r="JO86" s="603">
        <v>0</v>
      </c>
      <c r="JP86" s="603">
        <v>0</v>
      </c>
      <c r="JQ86" s="603">
        <v>0</v>
      </c>
      <c r="JR86" s="603">
        <v>0</v>
      </c>
      <c r="JS86" s="603">
        <v>0</v>
      </c>
      <c r="JT86" s="603">
        <v>0</v>
      </c>
      <c r="JU86" s="603">
        <v>0</v>
      </c>
      <c r="JV86" s="603">
        <v>0</v>
      </c>
      <c r="JW86" s="603">
        <v>0</v>
      </c>
      <c r="JX86" s="603">
        <v>0</v>
      </c>
      <c r="JY86" s="603">
        <v>0</v>
      </c>
      <c r="JZ86" s="603">
        <v>0</v>
      </c>
      <c r="KA86" s="603">
        <v>0</v>
      </c>
      <c r="KB86" s="603">
        <v>0</v>
      </c>
      <c r="KC86" s="603">
        <v>149399.9</v>
      </c>
      <c r="KD86" s="603">
        <v>0</v>
      </c>
      <c r="KE86" s="603">
        <v>0</v>
      </c>
      <c r="KF86" s="603">
        <v>0</v>
      </c>
      <c r="KG86" s="603">
        <v>0</v>
      </c>
      <c r="KH86" s="603">
        <v>0</v>
      </c>
      <c r="KI86" s="603">
        <v>0</v>
      </c>
      <c r="KJ86" s="603">
        <v>0</v>
      </c>
      <c r="KK86" s="603">
        <v>0</v>
      </c>
      <c r="KL86" s="603">
        <v>0</v>
      </c>
      <c r="KM86" s="603">
        <v>428500</v>
      </c>
      <c r="KN86" s="603">
        <v>306535.48</v>
      </c>
      <c r="KO86" s="603">
        <v>580</v>
      </c>
      <c r="KP86" s="603">
        <v>531320</v>
      </c>
      <c r="KQ86" s="603">
        <v>0</v>
      </c>
      <c r="KR86" s="603">
        <v>0</v>
      </c>
      <c r="KS86" s="603">
        <v>0</v>
      </c>
      <c r="KT86" s="603">
        <v>0</v>
      </c>
      <c r="KU86" s="603">
        <v>0</v>
      </c>
      <c r="KV86" s="603">
        <v>0</v>
      </c>
      <c r="KW86" s="603">
        <v>0</v>
      </c>
      <c r="KX86" s="603">
        <v>0</v>
      </c>
      <c r="KY86" s="603">
        <v>0</v>
      </c>
      <c r="KZ86" s="603">
        <v>0</v>
      </c>
      <c r="LA86" s="603">
        <v>0</v>
      </c>
      <c r="LB86" s="603">
        <v>0</v>
      </c>
      <c r="LC86" s="603">
        <v>0</v>
      </c>
      <c r="LD86" s="603">
        <v>0</v>
      </c>
      <c r="LE86" s="603">
        <v>0</v>
      </c>
      <c r="LF86" s="603">
        <v>0</v>
      </c>
      <c r="LG86" s="603">
        <v>0</v>
      </c>
      <c r="LH86" s="603">
        <v>0</v>
      </c>
      <c r="LI86" s="603">
        <v>0</v>
      </c>
      <c r="LJ86" s="603">
        <v>0</v>
      </c>
      <c r="LK86" s="603">
        <v>0</v>
      </c>
      <c r="LL86" s="603">
        <v>0</v>
      </c>
      <c r="LM86" s="603">
        <v>0</v>
      </c>
      <c r="LN86" s="603">
        <v>0</v>
      </c>
      <c r="LO86" s="603">
        <v>0</v>
      </c>
      <c r="LP86" s="603">
        <v>0</v>
      </c>
      <c r="LQ86" s="603">
        <v>0</v>
      </c>
      <c r="LR86" s="603">
        <v>0</v>
      </c>
      <c r="LS86" s="603">
        <v>0</v>
      </c>
      <c r="LT86" s="603">
        <v>0</v>
      </c>
      <c r="LU86" s="603">
        <v>0</v>
      </c>
      <c r="LV86" s="603">
        <v>0</v>
      </c>
      <c r="LW86" s="603">
        <v>0</v>
      </c>
      <c r="LX86" s="603">
        <v>0</v>
      </c>
      <c r="LY86" s="603">
        <v>0</v>
      </c>
      <c r="LZ86" s="603">
        <v>0</v>
      </c>
      <c r="MA86" s="603">
        <v>0</v>
      </c>
      <c r="MB86" s="603">
        <v>0</v>
      </c>
      <c r="MC86" s="603">
        <v>0</v>
      </c>
      <c r="MD86" s="603">
        <v>0</v>
      </c>
      <c r="ME86" s="603">
        <v>0</v>
      </c>
      <c r="MF86" s="603">
        <v>0</v>
      </c>
      <c r="MG86" s="603">
        <v>1182144</v>
      </c>
      <c r="MH86" s="603">
        <v>0</v>
      </c>
      <c r="MI86" s="603">
        <v>0</v>
      </c>
      <c r="MJ86" s="603">
        <v>0</v>
      </c>
      <c r="MK86" s="603">
        <v>0</v>
      </c>
      <c r="ML86" s="603">
        <v>0</v>
      </c>
      <c r="MM86" s="603">
        <v>0</v>
      </c>
      <c r="MN86" s="603">
        <v>0</v>
      </c>
      <c r="MO86" s="603">
        <v>0</v>
      </c>
      <c r="MP86" s="603">
        <v>0</v>
      </c>
      <c r="MQ86" s="603">
        <v>0</v>
      </c>
      <c r="MR86" s="603">
        <v>0</v>
      </c>
      <c r="MS86" s="603">
        <v>0</v>
      </c>
      <c r="MT86" s="603">
        <v>787330</v>
      </c>
      <c r="MU86" s="603">
        <v>0</v>
      </c>
      <c r="MV86" s="603">
        <v>0</v>
      </c>
      <c r="MW86" s="603">
        <v>0</v>
      </c>
      <c r="MX86" s="603">
        <v>0</v>
      </c>
      <c r="MY86" s="603">
        <v>0</v>
      </c>
      <c r="MZ86" s="603">
        <v>0</v>
      </c>
      <c r="NA86" s="603">
        <v>0</v>
      </c>
      <c r="NB86" s="603">
        <v>0</v>
      </c>
      <c r="NC86" s="603">
        <v>0</v>
      </c>
      <c r="ND86" s="603">
        <v>0</v>
      </c>
      <c r="NE86" s="603">
        <v>0</v>
      </c>
      <c r="NF86" s="603">
        <v>0</v>
      </c>
      <c r="NG86" s="603">
        <v>0</v>
      </c>
      <c r="NH86" s="603">
        <v>0</v>
      </c>
      <c r="NI86" s="603">
        <v>0</v>
      </c>
      <c r="NJ86" s="603">
        <v>0</v>
      </c>
      <c r="NK86" s="603">
        <v>0</v>
      </c>
      <c r="NL86" s="603">
        <v>50740</v>
      </c>
      <c r="NM86" s="603">
        <v>0</v>
      </c>
      <c r="NN86" s="603">
        <v>0</v>
      </c>
      <c r="NO86" s="603">
        <v>0</v>
      </c>
      <c r="NP86" s="603">
        <v>0</v>
      </c>
      <c r="NQ86" s="603">
        <v>0</v>
      </c>
      <c r="NR86" s="603">
        <v>0</v>
      </c>
      <c r="NS86" s="603">
        <v>0</v>
      </c>
      <c r="NT86" s="603">
        <v>0</v>
      </c>
      <c r="NU86" s="603">
        <v>0</v>
      </c>
      <c r="NV86" s="603">
        <v>0</v>
      </c>
      <c r="NW86" s="603">
        <v>0</v>
      </c>
      <c r="NX86" s="603">
        <v>0</v>
      </c>
      <c r="NY86" s="603">
        <v>236757.5</v>
      </c>
      <c r="NZ86" s="603">
        <v>0</v>
      </c>
      <c r="OA86" s="603">
        <v>0</v>
      </c>
      <c r="OB86" s="603">
        <v>0</v>
      </c>
      <c r="OC86" s="603">
        <v>0</v>
      </c>
      <c r="OD86" s="603">
        <v>0</v>
      </c>
      <c r="OE86" s="603">
        <v>0</v>
      </c>
      <c r="OF86" s="603">
        <v>0</v>
      </c>
      <c r="OG86" s="603">
        <v>0</v>
      </c>
      <c r="OH86" s="603">
        <v>0</v>
      </c>
      <c r="OI86" s="603">
        <v>0</v>
      </c>
      <c r="OJ86" s="603">
        <v>0</v>
      </c>
      <c r="OK86" s="603">
        <v>0</v>
      </c>
      <c r="OL86" s="603">
        <v>0</v>
      </c>
      <c r="OM86" s="603">
        <v>7383</v>
      </c>
      <c r="ON86" s="603">
        <v>0</v>
      </c>
      <c r="OO86" s="603">
        <v>0</v>
      </c>
      <c r="OP86" s="603">
        <v>0</v>
      </c>
      <c r="OQ86" s="603">
        <v>0</v>
      </c>
      <c r="OR86" s="603">
        <v>0</v>
      </c>
      <c r="OS86" s="603">
        <v>0</v>
      </c>
      <c r="OT86" s="603">
        <v>0</v>
      </c>
      <c r="OU86" s="603">
        <v>0</v>
      </c>
      <c r="OV86" s="603">
        <v>0</v>
      </c>
      <c r="OW86" s="603">
        <v>0</v>
      </c>
      <c r="OX86" s="603">
        <v>272441.5</v>
      </c>
      <c r="OY86" s="603">
        <v>31670</v>
      </c>
      <c r="OZ86" s="603">
        <v>0</v>
      </c>
      <c r="PA86" s="603">
        <v>0</v>
      </c>
      <c r="PB86" s="603">
        <v>0</v>
      </c>
      <c r="PC86" s="603">
        <v>0</v>
      </c>
      <c r="PD86" s="603">
        <v>0</v>
      </c>
      <c r="PE86" s="603">
        <v>0</v>
      </c>
      <c r="PF86" s="603">
        <v>16482.41</v>
      </c>
      <c r="PG86" s="603">
        <v>0</v>
      </c>
      <c r="PH86" s="603">
        <v>0</v>
      </c>
      <c r="PI86" s="603">
        <v>0</v>
      </c>
      <c r="PJ86" s="603">
        <v>0</v>
      </c>
      <c r="PK86" s="603">
        <v>0</v>
      </c>
      <c r="PL86" s="603">
        <v>0</v>
      </c>
      <c r="PM86" s="603">
        <v>0</v>
      </c>
      <c r="PN86" s="603">
        <v>0</v>
      </c>
      <c r="PO86" s="603">
        <v>0</v>
      </c>
      <c r="PP86" s="603">
        <v>0</v>
      </c>
      <c r="PQ86" s="603">
        <v>0</v>
      </c>
      <c r="PR86" s="603">
        <v>0</v>
      </c>
      <c r="PS86" s="603">
        <v>0</v>
      </c>
      <c r="PT86" s="603">
        <v>0</v>
      </c>
      <c r="PU86" s="603">
        <v>0</v>
      </c>
      <c r="PV86" s="603">
        <v>0</v>
      </c>
      <c r="PW86" s="603">
        <v>0</v>
      </c>
      <c r="PX86" s="603">
        <v>0</v>
      </c>
      <c r="PY86" s="603">
        <v>0</v>
      </c>
      <c r="PZ86" s="603">
        <v>0</v>
      </c>
      <c r="QA86" s="603">
        <v>0</v>
      </c>
      <c r="QB86" s="603">
        <v>0</v>
      </c>
      <c r="QC86" s="603">
        <v>0</v>
      </c>
      <c r="QD86" s="603">
        <v>0</v>
      </c>
      <c r="QE86" s="603">
        <v>0</v>
      </c>
      <c r="QF86" s="603">
        <v>0</v>
      </c>
      <c r="QG86" s="603">
        <v>0</v>
      </c>
      <c r="QH86" s="603">
        <v>0</v>
      </c>
      <c r="QI86" s="603">
        <v>0</v>
      </c>
      <c r="QJ86" s="603">
        <v>0</v>
      </c>
      <c r="QK86" s="603">
        <v>0</v>
      </c>
      <c r="QL86" s="603">
        <v>0</v>
      </c>
      <c r="QM86" s="603">
        <v>0</v>
      </c>
      <c r="QN86" s="603">
        <v>0</v>
      </c>
      <c r="QO86" s="603">
        <v>0</v>
      </c>
      <c r="QP86" s="603">
        <v>0</v>
      </c>
      <c r="QQ86" s="603">
        <v>0</v>
      </c>
      <c r="QR86" s="603">
        <v>0</v>
      </c>
      <c r="QS86" s="603">
        <v>0</v>
      </c>
      <c r="QT86" s="603">
        <v>0</v>
      </c>
      <c r="QU86" s="603">
        <v>0</v>
      </c>
      <c r="QV86" s="603">
        <v>0</v>
      </c>
      <c r="QW86" s="603">
        <v>0</v>
      </c>
      <c r="QX86" s="603">
        <v>0</v>
      </c>
      <c r="QY86" s="603">
        <v>0</v>
      </c>
      <c r="QZ86" s="603">
        <v>0</v>
      </c>
      <c r="RA86" s="603">
        <v>0</v>
      </c>
      <c r="RB86" s="603">
        <v>0</v>
      </c>
      <c r="RC86" s="603">
        <v>0</v>
      </c>
      <c r="RD86" s="603">
        <v>300</v>
      </c>
      <c r="RE86" s="603">
        <v>0</v>
      </c>
      <c r="RF86" s="603">
        <v>0</v>
      </c>
      <c r="RG86" s="603">
        <v>0</v>
      </c>
      <c r="RH86" s="603">
        <v>0</v>
      </c>
      <c r="RI86" s="603">
        <v>0</v>
      </c>
      <c r="RJ86" s="603">
        <v>0</v>
      </c>
      <c r="RK86" s="603">
        <v>0</v>
      </c>
      <c r="RL86" s="603">
        <v>0</v>
      </c>
      <c r="RM86" s="603">
        <v>0</v>
      </c>
      <c r="RN86" s="603">
        <v>0</v>
      </c>
      <c r="RO86" s="603">
        <v>0</v>
      </c>
      <c r="RP86" s="603">
        <v>0</v>
      </c>
      <c r="RQ86" s="603">
        <v>0</v>
      </c>
      <c r="RR86" s="603">
        <v>22600</v>
      </c>
      <c r="RS86" s="603">
        <v>1214866.55</v>
      </c>
      <c r="RT86" s="603">
        <v>0</v>
      </c>
      <c r="RU86" s="603">
        <v>0</v>
      </c>
      <c r="RV86" s="603">
        <v>0</v>
      </c>
      <c r="RW86" s="603">
        <v>0</v>
      </c>
      <c r="RX86" s="603">
        <v>0</v>
      </c>
      <c r="RY86" s="603">
        <v>0</v>
      </c>
      <c r="RZ86" s="603">
        <v>0</v>
      </c>
      <c r="SA86" s="603">
        <v>0</v>
      </c>
      <c r="SB86" s="603">
        <v>0</v>
      </c>
      <c r="SC86" s="603">
        <v>0</v>
      </c>
      <c r="SD86" s="603">
        <v>0</v>
      </c>
      <c r="SE86" s="603">
        <v>0</v>
      </c>
      <c r="SF86" s="603">
        <v>0</v>
      </c>
      <c r="SG86" s="603">
        <v>0</v>
      </c>
      <c r="SH86" s="603">
        <v>0</v>
      </c>
      <c r="SI86" s="603">
        <v>0</v>
      </c>
      <c r="SJ86" s="603">
        <v>0</v>
      </c>
      <c r="SK86" s="603">
        <v>0</v>
      </c>
      <c r="SL86" s="603">
        <v>0</v>
      </c>
      <c r="SM86" s="603">
        <v>0</v>
      </c>
      <c r="SN86" s="603">
        <v>0</v>
      </c>
      <c r="SO86" s="603">
        <v>0</v>
      </c>
      <c r="SP86" s="603">
        <v>0</v>
      </c>
      <c r="SQ86" s="603">
        <v>0</v>
      </c>
      <c r="SR86" s="603">
        <v>0</v>
      </c>
      <c r="SS86" s="603">
        <v>0</v>
      </c>
      <c r="ST86" s="603">
        <v>0</v>
      </c>
      <c r="SU86" s="603">
        <v>0</v>
      </c>
      <c r="SV86" s="603">
        <v>0</v>
      </c>
      <c r="SW86" s="603">
        <v>0</v>
      </c>
      <c r="SX86" s="603">
        <v>0</v>
      </c>
      <c r="SY86" s="603">
        <v>0</v>
      </c>
      <c r="SZ86" s="603">
        <v>0</v>
      </c>
      <c r="TA86" s="603">
        <v>0</v>
      </c>
      <c r="TB86" s="603">
        <v>0</v>
      </c>
      <c r="TC86" s="603">
        <v>0</v>
      </c>
      <c r="TD86" s="603">
        <v>0</v>
      </c>
      <c r="TE86" s="603">
        <v>0</v>
      </c>
      <c r="TF86" s="603">
        <v>0</v>
      </c>
      <c r="TG86" s="603">
        <v>0</v>
      </c>
      <c r="TH86" s="603">
        <v>0</v>
      </c>
      <c r="TI86" s="603">
        <v>0</v>
      </c>
      <c r="TJ86" s="603">
        <v>0</v>
      </c>
      <c r="TK86" s="603">
        <v>0</v>
      </c>
      <c r="TL86" s="603">
        <v>0</v>
      </c>
      <c r="TM86" s="603">
        <v>0</v>
      </c>
      <c r="TN86" s="603">
        <v>1361061.85</v>
      </c>
      <c r="TO86" s="603">
        <v>0</v>
      </c>
      <c r="TP86" s="603">
        <v>0</v>
      </c>
      <c r="TQ86" s="603">
        <v>0</v>
      </c>
      <c r="TR86" s="603">
        <v>0</v>
      </c>
      <c r="TS86" s="603">
        <v>0</v>
      </c>
      <c r="TT86" s="603">
        <v>0</v>
      </c>
      <c r="TU86" s="603">
        <v>0</v>
      </c>
      <c r="TV86" s="603">
        <v>0</v>
      </c>
      <c r="TW86" s="603">
        <v>0</v>
      </c>
      <c r="TX86" s="603">
        <v>0</v>
      </c>
      <c r="TY86" s="603">
        <v>0</v>
      </c>
      <c r="TZ86" s="603">
        <v>0</v>
      </c>
      <c r="UA86" s="603">
        <v>0</v>
      </c>
      <c r="UB86" s="603">
        <v>0</v>
      </c>
      <c r="UC86" s="603">
        <v>0</v>
      </c>
      <c r="UD86" s="603">
        <v>1072321.7</v>
      </c>
      <c r="UE86" s="603">
        <v>0</v>
      </c>
      <c r="UF86" s="603">
        <v>0</v>
      </c>
      <c r="UG86" s="603">
        <v>0</v>
      </c>
      <c r="UH86" s="603">
        <v>0</v>
      </c>
      <c r="UI86" s="603">
        <v>0</v>
      </c>
      <c r="UJ86" s="603">
        <v>0</v>
      </c>
      <c r="UK86" s="603">
        <v>0</v>
      </c>
      <c r="UL86" s="603">
        <v>0</v>
      </c>
      <c r="UM86" s="603">
        <v>0</v>
      </c>
      <c r="UN86" s="603">
        <v>0</v>
      </c>
      <c r="UO86" s="603">
        <v>0</v>
      </c>
      <c r="UP86" s="603">
        <v>0</v>
      </c>
      <c r="UQ86" s="603">
        <v>0</v>
      </c>
      <c r="UR86" s="603">
        <v>120100</v>
      </c>
      <c r="US86" s="603">
        <v>0</v>
      </c>
      <c r="UT86" s="603">
        <v>0</v>
      </c>
      <c r="UU86" s="603">
        <v>0</v>
      </c>
      <c r="UV86" s="603">
        <v>142405</v>
      </c>
      <c r="UW86" s="603">
        <v>0</v>
      </c>
      <c r="UX86" s="603">
        <v>0</v>
      </c>
      <c r="UY86" s="603">
        <v>0</v>
      </c>
      <c r="UZ86" s="603">
        <v>0</v>
      </c>
      <c r="VA86" s="603">
        <v>0</v>
      </c>
      <c r="VB86" s="603">
        <v>0</v>
      </c>
      <c r="VC86" s="603">
        <v>0</v>
      </c>
      <c r="VD86" s="603">
        <v>0</v>
      </c>
      <c r="VE86" s="603">
        <v>25197.7</v>
      </c>
      <c r="VF86" s="603">
        <v>0</v>
      </c>
      <c r="VG86" s="603">
        <v>0</v>
      </c>
      <c r="VH86" s="603">
        <v>0</v>
      </c>
      <c r="VI86" s="603">
        <v>20250</v>
      </c>
      <c r="VJ86" s="603">
        <v>0</v>
      </c>
      <c r="VK86" s="603">
        <v>0</v>
      </c>
      <c r="VL86" s="603">
        <v>0</v>
      </c>
      <c r="VM86" s="603">
        <v>0</v>
      </c>
      <c r="VN86" s="603">
        <v>0</v>
      </c>
      <c r="VO86" s="603">
        <v>0</v>
      </c>
      <c r="VP86" s="603">
        <v>0</v>
      </c>
      <c r="VQ86" s="603">
        <v>0</v>
      </c>
      <c r="VR86" s="603">
        <v>0</v>
      </c>
      <c r="VS86" s="603">
        <v>130792.5</v>
      </c>
      <c r="VT86" s="603">
        <v>0</v>
      </c>
      <c r="VU86" s="603">
        <v>0</v>
      </c>
      <c r="VV86" s="603">
        <v>0</v>
      </c>
      <c r="VW86" s="603">
        <v>0</v>
      </c>
      <c r="VX86" s="603">
        <v>0</v>
      </c>
      <c r="VY86" s="603">
        <v>0</v>
      </c>
      <c r="VZ86" s="603">
        <v>0</v>
      </c>
      <c r="WA86" s="603">
        <v>29318</v>
      </c>
      <c r="WB86" s="603">
        <v>0</v>
      </c>
      <c r="WC86" s="603">
        <v>0</v>
      </c>
      <c r="WD86" s="603">
        <v>0</v>
      </c>
      <c r="WE86" s="603">
        <v>0</v>
      </c>
      <c r="WF86" s="603">
        <v>0</v>
      </c>
      <c r="WG86" s="603">
        <v>0</v>
      </c>
      <c r="WH86" s="603">
        <v>0</v>
      </c>
      <c r="WI86" s="603">
        <v>0</v>
      </c>
      <c r="WJ86" s="603">
        <v>0</v>
      </c>
      <c r="WK86" s="603">
        <v>0</v>
      </c>
      <c r="WL86" s="603">
        <v>0</v>
      </c>
      <c r="WM86" s="603">
        <v>119952.2</v>
      </c>
      <c r="WN86" s="603">
        <v>0</v>
      </c>
      <c r="WO86" s="603">
        <v>0</v>
      </c>
      <c r="WP86" s="603">
        <v>0</v>
      </c>
      <c r="WQ86" s="603">
        <v>0</v>
      </c>
      <c r="WR86" s="603">
        <v>0</v>
      </c>
      <c r="WS86" s="603">
        <v>0</v>
      </c>
      <c r="WT86" s="603">
        <v>200931.9</v>
      </c>
      <c r="WU86" s="603">
        <v>0</v>
      </c>
      <c r="WV86" s="603">
        <v>0</v>
      </c>
      <c r="WW86" s="603">
        <v>0</v>
      </c>
      <c r="WX86" s="603">
        <v>21993</v>
      </c>
      <c r="WY86" s="603">
        <v>0</v>
      </c>
      <c r="WZ86" s="603">
        <v>0</v>
      </c>
      <c r="XA86" s="603">
        <v>0</v>
      </c>
      <c r="XB86" s="603">
        <v>0</v>
      </c>
      <c r="XC86" s="603">
        <v>0</v>
      </c>
      <c r="XD86" s="603">
        <v>0</v>
      </c>
      <c r="XE86" s="603">
        <v>0</v>
      </c>
      <c r="XF86" s="603">
        <v>0</v>
      </c>
      <c r="XG86" s="603">
        <v>0</v>
      </c>
      <c r="XH86" s="603">
        <v>0</v>
      </c>
      <c r="XI86" s="603">
        <v>0</v>
      </c>
      <c r="XJ86" s="603">
        <v>0</v>
      </c>
      <c r="XK86" s="603">
        <v>763608.05</v>
      </c>
      <c r="XL86" s="603">
        <v>0</v>
      </c>
      <c r="XM86" s="603">
        <v>0</v>
      </c>
      <c r="XN86" s="603">
        <v>0</v>
      </c>
      <c r="XO86" s="603">
        <v>0</v>
      </c>
      <c r="XP86" s="603">
        <v>75908.5</v>
      </c>
      <c r="XQ86" s="603">
        <v>0</v>
      </c>
      <c r="XR86" s="603">
        <v>0</v>
      </c>
      <c r="XS86" s="603">
        <v>0</v>
      </c>
      <c r="XT86" s="603">
        <v>0</v>
      </c>
      <c r="XU86" s="603">
        <v>0</v>
      </c>
      <c r="XV86" s="603">
        <v>0</v>
      </c>
      <c r="XW86" s="603">
        <v>0</v>
      </c>
      <c r="XX86" s="603">
        <v>0</v>
      </c>
      <c r="XY86" s="603">
        <v>0</v>
      </c>
      <c r="XZ86" s="603">
        <v>0</v>
      </c>
      <c r="YA86" s="603">
        <v>0</v>
      </c>
      <c r="YB86" s="603">
        <v>0</v>
      </c>
      <c r="YC86" s="603">
        <v>0</v>
      </c>
      <c r="YD86" s="603">
        <v>0</v>
      </c>
      <c r="YE86" s="603">
        <v>0</v>
      </c>
      <c r="YF86" s="603">
        <v>0</v>
      </c>
      <c r="YG86" s="603">
        <v>0</v>
      </c>
      <c r="YH86" s="603">
        <v>0</v>
      </c>
      <c r="YI86" s="603">
        <v>0</v>
      </c>
      <c r="YJ86" s="603">
        <v>0</v>
      </c>
      <c r="YK86" s="603">
        <v>0</v>
      </c>
      <c r="YL86" s="603">
        <v>222329</v>
      </c>
      <c r="YM86" s="603">
        <v>0</v>
      </c>
      <c r="YN86" s="603">
        <v>0</v>
      </c>
      <c r="YO86" s="603">
        <v>0</v>
      </c>
      <c r="YP86" s="603">
        <v>210027.2</v>
      </c>
      <c r="YQ86" s="603">
        <v>0</v>
      </c>
      <c r="YR86" s="603">
        <v>0</v>
      </c>
      <c r="YS86" s="603">
        <v>0</v>
      </c>
      <c r="YT86" s="603">
        <v>0</v>
      </c>
      <c r="YU86" s="603">
        <v>0</v>
      </c>
      <c r="YV86" s="603">
        <v>0</v>
      </c>
      <c r="YW86" s="603">
        <v>0</v>
      </c>
      <c r="YX86" s="603">
        <v>0</v>
      </c>
      <c r="YY86" s="603">
        <v>276301</v>
      </c>
      <c r="YZ86" s="603">
        <v>0</v>
      </c>
      <c r="ZA86" s="603">
        <v>0</v>
      </c>
      <c r="ZB86" s="603">
        <v>0</v>
      </c>
      <c r="ZC86" s="603">
        <v>0</v>
      </c>
      <c r="ZD86" s="603">
        <v>0</v>
      </c>
      <c r="ZE86" s="603">
        <v>0</v>
      </c>
      <c r="ZF86" s="603">
        <v>0</v>
      </c>
      <c r="ZG86" s="603">
        <v>339128.6</v>
      </c>
      <c r="ZH86" s="603">
        <v>0</v>
      </c>
      <c r="ZI86" s="603">
        <v>0</v>
      </c>
      <c r="ZJ86" s="603">
        <v>0</v>
      </c>
      <c r="ZK86" s="603">
        <v>0</v>
      </c>
      <c r="ZL86" s="603">
        <v>0</v>
      </c>
      <c r="ZM86" s="603">
        <v>0</v>
      </c>
      <c r="ZN86" s="603">
        <v>0</v>
      </c>
      <c r="ZO86" s="603">
        <v>0</v>
      </c>
      <c r="ZP86" s="603">
        <v>0</v>
      </c>
      <c r="ZQ86" s="603">
        <v>0</v>
      </c>
      <c r="ZR86" s="603">
        <v>0</v>
      </c>
      <c r="ZS86" s="603">
        <v>0</v>
      </c>
      <c r="ZT86" s="603">
        <v>0</v>
      </c>
      <c r="ZU86" s="603">
        <v>319281.7</v>
      </c>
      <c r="ZV86" s="603">
        <v>0</v>
      </c>
      <c r="ZW86" s="603">
        <v>0</v>
      </c>
      <c r="ZX86" s="603">
        <v>0</v>
      </c>
      <c r="ZY86" s="603">
        <v>1160830.3</v>
      </c>
      <c r="ZZ86" s="603">
        <v>0</v>
      </c>
      <c r="AAA86" s="603">
        <v>0</v>
      </c>
      <c r="AAB86" s="603">
        <v>0</v>
      </c>
      <c r="AAC86" s="603">
        <v>0</v>
      </c>
      <c r="AAD86" s="603">
        <v>0</v>
      </c>
      <c r="AAE86" s="603">
        <v>0</v>
      </c>
      <c r="AAF86" s="603">
        <v>569268</v>
      </c>
      <c r="AAG86" s="603">
        <v>0</v>
      </c>
      <c r="AAH86" s="603">
        <v>0</v>
      </c>
      <c r="AAI86" s="603">
        <v>0</v>
      </c>
      <c r="AAJ86" s="603">
        <v>0</v>
      </c>
      <c r="AAK86" s="603">
        <v>0</v>
      </c>
      <c r="AAL86" s="603">
        <v>0</v>
      </c>
      <c r="AAM86" s="603">
        <v>365686.15</v>
      </c>
      <c r="AAN86" s="603">
        <v>0</v>
      </c>
      <c r="AAO86" s="603">
        <v>0</v>
      </c>
      <c r="AAP86" s="603">
        <v>0</v>
      </c>
      <c r="AAQ86" s="603">
        <v>27484</v>
      </c>
      <c r="AAR86" s="603">
        <v>0</v>
      </c>
      <c r="AAS86" s="603">
        <v>0</v>
      </c>
      <c r="AAT86" s="603">
        <v>0</v>
      </c>
      <c r="AAU86" s="603">
        <v>0</v>
      </c>
      <c r="AAV86" s="603">
        <v>0</v>
      </c>
      <c r="AAW86" s="603">
        <v>0</v>
      </c>
      <c r="AAX86" s="603">
        <v>0</v>
      </c>
      <c r="AAY86" s="603">
        <v>373462.6</v>
      </c>
      <c r="AAZ86" s="603">
        <v>0</v>
      </c>
      <c r="ABA86" s="603">
        <v>0</v>
      </c>
      <c r="ABB86" s="603">
        <v>0</v>
      </c>
      <c r="ABC86" s="603">
        <v>0</v>
      </c>
      <c r="ABD86" s="603">
        <v>0</v>
      </c>
      <c r="ABE86" s="603">
        <v>0</v>
      </c>
      <c r="ABF86" s="603">
        <v>0</v>
      </c>
      <c r="ABG86" s="603">
        <v>0</v>
      </c>
      <c r="ABH86" s="603">
        <v>0</v>
      </c>
      <c r="ABI86" s="603">
        <v>0</v>
      </c>
      <c r="ABJ86" s="603">
        <v>166279.20000000001</v>
      </c>
      <c r="ABK86" s="603">
        <v>0</v>
      </c>
      <c r="ABL86" s="603">
        <v>0</v>
      </c>
      <c r="ABM86" s="603">
        <v>0</v>
      </c>
      <c r="ABN86" s="603">
        <v>0</v>
      </c>
      <c r="ABO86" s="603">
        <v>0</v>
      </c>
      <c r="ABP86" s="603">
        <v>0</v>
      </c>
      <c r="ABQ86" s="603">
        <v>0</v>
      </c>
      <c r="ABR86" s="603">
        <v>0</v>
      </c>
      <c r="ABS86" s="603">
        <v>0</v>
      </c>
      <c r="ABT86" s="603">
        <v>0</v>
      </c>
      <c r="ABU86" s="603">
        <v>0</v>
      </c>
      <c r="ABV86" s="603">
        <v>0</v>
      </c>
      <c r="ABW86" s="603">
        <v>0</v>
      </c>
      <c r="ABX86" s="603">
        <v>0</v>
      </c>
      <c r="ABY86" s="603">
        <v>0</v>
      </c>
      <c r="ABZ86" s="603">
        <v>0</v>
      </c>
      <c r="ACA86" s="603">
        <v>0</v>
      </c>
      <c r="ACB86" s="603">
        <v>0</v>
      </c>
      <c r="ACC86" s="603">
        <v>0</v>
      </c>
      <c r="ACD86" s="603">
        <v>0</v>
      </c>
      <c r="ACE86" s="603">
        <v>0</v>
      </c>
      <c r="ACF86" s="603">
        <v>0</v>
      </c>
      <c r="ACG86" s="603">
        <v>0</v>
      </c>
      <c r="ACH86" s="603">
        <v>0</v>
      </c>
      <c r="ACI86" s="603">
        <v>0</v>
      </c>
      <c r="ACJ86" s="603">
        <v>0</v>
      </c>
      <c r="ACK86" s="603">
        <v>0</v>
      </c>
      <c r="ACL86" s="603">
        <v>0</v>
      </c>
      <c r="ACM86" s="603">
        <v>0</v>
      </c>
      <c r="ACN86" s="603">
        <v>0</v>
      </c>
      <c r="ACO86" s="603">
        <v>0</v>
      </c>
      <c r="ACP86" s="603">
        <v>0</v>
      </c>
      <c r="ACQ86" s="603">
        <v>0</v>
      </c>
      <c r="ACR86" s="603">
        <v>0</v>
      </c>
      <c r="ACS86" s="603">
        <v>0</v>
      </c>
      <c r="ACT86" s="603">
        <v>0</v>
      </c>
      <c r="ACU86" s="603">
        <v>0</v>
      </c>
      <c r="ACV86" s="603">
        <v>0</v>
      </c>
      <c r="ACW86" s="603">
        <v>0</v>
      </c>
      <c r="ACX86" s="603">
        <v>0</v>
      </c>
      <c r="ACY86" s="603">
        <v>0</v>
      </c>
      <c r="ACZ86" s="603">
        <v>0</v>
      </c>
      <c r="ADA86" s="603">
        <v>0</v>
      </c>
      <c r="ADB86" s="603">
        <v>0</v>
      </c>
      <c r="ADC86" s="603">
        <v>0</v>
      </c>
      <c r="ADD86" s="603">
        <v>0</v>
      </c>
      <c r="ADE86" s="603">
        <v>0</v>
      </c>
      <c r="ADF86" s="603">
        <v>0</v>
      </c>
      <c r="ADG86" s="603">
        <v>0</v>
      </c>
      <c r="ADH86" s="603">
        <v>0</v>
      </c>
      <c r="ADI86" s="603">
        <v>0</v>
      </c>
      <c r="ADJ86" s="603">
        <v>0</v>
      </c>
      <c r="ADK86" s="603">
        <v>0</v>
      </c>
      <c r="ADL86" s="603">
        <v>0</v>
      </c>
      <c r="ADM86" s="603">
        <v>0</v>
      </c>
      <c r="ADN86" s="603">
        <v>0</v>
      </c>
      <c r="ADO86" s="603">
        <v>0</v>
      </c>
      <c r="ADP86" s="603">
        <v>0</v>
      </c>
      <c r="ADQ86" s="603">
        <v>0</v>
      </c>
      <c r="ADR86" s="603">
        <v>0</v>
      </c>
      <c r="ADS86" s="603">
        <v>0</v>
      </c>
      <c r="ADT86" s="603">
        <v>0</v>
      </c>
      <c r="ADU86" s="603">
        <v>0</v>
      </c>
      <c r="ADV86" s="603">
        <v>0</v>
      </c>
      <c r="ADW86" s="603">
        <v>0</v>
      </c>
      <c r="ADX86" s="603">
        <v>0</v>
      </c>
      <c r="ADY86" s="603">
        <v>0</v>
      </c>
      <c r="ADZ86" s="603">
        <v>0</v>
      </c>
      <c r="AEA86" s="603">
        <v>0</v>
      </c>
      <c r="AEB86" s="603">
        <v>0</v>
      </c>
      <c r="AEC86" s="603">
        <v>0</v>
      </c>
      <c r="AED86" s="603">
        <v>0</v>
      </c>
      <c r="AEE86" s="603">
        <v>0</v>
      </c>
      <c r="AEF86" s="603">
        <v>0</v>
      </c>
      <c r="AEG86" s="603">
        <v>0</v>
      </c>
      <c r="AEH86" s="603">
        <v>0</v>
      </c>
      <c r="AEI86" s="603">
        <v>0</v>
      </c>
      <c r="AEJ86" s="603">
        <v>0</v>
      </c>
      <c r="AEK86" s="603">
        <v>0</v>
      </c>
      <c r="AEL86" s="603">
        <v>0</v>
      </c>
      <c r="AEM86" s="603">
        <v>0</v>
      </c>
      <c r="AEN86" s="603">
        <v>0</v>
      </c>
      <c r="AEO86" s="603">
        <v>0</v>
      </c>
      <c r="AEP86" s="603">
        <v>0</v>
      </c>
      <c r="AEQ86" s="603">
        <v>0</v>
      </c>
      <c r="AER86" s="603">
        <v>0</v>
      </c>
      <c r="AES86" s="603">
        <v>0</v>
      </c>
      <c r="AET86" s="603">
        <v>0</v>
      </c>
      <c r="AEU86" s="603">
        <v>0</v>
      </c>
      <c r="AEV86" s="603">
        <v>0</v>
      </c>
      <c r="AEW86" s="603">
        <v>0</v>
      </c>
      <c r="AEX86" s="603">
        <v>0</v>
      </c>
      <c r="AEY86" s="603">
        <v>0</v>
      </c>
      <c r="AEZ86" s="603">
        <v>1596875.23</v>
      </c>
      <c r="AFA86" s="603">
        <v>0</v>
      </c>
      <c r="AFB86" s="603">
        <v>0</v>
      </c>
      <c r="AFC86" s="603">
        <v>0</v>
      </c>
      <c r="AFD86" s="603">
        <v>0</v>
      </c>
      <c r="AFE86" s="603">
        <v>0</v>
      </c>
      <c r="AFF86" s="603">
        <v>0</v>
      </c>
      <c r="AFG86" s="603">
        <v>98764</v>
      </c>
      <c r="AFH86" s="603">
        <v>0</v>
      </c>
      <c r="AFI86" s="603">
        <v>0</v>
      </c>
      <c r="AFJ86" s="603">
        <v>0</v>
      </c>
      <c r="AFK86" s="603">
        <v>0</v>
      </c>
      <c r="AFL86" s="603">
        <v>0</v>
      </c>
      <c r="AFM86" s="603">
        <v>0</v>
      </c>
      <c r="AFN86" s="603">
        <v>0</v>
      </c>
      <c r="AFO86" s="603">
        <v>314312.03999999998</v>
      </c>
      <c r="AFP86" s="603">
        <v>0</v>
      </c>
      <c r="AFQ86" s="603">
        <v>0</v>
      </c>
      <c r="AFR86" s="603">
        <v>0</v>
      </c>
      <c r="AFS86" s="603">
        <v>0</v>
      </c>
      <c r="AFT86" s="603">
        <v>0</v>
      </c>
      <c r="AFU86" s="603">
        <v>0</v>
      </c>
      <c r="AFV86" s="603">
        <v>0</v>
      </c>
      <c r="AFW86" s="603">
        <v>0</v>
      </c>
      <c r="AFX86" s="603">
        <v>0</v>
      </c>
      <c r="AFY86" s="603">
        <v>0</v>
      </c>
      <c r="AFZ86" s="603">
        <v>0</v>
      </c>
      <c r="AGA86" s="603">
        <v>0</v>
      </c>
      <c r="AGB86" s="603">
        <v>0</v>
      </c>
      <c r="AGC86" s="603">
        <v>0</v>
      </c>
      <c r="AGD86" s="603">
        <v>0</v>
      </c>
      <c r="AGE86" s="603">
        <v>0</v>
      </c>
      <c r="AGF86" s="603">
        <v>0</v>
      </c>
      <c r="AGG86" s="603">
        <v>0</v>
      </c>
      <c r="AGH86" s="603">
        <v>0</v>
      </c>
      <c r="AGI86" s="603">
        <v>0</v>
      </c>
      <c r="AGJ86" s="603">
        <v>0</v>
      </c>
      <c r="AGK86" s="603">
        <v>0</v>
      </c>
      <c r="AGL86" s="603">
        <v>0</v>
      </c>
      <c r="AGM86" s="603">
        <v>0</v>
      </c>
      <c r="AGN86" s="603">
        <v>0</v>
      </c>
      <c r="AGO86" s="603">
        <v>0</v>
      </c>
      <c r="AGP86" s="603">
        <v>0</v>
      </c>
      <c r="AGQ86" s="603">
        <v>0</v>
      </c>
      <c r="AGR86" s="603">
        <v>0</v>
      </c>
      <c r="AGS86" s="603">
        <v>0</v>
      </c>
      <c r="AGT86" s="603">
        <v>0</v>
      </c>
      <c r="AGU86" s="603">
        <v>0</v>
      </c>
      <c r="AGV86" s="603">
        <v>0</v>
      </c>
      <c r="AGW86" s="603">
        <v>0</v>
      </c>
      <c r="AGX86" s="603">
        <v>0</v>
      </c>
      <c r="AGY86" s="603">
        <v>0</v>
      </c>
      <c r="AGZ86" s="603">
        <v>6379.8</v>
      </c>
      <c r="AHA86" s="603">
        <v>0</v>
      </c>
      <c r="AHB86" s="603">
        <v>0</v>
      </c>
      <c r="AHC86" s="603">
        <v>0</v>
      </c>
      <c r="AHD86" s="603">
        <v>0</v>
      </c>
      <c r="AHE86" s="603">
        <v>0</v>
      </c>
      <c r="AHF86" s="603">
        <v>0</v>
      </c>
      <c r="AHG86" s="603">
        <v>0</v>
      </c>
      <c r="AHH86" s="603">
        <v>0</v>
      </c>
      <c r="AHI86" s="603">
        <v>0</v>
      </c>
      <c r="AHJ86" s="603">
        <v>0</v>
      </c>
      <c r="AHK86" s="603">
        <v>0</v>
      </c>
      <c r="AHL86" s="603">
        <v>0</v>
      </c>
      <c r="AHM86" s="603">
        <v>0</v>
      </c>
      <c r="AHN86" s="603">
        <v>0</v>
      </c>
      <c r="AHO86" s="603">
        <v>0</v>
      </c>
      <c r="AHP86" s="603">
        <v>0</v>
      </c>
      <c r="AHQ86" s="603">
        <v>0</v>
      </c>
      <c r="AHR86" s="603">
        <v>0</v>
      </c>
      <c r="AHS86" s="603">
        <v>0</v>
      </c>
      <c r="AHT86" s="603">
        <v>0</v>
      </c>
      <c r="AHU86" s="603">
        <v>0</v>
      </c>
      <c r="AHV86" s="603">
        <v>0</v>
      </c>
      <c r="AHW86" s="603">
        <f t="shared" si="97"/>
        <v>21709529.140000001</v>
      </c>
      <c r="AHY86" s="648" t="s">
        <v>6248</v>
      </c>
      <c r="AHZ86" s="648" t="s">
        <v>6075</v>
      </c>
      <c r="AIA86" s="648" t="s">
        <v>6076</v>
      </c>
    </row>
    <row r="87" spans="1:911" ht="24.6" x14ac:dyDescent="0.7">
      <c r="A87" s="260" t="str">
        <f t="shared" si="96"/>
        <v>ภาระ</v>
      </c>
      <c r="B87" s="260" t="s">
        <v>6081</v>
      </c>
      <c r="C87" s="260" t="s">
        <v>6082</v>
      </c>
      <c r="D87" s="603">
        <v>0</v>
      </c>
      <c r="E87" s="603">
        <v>0</v>
      </c>
      <c r="F87" s="603">
        <v>0</v>
      </c>
      <c r="G87" s="603">
        <v>0</v>
      </c>
      <c r="H87" s="603">
        <v>0</v>
      </c>
      <c r="I87" s="603">
        <v>0</v>
      </c>
      <c r="J87" s="603">
        <v>0</v>
      </c>
      <c r="K87" s="603">
        <v>0</v>
      </c>
      <c r="L87" s="603">
        <v>0</v>
      </c>
      <c r="M87" s="603">
        <v>0</v>
      </c>
      <c r="N87" s="603">
        <v>0</v>
      </c>
      <c r="O87" s="603">
        <v>0</v>
      </c>
      <c r="P87" s="603">
        <v>0</v>
      </c>
      <c r="Q87" s="603">
        <v>0</v>
      </c>
      <c r="R87" s="603">
        <v>0</v>
      </c>
      <c r="S87" s="603">
        <v>0</v>
      </c>
      <c r="T87" s="603">
        <v>0</v>
      </c>
      <c r="U87" s="603">
        <v>0</v>
      </c>
      <c r="V87" s="603">
        <v>0</v>
      </c>
      <c r="W87" s="603">
        <v>0</v>
      </c>
      <c r="X87" s="603">
        <v>0</v>
      </c>
      <c r="Y87" s="603">
        <v>0</v>
      </c>
      <c r="Z87" s="603">
        <v>0</v>
      </c>
      <c r="AA87" s="603">
        <v>0</v>
      </c>
      <c r="AB87" s="603">
        <v>0</v>
      </c>
      <c r="AC87" s="603">
        <v>0</v>
      </c>
      <c r="AD87" s="603">
        <v>0</v>
      </c>
      <c r="AE87" s="603">
        <v>0</v>
      </c>
      <c r="AF87" s="603">
        <v>0</v>
      </c>
      <c r="AG87" s="603">
        <v>0</v>
      </c>
      <c r="AH87" s="603">
        <v>0</v>
      </c>
      <c r="AI87" s="603">
        <v>0</v>
      </c>
      <c r="AJ87" s="603">
        <v>0</v>
      </c>
      <c r="AK87" s="603">
        <v>0</v>
      </c>
      <c r="AL87" s="603">
        <v>0</v>
      </c>
      <c r="AM87" s="603">
        <v>0</v>
      </c>
      <c r="AN87" s="603">
        <v>0</v>
      </c>
      <c r="AO87" s="603">
        <v>0</v>
      </c>
      <c r="AP87" s="603">
        <v>0</v>
      </c>
      <c r="AQ87" s="603">
        <v>0</v>
      </c>
      <c r="AR87" s="603">
        <v>0</v>
      </c>
      <c r="AS87" s="603">
        <v>0</v>
      </c>
      <c r="AT87" s="603">
        <v>0</v>
      </c>
      <c r="AU87" s="603">
        <v>0</v>
      </c>
      <c r="AV87" s="603">
        <v>0</v>
      </c>
      <c r="AW87" s="603">
        <v>0</v>
      </c>
      <c r="AX87" s="603">
        <v>0</v>
      </c>
      <c r="AY87" s="603">
        <v>0</v>
      </c>
      <c r="AZ87" s="603">
        <v>0</v>
      </c>
      <c r="BA87" s="603">
        <v>0</v>
      </c>
      <c r="BB87" s="603">
        <v>0</v>
      </c>
      <c r="BC87" s="603">
        <v>0</v>
      </c>
      <c r="BD87" s="603">
        <v>0</v>
      </c>
      <c r="BE87" s="603">
        <v>0</v>
      </c>
      <c r="BF87" s="603">
        <v>0</v>
      </c>
      <c r="BG87" s="603">
        <v>0</v>
      </c>
      <c r="BH87" s="603">
        <v>0</v>
      </c>
      <c r="BI87" s="603">
        <v>0</v>
      </c>
      <c r="BJ87" s="603">
        <v>0</v>
      </c>
      <c r="BK87" s="603">
        <v>0</v>
      </c>
      <c r="BL87" s="603">
        <v>0</v>
      </c>
      <c r="BM87" s="603">
        <v>0</v>
      </c>
      <c r="BN87" s="603">
        <v>0</v>
      </c>
      <c r="BO87" s="603">
        <v>0</v>
      </c>
      <c r="BP87" s="603">
        <v>0</v>
      </c>
      <c r="BQ87" s="603">
        <v>0</v>
      </c>
      <c r="BR87" s="603">
        <v>0</v>
      </c>
      <c r="BS87" s="603">
        <v>0</v>
      </c>
      <c r="BT87" s="603">
        <v>0</v>
      </c>
      <c r="BU87" s="603">
        <v>0</v>
      </c>
      <c r="BV87" s="603">
        <v>0</v>
      </c>
      <c r="BW87" s="603">
        <v>0</v>
      </c>
      <c r="BX87" s="603">
        <v>0</v>
      </c>
      <c r="BY87" s="603">
        <v>0</v>
      </c>
      <c r="BZ87" s="603">
        <v>0</v>
      </c>
      <c r="CA87" s="603">
        <v>0</v>
      </c>
      <c r="CB87" s="603">
        <v>0</v>
      </c>
      <c r="CC87" s="603">
        <v>0</v>
      </c>
      <c r="CD87" s="603">
        <v>0</v>
      </c>
      <c r="CE87" s="603">
        <v>0</v>
      </c>
      <c r="CF87" s="603">
        <v>0</v>
      </c>
      <c r="CG87" s="603">
        <v>0</v>
      </c>
      <c r="CH87" s="603">
        <v>0</v>
      </c>
      <c r="CI87" s="603">
        <v>0</v>
      </c>
      <c r="CJ87" s="603">
        <v>0</v>
      </c>
      <c r="CK87" s="603">
        <v>0</v>
      </c>
      <c r="CL87" s="603">
        <v>0</v>
      </c>
      <c r="CM87" s="603">
        <v>0</v>
      </c>
      <c r="CN87" s="603">
        <v>0</v>
      </c>
      <c r="CO87" s="603">
        <v>0</v>
      </c>
      <c r="CP87" s="603">
        <v>0</v>
      </c>
      <c r="CQ87" s="603">
        <v>0</v>
      </c>
      <c r="CR87" s="603">
        <v>0</v>
      </c>
      <c r="CS87" s="603">
        <v>0</v>
      </c>
      <c r="CT87" s="603">
        <v>0</v>
      </c>
      <c r="CU87" s="603">
        <v>0</v>
      </c>
      <c r="CV87" s="603">
        <v>0</v>
      </c>
      <c r="CW87" s="603">
        <v>0</v>
      </c>
      <c r="CX87" s="603">
        <v>0</v>
      </c>
      <c r="CY87" s="603">
        <v>0</v>
      </c>
      <c r="CZ87" s="603">
        <v>0</v>
      </c>
      <c r="DA87" s="603">
        <v>0</v>
      </c>
      <c r="DB87" s="603">
        <v>0</v>
      </c>
      <c r="DC87" s="603">
        <v>0</v>
      </c>
      <c r="DD87" s="603">
        <v>0</v>
      </c>
      <c r="DE87" s="603">
        <v>0</v>
      </c>
      <c r="DF87" s="603">
        <v>0</v>
      </c>
      <c r="DG87" s="603">
        <v>0</v>
      </c>
      <c r="DH87" s="603">
        <v>0</v>
      </c>
      <c r="DI87" s="603">
        <v>0</v>
      </c>
      <c r="DJ87" s="603">
        <v>0</v>
      </c>
      <c r="DK87" s="603">
        <v>0</v>
      </c>
      <c r="DL87" s="603">
        <v>0</v>
      </c>
      <c r="DM87" s="603">
        <v>0</v>
      </c>
      <c r="DN87" s="603">
        <v>0</v>
      </c>
      <c r="DO87" s="603">
        <v>0</v>
      </c>
      <c r="DP87" s="603">
        <v>0</v>
      </c>
      <c r="DQ87" s="603">
        <v>0</v>
      </c>
      <c r="DR87" s="603">
        <v>0</v>
      </c>
      <c r="DS87" s="603">
        <v>0</v>
      </c>
      <c r="DT87" s="603">
        <v>0</v>
      </c>
      <c r="DU87" s="603">
        <v>0</v>
      </c>
      <c r="DV87" s="603">
        <v>0</v>
      </c>
      <c r="DW87" s="603">
        <v>0</v>
      </c>
      <c r="DX87" s="603">
        <v>0</v>
      </c>
      <c r="DY87" s="603">
        <v>0</v>
      </c>
      <c r="DZ87" s="603">
        <v>0</v>
      </c>
      <c r="EA87" s="603">
        <v>0</v>
      </c>
      <c r="EB87" s="603">
        <v>0</v>
      </c>
      <c r="EC87" s="603">
        <v>0</v>
      </c>
      <c r="ED87" s="603">
        <v>0</v>
      </c>
      <c r="EE87" s="603">
        <v>0</v>
      </c>
      <c r="EF87" s="603">
        <v>0</v>
      </c>
      <c r="EG87" s="603">
        <v>0</v>
      </c>
      <c r="EH87" s="603">
        <v>0</v>
      </c>
      <c r="EI87" s="603">
        <v>0</v>
      </c>
      <c r="EJ87" s="603">
        <v>0</v>
      </c>
      <c r="EK87" s="603">
        <v>0</v>
      </c>
      <c r="EL87" s="603">
        <v>0</v>
      </c>
      <c r="EM87" s="603">
        <v>0</v>
      </c>
      <c r="EN87" s="603">
        <v>0</v>
      </c>
      <c r="EO87" s="603">
        <v>0</v>
      </c>
      <c r="EP87" s="603">
        <v>0</v>
      </c>
      <c r="EQ87" s="603">
        <v>0</v>
      </c>
      <c r="ER87" s="603">
        <v>0</v>
      </c>
      <c r="ES87" s="603">
        <v>0</v>
      </c>
      <c r="ET87" s="603">
        <v>0</v>
      </c>
      <c r="EU87" s="603">
        <v>0</v>
      </c>
      <c r="EV87" s="603">
        <v>0</v>
      </c>
      <c r="EW87" s="603">
        <v>0</v>
      </c>
      <c r="EX87" s="603">
        <v>0</v>
      </c>
      <c r="EY87" s="603">
        <v>0</v>
      </c>
      <c r="EZ87" s="603">
        <v>0</v>
      </c>
      <c r="FA87" s="603">
        <v>0</v>
      </c>
      <c r="FB87" s="603">
        <v>0</v>
      </c>
      <c r="FC87" s="603">
        <v>0</v>
      </c>
      <c r="FD87" s="603">
        <v>0</v>
      </c>
      <c r="FE87" s="603">
        <v>0</v>
      </c>
      <c r="FF87" s="603">
        <v>0</v>
      </c>
      <c r="FG87" s="603">
        <v>0</v>
      </c>
      <c r="FH87" s="603">
        <v>0</v>
      </c>
      <c r="FI87" s="603">
        <v>0</v>
      </c>
      <c r="FJ87" s="603">
        <v>0</v>
      </c>
      <c r="FK87" s="603">
        <v>0</v>
      </c>
      <c r="FL87" s="603">
        <v>0</v>
      </c>
      <c r="FM87" s="603">
        <v>0</v>
      </c>
      <c r="FN87" s="603">
        <v>0</v>
      </c>
      <c r="FO87" s="603">
        <v>0</v>
      </c>
      <c r="FP87" s="603">
        <v>0</v>
      </c>
      <c r="FQ87" s="603">
        <v>0</v>
      </c>
      <c r="FR87" s="603">
        <v>0</v>
      </c>
      <c r="FS87" s="603">
        <v>0</v>
      </c>
      <c r="FT87" s="603">
        <v>0</v>
      </c>
      <c r="FU87" s="603">
        <v>0</v>
      </c>
      <c r="FV87" s="603">
        <v>0</v>
      </c>
      <c r="FW87" s="603">
        <v>0</v>
      </c>
      <c r="FX87" s="603">
        <v>0</v>
      </c>
      <c r="FY87" s="603">
        <v>0</v>
      </c>
      <c r="FZ87" s="603">
        <v>0</v>
      </c>
      <c r="GA87" s="603">
        <v>0</v>
      </c>
      <c r="GB87" s="603">
        <v>0</v>
      </c>
      <c r="GC87" s="603">
        <v>0</v>
      </c>
      <c r="GD87" s="603">
        <v>0</v>
      </c>
      <c r="GE87" s="603">
        <v>0</v>
      </c>
      <c r="GF87" s="603">
        <v>0</v>
      </c>
      <c r="GG87" s="603">
        <v>0</v>
      </c>
      <c r="GH87" s="603">
        <v>0</v>
      </c>
      <c r="GI87" s="603">
        <v>0</v>
      </c>
      <c r="GJ87" s="603">
        <v>0</v>
      </c>
      <c r="GK87" s="603">
        <v>0</v>
      </c>
      <c r="GL87" s="603">
        <v>0</v>
      </c>
      <c r="GM87" s="603">
        <v>0</v>
      </c>
      <c r="GN87" s="603">
        <v>0</v>
      </c>
      <c r="GO87" s="603">
        <v>0</v>
      </c>
      <c r="GP87" s="603">
        <v>0</v>
      </c>
      <c r="GQ87" s="603">
        <v>0</v>
      </c>
      <c r="GR87" s="603">
        <v>0</v>
      </c>
      <c r="GS87" s="603">
        <v>0</v>
      </c>
      <c r="GT87" s="603">
        <v>0</v>
      </c>
      <c r="GU87" s="603">
        <v>0</v>
      </c>
      <c r="GV87" s="603">
        <v>0</v>
      </c>
      <c r="GW87" s="603">
        <v>0</v>
      </c>
      <c r="GX87" s="603">
        <v>0</v>
      </c>
      <c r="GY87" s="603">
        <v>0</v>
      </c>
      <c r="GZ87" s="603">
        <v>0</v>
      </c>
      <c r="HA87" s="603">
        <v>0</v>
      </c>
      <c r="HB87" s="603">
        <v>0</v>
      </c>
      <c r="HC87" s="603">
        <v>0</v>
      </c>
      <c r="HD87" s="603">
        <v>0</v>
      </c>
      <c r="HE87" s="603">
        <v>0</v>
      </c>
      <c r="HF87" s="603">
        <v>0</v>
      </c>
      <c r="HG87" s="603">
        <v>0</v>
      </c>
      <c r="HH87" s="603">
        <v>0</v>
      </c>
      <c r="HI87" s="603">
        <v>0</v>
      </c>
      <c r="HJ87" s="603">
        <v>0</v>
      </c>
      <c r="HK87" s="603">
        <v>0</v>
      </c>
      <c r="HL87" s="603">
        <v>0</v>
      </c>
      <c r="HM87" s="603">
        <v>0</v>
      </c>
      <c r="HN87" s="603">
        <v>0</v>
      </c>
      <c r="HO87" s="603">
        <v>0</v>
      </c>
      <c r="HP87" s="603">
        <v>0</v>
      </c>
      <c r="HQ87" s="603">
        <v>0</v>
      </c>
      <c r="HR87" s="603">
        <v>0</v>
      </c>
      <c r="HS87" s="603">
        <v>0</v>
      </c>
      <c r="HT87" s="603">
        <v>0</v>
      </c>
      <c r="HU87" s="603">
        <v>0</v>
      </c>
      <c r="HV87" s="603">
        <v>0</v>
      </c>
      <c r="HW87" s="603">
        <v>0</v>
      </c>
      <c r="HX87" s="603">
        <v>0</v>
      </c>
      <c r="HY87" s="603">
        <v>0</v>
      </c>
      <c r="HZ87" s="603">
        <v>0</v>
      </c>
      <c r="IA87" s="603">
        <v>0</v>
      </c>
      <c r="IB87" s="603">
        <v>0</v>
      </c>
      <c r="IC87" s="603">
        <v>0</v>
      </c>
      <c r="ID87" s="603">
        <v>0</v>
      </c>
      <c r="IE87" s="603">
        <v>0</v>
      </c>
      <c r="IF87" s="603">
        <v>0</v>
      </c>
      <c r="IG87" s="603">
        <v>0</v>
      </c>
      <c r="IH87" s="603">
        <v>0</v>
      </c>
      <c r="II87" s="603">
        <v>0</v>
      </c>
      <c r="IJ87" s="603">
        <v>0</v>
      </c>
      <c r="IK87" s="603">
        <v>0</v>
      </c>
      <c r="IL87" s="603">
        <v>0</v>
      </c>
      <c r="IM87" s="603">
        <v>0</v>
      </c>
      <c r="IN87" s="603">
        <v>0</v>
      </c>
      <c r="IO87" s="603">
        <v>0</v>
      </c>
      <c r="IP87" s="603">
        <v>0</v>
      </c>
      <c r="IQ87" s="603">
        <v>0</v>
      </c>
      <c r="IR87" s="603">
        <v>0</v>
      </c>
      <c r="IS87" s="603">
        <v>0</v>
      </c>
      <c r="IT87" s="603">
        <v>0</v>
      </c>
      <c r="IU87" s="603">
        <v>0</v>
      </c>
      <c r="IV87" s="603">
        <v>0</v>
      </c>
      <c r="IW87" s="603">
        <v>0</v>
      </c>
      <c r="IX87" s="603">
        <v>0</v>
      </c>
      <c r="IY87" s="603">
        <v>0</v>
      </c>
      <c r="IZ87" s="603">
        <v>0</v>
      </c>
      <c r="JA87" s="603">
        <v>0</v>
      </c>
      <c r="JB87" s="603">
        <v>0</v>
      </c>
      <c r="JC87" s="603">
        <v>91775.8</v>
      </c>
      <c r="JD87" s="603">
        <v>0</v>
      </c>
      <c r="JE87" s="603">
        <v>0</v>
      </c>
      <c r="JF87" s="603">
        <v>0</v>
      </c>
      <c r="JG87" s="603">
        <v>0</v>
      </c>
      <c r="JH87" s="603">
        <v>0</v>
      </c>
      <c r="JI87" s="603">
        <v>0</v>
      </c>
      <c r="JJ87" s="603">
        <v>0</v>
      </c>
      <c r="JK87" s="603">
        <v>0</v>
      </c>
      <c r="JL87" s="603">
        <v>0</v>
      </c>
      <c r="JM87" s="603">
        <v>0</v>
      </c>
      <c r="JN87" s="603">
        <v>0</v>
      </c>
      <c r="JO87" s="603">
        <v>0</v>
      </c>
      <c r="JP87" s="603">
        <v>0</v>
      </c>
      <c r="JQ87" s="603">
        <v>0</v>
      </c>
      <c r="JR87" s="603">
        <v>0</v>
      </c>
      <c r="JS87" s="603">
        <v>0</v>
      </c>
      <c r="JT87" s="603">
        <v>0</v>
      </c>
      <c r="JU87" s="603">
        <v>0</v>
      </c>
      <c r="JV87" s="603">
        <v>0</v>
      </c>
      <c r="JW87" s="603">
        <v>0</v>
      </c>
      <c r="JX87" s="603">
        <v>0</v>
      </c>
      <c r="JY87" s="603">
        <v>0</v>
      </c>
      <c r="JZ87" s="603">
        <v>0</v>
      </c>
      <c r="KA87" s="603">
        <v>0</v>
      </c>
      <c r="KB87" s="603">
        <v>0</v>
      </c>
      <c r="KC87" s="603">
        <v>0</v>
      </c>
      <c r="KD87" s="603">
        <v>0</v>
      </c>
      <c r="KE87" s="603">
        <v>0</v>
      </c>
      <c r="KF87" s="603">
        <v>0</v>
      </c>
      <c r="KG87" s="603">
        <v>0</v>
      </c>
      <c r="KH87" s="603">
        <v>0</v>
      </c>
      <c r="KI87" s="603">
        <v>0</v>
      </c>
      <c r="KJ87" s="603">
        <v>0</v>
      </c>
      <c r="KK87" s="603">
        <v>0</v>
      </c>
      <c r="KL87" s="603">
        <v>0</v>
      </c>
      <c r="KM87" s="603">
        <v>428570</v>
      </c>
      <c r="KN87" s="603">
        <v>0</v>
      </c>
      <c r="KO87" s="603">
        <v>0</v>
      </c>
      <c r="KP87" s="603">
        <v>0</v>
      </c>
      <c r="KQ87" s="603">
        <v>0</v>
      </c>
      <c r="KR87" s="603">
        <v>0</v>
      </c>
      <c r="KS87" s="603">
        <v>0</v>
      </c>
      <c r="KT87" s="603">
        <v>0</v>
      </c>
      <c r="KU87" s="603">
        <v>0</v>
      </c>
      <c r="KV87" s="603">
        <v>0</v>
      </c>
      <c r="KW87" s="603">
        <v>0</v>
      </c>
      <c r="KX87" s="603">
        <v>0</v>
      </c>
      <c r="KY87" s="603">
        <v>0</v>
      </c>
      <c r="KZ87" s="603">
        <v>535558.54</v>
      </c>
      <c r="LA87" s="603">
        <v>0</v>
      </c>
      <c r="LB87" s="603">
        <v>0</v>
      </c>
      <c r="LC87" s="603">
        <v>0</v>
      </c>
      <c r="LD87" s="603">
        <v>0</v>
      </c>
      <c r="LE87" s="603">
        <v>0</v>
      </c>
      <c r="LF87" s="603">
        <v>0</v>
      </c>
      <c r="LG87" s="603">
        <v>0</v>
      </c>
      <c r="LH87" s="603">
        <v>0</v>
      </c>
      <c r="LI87" s="603">
        <v>0</v>
      </c>
      <c r="LJ87" s="603">
        <v>0</v>
      </c>
      <c r="LK87" s="603">
        <v>0</v>
      </c>
      <c r="LL87" s="603">
        <v>0</v>
      </c>
      <c r="LM87" s="603">
        <v>0</v>
      </c>
      <c r="LN87" s="603">
        <v>0</v>
      </c>
      <c r="LO87" s="603">
        <v>0</v>
      </c>
      <c r="LP87" s="603">
        <v>0</v>
      </c>
      <c r="LQ87" s="603">
        <v>0</v>
      </c>
      <c r="LR87" s="603">
        <v>0</v>
      </c>
      <c r="LS87" s="603">
        <v>0</v>
      </c>
      <c r="LT87" s="603">
        <v>0</v>
      </c>
      <c r="LU87" s="603">
        <v>0</v>
      </c>
      <c r="LV87" s="603">
        <v>0</v>
      </c>
      <c r="LW87" s="603">
        <v>0</v>
      </c>
      <c r="LX87" s="603">
        <v>0</v>
      </c>
      <c r="LY87" s="603">
        <v>0</v>
      </c>
      <c r="LZ87" s="603">
        <v>0</v>
      </c>
      <c r="MA87" s="603">
        <v>0</v>
      </c>
      <c r="MB87" s="603">
        <v>0</v>
      </c>
      <c r="MC87" s="603">
        <v>0</v>
      </c>
      <c r="MD87" s="603">
        <v>0</v>
      </c>
      <c r="ME87" s="603">
        <v>0</v>
      </c>
      <c r="MF87" s="603">
        <v>0</v>
      </c>
      <c r="MG87" s="603">
        <v>0</v>
      </c>
      <c r="MH87" s="603">
        <v>0</v>
      </c>
      <c r="MI87" s="603">
        <v>0</v>
      </c>
      <c r="MJ87" s="603">
        <v>0</v>
      </c>
      <c r="MK87" s="603">
        <v>0</v>
      </c>
      <c r="ML87" s="603">
        <v>0</v>
      </c>
      <c r="MM87" s="603">
        <v>0</v>
      </c>
      <c r="MN87" s="603">
        <v>0</v>
      </c>
      <c r="MO87" s="603">
        <v>0</v>
      </c>
      <c r="MP87" s="603">
        <v>0</v>
      </c>
      <c r="MQ87" s="603">
        <v>0</v>
      </c>
      <c r="MR87" s="603">
        <v>0</v>
      </c>
      <c r="MS87" s="603">
        <v>0</v>
      </c>
      <c r="MT87" s="603">
        <v>0</v>
      </c>
      <c r="MU87" s="603">
        <v>0</v>
      </c>
      <c r="MV87" s="603">
        <v>0</v>
      </c>
      <c r="MW87" s="603">
        <v>0</v>
      </c>
      <c r="MX87" s="603">
        <v>0</v>
      </c>
      <c r="MY87" s="603">
        <v>0</v>
      </c>
      <c r="MZ87" s="603">
        <v>0</v>
      </c>
      <c r="NA87" s="603">
        <v>0</v>
      </c>
      <c r="NB87" s="603">
        <v>0</v>
      </c>
      <c r="NC87" s="603">
        <v>0</v>
      </c>
      <c r="ND87" s="603">
        <v>0</v>
      </c>
      <c r="NE87" s="603">
        <v>0</v>
      </c>
      <c r="NF87" s="603">
        <v>0</v>
      </c>
      <c r="NG87" s="603">
        <v>0</v>
      </c>
      <c r="NH87" s="603">
        <v>0</v>
      </c>
      <c r="NI87" s="603">
        <v>0</v>
      </c>
      <c r="NJ87" s="603">
        <v>0</v>
      </c>
      <c r="NK87" s="603">
        <v>0</v>
      </c>
      <c r="NL87" s="603">
        <v>16468</v>
      </c>
      <c r="NM87" s="603">
        <v>0</v>
      </c>
      <c r="NN87" s="603">
        <v>0</v>
      </c>
      <c r="NO87" s="603">
        <v>0</v>
      </c>
      <c r="NP87" s="603">
        <v>0</v>
      </c>
      <c r="NQ87" s="603">
        <v>0</v>
      </c>
      <c r="NR87" s="603">
        <v>0</v>
      </c>
      <c r="NS87" s="603">
        <v>0</v>
      </c>
      <c r="NT87" s="603">
        <v>0</v>
      </c>
      <c r="NU87" s="603">
        <v>0</v>
      </c>
      <c r="NV87" s="603">
        <v>0</v>
      </c>
      <c r="NW87" s="603">
        <v>0</v>
      </c>
      <c r="NX87" s="603">
        <v>0</v>
      </c>
      <c r="NY87" s="603">
        <v>0</v>
      </c>
      <c r="NZ87" s="603">
        <v>0</v>
      </c>
      <c r="OA87" s="603">
        <v>0</v>
      </c>
      <c r="OB87" s="603">
        <v>0</v>
      </c>
      <c r="OC87" s="603">
        <v>0</v>
      </c>
      <c r="OD87" s="603">
        <v>0</v>
      </c>
      <c r="OE87" s="603">
        <v>0</v>
      </c>
      <c r="OF87" s="603">
        <v>0</v>
      </c>
      <c r="OG87" s="603">
        <v>0</v>
      </c>
      <c r="OH87" s="603">
        <v>0</v>
      </c>
      <c r="OI87" s="603">
        <v>0</v>
      </c>
      <c r="OJ87" s="603">
        <v>0</v>
      </c>
      <c r="OK87" s="603">
        <v>0</v>
      </c>
      <c r="OL87" s="603">
        <v>0</v>
      </c>
      <c r="OM87" s="603">
        <v>0</v>
      </c>
      <c r="ON87" s="603">
        <v>0</v>
      </c>
      <c r="OO87" s="603">
        <v>0</v>
      </c>
      <c r="OP87" s="603">
        <v>0</v>
      </c>
      <c r="OQ87" s="603">
        <v>0</v>
      </c>
      <c r="OR87" s="603">
        <v>0</v>
      </c>
      <c r="OS87" s="603">
        <v>0</v>
      </c>
      <c r="OT87" s="603">
        <v>0</v>
      </c>
      <c r="OU87" s="603">
        <v>0</v>
      </c>
      <c r="OV87" s="603">
        <v>0</v>
      </c>
      <c r="OW87" s="603">
        <v>0</v>
      </c>
      <c r="OX87" s="603">
        <v>0</v>
      </c>
      <c r="OY87" s="603">
        <v>0</v>
      </c>
      <c r="OZ87" s="603">
        <v>0</v>
      </c>
      <c r="PA87" s="603">
        <v>0</v>
      </c>
      <c r="PB87" s="603">
        <v>0</v>
      </c>
      <c r="PC87" s="603">
        <v>0</v>
      </c>
      <c r="PD87" s="603">
        <v>0</v>
      </c>
      <c r="PE87" s="603">
        <v>0</v>
      </c>
      <c r="PF87" s="603">
        <v>0</v>
      </c>
      <c r="PG87" s="603">
        <v>0</v>
      </c>
      <c r="PH87" s="603">
        <v>0</v>
      </c>
      <c r="PI87" s="603">
        <v>0</v>
      </c>
      <c r="PJ87" s="603">
        <v>0</v>
      </c>
      <c r="PK87" s="603">
        <v>0</v>
      </c>
      <c r="PL87" s="603">
        <v>0</v>
      </c>
      <c r="PM87" s="603">
        <v>0</v>
      </c>
      <c r="PN87" s="603">
        <v>0</v>
      </c>
      <c r="PO87" s="603">
        <v>0</v>
      </c>
      <c r="PP87" s="603">
        <v>0</v>
      </c>
      <c r="PQ87" s="603">
        <v>0</v>
      </c>
      <c r="PR87" s="603">
        <v>0</v>
      </c>
      <c r="PS87" s="603">
        <v>0</v>
      </c>
      <c r="PT87" s="603">
        <v>0</v>
      </c>
      <c r="PU87" s="603">
        <v>0</v>
      </c>
      <c r="PV87" s="603">
        <v>0</v>
      </c>
      <c r="PW87" s="603">
        <v>0</v>
      </c>
      <c r="PX87" s="603">
        <v>0</v>
      </c>
      <c r="PY87" s="603">
        <v>0</v>
      </c>
      <c r="PZ87" s="603">
        <v>0</v>
      </c>
      <c r="QA87" s="603">
        <v>0</v>
      </c>
      <c r="QB87" s="603">
        <v>0</v>
      </c>
      <c r="QC87" s="603">
        <v>0</v>
      </c>
      <c r="QD87" s="603">
        <v>0</v>
      </c>
      <c r="QE87" s="603">
        <v>0</v>
      </c>
      <c r="QF87" s="603">
        <v>0</v>
      </c>
      <c r="QG87" s="603">
        <v>0</v>
      </c>
      <c r="QH87" s="603">
        <v>0</v>
      </c>
      <c r="QI87" s="603">
        <v>0</v>
      </c>
      <c r="QJ87" s="603">
        <v>0</v>
      </c>
      <c r="QK87" s="603">
        <v>0</v>
      </c>
      <c r="QL87" s="603">
        <v>0</v>
      </c>
      <c r="QM87" s="603">
        <v>0</v>
      </c>
      <c r="QN87" s="603">
        <v>0</v>
      </c>
      <c r="QO87" s="603">
        <v>0</v>
      </c>
      <c r="QP87" s="603">
        <v>0</v>
      </c>
      <c r="QQ87" s="603">
        <v>0</v>
      </c>
      <c r="QR87" s="603">
        <v>0</v>
      </c>
      <c r="QS87" s="603">
        <v>0</v>
      </c>
      <c r="QT87" s="603">
        <v>0</v>
      </c>
      <c r="QU87" s="603">
        <v>0</v>
      </c>
      <c r="QV87" s="603">
        <v>0</v>
      </c>
      <c r="QW87" s="603">
        <v>0</v>
      </c>
      <c r="QX87" s="603">
        <v>0</v>
      </c>
      <c r="QY87" s="603">
        <v>0</v>
      </c>
      <c r="QZ87" s="603">
        <v>0</v>
      </c>
      <c r="RA87" s="603">
        <v>0</v>
      </c>
      <c r="RB87" s="603">
        <v>0</v>
      </c>
      <c r="RC87" s="603">
        <v>0</v>
      </c>
      <c r="RD87" s="603">
        <v>0</v>
      </c>
      <c r="RE87" s="603">
        <v>0</v>
      </c>
      <c r="RF87" s="603">
        <v>0</v>
      </c>
      <c r="RG87" s="603">
        <v>0</v>
      </c>
      <c r="RH87" s="603">
        <v>0</v>
      </c>
      <c r="RI87" s="603">
        <v>0</v>
      </c>
      <c r="RJ87" s="603">
        <v>0</v>
      </c>
      <c r="RK87" s="603">
        <v>0</v>
      </c>
      <c r="RL87" s="603">
        <v>0</v>
      </c>
      <c r="RM87" s="603">
        <v>0</v>
      </c>
      <c r="RN87" s="603">
        <v>0</v>
      </c>
      <c r="RO87" s="603">
        <v>0</v>
      </c>
      <c r="RP87" s="603">
        <v>0</v>
      </c>
      <c r="RQ87" s="603">
        <v>0</v>
      </c>
      <c r="RR87" s="603">
        <v>0</v>
      </c>
      <c r="RS87" s="603">
        <v>0</v>
      </c>
      <c r="RT87" s="603">
        <v>0</v>
      </c>
      <c r="RU87" s="603">
        <v>0</v>
      </c>
      <c r="RV87" s="603">
        <v>0</v>
      </c>
      <c r="RW87" s="603">
        <v>0</v>
      </c>
      <c r="RX87" s="603">
        <v>0</v>
      </c>
      <c r="RY87" s="603">
        <v>157500</v>
      </c>
      <c r="RZ87" s="603">
        <v>0</v>
      </c>
      <c r="SA87" s="603">
        <v>0</v>
      </c>
      <c r="SB87" s="603">
        <v>0</v>
      </c>
      <c r="SC87" s="603">
        <v>0</v>
      </c>
      <c r="SD87" s="603">
        <v>0</v>
      </c>
      <c r="SE87" s="603">
        <v>0</v>
      </c>
      <c r="SF87" s="603">
        <v>0</v>
      </c>
      <c r="SG87" s="603">
        <v>0</v>
      </c>
      <c r="SH87" s="603">
        <v>0</v>
      </c>
      <c r="SI87" s="603">
        <v>0</v>
      </c>
      <c r="SJ87" s="603">
        <v>0</v>
      </c>
      <c r="SK87" s="603">
        <v>0</v>
      </c>
      <c r="SL87" s="603">
        <v>0</v>
      </c>
      <c r="SM87" s="603">
        <v>0</v>
      </c>
      <c r="SN87" s="603">
        <v>0</v>
      </c>
      <c r="SO87" s="603">
        <v>0</v>
      </c>
      <c r="SP87" s="603">
        <v>0</v>
      </c>
      <c r="SQ87" s="603">
        <v>0</v>
      </c>
      <c r="SR87" s="603">
        <v>0</v>
      </c>
      <c r="SS87" s="603">
        <v>0</v>
      </c>
      <c r="ST87" s="603">
        <v>0</v>
      </c>
      <c r="SU87" s="603">
        <v>0</v>
      </c>
      <c r="SV87" s="603">
        <v>0</v>
      </c>
      <c r="SW87" s="603">
        <v>0</v>
      </c>
      <c r="SX87" s="603">
        <v>0</v>
      </c>
      <c r="SY87" s="603">
        <v>0</v>
      </c>
      <c r="SZ87" s="603">
        <v>0</v>
      </c>
      <c r="TA87" s="603">
        <v>0</v>
      </c>
      <c r="TB87" s="603">
        <v>0</v>
      </c>
      <c r="TC87" s="603">
        <v>0</v>
      </c>
      <c r="TD87" s="603">
        <v>0</v>
      </c>
      <c r="TE87" s="603">
        <v>0</v>
      </c>
      <c r="TF87" s="603">
        <v>0</v>
      </c>
      <c r="TG87" s="603">
        <v>0</v>
      </c>
      <c r="TH87" s="603">
        <v>0</v>
      </c>
      <c r="TI87" s="603">
        <v>0</v>
      </c>
      <c r="TJ87" s="603">
        <v>0</v>
      </c>
      <c r="TK87" s="603">
        <v>0</v>
      </c>
      <c r="TL87" s="603">
        <v>0</v>
      </c>
      <c r="TM87" s="603">
        <v>0</v>
      </c>
      <c r="TN87" s="603">
        <v>0</v>
      </c>
      <c r="TO87" s="603">
        <v>0</v>
      </c>
      <c r="TP87" s="603">
        <v>0</v>
      </c>
      <c r="TQ87" s="603">
        <v>0</v>
      </c>
      <c r="TR87" s="603">
        <v>0</v>
      </c>
      <c r="TS87" s="603">
        <v>0</v>
      </c>
      <c r="TT87" s="603">
        <v>0</v>
      </c>
      <c r="TU87" s="603">
        <v>0</v>
      </c>
      <c r="TV87" s="603">
        <v>0</v>
      </c>
      <c r="TW87" s="603">
        <v>0</v>
      </c>
      <c r="TX87" s="603">
        <v>0</v>
      </c>
      <c r="TY87" s="603">
        <v>0</v>
      </c>
      <c r="TZ87" s="603">
        <v>0</v>
      </c>
      <c r="UA87" s="603">
        <v>0</v>
      </c>
      <c r="UB87" s="603">
        <v>0</v>
      </c>
      <c r="UC87" s="603">
        <v>0</v>
      </c>
      <c r="UD87" s="603">
        <v>0</v>
      </c>
      <c r="UE87" s="603">
        <v>0</v>
      </c>
      <c r="UF87" s="603">
        <v>0</v>
      </c>
      <c r="UG87" s="603">
        <v>0</v>
      </c>
      <c r="UH87" s="603">
        <v>0</v>
      </c>
      <c r="UI87" s="603">
        <v>0</v>
      </c>
      <c r="UJ87" s="603">
        <v>0</v>
      </c>
      <c r="UK87" s="603">
        <v>0</v>
      </c>
      <c r="UL87" s="603">
        <v>0</v>
      </c>
      <c r="UM87" s="603">
        <v>0</v>
      </c>
      <c r="UN87" s="603">
        <v>0</v>
      </c>
      <c r="UO87" s="603">
        <v>0</v>
      </c>
      <c r="UP87" s="603">
        <v>0</v>
      </c>
      <c r="UQ87" s="603">
        <v>0</v>
      </c>
      <c r="UR87" s="603">
        <v>0</v>
      </c>
      <c r="US87" s="603">
        <v>0</v>
      </c>
      <c r="UT87" s="603">
        <v>0</v>
      </c>
      <c r="UU87" s="603">
        <v>0</v>
      </c>
      <c r="UV87" s="603">
        <v>0</v>
      </c>
      <c r="UW87" s="603">
        <v>0</v>
      </c>
      <c r="UX87" s="603">
        <v>0</v>
      </c>
      <c r="UY87" s="603">
        <v>0</v>
      </c>
      <c r="UZ87" s="603">
        <v>0</v>
      </c>
      <c r="VA87" s="603">
        <v>0</v>
      </c>
      <c r="VB87" s="603">
        <v>0</v>
      </c>
      <c r="VC87" s="603">
        <v>0</v>
      </c>
      <c r="VD87" s="603">
        <v>0</v>
      </c>
      <c r="VE87" s="603">
        <v>0</v>
      </c>
      <c r="VF87" s="603">
        <v>0</v>
      </c>
      <c r="VG87" s="603">
        <v>0</v>
      </c>
      <c r="VH87" s="603">
        <v>0</v>
      </c>
      <c r="VI87" s="603">
        <v>0</v>
      </c>
      <c r="VJ87" s="603">
        <v>0</v>
      </c>
      <c r="VK87" s="603">
        <v>0</v>
      </c>
      <c r="VL87" s="603">
        <v>0</v>
      </c>
      <c r="VM87" s="603">
        <v>0</v>
      </c>
      <c r="VN87" s="603">
        <v>0</v>
      </c>
      <c r="VO87" s="603">
        <v>0</v>
      </c>
      <c r="VP87" s="603">
        <v>0</v>
      </c>
      <c r="VQ87" s="603">
        <v>0</v>
      </c>
      <c r="VR87" s="603">
        <v>0</v>
      </c>
      <c r="VS87" s="603">
        <v>0</v>
      </c>
      <c r="VT87" s="603">
        <v>0</v>
      </c>
      <c r="VU87" s="603">
        <v>0</v>
      </c>
      <c r="VV87" s="603">
        <v>0</v>
      </c>
      <c r="VW87" s="603">
        <v>0</v>
      </c>
      <c r="VX87" s="603">
        <v>0</v>
      </c>
      <c r="VY87" s="603">
        <v>0</v>
      </c>
      <c r="VZ87" s="603">
        <v>0</v>
      </c>
      <c r="WA87" s="603">
        <v>0</v>
      </c>
      <c r="WB87" s="603">
        <v>0</v>
      </c>
      <c r="WC87" s="603">
        <v>0</v>
      </c>
      <c r="WD87" s="603">
        <v>0</v>
      </c>
      <c r="WE87" s="603">
        <v>0</v>
      </c>
      <c r="WF87" s="603">
        <v>0</v>
      </c>
      <c r="WG87" s="603">
        <v>0</v>
      </c>
      <c r="WH87" s="603">
        <v>0</v>
      </c>
      <c r="WI87" s="603">
        <v>0</v>
      </c>
      <c r="WJ87" s="603">
        <v>0</v>
      </c>
      <c r="WK87" s="603">
        <v>0</v>
      </c>
      <c r="WL87" s="603">
        <v>0</v>
      </c>
      <c r="WM87" s="603">
        <v>0</v>
      </c>
      <c r="WN87" s="603">
        <v>0</v>
      </c>
      <c r="WO87" s="603">
        <v>168890</v>
      </c>
      <c r="WP87" s="603">
        <v>0</v>
      </c>
      <c r="WQ87" s="603">
        <v>0</v>
      </c>
      <c r="WR87" s="603">
        <v>0</v>
      </c>
      <c r="WS87" s="603">
        <v>0</v>
      </c>
      <c r="WT87" s="603">
        <v>0</v>
      </c>
      <c r="WU87" s="603">
        <v>0</v>
      </c>
      <c r="WV87" s="603">
        <v>0</v>
      </c>
      <c r="WW87" s="603">
        <v>0</v>
      </c>
      <c r="WX87" s="603">
        <v>0</v>
      </c>
      <c r="WY87" s="603">
        <v>0</v>
      </c>
      <c r="WZ87" s="603">
        <v>0</v>
      </c>
      <c r="XA87" s="603">
        <v>0</v>
      </c>
      <c r="XB87" s="603">
        <v>0</v>
      </c>
      <c r="XC87" s="603">
        <v>0</v>
      </c>
      <c r="XD87" s="603">
        <v>0</v>
      </c>
      <c r="XE87" s="603">
        <v>0</v>
      </c>
      <c r="XF87" s="603">
        <v>0</v>
      </c>
      <c r="XG87" s="603">
        <v>0</v>
      </c>
      <c r="XH87" s="603">
        <v>0</v>
      </c>
      <c r="XI87" s="603">
        <v>0</v>
      </c>
      <c r="XJ87" s="603">
        <v>0</v>
      </c>
      <c r="XK87" s="603">
        <v>0</v>
      </c>
      <c r="XL87" s="603">
        <v>0</v>
      </c>
      <c r="XM87" s="603">
        <v>0</v>
      </c>
      <c r="XN87" s="603">
        <v>0</v>
      </c>
      <c r="XO87" s="603">
        <v>0</v>
      </c>
      <c r="XP87" s="603">
        <v>0</v>
      </c>
      <c r="XQ87" s="603">
        <v>0</v>
      </c>
      <c r="XR87" s="603">
        <v>0</v>
      </c>
      <c r="XS87" s="603">
        <v>0</v>
      </c>
      <c r="XT87" s="603">
        <v>0</v>
      </c>
      <c r="XU87" s="603">
        <v>0</v>
      </c>
      <c r="XV87" s="603">
        <v>0</v>
      </c>
      <c r="XW87" s="603">
        <v>0</v>
      </c>
      <c r="XX87" s="603">
        <v>0</v>
      </c>
      <c r="XY87" s="603">
        <v>0</v>
      </c>
      <c r="XZ87" s="603">
        <v>0</v>
      </c>
      <c r="YA87" s="603">
        <v>0</v>
      </c>
      <c r="YB87" s="603">
        <v>0</v>
      </c>
      <c r="YC87" s="603">
        <v>0</v>
      </c>
      <c r="YD87" s="603">
        <v>0</v>
      </c>
      <c r="YE87" s="603">
        <v>0</v>
      </c>
      <c r="YF87" s="603">
        <v>0</v>
      </c>
      <c r="YG87" s="603">
        <v>0</v>
      </c>
      <c r="YH87" s="603">
        <v>0</v>
      </c>
      <c r="YI87" s="603">
        <v>0</v>
      </c>
      <c r="YJ87" s="603">
        <v>0</v>
      </c>
      <c r="YK87" s="603">
        <v>0</v>
      </c>
      <c r="YL87" s="603">
        <v>0</v>
      </c>
      <c r="YM87" s="603">
        <v>0</v>
      </c>
      <c r="YN87" s="603">
        <v>0</v>
      </c>
      <c r="YO87" s="603">
        <v>0</v>
      </c>
      <c r="YP87" s="603">
        <v>0</v>
      </c>
      <c r="YQ87" s="603">
        <v>0</v>
      </c>
      <c r="YR87" s="603">
        <v>0</v>
      </c>
      <c r="YS87" s="603">
        <v>0</v>
      </c>
      <c r="YT87" s="603">
        <v>0</v>
      </c>
      <c r="YU87" s="603">
        <v>0</v>
      </c>
      <c r="YV87" s="603">
        <v>0</v>
      </c>
      <c r="YW87" s="603">
        <v>0</v>
      </c>
      <c r="YX87" s="603">
        <v>0</v>
      </c>
      <c r="YY87" s="603">
        <v>0</v>
      </c>
      <c r="YZ87" s="603">
        <v>0</v>
      </c>
      <c r="ZA87" s="603">
        <v>0</v>
      </c>
      <c r="ZB87" s="603">
        <v>0</v>
      </c>
      <c r="ZC87" s="603">
        <v>0</v>
      </c>
      <c r="ZD87" s="603">
        <v>0</v>
      </c>
      <c r="ZE87" s="603">
        <v>0</v>
      </c>
      <c r="ZF87" s="603">
        <v>0</v>
      </c>
      <c r="ZG87" s="603">
        <v>0</v>
      </c>
      <c r="ZH87" s="603">
        <v>0</v>
      </c>
      <c r="ZI87" s="603">
        <v>0</v>
      </c>
      <c r="ZJ87" s="603">
        <v>0</v>
      </c>
      <c r="ZK87" s="603">
        <v>0</v>
      </c>
      <c r="ZL87" s="603">
        <v>0</v>
      </c>
      <c r="ZM87" s="603">
        <v>0</v>
      </c>
      <c r="ZN87" s="603">
        <v>0</v>
      </c>
      <c r="ZO87" s="603">
        <v>0</v>
      </c>
      <c r="ZP87" s="603">
        <v>0</v>
      </c>
      <c r="ZQ87" s="603">
        <v>0</v>
      </c>
      <c r="ZR87" s="603">
        <v>0</v>
      </c>
      <c r="ZS87" s="603">
        <v>0</v>
      </c>
      <c r="ZT87" s="603">
        <v>0</v>
      </c>
      <c r="ZU87" s="603">
        <v>2058480</v>
      </c>
      <c r="ZV87" s="603">
        <v>0</v>
      </c>
      <c r="ZW87" s="603">
        <v>0</v>
      </c>
      <c r="ZX87" s="603">
        <v>0</v>
      </c>
      <c r="ZY87" s="603">
        <v>0</v>
      </c>
      <c r="ZZ87" s="603">
        <v>0</v>
      </c>
      <c r="AAA87" s="603">
        <v>0</v>
      </c>
      <c r="AAB87" s="603">
        <v>0</v>
      </c>
      <c r="AAC87" s="603">
        <v>0</v>
      </c>
      <c r="AAD87" s="603">
        <v>0</v>
      </c>
      <c r="AAE87" s="603">
        <v>0</v>
      </c>
      <c r="AAF87" s="603">
        <v>0</v>
      </c>
      <c r="AAG87" s="603">
        <v>0</v>
      </c>
      <c r="AAH87" s="603">
        <v>0</v>
      </c>
      <c r="AAI87" s="603">
        <v>0</v>
      </c>
      <c r="AAJ87" s="603">
        <v>0</v>
      </c>
      <c r="AAK87" s="603">
        <v>0</v>
      </c>
      <c r="AAL87" s="603">
        <v>0</v>
      </c>
      <c r="AAM87" s="603">
        <v>0</v>
      </c>
      <c r="AAN87" s="603">
        <v>0</v>
      </c>
      <c r="AAO87" s="603">
        <v>0</v>
      </c>
      <c r="AAP87" s="603">
        <v>0</v>
      </c>
      <c r="AAQ87" s="603">
        <v>0</v>
      </c>
      <c r="AAR87" s="603">
        <v>0</v>
      </c>
      <c r="AAS87" s="603">
        <v>0</v>
      </c>
      <c r="AAT87" s="603">
        <v>0</v>
      </c>
      <c r="AAU87" s="603">
        <v>0</v>
      </c>
      <c r="AAV87" s="603">
        <v>0</v>
      </c>
      <c r="AAW87" s="603">
        <v>0</v>
      </c>
      <c r="AAX87" s="603">
        <v>0</v>
      </c>
      <c r="AAY87" s="603">
        <v>0</v>
      </c>
      <c r="AAZ87" s="603">
        <v>0</v>
      </c>
      <c r="ABA87" s="603">
        <v>0</v>
      </c>
      <c r="ABB87" s="603">
        <v>0</v>
      </c>
      <c r="ABC87" s="603">
        <v>0</v>
      </c>
      <c r="ABD87" s="603">
        <v>0</v>
      </c>
      <c r="ABE87" s="603">
        <v>0</v>
      </c>
      <c r="ABF87" s="603">
        <v>0</v>
      </c>
      <c r="ABG87" s="603">
        <v>0</v>
      </c>
      <c r="ABH87" s="603">
        <v>0</v>
      </c>
      <c r="ABI87" s="603">
        <v>0</v>
      </c>
      <c r="ABJ87" s="603">
        <v>0</v>
      </c>
      <c r="ABK87" s="603">
        <v>0</v>
      </c>
      <c r="ABL87" s="603">
        <v>0</v>
      </c>
      <c r="ABM87" s="603">
        <v>0</v>
      </c>
      <c r="ABN87" s="603">
        <v>0</v>
      </c>
      <c r="ABO87" s="603">
        <v>0</v>
      </c>
      <c r="ABP87" s="603">
        <v>0</v>
      </c>
      <c r="ABQ87" s="603">
        <v>0</v>
      </c>
      <c r="ABR87" s="603">
        <v>0</v>
      </c>
      <c r="ABS87" s="603">
        <v>0</v>
      </c>
      <c r="ABT87" s="603">
        <v>0</v>
      </c>
      <c r="ABU87" s="603">
        <v>0</v>
      </c>
      <c r="ABV87" s="603">
        <v>0</v>
      </c>
      <c r="ABW87" s="603">
        <v>0</v>
      </c>
      <c r="ABX87" s="603">
        <v>0</v>
      </c>
      <c r="ABY87" s="603">
        <v>0</v>
      </c>
      <c r="ABZ87" s="603">
        <v>0</v>
      </c>
      <c r="ACA87" s="603">
        <v>0</v>
      </c>
      <c r="ACB87" s="603">
        <v>0</v>
      </c>
      <c r="ACC87" s="603">
        <v>0</v>
      </c>
      <c r="ACD87" s="603">
        <v>0</v>
      </c>
      <c r="ACE87" s="603">
        <v>0</v>
      </c>
      <c r="ACF87" s="603">
        <v>0</v>
      </c>
      <c r="ACG87" s="603">
        <v>0</v>
      </c>
      <c r="ACH87" s="603">
        <v>0</v>
      </c>
      <c r="ACI87" s="603">
        <v>0</v>
      </c>
      <c r="ACJ87" s="603">
        <v>0</v>
      </c>
      <c r="ACK87" s="603">
        <v>0</v>
      </c>
      <c r="ACL87" s="603">
        <v>0</v>
      </c>
      <c r="ACM87" s="603">
        <v>0</v>
      </c>
      <c r="ACN87" s="603">
        <v>0</v>
      </c>
      <c r="ACO87" s="603">
        <v>0</v>
      </c>
      <c r="ACP87" s="603">
        <v>0</v>
      </c>
      <c r="ACQ87" s="603">
        <v>0</v>
      </c>
      <c r="ACR87" s="603">
        <v>0</v>
      </c>
      <c r="ACS87" s="603">
        <v>0</v>
      </c>
      <c r="ACT87" s="603">
        <v>0</v>
      </c>
      <c r="ACU87" s="603">
        <v>0</v>
      </c>
      <c r="ACV87" s="603">
        <v>0</v>
      </c>
      <c r="ACW87" s="603">
        <v>0</v>
      </c>
      <c r="ACX87" s="603">
        <v>0</v>
      </c>
      <c r="ACY87" s="603">
        <v>0</v>
      </c>
      <c r="ACZ87" s="603">
        <v>0</v>
      </c>
      <c r="ADA87" s="603">
        <v>0</v>
      </c>
      <c r="ADB87" s="603">
        <v>0</v>
      </c>
      <c r="ADC87" s="603">
        <v>0</v>
      </c>
      <c r="ADD87" s="603">
        <v>0</v>
      </c>
      <c r="ADE87" s="603">
        <v>0</v>
      </c>
      <c r="ADF87" s="603">
        <v>0</v>
      </c>
      <c r="ADG87" s="603">
        <v>0</v>
      </c>
      <c r="ADH87" s="603">
        <v>0</v>
      </c>
      <c r="ADI87" s="603">
        <v>0</v>
      </c>
      <c r="ADJ87" s="603">
        <v>0</v>
      </c>
      <c r="ADK87" s="603">
        <v>0</v>
      </c>
      <c r="ADL87" s="603">
        <v>0</v>
      </c>
      <c r="ADM87" s="603">
        <v>0</v>
      </c>
      <c r="ADN87" s="603">
        <v>0</v>
      </c>
      <c r="ADO87" s="603">
        <v>0</v>
      </c>
      <c r="ADP87" s="603">
        <v>0</v>
      </c>
      <c r="ADQ87" s="603">
        <v>0</v>
      </c>
      <c r="ADR87" s="603">
        <v>0</v>
      </c>
      <c r="ADS87" s="603">
        <v>0</v>
      </c>
      <c r="ADT87" s="603">
        <v>0</v>
      </c>
      <c r="ADU87" s="603">
        <v>0</v>
      </c>
      <c r="ADV87" s="603">
        <v>0</v>
      </c>
      <c r="ADW87" s="603">
        <v>0</v>
      </c>
      <c r="ADX87" s="603">
        <v>0</v>
      </c>
      <c r="ADY87" s="603">
        <v>0</v>
      </c>
      <c r="ADZ87" s="603">
        <v>0</v>
      </c>
      <c r="AEA87" s="603">
        <v>0</v>
      </c>
      <c r="AEB87" s="603">
        <v>0</v>
      </c>
      <c r="AEC87" s="603">
        <v>0</v>
      </c>
      <c r="AED87" s="603">
        <v>0</v>
      </c>
      <c r="AEE87" s="603">
        <v>0</v>
      </c>
      <c r="AEF87" s="603">
        <v>0</v>
      </c>
      <c r="AEG87" s="603">
        <v>0</v>
      </c>
      <c r="AEH87" s="603">
        <v>0</v>
      </c>
      <c r="AEI87" s="603">
        <v>0</v>
      </c>
      <c r="AEJ87" s="603">
        <v>0</v>
      </c>
      <c r="AEK87" s="603">
        <v>0</v>
      </c>
      <c r="AEL87" s="603">
        <v>0</v>
      </c>
      <c r="AEM87" s="603">
        <v>0</v>
      </c>
      <c r="AEN87" s="603">
        <v>0</v>
      </c>
      <c r="AEO87" s="603">
        <v>0</v>
      </c>
      <c r="AEP87" s="603">
        <v>0</v>
      </c>
      <c r="AEQ87" s="603">
        <v>0</v>
      </c>
      <c r="AER87" s="603">
        <v>0</v>
      </c>
      <c r="AES87" s="603">
        <v>0</v>
      </c>
      <c r="AET87" s="603">
        <v>0</v>
      </c>
      <c r="AEU87" s="603">
        <v>0</v>
      </c>
      <c r="AEV87" s="603">
        <v>0</v>
      </c>
      <c r="AEW87" s="603">
        <v>0</v>
      </c>
      <c r="AEX87" s="603">
        <v>0</v>
      </c>
      <c r="AEY87" s="603">
        <v>0</v>
      </c>
      <c r="AEZ87" s="603">
        <v>0</v>
      </c>
      <c r="AFA87" s="603">
        <v>0</v>
      </c>
      <c r="AFB87" s="603">
        <v>0</v>
      </c>
      <c r="AFC87" s="603">
        <v>0</v>
      </c>
      <c r="AFD87" s="603">
        <v>0</v>
      </c>
      <c r="AFE87" s="603">
        <v>0</v>
      </c>
      <c r="AFF87" s="603">
        <v>0</v>
      </c>
      <c r="AFG87" s="603">
        <v>0</v>
      </c>
      <c r="AFH87" s="603">
        <v>0</v>
      </c>
      <c r="AFI87" s="603">
        <v>0</v>
      </c>
      <c r="AFJ87" s="603">
        <v>0</v>
      </c>
      <c r="AFK87" s="603">
        <v>0</v>
      </c>
      <c r="AFL87" s="603">
        <v>0</v>
      </c>
      <c r="AFM87" s="603">
        <v>0</v>
      </c>
      <c r="AFN87" s="603">
        <v>0</v>
      </c>
      <c r="AFO87" s="603">
        <v>0</v>
      </c>
      <c r="AFP87" s="603">
        <v>0</v>
      </c>
      <c r="AFQ87" s="603">
        <v>0</v>
      </c>
      <c r="AFR87" s="603">
        <v>0</v>
      </c>
      <c r="AFS87" s="603">
        <v>0</v>
      </c>
      <c r="AFT87" s="603">
        <v>0</v>
      </c>
      <c r="AFU87" s="603">
        <v>0</v>
      </c>
      <c r="AFV87" s="603">
        <v>0</v>
      </c>
      <c r="AFW87" s="603">
        <v>0</v>
      </c>
      <c r="AFX87" s="603">
        <v>0</v>
      </c>
      <c r="AFY87" s="603">
        <v>0</v>
      </c>
      <c r="AFZ87" s="603">
        <v>0</v>
      </c>
      <c r="AGA87" s="603">
        <v>0</v>
      </c>
      <c r="AGB87" s="603">
        <v>0</v>
      </c>
      <c r="AGC87" s="603">
        <v>0</v>
      </c>
      <c r="AGD87" s="603">
        <v>0</v>
      </c>
      <c r="AGE87" s="603">
        <v>0</v>
      </c>
      <c r="AGF87" s="603">
        <v>0</v>
      </c>
      <c r="AGG87" s="603">
        <v>0</v>
      </c>
      <c r="AGH87" s="603">
        <v>0</v>
      </c>
      <c r="AGI87" s="603">
        <v>0</v>
      </c>
      <c r="AGJ87" s="603">
        <v>0</v>
      </c>
      <c r="AGK87" s="603">
        <v>0</v>
      </c>
      <c r="AGL87" s="603">
        <v>0</v>
      </c>
      <c r="AGM87" s="603">
        <v>0</v>
      </c>
      <c r="AGN87" s="603">
        <v>0</v>
      </c>
      <c r="AGO87" s="603">
        <v>0</v>
      </c>
      <c r="AGP87" s="603">
        <v>0</v>
      </c>
      <c r="AGQ87" s="603">
        <v>0</v>
      </c>
      <c r="AGR87" s="603">
        <v>0</v>
      </c>
      <c r="AGS87" s="603">
        <v>0</v>
      </c>
      <c r="AGT87" s="603">
        <v>0</v>
      </c>
      <c r="AGU87" s="603">
        <v>0</v>
      </c>
      <c r="AGV87" s="603">
        <v>0</v>
      </c>
      <c r="AGW87" s="603">
        <v>0</v>
      </c>
      <c r="AGX87" s="603">
        <v>0</v>
      </c>
      <c r="AGY87" s="603">
        <v>0</v>
      </c>
      <c r="AGZ87" s="603">
        <v>0</v>
      </c>
      <c r="AHA87" s="603">
        <v>0</v>
      </c>
      <c r="AHB87" s="603">
        <v>0</v>
      </c>
      <c r="AHC87" s="603">
        <v>0</v>
      </c>
      <c r="AHD87" s="603">
        <v>0</v>
      </c>
      <c r="AHE87" s="603">
        <v>0</v>
      </c>
      <c r="AHF87" s="603">
        <v>0</v>
      </c>
      <c r="AHG87" s="603">
        <v>0</v>
      </c>
      <c r="AHH87" s="603">
        <v>0</v>
      </c>
      <c r="AHI87" s="603">
        <v>0</v>
      </c>
      <c r="AHJ87" s="603">
        <v>0</v>
      </c>
      <c r="AHK87" s="603">
        <v>0</v>
      </c>
      <c r="AHL87" s="603">
        <v>0</v>
      </c>
      <c r="AHM87" s="603">
        <v>0</v>
      </c>
      <c r="AHN87" s="603">
        <v>0</v>
      </c>
      <c r="AHO87" s="603">
        <v>0</v>
      </c>
      <c r="AHP87" s="603">
        <v>0</v>
      </c>
      <c r="AHQ87" s="603">
        <v>0</v>
      </c>
      <c r="AHR87" s="603">
        <v>0</v>
      </c>
      <c r="AHS87" s="603">
        <v>0</v>
      </c>
      <c r="AHT87" s="603">
        <v>0</v>
      </c>
      <c r="AHU87" s="603">
        <v>0</v>
      </c>
      <c r="AHV87" s="603">
        <v>0</v>
      </c>
      <c r="AHW87" s="603">
        <f t="shared" si="97"/>
        <v>3457242.34</v>
      </c>
      <c r="AHY87" s="648" t="s">
        <v>6248</v>
      </c>
      <c r="AHZ87" s="648" t="s">
        <v>6077</v>
      </c>
      <c r="AIA87" s="648" t="s">
        <v>6078</v>
      </c>
    </row>
    <row r="88" spans="1:911" ht="24.6" x14ac:dyDescent="0.7">
      <c r="A88" s="260" t="str">
        <f t="shared" si="96"/>
        <v>ภาระ</v>
      </c>
      <c r="B88" s="260" t="s">
        <v>6083</v>
      </c>
      <c r="C88" s="260" t="s">
        <v>6084</v>
      </c>
      <c r="D88" s="603">
        <v>0</v>
      </c>
      <c r="E88" s="603">
        <v>0</v>
      </c>
      <c r="F88" s="603">
        <v>0</v>
      </c>
      <c r="G88" s="603">
        <v>0</v>
      </c>
      <c r="H88" s="603">
        <v>0</v>
      </c>
      <c r="I88" s="603">
        <v>0</v>
      </c>
      <c r="J88" s="603">
        <v>0</v>
      </c>
      <c r="K88" s="603">
        <v>0</v>
      </c>
      <c r="L88" s="603">
        <v>0</v>
      </c>
      <c r="M88" s="603">
        <v>310167.8</v>
      </c>
      <c r="N88" s="603">
        <v>125795</v>
      </c>
      <c r="O88" s="603">
        <v>168761.28</v>
      </c>
      <c r="P88" s="603">
        <v>0</v>
      </c>
      <c r="Q88" s="603">
        <v>34250</v>
      </c>
      <c r="R88" s="603">
        <v>0</v>
      </c>
      <c r="S88" s="603">
        <v>170580</v>
      </c>
      <c r="T88" s="603">
        <v>0</v>
      </c>
      <c r="U88" s="603">
        <v>0</v>
      </c>
      <c r="V88" s="603">
        <v>0</v>
      </c>
      <c r="W88" s="603">
        <v>0</v>
      </c>
      <c r="X88" s="603">
        <v>0</v>
      </c>
      <c r="Y88" s="603">
        <v>57225</v>
      </c>
      <c r="Z88" s="603">
        <v>0</v>
      </c>
      <c r="AA88" s="603">
        <v>0</v>
      </c>
      <c r="AB88" s="603">
        <v>233926</v>
      </c>
      <c r="AC88" s="603">
        <v>0</v>
      </c>
      <c r="AD88" s="603">
        <v>3936254</v>
      </c>
      <c r="AE88" s="603">
        <v>311450</v>
      </c>
      <c r="AF88" s="603">
        <v>11524.4</v>
      </c>
      <c r="AG88" s="603">
        <v>231306</v>
      </c>
      <c r="AH88" s="603">
        <v>55725</v>
      </c>
      <c r="AI88" s="603">
        <v>488469.35</v>
      </c>
      <c r="AJ88" s="603">
        <v>0</v>
      </c>
      <c r="AK88" s="603">
        <v>0</v>
      </c>
      <c r="AL88" s="603">
        <v>0</v>
      </c>
      <c r="AM88" s="603">
        <v>0</v>
      </c>
      <c r="AN88" s="603">
        <v>0</v>
      </c>
      <c r="AO88" s="603">
        <v>0</v>
      </c>
      <c r="AP88" s="603">
        <v>33000</v>
      </c>
      <c r="AQ88" s="603">
        <v>0</v>
      </c>
      <c r="AR88" s="603">
        <v>82167.460000000006</v>
      </c>
      <c r="AS88" s="603">
        <v>45010</v>
      </c>
      <c r="AT88" s="603">
        <v>34800</v>
      </c>
      <c r="AU88" s="603">
        <v>0</v>
      </c>
      <c r="AV88" s="603">
        <v>11102</v>
      </c>
      <c r="AW88" s="603">
        <v>31992</v>
      </c>
      <c r="AX88" s="603">
        <v>98665</v>
      </c>
      <c r="AY88" s="603">
        <v>44865</v>
      </c>
      <c r="AZ88" s="603">
        <v>37325</v>
      </c>
      <c r="BA88" s="603">
        <v>0</v>
      </c>
      <c r="BB88" s="603">
        <v>19350</v>
      </c>
      <c r="BC88" s="603">
        <v>1440</v>
      </c>
      <c r="BD88" s="603">
        <v>64203.38</v>
      </c>
      <c r="BE88" s="603">
        <v>13925</v>
      </c>
      <c r="BF88" s="603">
        <v>30500</v>
      </c>
      <c r="BG88" s="603">
        <v>21375</v>
      </c>
      <c r="BH88" s="603">
        <v>6250</v>
      </c>
      <c r="BI88" s="603">
        <v>0</v>
      </c>
      <c r="BJ88" s="603">
        <v>36874.400000000001</v>
      </c>
      <c r="BK88" s="603">
        <v>0</v>
      </c>
      <c r="BL88" s="603">
        <v>138287.51999999999</v>
      </c>
      <c r="BM88" s="603">
        <v>26500</v>
      </c>
      <c r="BN88" s="603">
        <v>9988.65</v>
      </c>
      <c r="BO88" s="603">
        <v>8575</v>
      </c>
      <c r="BP88" s="603">
        <v>250457.9</v>
      </c>
      <c r="BQ88" s="603">
        <v>0</v>
      </c>
      <c r="BR88" s="603">
        <v>1425.71</v>
      </c>
      <c r="BS88" s="603">
        <v>0</v>
      </c>
      <c r="BT88" s="603">
        <v>49650</v>
      </c>
      <c r="BU88" s="603">
        <v>17400</v>
      </c>
      <c r="BV88" s="603">
        <v>437879</v>
      </c>
      <c r="BW88" s="603">
        <v>82625</v>
      </c>
      <c r="BX88" s="603">
        <v>1548.35</v>
      </c>
      <c r="BY88" s="603">
        <v>3000</v>
      </c>
      <c r="BZ88" s="603">
        <v>110750</v>
      </c>
      <c r="CA88" s="603">
        <v>0</v>
      </c>
      <c r="CB88" s="603">
        <v>1252641.8999999999</v>
      </c>
      <c r="CC88" s="603">
        <v>2321227.7000000002</v>
      </c>
      <c r="CD88" s="603">
        <v>1112596.92</v>
      </c>
      <c r="CE88" s="603">
        <v>237600</v>
      </c>
      <c r="CF88" s="603">
        <v>763706.2</v>
      </c>
      <c r="CG88" s="603">
        <v>157832</v>
      </c>
      <c r="CH88" s="603">
        <v>15562.8</v>
      </c>
      <c r="CI88" s="603">
        <v>91980</v>
      </c>
      <c r="CJ88" s="603">
        <v>80026</v>
      </c>
      <c r="CK88" s="603">
        <v>29450</v>
      </c>
      <c r="CL88" s="603">
        <v>107276.18</v>
      </c>
      <c r="CM88" s="603">
        <v>84985</v>
      </c>
      <c r="CN88" s="603">
        <v>80263</v>
      </c>
      <c r="CO88" s="603">
        <v>134030</v>
      </c>
      <c r="CP88" s="603">
        <v>55950</v>
      </c>
      <c r="CQ88" s="603">
        <v>65650</v>
      </c>
      <c r="CR88" s="603">
        <v>94500</v>
      </c>
      <c r="CS88" s="603">
        <v>48650</v>
      </c>
      <c r="CT88" s="603">
        <v>110900</v>
      </c>
      <c r="CU88" s="603">
        <v>25380</v>
      </c>
      <c r="CV88" s="603">
        <v>0</v>
      </c>
      <c r="CW88" s="603">
        <v>69871</v>
      </c>
      <c r="CX88" s="603">
        <v>0</v>
      </c>
      <c r="CY88" s="603">
        <v>0</v>
      </c>
      <c r="CZ88" s="603">
        <v>469794.78</v>
      </c>
      <c r="DA88" s="603">
        <v>16494.55</v>
      </c>
      <c r="DB88" s="603">
        <v>58125</v>
      </c>
      <c r="DC88" s="603">
        <v>268103.2</v>
      </c>
      <c r="DD88" s="603">
        <v>1535380</v>
      </c>
      <c r="DE88" s="603">
        <v>289761.2</v>
      </c>
      <c r="DF88" s="603">
        <v>166940</v>
      </c>
      <c r="DG88" s="603">
        <v>286300</v>
      </c>
      <c r="DH88" s="603">
        <v>240300</v>
      </c>
      <c r="DI88" s="603">
        <v>944525.5</v>
      </c>
      <c r="DJ88" s="603">
        <v>180165.4</v>
      </c>
      <c r="DK88" s="603">
        <v>100983.88</v>
      </c>
      <c r="DL88" s="603">
        <v>1750525.9</v>
      </c>
      <c r="DM88" s="603">
        <v>52300</v>
      </c>
      <c r="DN88" s="603">
        <v>56628.26</v>
      </c>
      <c r="DO88" s="603">
        <v>857604</v>
      </c>
      <c r="DP88" s="603">
        <v>0</v>
      </c>
      <c r="DQ88" s="603">
        <v>50120</v>
      </c>
      <c r="DR88" s="603">
        <v>135405.87</v>
      </c>
      <c r="DS88" s="603">
        <v>88025</v>
      </c>
      <c r="DT88" s="603">
        <v>236331.94</v>
      </c>
      <c r="DU88" s="603">
        <v>6247</v>
      </c>
      <c r="DV88" s="603">
        <v>3066383.6</v>
      </c>
      <c r="DW88" s="603">
        <v>0</v>
      </c>
      <c r="DX88" s="603">
        <v>0</v>
      </c>
      <c r="DY88" s="603">
        <v>974600.9</v>
      </c>
      <c r="DZ88" s="603">
        <v>792117.57</v>
      </c>
      <c r="EA88" s="603">
        <v>0</v>
      </c>
      <c r="EB88" s="603">
        <v>121390</v>
      </c>
      <c r="EC88" s="603">
        <v>56340</v>
      </c>
      <c r="ED88" s="603">
        <v>96265</v>
      </c>
      <c r="EE88" s="603">
        <v>146700</v>
      </c>
      <c r="EF88" s="603">
        <v>38610.9</v>
      </c>
      <c r="EG88" s="603">
        <v>98121.7</v>
      </c>
      <c r="EH88" s="603">
        <v>331147.40000000002</v>
      </c>
      <c r="EI88" s="603">
        <v>213775.5</v>
      </c>
      <c r="EJ88" s="603">
        <v>183355</v>
      </c>
      <c r="EK88" s="603">
        <v>287180.03999999998</v>
      </c>
      <c r="EL88" s="603">
        <v>237641.32</v>
      </c>
      <c r="EM88" s="603">
        <v>42158</v>
      </c>
      <c r="EN88" s="603">
        <v>42000</v>
      </c>
      <c r="EO88" s="603">
        <v>5000</v>
      </c>
      <c r="EP88" s="603">
        <v>529431.5</v>
      </c>
      <c r="EQ88" s="603">
        <v>98670</v>
      </c>
      <c r="ER88" s="603">
        <v>428488.3</v>
      </c>
      <c r="ES88" s="603">
        <v>94050</v>
      </c>
      <c r="ET88" s="603">
        <v>2725</v>
      </c>
      <c r="EU88" s="603">
        <v>87330</v>
      </c>
      <c r="EV88" s="603">
        <v>166922.6</v>
      </c>
      <c r="EW88" s="603">
        <v>0</v>
      </c>
      <c r="EX88" s="603">
        <v>3103414.92</v>
      </c>
      <c r="EY88" s="603">
        <v>38000</v>
      </c>
      <c r="EZ88" s="603">
        <v>64060</v>
      </c>
      <c r="FA88" s="603">
        <v>380083.35</v>
      </c>
      <c r="FB88" s="603">
        <v>158105</v>
      </c>
      <c r="FC88" s="603">
        <v>1357909.8</v>
      </c>
      <c r="FD88" s="603">
        <v>145748.79999999999</v>
      </c>
      <c r="FE88" s="603">
        <v>1115911.7</v>
      </c>
      <c r="FF88" s="603">
        <v>87000</v>
      </c>
      <c r="FG88" s="603">
        <v>0</v>
      </c>
      <c r="FH88" s="603">
        <v>64400</v>
      </c>
      <c r="FI88" s="603">
        <v>150628</v>
      </c>
      <c r="FJ88" s="603">
        <v>0</v>
      </c>
      <c r="FK88" s="603">
        <v>36120</v>
      </c>
      <c r="FL88" s="603">
        <v>0</v>
      </c>
      <c r="FM88" s="603">
        <v>0</v>
      </c>
      <c r="FN88" s="603">
        <v>1212472.3</v>
      </c>
      <c r="FO88" s="603">
        <v>81500</v>
      </c>
      <c r="FP88" s="603">
        <v>0</v>
      </c>
      <c r="FQ88" s="603">
        <v>0</v>
      </c>
      <c r="FR88" s="603">
        <v>78716.399999999994</v>
      </c>
      <c r="FS88" s="603">
        <v>0</v>
      </c>
      <c r="FT88" s="603">
        <v>0</v>
      </c>
      <c r="FU88" s="603">
        <v>175813</v>
      </c>
      <c r="FV88" s="603">
        <v>0</v>
      </c>
      <c r="FW88" s="603">
        <v>0</v>
      </c>
      <c r="FX88" s="603">
        <v>127854.78</v>
      </c>
      <c r="FY88" s="603">
        <v>0</v>
      </c>
      <c r="FZ88" s="603">
        <v>0</v>
      </c>
      <c r="GA88" s="603">
        <v>0</v>
      </c>
      <c r="GB88" s="603">
        <v>100125</v>
      </c>
      <c r="GC88" s="603">
        <v>57185</v>
      </c>
      <c r="GD88" s="603">
        <v>112020</v>
      </c>
      <c r="GE88" s="603">
        <v>111500</v>
      </c>
      <c r="GF88" s="603">
        <v>101000</v>
      </c>
      <c r="GG88" s="603">
        <v>63231.8</v>
      </c>
      <c r="GH88" s="603">
        <v>50120</v>
      </c>
      <c r="GI88" s="603">
        <v>93336.44</v>
      </c>
      <c r="GJ88" s="603">
        <v>78385</v>
      </c>
      <c r="GK88" s="603">
        <v>0</v>
      </c>
      <c r="GL88" s="603">
        <v>0</v>
      </c>
      <c r="GM88" s="603">
        <v>37270</v>
      </c>
      <c r="GN88" s="603">
        <v>13000</v>
      </c>
      <c r="GO88" s="603">
        <v>47375</v>
      </c>
      <c r="GP88" s="603">
        <v>18060</v>
      </c>
      <c r="GQ88" s="603">
        <v>12670</v>
      </c>
      <c r="GR88" s="603">
        <v>84728.37</v>
      </c>
      <c r="GS88" s="603">
        <v>45710</v>
      </c>
      <c r="GT88" s="603">
        <v>3500</v>
      </c>
      <c r="GU88" s="603">
        <v>1820</v>
      </c>
      <c r="GV88" s="603">
        <v>25520</v>
      </c>
      <c r="GW88" s="603">
        <v>225315.04</v>
      </c>
      <c r="GX88" s="603">
        <v>987094.38</v>
      </c>
      <c r="GY88" s="603">
        <v>98818</v>
      </c>
      <c r="GZ88" s="603">
        <v>7456053.6600000001</v>
      </c>
      <c r="HA88" s="603">
        <v>354247.82</v>
      </c>
      <c r="HB88" s="603">
        <v>0</v>
      </c>
      <c r="HC88" s="603">
        <v>0</v>
      </c>
      <c r="HD88" s="603">
        <v>4007073.65</v>
      </c>
      <c r="HE88" s="603">
        <v>2047029.12</v>
      </c>
      <c r="HF88" s="603">
        <v>0</v>
      </c>
      <c r="HG88" s="603">
        <v>192736.6</v>
      </c>
      <c r="HH88" s="603">
        <v>103425</v>
      </c>
      <c r="HI88" s="603">
        <v>245284.81</v>
      </c>
      <c r="HJ88" s="603">
        <v>0</v>
      </c>
      <c r="HK88" s="603">
        <v>464617.45</v>
      </c>
      <c r="HL88" s="603">
        <v>4681982.33</v>
      </c>
      <c r="HM88" s="603">
        <v>323950</v>
      </c>
      <c r="HN88" s="603">
        <v>0</v>
      </c>
      <c r="HO88" s="603">
        <v>282979.89</v>
      </c>
      <c r="HP88" s="603">
        <v>638571.5</v>
      </c>
      <c r="HQ88" s="603">
        <v>0</v>
      </c>
      <c r="HR88" s="603">
        <v>0</v>
      </c>
      <c r="HS88" s="603">
        <v>0</v>
      </c>
      <c r="HT88" s="603">
        <v>533413.28</v>
      </c>
      <c r="HU88" s="603">
        <v>0</v>
      </c>
      <c r="HV88" s="603">
        <v>0</v>
      </c>
      <c r="HW88" s="603">
        <v>0</v>
      </c>
      <c r="HX88" s="603">
        <v>0</v>
      </c>
      <c r="HY88" s="603">
        <v>0</v>
      </c>
      <c r="HZ88" s="603">
        <v>0</v>
      </c>
      <c r="IA88" s="603">
        <v>0</v>
      </c>
      <c r="IB88" s="603">
        <v>0</v>
      </c>
      <c r="IC88" s="603">
        <v>0</v>
      </c>
      <c r="ID88" s="603">
        <v>0</v>
      </c>
      <c r="IE88" s="603">
        <v>0</v>
      </c>
      <c r="IF88" s="603">
        <v>0</v>
      </c>
      <c r="IG88" s="603">
        <v>0</v>
      </c>
      <c r="IH88" s="603">
        <v>0</v>
      </c>
      <c r="II88" s="603">
        <v>0</v>
      </c>
      <c r="IJ88" s="603">
        <v>0</v>
      </c>
      <c r="IK88" s="603">
        <v>0</v>
      </c>
      <c r="IL88" s="603">
        <v>0</v>
      </c>
      <c r="IM88" s="603">
        <v>281510</v>
      </c>
      <c r="IN88" s="603">
        <v>290440.8</v>
      </c>
      <c r="IO88" s="603">
        <v>687871.15</v>
      </c>
      <c r="IP88" s="603">
        <v>0</v>
      </c>
      <c r="IQ88" s="603">
        <v>0</v>
      </c>
      <c r="IR88" s="603">
        <v>0</v>
      </c>
      <c r="IS88" s="603">
        <v>0</v>
      </c>
      <c r="IT88" s="603">
        <v>0</v>
      </c>
      <c r="IU88" s="603">
        <v>35745</v>
      </c>
      <c r="IV88" s="603">
        <v>0</v>
      </c>
      <c r="IW88" s="603">
        <v>0</v>
      </c>
      <c r="IX88" s="603">
        <v>0</v>
      </c>
      <c r="IY88" s="603">
        <v>0</v>
      </c>
      <c r="IZ88" s="603">
        <v>0</v>
      </c>
      <c r="JA88" s="603">
        <v>0</v>
      </c>
      <c r="JB88" s="603">
        <v>0</v>
      </c>
      <c r="JC88" s="603">
        <v>831647.4</v>
      </c>
      <c r="JD88" s="603">
        <v>19871</v>
      </c>
      <c r="JE88" s="603">
        <v>99920</v>
      </c>
      <c r="JF88" s="603">
        <v>0</v>
      </c>
      <c r="JG88" s="603">
        <v>457907.6</v>
      </c>
      <c r="JH88" s="603">
        <v>0</v>
      </c>
      <c r="JI88" s="603">
        <v>119912.48</v>
      </c>
      <c r="JJ88" s="603">
        <v>0</v>
      </c>
      <c r="JK88" s="603">
        <v>0</v>
      </c>
      <c r="JL88" s="603">
        <v>98341.09</v>
      </c>
      <c r="JM88" s="603">
        <v>332535.3</v>
      </c>
      <c r="JN88" s="603">
        <v>0</v>
      </c>
      <c r="JO88" s="603">
        <v>25250</v>
      </c>
      <c r="JP88" s="603">
        <v>288730</v>
      </c>
      <c r="JQ88" s="603">
        <v>46000</v>
      </c>
      <c r="JR88" s="603">
        <v>123819</v>
      </c>
      <c r="JS88" s="603">
        <v>63715</v>
      </c>
      <c r="JT88" s="603">
        <v>0</v>
      </c>
      <c r="JU88" s="603">
        <v>0</v>
      </c>
      <c r="JV88" s="603">
        <v>0</v>
      </c>
      <c r="JW88" s="603">
        <v>512339.3</v>
      </c>
      <c r="JX88" s="603">
        <v>0</v>
      </c>
      <c r="JY88" s="603">
        <v>0</v>
      </c>
      <c r="JZ88" s="603">
        <v>0</v>
      </c>
      <c r="KA88" s="603">
        <v>0</v>
      </c>
      <c r="KB88" s="603">
        <v>0</v>
      </c>
      <c r="KC88" s="603">
        <v>0</v>
      </c>
      <c r="KD88" s="603">
        <v>0</v>
      </c>
      <c r="KE88" s="603">
        <v>0</v>
      </c>
      <c r="KF88" s="603">
        <v>0</v>
      </c>
      <c r="KG88" s="603">
        <v>0</v>
      </c>
      <c r="KH88" s="603">
        <v>0</v>
      </c>
      <c r="KI88" s="603">
        <v>0</v>
      </c>
      <c r="KJ88" s="603">
        <v>3643561</v>
      </c>
      <c r="KK88" s="603">
        <v>61023.199999999997</v>
      </c>
      <c r="KL88" s="603">
        <v>0</v>
      </c>
      <c r="KM88" s="603">
        <v>47674</v>
      </c>
      <c r="KN88" s="603">
        <v>25550</v>
      </c>
      <c r="KO88" s="603">
        <v>0</v>
      </c>
      <c r="KP88" s="603">
        <v>0</v>
      </c>
      <c r="KQ88" s="603">
        <v>5250</v>
      </c>
      <c r="KR88" s="603">
        <v>2669</v>
      </c>
      <c r="KS88" s="603">
        <v>0</v>
      </c>
      <c r="KT88" s="603">
        <v>84450</v>
      </c>
      <c r="KU88" s="603">
        <v>93900</v>
      </c>
      <c r="KV88" s="603">
        <v>101631.21</v>
      </c>
      <c r="KW88" s="603">
        <v>21060</v>
      </c>
      <c r="KX88" s="603">
        <v>124500</v>
      </c>
      <c r="KY88" s="603">
        <v>0</v>
      </c>
      <c r="KZ88" s="603">
        <v>31125</v>
      </c>
      <c r="LA88" s="603">
        <v>0</v>
      </c>
      <c r="LB88" s="603">
        <v>0</v>
      </c>
      <c r="LC88" s="603">
        <v>48900</v>
      </c>
      <c r="LD88" s="603">
        <v>362010</v>
      </c>
      <c r="LE88" s="603">
        <v>242500</v>
      </c>
      <c r="LF88" s="603">
        <v>174800</v>
      </c>
      <c r="LG88" s="603">
        <v>0</v>
      </c>
      <c r="LH88" s="603">
        <v>39125</v>
      </c>
      <c r="LI88" s="603">
        <v>0</v>
      </c>
      <c r="LJ88" s="603">
        <v>0</v>
      </c>
      <c r="LK88" s="603">
        <v>0</v>
      </c>
      <c r="LL88" s="603">
        <v>0</v>
      </c>
      <c r="LM88" s="603">
        <v>0</v>
      </c>
      <c r="LN88" s="603">
        <v>0</v>
      </c>
      <c r="LO88" s="603">
        <v>844740.92</v>
      </c>
      <c r="LP88" s="603">
        <v>0</v>
      </c>
      <c r="LQ88" s="603">
        <v>0</v>
      </c>
      <c r="LR88" s="603">
        <v>11984</v>
      </c>
      <c r="LS88" s="603">
        <v>0</v>
      </c>
      <c r="LT88" s="603">
        <v>550262.9</v>
      </c>
      <c r="LU88" s="603">
        <v>0</v>
      </c>
      <c r="LV88" s="603">
        <v>0</v>
      </c>
      <c r="LW88" s="603">
        <v>0</v>
      </c>
      <c r="LX88" s="603">
        <v>10331879.189999999</v>
      </c>
      <c r="LY88" s="603">
        <v>26058245.399999999</v>
      </c>
      <c r="LZ88" s="603">
        <v>174086.25</v>
      </c>
      <c r="MA88" s="603">
        <v>0</v>
      </c>
      <c r="MB88" s="603">
        <v>0</v>
      </c>
      <c r="MC88" s="603">
        <v>511396.9</v>
      </c>
      <c r="MD88" s="603">
        <v>669766.65</v>
      </c>
      <c r="ME88" s="603">
        <v>0</v>
      </c>
      <c r="MF88" s="603">
        <v>38000</v>
      </c>
      <c r="MG88" s="603">
        <v>2860115.34</v>
      </c>
      <c r="MH88" s="603">
        <v>42040</v>
      </c>
      <c r="MI88" s="603">
        <v>401856.6</v>
      </c>
      <c r="MJ88" s="603">
        <v>35800</v>
      </c>
      <c r="MK88" s="603">
        <v>369133.77</v>
      </c>
      <c r="ML88" s="603">
        <v>0</v>
      </c>
      <c r="MM88" s="603">
        <v>65960</v>
      </c>
      <c r="MN88" s="603">
        <v>118084.97</v>
      </c>
      <c r="MO88" s="603">
        <v>40585</v>
      </c>
      <c r="MP88" s="603">
        <v>0</v>
      </c>
      <c r="MQ88" s="603">
        <v>50000</v>
      </c>
      <c r="MR88" s="603">
        <v>78650</v>
      </c>
      <c r="MS88" s="603">
        <v>1313649.8400000001</v>
      </c>
      <c r="MT88" s="603">
        <v>937304.72</v>
      </c>
      <c r="MU88" s="603">
        <v>0</v>
      </c>
      <c r="MV88" s="603">
        <v>67390</v>
      </c>
      <c r="MW88" s="603">
        <v>30000</v>
      </c>
      <c r="MX88" s="603">
        <v>0</v>
      </c>
      <c r="MY88" s="603">
        <v>0</v>
      </c>
      <c r="MZ88" s="603">
        <v>0</v>
      </c>
      <c r="NA88" s="603">
        <v>2102248.7599999998</v>
      </c>
      <c r="NB88" s="603">
        <v>152940</v>
      </c>
      <c r="NC88" s="603">
        <v>232614.39999999999</v>
      </c>
      <c r="ND88" s="603">
        <v>0</v>
      </c>
      <c r="NE88" s="603">
        <v>0</v>
      </c>
      <c r="NF88" s="603">
        <v>113688</v>
      </c>
      <c r="NG88" s="603">
        <v>4114081.7</v>
      </c>
      <c r="NH88" s="603">
        <v>1139114.1599999999</v>
      </c>
      <c r="NI88" s="603">
        <v>353321.66</v>
      </c>
      <c r="NJ88" s="603">
        <v>0</v>
      </c>
      <c r="NK88" s="603">
        <v>71725</v>
      </c>
      <c r="NL88" s="603">
        <v>1011283.4</v>
      </c>
      <c r="NM88" s="603">
        <v>27230.7</v>
      </c>
      <c r="NN88" s="603">
        <v>37665.86</v>
      </c>
      <c r="NO88" s="603">
        <v>325613.40999999997</v>
      </c>
      <c r="NP88" s="603">
        <v>1087409.97</v>
      </c>
      <c r="NQ88" s="603">
        <v>1501985.4</v>
      </c>
      <c r="NR88" s="603">
        <v>0</v>
      </c>
      <c r="NS88" s="603">
        <v>0</v>
      </c>
      <c r="NT88" s="603">
        <v>0</v>
      </c>
      <c r="NU88" s="603">
        <v>0</v>
      </c>
      <c r="NV88" s="603">
        <v>0</v>
      </c>
      <c r="NW88" s="603">
        <v>0</v>
      </c>
      <c r="NX88" s="603">
        <v>0</v>
      </c>
      <c r="NY88" s="603">
        <v>5180052.4400000004</v>
      </c>
      <c r="NZ88" s="603">
        <v>7036450.0199999996</v>
      </c>
      <c r="OA88" s="603">
        <v>543425.26</v>
      </c>
      <c r="OB88" s="603">
        <v>0</v>
      </c>
      <c r="OC88" s="603">
        <v>146330</v>
      </c>
      <c r="OD88" s="603">
        <v>0</v>
      </c>
      <c r="OE88" s="603">
        <v>0</v>
      </c>
      <c r="OF88" s="603">
        <v>0</v>
      </c>
      <c r="OG88" s="603">
        <v>49557.11</v>
      </c>
      <c r="OH88" s="603">
        <v>1156320.6000000001</v>
      </c>
      <c r="OI88" s="603">
        <v>227995.48</v>
      </c>
      <c r="OJ88" s="603">
        <v>0</v>
      </c>
      <c r="OK88" s="603">
        <v>518413.33</v>
      </c>
      <c r="OL88" s="603">
        <v>0</v>
      </c>
      <c r="OM88" s="603">
        <v>0</v>
      </c>
      <c r="ON88" s="603">
        <v>0</v>
      </c>
      <c r="OO88" s="603">
        <v>1461682.6</v>
      </c>
      <c r="OP88" s="603">
        <v>3014958.44</v>
      </c>
      <c r="OQ88" s="603">
        <v>5693391.7699999996</v>
      </c>
      <c r="OR88" s="603">
        <v>0</v>
      </c>
      <c r="OS88" s="603">
        <v>0</v>
      </c>
      <c r="OT88" s="603">
        <v>0</v>
      </c>
      <c r="OU88" s="603">
        <v>0</v>
      </c>
      <c r="OV88" s="603">
        <v>39000</v>
      </c>
      <c r="OW88" s="603">
        <v>49510</v>
      </c>
      <c r="OX88" s="603">
        <v>0</v>
      </c>
      <c r="OY88" s="603">
        <v>178325</v>
      </c>
      <c r="OZ88" s="603">
        <v>428055.35</v>
      </c>
      <c r="PA88" s="603">
        <v>0</v>
      </c>
      <c r="PB88" s="603">
        <v>0</v>
      </c>
      <c r="PC88" s="603">
        <v>567328</v>
      </c>
      <c r="PD88" s="603">
        <v>1722547.42</v>
      </c>
      <c r="PE88" s="603">
        <v>67210</v>
      </c>
      <c r="PF88" s="603">
        <v>320800</v>
      </c>
      <c r="PG88" s="603">
        <v>341656.69</v>
      </c>
      <c r="PH88" s="603">
        <v>986710.57</v>
      </c>
      <c r="PI88" s="603">
        <v>614806.28</v>
      </c>
      <c r="PJ88" s="603">
        <v>298400</v>
      </c>
      <c r="PK88" s="603">
        <v>872238.92</v>
      </c>
      <c r="PL88" s="603">
        <v>164927.99</v>
      </c>
      <c r="PM88" s="603">
        <v>225464.21</v>
      </c>
      <c r="PN88" s="603">
        <v>7440</v>
      </c>
      <c r="PO88" s="603">
        <v>352540.96</v>
      </c>
      <c r="PP88" s="603">
        <v>1323033.92</v>
      </c>
      <c r="PQ88" s="603">
        <v>1211307.28</v>
      </c>
      <c r="PR88" s="603">
        <v>202640</v>
      </c>
      <c r="PS88" s="603">
        <v>211627.81</v>
      </c>
      <c r="PT88" s="603">
        <v>199820</v>
      </c>
      <c r="PU88" s="603">
        <v>220500</v>
      </c>
      <c r="PV88" s="603">
        <v>1245501.3400000001</v>
      </c>
      <c r="PW88" s="603">
        <v>0</v>
      </c>
      <c r="PX88" s="603">
        <v>1530379</v>
      </c>
      <c r="PY88" s="603">
        <v>145009.26</v>
      </c>
      <c r="PZ88" s="603">
        <v>648340</v>
      </c>
      <c r="QA88" s="603">
        <v>0</v>
      </c>
      <c r="QB88" s="603">
        <v>433880</v>
      </c>
      <c r="QC88" s="603">
        <v>92460</v>
      </c>
      <c r="QD88" s="603">
        <v>6478580.5800000001</v>
      </c>
      <c r="QE88" s="603">
        <v>84000</v>
      </c>
      <c r="QF88" s="603">
        <v>606064.9</v>
      </c>
      <c r="QG88" s="603">
        <v>111700</v>
      </c>
      <c r="QH88" s="603">
        <v>312415</v>
      </c>
      <c r="QI88" s="603">
        <v>1247321.24</v>
      </c>
      <c r="QJ88" s="603">
        <v>96500</v>
      </c>
      <c r="QK88" s="603">
        <v>449343.5</v>
      </c>
      <c r="QL88" s="603">
        <v>83120</v>
      </c>
      <c r="QM88" s="603">
        <v>334753</v>
      </c>
      <c r="QN88" s="603">
        <v>217125</v>
      </c>
      <c r="QO88" s="603">
        <v>0</v>
      </c>
      <c r="QP88" s="603">
        <v>0</v>
      </c>
      <c r="QQ88" s="603">
        <v>15000</v>
      </c>
      <c r="QR88" s="603">
        <v>38199.980000000003</v>
      </c>
      <c r="QS88" s="603">
        <v>0</v>
      </c>
      <c r="QT88" s="603">
        <v>25286</v>
      </c>
      <c r="QU88" s="603">
        <v>232069.86</v>
      </c>
      <c r="QV88" s="603">
        <v>9311395.370000001</v>
      </c>
      <c r="QW88" s="603">
        <v>0</v>
      </c>
      <c r="QX88" s="603">
        <v>0</v>
      </c>
      <c r="QY88" s="603">
        <v>0</v>
      </c>
      <c r="QZ88" s="603">
        <v>0</v>
      </c>
      <c r="RA88" s="603">
        <v>514800</v>
      </c>
      <c r="RB88" s="603">
        <v>0</v>
      </c>
      <c r="RC88" s="603">
        <v>0</v>
      </c>
      <c r="RD88" s="603">
        <v>0</v>
      </c>
      <c r="RE88" s="603">
        <v>866057.33</v>
      </c>
      <c r="RF88" s="603">
        <v>39000</v>
      </c>
      <c r="RG88" s="603">
        <v>0</v>
      </c>
      <c r="RH88" s="603">
        <v>0</v>
      </c>
      <c r="RI88" s="603">
        <v>11988958.15</v>
      </c>
      <c r="RJ88" s="603">
        <v>803550</v>
      </c>
      <c r="RK88" s="603">
        <v>119830</v>
      </c>
      <c r="RL88" s="603">
        <v>229808.75</v>
      </c>
      <c r="RM88" s="603">
        <v>0</v>
      </c>
      <c r="RN88" s="603">
        <v>1762912.34</v>
      </c>
      <c r="RO88" s="603">
        <v>3175355.1</v>
      </c>
      <c r="RP88" s="603">
        <v>152645.47</v>
      </c>
      <c r="RQ88" s="603">
        <v>737210</v>
      </c>
      <c r="RR88" s="603">
        <v>383810</v>
      </c>
      <c r="RS88" s="603">
        <v>60191.6</v>
      </c>
      <c r="RT88" s="603">
        <v>68207.48</v>
      </c>
      <c r="RU88" s="603">
        <v>597625.81999999995</v>
      </c>
      <c r="RV88" s="603">
        <v>1302888.22</v>
      </c>
      <c r="RW88" s="603">
        <v>1045004.35</v>
      </c>
      <c r="RX88" s="603">
        <v>2720</v>
      </c>
      <c r="RY88" s="603">
        <v>302810</v>
      </c>
      <c r="RZ88" s="603">
        <v>73000</v>
      </c>
      <c r="SA88" s="603">
        <v>11200</v>
      </c>
      <c r="SB88" s="603">
        <v>25950</v>
      </c>
      <c r="SC88" s="603">
        <v>2274785.2999999998</v>
      </c>
      <c r="SD88" s="603">
        <v>129859</v>
      </c>
      <c r="SE88" s="603">
        <v>86050</v>
      </c>
      <c r="SF88" s="603">
        <v>60250</v>
      </c>
      <c r="SG88" s="603">
        <v>44500</v>
      </c>
      <c r="SH88" s="603">
        <v>1722823</v>
      </c>
      <c r="SI88" s="603">
        <v>25000</v>
      </c>
      <c r="SJ88" s="603">
        <v>506665</v>
      </c>
      <c r="SK88" s="603">
        <v>116200</v>
      </c>
      <c r="SL88" s="603">
        <v>13000</v>
      </c>
      <c r="SM88" s="603">
        <v>498750</v>
      </c>
      <c r="SN88" s="603">
        <v>87770.5</v>
      </c>
      <c r="SO88" s="603">
        <v>492923.46</v>
      </c>
      <c r="SP88" s="603">
        <v>51000</v>
      </c>
      <c r="SQ88" s="603">
        <v>8731.2000000000007</v>
      </c>
      <c r="SR88" s="603">
        <v>161997</v>
      </c>
      <c r="SS88" s="603">
        <v>0</v>
      </c>
      <c r="ST88" s="603">
        <v>1950</v>
      </c>
      <c r="SU88" s="603">
        <v>34000</v>
      </c>
      <c r="SV88" s="603">
        <v>60200</v>
      </c>
      <c r="SW88" s="603">
        <v>331533.5</v>
      </c>
      <c r="SX88" s="603">
        <v>1800</v>
      </c>
      <c r="SY88" s="603">
        <v>0</v>
      </c>
      <c r="SZ88" s="603">
        <v>44000</v>
      </c>
      <c r="TA88" s="603">
        <v>0</v>
      </c>
      <c r="TB88" s="603">
        <v>38700</v>
      </c>
      <c r="TC88" s="603">
        <v>0</v>
      </c>
      <c r="TD88" s="603">
        <v>98658</v>
      </c>
      <c r="TE88" s="603">
        <v>0</v>
      </c>
      <c r="TF88" s="603">
        <v>174440</v>
      </c>
      <c r="TG88" s="603">
        <v>5700</v>
      </c>
      <c r="TH88" s="603">
        <v>380460</v>
      </c>
      <c r="TI88" s="603">
        <v>0</v>
      </c>
      <c r="TJ88" s="603">
        <v>45500</v>
      </c>
      <c r="TK88" s="603">
        <v>1616241.9</v>
      </c>
      <c r="TL88" s="603">
        <v>58350</v>
      </c>
      <c r="TM88" s="603">
        <v>88590</v>
      </c>
      <c r="TN88" s="603">
        <v>914883.5</v>
      </c>
      <c r="TO88" s="603">
        <v>1993736</v>
      </c>
      <c r="TP88" s="603">
        <v>85500</v>
      </c>
      <c r="TQ88" s="603">
        <v>16275</v>
      </c>
      <c r="TR88" s="603">
        <v>4502230.66</v>
      </c>
      <c r="TS88" s="603">
        <v>41420</v>
      </c>
      <c r="TT88" s="603">
        <v>1055440</v>
      </c>
      <c r="TU88" s="603">
        <v>326638</v>
      </c>
      <c r="TV88" s="603">
        <v>4600</v>
      </c>
      <c r="TW88" s="603">
        <v>47300</v>
      </c>
      <c r="TX88" s="603">
        <v>37094</v>
      </c>
      <c r="TY88" s="603">
        <v>165005</v>
      </c>
      <c r="TZ88" s="603">
        <v>35720</v>
      </c>
      <c r="UA88" s="603">
        <v>77500</v>
      </c>
      <c r="UB88" s="603">
        <v>24000</v>
      </c>
      <c r="UC88" s="603">
        <v>1316001.8400000001</v>
      </c>
      <c r="UD88" s="603">
        <v>452600</v>
      </c>
      <c r="UE88" s="603">
        <v>81025</v>
      </c>
      <c r="UF88" s="603">
        <v>173475</v>
      </c>
      <c r="UG88" s="603">
        <v>1449651.3</v>
      </c>
      <c r="UH88" s="603">
        <v>32000</v>
      </c>
      <c r="UI88" s="603">
        <v>214670</v>
      </c>
      <c r="UJ88" s="603">
        <v>399200</v>
      </c>
      <c r="UK88" s="603">
        <v>0</v>
      </c>
      <c r="UL88" s="603">
        <v>129660.65</v>
      </c>
      <c r="UM88" s="603">
        <v>364000</v>
      </c>
      <c r="UN88" s="603">
        <v>254430</v>
      </c>
      <c r="UO88" s="603">
        <v>1028464.73</v>
      </c>
      <c r="UP88" s="603">
        <v>146475</v>
      </c>
      <c r="UQ88" s="603">
        <v>99250</v>
      </c>
      <c r="UR88" s="603">
        <v>145541.79999999999</v>
      </c>
      <c r="US88" s="603">
        <v>259380</v>
      </c>
      <c r="UT88" s="603">
        <v>463940</v>
      </c>
      <c r="UU88" s="603">
        <v>299686.36</v>
      </c>
      <c r="UV88" s="603">
        <v>1000</v>
      </c>
      <c r="UW88" s="603">
        <v>132250</v>
      </c>
      <c r="UX88" s="603">
        <v>541799</v>
      </c>
      <c r="UY88" s="603">
        <v>84000</v>
      </c>
      <c r="UZ88" s="603">
        <v>146500</v>
      </c>
      <c r="VA88" s="603">
        <v>5460</v>
      </c>
      <c r="VB88" s="603">
        <v>56000</v>
      </c>
      <c r="VC88" s="603">
        <v>779029.4</v>
      </c>
      <c r="VD88" s="603">
        <v>5900</v>
      </c>
      <c r="VE88" s="603">
        <v>186732</v>
      </c>
      <c r="VF88" s="603">
        <v>105000</v>
      </c>
      <c r="VG88" s="603">
        <v>54150</v>
      </c>
      <c r="VH88" s="603">
        <v>71108</v>
      </c>
      <c r="VI88" s="603">
        <v>134820</v>
      </c>
      <c r="VJ88" s="603">
        <v>4064786.29</v>
      </c>
      <c r="VK88" s="603">
        <v>27000</v>
      </c>
      <c r="VL88" s="603">
        <v>197590</v>
      </c>
      <c r="VM88" s="603">
        <v>0</v>
      </c>
      <c r="VN88" s="603">
        <v>3671898.12</v>
      </c>
      <c r="VO88" s="603">
        <v>103095</v>
      </c>
      <c r="VP88" s="603">
        <v>68000</v>
      </c>
      <c r="VQ88" s="603">
        <v>314781.94</v>
      </c>
      <c r="VR88" s="603">
        <v>262989.26</v>
      </c>
      <c r="VS88" s="603">
        <v>472324.75</v>
      </c>
      <c r="VT88" s="603">
        <v>93293.18</v>
      </c>
      <c r="VU88" s="603">
        <v>5500</v>
      </c>
      <c r="VV88" s="603">
        <v>156750</v>
      </c>
      <c r="VW88" s="603">
        <v>520762.84</v>
      </c>
      <c r="VX88" s="603">
        <v>0</v>
      </c>
      <c r="VY88" s="603">
        <v>962705.76</v>
      </c>
      <c r="VZ88" s="603">
        <v>394652.57</v>
      </c>
      <c r="WA88" s="603">
        <v>66305</v>
      </c>
      <c r="WB88" s="603">
        <v>93500</v>
      </c>
      <c r="WC88" s="603">
        <v>0</v>
      </c>
      <c r="WD88" s="603">
        <v>97500</v>
      </c>
      <c r="WE88" s="603">
        <v>99575</v>
      </c>
      <c r="WF88" s="603">
        <v>353961.62</v>
      </c>
      <c r="WG88" s="603">
        <v>6000</v>
      </c>
      <c r="WH88" s="603">
        <v>117250</v>
      </c>
      <c r="WI88" s="603">
        <v>541102.69999999995</v>
      </c>
      <c r="WJ88" s="603">
        <v>58350</v>
      </c>
      <c r="WK88" s="603">
        <v>89550</v>
      </c>
      <c r="WL88" s="603">
        <v>0</v>
      </c>
      <c r="WM88" s="603">
        <v>753173.01</v>
      </c>
      <c r="WN88" s="603">
        <v>1115214.24</v>
      </c>
      <c r="WO88" s="603">
        <v>350270</v>
      </c>
      <c r="WP88" s="603">
        <v>664165.55000000005</v>
      </c>
      <c r="WQ88" s="603">
        <v>0</v>
      </c>
      <c r="WR88" s="603">
        <v>117175</v>
      </c>
      <c r="WS88" s="603">
        <v>552658.88</v>
      </c>
      <c r="WT88" s="603">
        <v>1242147.6000000001</v>
      </c>
      <c r="WU88" s="603">
        <v>10500</v>
      </c>
      <c r="WV88" s="603">
        <v>568303.57999999996</v>
      </c>
      <c r="WW88" s="603">
        <v>628370.6</v>
      </c>
      <c r="WX88" s="603">
        <v>434168.5</v>
      </c>
      <c r="WY88" s="603">
        <v>91750</v>
      </c>
      <c r="WZ88" s="603">
        <v>25500</v>
      </c>
      <c r="XA88" s="603">
        <v>0</v>
      </c>
      <c r="XB88" s="603">
        <v>54050</v>
      </c>
      <c r="XC88" s="603">
        <v>141366.47</v>
      </c>
      <c r="XD88" s="603">
        <v>66140</v>
      </c>
      <c r="XE88" s="603">
        <v>4026777.56</v>
      </c>
      <c r="XF88" s="603">
        <v>128600</v>
      </c>
      <c r="XG88" s="603">
        <v>57450</v>
      </c>
      <c r="XH88" s="603">
        <v>217951.8</v>
      </c>
      <c r="XI88" s="603">
        <v>66925</v>
      </c>
      <c r="XJ88" s="603">
        <v>0</v>
      </c>
      <c r="XK88" s="603">
        <v>59800</v>
      </c>
      <c r="XL88" s="603">
        <v>189700</v>
      </c>
      <c r="XM88" s="603">
        <v>448786.71</v>
      </c>
      <c r="XN88" s="603">
        <v>152400</v>
      </c>
      <c r="XO88" s="603">
        <v>139886.39999999999</v>
      </c>
      <c r="XP88" s="603">
        <v>499857</v>
      </c>
      <c r="XQ88" s="603">
        <v>0</v>
      </c>
      <c r="XR88" s="603">
        <v>207500</v>
      </c>
      <c r="XS88" s="603">
        <v>111750</v>
      </c>
      <c r="XT88" s="603">
        <v>151200</v>
      </c>
      <c r="XU88" s="603">
        <v>85000</v>
      </c>
      <c r="XV88" s="603">
        <v>258382.3</v>
      </c>
      <c r="XW88" s="603">
        <v>14000</v>
      </c>
      <c r="XX88" s="603">
        <v>64650</v>
      </c>
      <c r="XY88" s="603">
        <v>24944</v>
      </c>
      <c r="XZ88" s="603">
        <v>6764</v>
      </c>
      <c r="YA88" s="603">
        <v>73300</v>
      </c>
      <c r="YB88" s="603">
        <v>6000</v>
      </c>
      <c r="YC88" s="603">
        <v>12500</v>
      </c>
      <c r="YD88" s="603">
        <v>62500</v>
      </c>
      <c r="YE88" s="603">
        <v>75281.31</v>
      </c>
      <c r="YF88" s="603">
        <v>76590</v>
      </c>
      <c r="YG88" s="603">
        <v>0</v>
      </c>
      <c r="YH88" s="603">
        <v>83375</v>
      </c>
      <c r="YI88" s="603">
        <v>377182</v>
      </c>
      <c r="YJ88" s="603">
        <v>67982</v>
      </c>
      <c r="YK88" s="603">
        <v>1832530</v>
      </c>
      <c r="YL88" s="603">
        <v>38400</v>
      </c>
      <c r="YM88" s="603">
        <v>98550</v>
      </c>
      <c r="YN88" s="603">
        <v>50373</v>
      </c>
      <c r="YO88" s="603">
        <v>488000</v>
      </c>
      <c r="YP88" s="603">
        <v>205300</v>
      </c>
      <c r="YQ88" s="603">
        <v>63713.52</v>
      </c>
      <c r="YR88" s="603">
        <v>5250</v>
      </c>
      <c r="YS88" s="603">
        <v>27734</v>
      </c>
      <c r="YT88" s="603">
        <v>85100</v>
      </c>
      <c r="YU88" s="603">
        <v>93675</v>
      </c>
      <c r="YV88" s="603">
        <v>88000</v>
      </c>
      <c r="YW88" s="603">
        <v>123384</v>
      </c>
      <c r="YX88" s="603">
        <v>1044405.5</v>
      </c>
      <c r="YY88" s="603">
        <v>8885.6</v>
      </c>
      <c r="YZ88" s="603">
        <v>0</v>
      </c>
      <c r="ZA88" s="603">
        <v>0</v>
      </c>
      <c r="ZB88" s="603">
        <v>0</v>
      </c>
      <c r="ZC88" s="603">
        <v>17000</v>
      </c>
      <c r="ZD88" s="603">
        <v>259716.8</v>
      </c>
      <c r="ZE88" s="603">
        <v>0</v>
      </c>
      <c r="ZF88" s="603">
        <v>756771.4</v>
      </c>
      <c r="ZG88" s="603">
        <v>67655</v>
      </c>
      <c r="ZH88" s="603">
        <v>32000</v>
      </c>
      <c r="ZI88" s="603">
        <v>39492</v>
      </c>
      <c r="ZJ88" s="603">
        <v>0</v>
      </c>
      <c r="ZK88" s="603">
        <v>47500</v>
      </c>
      <c r="ZL88" s="603">
        <v>64260</v>
      </c>
      <c r="ZM88" s="603">
        <v>0</v>
      </c>
      <c r="ZN88" s="603">
        <v>0</v>
      </c>
      <c r="ZO88" s="603">
        <v>128500</v>
      </c>
      <c r="ZP88" s="603">
        <v>436330.09</v>
      </c>
      <c r="ZQ88" s="603">
        <v>361563.75</v>
      </c>
      <c r="ZR88" s="603">
        <v>174741.08</v>
      </c>
      <c r="ZS88" s="603">
        <v>115660</v>
      </c>
      <c r="ZT88" s="603">
        <v>137889</v>
      </c>
      <c r="ZU88" s="603">
        <v>176649.1</v>
      </c>
      <c r="ZV88" s="603">
        <v>96070</v>
      </c>
      <c r="ZW88" s="603">
        <v>431746.9</v>
      </c>
      <c r="ZX88" s="603">
        <v>41750</v>
      </c>
      <c r="ZY88" s="603">
        <v>69350</v>
      </c>
      <c r="ZZ88" s="603">
        <v>45175</v>
      </c>
      <c r="AAA88" s="603">
        <v>157500</v>
      </c>
      <c r="AAB88" s="603">
        <v>92511.2</v>
      </c>
      <c r="AAC88" s="603">
        <v>67800</v>
      </c>
      <c r="AAD88" s="603">
        <v>43100</v>
      </c>
      <c r="AAE88" s="603">
        <v>35685</v>
      </c>
      <c r="AAF88" s="603">
        <v>334700</v>
      </c>
      <c r="AAG88" s="603">
        <v>82250</v>
      </c>
      <c r="AAH88" s="603">
        <v>147960</v>
      </c>
      <c r="AAI88" s="603">
        <v>58095</v>
      </c>
      <c r="AAJ88" s="603">
        <v>322844.76</v>
      </c>
      <c r="AAK88" s="603">
        <v>87731.26</v>
      </c>
      <c r="AAL88" s="603">
        <v>181000</v>
      </c>
      <c r="AAM88" s="603">
        <v>30000</v>
      </c>
      <c r="AAN88" s="603">
        <v>103222</v>
      </c>
      <c r="AAO88" s="603">
        <v>253600</v>
      </c>
      <c r="AAP88" s="603">
        <v>8007</v>
      </c>
      <c r="AAQ88" s="603">
        <v>1201025.1399999999</v>
      </c>
      <c r="AAR88" s="603">
        <v>23700</v>
      </c>
      <c r="AAS88" s="603">
        <v>43650</v>
      </c>
      <c r="AAT88" s="603">
        <v>0</v>
      </c>
      <c r="AAU88" s="603">
        <v>115420</v>
      </c>
      <c r="AAV88" s="603">
        <v>16740</v>
      </c>
      <c r="AAW88" s="603">
        <v>0</v>
      </c>
      <c r="AAX88" s="603">
        <v>107450</v>
      </c>
      <c r="AAY88" s="603">
        <v>710750</v>
      </c>
      <c r="AAZ88" s="603">
        <v>418170</v>
      </c>
      <c r="ABA88" s="603">
        <v>0</v>
      </c>
      <c r="ABB88" s="603">
        <v>922859.35</v>
      </c>
      <c r="ABC88" s="603">
        <v>0</v>
      </c>
      <c r="ABD88" s="603">
        <v>37925</v>
      </c>
      <c r="ABE88" s="603">
        <v>77378</v>
      </c>
      <c r="ABF88" s="603">
        <v>214450</v>
      </c>
      <c r="ABG88" s="603">
        <v>474935.95</v>
      </c>
      <c r="ABH88" s="603">
        <v>60700</v>
      </c>
      <c r="ABI88" s="603">
        <v>61000</v>
      </c>
      <c r="ABJ88" s="603">
        <v>513741.04</v>
      </c>
      <c r="ABK88" s="603">
        <v>296528.75</v>
      </c>
      <c r="ABL88" s="603">
        <v>202942.5</v>
      </c>
      <c r="ABM88" s="603">
        <v>1006128.85</v>
      </c>
      <c r="ABN88" s="603">
        <v>1252956.3</v>
      </c>
      <c r="ABO88" s="603">
        <v>0</v>
      </c>
      <c r="ABP88" s="603">
        <v>35600</v>
      </c>
      <c r="ABQ88" s="603">
        <v>7272135.9800000004</v>
      </c>
      <c r="ABR88" s="603">
        <v>2997316.2</v>
      </c>
      <c r="ABS88" s="603">
        <v>200530</v>
      </c>
      <c r="ABT88" s="603">
        <v>90100</v>
      </c>
      <c r="ABU88" s="603">
        <v>0</v>
      </c>
      <c r="ABV88" s="603">
        <v>30980</v>
      </c>
      <c r="ABW88" s="603">
        <v>24000</v>
      </c>
      <c r="ABX88" s="603">
        <v>87780</v>
      </c>
      <c r="ABY88" s="603">
        <v>0</v>
      </c>
      <c r="ABZ88" s="603">
        <v>1400</v>
      </c>
      <c r="ACA88" s="603">
        <v>0</v>
      </c>
      <c r="ACB88" s="603">
        <v>0</v>
      </c>
      <c r="ACC88" s="603">
        <v>12000</v>
      </c>
      <c r="ACD88" s="603">
        <v>667254.04</v>
      </c>
      <c r="ACE88" s="603">
        <v>518850</v>
      </c>
      <c r="ACF88" s="603">
        <v>300180.52</v>
      </c>
      <c r="ACG88" s="603">
        <v>6250</v>
      </c>
      <c r="ACH88" s="603">
        <v>168650</v>
      </c>
      <c r="ACI88" s="603">
        <v>1022532.04</v>
      </c>
      <c r="ACJ88" s="603">
        <v>0</v>
      </c>
      <c r="ACK88" s="603">
        <v>0</v>
      </c>
      <c r="ACL88" s="603">
        <v>0</v>
      </c>
      <c r="ACM88" s="603">
        <v>1103677.78</v>
      </c>
      <c r="ACN88" s="603">
        <v>1636357.45</v>
      </c>
      <c r="ACO88" s="603">
        <v>735919.5</v>
      </c>
      <c r="ACP88" s="603">
        <v>81860</v>
      </c>
      <c r="ACQ88" s="603">
        <v>15950</v>
      </c>
      <c r="ACR88" s="603">
        <v>0</v>
      </c>
      <c r="ACS88" s="603">
        <v>2448142.59</v>
      </c>
      <c r="ACT88" s="603">
        <v>83850</v>
      </c>
      <c r="ACU88" s="603">
        <v>2519204.81</v>
      </c>
      <c r="ACV88" s="603">
        <v>1361349.88</v>
      </c>
      <c r="ACW88" s="603">
        <v>0</v>
      </c>
      <c r="ACX88" s="603">
        <v>0</v>
      </c>
      <c r="ACY88" s="603">
        <v>933708.03</v>
      </c>
      <c r="ACZ88" s="603">
        <v>25600</v>
      </c>
      <c r="ADA88" s="603">
        <v>0</v>
      </c>
      <c r="ADB88" s="603">
        <v>847713.91</v>
      </c>
      <c r="ADC88" s="603">
        <v>94900</v>
      </c>
      <c r="ADD88" s="603">
        <v>64670</v>
      </c>
      <c r="ADE88" s="603">
        <v>94350</v>
      </c>
      <c r="ADF88" s="603">
        <v>147870</v>
      </c>
      <c r="ADG88" s="603">
        <v>14190</v>
      </c>
      <c r="ADH88" s="603">
        <v>2130721.9900000002</v>
      </c>
      <c r="ADI88" s="603">
        <v>278388.45</v>
      </c>
      <c r="ADJ88" s="603">
        <v>0</v>
      </c>
      <c r="ADK88" s="603">
        <v>200691</v>
      </c>
      <c r="ADL88" s="603">
        <v>0</v>
      </c>
      <c r="ADM88" s="603">
        <v>0</v>
      </c>
      <c r="ADN88" s="603">
        <v>0</v>
      </c>
      <c r="ADO88" s="603">
        <v>37200</v>
      </c>
      <c r="ADP88" s="603">
        <v>235000</v>
      </c>
      <c r="ADQ88" s="603">
        <v>1185745.58</v>
      </c>
      <c r="ADR88" s="603">
        <v>814188.11</v>
      </c>
      <c r="ADS88" s="603">
        <v>0</v>
      </c>
      <c r="ADT88" s="603">
        <v>35355</v>
      </c>
      <c r="ADU88" s="603">
        <v>1042152.04</v>
      </c>
      <c r="ADV88" s="603">
        <v>0</v>
      </c>
      <c r="ADW88" s="603">
        <v>0</v>
      </c>
      <c r="ADX88" s="603">
        <v>95150</v>
      </c>
      <c r="ADY88" s="603">
        <v>0</v>
      </c>
      <c r="ADZ88" s="603">
        <v>0</v>
      </c>
      <c r="AEA88" s="603">
        <v>4747087.03</v>
      </c>
      <c r="AEB88" s="603">
        <v>150226.88</v>
      </c>
      <c r="AEC88" s="603">
        <v>1723610</v>
      </c>
      <c r="AED88" s="603">
        <v>301070.42</v>
      </c>
      <c r="AEE88" s="603">
        <v>0</v>
      </c>
      <c r="AEF88" s="603">
        <v>130700</v>
      </c>
      <c r="AEG88" s="603">
        <v>254682.15</v>
      </c>
      <c r="AEH88" s="603">
        <v>112500</v>
      </c>
      <c r="AEI88" s="603">
        <v>624022.42000000004</v>
      </c>
      <c r="AEJ88" s="603">
        <v>14460</v>
      </c>
      <c r="AEK88" s="603">
        <v>400547.5</v>
      </c>
      <c r="AEL88" s="603">
        <v>659017.81000000006</v>
      </c>
      <c r="AEM88" s="603">
        <v>0</v>
      </c>
      <c r="AEN88" s="603">
        <v>23040</v>
      </c>
      <c r="AEO88" s="603">
        <v>0</v>
      </c>
      <c r="AEP88" s="603">
        <v>59980</v>
      </c>
      <c r="AEQ88" s="603">
        <v>843340.65</v>
      </c>
      <c r="AER88" s="603">
        <v>6187391</v>
      </c>
      <c r="AES88" s="603">
        <v>38125</v>
      </c>
      <c r="AET88" s="603">
        <v>129010</v>
      </c>
      <c r="AEU88" s="603">
        <v>0</v>
      </c>
      <c r="AEV88" s="603">
        <v>18620</v>
      </c>
      <c r="AEW88" s="603">
        <v>94935</v>
      </c>
      <c r="AEX88" s="603">
        <v>1744775.12</v>
      </c>
      <c r="AEY88" s="603">
        <v>72000</v>
      </c>
      <c r="AEZ88" s="603">
        <v>267886.89</v>
      </c>
      <c r="AFA88" s="603">
        <v>69850</v>
      </c>
      <c r="AFB88" s="603">
        <v>514240</v>
      </c>
      <c r="AFC88" s="603">
        <v>143185.79999999999</v>
      </c>
      <c r="AFD88" s="603">
        <v>9900</v>
      </c>
      <c r="AFE88" s="603">
        <v>12025.2</v>
      </c>
      <c r="AFF88" s="603">
        <v>0</v>
      </c>
      <c r="AFG88" s="603">
        <v>171100</v>
      </c>
      <c r="AFH88" s="603">
        <v>70400</v>
      </c>
      <c r="AFI88" s="603">
        <v>0</v>
      </c>
      <c r="AFJ88" s="603">
        <v>0</v>
      </c>
      <c r="AFK88" s="603">
        <v>2469</v>
      </c>
      <c r="AFL88" s="603">
        <v>23000</v>
      </c>
      <c r="AFM88" s="603">
        <v>20000</v>
      </c>
      <c r="AFN88" s="603">
        <v>284054</v>
      </c>
      <c r="AFO88" s="603">
        <v>148730</v>
      </c>
      <c r="AFP88" s="603">
        <v>0</v>
      </c>
      <c r="AFQ88" s="603">
        <v>0</v>
      </c>
      <c r="AFR88" s="603">
        <v>986000.2</v>
      </c>
      <c r="AFS88" s="603">
        <v>1235455.3500000001</v>
      </c>
      <c r="AFT88" s="603">
        <v>2753012</v>
      </c>
      <c r="AFU88" s="603">
        <v>404822.36</v>
      </c>
      <c r="AFV88" s="603">
        <v>113355</v>
      </c>
      <c r="AFW88" s="603">
        <v>102825</v>
      </c>
      <c r="AFX88" s="603">
        <v>2731.2</v>
      </c>
      <c r="AFY88" s="603">
        <v>4785</v>
      </c>
      <c r="AFZ88" s="603">
        <v>115950</v>
      </c>
      <c r="AGA88" s="603">
        <v>447905.6</v>
      </c>
      <c r="AGB88" s="603">
        <v>3889291.92</v>
      </c>
      <c r="AGC88" s="603">
        <v>57280</v>
      </c>
      <c r="AGD88" s="603">
        <v>4635439.1100000003</v>
      </c>
      <c r="AGE88" s="603">
        <v>0</v>
      </c>
      <c r="AGF88" s="603">
        <v>60615</v>
      </c>
      <c r="AGG88" s="603">
        <v>50320</v>
      </c>
      <c r="AGH88" s="603">
        <v>108050</v>
      </c>
      <c r="AGI88" s="603">
        <v>65860</v>
      </c>
      <c r="AGJ88" s="603">
        <v>30960</v>
      </c>
      <c r="AGK88" s="603">
        <v>890488.9</v>
      </c>
      <c r="AGL88" s="603">
        <v>58930</v>
      </c>
      <c r="AGM88" s="603">
        <v>55435</v>
      </c>
      <c r="AGN88" s="603">
        <v>73660</v>
      </c>
      <c r="AGO88" s="603">
        <v>3435</v>
      </c>
      <c r="AGP88" s="603">
        <v>43613.25</v>
      </c>
      <c r="AGQ88" s="603">
        <v>1049627.5</v>
      </c>
      <c r="AGR88" s="603">
        <v>454535.95</v>
      </c>
      <c r="AGS88" s="603">
        <v>1068531.29</v>
      </c>
      <c r="AGT88" s="603">
        <v>1660824.06</v>
      </c>
      <c r="AGU88" s="603">
        <v>8650</v>
      </c>
      <c r="AGV88" s="603">
        <v>345945.06</v>
      </c>
      <c r="AGW88" s="603">
        <v>0</v>
      </c>
      <c r="AGX88" s="603">
        <v>0</v>
      </c>
      <c r="AGY88" s="603">
        <v>570836.51</v>
      </c>
      <c r="AGZ88" s="603">
        <v>79694.399999999994</v>
      </c>
      <c r="AHA88" s="603">
        <v>514860.78</v>
      </c>
      <c r="AHB88" s="603">
        <v>0</v>
      </c>
      <c r="AHC88" s="603">
        <v>78000</v>
      </c>
      <c r="AHD88" s="603">
        <v>0</v>
      </c>
      <c r="AHE88" s="603">
        <v>60400</v>
      </c>
      <c r="AHF88" s="603">
        <v>43850</v>
      </c>
      <c r="AHG88" s="603">
        <v>0</v>
      </c>
      <c r="AHH88" s="603">
        <v>37208</v>
      </c>
      <c r="AHI88" s="603">
        <v>18368.939999999999</v>
      </c>
      <c r="AHJ88" s="603">
        <v>43161</v>
      </c>
      <c r="AHK88" s="603">
        <v>0</v>
      </c>
      <c r="AHL88" s="603">
        <v>27141.01</v>
      </c>
      <c r="AHM88" s="603">
        <v>0</v>
      </c>
      <c r="AHN88" s="603">
        <v>3170423.66</v>
      </c>
      <c r="AHO88" s="603">
        <v>4680</v>
      </c>
      <c r="AHP88" s="603">
        <v>0</v>
      </c>
      <c r="AHQ88" s="603">
        <v>11000</v>
      </c>
      <c r="AHR88" s="603">
        <v>449828.53</v>
      </c>
      <c r="AHS88" s="603">
        <v>24073.599999999999</v>
      </c>
      <c r="AHT88" s="603">
        <v>114200</v>
      </c>
      <c r="AHU88" s="603">
        <v>0</v>
      </c>
      <c r="AHV88" s="603">
        <v>0</v>
      </c>
      <c r="AHW88" s="603">
        <f t="shared" si="97"/>
        <v>364678648.81999999</v>
      </c>
      <c r="AHY88" s="648" t="s">
        <v>6248</v>
      </c>
      <c r="AHZ88" s="648" t="s">
        <v>6079</v>
      </c>
      <c r="AIA88" s="648" t="s">
        <v>6080</v>
      </c>
    </row>
    <row r="89" spans="1:911" ht="24.6" x14ac:dyDescent="0.7">
      <c r="A89" s="260" t="str">
        <f t="shared" si="96"/>
        <v>ภาระ</v>
      </c>
      <c r="B89" s="260" t="s">
        <v>6085</v>
      </c>
      <c r="C89" s="260" t="s">
        <v>6086</v>
      </c>
      <c r="D89" s="603">
        <v>0</v>
      </c>
      <c r="E89" s="603">
        <v>284971</v>
      </c>
      <c r="F89" s="603">
        <v>921969</v>
      </c>
      <c r="G89" s="603">
        <v>81879.98</v>
      </c>
      <c r="H89" s="603">
        <v>387916.46</v>
      </c>
      <c r="I89" s="603">
        <v>43543</v>
      </c>
      <c r="J89" s="603">
        <v>233025.52</v>
      </c>
      <c r="K89" s="603">
        <v>235523.98</v>
      </c>
      <c r="L89" s="603">
        <v>311240.7</v>
      </c>
      <c r="M89" s="603">
        <v>396918.11</v>
      </c>
      <c r="N89" s="603">
        <v>404647.7</v>
      </c>
      <c r="O89" s="603">
        <v>107281.38</v>
      </c>
      <c r="P89" s="603">
        <v>6590</v>
      </c>
      <c r="Q89" s="603">
        <v>149583.67999999999</v>
      </c>
      <c r="R89" s="603">
        <v>74437.02</v>
      </c>
      <c r="S89" s="603">
        <v>281509.95</v>
      </c>
      <c r="T89" s="603">
        <v>227028.45</v>
      </c>
      <c r="U89" s="603">
        <v>241466.73</v>
      </c>
      <c r="V89" s="603">
        <v>0</v>
      </c>
      <c r="W89" s="603">
        <v>0</v>
      </c>
      <c r="X89" s="603">
        <v>73452.5</v>
      </c>
      <c r="Y89" s="603">
        <v>133875.42000000001</v>
      </c>
      <c r="Z89" s="603">
        <v>20995</v>
      </c>
      <c r="AA89" s="603">
        <v>665261.36</v>
      </c>
      <c r="AB89" s="603">
        <v>135163</v>
      </c>
      <c r="AC89" s="603">
        <v>283639.21000000002</v>
      </c>
      <c r="AD89" s="603">
        <v>1699929.06</v>
      </c>
      <c r="AE89" s="603">
        <v>304732.48</v>
      </c>
      <c r="AF89" s="603">
        <v>238628.29</v>
      </c>
      <c r="AG89" s="603">
        <v>408195.85</v>
      </c>
      <c r="AH89" s="603">
        <v>123397.68</v>
      </c>
      <c r="AI89" s="603">
        <v>249206.75</v>
      </c>
      <c r="AJ89" s="603">
        <v>394314.71</v>
      </c>
      <c r="AK89" s="603">
        <v>166246.5</v>
      </c>
      <c r="AL89" s="603">
        <v>89308.35</v>
      </c>
      <c r="AM89" s="603">
        <v>237392.45</v>
      </c>
      <c r="AN89" s="603">
        <v>213525.67</v>
      </c>
      <c r="AO89" s="603">
        <v>32910</v>
      </c>
      <c r="AP89" s="603">
        <v>199648.32</v>
      </c>
      <c r="AQ89" s="603">
        <v>662715.46</v>
      </c>
      <c r="AR89" s="603">
        <v>103572.72</v>
      </c>
      <c r="AS89" s="603">
        <v>226975.05</v>
      </c>
      <c r="AT89" s="603">
        <v>245023.89</v>
      </c>
      <c r="AU89" s="603">
        <v>0</v>
      </c>
      <c r="AV89" s="603">
        <v>67670.850000000006</v>
      </c>
      <c r="AW89" s="603">
        <v>79875</v>
      </c>
      <c r="AX89" s="603">
        <v>98309.96</v>
      </c>
      <c r="AY89" s="603">
        <v>80327</v>
      </c>
      <c r="AZ89" s="603">
        <v>239635.75</v>
      </c>
      <c r="BA89" s="603">
        <v>91632.17</v>
      </c>
      <c r="BB89" s="603">
        <v>78529.679999999993</v>
      </c>
      <c r="BC89" s="603">
        <v>48632.85</v>
      </c>
      <c r="BD89" s="603">
        <v>37238.53</v>
      </c>
      <c r="BE89" s="603">
        <v>83617.8</v>
      </c>
      <c r="BF89" s="603">
        <v>116076.25</v>
      </c>
      <c r="BG89" s="603">
        <v>499613.28</v>
      </c>
      <c r="BH89" s="603">
        <v>0</v>
      </c>
      <c r="BI89" s="603">
        <v>254614.72</v>
      </c>
      <c r="BJ89" s="603">
        <v>81914</v>
      </c>
      <c r="BK89" s="603">
        <v>77274.649999999994</v>
      </c>
      <c r="BL89" s="603">
        <v>123717.1</v>
      </c>
      <c r="BM89" s="603">
        <v>62733.5</v>
      </c>
      <c r="BN89" s="603">
        <v>368386.7</v>
      </c>
      <c r="BO89" s="603">
        <v>150414.6</v>
      </c>
      <c r="BP89" s="603">
        <v>44851.24</v>
      </c>
      <c r="BQ89" s="603">
        <v>40395.57</v>
      </c>
      <c r="BR89" s="603">
        <v>6093.8</v>
      </c>
      <c r="BS89" s="603">
        <v>0</v>
      </c>
      <c r="BT89" s="603">
        <v>18580</v>
      </c>
      <c r="BU89" s="603">
        <v>90094.6</v>
      </c>
      <c r="BV89" s="603">
        <v>276353</v>
      </c>
      <c r="BW89" s="603">
        <v>202714</v>
      </c>
      <c r="BX89" s="603">
        <v>90718.99</v>
      </c>
      <c r="BY89" s="603">
        <v>75353.69</v>
      </c>
      <c r="BZ89" s="603">
        <v>79391.070000000007</v>
      </c>
      <c r="CA89" s="603">
        <v>628925.49</v>
      </c>
      <c r="CB89" s="603">
        <v>233774.87</v>
      </c>
      <c r="CC89" s="603">
        <v>284571</v>
      </c>
      <c r="CD89" s="603">
        <v>273618.65000000002</v>
      </c>
      <c r="CE89" s="603">
        <v>196487.67999999999</v>
      </c>
      <c r="CF89" s="603">
        <v>217104.46</v>
      </c>
      <c r="CG89" s="603">
        <v>286185.46000000002</v>
      </c>
      <c r="CH89" s="603">
        <v>4900</v>
      </c>
      <c r="CI89" s="603">
        <v>217136.69</v>
      </c>
      <c r="CJ89" s="603">
        <v>1131136.49</v>
      </c>
      <c r="CK89" s="603">
        <v>149076.17000000001</v>
      </c>
      <c r="CL89" s="603">
        <v>268748.40999999997</v>
      </c>
      <c r="CM89" s="603">
        <v>34755</v>
      </c>
      <c r="CN89" s="603">
        <v>151028.16</v>
      </c>
      <c r="CO89" s="603">
        <v>294930.71000000002</v>
      </c>
      <c r="CP89" s="603">
        <v>23866.87</v>
      </c>
      <c r="CQ89" s="603">
        <v>137228.95000000001</v>
      </c>
      <c r="CR89" s="603">
        <v>84846.54</v>
      </c>
      <c r="CS89" s="603">
        <v>142739.22</v>
      </c>
      <c r="CT89" s="603">
        <v>49062</v>
      </c>
      <c r="CU89" s="603">
        <v>50011.15</v>
      </c>
      <c r="CV89" s="603">
        <v>97316.2</v>
      </c>
      <c r="CW89" s="603">
        <v>171861.34</v>
      </c>
      <c r="CX89" s="603">
        <v>403395.42</v>
      </c>
      <c r="CY89" s="603">
        <v>83999.1</v>
      </c>
      <c r="CZ89" s="603">
        <v>461418.45</v>
      </c>
      <c r="DA89" s="603">
        <v>130762.58</v>
      </c>
      <c r="DB89" s="603">
        <v>124772</v>
      </c>
      <c r="DC89" s="603">
        <v>568238.5</v>
      </c>
      <c r="DD89" s="603">
        <v>1200323.5</v>
      </c>
      <c r="DE89" s="603">
        <v>39000</v>
      </c>
      <c r="DF89" s="603">
        <v>164823.5</v>
      </c>
      <c r="DG89" s="603">
        <v>177125.59</v>
      </c>
      <c r="DH89" s="603">
        <v>385919</v>
      </c>
      <c r="DI89" s="603">
        <v>571642.5</v>
      </c>
      <c r="DJ89" s="603">
        <v>275443.44</v>
      </c>
      <c r="DK89" s="603">
        <v>65789.22</v>
      </c>
      <c r="DL89" s="603">
        <v>92389.1</v>
      </c>
      <c r="DM89" s="603">
        <v>360246.1</v>
      </c>
      <c r="DN89" s="603">
        <v>316805.8</v>
      </c>
      <c r="DO89" s="603">
        <v>76183.350000000006</v>
      </c>
      <c r="DP89" s="603">
        <v>542783.27</v>
      </c>
      <c r="DQ89" s="603">
        <v>32233.45</v>
      </c>
      <c r="DR89" s="603">
        <v>1046773.57</v>
      </c>
      <c r="DS89" s="603">
        <v>485581.85</v>
      </c>
      <c r="DT89" s="603">
        <v>414440.25</v>
      </c>
      <c r="DU89" s="603">
        <v>4708</v>
      </c>
      <c r="DV89" s="603">
        <v>220925.15</v>
      </c>
      <c r="DW89" s="603">
        <v>158923.25</v>
      </c>
      <c r="DX89" s="603">
        <v>332865.05</v>
      </c>
      <c r="DY89" s="603">
        <v>75941.8</v>
      </c>
      <c r="DZ89" s="603">
        <v>1647527.1</v>
      </c>
      <c r="EA89" s="603">
        <v>291034.36</v>
      </c>
      <c r="EB89" s="603">
        <v>107615.95</v>
      </c>
      <c r="EC89" s="603">
        <v>73413.45</v>
      </c>
      <c r="ED89" s="603">
        <v>293615.8</v>
      </c>
      <c r="EE89" s="603">
        <v>702092.89</v>
      </c>
      <c r="EF89" s="603">
        <v>10060</v>
      </c>
      <c r="EG89" s="603">
        <v>7890</v>
      </c>
      <c r="EH89" s="603">
        <v>203991.7</v>
      </c>
      <c r="EI89" s="603">
        <v>436408.29</v>
      </c>
      <c r="EJ89" s="603">
        <v>80518.75</v>
      </c>
      <c r="EK89" s="603">
        <v>317766.25</v>
      </c>
      <c r="EL89" s="603">
        <v>294519.40000000002</v>
      </c>
      <c r="EM89" s="603">
        <v>201511.53</v>
      </c>
      <c r="EN89" s="603">
        <v>514896.73</v>
      </c>
      <c r="EO89" s="603">
        <v>0</v>
      </c>
      <c r="EP89" s="603">
        <v>174655.01</v>
      </c>
      <c r="EQ89" s="603">
        <v>479082.97</v>
      </c>
      <c r="ER89" s="603">
        <v>144735.72</v>
      </c>
      <c r="ES89" s="603">
        <v>262000</v>
      </c>
      <c r="ET89" s="603">
        <v>263780.59999999998</v>
      </c>
      <c r="EU89" s="603">
        <v>641003</v>
      </c>
      <c r="EV89" s="603">
        <v>450126.72</v>
      </c>
      <c r="EW89" s="603">
        <v>233308.15</v>
      </c>
      <c r="EX89" s="603">
        <v>2781979.38</v>
      </c>
      <c r="EY89" s="603">
        <v>106613.9</v>
      </c>
      <c r="EZ89" s="603">
        <v>110302.02</v>
      </c>
      <c r="FA89" s="603">
        <v>394594</v>
      </c>
      <c r="FB89" s="603">
        <v>102864</v>
      </c>
      <c r="FC89" s="603">
        <v>435776.1</v>
      </c>
      <c r="FD89" s="603">
        <v>538444.77</v>
      </c>
      <c r="FE89" s="603">
        <v>131289.9</v>
      </c>
      <c r="FF89" s="603">
        <v>129497.16</v>
      </c>
      <c r="FG89" s="603">
        <v>43748</v>
      </c>
      <c r="FH89" s="603">
        <v>60067.5</v>
      </c>
      <c r="FI89" s="603">
        <v>13000</v>
      </c>
      <c r="FJ89" s="603">
        <v>0</v>
      </c>
      <c r="FK89" s="603">
        <v>88113.58</v>
      </c>
      <c r="FL89" s="603">
        <v>60447</v>
      </c>
      <c r="FM89" s="603">
        <v>53950.9</v>
      </c>
      <c r="FN89" s="603">
        <v>1655468.83</v>
      </c>
      <c r="FO89" s="603">
        <v>95315.78</v>
      </c>
      <c r="FP89" s="603">
        <v>90091.91</v>
      </c>
      <c r="FQ89" s="603">
        <v>0</v>
      </c>
      <c r="FR89" s="603">
        <v>7634.99</v>
      </c>
      <c r="FS89" s="603">
        <v>652529.26</v>
      </c>
      <c r="FT89" s="603">
        <v>92465.64</v>
      </c>
      <c r="FU89" s="603">
        <v>115785.4</v>
      </c>
      <c r="FV89" s="603">
        <v>232332.7</v>
      </c>
      <c r="FW89" s="603">
        <v>131909.70000000001</v>
      </c>
      <c r="FX89" s="603">
        <v>595268.96</v>
      </c>
      <c r="FY89" s="603">
        <v>258740</v>
      </c>
      <c r="FZ89" s="603">
        <v>121917.75</v>
      </c>
      <c r="GA89" s="603">
        <v>237595.37</v>
      </c>
      <c r="GB89" s="603">
        <v>594484.64</v>
      </c>
      <c r="GC89" s="603">
        <v>139316.15</v>
      </c>
      <c r="GD89" s="603">
        <v>176423.2</v>
      </c>
      <c r="GE89" s="603">
        <v>91673.17</v>
      </c>
      <c r="GF89" s="603">
        <v>0</v>
      </c>
      <c r="GG89" s="603">
        <v>115681.8</v>
      </c>
      <c r="GH89" s="603">
        <v>131873.32</v>
      </c>
      <c r="GI89" s="603">
        <v>594015.34</v>
      </c>
      <c r="GJ89" s="603">
        <v>256584.1</v>
      </c>
      <c r="GK89" s="603">
        <v>132307.6</v>
      </c>
      <c r="GL89" s="603">
        <v>146349.29999999999</v>
      </c>
      <c r="GM89" s="603">
        <v>169711.48</v>
      </c>
      <c r="GN89" s="603">
        <v>175111.98</v>
      </c>
      <c r="GO89" s="603">
        <v>43939.75</v>
      </c>
      <c r="GP89" s="603">
        <v>39450.400000000001</v>
      </c>
      <c r="GQ89" s="603">
        <v>156913.88</v>
      </c>
      <c r="GR89" s="603">
        <v>313368.36</v>
      </c>
      <c r="GS89" s="603">
        <v>627593.31000000006</v>
      </c>
      <c r="GT89" s="603">
        <v>59363.5</v>
      </c>
      <c r="GU89" s="603">
        <v>48299</v>
      </c>
      <c r="GV89" s="603">
        <v>27235.200000000001</v>
      </c>
      <c r="GW89" s="603">
        <v>28556.5</v>
      </c>
      <c r="GX89" s="603">
        <v>125421.5</v>
      </c>
      <c r="GY89" s="603">
        <v>124561.52</v>
      </c>
      <c r="GZ89" s="603">
        <v>546980.57999999996</v>
      </c>
      <c r="HA89" s="603">
        <v>236471.66</v>
      </c>
      <c r="HB89" s="603">
        <v>75828.56</v>
      </c>
      <c r="HC89" s="603">
        <v>229630.35</v>
      </c>
      <c r="HD89" s="603">
        <v>493277.05</v>
      </c>
      <c r="HE89" s="603">
        <v>2672390.77</v>
      </c>
      <c r="HF89" s="603">
        <v>529073.89</v>
      </c>
      <c r="HG89" s="603">
        <v>301785.40000000002</v>
      </c>
      <c r="HH89" s="603">
        <v>159990.35</v>
      </c>
      <c r="HI89" s="603">
        <v>1055367.94</v>
      </c>
      <c r="HJ89" s="603">
        <v>45010</v>
      </c>
      <c r="HK89" s="603">
        <v>1330348.6300000001</v>
      </c>
      <c r="HL89" s="603">
        <v>172944.53</v>
      </c>
      <c r="HM89" s="603">
        <v>415644.84</v>
      </c>
      <c r="HN89" s="603">
        <v>860129.6</v>
      </c>
      <c r="HO89" s="603">
        <v>576713.57999999996</v>
      </c>
      <c r="HP89" s="603">
        <v>212297.65</v>
      </c>
      <c r="HQ89" s="603">
        <v>53055.87</v>
      </c>
      <c r="HR89" s="603">
        <v>226188.75</v>
      </c>
      <c r="HS89" s="603">
        <v>426472.09</v>
      </c>
      <c r="HT89" s="603">
        <v>83453.039999999994</v>
      </c>
      <c r="HU89" s="603">
        <v>80585.55</v>
      </c>
      <c r="HV89" s="603">
        <v>79144.850000000006</v>
      </c>
      <c r="HW89" s="603">
        <v>184345</v>
      </c>
      <c r="HX89" s="603">
        <v>81881.8</v>
      </c>
      <c r="HY89" s="603">
        <v>143292.75</v>
      </c>
      <c r="HZ89" s="603">
        <v>64732.92</v>
      </c>
      <c r="IA89" s="603">
        <v>309884.65000000002</v>
      </c>
      <c r="IB89" s="603">
        <v>178491.31</v>
      </c>
      <c r="IC89" s="603">
        <v>220013.25</v>
      </c>
      <c r="ID89" s="603">
        <v>190726.75</v>
      </c>
      <c r="IE89" s="603">
        <v>1974634.71</v>
      </c>
      <c r="IF89" s="603">
        <v>94646.35</v>
      </c>
      <c r="IG89" s="603">
        <v>331190.12</v>
      </c>
      <c r="IH89" s="603">
        <v>62932</v>
      </c>
      <c r="II89" s="603">
        <v>16140</v>
      </c>
      <c r="IJ89" s="603">
        <v>3322</v>
      </c>
      <c r="IK89" s="603">
        <v>0</v>
      </c>
      <c r="IL89" s="603">
        <v>0</v>
      </c>
      <c r="IM89" s="603">
        <v>521636.19</v>
      </c>
      <c r="IN89" s="603">
        <v>366734.97</v>
      </c>
      <c r="IO89" s="603">
        <v>424029.48</v>
      </c>
      <c r="IP89" s="603">
        <v>92872.5</v>
      </c>
      <c r="IQ89" s="603">
        <v>48475.06</v>
      </c>
      <c r="IR89" s="603">
        <v>149099</v>
      </c>
      <c r="IS89" s="603">
        <v>367534.5</v>
      </c>
      <c r="IT89" s="603">
        <v>317543.52</v>
      </c>
      <c r="IU89" s="603">
        <v>782733.4</v>
      </c>
      <c r="IV89" s="603">
        <v>215746.5</v>
      </c>
      <c r="IW89" s="603">
        <v>250740</v>
      </c>
      <c r="IX89" s="603">
        <v>168985.60000000001</v>
      </c>
      <c r="IY89" s="603">
        <v>252141.67</v>
      </c>
      <c r="IZ89" s="603">
        <v>155513.16</v>
      </c>
      <c r="JA89" s="603">
        <v>380750</v>
      </c>
      <c r="JB89" s="603">
        <v>52474</v>
      </c>
      <c r="JC89" s="603">
        <v>153431.66</v>
      </c>
      <c r="JD89" s="603">
        <v>58248</v>
      </c>
      <c r="JE89" s="603">
        <v>55929.8</v>
      </c>
      <c r="JF89" s="603">
        <v>308372.69</v>
      </c>
      <c r="JG89" s="603">
        <v>0</v>
      </c>
      <c r="JH89" s="603">
        <v>9671</v>
      </c>
      <c r="JI89" s="603">
        <v>172421</v>
      </c>
      <c r="JJ89" s="603">
        <v>54241.69</v>
      </c>
      <c r="JK89" s="603">
        <v>231733.05</v>
      </c>
      <c r="JL89" s="603">
        <v>131957.15</v>
      </c>
      <c r="JM89" s="603">
        <v>100775</v>
      </c>
      <c r="JN89" s="603">
        <v>80229</v>
      </c>
      <c r="JO89" s="603">
        <v>242613.89</v>
      </c>
      <c r="JP89" s="603">
        <v>175670.71</v>
      </c>
      <c r="JQ89" s="603">
        <v>15555</v>
      </c>
      <c r="JR89" s="603">
        <v>385854.4</v>
      </c>
      <c r="JS89" s="603">
        <v>176827.85</v>
      </c>
      <c r="JT89" s="603">
        <v>0</v>
      </c>
      <c r="JU89" s="603">
        <v>0</v>
      </c>
      <c r="JV89" s="603">
        <v>45817</v>
      </c>
      <c r="JW89" s="603">
        <v>60513.62</v>
      </c>
      <c r="JX89" s="603">
        <v>113421.82</v>
      </c>
      <c r="JY89" s="603">
        <v>0</v>
      </c>
      <c r="JZ89" s="603">
        <v>756287.66</v>
      </c>
      <c r="KA89" s="603">
        <v>56564.800000000003</v>
      </c>
      <c r="KB89" s="603">
        <v>77615.600000000006</v>
      </c>
      <c r="KC89" s="603">
        <v>381676.7</v>
      </c>
      <c r="KD89" s="603">
        <v>275347.7</v>
      </c>
      <c r="KE89" s="603">
        <v>232505.66</v>
      </c>
      <c r="KF89" s="603">
        <v>114160.98</v>
      </c>
      <c r="KG89" s="603">
        <v>59383.1</v>
      </c>
      <c r="KH89" s="603">
        <v>140350.29999999999</v>
      </c>
      <c r="KI89" s="603">
        <v>251695.37</v>
      </c>
      <c r="KJ89" s="603">
        <v>1947280.96</v>
      </c>
      <c r="KK89" s="603">
        <v>371600.08</v>
      </c>
      <c r="KL89" s="603">
        <v>427097.95</v>
      </c>
      <c r="KM89" s="603">
        <v>808461.4</v>
      </c>
      <c r="KN89" s="603">
        <v>145834.9</v>
      </c>
      <c r="KO89" s="603">
        <v>517346.84</v>
      </c>
      <c r="KP89" s="603">
        <v>1607850.84</v>
      </c>
      <c r="KQ89" s="603">
        <v>127163.01</v>
      </c>
      <c r="KR89" s="603">
        <v>9040</v>
      </c>
      <c r="KS89" s="603">
        <v>254401</v>
      </c>
      <c r="KT89" s="603">
        <v>187512.28</v>
      </c>
      <c r="KU89" s="603">
        <v>135566.98000000001</v>
      </c>
      <c r="KV89" s="603">
        <v>129360.98</v>
      </c>
      <c r="KW89" s="603">
        <v>59026.28</v>
      </c>
      <c r="KX89" s="603">
        <v>101553.24</v>
      </c>
      <c r="KY89" s="603">
        <v>880546.2</v>
      </c>
      <c r="KZ89" s="603">
        <v>224997</v>
      </c>
      <c r="LA89" s="603">
        <v>151774</v>
      </c>
      <c r="LB89" s="603">
        <v>101064.33</v>
      </c>
      <c r="LC89" s="603">
        <v>66859.039999999994</v>
      </c>
      <c r="LD89" s="603">
        <v>405918</v>
      </c>
      <c r="LE89" s="603">
        <v>511888.92</v>
      </c>
      <c r="LF89" s="603">
        <v>294910.68</v>
      </c>
      <c r="LG89" s="603">
        <v>302870.32</v>
      </c>
      <c r="LH89" s="603">
        <v>67396.600000000006</v>
      </c>
      <c r="LI89" s="603">
        <v>0</v>
      </c>
      <c r="LJ89" s="603">
        <v>0</v>
      </c>
      <c r="LK89" s="603">
        <v>0</v>
      </c>
      <c r="LL89" s="603">
        <v>28267.1</v>
      </c>
      <c r="LM89" s="603">
        <v>1762505.1</v>
      </c>
      <c r="LN89" s="603">
        <v>280247.8</v>
      </c>
      <c r="LO89" s="603">
        <v>309683.44</v>
      </c>
      <c r="LP89" s="603">
        <v>354837.5</v>
      </c>
      <c r="LQ89" s="603">
        <v>248574.34</v>
      </c>
      <c r="LR89" s="603">
        <v>176581.68</v>
      </c>
      <c r="LS89" s="603">
        <v>50730</v>
      </c>
      <c r="LT89" s="603">
        <v>0</v>
      </c>
      <c r="LU89" s="603">
        <v>151465.9</v>
      </c>
      <c r="LV89" s="603">
        <v>143471</v>
      </c>
      <c r="LW89" s="603">
        <v>607419</v>
      </c>
      <c r="LX89" s="603">
        <v>645086.19999999995</v>
      </c>
      <c r="LY89" s="603">
        <v>0</v>
      </c>
      <c r="LZ89" s="603">
        <v>0</v>
      </c>
      <c r="MA89" s="603">
        <v>306772.37</v>
      </c>
      <c r="MB89" s="603">
        <v>143592.51999999999</v>
      </c>
      <c r="MC89" s="603">
        <v>109768.85</v>
      </c>
      <c r="MD89" s="603">
        <v>511710.7</v>
      </c>
      <c r="ME89" s="603">
        <v>184564.96</v>
      </c>
      <c r="MF89" s="603">
        <v>181799.87</v>
      </c>
      <c r="MG89" s="603">
        <v>183877.5</v>
      </c>
      <c r="MH89" s="603">
        <v>196699.79</v>
      </c>
      <c r="MI89" s="603">
        <v>50000</v>
      </c>
      <c r="MJ89" s="603">
        <v>369056.3</v>
      </c>
      <c r="MK89" s="603">
        <v>164878.84</v>
      </c>
      <c r="ML89" s="603">
        <v>98894.69</v>
      </c>
      <c r="MM89" s="603">
        <v>98037.8</v>
      </c>
      <c r="MN89" s="603">
        <v>299124.34000000003</v>
      </c>
      <c r="MO89" s="603">
        <v>175513.63</v>
      </c>
      <c r="MP89" s="603">
        <v>79665</v>
      </c>
      <c r="MQ89" s="603">
        <v>495068.8</v>
      </c>
      <c r="MR89" s="603">
        <v>199966.25</v>
      </c>
      <c r="MS89" s="603">
        <v>104891.9</v>
      </c>
      <c r="MT89" s="603">
        <v>227670.29</v>
      </c>
      <c r="MU89" s="603">
        <v>0</v>
      </c>
      <c r="MV89" s="603">
        <v>185188.94</v>
      </c>
      <c r="MW89" s="603">
        <v>98232.34</v>
      </c>
      <c r="MX89" s="603">
        <v>396041.75</v>
      </c>
      <c r="MY89" s="603">
        <v>468669.11</v>
      </c>
      <c r="MZ89" s="603">
        <v>194564.96</v>
      </c>
      <c r="NA89" s="603">
        <v>583785.34</v>
      </c>
      <c r="NB89" s="603">
        <v>363919.48</v>
      </c>
      <c r="NC89" s="603">
        <v>273925.09000000003</v>
      </c>
      <c r="ND89" s="603">
        <v>102395.39</v>
      </c>
      <c r="NE89" s="603">
        <v>80381.06</v>
      </c>
      <c r="NF89" s="603">
        <v>31336.9</v>
      </c>
      <c r="NG89" s="603">
        <v>137521.72</v>
      </c>
      <c r="NH89" s="603">
        <v>332047.35999999999</v>
      </c>
      <c r="NI89" s="603">
        <v>1286871.3799999999</v>
      </c>
      <c r="NJ89" s="603">
        <v>158957.1</v>
      </c>
      <c r="NK89" s="603">
        <v>387115.7</v>
      </c>
      <c r="NL89" s="603">
        <v>745732.2</v>
      </c>
      <c r="NM89" s="603">
        <v>1089498.8700000001</v>
      </c>
      <c r="NN89" s="603">
        <v>25677.200000000001</v>
      </c>
      <c r="NO89" s="603">
        <v>455356.74</v>
      </c>
      <c r="NP89" s="603">
        <v>106808.71</v>
      </c>
      <c r="NQ89" s="603">
        <v>170859.53</v>
      </c>
      <c r="NR89" s="603">
        <v>428701.6</v>
      </c>
      <c r="NS89" s="603">
        <v>39524.74</v>
      </c>
      <c r="NT89" s="603">
        <v>200916.99</v>
      </c>
      <c r="NU89" s="603">
        <v>59384.160000000003</v>
      </c>
      <c r="NV89" s="603">
        <v>44730</v>
      </c>
      <c r="NW89" s="603">
        <v>7955</v>
      </c>
      <c r="NX89" s="603">
        <v>0</v>
      </c>
      <c r="NY89" s="603">
        <v>158130.06</v>
      </c>
      <c r="NZ89" s="603">
        <v>61295</v>
      </c>
      <c r="OA89" s="603">
        <v>229916.08</v>
      </c>
      <c r="OB89" s="603">
        <v>242371.48</v>
      </c>
      <c r="OC89" s="603">
        <v>207187.5</v>
      </c>
      <c r="OD89" s="603">
        <v>108509.2</v>
      </c>
      <c r="OE89" s="603">
        <v>242009.71</v>
      </c>
      <c r="OF89" s="603">
        <v>0</v>
      </c>
      <c r="OG89" s="603">
        <v>657721.80000000005</v>
      </c>
      <c r="OH89" s="603">
        <v>265308.15999999997</v>
      </c>
      <c r="OI89" s="603">
        <v>716545.04</v>
      </c>
      <c r="OJ89" s="603">
        <v>61402.44</v>
      </c>
      <c r="OK89" s="603">
        <v>548417.81000000006</v>
      </c>
      <c r="OL89" s="603">
        <v>79893.399999999994</v>
      </c>
      <c r="OM89" s="603">
        <v>48735.46</v>
      </c>
      <c r="ON89" s="603">
        <v>213255.37</v>
      </c>
      <c r="OO89" s="603">
        <v>93107.8</v>
      </c>
      <c r="OP89" s="603">
        <v>363260</v>
      </c>
      <c r="OQ89" s="603">
        <v>433903.47</v>
      </c>
      <c r="OR89" s="603">
        <v>67983.600000000006</v>
      </c>
      <c r="OS89" s="603">
        <v>18846</v>
      </c>
      <c r="OT89" s="603">
        <v>233236.1</v>
      </c>
      <c r="OU89" s="603">
        <v>3780</v>
      </c>
      <c r="OV89" s="603">
        <v>9285</v>
      </c>
      <c r="OW89" s="603">
        <v>24443</v>
      </c>
      <c r="OX89" s="603">
        <v>217250</v>
      </c>
      <c r="OY89" s="603">
        <v>280545.65000000002</v>
      </c>
      <c r="OZ89" s="603">
        <v>309438.59000000003</v>
      </c>
      <c r="PA89" s="603">
        <v>27818</v>
      </c>
      <c r="PB89" s="603">
        <v>113857.46</v>
      </c>
      <c r="PC89" s="603">
        <v>48193</v>
      </c>
      <c r="PD89" s="603">
        <v>261467.98</v>
      </c>
      <c r="PE89" s="603">
        <v>156820.5</v>
      </c>
      <c r="PF89" s="603">
        <v>281570</v>
      </c>
      <c r="PG89" s="603">
        <v>102453.35</v>
      </c>
      <c r="PH89" s="603">
        <v>0</v>
      </c>
      <c r="PI89" s="603">
        <v>90015.59</v>
      </c>
      <c r="PJ89" s="603">
        <v>353332.52</v>
      </c>
      <c r="PK89" s="603">
        <v>133355.44</v>
      </c>
      <c r="PL89" s="603">
        <v>250260.82</v>
      </c>
      <c r="PM89" s="603">
        <v>355040.68</v>
      </c>
      <c r="PN89" s="603">
        <v>135333.4</v>
      </c>
      <c r="PO89" s="603">
        <v>358492.19</v>
      </c>
      <c r="PP89" s="603">
        <v>316859.25</v>
      </c>
      <c r="PQ89" s="603">
        <v>271446.08</v>
      </c>
      <c r="PR89" s="603">
        <v>283661.59999999998</v>
      </c>
      <c r="PS89" s="603">
        <v>14395</v>
      </c>
      <c r="PT89" s="603">
        <v>58909.89</v>
      </c>
      <c r="PU89" s="603">
        <v>214733.3</v>
      </c>
      <c r="PV89" s="603">
        <v>83413.399999999994</v>
      </c>
      <c r="PW89" s="603">
        <v>361260</v>
      </c>
      <c r="PX89" s="603">
        <v>221143</v>
      </c>
      <c r="PY89" s="603">
        <v>261702.17</v>
      </c>
      <c r="PZ89" s="603">
        <v>600111.16</v>
      </c>
      <c r="QA89" s="603">
        <v>212850</v>
      </c>
      <c r="QB89" s="603">
        <v>584122.69999999995</v>
      </c>
      <c r="QC89" s="603">
        <v>72457</v>
      </c>
      <c r="QD89" s="603">
        <v>200818.96</v>
      </c>
      <c r="QE89" s="603">
        <v>261728.29</v>
      </c>
      <c r="QF89" s="603">
        <v>172335</v>
      </c>
      <c r="QG89" s="603">
        <v>266687.59999999998</v>
      </c>
      <c r="QH89" s="603">
        <v>183640</v>
      </c>
      <c r="QI89" s="603">
        <v>300517.09000000003</v>
      </c>
      <c r="QJ89" s="603">
        <v>569210.87</v>
      </c>
      <c r="QK89" s="603">
        <v>377183.78</v>
      </c>
      <c r="QL89" s="603">
        <v>396863.59</v>
      </c>
      <c r="QM89" s="603">
        <v>186468.6</v>
      </c>
      <c r="QN89" s="603">
        <v>245449.98</v>
      </c>
      <c r="QO89" s="603">
        <v>278316.84000000003</v>
      </c>
      <c r="QP89" s="603">
        <v>171646</v>
      </c>
      <c r="QQ89" s="603">
        <v>112826.88</v>
      </c>
      <c r="QR89" s="603">
        <v>33374</v>
      </c>
      <c r="QS89" s="603">
        <v>230155.7</v>
      </c>
      <c r="QT89" s="603">
        <v>21662</v>
      </c>
      <c r="QU89" s="603">
        <v>168887.51</v>
      </c>
      <c r="QV89" s="603">
        <v>1674663.77</v>
      </c>
      <c r="QW89" s="603">
        <v>274217.7</v>
      </c>
      <c r="QX89" s="603">
        <v>452201.48</v>
      </c>
      <c r="QY89" s="603">
        <v>480985</v>
      </c>
      <c r="QZ89" s="603">
        <v>316026.8</v>
      </c>
      <c r="RA89" s="603">
        <v>1084164.07</v>
      </c>
      <c r="RB89" s="603">
        <v>190664.65</v>
      </c>
      <c r="RC89" s="603">
        <v>194132.5</v>
      </c>
      <c r="RD89" s="603">
        <v>450929.74</v>
      </c>
      <c r="RE89" s="603">
        <v>54115</v>
      </c>
      <c r="RF89" s="603">
        <v>352403.37</v>
      </c>
      <c r="RG89" s="603">
        <v>43482</v>
      </c>
      <c r="RH89" s="603">
        <v>126456</v>
      </c>
      <c r="RI89" s="603">
        <v>858142.14</v>
      </c>
      <c r="RJ89" s="603">
        <v>269816.09999999998</v>
      </c>
      <c r="RK89" s="603">
        <v>158541.56</v>
      </c>
      <c r="RL89" s="603">
        <v>333046.09999999998</v>
      </c>
      <c r="RM89" s="603">
        <v>285219.3</v>
      </c>
      <c r="RN89" s="603">
        <v>609804.12</v>
      </c>
      <c r="RO89" s="603">
        <v>1626480.58</v>
      </c>
      <c r="RP89" s="603">
        <v>91308</v>
      </c>
      <c r="RQ89" s="603">
        <v>101722</v>
      </c>
      <c r="RR89" s="603">
        <v>310969.2</v>
      </c>
      <c r="RS89" s="603">
        <v>268478</v>
      </c>
      <c r="RT89" s="603">
        <v>580258.82999999996</v>
      </c>
      <c r="RU89" s="603">
        <v>333417.93</v>
      </c>
      <c r="RV89" s="603">
        <v>327672.44</v>
      </c>
      <c r="RW89" s="603">
        <v>200036</v>
      </c>
      <c r="RX89" s="603">
        <v>161817.5</v>
      </c>
      <c r="RY89" s="603">
        <v>362887.67</v>
      </c>
      <c r="RZ89" s="603">
        <v>41249.4</v>
      </c>
      <c r="SA89" s="603">
        <v>107112.5</v>
      </c>
      <c r="SB89" s="603">
        <v>64756</v>
      </c>
      <c r="SC89" s="603">
        <v>4942798.71</v>
      </c>
      <c r="SD89" s="603">
        <v>127588.6</v>
      </c>
      <c r="SE89" s="603">
        <v>113950.39999999999</v>
      </c>
      <c r="SF89" s="603">
        <v>105992.06</v>
      </c>
      <c r="SG89" s="603">
        <v>107350</v>
      </c>
      <c r="SH89" s="603">
        <v>202719.88</v>
      </c>
      <c r="SI89" s="603">
        <v>435980.06</v>
      </c>
      <c r="SJ89" s="603">
        <v>244918.25</v>
      </c>
      <c r="SK89" s="603">
        <v>249280</v>
      </c>
      <c r="SL89" s="603">
        <v>83250</v>
      </c>
      <c r="SM89" s="603">
        <v>1553736.19</v>
      </c>
      <c r="SN89" s="603">
        <v>246256.77</v>
      </c>
      <c r="SO89" s="603">
        <v>571146.02</v>
      </c>
      <c r="SP89" s="603">
        <v>151997</v>
      </c>
      <c r="SQ89" s="603">
        <v>197043.42</v>
      </c>
      <c r="SR89" s="603">
        <v>324406.90000000002</v>
      </c>
      <c r="SS89" s="603">
        <v>133718</v>
      </c>
      <c r="ST89" s="603">
        <v>329149.2</v>
      </c>
      <c r="SU89" s="603">
        <v>93013.5</v>
      </c>
      <c r="SV89" s="603">
        <v>139575</v>
      </c>
      <c r="SW89" s="603">
        <v>327951</v>
      </c>
      <c r="SX89" s="603">
        <v>97598.26</v>
      </c>
      <c r="SY89" s="603">
        <v>353816.9</v>
      </c>
      <c r="SZ89" s="603">
        <v>303026.75</v>
      </c>
      <c r="TA89" s="603">
        <v>187635.15</v>
      </c>
      <c r="TB89" s="603">
        <v>92190</v>
      </c>
      <c r="TC89" s="603">
        <v>353802.46</v>
      </c>
      <c r="TD89" s="603">
        <v>483214.17</v>
      </c>
      <c r="TE89" s="603">
        <v>377368.75</v>
      </c>
      <c r="TF89" s="603">
        <v>204949.58</v>
      </c>
      <c r="TG89" s="603">
        <v>324493.59999999998</v>
      </c>
      <c r="TH89" s="603">
        <v>524921.5</v>
      </c>
      <c r="TI89" s="603">
        <v>235271</v>
      </c>
      <c r="TJ89" s="603">
        <v>132930.70000000001</v>
      </c>
      <c r="TK89" s="603">
        <v>989560.54</v>
      </c>
      <c r="TL89" s="603">
        <v>79740</v>
      </c>
      <c r="TM89" s="603">
        <v>97711.6</v>
      </c>
      <c r="TN89" s="603">
        <v>236732.88</v>
      </c>
      <c r="TO89" s="603">
        <v>79060</v>
      </c>
      <c r="TP89" s="603">
        <v>63360</v>
      </c>
      <c r="TQ89" s="603">
        <v>102625.12</v>
      </c>
      <c r="TR89" s="603">
        <v>3369720.75</v>
      </c>
      <c r="TS89" s="603">
        <v>131667.20000000001</v>
      </c>
      <c r="TT89" s="603">
        <v>330234.92</v>
      </c>
      <c r="TU89" s="603">
        <v>607198</v>
      </c>
      <c r="TV89" s="603">
        <v>178400</v>
      </c>
      <c r="TW89" s="603">
        <v>138266.6</v>
      </c>
      <c r="TX89" s="603">
        <v>128298</v>
      </c>
      <c r="TY89" s="603">
        <v>401840.4</v>
      </c>
      <c r="TZ89" s="603">
        <v>39412</v>
      </c>
      <c r="UA89" s="603">
        <v>17610</v>
      </c>
      <c r="UB89" s="603">
        <v>80083.199999999997</v>
      </c>
      <c r="UC89" s="603">
        <v>401064.22</v>
      </c>
      <c r="UD89" s="603">
        <v>132168</v>
      </c>
      <c r="UE89" s="603">
        <v>143751</v>
      </c>
      <c r="UF89" s="603">
        <v>78110</v>
      </c>
      <c r="UG89" s="603">
        <v>1093752.5</v>
      </c>
      <c r="UH89" s="603">
        <v>63234</v>
      </c>
      <c r="UI89" s="603">
        <v>379958.2</v>
      </c>
      <c r="UJ89" s="603">
        <v>140966.5</v>
      </c>
      <c r="UK89" s="603">
        <v>64834</v>
      </c>
      <c r="UL89" s="603">
        <v>662896.56000000006</v>
      </c>
      <c r="UM89" s="603">
        <v>718106.34</v>
      </c>
      <c r="UN89" s="603">
        <v>215821.5</v>
      </c>
      <c r="UO89" s="603">
        <v>1474056.07</v>
      </c>
      <c r="UP89" s="603">
        <v>172787.76</v>
      </c>
      <c r="UQ89" s="603">
        <v>129535</v>
      </c>
      <c r="UR89" s="603">
        <v>509456.94</v>
      </c>
      <c r="US89" s="603">
        <v>282307.8</v>
      </c>
      <c r="UT89" s="603">
        <v>1023824.71</v>
      </c>
      <c r="UU89" s="603">
        <v>1536811.64</v>
      </c>
      <c r="UV89" s="603">
        <v>0</v>
      </c>
      <c r="UW89" s="603">
        <v>188401.45</v>
      </c>
      <c r="UX89" s="603">
        <v>668733.69999999995</v>
      </c>
      <c r="UY89" s="603">
        <v>190802</v>
      </c>
      <c r="UZ89" s="603">
        <v>176902.36</v>
      </c>
      <c r="VA89" s="603">
        <v>74530</v>
      </c>
      <c r="VB89" s="603">
        <v>404613.32</v>
      </c>
      <c r="VC89" s="603">
        <v>587661.19999999995</v>
      </c>
      <c r="VD89" s="603">
        <v>272186.8</v>
      </c>
      <c r="VE89" s="603">
        <v>445017</v>
      </c>
      <c r="VF89" s="603">
        <v>203359</v>
      </c>
      <c r="VG89" s="603">
        <v>413601.78</v>
      </c>
      <c r="VH89" s="603">
        <v>155915</v>
      </c>
      <c r="VI89" s="603">
        <v>146975</v>
      </c>
      <c r="VJ89" s="603">
        <v>562116.80000000005</v>
      </c>
      <c r="VK89" s="603">
        <v>71266</v>
      </c>
      <c r="VL89" s="603">
        <v>57460</v>
      </c>
      <c r="VM89" s="603">
        <v>137386.41</v>
      </c>
      <c r="VN89" s="603">
        <v>732110.15</v>
      </c>
      <c r="VO89" s="603">
        <v>526085.69999999995</v>
      </c>
      <c r="VP89" s="603">
        <v>215154.7</v>
      </c>
      <c r="VQ89" s="603">
        <v>308280.5</v>
      </c>
      <c r="VR89" s="603">
        <v>297353.38</v>
      </c>
      <c r="VS89" s="603">
        <v>431571.79</v>
      </c>
      <c r="VT89" s="603">
        <v>317906.84000000003</v>
      </c>
      <c r="VU89" s="603">
        <v>159805.5</v>
      </c>
      <c r="VV89" s="603">
        <v>396048.74</v>
      </c>
      <c r="VW89" s="603">
        <v>1641186.97</v>
      </c>
      <c r="VX89" s="603">
        <v>563034.56999999995</v>
      </c>
      <c r="VY89" s="603">
        <v>633220.4</v>
      </c>
      <c r="VZ89" s="603">
        <v>63832.98</v>
      </c>
      <c r="WA89" s="603">
        <v>306049.01</v>
      </c>
      <c r="WB89" s="603">
        <v>243386.9</v>
      </c>
      <c r="WC89" s="603">
        <v>0</v>
      </c>
      <c r="WD89" s="603">
        <v>332643.86</v>
      </c>
      <c r="WE89" s="603">
        <v>271210.77</v>
      </c>
      <c r="WF89" s="603">
        <v>130549.82</v>
      </c>
      <c r="WG89" s="603">
        <v>123147.51</v>
      </c>
      <c r="WH89" s="603">
        <v>413295.05</v>
      </c>
      <c r="WI89" s="603">
        <v>1089271.6399999999</v>
      </c>
      <c r="WJ89" s="603">
        <v>306084.55</v>
      </c>
      <c r="WK89" s="603">
        <v>235285.3</v>
      </c>
      <c r="WL89" s="603">
        <v>409953.3</v>
      </c>
      <c r="WM89" s="603">
        <v>291077.3</v>
      </c>
      <c r="WN89" s="603">
        <v>555743.38</v>
      </c>
      <c r="WO89" s="603">
        <v>234024.45</v>
      </c>
      <c r="WP89" s="603">
        <v>973230.5</v>
      </c>
      <c r="WQ89" s="603">
        <v>373896.32</v>
      </c>
      <c r="WR89" s="603">
        <v>570517.61</v>
      </c>
      <c r="WS89" s="603">
        <v>512955.3</v>
      </c>
      <c r="WT89" s="603">
        <v>330274.59000000003</v>
      </c>
      <c r="WU89" s="603">
        <v>79726.62</v>
      </c>
      <c r="WV89" s="603">
        <v>495472.16</v>
      </c>
      <c r="WW89" s="603">
        <v>66344</v>
      </c>
      <c r="WX89" s="603">
        <v>388283.43</v>
      </c>
      <c r="WY89" s="603">
        <v>130453.6</v>
      </c>
      <c r="WZ89" s="603">
        <v>330280.39</v>
      </c>
      <c r="XA89" s="603">
        <v>375910.11</v>
      </c>
      <c r="XB89" s="603">
        <v>53516.26</v>
      </c>
      <c r="XC89" s="603">
        <v>102817.85</v>
      </c>
      <c r="XD89" s="603">
        <v>424042.1</v>
      </c>
      <c r="XE89" s="603">
        <v>1148658.42</v>
      </c>
      <c r="XF89" s="603">
        <v>257444.51</v>
      </c>
      <c r="XG89" s="603">
        <v>36070.92</v>
      </c>
      <c r="XH89" s="603">
        <v>127284.86</v>
      </c>
      <c r="XI89" s="603">
        <v>394173.45</v>
      </c>
      <c r="XJ89" s="603">
        <v>19455</v>
      </c>
      <c r="XK89" s="603">
        <v>318203</v>
      </c>
      <c r="XL89" s="603">
        <v>457967.3</v>
      </c>
      <c r="XM89" s="603">
        <v>831604.37</v>
      </c>
      <c r="XN89" s="603">
        <v>292206.53999999998</v>
      </c>
      <c r="XO89" s="603">
        <v>224430.95</v>
      </c>
      <c r="XP89" s="603">
        <v>405122.76</v>
      </c>
      <c r="XQ89" s="603">
        <v>59335</v>
      </c>
      <c r="XR89" s="603">
        <v>245858.55</v>
      </c>
      <c r="XS89" s="603">
        <v>737169.19</v>
      </c>
      <c r="XT89" s="603">
        <v>298048.3</v>
      </c>
      <c r="XU89" s="603">
        <v>98619.8</v>
      </c>
      <c r="XV89" s="603">
        <v>104513.3</v>
      </c>
      <c r="XW89" s="603">
        <v>135785.60000000001</v>
      </c>
      <c r="XX89" s="603">
        <v>71644.28</v>
      </c>
      <c r="XY89" s="603">
        <v>106756.86</v>
      </c>
      <c r="XZ89" s="603">
        <v>66394.5</v>
      </c>
      <c r="YA89" s="603">
        <v>334862.74</v>
      </c>
      <c r="YB89" s="603">
        <v>149990.18</v>
      </c>
      <c r="YC89" s="603">
        <v>71577.600000000006</v>
      </c>
      <c r="YD89" s="603">
        <v>14916.52</v>
      </c>
      <c r="YE89" s="603">
        <v>256263.47</v>
      </c>
      <c r="YF89" s="603">
        <v>82732</v>
      </c>
      <c r="YG89" s="603">
        <v>0</v>
      </c>
      <c r="YH89" s="603">
        <v>168365.34</v>
      </c>
      <c r="YI89" s="603">
        <v>487400.03</v>
      </c>
      <c r="YJ89" s="603">
        <v>74213.600000000006</v>
      </c>
      <c r="YK89" s="603">
        <v>499077.57</v>
      </c>
      <c r="YL89" s="603">
        <v>206488.92</v>
      </c>
      <c r="YM89" s="603">
        <v>437668.25</v>
      </c>
      <c r="YN89" s="603">
        <v>75721.64</v>
      </c>
      <c r="YO89" s="603">
        <v>491707.83</v>
      </c>
      <c r="YP89" s="603">
        <v>89458.49</v>
      </c>
      <c r="YQ89" s="603">
        <v>105093.88</v>
      </c>
      <c r="YR89" s="603">
        <v>136819.25</v>
      </c>
      <c r="YS89" s="603">
        <v>192184.38</v>
      </c>
      <c r="YT89" s="603">
        <v>241480.07</v>
      </c>
      <c r="YU89" s="603">
        <v>150603</v>
      </c>
      <c r="YV89" s="603">
        <v>56487.99</v>
      </c>
      <c r="YW89" s="603">
        <v>127915.01</v>
      </c>
      <c r="YX89" s="603">
        <v>539709.74</v>
      </c>
      <c r="YY89" s="603">
        <v>381697</v>
      </c>
      <c r="YZ89" s="603">
        <v>148410</v>
      </c>
      <c r="ZA89" s="603">
        <v>233865.98</v>
      </c>
      <c r="ZB89" s="603">
        <v>216951.29</v>
      </c>
      <c r="ZC89" s="603">
        <v>197027.86</v>
      </c>
      <c r="ZD89" s="603">
        <v>239584.47</v>
      </c>
      <c r="ZE89" s="603">
        <v>12800</v>
      </c>
      <c r="ZF89" s="603">
        <v>158510.13</v>
      </c>
      <c r="ZG89" s="603">
        <v>82714.880000000005</v>
      </c>
      <c r="ZH89" s="603">
        <v>103147.04</v>
      </c>
      <c r="ZI89" s="603">
        <v>175985.42</v>
      </c>
      <c r="ZJ89" s="603">
        <v>173466.6</v>
      </c>
      <c r="ZK89" s="603">
        <v>1771.92</v>
      </c>
      <c r="ZL89" s="603">
        <v>66130.64</v>
      </c>
      <c r="ZM89" s="603">
        <v>779351.07</v>
      </c>
      <c r="ZN89" s="603">
        <v>0</v>
      </c>
      <c r="ZO89" s="603">
        <v>161171.6</v>
      </c>
      <c r="ZP89" s="603">
        <v>176138.71</v>
      </c>
      <c r="ZQ89" s="603">
        <v>605376</v>
      </c>
      <c r="ZR89" s="603">
        <v>496104.38</v>
      </c>
      <c r="ZS89" s="603">
        <v>152049.1</v>
      </c>
      <c r="ZT89" s="603">
        <v>219089.65</v>
      </c>
      <c r="ZU89" s="603">
        <v>497443.19</v>
      </c>
      <c r="ZV89" s="603">
        <v>57825.3</v>
      </c>
      <c r="ZW89" s="603">
        <v>531337</v>
      </c>
      <c r="ZX89" s="603">
        <v>204357.53</v>
      </c>
      <c r="ZY89" s="603">
        <v>208284.9</v>
      </c>
      <c r="ZZ89" s="603">
        <v>139787.12</v>
      </c>
      <c r="AAA89" s="603">
        <v>115462.1</v>
      </c>
      <c r="AAB89" s="603">
        <v>81439.34</v>
      </c>
      <c r="AAC89" s="603">
        <v>171683.6</v>
      </c>
      <c r="AAD89" s="603">
        <v>274002.03000000003</v>
      </c>
      <c r="AAE89" s="603">
        <v>40106.51</v>
      </c>
      <c r="AAF89" s="603">
        <v>350000.1</v>
      </c>
      <c r="AAG89" s="603">
        <v>178088.62</v>
      </c>
      <c r="AAH89" s="603">
        <v>128932.37</v>
      </c>
      <c r="AAI89" s="603">
        <v>77211.98</v>
      </c>
      <c r="AAJ89" s="603">
        <v>483291.95</v>
      </c>
      <c r="AAK89" s="603">
        <v>68259.259999999995</v>
      </c>
      <c r="AAL89" s="603">
        <v>296032.08</v>
      </c>
      <c r="AAM89" s="603">
        <v>142885.5</v>
      </c>
      <c r="AAN89" s="603">
        <v>172696.16</v>
      </c>
      <c r="AAO89" s="603">
        <v>391387.01</v>
      </c>
      <c r="AAP89" s="603">
        <v>123815</v>
      </c>
      <c r="AAQ89" s="603">
        <v>687634.28</v>
      </c>
      <c r="AAR89" s="603">
        <v>351220.32</v>
      </c>
      <c r="AAS89" s="603">
        <v>117113.04</v>
      </c>
      <c r="AAT89" s="603">
        <v>155166.79999999999</v>
      </c>
      <c r="AAU89" s="603">
        <v>290668.96000000002</v>
      </c>
      <c r="AAV89" s="603">
        <v>26499</v>
      </c>
      <c r="AAW89" s="603">
        <v>287646.82</v>
      </c>
      <c r="AAX89" s="603">
        <v>508177.69</v>
      </c>
      <c r="AAY89" s="603">
        <v>850092.48</v>
      </c>
      <c r="AAZ89" s="603">
        <v>255301.3</v>
      </c>
      <c r="ABA89" s="603">
        <v>666182.38</v>
      </c>
      <c r="ABB89" s="603">
        <v>956953.36</v>
      </c>
      <c r="ABC89" s="603">
        <v>350652.38</v>
      </c>
      <c r="ABD89" s="603">
        <v>34990</v>
      </c>
      <c r="ABE89" s="603">
        <v>241059.07</v>
      </c>
      <c r="ABF89" s="603">
        <v>163499.47</v>
      </c>
      <c r="ABG89" s="603">
        <v>278023.09999999998</v>
      </c>
      <c r="ABH89" s="603">
        <v>99049.34</v>
      </c>
      <c r="ABI89" s="603">
        <v>144428.93</v>
      </c>
      <c r="ABJ89" s="603">
        <v>53130</v>
      </c>
      <c r="ABK89" s="603">
        <v>15839.5</v>
      </c>
      <c r="ABL89" s="603">
        <v>348019.74</v>
      </c>
      <c r="ABM89" s="603">
        <v>190089.01</v>
      </c>
      <c r="ABN89" s="603">
        <v>283634.61</v>
      </c>
      <c r="ABO89" s="603">
        <v>42049.64</v>
      </c>
      <c r="ABP89" s="603">
        <v>31497.5</v>
      </c>
      <c r="ABQ89" s="603">
        <v>218558.1</v>
      </c>
      <c r="ABR89" s="603">
        <v>234563</v>
      </c>
      <c r="ABS89" s="603">
        <v>130328.53</v>
      </c>
      <c r="ABT89" s="603">
        <v>464030.6</v>
      </c>
      <c r="ABU89" s="603">
        <v>475267.7</v>
      </c>
      <c r="ABV89" s="603">
        <v>298000.02</v>
      </c>
      <c r="ABW89" s="603">
        <v>273108.01</v>
      </c>
      <c r="ABX89" s="603">
        <v>518919.18</v>
      </c>
      <c r="ABY89" s="603">
        <v>25474.13</v>
      </c>
      <c r="ABZ89" s="603">
        <v>500737.61</v>
      </c>
      <c r="ACA89" s="603">
        <v>149874.20000000001</v>
      </c>
      <c r="ACB89" s="603">
        <v>1172981.8400000001</v>
      </c>
      <c r="ACC89" s="603">
        <v>42565.9</v>
      </c>
      <c r="ACD89" s="603">
        <v>45029.68</v>
      </c>
      <c r="ACE89" s="603">
        <v>1521136.8</v>
      </c>
      <c r="ACF89" s="603">
        <v>154972.42000000001</v>
      </c>
      <c r="ACG89" s="603">
        <v>350004.9</v>
      </c>
      <c r="ACH89" s="603">
        <v>264938.02</v>
      </c>
      <c r="ACI89" s="603">
        <v>1374654.44</v>
      </c>
      <c r="ACJ89" s="603">
        <v>79247.33</v>
      </c>
      <c r="ACK89" s="603">
        <v>0</v>
      </c>
      <c r="ACL89" s="603">
        <v>4700</v>
      </c>
      <c r="ACM89" s="603">
        <v>423160.98</v>
      </c>
      <c r="ACN89" s="603">
        <v>119758</v>
      </c>
      <c r="ACO89" s="603">
        <v>169323.47</v>
      </c>
      <c r="ACP89" s="603">
        <v>941155.55</v>
      </c>
      <c r="ACQ89" s="603">
        <v>600684.15</v>
      </c>
      <c r="ACR89" s="603">
        <v>570456.97</v>
      </c>
      <c r="ACS89" s="603">
        <v>539515.69999999995</v>
      </c>
      <c r="ACT89" s="603">
        <v>508950.73</v>
      </c>
      <c r="ACU89" s="603">
        <v>456487.67</v>
      </c>
      <c r="ACV89" s="603">
        <v>528860</v>
      </c>
      <c r="ACW89" s="603">
        <v>110754.91</v>
      </c>
      <c r="ACX89" s="603">
        <v>974434</v>
      </c>
      <c r="ACY89" s="603">
        <v>110166.42</v>
      </c>
      <c r="ACZ89" s="603">
        <v>108721</v>
      </c>
      <c r="ADA89" s="603">
        <v>268127.42</v>
      </c>
      <c r="ADB89" s="603">
        <v>300084.40000000002</v>
      </c>
      <c r="ADC89" s="603">
        <v>237291.5</v>
      </c>
      <c r="ADD89" s="603">
        <v>250382.89</v>
      </c>
      <c r="ADE89" s="603">
        <v>44296</v>
      </c>
      <c r="ADF89" s="603">
        <v>174501.44</v>
      </c>
      <c r="ADG89" s="603">
        <v>262583.61</v>
      </c>
      <c r="ADH89" s="603">
        <v>527197.26</v>
      </c>
      <c r="ADI89" s="603">
        <v>255091.4</v>
      </c>
      <c r="ADJ89" s="603">
        <v>988986.38</v>
      </c>
      <c r="ADK89" s="603">
        <v>145246.53</v>
      </c>
      <c r="ADL89" s="603">
        <v>65466.64</v>
      </c>
      <c r="ADM89" s="603">
        <v>0</v>
      </c>
      <c r="ADN89" s="603">
        <v>18825</v>
      </c>
      <c r="ADO89" s="603">
        <v>72105.78</v>
      </c>
      <c r="ADP89" s="603">
        <v>364362.5</v>
      </c>
      <c r="ADQ89" s="603">
        <v>3119301.43</v>
      </c>
      <c r="ADR89" s="603">
        <v>426542</v>
      </c>
      <c r="ADS89" s="603">
        <v>807610.68</v>
      </c>
      <c r="ADT89" s="603">
        <v>14518.64</v>
      </c>
      <c r="ADU89" s="603">
        <v>1648741.52</v>
      </c>
      <c r="ADV89" s="603">
        <v>87482.53</v>
      </c>
      <c r="ADW89" s="603">
        <v>120126.29</v>
      </c>
      <c r="ADX89" s="603">
        <v>176033.41</v>
      </c>
      <c r="ADY89" s="603">
        <v>127918.87</v>
      </c>
      <c r="ADZ89" s="603">
        <v>132318.79</v>
      </c>
      <c r="AEA89" s="603">
        <v>6420804.7400000002</v>
      </c>
      <c r="AEB89" s="603">
        <v>1172386.1100000001</v>
      </c>
      <c r="AEC89" s="603">
        <v>434234.9</v>
      </c>
      <c r="AED89" s="603">
        <v>153868.29</v>
      </c>
      <c r="AEE89" s="603">
        <v>95593</v>
      </c>
      <c r="AEF89" s="603">
        <v>567152.16</v>
      </c>
      <c r="AEG89" s="603">
        <v>124402.3</v>
      </c>
      <c r="AEH89" s="603">
        <v>198066.9</v>
      </c>
      <c r="AEI89" s="603">
        <v>239982.78</v>
      </c>
      <c r="AEJ89" s="603">
        <v>59859.88</v>
      </c>
      <c r="AEK89" s="603">
        <v>721422.67</v>
      </c>
      <c r="AEL89" s="603">
        <v>124693.6</v>
      </c>
      <c r="AEM89" s="603">
        <v>135281.88</v>
      </c>
      <c r="AEN89" s="603">
        <v>347614.06</v>
      </c>
      <c r="AEO89" s="603">
        <v>220523.9</v>
      </c>
      <c r="AEP89" s="603">
        <v>239298.45</v>
      </c>
      <c r="AEQ89" s="603">
        <v>94656.87</v>
      </c>
      <c r="AER89" s="603">
        <v>427956</v>
      </c>
      <c r="AES89" s="603">
        <v>2990</v>
      </c>
      <c r="AET89" s="603">
        <v>484949.66</v>
      </c>
      <c r="AEU89" s="603">
        <v>0</v>
      </c>
      <c r="AEV89" s="603">
        <v>126070</v>
      </c>
      <c r="AEW89" s="603">
        <v>246109.12</v>
      </c>
      <c r="AEX89" s="603">
        <v>308227.5</v>
      </c>
      <c r="AEY89" s="603">
        <v>351556.52</v>
      </c>
      <c r="AEZ89" s="603">
        <v>1938731.15</v>
      </c>
      <c r="AFA89" s="603">
        <v>270955</v>
      </c>
      <c r="AFB89" s="603">
        <v>156738.64000000001</v>
      </c>
      <c r="AFC89" s="603">
        <v>89158.399999999994</v>
      </c>
      <c r="AFD89" s="603">
        <v>54410</v>
      </c>
      <c r="AFE89" s="603">
        <v>76577</v>
      </c>
      <c r="AFF89" s="603">
        <v>129960.15</v>
      </c>
      <c r="AFG89" s="603">
        <v>184987.45</v>
      </c>
      <c r="AFH89" s="603">
        <v>687095</v>
      </c>
      <c r="AFI89" s="603">
        <v>500672.68</v>
      </c>
      <c r="AFJ89" s="603">
        <v>516958.71999999997</v>
      </c>
      <c r="AFK89" s="603">
        <v>340038.81</v>
      </c>
      <c r="AFL89" s="603">
        <v>553118.14</v>
      </c>
      <c r="AFM89" s="603">
        <v>323263.71000000002</v>
      </c>
      <c r="AFN89" s="603">
        <v>341963.02</v>
      </c>
      <c r="AFO89" s="603">
        <v>105152.45</v>
      </c>
      <c r="AFP89" s="603">
        <v>134035.54</v>
      </c>
      <c r="AFQ89" s="603">
        <v>136297.85999999999</v>
      </c>
      <c r="AFR89" s="603">
        <v>610214.42000000004</v>
      </c>
      <c r="AFS89" s="603">
        <v>326930.23</v>
      </c>
      <c r="AFT89" s="603">
        <v>213066.78</v>
      </c>
      <c r="AFU89" s="603">
        <v>213202.86</v>
      </c>
      <c r="AFV89" s="603">
        <v>187391.7</v>
      </c>
      <c r="AFW89" s="603">
        <v>326845.53000000003</v>
      </c>
      <c r="AFX89" s="603">
        <v>78100</v>
      </c>
      <c r="AFY89" s="603">
        <v>537681.9</v>
      </c>
      <c r="AFZ89" s="603">
        <v>172710</v>
      </c>
      <c r="AGA89" s="603">
        <v>320176.32</v>
      </c>
      <c r="AGB89" s="603">
        <v>322183.17</v>
      </c>
      <c r="AGC89" s="603">
        <v>114479.39</v>
      </c>
      <c r="AGD89" s="603">
        <v>0</v>
      </c>
      <c r="AGE89" s="603">
        <v>156579.04</v>
      </c>
      <c r="AGF89" s="603">
        <v>83566.100000000006</v>
      </c>
      <c r="AGG89" s="603">
        <v>251070.6</v>
      </c>
      <c r="AGH89" s="603">
        <v>725878.05</v>
      </c>
      <c r="AGI89" s="603">
        <v>100679</v>
      </c>
      <c r="AGJ89" s="603">
        <v>100239.76</v>
      </c>
      <c r="AGK89" s="603">
        <v>222804.34</v>
      </c>
      <c r="AGL89" s="603">
        <v>177434.29</v>
      </c>
      <c r="AGM89" s="603">
        <v>138588.25</v>
      </c>
      <c r="AGN89" s="603">
        <v>163178.48000000001</v>
      </c>
      <c r="AGO89" s="603">
        <v>0</v>
      </c>
      <c r="AGP89" s="603">
        <v>19164</v>
      </c>
      <c r="AGQ89" s="603">
        <v>263352.46999999997</v>
      </c>
      <c r="AGR89" s="603">
        <v>438957.65</v>
      </c>
      <c r="AGS89" s="603">
        <v>763105.02</v>
      </c>
      <c r="AGT89" s="603">
        <v>227338.38</v>
      </c>
      <c r="AGU89" s="603">
        <v>184293.52</v>
      </c>
      <c r="AGV89" s="603">
        <v>84171.1</v>
      </c>
      <c r="AGW89" s="603">
        <v>0</v>
      </c>
      <c r="AGX89" s="603">
        <v>0</v>
      </c>
      <c r="AGY89" s="603">
        <v>345990.35</v>
      </c>
      <c r="AGZ89" s="603">
        <v>219438</v>
      </c>
      <c r="AHA89" s="603">
        <v>474022.3</v>
      </c>
      <c r="AHB89" s="603">
        <v>58224.7</v>
      </c>
      <c r="AHC89" s="603">
        <v>158897.82999999999</v>
      </c>
      <c r="AHD89" s="603">
        <v>95571.8</v>
      </c>
      <c r="AHE89" s="603">
        <v>35692.1</v>
      </c>
      <c r="AHF89" s="603">
        <v>336223.62</v>
      </c>
      <c r="AHG89" s="603">
        <v>223925.58</v>
      </c>
      <c r="AHH89" s="603">
        <v>135782.04</v>
      </c>
      <c r="AHI89" s="603">
        <v>100540.48</v>
      </c>
      <c r="AHJ89" s="603">
        <v>25887.68</v>
      </c>
      <c r="AHK89" s="603">
        <v>47573.3</v>
      </c>
      <c r="AHL89" s="603">
        <v>131461.99</v>
      </c>
      <c r="AHM89" s="603">
        <v>69436.95</v>
      </c>
      <c r="AHN89" s="603">
        <v>433202</v>
      </c>
      <c r="AHO89" s="603">
        <v>171268</v>
      </c>
      <c r="AHP89" s="603">
        <v>211793.16</v>
      </c>
      <c r="AHQ89" s="603">
        <v>180466.42</v>
      </c>
      <c r="AHR89" s="603">
        <v>470306.9</v>
      </c>
      <c r="AHS89" s="603">
        <v>39653.449999999997</v>
      </c>
      <c r="AHT89" s="603">
        <v>154676.20000000001</v>
      </c>
      <c r="AHU89" s="603">
        <v>0</v>
      </c>
      <c r="AHV89" s="603">
        <v>0</v>
      </c>
      <c r="AHW89" s="603">
        <f t="shared" si="97"/>
        <v>267586890.37999973</v>
      </c>
      <c r="AHY89" s="648" t="s">
        <v>6248</v>
      </c>
      <c r="AHZ89" s="648" t="s">
        <v>6081</v>
      </c>
      <c r="AIA89" s="648" t="s">
        <v>6082</v>
      </c>
    </row>
    <row r="90" spans="1:911" ht="24.6" x14ac:dyDescent="0.7">
      <c r="A90" s="260" t="str">
        <f t="shared" si="96"/>
        <v>ภาระ</v>
      </c>
      <c r="B90" s="260" t="s">
        <v>6087</v>
      </c>
      <c r="C90" s="260" t="s">
        <v>6088</v>
      </c>
      <c r="D90" s="603">
        <v>0</v>
      </c>
      <c r="E90" s="603">
        <v>0</v>
      </c>
      <c r="F90" s="603">
        <v>0</v>
      </c>
      <c r="G90" s="603">
        <v>0</v>
      </c>
      <c r="H90" s="603">
        <v>0</v>
      </c>
      <c r="I90" s="603">
        <v>0</v>
      </c>
      <c r="J90" s="603">
        <v>0</v>
      </c>
      <c r="K90" s="603">
        <v>0</v>
      </c>
      <c r="L90" s="603">
        <v>0</v>
      </c>
      <c r="M90" s="603">
        <v>0</v>
      </c>
      <c r="N90" s="603">
        <v>0</v>
      </c>
      <c r="O90" s="603">
        <v>0</v>
      </c>
      <c r="P90" s="603">
        <v>0</v>
      </c>
      <c r="Q90" s="603">
        <v>0</v>
      </c>
      <c r="R90" s="603">
        <v>0</v>
      </c>
      <c r="S90" s="603">
        <v>0</v>
      </c>
      <c r="T90" s="603">
        <v>0</v>
      </c>
      <c r="U90" s="603">
        <v>0</v>
      </c>
      <c r="V90" s="603">
        <v>0</v>
      </c>
      <c r="W90" s="603">
        <v>0</v>
      </c>
      <c r="X90" s="603">
        <v>0</v>
      </c>
      <c r="Y90" s="603">
        <v>0</v>
      </c>
      <c r="Z90" s="603">
        <v>0</v>
      </c>
      <c r="AA90" s="603">
        <v>0</v>
      </c>
      <c r="AB90" s="603">
        <v>0</v>
      </c>
      <c r="AC90" s="603">
        <v>0</v>
      </c>
      <c r="AD90" s="603">
        <v>0</v>
      </c>
      <c r="AE90" s="603">
        <v>0</v>
      </c>
      <c r="AF90" s="603">
        <v>0</v>
      </c>
      <c r="AG90" s="603">
        <v>0</v>
      </c>
      <c r="AH90" s="603">
        <v>0</v>
      </c>
      <c r="AI90" s="603">
        <v>0</v>
      </c>
      <c r="AJ90" s="603">
        <v>0</v>
      </c>
      <c r="AK90" s="603">
        <v>0</v>
      </c>
      <c r="AL90" s="603">
        <v>0</v>
      </c>
      <c r="AM90" s="603">
        <v>0</v>
      </c>
      <c r="AN90" s="603">
        <v>0</v>
      </c>
      <c r="AO90" s="603">
        <v>0</v>
      </c>
      <c r="AP90" s="603">
        <v>0</v>
      </c>
      <c r="AQ90" s="603">
        <v>0</v>
      </c>
      <c r="AR90" s="603">
        <v>0</v>
      </c>
      <c r="AS90" s="603">
        <v>0</v>
      </c>
      <c r="AT90" s="603">
        <v>0</v>
      </c>
      <c r="AU90" s="603">
        <v>0</v>
      </c>
      <c r="AV90" s="603">
        <v>0</v>
      </c>
      <c r="AW90" s="603">
        <v>0</v>
      </c>
      <c r="AX90" s="603">
        <v>0</v>
      </c>
      <c r="AY90" s="603">
        <v>0</v>
      </c>
      <c r="AZ90" s="603">
        <v>0</v>
      </c>
      <c r="BA90" s="603">
        <v>0</v>
      </c>
      <c r="BB90" s="603">
        <v>0</v>
      </c>
      <c r="BC90" s="603">
        <v>0</v>
      </c>
      <c r="BD90" s="603">
        <v>0</v>
      </c>
      <c r="BE90" s="603">
        <v>0</v>
      </c>
      <c r="BF90" s="603">
        <v>0</v>
      </c>
      <c r="BG90" s="603">
        <v>0</v>
      </c>
      <c r="BH90" s="603">
        <v>0</v>
      </c>
      <c r="BI90" s="603">
        <v>0</v>
      </c>
      <c r="BJ90" s="603">
        <v>0</v>
      </c>
      <c r="BK90" s="603">
        <v>0</v>
      </c>
      <c r="BL90" s="603">
        <v>0</v>
      </c>
      <c r="BM90" s="603">
        <v>0</v>
      </c>
      <c r="BN90" s="603">
        <v>0</v>
      </c>
      <c r="BO90" s="603">
        <v>0</v>
      </c>
      <c r="BP90" s="603">
        <v>0</v>
      </c>
      <c r="BQ90" s="603">
        <v>0</v>
      </c>
      <c r="BR90" s="603">
        <v>0</v>
      </c>
      <c r="BS90" s="603">
        <v>0</v>
      </c>
      <c r="BT90" s="603">
        <v>0</v>
      </c>
      <c r="BU90" s="603">
        <v>0</v>
      </c>
      <c r="BV90" s="603">
        <v>0</v>
      </c>
      <c r="BW90" s="603">
        <v>0</v>
      </c>
      <c r="BX90" s="603">
        <v>0</v>
      </c>
      <c r="BY90" s="603">
        <v>0</v>
      </c>
      <c r="BZ90" s="603">
        <v>0</v>
      </c>
      <c r="CA90" s="603">
        <v>0</v>
      </c>
      <c r="CB90" s="603">
        <v>0</v>
      </c>
      <c r="CC90" s="603">
        <v>0</v>
      </c>
      <c r="CD90" s="603">
        <v>0</v>
      </c>
      <c r="CE90" s="603">
        <v>0</v>
      </c>
      <c r="CF90" s="603">
        <v>0</v>
      </c>
      <c r="CG90" s="603">
        <v>0</v>
      </c>
      <c r="CH90" s="603">
        <v>0</v>
      </c>
      <c r="CI90" s="603">
        <v>0</v>
      </c>
      <c r="CJ90" s="603">
        <v>0</v>
      </c>
      <c r="CK90" s="603">
        <v>0</v>
      </c>
      <c r="CL90" s="603">
        <v>0</v>
      </c>
      <c r="CM90" s="603">
        <v>0</v>
      </c>
      <c r="CN90" s="603">
        <v>0</v>
      </c>
      <c r="CO90" s="603">
        <v>0</v>
      </c>
      <c r="CP90" s="603">
        <v>0</v>
      </c>
      <c r="CQ90" s="603">
        <v>0</v>
      </c>
      <c r="CR90" s="603">
        <v>0</v>
      </c>
      <c r="CS90" s="603">
        <v>0</v>
      </c>
      <c r="CT90" s="603">
        <v>0</v>
      </c>
      <c r="CU90" s="603">
        <v>0</v>
      </c>
      <c r="CV90" s="603">
        <v>0</v>
      </c>
      <c r="CW90" s="603">
        <v>0</v>
      </c>
      <c r="CX90" s="603">
        <v>0</v>
      </c>
      <c r="CY90" s="603">
        <v>0</v>
      </c>
      <c r="CZ90" s="603">
        <v>0</v>
      </c>
      <c r="DA90" s="603">
        <v>0</v>
      </c>
      <c r="DB90" s="603">
        <v>0</v>
      </c>
      <c r="DC90" s="603">
        <v>0</v>
      </c>
      <c r="DD90" s="603">
        <v>0</v>
      </c>
      <c r="DE90" s="603">
        <v>0</v>
      </c>
      <c r="DF90" s="603">
        <v>0</v>
      </c>
      <c r="DG90" s="603">
        <v>0</v>
      </c>
      <c r="DH90" s="603">
        <v>0</v>
      </c>
      <c r="DI90" s="603">
        <v>0</v>
      </c>
      <c r="DJ90" s="603">
        <v>0</v>
      </c>
      <c r="DK90" s="603">
        <v>0</v>
      </c>
      <c r="DL90" s="603">
        <v>0</v>
      </c>
      <c r="DM90" s="603">
        <v>0</v>
      </c>
      <c r="DN90" s="603">
        <v>0</v>
      </c>
      <c r="DO90" s="603">
        <v>0</v>
      </c>
      <c r="DP90" s="603">
        <v>0</v>
      </c>
      <c r="DQ90" s="603">
        <v>0</v>
      </c>
      <c r="DR90" s="603">
        <v>0</v>
      </c>
      <c r="DS90" s="603">
        <v>0</v>
      </c>
      <c r="DT90" s="603">
        <v>0</v>
      </c>
      <c r="DU90" s="603">
        <v>0</v>
      </c>
      <c r="DV90" s="603">
        <v>0</v>
      </c>
      <c r="DW90" s="603">
        <v>27605.5</v>
      </c>
      <c r="DX90" s="603">
        <v>18000</v>
      </c>
      <c r="DY90" s="603">
        <v>0</v>
      </c>
      <c r="DZ90" s="603">
        <v>0</v>
      </c>
      <c r="EA90" s="603">
        <v>0</v>
      </c>
      <c r="EB90" s="603">
        <v>0</v>
      </c>
      <c r="EC90" s="603">
        <v>0</v>
      </c>
      <c r="ED90" s="603">
        <v>0</v>
      </c>
      <c r="EE90" s="603">
        <v>0</v>
      </c>
      <c r="EF90" s="603">
        <v>5780</v>
      </c>
      <c r="EG90" s="603">
        <v>0</v>
      </c>
      <c r="EH90" s="603">
        <v>0</v>
      </c>
      <c r="EI90" s="603">
        <v>0</v>
      </c>
      <c r="EJ90" s="603">
        <v>0</v>
      </c>
      <c r="EK90" s="603">
        <v>0</v>
      </c>
      <c r="EL90" s="603">
        <v>0</v>
      </c>
      <c r="EM90" s="603">
        <v>11880</v>
      </c>
      <c r="EN90" s="603">
        <v>0</v>
      </c>
      <c r="EO90" s="603">
        <v>0</v>
      </c>
      <c r="EP90" s="603">
        <v>0</v>
      </c>
      <c r="EQ90" s="603">
        <v>0</v>
      </c>
      <c r="ER90" s="603">
        <v>0</v>
      </c>
      <c r="ES90" s="603">
        <v>0</v>
      </c>
      <c r="ET90" s="603">
        <v>0</v>
      </c>
      <c r="EU90" s="603">
        <v>0</v>
      </c>
      <c r="EV90" s="603">
        <v>0</v>
      </c>
      <c r="EW90" s="603">
        <v>0</v>
      </c>
      <c r="EX90" s="603">
        <v>12800</v>
      </c>
      <c r="EY90" s="603">
        <v>0</v>
      </c>
      <c r="EZ90" s="603">
        <v>0</v>
      </c>
      <c r="FA90" s="603">
        <v>0</v>
      </c>
      <c r="FB90" s="603">
        <v>0</v>
      </c>
      <c r="FC90" s="603">
        <v>0</v>
      </c>
      <c r="FD90" s="603">
        <v>0</v>
      </c>
      <c r="FE90" s="603">
        <v>0</v>
      </c>
      <c r="FF90" s="603">
        <v>0</v>
      </c>
      <c r="FG90" s="603">
        <v>0</v>
      </c>
      <c r="FH90" s="603">
        <v>0</v>
      </c>
      <c r="FI90" s="603">
        <v>0</v>
      </c>
      <c r="FJ90" s="603">
        <v>0</v>
      </c>
      <c r="FK90" s="603">
        <v>0</v>
      </c>
      <c r="FL90" s="603">
        <v>0</v>
      </c>
      <c r="FM90" s="603">
        <v>0</v>
      </c>
      <c r="FN90" s="603">
        <v>0</v>
      </c>
      <c r="FO90" s="603">
        <v>0</v>
      </c>
      <c r="FP90" s="603">
        <v>0</v>
      </c>
      <c r="FQ90" s="603">
        <v>0</v>
      </c>
      <c r="FR90" s="603">
        <v>0</v>
      </c>
      <c r="FS90" s="603">
        <v>0</v>
      </c>
      <c r="FT90" s="603">
        <v>0</v>
      </c>
      <c r="FU90" s="603">
        <v>11040</v>
      </c>
      <c r="FV90" s="603">
        <v>0</v>
      </c>
      <c r="FW90" s="603">
        <v>0</v>
      </c>
      <c r="FX90" s="603">
        <v>0</v>
      </c>
      <c r="FY90" s="603">
        <v>0</v>
      </c>
      <c r="FZ90" s="603">
        <v>0</v>
      </c>
      <c r="GA90" s="603">
        <v>0</v>
      </c>
      <c r="GB90" s="603">
        <v>0</v>
      </c>
      <c r="GC90" s="603">
        <v>0</v>
      </c>
      <c r="GD90" s="603">
        <v>0</v>
      </c>
      <c r="GE90" s="603">
        <v>0</v>
      </c>
      <c r="GF90" s="603">
        <v>0</v>
      </c>
      <c r="GG90" s="603">
        <v>0</v>
      </c>
      <c r="GH90" s="603">
        <v>0</v>
      </c>
      <c r="GI90" s="603">
        <v>0</v>
      </c>
      <c r="GJ90" s="603">
        <v>0</v>
      </c>
      <c r="GK90" s="603">
        <v>0</v>
      </c>
      <c r="GL90" s="603">
        <v>0</v>
      </c>
      <c r="GM90" s="603">
        <v>0</v>
      </c>
      <c r="GN90" s="603">
        <v>0</v>
      </c>
      <c r="GO90" s="603">
        <v>0</v>
      </c>
      <c r="GP90" s="603">
        <v>0</v>
      </c>
      <c r="GQ90" s="603">
        <v>0</v>
      </c>
      <c r="GR90" s="603">
        <v>0</v>
      </c>
      <c r="GS90" s="603">
        <v>0</v>
      </c>
      <c r="GT90" s="603">
        <v>0</v>
      </c>
      <c r="GU90" s="603">
        <v>0</v>
      </c>
      <c r="GV90" s="603">
        <v>0</v>
      </c>
      <c r="GW90" s="603">
        <v>0</v>
      </c>
      <c r="GX90" s="603">
        <v>0</v>
      </c>
      <c r="GY90" s="603">
        <v>0</v>
      </c>
      <c r="GZ90" s="603">
        <v>0</v>
      </c>
      <c r="HA90" s="603">
        <v>0</v>
      </c>
      <c r="HB90" s="603">
        <v>0</v>
      </c>
      <c r="HC90" s="603">
        <v>0</v>
      </c>
      <c r="HD90" s="603">
        <v>0</v>
      </c>
      <c r="HE90" s="603">
        <v>0</v>
      </c>
      <c r="HF90" s="603">
        <v>0</v>
      </c>
      <c r="HG90" s="603">
        <v>2950</v>
      </c>
      <c r="HH90" s="603">
        <v>0</v>
      </c>
      <c r="HI90" s="603">
        <v>0</v>
      </c>
      <c r="HJ90" s="603">
        <v>0</v>
      </c>
      <c r="HK90" s="603">
        <v>0</v>
      </c>
      <c r="HL90" s="603">
        <v>0</v>
      </c>
      <c r="HM90" s="603">
        <v>8438</v>
      </c>
      <c r="HN90" s="603">
        <v>0</v>
      </c>
      <c r="HO90" s="603">
        <v>0</v>
      </c>
      <c r="HP90" s="603">
        <v>0</v>
      </c>
      <c r="HQ90" s="603">
        <v>0</v>
      </c>
      <c r="HR90" s="603">
        <v>0</v>
      </c>
      <c r="HS90" s="603">
        <v>0</v>
      </c>
      <c r="HT90" s="603">
        <v>0</v>
      </c>
      <c r="HU90" s="603">
        <v>0</v>
      </c>
      <c r="HV90" s="603">
        <v>0</v>
      </c>
      <c r="HW90" s="603">
        <v>0</v>
      </c>
      <c r="HX90" s="603">
        <v>0</v>
      </c>
      <c r="HY90" s="603">
        <v>0</v>
      </c>
      <c r="HZ90" s="603">
        <v>0</v>
      </c>
      <c r="IA90" s="603">
        <v>0</v>
      </c>
      <c r="IB90" s="603">
        <v>0</v>
      </c>
      <c r="IC90" s="603">
        <v>4000</v>
      </c>
      <c r="ID90" s="603">
        <v>0</v>
      </c>
      <c r="IE90" s="603">
        <v>0</v>
      </c>
      <c r="IF90" s="603">
        <v>0</v>
      </c>
      <c r="IG90" s="603">
        <v>0</v>
      </c>
      <c r="IH90" s="603">
        <v>0</v>
      </c>
      <c r="II90" s="603">
        <v>0</v>
      </c>
      <c r="IJ90" s="603">
        <v>0</v>
      </c>
      <c r="IK90" s="603">
        <v>0</v>
      </c>
      <c r="IL90" s="603">
        <v>0</v>
      </c>
      <c r="IM90" s="603">
        <v>16847.099999999999</v>
      </c>
      <c r="IN90" s="603">
        <v>0</v>
      </c>
      <c r="IO90" s="603">
        <v>0</v>
      </c>
      <c r="IP90" s="603">
        <v>86000</v>
      </c>
      <c r="IQ90" s="603">
        <v>0</v>
      </c>
      <c r="IR90" s="603">
        <v>0</v>
      </c>
      <c r="IS90" s="603">
        <v>0</v>
      </c>
      <c r="IT90" s="603">
        <v>0</v>
      </c>
      <c r="IU90" s="603">
        <v>0</v>
      </c>
      <c r="IV90" s="603">
        <v>0</v>
      </c>
      <c r="IW90" s="603">
        <v>0</v>
      </c>
      <c r="IX90" s="603">
        <v>0</v>
      </c>
      <c r="IY90" s="603">
        <v>0</v>
      </c>
      <c r="IZ90" s="603">
        <v>30260</v>
      </c>
      <c r="JA90" s="603">
        <v>0</v>
      </c>
      <c r="JB90" s="603">
        <v>0</v>
      </c>
      <c r="JC90" s="603">
        <v>0</v>
      </c>
      <c r="JD90" s="603">
        <v>0</v>
      </c>
      <c r="JE90" s="603">
        <v>0</v>
      </c>
      <c r="JF90" s="603">
        <v>0</v>
      </c>
      <c r="JG90" s="603">
        <v>0</v>
      </c>
      <c r="JH90" s="603">
        <v>0</v>
      </c>
      <c r="JI90" s="603">
        <v>0</v>
      </c>
      <c r="JJ90" s="603">
        <v>0</v>
      </c>
      <c r="JK90" s="603">
        <v>0</v>
      </c>
      <c r="JL90" s="603">
        <v>0</v>
      </c>
      <c r="JM90" s="603">
        <v>0</v>
      </c>
      <c r="JN90" s="603">
        <v>0</v>
      </c>
      <c r="JO90" s="603">
        <v>197522</v>
      </c>
      <c r="JP90" s="603">
        <v>0</v>
      </c>
      <c r="JQ90" s="603">
        <v>0</v>
      </c>
      <c r="JR90" s="603">
        <v>0</v>
      </c>
      <c r="JS90" s="603">
        <v>0</v>
      </c>
      <c r="JT90" s="603">
        <v>0</v>
      </c>
      <c r="JU90" s="603">
        <v>0</v>
      </c>
      <c r="JV90" s="603">
        <v>0</v>
      </c>
      <c r="JW90" s="603">
        <v>0</v>
      </c>
      <c r="JX90" s="603">
        <v>0</v>
      </c>
      <c r="JY90" s="603">
        <v>0</v>
      </c>
      <c r="JZ90" s="603">
        <v>0</v>
      </c>
      <c r="KA90" s="603">
        <v>0</v>
      </c>
      <c r="KB90" s="603">
        <v>0</v>
      </c>
      <c r="KC90" s="603">
        <v>0</v>
      </c>
      <c r="KD90" s="603">
        <v>0</v>
      </c>
      <c r="KE90" s="603">
        <v>0</v>
      </c>
      <c r="KF90" s="603">
        <v>0</v>
      </c>
      <c r="KG90" s="603">
        <v>0</v>
      </c>
      <c r="KH90" s="603">
        <v>0</v>
      </c>
      <c r="KI90" s="603">
        <v>0</v>
      </c>
      <c r="KJ90" s="603">
        <v>0</v>
      </c>
      <c r="KK90" s="603">
        <v>0</v>
      </c>
      <c r="KL90" s="603">
        <v>0</v>
      </c>
      <c r="KM90" s="603">
        <v>0</v>
      </c>
      <c r="KN90" s="603">
        <v>0</v>
      </c>
      <c r="KO90" s="603">
        <v>0</v>
      </c>
      <c r="KP90" s="603">
        <v>0</v>
      </c>
      <c r="KQ90" s="603">
        <v>0</v>
      </c>
      <c r="KR90" s="603">
        <v>0</v>
      </c>
      <c r="KS90" s="603">
        <v>0</v>
      </c>
      <c r="KT90" s="603">
        <v>0</v>
      </c>
      <c r="KU90" s="603">
        <v>0</v>
      </c>
      <c r="KV90" s="603">
        <v>0</v>
      </c>
      <c r="KW90" s="603">
        <v>0</v>
      </c>
      <c r="KX90" s="603">
        <v>0</v>
      </c>
      <c r="KY90" s="603">
        <v>0</v>
      </c>
      <c r="KZ90" s="603">
        <v>0</v>
      </c>
      <c r="LA90" s="603">
        <v>0</v>
      </c>
      <c r="LB90" s="603">
        <v>0</v>
      </c>
      <c r="LC90" s="603">
        <v>0</v>
      </c>
      <c r="LD90" s="603">
        <v>0</v>
      </c>
      <c r="LE90" s="603">
        <v>0</v>
      </c>
      <c r="LF90" s="603">
        <v>0</v>
      </c>
      <c r="LG90" s="603">
        <v>0</v>
      </c>
      <c r="LH90" s="603">
        <v>0</v>
      </c>
      <c r="LI90" s="603">
        <v>0</v>
      </c>
      <c r="LJ90" s="603">
        <v>0</v>
      </c>
      <c r="LK90" s="603">
        <v>0</v>
      </c>
      <c r="LL90" s="603">
        <v>0</v>
      </c>
      <c r="LM90" s="603">
        <v>0</v>
      </c>
      <c r="LN90" s="603">
        <v>0</v>
      </c>
      <c r="LO90" s="603">
        <v>0</v>
      </c>
      <c r="LP90" s="603">
        <v>0</v>
      </c>
      <c r="LQ90" s="603">
        <v>0</v>
      </c>
      <c r="LR90" s="603">
        <v>0</v>
      </c>
      <c r="LS90" s="603">
        <v>0</v>
      </c>
      <c r="LT90" s="603">
        <v>0</v>
      </c>
      <c r="LU90" s="603">
        <v>0</v>
      </c>
      <c r="LV90" s="603">
        <v>0</v>
      </c>
      <c r="LW90" s="603">
        <v>0</v>
      </c>
      <c r="LX90" s="603">
        <v>0</v>
      </c>
      <c r="LY90" s="603">
        <v>0</v>
      </c>
      <c r="LZ90" s="603">
        <v>0</v>
      </c>
      <c r="MA90" s="603">
        <v>0</v>
      </c>
      <c r="MB90" s="603">
        <v>0</v>
      </c>
      <c r="MC90" s="603">
        <v>0</v>
      </c>
      <c r="MD90" s="603">
        <v>0</v>
      </c>
      <c r="ME90" s="603">
        <v>0</v>
      </c>
      <c r="MF90" s="603">
        <v>0</v>
      </c>
      <c r="MG90" s="603">
        <v>0</v>
      </c>
      <c r="MH90" s="603">
        <v>0</v>
      </c>
      <c r="MI90" s="603">
        <v>123300</v>
      </c>
      <c r="MJ90" s="603">
        <v>0</v>
      </c>
      <c r="MK90" s="603">
        <v>0</v>
      </c>
      <c r="ML90" s="603">
        <v>0</v>
      </c>
      <c r="MM90" s="603">
        <v>0</v>
      </c>
      <c r="MN90" s="603">
        <v>0</v>
      </c>
      <c r="MO90" s="603">
        <v>0</v>
      </c>
      <c r="MP90" s="603">
        <v>0</v>
      </c>
      <c r="MQ90" s="603">
        <v>0</v>
      </c>
      <c r="MR90" s="603">
        <v>0</v>
      </c>
      <c r="MS90" s="603">
        <v>0</v>
      </c>
      <c r="MT90" s="603">
        <v>0</v>
      </c>
      <c r="MU90" s="603">
        <v>0</v>
      </c>
      <c r="MV90" s="603">
        <v>0</v>
      </c>
      <c r="MW90" s="603">
        <v>0</v>
      </c>
      <c r="MX90" s="603">
        <v>0</v>
      </c>
      <c r="MY90" s="603">
        <v>13125</v>
      </c>
      <c r="MZ90" s="603">
        <v>0</v>
      </c>
      <c r="NA90" s="603">
        <v>0</v>
      </c>
      <c r="NB90" s="603">
        <v>0</v>
      </c>
      <c r="NC90" s="603">
        <v>0</v>
      </c>
      <c r="ND90" s="603">
        <v>0</v>
      </c>
      <c r="NE90" s="603">
        <v>0</v>
      </c>
      <c r="NF90" s="603">
        <v>0</v>
      </c>
      <c r="NG90" s="603">
        <v>0</v>
      </c>
      <c r="NH90" s="603">
        <v>0</v>
      </c>
      <c r="NI90" s="603">
        <v>0</v>
      </c>
      <c r="NJ90" s="603">
        <v>0</v>
      </c>
      <c r="NK90" s="603">
        <v>0</v>
      </c>
      <c r="NL90" s="603">
        <v>0</v>
      </c>
      <c r="NM90" s="603">
        <v>0</v>
      </c>
      <c r="NN90" s="603">
        <v>0</v>
      </c>
      <c r="NO90" s="603">
        <v>0</v>
      </c>
      <c r="NP90" s="603">
        <v>0</v>
      </c>
      <c r="NQ90" s="603">
        <v>0</v>
      </c>
      <c r="NR90" s="603">
        <v>0</v>
      </c>
      <c r="NS90" s="603">
        <v>0</v>
      </c>
      <c r="NT90" s="603">
        <v>0</v>
      </c>
      <c r="NU90" s="603">
        <v>0</v>
      </c>
      <c r="NV90" s="603">
        <v>0</v>
      </c>
      <c r="NW90" s="603">
        <v>0</v>
      </c>
      <c r="NX90" s="603">
        <v>0</v>
      </c>
      <c r="NY90" s="603">
        <v>0</v>
      </c>
      <c r="NZ90" s="603">
        <v>0</v>
      </c>
      <c r="OA90" s="603">
        <v>0</v>
      </c>
      <c r="OB90" s="603">
        <v>0</v>
      </c>
      <c r="OC90" s="603">
        <v>52680</v>
      </c>
      <c r="OD90" s="603">
        <v>0</v>
      </c>
      <c r="OE90" s="603">
        <v>0</v>
      </c>
      <c r="OF90" s="603">
        <v>0</v>
      </c>
      <c r="OG90" s="603">
        <v>0</v>
      </c>
      <c r="OH90" s="603">
        <v>10200</v>
      </c>
      <c r="OI90" s="603">
        <v>0</v>
      </c>
      <c r="OJ90" s="603">
        <v>0</v>
      </c>
      <c r="OK90" s="603">
        <v>1307.9000000000001</v>
      </c>
      <c r="OL90" s="603">
        <v>0</v>
      </c>
      <c r="OM90" s="603">
        <v>0</v>
      </c>
      <c r="ON90" s="603">
        <v>0</v>
      </c>
      <c r="OO90" s="603">
        <v>0</v>
      </c>
      <c r="OP90" s="603">
        <v>0</v>
      </c>
      <c r="OQ90" s="603">
        <v>0</v>
      </c>
      <c r="OR90" s="603">
        <v>0</v>
      </c>
      <c r="OS90" s="603">
        <v>0</v>
      </c>
      <c r="OT90" s="603">
        <v>0</v>
      </c>
      <c r="OU90" s="603">
        <v>0</v>
      </c>
      <c r="OV90" s="603">
        <v>2969</v>
      </c>
      <c r="OW90" s="603">
        <v>0</v>
      </c>
      <c r="OX90" s="603">
        <v>0</v>
      </c>
      <c r="OY90" s="603">
        <v>0</v>
      </c>
      <c r="OZ90" s="603">
        <v>0</v>
      </c>
      <c r="PA90" s="603">
        <v>0</v>
      </c>
      <c r="PB90" s="603">
        <v>0</v>
      </c>
      <c r="PC90" s="603">
        <v>0</v>
      </c>
      <c r="PD90" s="603">
        <v>0</v>
      </c>
      <c r="PE90" s="603">
        <v>0</v>
      </c>
      <c r="PF90" s="603">
        <v>0</v>
      </c>
      <c r="PG90" s="603">
        <v>0</v>
      </c>
      <c r="PH90" s="603">
        <v>0</v>
      </c>
      <c r="PI90" s="603">
        <v>0</v>
      </c>
      <c r="PJ90" s="603">
        <v>0</v>
      </c>
      <c r="PK90" s="603">
        <v>0</v>
      </c>
      <c r="PL90" s="603">
        <v>0</v>
      </c>
      <c r="PM90" s="603">
        <v>0</v>
      </c>
      <c r="PN90" s="603">
        <v>0</v>
      </c>
      <c r="PO90" s="603">
        <v>0</v>
      </c>
      <c r="PP90" s="603">
        <v>0</v>
      </c>
      <c r="PQ90" s="603">
        <v>0</v>
      </c>
      <c r="PR90" s="603">
        <v>0</v>
      </c>
      <c r="PS90" s="603">
        <v>0</v>
      </c>
      <c r="PT90" s="603">
        <v>0</v>
      </c>
      <c r="PU90" s="603">
        <v>0</v>
      </c>
      <c r="PV90" s="603">
        <v>0</v>
      </c>
      <c r="PW90" s="603">
        <v>0</v>
      </c>
      <c r="PX90" s="603">
        <v>0</v>
      </c>
      <c r="PY90" s="603">
        <v>0</v>
      </c>
      <c r="PZ90" s="603">
        <v>90950</v>
      </c>
      <c r="QA90" s="603">
        <v>0</v>
      </c>
      <c r="QB90" s="603">
        <v>0</v>
      </c>
      <c r="QC90" s="603">
        <v>0</v>
      </c>
      <c r="QD90" s="603">
        <v>0</v>
      </c>
      <c r="QE90" s="603">
        <v>0</v>
      </c>
      <c r="QF90" s="603">
        <v>0</v>
      </c>
      <c r="QG90" s="603">
        <v>0</v>
      </c>
      <c r="QH90" s="603">
        <v>0</v>
      </c>
      <c r="QI90" s="603">
        <v>8400</v>
      </c>
      <c r="QJ90" s="603">
        <v>0</v>
      </c>
      <c r="QK90" s="603">
        <v>0</v>
      </c>
      <c r="QL90" s="603">
        <v>0</v>
      </c>
      <c r="QM90" s="603">
        <v>0</v>
      </c>
      <c r="QN90" s="603">
        <v>0</v>
      </c>
      <c r="QO90" s="603">
        <v>0</v>
      </c>
      <c r="QP90" s="603">
        <v>0</v>
      </c>
      <c r="QQ90" s="603">
        <v>0</v>
      </c>
      <c r="QR90" s="603">
        <v>0</v>
      </c>
      <c r="QS90" s="603">
        <v>0</v>
      </c>
      <c r="QT90" s="603">
        <v>0</v>
      </c>
      <c r="QU90" s="603">
        <v>0</v>
      </c>
      <c r="QV90" s="603">
        <v>0</v>
      </c>
      <c r="QW90" s="603">
        <v>0</v>
      </c>
      <c r="QX90" s="603">
        <v>0</v>
      </c>
      <c r="QY90" s="603">
        <v>0</v>
      </c>
      <c r="QZ90" s="603">
        <v>0</v>
      </c>
      <c r="RA90" s="603">
        <v>0</v>
      </c>
      <c r="RB90" s="603">
        <v>0</v>
      </c>
      <c r="RC90" s="603">
        <v>0</v>
      </c>
      <c r="RD90" s="603">
        <v>0</v>
      </c>
      <c r="RE90" s="603">
        <v>0</v>
      </c>
      <c r="RF90" s="603">
        <v>0</v>
      </c>
      <c r="RG90" s="603">
        <v>0</v>
      </c>
      <c r="RH90" s="603">
        <v>0</v>
      </c>
      <c r="RI90" s="603">
        <v>0</v>
      </c>
      <c r="RJ90" s="603">
        <v>0</v>
      </c>
      <c r="RK90" s="603">
        <v>27244</v>
      </c>
      <c r="RL90" s="603">
        <v>0</v>
      </c>
      <c r="RM90" s="603">
        <v>0</v>
      </c>
      <c r="RN90" s="603">
        <v>0</v>
      </c>
      <c r="RO90" s="603">
        <v>0</v>
      </c>
      <c r="RP90" s="603">
        <v>0</v>
      </c>
      <c r="RQ90" s="603">
        <v>0</v>
      </c>
      <c r="RR90" s="603">
        <v>0</v>
      </c>
      <c r="RS90" s="603">
        <v>0</v>
      </c>
      <c r="RT90" s="603">
        <v>0</v>
      </c>
      <c r="RU90" s="603">
        <v>0</v>
      </c>
      <c r="RV90" s="603">
        <v>0</v>
      </c>
      <c r="RW90" s="603">
        <v>0</v>
      </c>
      <c r="RX90" s="603">
        <v>36500</v>
      </c>
      <c r="RY90" s="603">
        <v>0</v>
      </c>
      <c r="RZ90" s="603">
        <v>0</v>
      </c>
      <c r="SA90" s="603">
        <v>0</v>
      </c>
      <c r="SB90" s="603">
        <v>0</v>
      </c>
      <c r="SC90" s="603">
        <v>0</v>
      </c>
      <c r="SD90" s="603">
        <v>0</v>
      </c>
      <c r="SE90" s="603">
        <v>0</v>
      </c>
      <c r="SF90" s="603">
        <v>0</v>
      </c>
      <c r="SG90" s="603">
        <v>0</v>
      </c>
      <c r="SH90" s="603">
        <v>0</v>
      </c>
      <c r="SI90" s="603">
        <v>0</v>
      </c>
      <c r="SJ90" s="603">
        <v>0</v>
      </c>
      <c r="SK90" s="603">
        <v>0</v>
      </c>
      <c r="SL90" s="603">
        <v>0</v>
      </c>
      <c r="SM90" s="603">
        <v>0</v>
      </c>
      <c r="SN90" s="603">
        <v>0</v>
      </c>
      <c r="SO90" s="603">
        <v>0</v>
      </c>
      <c r="SP90" s="603">
        <v>0</v>
      </c>
      <c r="SQ90" s="603">
        <v>0</v>
      </c>
      <c r="SR90" s="603">
        <v>0</v>
      </c>
      <c r="SS90" s="603">
        <v>3960</v>
      </c>
      <c r="ST90" s="603">
        <v>0</v>
      </c>
      <c r="SU90" s="603">
        <v>0</v>
      </c>
      <c r="SV90" s="603">
        <v>0</v>
      </c>
      <c r="SW90" s="603">
        <v>0</v>
      </c>
      <c r="SX90" s="603">
        <v>0</v>
      </c>
      <c r="SY90" s="603">
        <v>0</v>
      </c>
      <c r="SZ90" s="603">
        <v>0</v>
      </c>
      <c r="TA90" s="603">
        <v>0</v>
      </c>
      <c r="TB90" s="603">
        <v>0</v>
      </c>
      <c r="TC90" s="603">
        <v>0</v>
      </c>
      <c r="TD90" s="603">
        <v>0</v>
      </c>
      <c r="TE90" s="603">
        <v>0</v>
      </c>
      <c r="TF90" s="603">
        <v>0</v>
      </c>
      <c r="TG90" s="603">
        <v>0</v>
      </c>
      <c r="TH90" s="603">
        <v>0</v>
      </c>
      <c r="TI90" s="603">
        <v>0</v>
      </c>
      <c r="TJ90" s="603">
        <v>0</v>
      </c>
      <c r="TK90" s="603">
        <v>0</v>
      </c>
      <c r="TL90" s="603">
        <v>0</v>
      </c>
      <c r="TM90" s="603">
        <v>0</v>
      </c>
      <c r="TN90" s="603">
        <v>0</v>
      </c>
      <c r="TO90" s="603">
        <v>0</v>
      </c>
      <c r="TP90" s="603">
        <v>0</v>
      </c>
      <c r="TQ90" s="603">
        <v>0</v>
      </c>
      <c r="TR90" s="603">
        <v>0</v>
      </c>
      <c r="TS90" s="603">
        <v>0</v>
      </c>
      <c r="TT90" s="603">
        <v>0</v>
      </c>
      <c r="TU90" s="603">
        <v>0</v>
      </c>
      <c r="TV90" s="603">
        <v>0</v>
      </c>
      <c r="TW90" s="603">
        <v>0</v>
      </c>
      <c r="TX90" s="603">
        <v>0</v>
      </c>
      <c r="TY90" s="603">
        <v>0</v>
      </c>
      <c r="TZ90" s="603">
        <v>0</v>
      </c>
      <c r="UA90" s="603">
        <v>11235</v>
      </c>
      <c r="UB90" s="603">
        <v>0</v>
      </c>
      <c r="UC90" s="603">
        <v>0</v>
      </c>
      <c r="UD90" s="603">
        <v>28500</v>
      </c>
      <c r="UE90" s="603">
        <v>0</v>
      </c>
      <c r="UF90" s="603">
        <v>0</v>
      </c>
      <c r="UG90" s="603">
        <v>0</v>
      </c>
      <c r="UH90" s="603">
        <v>0</v>
      </c>
      <c r="UI90" s="603">
        <v>0</v>
      </c>
      <c r="UJ90" s="603">
        <v>0</v>
      </c>
      <c r="UK90" s="603">
        <v>0</v>
      </c>
      <c r="UL90" s="603">
        <v>0</v>
      </c>
      <c r="UM90" s="603">
        <v>0</v>
      </c>
      <c r="UN90" s="603">
        <v>0</v>
      </c>
      <c r="UO90" s="603">
        <v>0</v>
      </c>
      <c r="UP90" s="603">
        <v>0</v>
      </c>
      <c r="UQ90" s="603">
        <v>0</v>
      </c>
      <c r="UR90" s="603">
        <v>0</v>
      </c>
      <c r="US90" s="603">
        <v>0</v>
      </c>
      <c r="UT90" s="603">
        <v>0</v>
      </c>
      <c r="UU90" s="603">
        <v>23640</v>
      </c>
      <c r="UV90" s="603">
        <v>0</v>
      </c>
      <c r="UW90" s="603">
        <v>0</v>
      </c>
      <c r="UX90" s="603">
        <v>0</v>
      </c>
      <c r="UY90" s="603">
        <v>0</v>
      </c>
      <c r="UZ90" s="603">
        <v>0</v>
      </c>
      <c r="VA90" s="603">
        <v>0</v>
      </c>
      <c r="VB90" s="603">
        <v>0</v>
      </c>
      <c r="VC90" s="603">
        <v>0</v>
      </c>
      <c r="VD90" s="603">
        <v>28825</v>
      </c>
      <c r="VE90" s="603">
        <v>0</v>
      </c>
      <c r="VF90" s="603">
        <v>0</v>
      </c>
      <c r="VG90" s="603">
        <v>0</v>
      </c>
      <c r="VH90" s="603">
        <v>0</v>
      </c>
      <c r="VI90" s="603">
        <v>0</v>
      </c>
      <c r="VJ90" s="603">
        <v>0</v>
      </c>
      <c r="VK90" s="603">
        <v>0</v>
      </c>
      <c r="VL90" s="603">
        <v>0</v>
      </c>
      <c r="VM90" s="603">
        <v>0</v>
      </c>
      <c r="VN90" s="603">
        <v>0</v>
      </c>
      <c r="VO90" s="603">
        <v>0</v>
      </c>
      <c r="VP90" s="603">
        <v>0</v>
      </c>
      <c r="VQ90" s="603">
        <v>0</v>
      </c>
      <c r="VR90" s="603">
        <v>0</v>
      </c>
      <c r="VS90" s="603">
        <v>0</v>
      </c>
      <c r="VT90" s="603">
        <v>0</v>
      </c>
      <c r="VU90" s="603">
        <v>0</v>
      </c>
      <c r="VV90" s="603">
        <v>0</v>
      </c>
      <c r="VW90" s="603">
        <v>0</v>
      </c>
      <c r="VX90" s="603">
        <v>0</v>
      </c>
      <c r="VY90" s="603">
        <v>0</v>
      </c>
      <c r="VZ90" s="603">
        <v>0</v>
      </c>
      <c r="WA90" s="603">
        <v>0</v>
      </c>
      <c r="WB90" s="603">
        <v>0</v>
      </c>
      <c r="WC90" s="603">
        <v>0</v>
      </c>
      <c r="WD90" s="603">
        <v>0</v>
      </c>
      <c r="WE90" s="603">
        <v>0</v>
      </c>
      <c r="WF90" s="603">
        <v>0</v>
      </c>
      <c r="WG90" s="603">
        <v>0</v>
      </c>
      <c r="WH90" s="603">
        <v>0</v>
      </c>
      <c r="WI90" s="603">
        <v>0</v>
      </c>
      <c r="WJ90" s="603">
        <v>0</v>
      </c>
      <c r="WK90" s="603">
        <v>0</v>
      </c>
      <c r="WL90" s="603">
        <v>0</v>
      </c>
      <c r="WM90" s="603">
        <v>0</v>
      </c>
      <c r="WN90" s="603">
        <v>0</v>
      </c>
      <c r="WO90" s="603">
        <v>805569.14000000013</v>
      </c>
      <c r="WP90" s="603">
        <v>0</v>
      </c>
      <c r="WQ90" s="603">
        <v>0</v>
      </c>
      <c r="WR90" s="603">
        <v>0</v>
      </c>
      <c r="WS90" s="603">
        <v>0</v>
      </c>
      <c r="WT90" s="603">
        <v>0</v>
      </c>
      <c r="WU90" s="603">
        <v>0</v>
      </c>
      <c r="WV90" s="603">
        <v>0</v>
      </c>
      <c r="WW90" s="603">
        <v>0</v>
      </c>
      <c r="WX90" s="603">
        <v>0</v>
      </c>
      <c r="WY90" s="603">
        <v>0</v>
      </c>
      <c r="WZ90" s="603">
        <v>0</v>
      </c>
      <c r="XA90" s="603">
        <v>0</v>
      </c>
      <c r="XB90" s="603">
        <v>0</v>
      </c>
      <c r="XC90" s="603">
        <v>0</v>
      </c>
      <c r="XD90" s="603">
        <v>0</v>
      </c>
      <c r="XE90" s="603">
        <v>0</v>
      </c>
      <c r="XF90" s="603">
        <v>0</v>
      </c>
      <c r="XG90" s="603">
        <v>0</v>
      </c>
      <c r="XH90" s="603">
        <v>0</v>
      </c>
      <c r="XI90" s="603">
        <v>0</v>
      </c>
      <c r="XJ90" s="603">
        <v>0</v>
      </c>
      <c r="XK90" s="603">
        <v>0</v>
      </c>
      <c r="XL90" s="603">
        <v>0</v>
      </c>
      <c r="XM90" s="603">
        <v>0</v>
      </c>
      <c r="XN90" s="603">
        <v>0</v>
      </c>
      <c r="XO90" s="603">
        <v>0</v>
      </c>
      <c r="XP90" s="603">
        <v>0</v>
      </c>
      <c r="XQ90" s="603">
        <v>0</v>
      </c>
      <c r="XR90" s="603">
        <v>0</v>
      </c>
      <c r="XS90" s="603">
        <v>0</v>
      </c>
      <c r="XT90" s="603">
        <v>0</v>
      </c>
      <c r="XU90" s="603">
        <v>0</v>
      </c>
      <c r="XV90" s="603">
        <v>0</v>
      </c>
      <c r="XW90" s="603">
        <v>0</v>
      </c>
      <c r="XX90" s="603">
        <v>0</v>
      </c>
      <c r="XY90" s="603">
        <v>0</v>
      </c>
      <c r="XZ90" s="603">
        <v>0</v>
      </c>
      <c r="YA90" s="603">
        <v>0</v>
      </c>
      <c r="YB90" s="603">
        <v>0</v>
      </c>
      <c r="YC90" s="603">
        <v>0</v>
      </c>
      <c r="YD90" s="603">
        <v>0</v>
      </c>
      <c r="YE90" s="603">
        <v>0</v>
      </c>
      <c r="YF90" s="603">
        <v>0</v>
      </c>
      <c r="YG90" s="603">
        <v>0</v>
      </c>
      <c r="YH90" s="603">
        <v>0</v>
      </c>
      <c r="YI90" s="603">
        <v>0</v>
      </c>
      <c r="YJ90" s="603">
        <v>0</v>
      </c>
      <c r="YK90" s="603">
        <v>56250</v>
      </c>
      <c r="YL90" s="603">
        <v>10500</v>
      </c>
      <c r="YM90" s="603">
        <v>0</v>
      </c>
      <c r="YN90" s="603">
        <v>0</v>
      </c>
      <c r="YO90" s="603">
        <v>0</v>
      </c>
      <c r="YP90" s="603">
        <v>0</v>
      </c>
      <c r="YQ90" s="603">
        <v>0</v>
      </c>
      <c r="YR90" s="603">
        <v>0</v>
      </c>
      <c r="YS90" s="603">
        <v>0</v>
      </c>
      <c r="YT90" s="603">
        <v>0</v>
      </c>
      <c r="YU90" s="603">
        <v>0</v>
      </c>
      <c r="YV90" s="603">
        <v>0</v>
      </c>
      <c r="YW90" s="603">
        <v>0</v>
      </c>
      <c r="YX90" s="603">
        <v>0</v>
      </c>
      <c r="YY90" s="603">
        <v>0</v>
      </c>
      <c r="YZ90" s="603">
        <v>0</v>
      </c>
      <c r="ZA90" s="603">
        <v>0</v>
      </c>
      <c r="ZB90" s="603">
        <v>0</v>
      </c>
      <c r="ZC90" s="603">
        <v>0</v>
      </c>
      <c r="ZD90" s="603">
        <v>0</v>
      </c>
      <c r="ZE90" s="603">
        <v>0</v>
      </c>
      <c r="ZF90" s="603">
        <v>0</v>
      </c>
      <c r="ZG90" s="603">
        <v>0</v>
      </c>
      <c r="ZH90" s="603">
        <v>0</v>
      </c>
      <c r="ZI90" s="603">
        <v>0</v>
      </c>
      <c r="ZJ90" s="603">
        <v>0</v>
      </c>
      <c r="ZK90" s="603">
        <v>0</v>
      </c>
      <c r="ZL90" s="603">
        <v>0</v>
      </c>
      <c r="ZM90" s="603">
        <v>0</v>
      </c>
      <c r="ZN90" s="603">
        <v>0</v>
      </c>
      <c r="ZO90" s="603">
        <v>0</v>
      </c>
      <c r="ZP90" s="603">
        <v>0</v>
      </c>
      <c r="ZQ90" s="603">
        <v>0</v>
      </c>
      <c r="ZR90" s="603">
        <v>0</v>
      </c>
      <c r="ZS90" s="603">
        <v>0</v>
      </c>
      <c r="ZT90" s="603">
        <v>0</v>
      </c>
      <c r="ZU90" s="603">
        <v>0</v>
      </c>
      <c r="ZV90" s="603">
        <v>0</v>
      </c>
      <c r="ZW90" s="603">
        <v>0</v>
      </c>
      <c r="ZX90" s="603">
        <v>0</v>
      </c>
      <c r="ZY90" s="603">
        <v>0</v>
      </c>
      <c r="ZZ90" s="603">
        <v>23400</v>
      </c>
      <c r="AAA90" s="603">
        <v>0</v>
      </c>
      <c r="AAB90" s="603">
        <v>0</v>
      </c>
      <c r="AAC90" s="603">
        <v>0</v>
      </c>
      <c r="AAD90" s="603">
        <v>0</v>
      </c>
      <c r="AAE90" s="603">
        <v>0</v>
      </c>
      <c r="AAF90" s="603">
        <v>0</v>
      </c>
      <c r="AAG90" s="603">
        <v>0</v>
      </c>
      <c r="AAH90" s="603">
        <v>0</v>
      </c>
      <c r="AAI90" s="603">
        <v>0</v>
      </c>
      <c r="AAJ90" s="603">
        <v>0</v>
      </c>
      <c r="AAK90" s="603">
        <v>0</v>
      </c>
      <c r="AAL90" s="603">
        <v>0</v>
      </c>
      <c r="AAM90" s="603">
        <v>0</v>
      </c>
      <c r="AAN90" s="603">
        <v>0</v>
      </c>
      <c r="AAO90" s="603">
        <v>0</v>
      </c>
      <c r="AAP90" s="603">
        <v>0</v>
      </c>
      <c r="AAQ90" s="603">
        <v>2336018.2999999998</v>
      </c>
      <c r="AAR90" s="603">
        <v>0</v>
      </c>
      <c r="AAS90" s="603">
        <v>0</v>
      </c>
      <c r="AAT90" s="603">
        <v>0</v>
      </c>
      <c r="AAU90" s="603">
        <v>0</v>
      </c>
      <c r="AAV90" s="603">
        <v>0</v>
      </c>
      <c r="AAW90" s="603">
        <v>0</v>
      </c>
      <c r="AAX90" s="603">
        <v>0</v>
      </c>
      <c r="AAY90" s="603">
        <v>0</v>
      </c>
      <c r="AAZ90" s="603">
        <v>0</v>
      </c>
      <c r="ABA90" s="603">
        <v>0</v>
      </c>
      <c r="ABB90" s="603">
        <v>0</v>
      </c>
      <c r="ABC90" s="603">
        <v>0</v>
      </c>
      <c r="ABD90" s="603">
        <v>0</v>
      </c>
      <c r="ABE90" s="603">
        <v>9520</v>
      </c>
      <c r="ABF90" s="603">
        <v>0</v>
      </c>
      <c r="ABG90" s="603">
        <v>0</v>
      </c>
      <c r="ABH90" s="603">
        <v>0</v>
      </c>
      <c r="ABI90" s="603">
        <v>0</v>
      </c>
      <c r="ABJ90" s="603">
        <v>0</v>
      </c>
      <c r="ABK90" s="603">
        <v>0</v>
      </c>
      <c r="ABL90" s="603">
        <v>0</v>
      </c>
      <c r="ABM90" s="603">
        <v>0</v>
      </c>
      <c r="ABN90" s="603">
        <v>0</v>
      </c>
      <c r="ABO90" s="603">
        <v>0</v>
      </c>
      <c r="ABP90" s="603">
        <v>0</v>
      </c>
      <c r="ABQ90" s="603">
        <v>180000</v>
      </c>
      <c r="ABR90" s="603">
        <v>0</v>
      </c>
      <c r="ABS90" s="603">
        <v>7500</v>
      </c>
      <c r="ABT90" s="603">
        <v>0</v>
      </c>
      <c r="ABU90" s="603">
        <v>0</v>
      </c>
      <c r="ABV90" s="603">
        <v>0</v>
      </c>
      <c r="ABW90" s="603">
        <v>0</v>
      </c>
      <c r="ABX90" s="603">
        <v>0</v>
      </c>
      <c r="ABY90" s="603">
        <v>0</v>
      </c>
      <c r="ABZ90" s="603">
        <v>0</v>
      </c>
      <c r="ACA90" s="603">
        <v>0</v>
      </c>
      <c r="ACB90" s="603">
        <v>0</v>
      </c>
      <c r="ACC90" s="603">
        <v>0</v>
      </c>
      <c r="ACD90" s="603">
        <v>0</v>
      </c>
      <c r="ACE90" s="603">
        <v>0</v>
      </c>
      <c r="ACF90" s="603">
        <v>0</v>
      </c>
      <c r="ACG90" s="603">
        <v>0</v>
      </c>
      <c r="ACH90" s="603">
        <v>0</v>
      </c>
      <c r="ACI90" s="603">
        <v>21400</v>
      </c>
      <c r="ACJ90" s="603">
        <v>0</v>
      </c>
      <c r="ACK90" s="603">
        <v>0</v>
      </c>
      <c r="ACL90" s="603">
        <v>0</v>
      </c>
      <c r="ACM90" s="603">
        <v>0</v>
      </c>
      <c r="ACN90" s="603">
        <v>0</v>
      </c>
      <c r="ACO90" s="603">
        <v>0</v>
      </c>
      <c r="ACP90" s="603">
        <v>0</v>
      </c>
      <c r="ACQ90" s="603">
        <v>0</v>
      </c>
      <c r="ACR90" s="603">
        <v>0</v>
      </c>
      <c r="ACS90" s="603">
        <v>0</v>
      </c>
      <c r="ACT90" s="603">
        <v>0</v>
      </c>
      <c r="ACU90" s="603">
        <v>1</v>
      </c>
      <c r="ACV90" s="603">
        <v>0</v>
      </c>
      <c r="ACW90" s="603">
        <v>0</v>
      </c>
      <c r="ACX90" s="603">
        <v>0</v>
      </c>
      <c r="ACY90" s="603">
        <v>0</v>
      </c>
      <c r="ACZ90" s="603">
        <v>0</v>
      </c>
      <c r="ADA90" s="603">
        <v>0</v>
      </c>
      <c r="ADB90" s="603">
        <v>0</v>
      </c>
      <c r="ADC90" s="603">
        <v>390266.58</v>
      </c>
      <c r="ADD90" s="603">
        <v>0</v>
      </c>
      <c r="ADE90" s="603">
        <v>0</v>
      </c>
      <c r="ADF90" s="603">
        <v>0</v>
      </c>
      <c r="ADG90" s="603">
        <v>0</v>
      </c>
      <c r="ADH90" s="603">
        <v>24500</v>
      </c>
      <c r="ADI90" s="603">
        <v>0</v>
      </c>
      <c r="ADJ90" s="603">
        <v>0</v>
      </c>
      <c r="ADK90" s="603">
        <v>6600</v>
      </c>
      <c r="ADL90" s="603">
        <v>0</v>
      </c>
      <c r="ADM90" s="603">
        <v>0</v>
      </c>
      <c r="ADN90" s="603">
        <v>0</v>
      </c>
      <c r="ADO90" s="603">
        <v>0</v>
      </c>
      <c r="ADP90" s="603">
        <v>0</v>
      </c>
      <c r="ADQ90" s="603">
        <v>2431323</v>
      </c>
      <c r="ADR90" s="603">
        <v>0</v>
      </c>
      <c r="ADS90" s="603">
        <v>0</v>
      </c>
      <c r="ADT90" s="603">
        <v>615000</v>
      </c>
      <c r="ADU90" s="603">
        <v>0</v>
      </c>
      <c r="ADV90" s="603">
        <v>0</v>
      </c>
      <c r="ADW90" s="603">
        <v>0</v>
      </c>
      <c r="ADX90" s="603">
        <v>0</v>
      </c>
      <c r="ADY90" s="603">
        <v>0</v>
      </c>
      <c r="ADZ90" s="603">
        <v>0</v>
      </c>
      <c r="AEA90" s="603">
        <v>0</v>
      </c>
      <c r="AEB90" s="603">
        <v>0</v>
      </c>
      <c r="AEC90" s="603">
        <v>0</v>
      </c>
      <c r="AED90" s="603">
        <v>0</v>
      </c>
      <c r="AEE90" s="603">
        <v>0</v>
      </c>
      <c r="AEF90" s="603">
        <v>0</v>
      </c>
      <c r="AEG90" s="603">
        <v>0</v>
      </c>
      <c r="AEH90" s="603">
        <v>0</v>
      </c>
      <c r="AEI90" s="603">
        <v>0</v>
      </c>
      <c r="AEJ90" s="603">
        <v>0</v>
      </c>
      <c r="AEK90" s="603">
        <v>0</v>
      </c>
      <c r="AEL90" s="603">
        <v>0</v>
      </c>
      <c r="AEM90" s="603">
        <v>0</v>
      </c>
      <c r="AEN90" s="603">
        <v>0</v>
      </c>
      <c r="AEO90" s="603">
        <v>0</v>
      </c>
      <c r="AEP90" s="603">
        <v>0</v>
      </c>
      <c r="AEQ90" s="603">
        <v>0</v>
      </c>
      <c r="AER90" s="603">
        <v>0</v>
      </c>
      <c r="AES90" s="603">
        <v>0</v>
      </c>
      <c r="AET90" s="603">
        <v>0</v>
      </c>
      <c r="AEU90" s="603">
        <v>0</v>
      </c>
      <c r="AEV90" s="603">
        <v>0</v>
      </c>
      <c r="AEW90" s="603">
        <v>0</v>
      </c>
      <c r="AEX90" s="603">
        <v>0</v>
      </c>
      <c r="AEY90" s="603">
        <v>0</v>
      </c>
      <c r="AEZ90" s="603">
        <v>0</v>
      </c>
      <c r="AFA90" s="603">
        <v>0</v>
      </c>
      <c r="AFB90" s="603">
        <v>0</v>
      </c>
      <c r="AFC90" s="603">
        <v>0</v>
      </c>
      <c r="AFD90" s="603">
        <v>0</v>
      </c>
      <c r="AFE90" s="603">
        <v>0</v>
      </c>
      <c r="AFF90" s="603">
        <v>0</v>
      </c>
      <c r="AFG90" s="603">
        <v>0</v>
      </c>
      <c r="AFH90" s="603">
        <v>0</v>
      </c>
      <c r="AFI90" s="603">
        <v>0</v>
      </c>
      <c r="AFJ90" s="603">
        <v>0</v>
      </c>
      <c r="AFK90" s="603">
        <v>0</v>
      </c>
      <c r="AFL90" s="603">
        <v>0</v>
      </c>
      <c r="AFM90" s="603">
        <v>0</v>
      </c>
      <c r="AFN90" s="603">
        <v>0</v>
      </c>
      <c r="AFO90" s="603">
        <v>0</v>
      </c>
      <c r="AFP90" s="603">
        <v>0</v>
      </c>
      <c r="AFQ90" s="603">
        <v>0</v>
      </c>
      <c r="AFR90" s="603">
        <v>0</v>
      </c>
      <c r="AFS90" s="603">
        <v>0</v>
      </c>
      <c r="AFT90" s="603">
        <v>0</v>
      </c>
      <c r="AFU90" s="603">
        <v>0</v>
      </c>
      <c r="AFV90" s="603">
        <v>0</v>
      </c>
      <c r="AFW90" s="603">
        <v>0</v>
      </c>
      <c r="AFX90" s="603">
        <v>0</v>
      </c>
      <c r="AFY90" s="603">
        <v>0</v>
      </c>
      <c r="AFZ90" s="603">
        <v>0</v>
      </c>
      <c r="AGA90" s="603">
        <v>0</v>
      </c>
      <c r="AGB90" s="603">
        <v>0</v>
      </c>
      <c r="AGC90" s="603">
        <v>0</v>
      </c>
      <c r="AGD90" s="603">
        <v>0</v>
      </c>
      <c r="AGE90" s="603">
        <v>0</v>
      </c>
      <c r="AGF90" s="603">
        <v>0</v>
      </c>
      <c r="AGG90" s="603">
        <v>0</v>
      </c>
      <c r="AGH90" s="603">
        <v>0</v>
      </c>
      <c r="AGI90" s="603">
        <v>0</v>
      </c>
      <c r="AGJ90" s="603">
        <v>0</v>
      </c>
      <c r="AGK90" s="603">
        <v>0</v>
      </c>
      <c r="AGL90" s="603">
        <v>0</v>
      </c>
      <c r="AGM90" s="603">
        <v>0</v>
      </c>
      <c r="AGN90" s="603">
        <v>0</v>
      </c>
      <c r="AGO90" s="603">
        <v>0</v>
      </c>
      <c r="AGP90" s="603">
        <v>0</v>
      </c>
      <c r="AGQ90" s="603">
        <v>0</v>
      </c>
      <c r="AGR90" s="603">
        <v>0</v>
      </c>
      <c r="AGS90" s="603">
        <v>0</v>
      </c>
      <c r="AGT90" s="603">
        <v>0</v>
      </c>
      <c r="AGU90" s="603">
        <v>0</v>
      </c>
      <c r="AGV90" s="603">
        <v>0</v>
      </c>
      <c r="AGW90" s="603">
        <v>0</v>
      </c>
      <c r="AGX90" s="603">
        <v>0</v>
      </c>
      <c r="AGY90" s="603">
        <v>0</v>
      </c>
      <c r="AGZ90" s="603">
        <v>0</v>
      </c>
      <c r="AHA90" s="603">
        <v>0</v>
      </c>
      <c r="AHB90" s="603">
        <v>0</v>
      </c>
      <c r="AHC90" s="603">
        <v>0</v>
      </c>
      <c r="AHD90" s="603">
        <v>0</v>
      </c>
      <c r="AHE90" s="603">
        <v>0</v>
      </c>
      <c r="AHF90" s="603">
        <v>0</v>
      </c>
      <c r="AHG90" s="603">
        <v>0</v>
      </c>
      <c r="AHH90" s="603">
        <v>0</v>
      </c>
      <c r="AHI90" s="603">
        <v>0</v>
      </c>
      <c r="AHJ90" s="603">
        <v>10182</v>
      </c>
      <c r="AHK90" s="603">
        <v>0</v>
      </c>
      <c r="AHL90" s="603">
        <v>0</v>
      </c>
      <c r="AHM90" s="603">
        <v>0</v>
      </c>
      <c r="AHN90" s="603">
        <v>0</v>
      </c>
      <c r="AHO90" s="603">
        <v>0</v>
      </c>
      <c r="AHP90" s="603">
        <v>0</v>
      </c>
      <c r="AHQ90" s="603">
        <v>0</v>
      </c>
      <c r="AHR90" s="603">
        <v>0</v>
      </c>
      <c r="AHS90" s="603">
        <v>0</v>
      </c>
      <c r="AHT90" s="603">
        <v>0</v>
      </c>
      <c r="AHU90" s="603">
        <v>0</v>
      </c>
      <c r="AHV90" s="603">
        <v>0</v>
      </c>
      <c r="AHW90" s="603">
        <f t="shared" si="97"/>
        <v>7823988.5199999996</v>
      </c>
      <c r="AHY90" s="648" t="s">
        <v>6248</v>
      </c>
      <c r="AHZ90" s="648" t="s">
        <v>6083</v>
      </c>
      <c r="AIA90" s="648" t="s">
        <v>6084</v>
      </c>
    </row>
    <row r="91" spans="1:911" ht="24.6" x14ac:dyDescent="0.7">
      <c r="A91" s="260" t="str">
        <f t="shared" si="96"/>
        <v>ภาระ</v>
      </c>
      <c r="B91" s="260" t="s">
        <v>6089</v>
      </c>
      <c r="C91" s="260" t="s">
        <v>6090</v>
      </c>
      <c r="D91" s="603">
        <v>0</v>
      </c>
      <c r="E91" s="603">
        <v>2379506</v>
      </c>
      <c r="F91" s="603">
        <v>0</v>
      </c>
      <c r="G91" s="603">
        <v>31800</v>
      </c>
      <c r="H91" s="603">
        <v>1664430</v>
      </c>
      <c r="I91" s="603">
        <v>0</v>
      </c>
      <c r="J91" s="603">
        <v>1058155</v>
      </c>
      <c r="K91" s="603">
        <v>53475</v>
      </c>
      <c r="L91" s="603">
        <v>0</v>
      </c>
      <c r="M91" s="603">
        <v>0</v>
      </c>
      <c r="N91" s="603">
        <v>0</v>
      </c>
      <c r="O91" s="603">
        <v>42300</v>
      </c>
      <c r="P91" s="603">
        <v>30595</v>
      </c>
      <c r="Q91" s="603">
        <v>62380</v>
      </c>
      <c r="R91" s="603">
        <v>0</v>
      </c>
      <c r="S91" s="603">
        <v>2955619</v>
      </c>
      <c r="T91" s="603">
        <v>0</v>
      </c>
      <c r="U91" s="603">
        <v>0</v>
      </c>
      <c r="V91" s="603">
        <v>0</v>
      </c>
      <c r="W91" s="603">
        <v>0</v>
      </c>
      <c r="X91" s="603">
        <v>5065275</v>
      </c>
      <c r="Y91" s="603">
        <v>0</v>
      </c>
      <c r="Z91" s="603">
        <v>0</v>
      </c>
      <c r="AA91" s="603">
        <v>0</v>
      </c>
      <c r="AB91" s="603">
        <v>0</v>
      </c>
      <c r="AC91" s="603">
        <v>0</v>
      </c>
      <c r="AD91" s="603">
        <v>8966700</v>
      </c>
      <c r="AE91" s="603">
        <v>0</v>
      </c>
      <c r="AF91" s="603">
        <v>72562.509999999995</v>
      </c>
      <c r="AG91" s="603">
        <v>9552060</v>
      </c>
      <c r="AH91" s="603">
        <v>0</v>
      </c>
      <c r="AI91" s="603">
        <v>0</v>
      </c>
      <c r="AJ91" s="603">
        <v>0</v>
      </c>
      <c r="AK91" s="603">
        <v>0</v>
      </c>
      <c r="AL91" s="603">
        <v>0</v>
      </c>
      <c r="AM91" s="603">
        <v>0</v>
      </c>
      <c r="AN91" s="603">
        <v>70740</v>
      </c>
      <c r="AO91" s="603">
        <v>0</v>
      </c>
      <c r="AP91" s="603">
        <v>0</v>
      </c>
      <c r="AQ91" s="603">
        <v>400</v>
      </c>
      <c r="AR91" s="603">
        <v>0</v>
      </c>
      <c r="AS91" s="603">
        <v>0</v>
      </c>
      <c r="AT91" s="603">
        <v>0</v>
      </c>
      <c r="AU91" s="603">
        <v>0</v>
      </c>
      <c r="AV91" s="603">
        <v>0</v>
      </c>
      <c r="AW91" s="603">
        <v>500</v>
      </c>
      <c r="AX91" s="603">
        <v>42485</v>
      </c>
      <c r="AY91" s="603">
        <v>0</v>
      </c>
      <c r="AZ91" s="603">
        <v>0</v>
      </c>
      <c r="BA91" s="603">
        <v>0</v>
      </c>
      <c r="BB91" s="603">
        <v>0</v>
      </c>
      <c r="BC91" s="603">
        <v>0</v>
      </c>
      <c r="BD91" s="603">
        <v>5350</v>
      </c>
      <c r="BE91" s="603">
        <v>0</v>
      </c>
      <c r="BF91" s="603">
        <v>0</v>
      </c>
      <c r="BG91" s="603">
        <v>2578714.9500000002</v>
      </c>
      <c r="BH91" s="603">
        <v>0</v>
      </c>
      <c r="BI91" s="603">
        <v>128243</v>
      </c>
      <c r="BJ91" s="603">
        <v>406120</v>
      </c>
      <c r="BK91" s="603">
        <v>0</v>
      </c>
      <c r="BL91" s="603">
        <v>0</v>
      </c>
      <c r="BM91" s="603">
        <v>80000</v>
      </c>
      <c r="BN91" s="603">
        <v>0</v>
      </c>
      <c r="BO91" s="603">
        <v>218265</v>
      </c>
      <c r="BP91" s="603">
        <v>48000</v>
      </c>
      <c r="BQ91" s="603">
        <v>50635</v>
      </c>
      <c r="BR91" s="603">
        <v>2600</v>
      </c>
      <c r="BS91" s="603">
        <v>0</v>
      </c>
      <c r="BT91" s="603">
        <v>997757</v>
      </c>
      <c r="BU91" s="603">
        <v>0</v>
      </c>
      <c r="BV91" s="603">
        <v>1049800</v>
      </c>
      <c r="BW91" s="603">
        <v>0</v>
      </c>
      <c r="BX91" s="603">
        <v>0</v>
      </c>
      <c r="BY91" s="603">
        <v>4360</v>
      </c>
      <c r="BZ91" s="603">
        <v>739200</v>
      </c>
      <c r="CA91" s="603">
        <v>0</v>
      </c>
      <c r="CB91" s="603">
        <v>0</v>
      </c>
      <c r="CC91" s="603">
        <v>0</v>
      </c>
      <c r="CD91" s="603">
        <v>0</v>
      </c>
      <c r="CE91" s="603">
        <v>0</v>
      </c>
      <c r="CF91" s="603">
        <v>19003.2</v>
      </c>
      <c r="CG91" s="603">
        <v>59052</v>
      </c>
      <c r="CH91" s="603">
        <v>261500</v>
      </c>
      <c r="CI91" s="603">
        <v>2050</v>
      </c>
      <c r="CJ91" s="603">
        <v>0</v>
      </c>
      <c r="CK91" s="603">
        <v>250</v>
      </c>
      <c r="CL91" s="603">
        <v>3300</v>
      </c>
      <c r="CM91" s="603">
        <v>0</v>
      </c>
      <c r="CN91" s="603">
        <v>1800</v>
      </c>
      <c r="CO91" s="603">
        <v>1449000</v>
      </c>
      <c r="CP91" s="603">
        <v>0</v>
      </c>
      <c r="CQ91" s="603">
        <v>3400</v>
      </c>
      <c r="CR91" s="603">
        <v>0</v>
      </c>
      <c r="CS91" s="603">
        <v>8900</v>
      </c>
      <c r="CT91" s="603">
        <v>5900</v>
      </c>
      <c r="CU91" s="603">
        <v>0</v>
      </c>
      <c r="CV91" s="603">
        <v>68000</v>
      </c>
      <c r="CW91" s="603">
        <v>0</v>
      </c>
      <c r="CX91" s="603">
        <v>0</v>
      </c>
      <c r="CY91" s="603">
        <v>0</v>
      </c>
      <c r="CZ91" s="603">
        <v>0</v>
      </c>
      <c r="DA91" s="603">
        <v>0</v>
      </c>
      <c r="DB91" s="603">
        <v>1000</v>
      </c>
      <c r="DC91" s="603">
        <v>3861420</v>
      </c>
      <c r="DD91" s="603">
        <v>44959.5</v>
      </c>
      <c r="DE91" s="603">
        <v>0</v>
      </c>
      <c r="DF91" s="603">
        <v>10800</v>
      </c>
      <c r="DG91" s="603">
        <v>0</v>
      </c>
      <c r="DH91" s="603">
        <v>0</v>
      </c>
      <c r="DI91" s="603">
        <v>163920</v>
      </c>
      <c r="DJ91" s="603">
        <v>0</v>
      </c>
      <c r="DK91" s="603">
        <v>0</v>
      </c>
      <c r="DL91" s="603">
        <v>0</v>
      </c>
      <c r="DM91" s="603">
        <v>0</v>
      </c>
      <c r="DN91" s="603">
        <v>0</v>
      </c>
      <c r="DO91" s="603">
        <v>0</v>
      </c>
      <c r="DP91" s="603">
        <v>0</v>
      </c>
      <c r="DQ91" s="603">
        <v>0</v>
      </c>
      <c r="DR91" s="603">
        <v>0</v>
      </c>
      <c r="DS91" s="603">
        <v>0</v>
      </c>
      <c r="DT91" s="603">
        <v>6238350</v>
      </c>
      <c r="DU91" s="603">
        <v>320069.09999999998</v>
      </c>
      <c r="DV91" s="603">
        <v>0</v>
      </c>
      <c r="DW91" s="603">
        <v>456995</v>
      </c>
      <c r="DX91" s="603">
        <v>735041</v>
      </c>
      <c r="DY91" s="603">
        <v>103000</v>
      </c>
      <c r="DZ91" s="603">
        <v>2877121.42</v>
      </c>
      <c r="EA91" s="603">
        <v>0</v>
      </c>
      <c r="EB91" s="603">
        <v>118948.2</v>
      </c>
      <c r="EC91" s="603">
        <v>492435</v>
      </c>
      <c r="ED91" s="603">
        <v>4240</v>
      </c>
      <c r="EE91" s="603">
        <v>6183837</v>
      </c>
      <c r="EF91" s="603">
        <v>0</v>
      </c>
      <c r="EG91" s="603">
        <v>68580</v>
      </c>
      <c r="EH91" s="603">
        <v>0</v>
      </c>
      <c r="EI91" s="603">
        <v>0</v>
      </c>
      <c r="EJ91" s="603">
        <v>44970</v>
      </c>
      <c r="EK91" s="603">
        <v>0</v>
      </c>
      <c r="EL91" s="603">
        <v>1998000</v>
      </c>
      <c r="EM91" s="603">
        <v>0</v>
      </c>
      <c r="EN91" s="603">
        <v>0</v>
      </c>
      <c r="EO91" s="603">
        <v>0</v>
      </c>
      <c r="EP91" s="603">
        <v>0</v>
      </c>
      <c r="EQ91" s="603">
        <v>0</v>
      </c>
      <c r="ER91" s="603">
        <v>0</v>
      </c>
      <c r="ES91" s="603">
        <v>0</v>
      </c>
      <c r="ET91" s="603">
        <v>0</v>
      </c>
      <c r="EU91" s="603">
        <v>0</v>
      </c>
      <c r="EV91" s="603">
        <v>3159550</v>
      </c>
      <c r="EW91" s="603">
        <v>0</v>
      </c>
      <c r="EX91" s="603">
        <v>16282438.4</v>
      </c>
      <c r="EY91" s="603">
        <v>140000</v>
      </c>
      <c r="EZ91" s="603">
        <v>83200</v>
      </c>
      <c r="FA91" s="603">
        <v>124800</v>
      </c>
      <c r="FB91" s="603">
        <v>0</v>
      </c>
      <c r="FC91" s="603">
        <v>0</v>
      </c>
      <c r="FD91" s="603">
        <v>124800</v>
      </c>
      <c r="FE91" s="603">
        <v>0</v>
      </c>
      <c r="FF91" s="603">
        <v>124800</v>
      </c>
      <c r="FG91" s="603">
        <v>0</v>
      </c>
      <c r="FH91" s="603">
        <v>0</v>
      </c>
      <c r="FI91" s="603">
        <v>35000</v>
      </c>
      <c r="FJ91" s="603">
        <v>0</v>
      </c>
      <c r="FK91" s="603">
        <v>0</v>
      </c>
      <c r="FL91" s="603">
        <v>40000</v>
      </c>
      <c r="FM91" s="603">
        <v>0</v>
      </c>
      <c r="FN91" s="603">
        <v>118328.5</v>
      </c>
      <c r="FO91" s="603">
        <v>0</v>
      </c>
      <c r="FP91" s="603">
        <v>60000</v>
      </c>
      <c r="FQ91" s="603">
        <v>30000</v>
      </c>
      <c r="FR91" s="603">
        <v>0</v>
      </c>
      <c r="FS91" s="603">
        <v>0</v>
      </c>
      <c r="FT91" s="603">
        <v>0</v>
      </c>
      <c r="FU91" s="603">
        <v>105000</v>
      </c>
      <c r="FV91" s="603">
        <v>0</v>
      </c>
      <c r="FW91" s="603">
        <v>0</v>
      </c>
      <c r="FX91" s="603">
        <v>0</v>
      </c>
      <c r="FY91" s="603">
        <v>0</v>
      </c>
      <c r="FZ91" s="603">
        <v>35000</v>
      </c>
      <c r="GA91" s="603">
        <v>0</v>
      </c>
      <c r="GB91" s="603">
        <v>1268155.08</v>
      </c>
      <c r="GC91" s="603">
        <v>80000</v>
      </c>
      <c r="GD91" s="603">
        <v>482115.35</v>
      </c>
      <c r="GE91" s="603">
        <v>156693.25</v>
      </c>
      <c r="GF91" s="603">
        <v>0</v>
      </c>
      <c r="GG91" s="603">
        <v>0</v>
      </c>
      <c r="GH91" s="603">
        <v>37000</v>
      </c>
      <c r="GI91" s="603">
        <v>0</v>
      </c>
      <c r="GJ91" s="603">
        <v>0</v>
      </c>
      <c r="GK91" s="603">
        <v>0</v>
      </c>
      <c r="GL91" s="603">
        <v>0</v>
      </c>
      <c r="GM91" s="603">
        <v>50000</v>
      </c>
      <c r="GN91" s="603">
        <v>0</v>
      </c>
      <c r="GO91" s="603">
        <v>32000</v>
      </c>
      <c r="GP91" s="603">
        <v>27000</v>
      </c>
      <c r="GQ91" s="603">
        <v>54000</v>
      </c>
      <c r="GR91" s="603">
        <v>1179555</v>
      </c>
      <c r="GS91" s="603">
        <v>204321</v>
      </c>
      <c r="GT91" s="603">
        <v>0</v>
      </c>
      <c r="GU91" s="603">
        <v>0</v>
      </c>
      <c r="GV91" s="603">
        <v>0</v>
      </c>
      <c r="GW91" s="603">
        <v>0</v>
      </c>
      <c r="GX91" s="603">
        <v>0</v>
      </c>
      <c r="GY91" s="603">
        <v>0</v>
      </c>
      <c r="GZ91" s="603">
        <v>0</v>
      </c>
      <c r="HA91" s="603">
        <v>140000</v>
      </c>
      <c r="HB91" s="603">
        <v>0</v>
      </c>
      <c r="HC91" s="603">
        <v>0</v>
      </c>
      <c r="HD91" s="603">
        <v>0</v>
      </c>
      <c r="HE91" s="603">
        <v>0</v>
      </c>
      <c r="HF91" s="603">
        <v>0</v>
      </c>
      <c r="HG91" s="603">
        <v>0</v>
      </c>
      <c r="HH91" s="603">
        <v>0</v>
      </c>
      <c r="HI91" s="603">
        <v>92310</v>
      </c>
      <c r="HJ91" s="603">
        <v>0</v>
      </c>
      <c r="HK91" s="603">
        <v>80795.83</v>
      </c>
      <c r="HL91" s="603">
        <v>0</v>
      </c>
      <c r="HM91" s="603">
        <v>0</v>
      </c>
      <c r="HN91" s="603">
        <v>315446.7</v>
      </c>
      <c r="HO91" s="603">
        <v>0</v>
      </c>
      <c r="HP91" s="603">
        <v>0</v>
      </c>
      <c r="HQ91" s="603">
        <v>0</v>
      </c>
      <c r="HR91" s="603">
        <v>0</v>
      </c>
      <c r="HS91" s="603">
        <v>0</v>
      </c>
      <c r="HT91" s="603">
        <v>0</v>
      </c>
      <c r="HU91" s="603">
        <v>0</v>
      </c>
      <c r="HV91" s="603">
        <v>0</v>
      </c>
      <c r="HW91" s="603">
        <v>0</v>
      </c>
      <c r="HX91" s="603">
        <v>71311.100000000006</v>
      </c>
      <c r="HY91" s="603">
        <v>0</v>
      </c>
      <c r="HZ91" s="603">
        <v>0</v>
      </c>
      <c r="IA91" s="603">
        <v>0</v>
      </c>
      <c r="IB91" s="603">
        <v>0</v>
      </c>
      <c r="IC91" s="603">
        <v>0</v>
      </c>
      <c r="ID91" s="603">
        <v>0</v>
      </c>
      <c r="IE91" s="603">
        <v>0</v>
      </c>
      <c r="IF91" s="603">
        <v>148521.35</v>
      </c>
      <c r="IG91" s="603">
        <v>0</v>
      </c>
      <c r="IH91" s="603">
        <v>0</v>
      </c>
      <c r="II91" s="603">
        <v>0</v>
      </c>
      <c r="IJ91" s="603">
        <v>0</v>
      </c>
      <c r="IK91" s="603">
        <v>0</v>
      </c>
      <c r="IL91" s="603">
        <v>0</v>
      </c>
      <c r="IM91" s="603">
        <v>0</v>
      </c>
      <c r="IN91" s="603">
        <v>373910</v>
      </c>
      <c r="IO91" s="603">
        <v>106000</v>
      </c>
      <c r="IP91" s="603">
        <v>216232.6</v>
      </c>
      <c r="IQ91" s="603">
        <v>22995</v>
      </c>
      <c r="IR91" s="603">
        <v>0</v>
      </c>
      <c r="IS91" s="603">
        <v>55680</v>
      </c>
      <c r="IT91" s="603">
        <v>0</v>
      </c>
      <c r="IU91" s="603">
        <v>52630</v>
      </c>
      <c r="IV91" s="603">
        <v>15000</v>
      </c>
      <c r="IW91" s="603">
        <v>45097.8</v>
      </c>
      <c r="IX91" s="603">
        <v>0</v>
      </c>
      <c r="IY91" s="603">
        <v>363218.4</v>
      </c>
      <c r="IZ91" s="603">
        <v>0</v>
      </c>
      <c r="JA91" s="603">
        <v>0</v>
      </c>
      <c r="JB91" s="603">
        <v>0</v>
      </c>
      <c r="JC91" s="603">
        <v>54990</v>
      </c>
      <c r="JD91" s="603">
        <v>0</v>
      </c>
      <c r="JE91" s="603">
        <v>0</v>
      </c>
      <c r="JF91" s="603">
        <v>0</v>
      </c>
      <c r="JG91" s="603">
        <v>0</v>
      </c>
      <c r="JH91" s="603">
        <v>2125985.0099999998</v>
      </c>
      <c r="JI91" s="603">
        <v>0</v>
      </c>
      <c r="JJ91" s="603">
        <v>103150</v>
      </c>
      <c r="JK91" s="603">
        <v>0</v>
      </c>
      <c r="JL91" s="603">
        <v>17890</v>
      </c>
      <c r="JM91" s="603">
        <v>77040</v>
      </c>
      <c r="JN91" s="603">
        <v>0</v>
      </c>
      <c r="JO91" s="603">
        <v>0</v>
      </c>
      <c r="JP91" s="603">
        <v>0</v>
      </c>
      <c r="JQ91" s="603">
        <v>0</v>
      </c>
      <c r="JR91" s="603">
        <v>0</v>
      </c>
      <c r="JS91" s="603">
        <v>0</v>
      </c>
      <c r="JT91" s="603">
        <v>0</v>
      </c>
      <c r="JU91" s="603">
        <v>0</v>
      </c>
      <c r="JV91" s="603">
        <v>0</v>
      </c>
      <c r="JW91" s="603">
        <v>0</v>
      </c>
      <c r="JX91" s="603">
        <v>0</v>
      </c>
      <c r="JY91" s="603">
        <v>0</v>
      </c>
      <c r="JZ91" s="603">
        <v>104678.1</v>
      </c>
      <c r="KA91" s="603">
        <v>21195</v>
      </c>
      <c r="KB91" s="603">
        <v>35197</v>
      </c>
      <c r="KC91" s="603">
        <v>0</v>
      </c>
      <c r="KD91" s="603">
        <v>94900.1</v>
      </c>
      <c r="KE91" s="603">
        <v>0</v>
      </c>
      <c r="KF91" s="603">
        <v>210000</v>
      </c>
      <c r="KG91" s="603">
        <v>0</v>
      </c>
      <c r="KH91" s="603">
        <v>65708.7</v>
      </c>
      <c r="KI91" s="603">
        <v>350000</v>
      </c>
      <c r="KJ91" s="603">
        <v>0</v>
      </c>
      <c r="KK91" s="603">
        <v>0</v>
      </c>
      <c r="KL91" s="603">
        <v>0</v>
      </c>
      <c r="KM91" s="603">
        <v>84315.45</v>
      </c>
      <c r="KN91" s="603">
        <v>0</v>
      </c>
      <c r="KO91" s="603">
        <v>0</v>
      </c>
      <c r="KP91" s="603">
        <v>0</v>
      </c>
      <c r="KQ91" s="603">
        <v>0</v>
      </c>
      <c r="KR91" s="603">
        <v>0</v>
      </c>
      <c r="KS91" s="603">
        <v>17230125</v>
      </c>
      <c r="KT91" s="603">
        <v>0</v>
      </c>
      <c r="KU91" s="603">
        <v>3434.7</v>
      </c>
      <c r="KV91" s="603">
        <v>1497638.15</v>
      </c>
      <c r="KW91" s="603">
        <v>0</v>
      </c>
      <c r="KX91" s="603">
        <v>26067</v>
      </c>
      <c r="KY91" s="603">
        <v>0</v>
      </c>
      <c r="KZ91" s="603">
        <v>0</v>
      </c>
      <c r="LA91" s="603">
        <v>352210</v>
      </c>
      <c r="LB91" s="603">
        <v>1369804.92</v>
      </c>
      <c r="LC91" s="603">
        <v>0</v>
      </c>
      <c r="LD91" s="603">
        <v>5565225.4299999997</v>
      </c>
      <c r="LE91" s="603">
        <v>2572500</v>
      </c>
      <c r="LF91" s="603">
        <v>0</v>
      </c>
      <c r="LG91" s="603">
        <v>0</v>
      </c>
      <c r="LH91" s="603">
        <v>188104.5</v>
      </c>
      <c r="LI91" s="603">
        <v>0</v>
      </c>
      <c r="LJ91" s="603">
        <v>0</v>
      </c>
      <c r="LK91" s="603">
        <v>0</v>
      </c>
      <c r="LL91" s="603">
        <v>0</v>
      </c>
      <c r="LM91" s="603">
        <v>522047.13</v>
      </c>
      <c r="LN91" s="603">
        <v>0</v>
      </c>
      <c r="LO91" s="603">
        <v>0</v>
      </c>
      <c r="LP91" s="603">
        <v>0</v>
      </c>
      <c r="LQ91" s="603">
        <v>0</v>
      </c>
      <c r="LR91" s="603">
        <v>0</v>
      </c>
      <c r="LS91" s="603">
        <v>0</v>
      </c>
      <c r="LT91" s="603">
        <v>0</v>
      </c>
      <c r="LU91" s="603">
        <v>0</v>
      </c>
      <c r="LV91" s="603">
        <v>0</v>
      </c>
      <c r="LW91" s="603">
        <v>1315875.94</v>
      </c>
      <c r="LX91" s="603">
        <v>0</v>
      </c>
      <c r="LY91" s="603">
        <v>35710</v>
      </c>
      <c r="LZ91" s="603">
        <v>0</v>
      </c>
      <c r="MA91" s="603">
        <v>63360</v>
      </c>
      <c r="MB91" s="603">
        <v>0</v>
      </c>
      <c r="MC91" s="603">
        <v>16000</v>
      </c>
      <c r="MD91" s="603">
        <v>0</v>
      </c>
      <c r="ME91" s="603">
        <v>0</v>
      </c>
      <c r="MF91" s="603">
        <v>414238</v>
      </c>
      <c r="MG91" s="603">
        <v>0</v>
      </c>
      <c r="MH91" s="603">
        <v>0</v>
      </c>
      <c r="MI91" s="603">
        <v>16500</v>
      </c>
      <c r="MJ91" s="603">
        <v>0</v>
      </c>
      <c r="MK91" s="603">
        <v>0</v>
      </c>
      <c r="ML91" s="603">
        <v>0</v>
      </c>
      <c r="MM91" s="603">
        <v>1190</v>
      </c>
      <c r="MN91" s="603">
        <v>0</v>
      </c>
      <c r="MO91" s="603">
        <v>0</v>
      </c>
      <c r="MP91" s="603">
        <v>0</v>
      </c>
      <c r="MQ91" s="603">
        <v>0</v>
      </c>
      <c r="MR91" s="603">
        <v>0</v>
      </c>
      <c r="MS91" s="603">
        <v>0</v>
      </c>
      <c r="MT91" s="603">
        <v>0</v>
      </c>
      <c r="MU91" s="603">
        <v>61600</v>
      </c>
      <c r="MV91" s="603">
        <v>0</v>
      </c>
      <c r="MW91" s="603">
        <v>0</v>
      </c>
      <c r="MX91" s="603">
        <v>0</v>
      </c>
      <c r="MY91" s="603">
        <v>136350</v>
      </c>
      <c r="MZ91" s="603">
        <v>0</v>
      </c>
      <c r="NA91" s="603">
        <v>332304</v>
      </c>
      <c r="NB91" s="603">
        <v>1112600</v>
      </c>
      <c r="NC91" s="603">
        <v>0</v>
      </c>
      <c r="ND91" s="603">
        <v>0</v>
      </c>
      <c r="NE91" s="603">
        <v>0</v>
      </c>
      <c r="NF91" s="603">
        <v>21996</v>
      </c>
      <c r="NG91" s="603">
        <v>0</v>
      </c>
      <c r="NH91" s="603">
        <v>0</v>
      </c>
      <c r="NI91" s="603">
        <v>261263.5</v>
      </c>
      <c r="NJ91" s="603">
        <v>0</v>
      </c>
      <c r="NK91" s="603">
        <v>0</v>
      </c>
      <c r="NL91" s="603">
        <v>0</v>
      </c>
      <c r="NM91" s="603">
        <v>0</v>
      </c>
      <c r="NN91" s="603">
        <v>0</v>
      </c>
      <c r="NO91" s="603">
        <v>0</v>
      </c>
      <c r="NP91" s="603">
        <v>0</v>
      </c>
      <c r="NQ91" s="603">
        <v>0</v>
      </c>
      <c r="NR91" s="603">
        <v>108979.5</v>
      </c>
      <c r="NS91" s="603">
        <v>0</v>
      </c>
      <c r="NT91" s="603">
        <v>0</v>
      </c>
      <c r="NU91" s="603">
        <v>660</v>
      </c>
      <c r="NV91" s="603">
        <v>420</v>
      </c>
      <c r="NW91" s="603">
        <v>0</v>
      </c>
      <c r="NX91" s="603">
        <v>0</v>
      </c>
      <c r="NY91" s="603">
        <v>49621.1</v>
      </c>
      <c r="NZ91" s="603">
        <v>0</v>
      </c>
      <c r="OA91" s="603">
        <v>0</v>
      </c>
      <c r="OB91" s="603">
        <v>0</v>
      </c>
      <c r="OC91" s="603">
        <v>66229.2</v>
      </c>
      <c r="OD91" s="603">
        <v>0</v>
      </c>
      <c r="OE91" s="603">
        <v>0</v>
      </c>
      <c r="OF91" s="603">
        <v>0</v>
      </c>
      <c r="OG91" s="603">
        <v>0</v>
      </c>
      <c r="OH91" s="603">
        <v>0</v>
      </c>
      <c r="OI91" s="603">
        <v>3190801.25</v>
      </c>
      <c r="OJ91" s="603">
        <v>295755</v>
      </c>
      <c r="OK91" s="603">
        <v>356620</v>
      </c>
      <c r="OL91" s="603">
        <v>0</v>
      </c>
      <c r="OM91" s="603">
        <v>0</v>
      </c>
      <c r="ON91" s="603">
        <v>0</v>
      </c>
      <c r="OO91" s="603">
        <v>323477.55</v>
      </c>
      <c r="OP91" s="603">
        <v>536200</v>
      </c>
      <c r="OQ91" s="603">
        <v>20113309.23</v>
      </c>
      <c r="OR91" s="603">
        <v>0</v>
      </c>
      <c r="OS91" s="603">
        <v>176869.28</v>
      </c>
      <c r="OT91" s="603">
        <v>40975</v>
      </c>
      <c r="OU91" s="603">
        <v>0</v>
      </c>
      <c r="OV91" s="603">
        <v>28548</v>
      </c>
      <c r="OW91" s="603">
        <v>0</v>
      </c>
      <c r="OX91" s="603">
        <v>0</v>
      </c>
      <c r="OY91" s="603">
        <v>0</v>
      </c>
      <c r="OZ91" s="603">
        <v>374000</v>
      </c>
      <c r="PA91" s="603">
        <v>0</v>
      </c>
      <c r="PB91" s="603">
        <v>195977.13</v>
      </c>
      <c r="PC91" s="603">
        <v>449175.5</v>
      </c>
      <c r="PD91" s="603">
        <v>18348241.18</v>
      </c>
      <c r="PE91" s="603">
        <v>82000</v>
      </c>
      <c r="PF91" s="603">
        <v>0</v>
      </c>
      <c r="PG91" s="603">
        <v>0</v>
      </c>
      <c r="PH91" s="603">
        <v>0</v>
      </c>
      <c r="PI91" s="603">
        <v>1198670</v>
      </c>
      <c r="PJ91" s="603">
        <v>210000</v>
      </c>
      <c r="PK91" s="603">
        <v>0</v>
      </c>
      <c r="PL91" s="603">
        <v>1039210</v>
      </c>
      <c r="PM91" s="603">
        <v>118400</v>
      </c>
      <c r="PN91" s="603">
        <v>3182365.2</v>
      </c>
      <c r="PO91" s="603">
        <v>1107800</v>
      </c>
      <c r="PP91" s="603">
        <v>50717.3</v>
      </c>
      <c r="PQ91" s="603">
        <v>0</v>
      </c>
      <c r="PR91" s="603">
        <v>35881</v>
      </c>
      <c r="PS91" s="603">
        <v>0</v>
      </c>
      <c r="PT91" s="603">
        <v>0</v>
      </c>
      <c r="PU91" s="603">
        <v>277892</v>
      </c>
      <c r="PV91" s="603">
        <v>90000</v>
      </c>
      <c r="PW91" s="603">
        <v>0</v>
      </c>
      <c r="PX91" s="603">
        <v>0</v>
      </c>
      <c r="PY91" s="603">
        <v>0</v>
      </c>
      <c r="PZ91" s="603">
        <v>6583143.2199999997</v>
      </c>
      <c r="QA91" s="603">
        <v>0</v>
      </c>
      <c r="QB91" s="603">
        <v>0</v>
      </c>
      <c r="QC91" s="603">
        <v>6826.6</v>
      </c>
      <c r="QD91" s="603">
        <v>4541520</v>
      </c>
      <c r="QE91" s="603">
        <v>0</v>
      </c>
      <c r="QF91" s="603">
        <v>1461000</v>
      </c>
      <c r="QG91" s="603">
        <v>119255</v>
      </c>
      <c r="QH91" s="603">
        <v>425100</v>
      </c>
      <c r="QI91" s="603">
        <v>0</v>
      </c>
      <c r="QJ91" s="603">
        <v>0</v>
      </c>
      <c r="QK91" s="603">
        <v>193181</v>
      </c>
      <c r="QL91" s="603">
        <v>0</v>
      </c>
      <c r="QM91" s="603">
        <v>0</v>
      </c>
      <c r="QN91" s="603">
        <v>0</v>
      </c>
      <c r="QO91" s="603">
        <v>0</v>
      </c>
      <c r="QP91" s="603">
        <v>2252200</v>
      </c>
      <c r="QQ91" s="603">
        <v>888302.1</v>
      </c>
      <c r="QR91" s="603">
        <v>26257.8</v>
      </c>
      <c r="QS91" s="603">
        <v>141174</v>
      </c>
      <c r="QT91" s="603">
        <v>0</v>
      </c>
      <c r="QU91" s="603">
        <v>0</v>
      </c>
      <c r="QV91" s="603">
        <v>0</v>
      </c>
      <c r="QW91" s="603">
        <v>0</v>
      </c>
      <c r="QX91" s="603">
        <v>531706.68999999994</v>
      </c>
      <c r="QY91" s="603">
        <v>0</v>
      </c>
      <c r="QZ91" s="603">
        <v>8825240</v>
      </c>
      <c r="RA91" s="603">
        <v>702686.19</v>
      </c>
      <c r="RB91" s="603">
        <v>0</v>
      </c>
      <c r="RC91" s="603">
        <v>671329.9</v>
      </c>
      <c r="RD91" s="603">
        <v>0</v>
      </c>
      <c r="RE91" s="603">
        <v>31609.8</v>
      </c>
      <c r="RF91" s="603">
        <v>119881.8</v>
      </c>
      <c r="RG91" s="603">
        <v>0</v>
      </c>
      <c r="RH91" s="603">
        <v>0</v>
      </c>
      <c r="RI91" s="603">
        <v>0</v>
      </c>
      <c r="RJ91" s="603">
        <v>144715</v>
      </c>
      <c r="RK91" s="603">
        <v>2017750</v>
      </c>
      <c r="RL91" s="603">
        <v>0</v>
      </c>
      <c r="RM91" s="603">
        <v>80346.3</v>
      </c>
      <c r="RN91" s="603">
        <v>664405.06999999995</v>
      </c>
      <c r="RO91" s="603">
        <v>0</v>
      </c>
      <c r="RP91" s="603">
        <v>47910</v>
      </c>
      <c r="RQ91" s="603">
        <v>292530</v>
      </c>
      <c r="RR91" s="603">
        <v>280000</v>
      </c>
      <c r="RS91" s="603">
        <v>0</v>
      </c>
      <c r="RT91" s="603">
        <v>0</v>
      </c>
      <c r="RU91" s="603">
        <v>0</v>
      </c>
      <c r="RV91" s="603">
        <v>0</v>
      </c>
      <c r="RW91" s="603">
        <v>350125</v>
      </c>
      <c r="RX91" s="603">
        <v>41965</v>
      </c>
      <c r="RY91" s="603">
        <v>0</v>
      </c>
      <c r="RZ91" s="603">
        <v>0</v>
      </c>
      <c r="SA91" s="603">
        <v>36170</v>
      </c>
      <c r="SB91" s="603">
        <v>64277.1</v>
      </c>
      <c r="SC91" s="603">
        <v>0</v>
      </c>
      <c r="SD91" s="603">
        <v>0</v>
      </c>
      <c r="SE91" s="603">
        <v>0</v>
      </c>
      <c r="SF91" s="603">
        <v>0</v>
      </c>
      <c r="SG91" s="603">
        <v>0</v>
      </c>
      <c r="SH91" s="603">
        <v>0</v>
      </c>
      <c r="SI91" s="603">
        <v>0</v>
      </c>
      <c r="SJ91" s="603">
        <v>1557329.5</v>
      </c>
      <c r="SK91" s="603">
        <v>68156.600000000006</v>
      </c>
      <c r="SL91" s="603">
        <v>0</v>
      </c>
      <c r="SM91" s="603">
        <v>0</v>
      </c>
      <c r="SN91" s="603">
        <v>0</v>
      </c>
      <c r="SO91" s="603">
        <v>225000</v>
      </c>
      <c r="SP91" s="603">
        <v>0</v>
      </c>
      <c r="SQ91" s="603">
        <v>0</v>
      </c>
      <c r="SR91" s="603">
        <v>0</v>
      </c>
      <c r="SS91" s="603">
        <v>0</v>
      </c>
      <c r="ST91" s="603">
        <v>0</v>
      </c>
      <c r="SU91" s="603">
        <v>0</v>
      </c>
      <c r="SV91" s="603">
        <v>0</v>
      </c>
      <c r="SW91" s="603">
        <v>835600</v>
      </c>
      <c r="SX91" s="603">
        <v>0</v>
      </c>
      <c r="SY91" s="603">
        <v>0</v>
      </c>
      <c r="SZ91" s="603">
        <v>0</v>
      </c>
      <c r="TA91" s="603">
        <v>0</v>
      </c>
      <c r="TB91" s="603">
        <v>0</v>
      </c>
      <c r="TC91" s="603">
        <v>0</v>
      </c>
      <c r="TD91" s="603">
        <v>9747675</v>
      </c>
      <c r="TE91" s="603">
        <v>0</v>
      </c>
      <c r="TF91" s="603">
        <v>0</v>
      </c>
      <c r="TG91" s="603">
        <v>0</v>
      </c>
      <c r="TH91" s="603">
        <v>0</v>
      </c>
      <c r="TI91" s="603">
        <v>0</v>
      </c>
      <c r="TJ91" s="603">
        <v>0</v>
      </c>
      <c r="TK91" s="603">
        <v>20066168.82</v>
      </c>
      <c r="TL91" s="603">
        <v>0</v>
      </c>
      <c r="TM91" s="603">
        <v>0</v>
      </c>
      <c r="TN91" s="603">
        <v>0</v>
      </c>
      <c r="TO91" s="603">
        <v>0</v>
      </c>
      <c r="TP91" s="603">
        <v>0</v>
      </c>
      <c r="TQ91" s="603">
        <v>0</v>
      </c>
      <c r="TR91" s="603">
        <v>1214925</v>
      </c>
      <c r="TS91" s="603">
        <v>191317.5</v>
      </c>
      <c r="TT91" s="603">
        <v>0</v>
      </c>
      <c r="TU91" s="603">
        <v>0</v>
      </c>
      <c r="TV91" s="603">
        <v>0</v>
      </c>
      <c r="TW91" s="603">
        <v>0</v>
      </c>
      <c r="TX91" s="603">
        <v>0</v>
      </c>
      <c r="TY91" s="603">
        <v>0</v>
      </c>
      <c r="TZ91" s="603">
        <v>0</v>
      </c>
      <c r="UA91" s="603">
        <v>157070</v>
      </c>
      <c r="UB91" s="603">
        <v>0</v>
      </c>
      <c r="UC91" s="603">
        <v>135110</v>
      </c>
      <c r="UD91" s="603">
        <v>0</v>
      </c>
      <c r="UE91" s="603">
        <v>0</v>
      </c>
      <c r="UF91" s="603">
        <v>0</v>
      </c>
      <c r="UG91" s="603">
        <v>1350000</v>
      </c>
      <c r="UH91" s="603">
        <v>0</v>
      </c>
      <c r="UI91" s="603">
        <v>0</v>
      </c>
      <c r="UJ91" s="603">
        <v>0</v>
      </c>
      <c r="UK91" s="603">
        <v>0</v>
      </c>
      <c r="UL91" s="603">
        <v>333000</v>
      </c>
      <c r="UM91" s="603">
        <v>0</v>
      </c>
      <c r="UN91" s="603">
        <v>0</v>
      </c>
      <c r="UO91" s="603">
        <v>0</v>
      </c>
      <c r="UP91" s="603">
        <v>0</v>
      </c>
      <c r="UQ91" s="603">
        <v>0</v>
      </c>
      <c r="UR91" s="603">
        <v>7257764.5700000003</v>
      </c>
      <c r="US91" s="603">
        <v>0</v>
      </c>
      <c r="UT91" s="603">
        <v>0</v>
      </c>
      <c r="UU91" s="603">
        <v>7076550</v>
      </c>
      <c r="UV91" s="603">
        <v>0</v>
      </c>
      <c r="UW91" s="603">
        <v>0</v>
      </c>
      <c r="UX91" s="603">
        <v>1278640</v>
      </c>
      <c r="UY91" s="603">
        <v>0</v>
      </c>
      <c r="UZ91" s="603">
        <v>0</v>
      </c>
      <c r="VA91" s="603">
        <v>0</v>
      </c>
      <c r="VB91" s="603">
        <v>0</v>
      </c>
      <c r="VC91" s="603">
        <v>1436422</v>
      </c>
      <c r="VD91" s="603">
        <v>0</v>
      </c>
      <c r="VE91" s="603">
        <v>1182545</v>
      </c>
      <c r="VF91" s="603">
        <v>0</v>
      </c>
      <c r="VG91" s="603">
        <v>0</v>
      </c>
      <c r="VH91" s="603">
        <v>0</v>
      </c>
      <c r="VI91" s="603">
        <v>0</v>
      </c>
      <c r="VJ91" s="603">
        <v>0</v>
      </c>
      <c r="VK91" s="603">
        <v>0</v>
      </c>
      <c r="VL91" s="603">
        <v>0</v>
      </c>
      <c r="VM91" s="603">
        <v>51850</v>
      </c>
      <c r="VN91" s="603">
        <v>3807084.5</v>
      </c>
      <c r="VO91" s="603">
        <v>0</v>
      </c>
      <c r="VP91" s="603">
        <v>0</v>
      </c>
      <c r="VQ91" s="603">
        <v>0</v>
      </c>
      <c r="VR91" s="603">
        <v>6569680</v>
      </c>
      <c r="VS91" s="603">
        <v>1004354.66</v>
      </c>
      <c r="VT91" s="603">
        <v>1699200</v>
      </c>
      <c r="VU91" s="603">
        <v>96850</v>
      </c>
      <c r="VV91" s="603">
        <v>0</v>
      </c>
      <c r="VW91" s="603">
        <v>6981030</v>
      </c>
      <c r="VX91" s="603">
        <v>0</v>
      </c>
      <c r="VY91" s="603">
        <v>2160326.7400000002</v>
      </c>
      <c r="VZ91" s="603">
        <v>0</v>
      </c>
      <c r="WA91" s="603">
        <v>0</v>
      </c>
      <c r="WB91" s="603">
        <v>58000</v>
      </c>
      <c r="WC91" s="603">
        <v>0</v>
      </c>
      <c r="WD91" s="603">
        <v>0</v>
      </c>
      <c r="WE91" s="603">
        <v>0</v>
      </c>
      <c r="WF91" s="603">
        <v>0</v>
      </c>
      <c r="WG91" s="603">
        <v>0</v>
      </c>
      <c r="WH91" s="603">
        <v>0</v>
      </c>
      <c r="WI91" s="603">
        <v>0</v>
      </c>
      <c r="WJ91" s="603">
        <v>376850</v>
      </c>
      <c r="WK91" s="603">
        <v>7500</v>
      </c>
      <c r="WL91" s="603">
        <v>0</v>
      </c>
      <c r="WM91" s="603">
        <v>0</v>
      </c>
      <c r="WN91" s="603">
        <v>4336750</v>
      </c>
      <c r="WO91" s="603">
        <v>0</v>
      </c>
      <c r="WP91" s="603">
        <v>4512755</v>
      </c>
      <c r="WQ91" s="603">
        <v>835210</v>
      </c>
      <c r="WR91" s="603">
        <v>0</v>
      </c>
      <c r="WS91" s="603">
        <v>0</v>
      </c>
      <c r="WT91" s="603">
        <v>0</v>
      </c>
      <c r="WU91" s="603">
        <v>0</v>
      </c>
      <c r="WV91" s="603">
        <v>0</v>
      </c>
      <c r="WW91" s="603">
        <v>0</v>
      </c>
      <c r="WX91" s="603">
        <v>0</v>
      </c>
      <c r="WY91" s="603">
        <v>0</v>
      </c>
      <c r="WZ91" s="603">
        <v>0</v>
      </c>
      <c r="XA91" s="603">
        <v>0</v>
      </c>
      <c r="XB91" s="603">
        <v>0</v>
      </c>
      <c r="XC91" s="603">
        <v>0</v>
      </c>
      <c r="XD91" s="603">
        <v>0</v>
      </c>
      <c r="XE91" s="603">
        <v>764400</v>
      </c>
      <c r="XF91" s="603">
        <v>0</v>
      </c>
      <c r="XG91" s="603">
        <v>0</v>
      </c>
      <c r="XH91" s="603">
        <v>0</v>
      </c>
      <c r="XI91" s="603">
        <v>0</v>
      </c>
      <c r="XJ91" s="603">
        <v>0</v>
      </c>
      <c r="XK91" s="603">
        <v>0</v>
      </c>
      <c r="XL91" s="603">
        <v>452571.5</v>
      </c>
      <c r="XM91" s="603">
        <v>10169600</v>
      </c>
      <c r="XN91" s="603">
        <v>1258600</v>
      </c>
      <c r="XO91" s="603">
        <v>0</v>
      </c>
      <c r="XP91" s="603">
        <v>4695600</v>
      </c>
      <c r="XQ91" s="603">
        <v>0</v>
      </c>
      <c r="XR91" s="603">
        <v>0</v>
      </c>
      <c r="XS91" s="603">
        <v>3539200</v>
      </c>
      <c r="XT91" s="603">
        <v>5070650</v>
      </c>
      <c r="XU91" s="603">
        <v>59492</v>
      </c>
      <c r="XV91" s="603">
        <v>0</v>
      </c>
      <c r="XW91" s="603">
        <v>383600</v>
      </c>
      <c r="XX91" s="603">
        <v>0</v>
      </c>
      <c r="XY91" s="603">
        <v>0</v>
      </c>
      <c r="XZ91" s="603">
        <v>0</v>
      </c>
      <c r="YA91" s="603">
        <v>4400</v>
      </c>
      <c r="YB91" s="603">
        <v>0</v>
      </c>
      <c r="YC91" s="603">
        <v>0</v>
      </c>
      <c r="YD91" s="603">
        <v>0</v>
      </c>
      <c r="YE91" s="603">
        <v>0</v>
      </c>
      <c r="YF91" s="603">
        <v>140020.20000000001</v>
      </c>
      <c r="YG91" s="603">
        <v>0</v>
      </c>
      <c r="YH91" s="603">
        <v>0</v>
      </c>
      <c r="YI91" s="603">
        <v>298784</v>
      </c>
      <c r="YJ91" s="603">
        <v>0</v>
      </c>
      <c r="YK91" s="603">
        <v>10504561.6</v>
      </c>
      <c r="YL91" s="603">
        <v>0</v>
      </c>
      <c r="YM91" s="603">
        <v>555450</v>
      </c>
      <c r="YN91" s="603">
        <v>0</v>
      </c>
      <c r="YO91" s="603">
        <v>3131600</v>
      </c>
      <c r="YP91" s="603">
        <v>0</v>
      </c>
      <c r="YQ91" s="603">
        <v>0</v>
      </c>
      <c r="YR91" s="603">
        <v>0</v>
      </c>
      <c r="YS91" s="603">
        <v>0</v>
      </c>
      <c r="YT91" s="603">
        <v>0</v>
      </c>
      <c r="YU91" s="603">
        <v>0</v>
      </c>
      <c r="YV91" s="603">
        <v>0</v>
      </c>
      <c r="YW91" s="603">
        <v>0</v>
      </c>
      <c r="YX91" s="603">
        <v>200200</v>
      </c>
      <c r="YY91" s="603">
        <v>334185.7</v>
      </c>
      <c r="YZ91" s="603">
        <v>26430</v>
      </c>
      <c r="ZA91" s="603">
        <v>0</v>
      </c>
      <c r="ZB91" s="603">
        <v>152000</v>
      </c>
      <c r="ZC91" s="603">
        <v>0</v>
      </c>
      <c r="ZD91" s="603">
        <v>14124</v>
      </c>
      <c r="ZE91" s="603">
        <v>24524900</v>
      </c>
      <c r="ZF91" s="603">
        <v>829119.3</v>
      </c>
      <c r="ZG91" s="603">
        <v>2799850</v>
      </c>
      <c r="ZH91" s="603">
        <v>847320</v>
      </c>
      <c r="ZI91" s="603">
        <v>0</v>
      </c>
      <c r="ZJ91" s="603">
        <v>42671.6</v>
      </c>
      <c r="ZK91" s="603">
        <v>0</v>
      </c>
      <c r="ZL91" s="603">
        <v>0</v>
      </c>
      <c r="ZM91" s="603">
        <v>2429640</v>
      </c>
      <c r="ZN91" s="603">
        <v>3662950</v>
      </c>
      <c r="ZO91" s="603">
        <v>0</v>
      </c>
      <c r="ZP91" s="603">
        <v>3153416.93</v>
      </c>
      <c r="ZQ91" s="603">
        <v>0</v>
      </c>
      <c r="ZR91" s="603">
        <v>605550</v>
      </c>
      <c r="ZS91" s="603">
        <v>0</v>
      </c>
      <c r="ZT91" s="603">
        <v>0</v>
      </c>
      <c r="ZU91" s="603">
        <v>0</v>
      </c>
      <c r="ZV91" s="603">
        <v>4409220</v>
      </c>
      <c r="ZW91" s="603">
        <v>4561200</v>
      </c>
      <c r="ZX91" s="603">
        <v>0</v>
      </c>
      <c r="ZY91" s="603">
        <v>0</v>
      </c>
      <c r="ZZ91" s="603">
        <v>0</v>
      </c>
      <c r="AAA91" s="603">
        <v>7421400</v>
      </c>
      <c r="AAB91" s="603">
        <v>0</v>
      </c>
      <c r="AAC91" s="603">
        <v>0</v>
      </c>
      <c r="AAD91" s="603">
        <v>0</v>
      </c>
      <c r="AAE91" s="603">
        <v>0</v>
      </c>
      <c r="AAF91" s="603">
        <v>0</v>
      </c>
      <c r="AAG91" s="603">
        <v>0</v>
      </c>
      <c r="AAH91" s="603">
        <v>0</v>
      </c>
      <c r="AAI91" s="603">
        <v>20895</v>
      </c>
      <c r="AAJ91" s="603">
        <v>3095300</v>
      </c>
      <c r="AAK91" s="603">
        <v>0</v>
      </c>
      <c r="AAL91" s="603">
        <v>877270</v>
      </c>
      <c r="AAM91" s="603">
        <v>59757.4</v>
      </c>
      <c r="AAN91" s="603">
        <v>0</v>
      </c>
      <c r="AAO91" s="603">
        <v>821760</v>
      </c>
      <c r="AAP91" s="603">
        <v>0</v>
      </c>
      <c r="AAQ91" s="603">
        <v>2143102</v>
      </c>
      <c r="AAR91" s="603">
        <v>0</v>
      </c>
      <c r="AAS91" s="603">
        <v>0</v>
      </c>
      <c r="AAT91" s="603">
        <v>7818987.0599999996</v>
      </c>
      <c r="AAU91" s="603">
        <v>19136570</v>
      </c>
      <c r="AAV91" s="603">
        <v>1902800</v>
      </c>
      <c r="AAW91" s="603">
        <v>0</v>
      </c>
      <c r="AAX91" s="603">
        <v>0</v>
      </c>
      <c r="AAY91" s="603">
        <v>4779635</v>
      </c>
      <c r="AAZ91" s="603">
        <v>0</v>
      </c>
      <c r="ABA91" s="603">
        <v>0</v>
      </c>
      <c r="ABB91" s="603">
        <v>8192236.5</v>
      </c>
      <c r="ABC91" s="603">
        <v>0</v>
      </c>
      <c r="ABD91" s="603">
        <v>0</v>
      </c>
      <c r="ABE91" s="603">
        <v>0</v>
      </c>
      <c r="ABF91" s="603">
        <v>0</v>
      </c>
      <c r="ABG91" s="603">
        <v>0</v>
      </c>
      <c r="ABH91" s="603">
        <v>0</v>
      </c>
      <c r="ABI91" s="603">
        <v>0</v>
      </c>
      <c r="ABJ91" s="603">
        <v>1132355</v>
      </c>
      <c r="ABK91" s="603">
        <v>0</v>
      </c>
      <c r="ABL91" s="603">
        <v>54200</v>
      </c>
      <c r="ABM91" s="603">
        <v>130539.6</v>
      </c>
      <c r="ABN91" s="603">
        <v>0</v>
      </c>
      <c r="ABO91" s="603">
        <v>0</v>
      </c>
      <c r="ABP91" s="603">
        <v>0</v>
      </c>
      <c r="ABQ91" s="603">
        <v>306000</v>
      </c>
      <c r="ABR91" s="603">
        <v>0</v>
      </c>
      <c r="ABS91" s="603">
        <v>0</v>
      </c>
      <c r="ABT91" s="603">
        <v>0</v>
      </c>
      <c r="ABU91" s="603">
        <v>0</v>
      </c>
      <c r="ABV91" s="603">
        <v>0</v>
      </c>
      <c r="ABW91" s="603">
        <v>0</v>
      </c>
      <c r="ABX91" s="603">
        <v>0</v>
      </c>
      <c r="ABY91" s="603">
        <v>0</v>
      </c>
      <c r="ABZ91" s="603">
        <v>0</v>
      </c>
      <c r="ACA91" s="603">
        <v>0</v>
      </c>
      <c r="ACB91" s="603">
        <v>0</v>
      </c>
      <c r="ACC91" s="603">
        <v>0</v>
      </c>
      <c r="ACD91" s="603">
        <v>20657.419999999998</v>
      </c>
      <c r="ACE91" s="603">
        <v>0</v>
      </c>
      <c r="ACF91" s="603">
        <v>93552.53</v>
      </c>
      <c r="ACG91" s="603">
        <v>0</v>
      </c>
      <c r="ACH91" s="603">
        <v>0</v>
      </c>
      <c r="ACI91" s="603">
        <v>0</v>
      </c>
      <c r="ACJ91" s="603">
        <v>0</v>
      </c>
      <c r="ACK91" s="603">
        <v>0</v>
      </c>
      <c r="ACL91" s="603">
        <v>0</v>
      </c>
      <c r="ACM91" s="603">
        <v>0</v>
      </c>
      <c r="ACN91" s="603">
        <v>0</v>
      </c>
      <c r="ACO91" s="603">
        <v>89951.69</v>
      </c>
      <c r="ACP91" s="603">
        <v>0</v>
      </c>
      <c r="ACQ91" s="603">
        <v>0</v>
      </c>
      <c r="ACR91" s="603">
        <v>0</v>
      </c>
      <c r="ACS91" s="603">
        <v>0</v>
      </c>
      <c r="ACT91" s="603">
        <v>0</v>
      </c>
      <c r="ACU91" s="603">
        <v>0</v>
      </c>
      <c r="ACV91" s="603">
        <v>0</v>
      </c>
      <c r="ACW91" s="603">
        <v>27548.720000000001</v>
      </c>
      <c r="ACX91" s="603">
        <v>0</v>
      </c>
      <c r="ACY91" s="603">
        <v>0</v>
      </c>
      <c r="ACZ91" s="603">
        <v>80808.600000000006</v>
      </c>
      <c r="ADA91" s="603">
        <v>0</v>
      </c>
      <c r="ADB91" s="603">
        <v>0</v>
      </c>
      <c r="ADC91" s="603">
        <v>323728.5</v>
      </c>
      <c r="ADD91" s="603">
        <v>93250.6</v>
      </c>
      <c r="ADE91" s="603">
        <v>105000</v>
      </c>
      <c r="ADF91" s="603">
        <v>0</v>
      </c>
      <c r="ADG91" s="603">
        <v>0</v>
      </c>
      <c r="ADH91" s="603">
        <v>1257810</v>
      </c>
      <c r="ADI91" s="603">
        <v>498420</v>
      </c>
      <c r="ADJ91" s="603">
        <v>0</v>
      </c>
      <c r="ADK91" s="603">
        <v>149353.76999999999</v>
      </c>
      <c r="ADL91" s="603">
        <v>0</v>
      </c>
      <c r="ADM91" s="603">
        <v>0</v>
      </c>
      <c r="ADN91" s="603">
        <v>0</v>
      </c>
      <c r="ADO91" s="603">
        <v>15624.14</v>
      </c>
      <c r="ADP91" s="603">
        <v>221355.82</v>
      </c>
      <c r="ADQ91" s="603">
        <v>0</v>
      </c>
      <c r="ADR91" s="603">
        <v>0</v>
      </c>
      <c r="ADS91" s="603">
        <v>22500</v>
      </c>
      <c r="ADT91" s="603">
        <v>607027</v>
      </c>
      <c r="ADU91" s="603">
        <v>0</v>
      </c>
      <c r="ADV91" s="603">
        <v>0</v>
      </c>
      <c r="ADW91" s="603">
        <v>43189.8</v>
      </c>
      <c r="ADX91" s="603">
        <v>0</v>
      </c>
      <c r="ADY91" s="603">
        <v>0</v>
      </c>
      <c r="ADZ91" s="603">
        <v>0</v>
      </c>
      <c r="AEA91" s="603">
        <v>0</v>
      </c>
      <c r="AEB91" s="603">
        <v>0</v>
      </c>
      <c r="AEC91" s="603">
        <v>0</v>
      </c>
      <c r="AED91" s="603">
        <v>0</v>
      </c>
      <c r="AEE91" s="603">
        <v>0</v>
      </c>
      <c r="AEF91" s="603">
        <v>0</v>
      </c>
      <c r="AEG91" s="603">
        <v>0</v>
      </c>
      <c r="AEH91" s="603">
        <v>0</v>
      </c>
      <c r="AEI91" s="603">
        <v>349083.4</v>
      </c>
      <c r="AEJ91" s="603">
        <v>0</v>
      </c>
      <c r="AEK91" s="603">
        <v>0</v>
      </c>
      <c r="AEL91" s="603">
        <v>0</v>
      </c>
      <c r="AEM91" s="603">
        <v>0</v>
      </c>
      <c r="AEN91" s="603">
        <v>0</v>
      </c>
      <c r="AEO91" s="603">
        <v>0</v>
      </c>
      <c r="AEP91" s="603">
        <v>0</v>
      </c>
      <c r="AEQ91" s="603">
        <v>0</v>
      </c>
      <c r="AER91" s="603">
        <v>0</v>
      </c>
      <c r="AES91" s="603">
        <v>0</v>
      </c>
      <c r="AET91" s="603">
        <v>2158014.5</v>
      </c>
      <c r="AEU91" s="603">
        <v>5652126.0899999999</v>
      </c>
      <c r="AEV91" s="603">
        <v>0</v>
      </c>
      <c r="AEW91" s="603">
        <v>405520</v>
      </c>
      <c r="AEX91" s="603">
        <v>0</v>
      </c>
      <c r="AEY91" s="603">
        <v>0</v>
      </c>
      <c r="AEZ91" s="603">
        <v>1301730.7</v>
      </c>
      <c r="AFA91" s="603">
        <v>0</v>
      </c>
      <c r="AFB91" s="603">
        <v>0</v>
      </c>
      <c r="AFC91" s="603">
        <v>0</v>
      </c>
      <c r="AFD91" s="603">
        <v>7832.4</v>
      </c>
      <c r="AFE91" s="603">
        <v>40500</v>
      </c>
      <c r="AFF91" s="603">
        <v>0</v>
      </c>
      <c r="AFG91" s="603">
        <v>1115800</v>
      </c>
      <c r="AFH91" s="603">
        <v>0</v>
      </c>
      <c r="AFI91" s="603">
        <v>0</v>
      </c>
      <c r="AFJ91" s="603">
        <v>0</v>
      </c>
      <c r="AFK91" s="603">
        <v>0</v>
      </c>
      <c r="AFL91" s="603">
        <v>0</v>
      </c>
      <c r="AFM91" s="603">
        <v>0</v>
      </c>
      <c r="AFN91" s="603">
        <v>0</v>
      </c>
      <c r="AFO91" s="603">
        <v>0</v>
      </c>
      <c r="AFP91" s="603">
        <v>0</v>
      </c>
      <c r="AFQ91" s="603">
        <v>0</v>
      </c>
      <c r="AFR91" s="603">
        <v>0</v>
      </c>
      <c r="AFS91" s="603">
        <v>3184950</v>
      </c>
      <c r="AFT91" s="603">
        <v>0</v>
      </c>
      <c r="AFU91" s="603">
        <v>0</v>
      </c>
      <c r="AFV91" s="603">
        <v>170020</v>
      </c>
      <c r="AFW91" s="603">
        <v>0</v>
      </c>
      <c r="AFX91" s="603">
        <v>20463.75</v>
      </c>
      <c r="AFY91" s="603">
        <v>0</v>
      </c>
      <c r="AFZ91" s="603">
        <v>0</v>
      </c>
      <c r="AGA91" s="603">
        <v>0</v>
      </c>
      <c r="AGB91" s="603">
        <v>0</v>
      </c>
      <c r="AGC91" s="603">
        <v>0</v>
      </c>
      <c r="AGD91" s="603">
        <v>3061462.84</v>
      </c>
      <c r="AGE91" s="603">
        <v>0</v>
      </c>
      <c r="AGF91" s="603">
        <v>0</v>
      </c>
      <c r="AGG91" s="603">
        <v>0</v>
      </c>
      <c r="AGH91" s="603">
        <v>10050</v>
      </c>
      <c r="AGI91" s="603">
        <v>0</v>
      </c>
      <c r="AGJ91" s="603">
        <v>0</v>
      </c>
      <c r="AGK91" s="603">
        <v>0</v>
      </c>
      <c r="AGL91" s="603">
        <v>0</v>
      </c>
      <c r="AGM91" s="603">
        <v>0</v>
      </c>
      <c r="AGN91" s="603">
        <v>0</v>
      </c>
      <c r="AGO91" s="603">
        <v>0</v>
      </c>
      <c r="AGP91" s="603">
        <v>0</v>
      </c>
      <c r="AGQ91" s="603">
        <v>0</v>
      </c>
      <c r="AGR91" s="603">
        <v>0</v>
      </c>
      <c r="AGS91" s="603">
        <v>0</v>
      </c>
      <c r="AGT91" s="603">
        <v>0</v>
      </c>
      <c r="AGU91" s="603">
        <v>0</v>
      </c>
      <c r="AGV91" s="603">
        <v>0</v>
      </c>
      <c r="AGW91" s="603">
        <v>0</v>
      </c>
      <c r="AGX91" s="603">
        <v>0</v>
      </c>
      <c r="AGY91" s="603">
        <v>0</v>
      </c>
      <c r="AGZ91" s="603">
        <v>0</v>
      </c>
      <c r="AHA91" s="603">
        <v>79028.06</v>
      </c>
      <c r="AHB91" s="603">
        <v>0</v>
      </c>
      <c r="AHC91" s="603">
        <v>0</v>
      </c>
      <c r="AHD91" s="603">
        <v>2331680</v>
      </c>
      <c r="AHE91" s="603">
        <v>0</v>
      </c>
      <c r="AHF91" s="603">
        <v>0</v>
      </c>
      <c r="AHG91" s="603">
        <v>0</v>
      </c>
      <c r="AHH91" s="603">
        <v>11600.2</v>
      </c>
      <c r="AHI91" s="603">
        <v>0</v>
      </c>
      <c r="AHJ91" s="603">
        <v>0</v>
      </c>
      <c r="AHK91" s="603">
        <v>0</v>
      </c>
      <c r="AHL91" s="603">
        <v>39907.79</v>
      </c>
      <c r="AHM91" s="603">
        <v>0</v>
      </c>
      <c r="AHN91" s="603">
        <v>0</v>
      </c>
      <c r="AHO91" s="603">
        <v>57161.95</v>
      </c>
      <c r="AHP91" s="603">
        <v>0</v>
      </c>
      <c r="AHQ91" s="603">
        <v>121735.79</v>
      </c>
      <c r="AHR91" s="603">
        <v>227500.2</v>
      </c>
      <c r="AHS91" s="603">
        <v>90000</v>
      </c>
      <c r="AHT91" s="603">
        <v>175695</v>
      </c>
      <c r="AHU91" s="603">
        <v>0</v>
      </c>
      <c r="AHV91" s="603">
        <v>0</v>
      </c>
      <c r="AHW91" s="603">
        <f t="shared" si="97"/>
        <v>468533840.40000004</v>
      </c>
      <c r="AHY91" s="648" t="s">
        <v>6248</v>
      </c>
      <c r="AHZ91" s="648" t="s">
        <v>6085</v>
      </c>
      <c r="AIA91" s="648" t="s">
        <v>6086</v>
      </c>
    </row>
    <row r="92" spans="1:911" ht="24.6" x14ac:dyDescent="0.7">
      <c r="A92" s="260" t="str">
        <f t="shared" si="96"/>
        <v>ภาระ</v>
      </c>
      <c r="B92" s="260" t="s">
        <v>6091</v>
      </c>
      <c r="C92" s="260" t="s">
        <v>6092</v>
      </c>
      <c r="D92" s="603">
        <v>42990</v>
      </c>
      <c r="E92" s="603">
        <v>648808</v>
      </c>
      <c r="F92" s="603">
        <v>639793</v>
      </c>
      <c r="G92" s="603">
        <v>63830</v>
      </c>
      <c r="H92" s="603">
        <v>489790</v>
      </c>
      <c r="I92" s="603">
        <v>33045</v>
      </c>
      <c r="J92" s="603">
        <v>994098.33</v>
      </c>
      <c r="K92" s="603">
        <v>173282</v>
      </c>
      <c r="L92" s="603">
        <v>72640</v>
      </c>
      <c r="M92" s="603">
        <v>115144</v>
      </c>
      <c r="N92" s="603">
        <v>143725</v>
      </c>
      <c r="O92" s="603">
        <v>207530</v>
      </c>
      <c r="P92" s="603">
        <v>14540</v>
      </c>
      <c r="Q92" s="603">
        <v>301980</v>
      </c>
      <c r="R92" s="603">
        <v>239909.52</v>
      </c>
      <c r="S92" s="603">
        <v>1673530</v>
      </c>
      <c r="T92" s="603">
        <v>242195</v>
      </c>
      <c r="U92" s="603">
        <v>29097</v>
      </c>
      <c r="V92" s="603">
        <v>0</v>
      </c>
      <c r="W92" s="603">
        <v>0</v>
      </c>
      <c r="X92" s="603">
        <v>1122237</v>
      </c>
      <c r="Y92" s="603">
        <v>710599.21</v>
      </c>
      <c r="Z92" s="603">
        <v>263853.59999999998</v>
      </c>
      <c r="AA92" s="603">
        <v>210907.6</v>
      </c>
      <c r="AB92" s="603">
        <v>838042.41</v>
      </c>
      <c r="AC92" s="603">
        <v>692629.1</v>
      </c>
      <c r="AD92" s="603">
        <v>6396005</v>
      </c>
      <c r="AE92" s="603">
        <v>448360</v>
      </c>
      <c r="AF92" s="603">
        <v>2190946.65</v>
      </c>
      <c r="AG92" s="603">
        <v>12779292.84</v>
      </c>
      <c r="AH92" s="603">
        <v>501027</v>
      </c>
      <c r="AI92" s="603">
        <v>6073601.29</v>
      </c>
      <c r="AJ92" s="603">
        <v>12698328.42</v>
      </c>
      <c r="AK92" s="603">
        <v>553095</v>
      </c>
      <c r="AL92" s="603">
        <v>759510</v>
      </c>
      <c r="AM92" s="603">
        <v>648956</v>
      </c>
      <c r="AN92" s="603">
        <v>676755</v>
      </c>
      <c r="AO92" s="603">
        <v>271541.40000000002</v>
      </c>
      <c r="AP92" s="603">
        <v>784335</v>
      </c>
      <c r="AQ92" s="603">
        <v>3502319.7</v>
      </c>
      <c r="AR92" s="603">
        <v>1450709.5</v>
      </c>
      <c r="AS92" s="603">
        <v>1762997.63</v>
      </c>
      <c r="AT92" s="603">
        <v>1225608.17</v>
      </c>
      <c r="AU92" s="603">
        <v>0</v>
      </c>
      <c r="AV92" s="603">
        <v>106801.2</v>
      </c>
      <c r="AW92" s="603">
        <v>133020</v>
      </c>
      <c r="AX92" s="603">
        <v>328460</v>
      </c>
      <c r="AY92" s="603">
        <v>311919</v>
      </c>
      <c r="AZ92" s="603">
        <v>0</v>
      </c>
      <c r="BA92" s="603">
        <v>444375</v>
      </c>
      <c r="BB92" s="603">
        <v>206725</v>
      </c>
      <c r="BC92" s="603">
        <v>164785</v>
      </c>
      <c r="BD92" s="603">
        <v>82532.55</v>
      </c>
      <c r="BE92" s="603">
        <v>5225</v>
      </c>
      <c r="BF92" s="603">
        <v>71195</v>
      </c>
      <c r="BG92" s="603">
        <v>441298</v>
      </c>
      <c r="BH92" s="603">
        <v>110505</v>
      </c>
      <c r="BI92" s="603">
        <v>0</v>
      </c>
      <c r="BJ92" s="603">
        <v>390340</v>
      </c>
      <c r="BK92" s="603">
        <v>666855</v>
      </c>
      <c r="BL92" s="603">
        <v>576630</v>
      </c>
      <c r="BM92" s="603">
        <v>104287.3</v>
      </c>
      <c r="BN92" s="603">
        <v>694470</v>
      </c>
      <c r="BO92" s="603">
        <v>1133843</v>
      </c>
      <c r="BP92" s="603">
        <v>454926</v>
      </c>
      <c r="BQ92" s="603">
        <v>21880</v>
      </c>
      <c r="BR92" s="603">
        <v>91270</v>
      </c>
      <c r="BS92" s="603">
        <v>0</v>
      </c>
      <c r="BT92" s="603">
        <v>178825</v>
      </c>
      <c r="BU92" s="603">
        <v>77325</v>
      </c>
      <c r="BV92" s="603">
        <v>375504.5</v>
      </c>
      <c r="BW92" s="603">
        <v>180165</v>
      </c>
      <c r="BX92" s="603">
        <v>399703.69</v>
      </c>
      <c r="BY92" s="603">
        <v>46390</v>
      </c>
      <c r="BZ92" s="603">
        <v>1224686</v>
      </c>
      <c r="CA92" s="603">
        <v>2154463.91</v>
      </c>
      <c r="CB92" s="603">
        <v>718794</v>
      </c>
      <c r="CC92" s="603">
        <v>1592021</v>
      </c>
      <c r="CD92" s="603">
        <v>1995405.6</v>
      </c>
      <c r="CE92" s="603">
        <v>710558.8</v>
      </c>
      <c r="CF92" s="603">
        <v>544706</v>
      </c>
      <c r="CG92" s="603">
        <v>379336</v>
      </c>
      <c r="CH92" s="603">
        <v>326290</v>
      </c>
      <c r="CI92" s="603">
        <v>380985.04</v>
      </c>
      <c r="CJ92" s="603">
        <v>1062593</v>
      </c>
      <c r="CK92" s="603">
        <v>466308.85</v>
      </c>
      <c r="CL92" s="603">
        <v>829322.85</v>
      </c>
      <c r="CM92" s="603">
        <v>770062.64</v>
      </c>
      <c r="CN92" s="603">
        <v>140232</v>
      </c>
      <c r="CO92" s="603">
        <v>1082016.8400000001</v>
      </c>
      <c r="CP92" s="603">
        <v>362250.75</v>
      </c>
      <c r="CQ92" s="603">
        <v>226785</v>
      </c>
      <c r="CR92" s="603">
        <v>484384.7</v>
      </c>
      <c r="CS92" s="603">
        <v>497761.09</v>
      </c>
      <c r="CT92" s="603">
        <v>547345.06999999995</v>
      </c>
      <c r="CU92" s="603">
        <v>95565</v>
      </c>
      <c r="CV92" s="603">
        <v>89008</v>
      </c>
      <c r="CW92" s="603">
        <v>164740</v>
      </c>
      <c r="CX92" s="603">
        <v>1990476.2</v>
      </c>
      <c r="CY92" s="603">
        <v>150200.4</v>
      </c>
      <c r="CZ92" s="603">
        <v>1354520.4</v>
      </c>
      <c r="DA92" s="603">
        <v>846413.3</v>
      </c>
      <c r="DB92" s="603">
        <v>356230</v>
      </c>
      <c r="DC92" s="603">
        <v>1797693.5</v>
      </c>
      <c r="DD92" s="603">
        <v>3109607</v>
      </c>
      <c r="DE92" s="603">
        <v>68556.5</v>
      </c>
      <c r="DF92" s="603">
        <v>446445</v>
      </c>
      <c r="DG92" s="603">
        <v>1314977.5</v>
      </c>
      <c r="DH92" s="603">
        <v>130898.9</v>
      </c>
      <c r="DI92" s="603">
        <v>571826.4</v>
      </c>
      <c r="DJ92" s="603">
        <v>3813957.9</v>
      </c>
      <c r="DK92" s="603">
        <v>204371</v>
      </c>
      <c r="DL92" s="603">
        <v>3510585</v>
      </c>
      <c r="DM92" s="603">
        <v>834070</v>
      </c>
      <c r="DN92" s="603">
        <v>11010</v>
      </c>
      <c r="DO92" s="603">
        <v>347646</v>
      </c>
      <c r="DP92" s="603">
        <v>242870.5</v>
      </c>
      <c r="DQ92" s="603">
        <v>49173</v>
      </c>
      <c r="DR92" s="603">
        <v>1148123.2</v>
      </c>
      <c r="DS92" s="603">
        <v>208665</v>
      </c>
      <c r="DT92" s="603">
        <v>535145</v>
      </c>
      <c r="DU92" s="603">
        <v>10819308</v>
      </c>
      <c r="DV92" s="603">
        <v>1479632.05</v>
      </c>
      <c r="DW92" s="603">
        <v>715662.2</v>
      </c>
      <c r="DX92" s="603">
        <v>4745255.87</v>
      </c>
      <c r="DY92" s="603">
        <v>1105878.5</v>
      </c>
      <c r="DZ92" s="603">
        <v>2392036</v>
      </c>
      <c r="EA92" s="603">
        <v>5012333</v>
      </c>
      <c r="EB92" s="603">
        <v>55208.2</v>
      </c>
      <c r="EC92" s="603">
        <v>400</v>
      </c>
      <c r="ED92" s="603">
        <v>748161.1</v>
      </c>
      <c r="EE92" s="603">
        <v>276371.59999999998</v>
      </c>
      <c r="EF92" s="603">
        <v>656790</v>
      </c>
      <c r="EG92" s="603">
        <v>36540</v>
      </c>
      <c r="EH92" s="603">
        <v>443328.5</v>
      </c>
      <c r="EI92" s="603">
        <v>249817</v>
      </c>
      <c r="EJ92" s="603">
        <v>465326.5</v>
      </c>
      <c r="EK92" s="603">
        <v>1184312</v>
      </c>
      <c r="EL92" s="603">
        <v>792862</v>
      </c>
      <c r="EM92" s="603">
        <v>544824.5</v>
      </c>
      <c r="EN92" s="603">
        <v>213950</v>
      </c>
      <c r="EO92" s="603">
        <v>649630</v>
      </c>
      <c r="EP92" s="603">
        <v>619747.5</v>
      </c>
      <c r="EQ92" s="603">
        <v>2117957.77</v>
      </c>
      <c r="ER92" s="603">
        <v>28298</v>
      </c>
      <c r="ES92" s="603">
        <v>72385</v>
      </c>
      <c r="ET92" s="603">
        <v>46975</v>
      </c>
      <c r="EU92" s="603">
        <v>1235290.8</v>
      </c>
      <c r="EV92" s="603">
        <v>1706195.4</v>
      </c>
      <c r="EW92" s="603">
        <v>155510</v>
      </c>
      <c r="EX92" s="603">
        <v>2982071.15</v>
      </c>
      <c r="EY92" s="603">
        <v>75360</v>
      </c>
      <c r="EZ92" s="603">
        <v>840626.3</v>
      </c>
      <c r="FA92" s="603">
        <v>2451995.5</v>
      </c>
      <c r="FB92" s="603">
        <v>377460.2</v>
      </c>
      <c r="FC92" s="603">
        <v>993536.8</v>
      </c>
      <c r="FD92" s="603">
        <v>1231677.6499999999</v>
      </c>
      <c r="FE92" s="603">
        <v>632296.15</v>
      </c>
      <c r="FF92" s="603">
        <v>1439132</v>
      </c>
      <c r="FG92" s="603">
        <v>704680</v>
      </c>
      <c r="FH92" s="603">
        <v>162266.5</v>
      </c>
      <c r="FI92" s="603">
        <v>453534.38</v>
      </c>
      <c r="FJ92" s="603">
        <v>4193845</v>
      </c>
      <c r="FK92" s="603">
        <v>154005</v>
      </c>
      <c r="FL92" s="603">
        <v>166310.6</v>
      </c>
      <c r="FM92" s="603">
        <v>39490</v>
      </c>
      <c r="FN92" s="603">
        <v>339088.4</v>
      </c>
      <c r="FO92" s="603">
        <v>218898</v>
      </c>
      <c r="FP92" s="603">
        <v>55748.4</v>
      </c>
      <c r="FQ92" s="603">
        <v>72475</v>
      </c>
      <c r="FR92" s="603">
        <v>0</v>
      </c>
      <c r="FS92" s="603">
        <v>374489.81</v>
      </c>
      <c r="FT92" s="603">
        <v>1762734.85</v>
      </c>
      <c r="FU92" s="603">
        <v>475218.6</v>
      </c>
      <c r="FV92" s="603">
        <v>2081605.2</v>
      </c>
      <c r="FW92" s="603">
        <v>347528</v>
      </c>
      <c r="FX92" s="603">
        <v>10792428</v>
      </c>
      <c r="FY92" s="603">
        <v>1291712.6299999999</v>
      </c>
      <c r="FZ92" s="603">
        <v>759845.89</v>
      </c>
      <c r="GA92" s="603">
        <v>1460442.85</v>
      </c>
      <c r="GB92" s="603">
        <v>4451836.9000000004</v>
      </c>
      <c r="GC92" s="603">
        <v>344785</v>
      </c>
      <c r="GD92" s="603">
        <v>445709</v>
      </c>
      <c r="GE92" s="603">
        <v>390928</v>
      </c>
      <c r="GF92" s="603">
        <v>23875</v>
      </c>
      <c r="GG92" s="603">
        <v>505398</v>
      </c>
      <c r="GH92" s="603">
        <v>170470</v>
      </c>
      <c r="GI92" s="603">
        <v>1201220</v>
      </c>
      <c r="GJ92" s="603">
        <v>274973.90000000002</v>
      </c>
      <c r="GK92" s="603">
        <v>87985</v>
      </c>
      <c r="GL92" s="603">
        <v>577586.80000000005</v>
      </c>
      <c r="GM92" s="603">
        <v>884988.2</v>
      </c>
      <c r="GN92" s="603">
        <v>399765.5</v>
      </c>
      <c r="GO92" s="603">
        <v>151826.4</v>
      </c>
      <c r="GP92" s="603">
        <v>126999.8</v>
      </c>
      <c r="GQ92" s="603">
        <v>334617.2</v>
      </c>
      <c r="GR92" s="603">
        <v>1079911.45</v>
      </c>
      <c r="GS92" s="603">
        <v>412763.74</v>
      </c>
      <c r="GT92" s="603">
        <v>100455</v>
      </c>
      <c r="GU92" s="603">
        <v>79802</v>
      </c>
      <c r="GV92" s="603">
        <v>299852.77</v>
      </c>
      <c r="GW92" s="603">
        <v>103163.5</v>
      </c>
      <c r="GX92" s="603">
        <v>412569</v>
      </c>
      <c r="GY92" s="603">
        <v>238475</v>
      </c>
      <c r="GZ92" s="603">
        <v>8939073.7400000002</v>
      </c>
      <c r="HA92" s="603">
        <v>484410</v>
      </c>
      <c r="HB92" s="603">
        <v>164248.4</v>
      </c>
      <c r="HC92" s="603">
        <v>160511</v>
      </c>
      <c r="HD92" s="603">
        <v>506168</v>
      </c>
      <c r="HE92" s="603">
        <v>505076.75</v>
      </c>
      <c r="HF92" s="603">
        <v>1425181.6</v>
      </c>
      <c r="HG92" s="603">
        <v>1822114.4</v>
      </c>
      <c r="HH92" s="603">
        <v>350000</v>
      </c>
      <c r="HI92" s="603">
        <v>960214.82</v>
      </c>
      <c r="HJ92" s="603">
        <v>426540.9</v>
      </c>
      <c r="HK92" s="603">
        <v>164882</v>
      </c>
      <c r="HL92" s="603">
        <v>246170</v>
      </c>
      <c r="HM92" s="603">
        <v>2812245.5</v>
      </c>
      <c r="HN92" s="603">
        <v>2832088</v>
      </c>
      <c r="HO92" s="603">
        <v>1617758.55</v>
      </c>
      <c r="HP92" s="603">
        <v>492804.5</v>
      </c>
      <c r="HQ92" s="603">
        <v>372265</v>
      </c>
      <c r="HR92" s="603">
        <v>69539.3</v>
      </c>
      <c r="HS92" s="603">
        <v>916170.39</v>
      </c>
      <c r="HT92" s="603">
        <v>198266.5</v>
      </c>
      <c r="HU92" s="603">
        <v>2260980</v>
      </c>
      <c r="HV92" s="603">
        <v>1795674.6600000001</v>
      </c>
      <c r="HW92" s="603">
        <v>282927.65000000002</v>
      </c>
      <c r="HX92" s="603">
        <v>174932</v>
      </c>
      <c r="HY92" s="603">
        <v>898995.8</v>
      </c>
      <c r="HZ92" s="603">
        <v>386297.15</v>
      </c>
      <c r="IA92" s="603">
        <v>200242.29</v>
      </c>
      <c r="IB92" s="603">
        <v>492553.2</v>
      </c>
      <c r="IC92" s="603">
        <v>900708</v>
      </c>
      <c r="ID92" s="603">
        <v>315301.7</v>
      </c>
      <c r="IE92" s="603">
        <v>604616.32999999996</v>
      </c>
      <c r="IF92" s="603">
        <v>612904</v>
      </c>
      <c r="IG92" s="603">
        <v>236628.5</v>
      </c>
      <c r="IH92" s="603">
        <v>536665.17000000004</v>
      </c>
      <c r="II92" s="603">
        <v>500531.6</v>
      </c>
      <c r="IJ92" s="603">
        <v>2000</v>
      </c>
      <c r="IK92" s="603">
        <v>3900</v>
      </c>
      <c r="IL92" s="603">
        <v>30440</v>
      </c>
      <c r="IM92" s="603">
        <v>1409676.7</v>
      </c>
      <c r="IN92" s="603">
        <v>158645</v>
      </c>
      <c r="IO92" s="603">
        <v>172872</v>
      </c>
      <c r="IP92" s="603">
        <v>313875</v>
      </c>
      <c r="IQ92" s="603">
        <v>363692</v>
      </c>
      <c r="IR92" s="603">
        <v>220949</v>
      </c>
      <c r="IS92" s="603">
        <v>765584.3</v>
      </c>
      <c r="IT92" s="603">
        <v>522992.9</v>
      </c>
      <c r="IU92" s="603">
        <v>477500</v>
      </c>
      <c r="IV92" s="603">
        <v>713588</v>
      </c>
      <c r="IW92" s="603">
        <v>56810</v>
      </c>
      <c r="IX92" s="603">
        <v>348614.15</v>
      </c>
      <c r="IY92" s="603">
        <v>571113.30000000005</v>
      </c>
      <c r="IZ92" s="603">
        <v>249075</v>
      </c>
      <c r="JA92" s="603">
        <v>108585</v>
      </c>
      <c r="JB92" s="603">
        <v>0</v>
      </c>
      <c r="JC92" s="603">
        <v>428645</v>
      </c>
      <c r="JD92" s="603">
        <v>449091</v>
      </c>
      <c r="JE92" s="603">
        <v>344232.1</v>
      </c>
      <c r="JF92" s="603">
        <v>1234392</v>
      </c>
      <c r="JG92" s="603">
        <v>151100</v>
      </c>
      <c r="JH92" s="603">
        <v>4667862</v>
      </c>
      <c r="JI92" s="603">
        <v>443975</v>
      </c>
      <c r="JJ92" s="603">
        <v>314079</v>
      </c>
      <c r="JK92" s="603">
        <v>0</v>
      </c>
      <c r="JL92" s="603">
        <v>34710.93</v>
      </c>
      <c r="JM92" s="603">
        <v>3250869</v>
      </c>
      <c r="JN92" s="603">
        <v>126854</v>
      </c>
      <c r="JO92" s="603">
        <v>266086.8</v>
      </c>
      <c r="JP92" s="603">
        <v>1488294.1</v>
      </c>
      <c r="JQ92" s="603">
        <v>628986.80000000005</v>
      </c>
      <c r="JR92" s="603">
        <v>267634.98</v>
      </c>
      <c r="JS92" s="603">
        <v>222406.3</v>
      </c>
      <c r="JT92" s="603">
        <v>8600</v>
      </c>
      <c r="JU92" s="603">
        <v>551825</v>
      </c>
      <c r="JV92" s="603">
        <v>214008.93</v>
      </c>
      <c r="JW92" s="603">
        <v>61940</v>
      </c>
      <c r="JX92" s="603">
        <v>260895</v>
      </c>
      <c r="JY92" s="603">
        <v>0</v>
      </c>
      <c r="JZ92" s="603">
        <v>1280055.25</v>
      </c>
      <c r="KA92" s="603">
        <v>407465</v>
      </c>
      <c r="KB92" s="603">
        <v>253561</v>
      </c>
      <c r="KC92" s="603">
        <v>115135</v>
      </c>
      <c r="KD92" s="603">
        <v>76100</v>
      </c>
      <c r="KE92" s="603">
        <v>638406</v>
      </c>
      <c r="KF92" s="603">
        <v>153387</v>
      </c>
      <c r="KG92" s="603">
        <v>0</v>
      </c>
      <c r="KH92" s="603">
        <v>80203</v>
      </c>
      <c r="KI92" s="603">
        <v>198988.4</v>
      </c>
      <c r="KJ92" s="603">
        <v>6772254</v>
      </c>
      <c r="KK92" s="603">
        <v>586702.9</v>
      </c>
      <c r="KL92" s="603">
        <v>1174862.5</v>
      </c>
      <c r="KM92" s="603">
        <v>877883.57</v>
      </c>
      <c r="KN92" s="603">
        <v>53605</v>
      </c>
      <c r="KO92" s="603">
        <v>3000</v>
      </c>
      <c r="KP92" s="603">
        <v>970470.17</v>
      </c>
      <c r="KQ92" s="603">
        <v>98417.3</v>
      </c>
      <c r="KR92" s="603">
        <v>59748.93</v>
      </c>
      <c r="KS92" s="603">
        <v>2960539.2</v>
      </c>
      <c r="KT92" s="603">
        <v>194950.5</v>
      </c>
      <c r="KU92" s="603">
        <v>966595.5</v>
      </c>
      <c r="KV92" s="603">
        <v>2746</v>
      </c>
      <c r="KW92" s="603">
        <v>243042.75</v>
      </c>
      <c r="KX92" s="603">
        <v>691034.65</v>
      </c>
      <c r="KY92" s="603">
        <v>1679824.2</v>
      </c>
      <c r="KZ92" s="603">
        <v>245752.75</v>
      </c>
      <c r="LA92" s="603">
        <v>2850845.4</v>
      </c>
      <c r="LB92" s="603">
        <v>749087</v>
      </c>
      <c r="LC92" s="603">
        <v>253168.2</v>
      </c>
      <c r="LD92" s="603">
        <v>1477086.83</v>
      </c>
      <c r="LE92" s="603">
        <v>613410</v>
      </c>
      <c r="LF92" s="603">
        <v>862742.7</v>
      </c>
      <c r="LG92" s="603">
        <v>391184.8</v>
      </c>
      <c r="LH92" s="603">
        <v>48162</v>
      </c>
      <c r="LI92" s="603">
        <v>2503536</v>
      </c>
      <c r="LJ92" s="603">
        <v>1551110.5</v>
      </c>
      <c r="LK92" s="603">
        <v>640410</v>
      </c>
      <c r="LL92" s="603">
        <v>28602555.68</v>
      </c>
      <c r="LM92" s="603">
        <v>249674.13</v>
      </c>
      <c r="LN92" s="603">
        <v>116681.56</v>
      </c>
      <c r="LO92" s="603">
        <v>0</v>
      </c>
      <c r="LP92" s="603">
        <v>56125.5</v>
      </c>
      <c r="LQ92" s="603">
        <v>171982.4</v>
      </c>
      <c r="LR92" s="603">
        <v>269043</v>
      </c>
      <c r="LS92" s="603">
        <v>249244</v>
      </c>
      <c r="LT92" s="603">
        <v>1207828.8</v>
      </c>
      <c r="LU92" s="603">
        <v>79452</v>
      </c>
      <c r="LV92" s="603">
        <v>27895</v>
      </c>
      <c r="LW92" s="603">
        <v>2935045</v>
      </c>
      <c r="LX92" s="603">
        <v>10197521.5</v>
      </c>
      <c r="LY92" s="603">
        <v>654250</v>
      </c>
      <c r="LZ92" s="603">
        <v>2000748.13</v>
      </c>
      <c r="MA92" s="603">
        <v>212462.3</v>
      </c>
      <c r="MB92" s="603">
        <v>122330</v>
      </c>
      <c r="MC92" s="603">
        <v>415920.7</v>
      </c>
      <c r="MD92" s="603">
        <v>958447</v>
      </c>
      <c r="ME92" s="603">
        <v>208447</v>
      </c>
      <c r="MF92" s="603">
        <v>123320</v>
      </c>
      <c r="MG92" s="603">
        <v>462910</v>
      </c>
      <c r="MH92" s="603">
        <v>104375</v>
      </c>
      <c r="MI92" s="603">
        <v>2149073</v>
      </c>
      <c r="MJ92" s="603">
        <v>421479.33</v>
      </c>
      <c r="MK92" s="603">
        <v>564690.5</v>
      </c>
      <c r="ML92" s="603">
        <v>79262</v>
      </c>
      <c r="MM92" s="603">
        <v>187281</v>
      </c>
      <c r="MN92" s="603">
        <v>1196015</v>
      </c>
      <c r="MO92" s="603">
        <v>73295</v>
      </c>
      <c r="MP92" s="603">
        <v>184643.6</v>
      </c>
      <c r="MQ92" s="603">
        <v>356340</v>
      </c>
      <c r="MR92" s="603">
        <v>206281</v>
      </c>
      <c r="MS92" s="603">
        <v>332219</v>
      </c>
      <c r="MT92" s="603">
        <v>942557.9</v>
      </c>
      <c r="MU92" s="603">
        <v>2970245</v>
      </c>
      <c r="MV92" s="603">
        <v>342565</v>
      </c>
      <c r="MW92" s="603">
        <v>157648</v>
      </c>
      <c r="MX92" s="603">
        <v>2252136.1</v>
      </c>
      <c r="MY92" s="603">
        <v>833618.9</v>
      </c>
      <c r="MZ92" s="603">
        <v>224758.5</v>
      </c>
      <c r="NA92" s="603">
        <v>3068276.58</v>
      </c>
      <c r="NB92" s="603">
        <v>2500083.5</v>
      </c>
      <c r="NC92" s="603">
        <v>35995.31</v>
      </c>
      <c r="ND92" s="603">
        <v>479397.35</v>
      </c>
      <c r="NE92" s="603">
        <v>27735</v>
      </c>
      <c r="NF92" s="603">
        <v>526000</v>
      </c>
      <c r="NG92" s="603">
        <v>0</v>
      </c>
      <c r="NH92" s="603">
        <v>228317.8</v>
      </c>
      <c r="NI92" s="603">
        <v>1740618</v>
      </c>
      <c r="NJ92" s="603">
        <v>138195</v>
      </c>
      <c r="NK92" s="603">
        <v>1485570.35</v>
      </c>
      <c r="NL92" s="603">
        <v>1022355.41</v>
      </c>
      <c r="NM92" s="603">
        <v>640131.65</v>
      </c>
      <c r="NN92" s="603">
        <v>21608</v>
      </c>
      <c r="NO92" s="603">
        <v>383521.5</v>
      </c>
      <c r="NP92" s="603">
        <v>543921.69999999995</v>
      </c>
      <c r="NQ92" s="603">
        <v>691479.39</v>
      </c>
      <c r="NR92" s="603">
        <v>883020</v>
      </c>
      <c r="NS92" s="603">
        <v>0</v>
      </c>
      <c r="NT92" s="603">
        <v>325654.49</v>
      </c>
      <c r="NU92" s="603">
        <v>290205.3</v>
      </c>
      <c r="NV92" s="603">
        <v>42945</v>
      </c>
      <c r="NW92" s="603">
        <v>3760</v>
      </c>
      <c r="NX92" s="603">
        <v>6997.8</v>
      </c>
      <c r="NY92" s="603">
        <v>1175619</v>
      </c>
      <c r="NZ92" s="603">
        <v>2639609.7000000002</v>
      </c>
      <c r="OA92" s="603">
        <v>250355.87</v>
      </c>
      <c r="OB92" s="603">
        <v>618638.5</v>
      </c>
      <c r="OC92" s="603">
        <v>40580</v>
      </c>
      <c r="OD92" s="603">
        <v>217951.7</v>
      </c>
      <c r="OE92" s="603">
        <v>335708.93</v>
      </c>
      <c r="OF92" s="603">
        <v>0</v>
      </c>
      <c r="OG92" s="603">
        <v>2779718</v>
      </c>
      <c r="OH92" s="603">
        <v>702419.8</v>
      </c>
      <c r="OI92" s="603">
        <v>1639901.65</v>
      </c>
      <c r="OJ92" s="603">
        <v>159205</v>
      </c>
      <c r="OK92" s="603">
        <v>90750.8</v>
      </c>
      <c r="OL92" s="603">
        <v>2439241.25</v>
      </c>
      <c r="OM92" s="603">
        <v>379825</v>
      </c>
      <c r="ON92" s="603">
        <v>0</v>
      </c>
      <c r="OO92" s="603">
        <v>3492445</v>
      </c>
      <c r="OP92" s="603">
        <v>1294623.23</v>
      </c>
      <c r="OQ92" s="603">
        <v>1637816</v>
      </c>
      <c r="OR92" s="603">
        <v>1074201.3999999999</v>
      </c>
      <c r="OS92" s="603">
        <v>267100.5</v>
      </c>
      <c r="OT92" s="603">
        <v>464347.67</v>
      </c>
      <c r="OU92" s="603">
        <v>2001431.8</v>
      </c>
      <c r="OV92" s="603">
        <v>122087.1</v>
      </c>
      <c r="OW92" s="603">
        <v>109905</v>
      </c>
      <c r="OX92" s="603">
        <v>161090</v>
      </c>
      <c r="OY92" s="603">
        <v>152781</v>
      </c>
      <c r="OZ92" s="603">
        <v>811447.19</v>
      </c>
      <c r="PA92" s="603">
        <v>261569</v>
      </c>
      <c r="PB92" s="603">
        <v>164209.79999999999</v>
      </c>
      <c r="PC92" s="603">
        <v>135922.29999999999</v>
      </c>
      <c r="PD92" s="603">
        <v>3486227.34</v>
      </c>
      <c r="PE92" s="603">
        <v>614588.27</v>
      </c>
      <c r="PF92" s="603">
        <v>1636921.81</v>
      </c>
      <c r="PG92" s="603">
        <v>626759</v>
      </c>
      <c r="PH92" s="603">
        <v>393820</v>
      </c>
      <c r="PI92" s="603">
        <v>991756.69</v>
      </c>
      <c r="PJ92" s="603">
        <v>132929.60000000001</v>
      </c>
      <c r="PK92" s="603">
        <v>1244201.8</v>
      </c>
      <c r="PL92" s="603">
        <v>339731.5</v>
      </c>
      <c r="PM92" s="603">
        <v>662222.5</v>
      </c>
      <c r="PN92" s="603">
        <v>255440.5</v>
      </c>
      <c r="PO92" s="603">
        <v>1466379</v>
      </c>
      <c r="PP92" s="603">
        <v>951160</v>
      </c>
      <c r="PQ92" s="603">
        <v>4976142</v>
      </c>
      <c r="PR92" s="603">
        <v>2967828.7</v>
      </c>
      <c r="PS92" s="603">
        <v>442513.98</v>
      </c>
      <c r="PT92" s="603">
        <v>161900</v>
      </c>
      <c r="PU92" s="603">
        <v>51185</v>
      </c>
      <c r="PV92" s="603">
        <v>13029485</v>
      </c>
      <c r="PW92" s="603">
        <v>138336</v>
      </c>
      <c r="PX92" s="603">
        <v>0</v>
      </c>
      <c r="PY92" s="603">
        <v>2107881</v>
      </c>
      <c r="PZ92" s="603">
        <v>4746591</v>
      </c>
      <c r="QA92" s="603">
        <v>1298730</v>
      </c>
      <c r="QB92" s="603">
        <v>348068</v>
      </c>
      <c r="QC92" s="603">
        <v>34897.599999999999</v>
      </c>
      <c r="QD92" s="603">
        <v>234068</v>
      </c>
      <c r="QE92" s="603">
        <v>507181.99</v>
      </c>
      <c r="QF92" s="603">
        <v>571123.30000000005</v>
      </c>
      <c r="QG92" s="603">
        <v>525332.13</v>
      </c>
      <c r="QH92" s="603">
        <v>481555.6</v>
      </c>
      <c r="QI92" s="603">
        <v>111759.5</v>
      </c>
      <c r="QJ92" s="603">
        <v>0</v>
      </c>
      <c r="QK92" s="603">
        <v>508090</v>
      </c>
      <c r="QL92" s="603">
        <v>22370</v>
      </c>
      <c r="QM92" s="603">
        <v>1602895.6</v>
      </c>
      <c r="QN92" s="603">
        <v>1110963</v>
      </c>
      <c r="QO92" s="603">
        <v>2987770</v>
      </c>
      <c r="QP92" s="603">
        <v>311340.90000000002</v>
      </c>
      <c r="QQ92" s="603">
        <v>922363</v>
      </c>
      <c r="QR92" s="603">
        <v>26520</v>
      </c>
      <c r="QS92" s="603">
        <v>79855</v>
      </c>
      <c r="QT92" s="603">
        <v>86338.39</v>
      </c>
      <c r="QU92" s="603">
        <v>302707.36</v>
      </c>
      <c r="QV92" s="603">
        <v>1930066.7</v>
      </c>
      <c r="QW92" s="603">
        <v>264446.71000000002</v>
      </c>
      <c r="QX92" s="603">
        <v>271769.09000000003</v>
      </c>
      <c r="QY92" s="603">
        <v>189825</v>
      </c>
      <c r="QZ92" s="603">
        <v>39350</v>
      </c>
      <c r="RA92" s="603">
        <v>1141325.3</v>
      </c>
      <c r="RB92" s="603">
        <v>341250.8</v>
      </c>
      <c r="RC92" s="603">
        <v>780075.1</v>
      </c>
      <c r="RD92" s="603">
        <v>1106256.8600000001</v>
      </c>
      <c r="RE92" s="603">
        <v>129422.1</v>
      </c>
      <c r="RF92" s="603">
        <v>96114.2</v>
      </c>
      <c r="RG92" s="603">
        <v>0</v>
      </c>
      <c r="RH92" s="603">
        <v>210345</v>
      </c>
      <c r="RI92" s="603">
        <v>0</v>
      </c>
      <c r="RJ92" s="603">
        <v>2397015.4</v>
      </c>
      <c r="RK92" s="603">
        <v>323520</v>
      </c>
      <c r="RL92" s="603">
        <v>250503.27</v>
      </c>
      <c r="RM92" s="603">
        <v>1480226</v>
      </c>
      <c r="RN92" s="603">
        <v>2140060.86</v>
      </c>
      <c r="RO92" s="603">
        <v>437217</v>
      </c>
      <c r="RP92" s="603">
        <v>371555</v>
      </c>
      <c r="RQ92" s="603">
        <v>695372.5</v>
      </c>
      <c r="RR92" s="603">
        <v>1285581.5</v>
      </c>
      <c r="RS92" s="603">
        <v>3740955.52</v>
      </c>
      <c r="RT92" s="603">
        <v>1093169.5</v>
      </c>
      <c r="RU92" s="603">
        <v>568164</v>
      </c>
      <c r="RV92" s="603">
        <v>82994</v>
      </c>
      <c r="RW92" s="603">
        <v>3436989</v>
      </c>
      <c r="RX92" s="603">
        <v>759535</v>
      </c>
      <c r="RY92" s="603">
        <v>1047948.3</v>
      </c>
      <c r="RZ92" s="603">
        <v>51955</v>
      </c>
      <c r="SA92" s="603">
        <v>84780</v>
      </c>
      <c r="SB92" s="603">
        <v>982161.9</v>
      </c>
      <c r="SC92" s="603">
        <v>330915</v>
      </c>
      <c r="SD92" s="603">
        <v>0</v>
      </c>
      <c r="SE92" s="603">
        <v>289862.09999999998</v>
      </c>
      <c r="SF92" s="603">
        <v>1086649</v>
      </c>
      <c r="SG92" s="603">
        <v>155110</v>
      </c>
      <c r="SH92" s="603">
        <v>284618.78999999998</v>
      </c>
      <c r="SI92" s="603">
        <v>460795.3</v>
      </c>
      <c r="SJ92" s="603">
        <v>2864738.26</v>
      </c>
      <c r="SK92" s="603">
        <v>825236</v>
      </c>
      <c r="SL92" s="603">
        <v>48575</v>
      </c>
      <c r="SM92" s="603">
        <v>2656110</v>
      </c>
      <c r="SN92" s="603">
        <v>205292.6</v>
      </c>
      <c r="SO92" s="603">
        <v>2497253</v>
      </c>
      <c r="SP92" s="603">
        <v>474335</v>
      </c>
      <c r="SQ92" s="603">
        <v>628072</v>
      </c>
      <c r="SR92" s="603">
        <v>1786312.5</v>
      </c>
      <c r="SS92" s="603">
        <v>205633</v>
      </c>
      <c r="ST92" s="603">
        <v>392943</v>
      </c>
      <c r="SU92" s="603">
        <v>1589329.55</v>
      </c>
      <c r="SV92" s="603">
        <v>383110.3</v>
      </c>
      <c r="SW92" s="603">
        <v>7627361.8499999996</v>
      </c>
      <c r="SX92" s="603">
        <v>52743</v>
      </c>
      <c r="SY92" s="603">
        <v>53949.4</v>
      </c>
      <c r="SZ92" s="603">
        <v>343259.1</v>
      </c>
      <c r="TA92" s="603">
        <v>61075</v>
      </c>
      <c r="TB92" s="603">
        <v>192645</v>
      </c>
      <c r="TC92" s="603">
        <v>151865.14000000001</v>
      </c>
      <c r="TD92" s="603">
        <v>1449040.35</v>
      </c>
      <c r="TE92" s="603">
        <v>377496</v>
      </c>
      <c r="TF92" s="603">
        <v>160101.75</v>
      </c>
      <c r="TG92" s="603">
        <v>216385.4</v>
      </c>
      <c r="TH92" s="603">
        <v>1839755</v>
      </c>
      <c r="TI92" s="603">
        <v>315348</v>
      </c>
      <c r="TJ92" s="603">
        <v>75563.3</v>
      </c>
      <c r="TK92" s="603">
        <v>23902926</v>
      </c>
      <c r="TL92" s="603">
        <v>116348.4</v>
      </c>
      <c r="TM92" s="603">
        <v>128134</v>
      </c>
      <c r="TN92" s="603">
        <v>1347715</v>
      </c>
      <c r="TO92" s="603">
        <v>773630</v>
      </c>
      <c r="TP92" s="603">
        <v>574445</v>
      </c>
      <c r="TQ92" s="603">
        <v>387854.5</v>
      </c>
      <c r="TR92" s="603">
        <v>1775494.88</v>
      </c>
      <c r="TS92" s="603">
        <v>296050.59999999998</v>
      </c>
      <c r="TT92" s="603">
        <v>274224.5</v>
      </c>
      <c r="TU92" s="603">
        <v>864128.2</v>
      </c>
      <c r="TV92" s="603">
        <v>815428.2</v>
      </c>
      <c r="TW92" s="603">
        <v>538050</v>
      </c>
      <c r="TX92" s="603">
        <v>363619</v>
      </c>
      <c r="TY92" s="603">
        <v>683205</v>
      </c>
      <c r="TZ92" s="603">
        <v>162440</v>
      </c>
      <c r="UA92" s="603">
        <v>3126978.77</v>
      </c>
      <c r="UB92" s="603">
        <v>129688</v>
      </c>
      <c r="UC92" s="603">
        <v>663179.69999999995</v>
      </c>
      <c r="UD92" s="603">
        <v>2662260.9</v>
      </c>
      <c r="UE92" s="603">
        <v>1091150</v>
      </c>
      <c r="UF92" s="603">
        <v>37619</v>
      </c>
      <c r="UG92" s="603">
        <v>7824482.5</v>
      </c>
      <c r="UH92" s="603">
        <v>256055</v>
      </c>
      <c r="UI92" s="603">
        <v>1084875</v>
      </c>
      <c r="UJ92" s="603">
        <v>466256.52</v>
      </c>
      <c r="UK92" s="603">
        <v>203246</v>
      </c>
      <c r="UL92" s="603">
        <v>3220275.77</v>
      </c>
      <c r="UM92" s="603">
        <v>542729.80000000005</v>
      </c>
      <c r="UN92" s="603">
        <v>754191</v>
      </c>
      <c r="UO92" s="603">
        <v>3697469.9</v>
      </c>
      <c r="UP92" s="603">
        <v>832954.2</v>
      </c>
      <c r="UQ92" s="603">
        <v>714627.95</v>
      </c>
      <c r="UR92" s="603">
        <v>27980118.649999999</v>
      </c>
      <c r="US92" s="603">
        <v>1190252.8899999999</v>
      </c>
      <c r="UT92" s="603">
        <v>309005</v>
      </c>
      <c r="UU92" s="603">
        <v>5763569.6900000004</v>
      </c>
      <c r="UV92" s="603">
        <v>85555</v>
      </c>
      <c r="UW92" s="603">
        <v>2954340.85</v>
      </c>
      <c r="UX92" s="603">
        <v>2251940</v>
      </c>
      <c r="UY92" s="603">
        <v>351649</v>
      </c>
      <c r="UZ92" s="603">
        <v>430319.9</v>
      </c>
      <c r="VA92" s="603">
        <v>4046429</v>
      </c>
      <c r="VB92" s="603">
        <v>1030204.16</v>
      </c>
      <c r="VC92" s="603">
        <v>3439029.1</v>
      </c>
      <c r="VD92" s="603">
        <v>602507.5</v>
      </c>
      <c r="VE92" s="603">
        <v>1154614.9099999999</v>
      </c>
      <c r="VF92" s="603">
        <v>1078525</v>
      </c>
      <c r="VG92" s="603">
        <v>1216029</v>
      </c>
      <c r="VH92" s="603">
        <v>141395.69</v>
      </c>
      <c r="VI92" s="603">
        <v>332265.8</v>
      </c>
      <c r="VJ92" s="603">
        <v>2268451</v>
      </c>
      <c r="VK92" s="603">
        <v>1550014.56</v>
      </c>
      <c r="VL92" s="603">
        <v>213249</v>
      </c>
      <c r="VM92" s="603">
        <v>99691</v>
      </c>
      <c r="VN92" s="603">
        <v>12222050</v>
      </c>
      <c r="VO92" s="603">
        <v>181034</v>
      </c>
      <c r="VP92" s="603">
        <v>312970.86</v>
      </c>
      <c r="VQ92" s="603">
        <v>37880</v>
      </c>
      <c r="VR92" s="603">
        <v>1971939.28</v>
      </c>
      <c r="VS92" s="603">
        <v>237567</v>
      </c>
      <c r="VT92" s="603">
        <v>227633.5</v>
      </c>
      <c r="VU92" s="603">
        <v>102132</v>
      </c>
      <c r="VV92" s="603">
        <v>187614</v>
      </c>
      <c r="VW92" s="603">
        <v>2160400</v>
      </c>
      <c r="VX92" s="603">
        <v>344771.75</v>
      </c>
      <c r="VY92" s="603">
        <v>6450.19</v>
      </c>
      <c r="VZ92" s="603">
        <v>197693.32</v>
      </c>
      <c r="WA92" s="603">
        <v>72175</v>
      </c>
      <c r="WB92" s="603">
        <v>145515</v>
      </c>
      <c r="WC92" s="603">
        <v>0</v>
      </c>
      <c r="WD92" s="603">
        <v>260835</v>
      </c>
      <c r="WE92" s="603">
        <v>345705</v>
      </c>
      <c r="WF92" s="603">
        <v>229064.25</v>
      </c>
      <c r="WG92" s="603">
        <v>84420</v>
      </c>
      <c r="WH92" s="603">
        <v>483682.5</v>
      </c>
      <c r="WI92" s="603">
        <v>1340607</v>
      </c>
      <c r="WJ92" s="603">
        <v>777150.73</v>
      </c>
      <c r="WK92" s="603">
        <v>149665</v>
      </c>
      <c r="WL92" s="603">
        <v>147972</v>
      </c>
      <c r="WM92" s="603">
        <v>104893</v>
      </c>
      <c r="WN92" s="603">
        <v>690892</v>
      </c>
      <c r="WO92" s="603">
        <v>1156596.19</v>
      </c>
      <c r="WP92" s="603">
        <v>1283737</v>
      </c>
      <c r="WQ92" s="603">
        <v>465153.4</v>
      </c>
      <c r="WR92" s="603">
        <v>472190</v>
      </c>
      <c r="WS92" s="603">
        <v>71842</v>
      </c>
      <c r="WT92" s="603">
        <v>675735</v>
      </c>
      <c r="WU92" s="603">
        <v>268541</v>
      </c>
      <c r="WV92" s="603">
        <v>824851.7</v>
      </c>
      <c r="WW92" s="603">
        <v>7836745.2999999998</v>
      </c>
      <c r="WX92" s="603">
        <v>2271553.2999999998</v>
      </c>
      <c r="WY92" s="603">
        <v>287332</v>
      </c>
      <c r="WZ92" s="603">
        <v>660544.01</v>
      </c>
      <c r="XA92" s="603">
        <v>938995</v>
      </c>
      <c r="XB92" s="603">
        <v>198865</v>
      </c>
      <c r="XC92" s="603">
        <v>546068.86</v>
      </c>
      <c r="XD92" s="603">
        <v>296557</v>
      </c>
      <c r="XE92" s="603">
        <v>2753342</v>
      </c>
      <c r="XF92" s="603">
        <v>303360</v>
      </c>
      <c r="XG92" s="603">
        <v>154612.62</v>
      </c>
      <c r="XH92" s="603">
        <v>30561</v>
      </c>
      <c r="XI92" s="603">
        <v>121071</v>
      </c>
      <c r="XJ92" s="603">
        <v>6130478.7000000002</v>
      </c>
      <c r="XK92" s="603">
        <v>194485</v>
      </c>
      <c r="XL92" s="603">
        <v>526191.5</v>
      </c>
      <c r="XM92" s="603">
        <v>11792459.6</v>
      </c>
      <c r="XN92" s="603">
        <v>336340</v>
      </c>
      <c r="XO92" s="603">
        <v>439705</v>
      </c>
      <c r="XP92" s="603">
        <v>634873</v>
      </c>
      <c r="XQ92" s="603">
        <v>138093</v>
      </c>
      <c r="XR92" s="603">
        <v>71995</v>
      </c>
      <c r="XS92" s="603">
        <v>978168</v>
      </c>
      <c r="XT92" s="603">
        <v>415665</v>
      </c>
      <c r="XU92" s="603">
        <v>68190</v>
      </c>
      <c r="XV92" s="603">
        <v>80582.5</v>
      </c>
      <c r="XW92" s="603">
        <v>102830</v>
      </c>
      <c r="XX92" s="603">
        <v>78715</v>
      </c>
      <c r="XY92" s="603">
        <v>115559</v>
      </c>
      <c r="XZ92" s="603">
        <v>142460</v>
      </c>
      <c r="YA92" s="603">
        <v>213236.4</v>
      </c>
      <c r="YB92" s="603">
        <v>64259</v>
      </c>
      <c r="YC92" s="603">
        <v>56820</v>
      </c>
      <c r="YD92" s="603">
        <v>39365</v>
      </c>
      <c r="YE92" s="603">
        <v>54090</v>
      </c>
      <c r="YF92" s="603">
        <v>59050</v>
      </c>
      <c r="YG92" s="603">
        <v>84313.8</v>
      </c>
      <c r="YH92" s="603">
        <v>80659</v>
      </c>
      <c r="YI92" s="603">
        <v>264490</v>
      </c>
      <c r="YJ92" s="603">
        <v>78410</v>
      </c>
      <c r="YK92" s="603">
        <v>2631573.46</v>
      </c>
      <c r="YL92" s="603">
        <v>51854</v>
      </c>
      <c r="YM92" s="603">
        <v>331330</v>
      </c>
      <c r="YN92" s="603">
        <v>0</v>
      </c>
      <c r="YO92" s="603">
        <v>368626</v>
      </c>
      <c r="YP92" s="603">
        <v>301790</v>
      </c>
      <c r="YQ92" s="603">
        <v>73464</v>
      </c>
      <c r="YR92" s="603">
        <v>167017</v>
      </c>
      <c r="YS92" s="603">
        <v>530287.05000000005</v>
      </c>
      <c r="YT92" s="603">
        <v>229841</v>
      </c>
      <c r="YU92" s="603">
        <v>39125</v>
      </c>
      <c r="YV92" s="603">
        <v>395090</v>
      </c>
      <c r="YW92" s="603">
        <v>34026</v>
      </c>
      <c r="YX92" s="603">
        <v>781823</v>
      </c>
      <c r="YY92" s="603">
        <v>180140</v>
      </c>
      <c r="YZ92" s="603">
        <v>183907.32</v>
      </c>
      <c r="ZA92" s="603">
        <v>0</v>
      </c>
      <c r="ZB92" s="603">
        <v>476218.1</v>
      </c>
      <c r="ZC92" s="603">
        <v>41628</v>
      </c>
      <c r="ZD92" s="603">
        <v>228056</v>
      </c>
      <c r="ZE92" s="603">
        <v>1915950</v>
      </c>
      <c r="ZF92" s="603">
        <v>155760</v>
      </c>
      <c r="ZG92" s="603">
        <v>208748.95</v>
      </c>
      <c r="ZH92" s="603">
        <v>257028.5</v>
      </c>
      <c r="ZI92" s="603">
        <v>92256.5</v>
      </c>
      <c r="ZJ92" s="603">
        <v>78135</v>
      </c>
      <c r="ZK92" s="603">
        <v>105500</v>
      </c>
      <c r="ZL92" s="603">
        <v>84143.41</v>
      </c>
      <c r="ZM92" s="603">
        <v>2163605</v>
      </c>
      <c r="ZN92" s="603">
        <v>8930875</v>
      </c>
      <c r="ZO92" s="603">
        <v>57070</v>
      </c>
      <c r="ZP92" s="603">
        <v>981976.16</v>
      </c>
      <c r="ZQ92" s="603">
        <v>752006.88</v>
      </c>
      <c r="ZR92" s="603">
        <v>2174974.2999999998</v>
      </c>
      <c r="ZS92" s="603">
        <v>954628.8</v>
      </c>
      <c r="ZT92" s="603">
        <v>51740</v>
      </c>
      <c r="ZU92" s="603">
        <v>1288279.83</v>
      </c>
      <c r="ZV92" s="603">
        <v>369421</v>
      </c>
      <c r="ZW92" s="603">
        <v>3879712.1</v>
      </c>
      <c r="ZX92" s="603">
        <v>114960</v>
      </c>
      <c r="ZY92" s="603">
        <v>215996</v>
      </c>
      <c r="ZZ92" s="603">
        <v>297269.09999999998</v>
      </c>
      <c r="AAA92" s="603">
        <v>245940</v>
      </c>
      <c r="AAB92" s="603">
        <v>565688.69999999995</v>
      </c>
      <c r="AAC92" s="603">
        <v>117845</v>
      </c>
      <c r="AAD92" s="603">
        <v>274400</v>
      </c>
      <c r="AAE92" s="603">
        <v>376330.2</v>
      </c>
      <c r="AAF92" s="603">
        <v>374666.3</v>
      </c>
      <c r="AAG92" s="603">
        <v>168091.1</v>
      </c>
      <c r="AAH92" s="603">
        <v>248989.45</v>
      </c>
      <c r="AAI92" s="603">
        <v>165060.25</v>
      </c>
      <c r="AAJ92" s="603">
        <v>5332360.97</v>
      </c>
      <c r="AAK92" s="603">
        <v>277890</v>
      </c>
      <c r="AAL92" s="603">
        <v>260014.5</v>
      </c>
      <c r="AAM92" s="603">
        <v>125380</v>
      </c>
      <c r="AAN92" s="603">
        <v>94866.1</v>
      </c>
      <c r="AAO92" s="603">
        <v>392296</v>
      </c>
      <c r="AAP92" s="603">
        <v>28100</v>
      </c>
      <c r="AAQ92" s="603">
        <v>3188880</v>
      </c>
      <c r="AAR92" s="603">
        <v>247697.5</v>
      </c>
      <c r="AAS92" s="603">
        <v>226605</v>
      </c>
      <c r="AAT92" s="603">
        <v>193048.5</v>
      </c>
      <c r="AAU92" s="603">
        <v>417232.6</v>
      </c>
      <c r="AAV92" s="603">
        <v>339605</v>
      </c>
      <c r="AAW92" s="603">
        <v>319749.2</v>
      </c>
      <c r="AAX92" s="603">
        <v>220672.9</v>
      </c>
      <c r="AAY92" s="603">
        <v>704629.1</v>
      </c>
      <c r="AAZ92" s="603">
        <v>39905</v>
      </c>
      <c r="ABA92" s="603">
        <v>294625.3</v>
      </c>
      <c r="ABB92" s="603">
        <v>1543640</v>
      </c>
      <c r="ABC92" s="603">
        <v>605102.30000000005</v>
      </c>
      <c r="ABD92" s="603">
        <v>0</v>
      </c>
      <c r="ABE92" s="603">
        <v>218795</v>
      </c>
      <c r="ABF92" s="603">
        <v>195329.7</v>
      </c>
      <c r="ABG92" s="603">
        <v>353567.4</v>
      </c>
      <c r="ABH92" s="603">
        <v>111680</v>
      </c>
      <c r="ABI92" s="603">
        <v>1676881.2</v>
      </c>
      <c r="ABJ92" s="603">
        <v>2254226</v>
      </c>
      <c r="ABK92" s="603">
        <v>1649111.6</v>
      </c>
      <c r="ABL92" s="603">
        <v>266530</v>
      </c>
      <c r="ABM92" s="603">
        <v>38930</v>
      </c>
      <c r="ABN92" s="603">
        <v>216023</v>
      </c>
      <c r="ABO92" s="603">
        <v>231415</v>
      </c>
      <c r="ABP92" s="603">
        <v>160794.9</v>
      </c>
      <c r="ABQ92" s="603">
        <v>6996014.1399999997</v>
      </c>
      <c r="ABR92" s="603">
        <v>706968</v>
      </c>
      <c r="ABS92" s="603">
        <v>234909.8</v>
      </c>
      <c r="ABT92" s="603">
        <v>114002.5</v>
      </c>
      <c r="ABU92" s="603">
        <v>551988.5</v>
      </c>
      <c r="ABV92" s="603">
        <v>1557127.85</v>
      </c>
      <c r="ABW92" s="603">
        <v>126620.92</v>
      </c>
      <c r="ABX92" s="603">
        <v>523809.45</v>
      </c>
      <c r="ABY92" s="603">
        <v>7756</v>
      </c>
      <c r="ABZ92" s="603">
        <v>105726.1</v>
      </c>
      <c r="ACA92" s="603">
        <v>0</v>
      </c>
      <c r="ACB92" s="603">
        <v>568556.77</v>
      </c>
      <c r="ACC92" s="603">
        <v>73465.440000000002</v>
      </c>
      <c r="ACD92" s="603">
        <v>245420</v>
      </c>
      <c r="ACE92" s="603">
        <v>1839847.07</v>
      </c>
      <c r="ACF92" s="603">
        <v>0</v>
      </c>
      <c r="ACG92" s="603">
        <v>143075.16</v>
      </c>
      <c r="ACH92" s="603">
        <v>238494.68</v>
      </c>
      <c r="ACI92" s="603">
        <v>41380.199999999997</v>
      </c>
      <c r="ACJ92" s="603">
        <v>76403.100000000006</v>
      </c>
      <c r="ACK92" s="603">
        <v>1114415</v>
      </c>
      <c r="ACL92" s="603">
        <v>77412</v>
      </c>
      <c r="ACM92" s="603">
        <v>405519.42</v>
      </c>
      <c r="ACN92" s="603">
        <v>308332</v>
      </c>
      <c r="ACO92" s="603">
        <v>222770</v>
      </c>
      <c r="ACP92" s="603">
        <v>295089</v>
      </c>
      <c r="ACQ92" s="603">
        <v>0</v>
      </c>
      <c r="ACR92" s="603">
        <v>740820.75</v>
      </c>
      <c r="ACS92" s="603">
        <v>1596342.67</v>
      </c>
      <c r="ACT92" s="603">
        <v>189471</v>
      </c>
      <c r="ACU92" s="603">
        <v>493846</v>
      </c>
      <c r="ACV92" s="603">
        <v>418965</v>
      </c>
      <c r="ACW92" s="603">
        <v>0</v>
      </c>
      <c r="ACX92" s="603">
        <v>84013.36</v>
      </c>
      <c r="ACY92" s="603">
        <v>0</v>
      </c>
      <c r="ACZ92" s="603">
        <v>77618.37</v>
      </c>
      <c r="ADA92" s="603">
        <v>420301</v>
      </c>
      <c r="ADB92" s="603">
        <v>458207.7</v>
      </c>
      <c r="ADC92" s="603">
        <v>591447</v>
      </c>
      <c r="ADD92" s="603">
        <v>0</v>
      </c>
      <c r="ADE92" s="603">
        <v>187345.11</v>
      </c>
      <c r="ADF92" s="603">
        <v>0</v>
      </c>
      <c r="ADG92" s="603">
        <v>0</v>
      </c>
      <c r="ADH92" s="603">
        <v>832229</v>
      </c>
      <c r="ADI92" s="603">
        <v>364724.15</v>
      </c>
      <c r="ADJ92" s="603">
        <v>53219</v>
      </c>
      <c r="ADK92" s="603">
        <v>2995107.25</v>
      </c>
      <c r="ADL92" s="603">
        <v>0</v>
      </c>
      <c r="ADM92" s="603">
        <v>334100.62</v>
      </c>
      <c r="ADN92" s="603">
        <v>877304.82</v>
      </c>
      <c r="ADO92" s="603">
        <v>183951.25</v>
      </c>
      <c r="ADP92" s="603">
        <v>1891314.1</v>
      </c>
      <c r="ADQ92" s="603">
        <v>0</v>
      </c>
      <c r="ADR92" s="603">
        <v>0</v>
      </c>
      <c r="ADS92" s="603">
        <v>1580078.55</v>
      </c>
      <c r="ADT92" s="603">
        <v>218184.84</v>
      </c>
      <c r="ADU92" s="603">
        <v>5644054.2000000002</v>
      </c>
      <c r="ADV92" s="603">
        <v>0</v>
      </c>
      <c r="ADW92" s="603">
        <v>43220</v>
      </c>
      <c r="ADX92" s="603">
        <v>231385.5</v>
      </c>
      <c r="ADY92" s="603">
        <v>0</v>
      </c>
      <c r="ADZ92" s="603">
        <v>60854.75</v>
      </c>
      <c r="AEA92" s="603">
        <v>74500</v>
      </c>
      <c r="AEB92" s="603">
        <v>2023695.4</v>
      </c>
      <c r="AEC92" s="603">
        <v>1103763.5</v>
      </c>
      <c r="AED92" s="603">
        <v>1181284.8999999999</v>
      </c>
      <c r="AEE92" s="603">
        <v>70104.399999999994</v>
      </c>
      <c r="AEF92" s="603">
        <v>1495316.6</v>
      </c>
      <c r="AEG92" s="603">
        <v>767723.28</v>
      </c>
      <c r="AEH92" s="603">
        <v>2631926.4</v>
      </c>
      <c r="AEI92" s="603">
        <v>19586.64</v>
      </c>
      <c r="AEJ92" s="603">
        <v>191035</v>
      </c>
      <c r="AEK92" s="603">
        <v>1468371</v>
      </c>
      <c r="AEL92" s="603">
        <v>83047.5</v>
      </c>
      <c r="AEM92" s="603">
        <v>600772</v>
      </c>
      <c r="AEN92" s="603">
        <v>8650072.5999999996</v>
      </c>
      <c r="AEO92" s="603">
        <v>153302</v>
      </c>
      <c r="AEP92" s="603">
        <v>118620</v>
      </c>
      <c r="AEQ92" s="603">
        <v>732841</v>
      </c>
      <c r="AER92" s="603">
        <v>107300</v>
      </c>
      <c r="AES92" s="603">
        <v>34338</v>
      </c>
      <c r="AET92" s="603">
        <v>673530</v>
      </c>
      <c r="AEU92" s="603">
        <v>4081714.25</v>
      </c>
      <c r="AEV92" s="603">
        <v>420602.4</v>
      </c>
      <c r="AEW92" s="603">
        <v>558131.62</v>
      </c>
      <c r="AEX92" s="603">
        <v>456795</v>
      </c>
      <c r="AEY92" s="603">
        <v>604060</v>
      </c>
      <c r="AEZ92" s="603">
        <v>1471779</v>
      </c>
      <c r="AFA92" s="603">
        <v>13678</v>
      </c>
      <c r="AFB92" s="603">
        <v>370801.5</v>
      </c>
      <c r="AFC92" s="603">
        <v>1113875</v>
      </c>
      <c r="AFD92" s="603">
        <v>838087.6</v>
      </c>
      <c r="AFE92" s="603">
        <v>196795</v>
      </c>
      <c r="AFF92" s="603">
        <v>0</v>
      </c>
      <c r="AFG92" s="603">
        <v>568963.75</v>
      </c>
      <c r="AFH92" s="603">
        <v>0</v>
      </c>
      <c r="AFI92" s="603">
        <v>1073410.25</v>
      </c>
      <c r="AFJ92" s="603">
        <v>311280.06</v>
      </c>
      <c r="AFK92" s="603">
        <v>297321.15000000002</v>
      </c>
      <c r="AFL92" s="603">
        <v>300396.15000000002</v>
      </c>
      <c r="AFM92" s="603">
        <v>170434</v>
      </c>
      <c r="AFN92" s="603">
        <v>660082.04</v>
      </c>
      <c r="AFO92" s="603">
        <v>69106.25</v>
      </c>
      <c r="AFP92" s="603">
        <v>775569.47</v>
      </c>
      <c r="AFQ92" s="603">
        <v>127723.43</v>
      </c>
      <c r="AFR92" s="603">
        <v>7010300</v>
      </c>
      <c r="AFS92" s="603">
        <v>251339.25</v>
      </c>
      <c r="AFT92" s="603">
        <v>199775</v>
      </c>
      <c r="AFU92" s="603">
        <v>182775.03</v>
      </c>
      <c r="AFV92" s="603">
        <v>549443.66999999993</v>
      </c>
      <c r="AFW92" s="603">
        <v>141519.4</v>
      </c>
      <c r="AFX92" s="603">
        <v>172603</v>
      </c>
      <c r="AFY92" s="603">
        <v>154211.97</v>
      </c>
      <c r="AFZ92" s="603">
        <v>631151</v>
      </c>
      <c r="AGA92" s="603">
        <v>186680</v>
      </c>
      <c r="AGB92" s="603">
        <v>468605.2</v>
      </c>
      <c r="AGC92" s="603">
        <v>364513</v>
      </c>
      <c r="AGD92" s="603">
        <v>35080</v>
      </c>
      <c r="AGE92" s="603">
        <v>237612</v>
      </c>
      <c r="AGF92" s="603">
        <v>219636.75</v>
      </c>
      <c r="AGG92" s="603">
        <v>71783.95</v>
      </c>
      <c r="AGH92" s="603">
        <v>844347.5</v>
      </c>
      <c r="AGI92" s="603">
        <v>110984.13</v>
      </c>
      <c r="AGJ92" s="603">
        <v>126330.4</v>
      </c>
      <c r="AGK92" s="603">
        <v>181892.94</v>
      </c>
      <c r="AGL92" s="603">
        <v>160080.5</v>
      </c>
      <c r="AGM92" s="603">
        <v>593070.25</v>
      </c>
      <c r="AGN92" s="603">
        <v>143885.6</v>
      </c>
      <c r="AGO92" s="603">
        <v>1677074</v>
      </c>
      <c r="AGP92" s="603">
        <v>421665.8</v>
      </c>
      <c r="AGQ92" s="603">
        <v>90075</v>
      </c>
      <c r="AGR92" s="603">
        <v>11540</v>
      </c>
      <c r="AGS92" s="603">
        <v>145276</v>
      </c>
      <c r="AGT92" s="603">
        <v>675436</v>
      </c>
      <c r="AGU92" s="603">
        <v>5371.4</v>
      </c>
      <c r="AGV92" s="603">
        <v>88482.45</v>
      </c>
      <c r="AGW92" s="603">
        <v>67150</v>
      </c>
      <c r="AGX92" s="603">
        <v>902980</v>
      </c>
      <c r="AGY92" s="603">
        <v>3074800.63</v>
      </c>
      <c r="AGZ92" s="603">
        <v>1035397.31</v>
      </c>
      <c r="AHA92" s="603">
        <v>267922</v>
      </c>
      <c r="AHB92" s="603">
        <v>86260</v>
      </c>
      <c r="AHC92" s="603">
        <v>46327</v>
      </c>
      <c r="AHD92" s="603">
        <v>524111.79</v>
      </c>
      <c r="AHE92" s="603">
        <v>46041.62</v>
      </c>
      <c r="AHF92" s="603">
        <v>286561.36</v>
      </c>
      <c r="AHG92" s="603">
        <v>261297.2</v>
      </c>
      <c r="AHH92" s="603">
        <v>874752.7</v>
      </c>
      <c r="AHI92" s="603">
        <v>1780</v>
      </c>
      <c r="AHJ92" s="603">
        <v>132608.57999999999</v>
      </c>
      <c r="AHK92" s="603">
        <v>132579.12</v>
      </c>
      <c r="AHL92" s="603">
        <v>0</v>
      </c>
      <c r="AHM92" s="603">
        <v>1058770.6200000001</v>
      </c>
      <c r="AHN92" s="603">
        <v>2714275</v>
      </c>
      <c r="AHO92" s="603">
        <v>62200</v>
      </c>
      <c r="AHP92" s="603">
        <v>158288.85</v>
      </c>
      <c r="AHQ92" s="603">
        <v>491230</v>
      </c>
      <c r="AHR92" s="603">
        <v>17015</v>
      </c>
      <c r="AHS92" s="603">
        <v>231458.7</v>
      </c>
      <c r="AHT92" s="603">
        <v>608687</v>
      </c>
      <c r="AHU92" s="603">
        <v>0</v>
      </c>
      <c r="AHV92" s="603">
        <v>0</v>
      </c>
      <c r="AHW92" s="603">
        <f t="shared" si="97"/>
        <v>850851697.24000061</v>
      </c>
      <c r="AHY92" s="648" t="s">
        <v>6248</v>
      </c>
      <c r="AHZ92" s="648" t="s">
        <v>6087</v>
      </c>
      <c r="AIA92" s="648" t="s">
        <v>6088</v>
      </c>
    </row>
    <row r="93" spans="1:911" ht="24.6" x14ac:dyDescent="0.7">
      <c r="A93" s="260" t="str">
        <f t="shared" si="96"/>
        <v>ภาระ</v>
      </c>
      <c r="B93" s="260" t="s">
        <v>6093</v>
      </c>
      <c r="C93" s="260" t="s">
        <v>6094</v>
      </c>
      <c r="D93" s="603">
        <v>0</v>
      </c>
      <c r="E93" s="603">
        <v>0</v>
      </c>
      <c r="F93" s="603">
        <v>0</v>
      </c>
      <c r="G93" s="603">
        <v>8088</v>
      </c>
      <c r="H93" s="603">
        <v>2220310</v>
      </c>
      <c r="I93" s="603">
        <v>31583</v>
      </c>
      <c r="J93" s="603">
        <v>0</v>
      </c>
      <c r="K93" s="603">
        <v>112259</v>
      </c>
      <c r="L93" s="603">
        <v>56922</v>
      </c>
      <c r="M93" s="603">
        <v>0</v>
      </c>
      <c r="N93" s="603">
        <v>0</v>
      </c>
      <c r="O93" s="603">
        <v>623543</v>
      </c>
      <c r="P93" s="603">
        <v>3500</v>
      </c>
      <c r="Q93" s="603">
        <v>106304</v>
      </c>
      <c r="R93" s="603">
        <v>56738</v>
      </c>
      <c r="S93" s="603">
        <v>0</v>
      </c>
      <c r="T93" s="603">
        <v>57838</v>
      </c>
      <c r="U93" s="603">
        <v>0</v>
      </c>
      <c r="V93" s="603">
        <v>0</v>
      </c>
      <c r="W93" s="603">
        <v>0</v>
      </c>
      <c r="X93" s="603">
        <v>1662710</v>
      </c>
      <c r="Y93" s="603">
        <v>211800</v>
      </c>
      <c r="Z93" s="603">
        <v>18710</v>
      </c>
      <c r="AA93" s="603">
        <v>0</v>
      </c>
      <c r="AB93" s="603">
        <v>107800</v>
      </c>
      <c r="AC93" s="603">
        <v>648300</v>
      </c>
      <c r="AD93" s="603">
        <v>12941580</v>
      </c>
      <c r="AE93" s="603">
        <v>1557000</v>
      </c>
      <c r="AF93" s="603">
        <v>130200</v>
      </c>
      <c r="AG93" s="603">
        <v>19424549.989999998</v>
      </c>
      <c r="AH93" s="603">
        <v>368250</v>
      </c>
      <c r="AI93" s="603">
        <v>1931150</v>
      </c>
      <c r="AJ93" s="603">
        <v>1005830</v>
      </c>
      <c r="AK93" s="603">
        <v>666770</v>
      </c>
      <c r="AL93" s="603">
        <v>716810</v>
      </c>
      <c r="AM93" s="603">
        <v>0</v>
      </c>
      <c r="AN93" s="603">
        <v>485440</v>
      </c>
      <c r="AO93" s="603">
        <v>0</v>
      </c>
      <c r="AP93" s="603">
        <v>1009560</v>
      </c>
      <c r="AQ93" s="603">
        <v>457350</v>
      </c>
      <c r="AR93" s="603">
        <v>54000</v>
      </c>
      <c r="AS93" s="603">
        <v>238950</v>
      </c>
      <c r="AT93" s="603">
        <v>21100</v>
      </c>
      <c r="AU93" s="603">
        <v>0</v>
      </c>
      <c r="AV93" s="603">
        <v>29360</v>
      </c>
      <c r="AW93" s="603">
        <v>41550</v>
      </c>
      <c r="AX93" s="603">
        <v>56370</v>
      </c>
      <c r="AY93" s="603">
        <v>69120</v>
      </c>
      <c r="AZ93" s="603">
        <v>207520</v>
      </c>
      <c r="BA93" s="603">
        <v>9460</v>
      </c>
      <c r="BB93" s="603">
        <v>119730</v>
      </c>
      <c r="BC93" s="603">
        <v>89400</v>
      </c>
      <c r="BD93" s="603">
        <v>5940</v>
      </c>
      <c r="BE93" s="603">
        <v>14600</v>
      </c>
      <c r="BF93" s="603">
        <v>29680</v>
      </c>
      <c r="BG93" s="603">
        <v>884914.99</v>
      </c>
      <c r="BH93" s="603">
        <v>37420</v>
      </c>
      <c r="BI93" s="603">
        <v>0</v>
      </c>
      <c r="BJ93" s="603">
        <v>3794909</v>
      </c>
      <c r="BK93" s="603">
        <v>0</v>
      </c>
      <c r="BL93" s="603">
        <v>1298691</v>
      </c>
      <c r="BM93" s="603">
        <v>383773</v>
      </c>
      <c r="BN93" s="603">
        <v>2000067.26</v>
      </c>
      <c r="BO93" s="603">
        <v>272847</v>
      </c>
      <c r="BP93" s="603">
        <v>911623</v>
      </c>
      <c r="BQ93" s="603">
        <v>132290</v>
      </c>
      <c r="BR93" s="603">
        <v>900224</v>
      </c>
      <c r="BS93" s="603">
        <v>0</v>
      </c>
      <c r="BT93" s="603">
        <v>35000</v>
      </c>
      <c r="BU93" s="603">
        <v>0</v>
      </c>
      <c r="BV93" s="603">
        <v>123000</v>
      </c>
      <c r="BW93" s="603">
        <v>0</v>
      </c>
      <c r="BX93" s="603">
        <v>41600</v>
      </c>
      <c r="BY93" s="603">
        <v>0</v>
      </c>
      <c r="BZ93" s="603">
        <v>0</v>
      </c>
      <c r="CA93" s="603">
        <v>151125</v>
      </c>
      <c r="CB93" s="603">
        <v>82050</v>
      </c>
      <c r="CC93" s="603">
        <v>185350</v>
      </c>
      <c r="CD93" s="603">
        <v>2138375</v>
      </c>
      <c r="CE93" s="603">
        <v>686150</v>
      </c>
      <c r="CF93" s="603">
        <v>299400</v>
      </c>
      <c r="CG93" s="603">
        <v>0</v>
      </c>
      <c r="CH93" s="603">
        <v>0</v>
      </c>
      <c r="CI93" s="603">
        <v>89000</v>
      </c>
      <c r="CJ93" s="603">
        <v>2251065</v>
      </c>
      <c r="CK93" s="603">
        <v>70000</v>
      </c>
      <c r="CL93" s="603">
        <v>41000</v>
      </c>
      <c r="CM93" s="603">
        <v>82000</v>
      </c>
      <c r="CN93" s="603">
        <v>41000</v>
      </c>
      <c r="CO93" s="603">
        <v>1983400</v>
      </c>
      <c r="CP93" s="603">
        <v>70000</v>
      </c>
      <c r="CQ93" s="603">
        <v>41000</v>
      </c>
      <c r="CR93" s="603">
        <v>82000</v>
      </c>
      <c r="CS93" s="603">
        <v>41000</v>
      </c>
      <c r="CT93" s="603">
        <v>35000</v>
      </c>
      <c r="CU93" s="603">
        <v>857165</v>
      </c>
      <c r="CV93" s="603">
        <v>341257</v>
      </c>
      <c r="CW93" s="603">
        <v>193828</v>
      </c>
      <c r="CX93" s="603">
        <v>2801740</v>
      </c>
      <c r="CY93" s="603">
        <v>497302</v>
      </c>
      <c r="CZ93" s="603">
        <v>715666</v>
      </c>
      <c r="DA93" s="603">
        <v>462250</v>
      </c>
      <c r="DB93" s="603">
        <v>1001714</v>
      </c>
      <c r="DC93" s="603">
        <v>0</v>
      </c>
      <c r="DD93" s="603">
        <v>1786875</v>
      </c>
      <c r="DE93" s="603">
        <v>0</v>
      </c>
      <c r="DF93" s="603">
        <v>0</v>
      </c>
      <c r="DG93" s="603">
        <v>16100</v>
      </c>
      <c r="DH93" s="603">
        <v>0</v>
      </c>
      <c r="DI93" s="603">
        <v>576709</v>
      </c>
      <c r="DJ93" s="603">
        <v>143645</v>
      </c>
      <c r="DK93" s="603">
        <v>0</v>
      </c>
      <c r="DL93" s="603">
        <v>915065.3</v>
      </c>
      <c r="DM93" s="603">
        <v>138500</v>
      </c>
      <c r="DN93" s="603">
        <v>0</v>
      </c>
      <c r="DO93" s="603">
        <v>0</v>
      </c>
      <c r="DP93" s="603">
        <v>0</v>
      </c>
      <c r="DQ93" s="603">
        <v>0</v>
      </c>
      <c r="DR93" s="603">
        <v>0</v>
      </c>
      <c r="DS93" s="603">
        <v>0</v>
      </c>
      <c r="DT93" s="603">
        <v>1194700</v>
      </c>
      <c r="DU93" s="603">
        <v>1246375</v>
      </c>
      <c r="DV93" s="603">
        <v>965385</v>
      </c>
      <c r="DW93" s="603">
        <v>5813650</v>
      </c>
      <c r="DX93" s="603">
        <v>3920830</v>
      </c>
      <c r="DY93" s="603">
        <v>2479005.67</v>
      </c>
      <c r="DZ93" s="603">
        <v>2016588.45</v>
      </c>
      <c r="EA93" s="603">
        <v>1598869</v>
      </c>
      <c r="EB93" s="603">
        <v>60730</v>
      </c>
      <c r="EC93" s="603">
        <v>38841</v>
      </c>
      <c r="ED93" s="603">
        <v>256145</v>
      </c>
      <c r="EE93" s="603">
        <v>0</v>
      </c>
      <c r="EF93" s="603">
        <v>1980</v>
      </c>
      <c r="EG93" s="603">
        <v>24000</v>
      </c>
      <c r="EH93" s="603">
        <v>270515</v>
      </c>
      <c r="EI93" s="603">
        <v>158780</v>
      </c>
      <c r="EJ93" s="603">
        <v>1039065</v>
      </c>
      <c r="EK93" s="603">
        <v>688490.1</v>
      </c>
      <c r="EL93" s="603">
        <v>693745</v>
      </c>
      <c r="EM93" s="603">
        <v>139840</v>
      </c>
      <c r="EN93" s="603">
        <v>153790.07</v>
      </c>
      <c r="EO93" s="603">
        <v>0</v>
      </c>
      <c r="EP93" s="603">
        <v>0</v>
      </c>
      <c r="EQ93" s="603">
        <v>0</v>
      </c>
      <c r="ER93" s="603">
        <v>0</v>
      </c>
      <c r="ES93" s="603">
        <v>0</v>
      </c>
      <c r="ET93" s="603">
        <v>0</v>
      </c>
      <c r="EU93" s="603">
        <v>0</v>
      </c>
      <c r="EV93" s="603">
        <v>0</v>
      </c>
      <c r="EW93" s="603">
        <v>0</v>
      </c>
      <c r="EX93" s="603">
        <v>1531990.1</v>
      </c>
      <c r="EY93" s="603">
        <v>0</v>
      </c>
      <c r="EZ93" s="603">
        <v>328780</v>
      </c>
      <c r="FA93" s="603">
        <v>196420</v>
      </c>
      <c r="FB93" s="603">
        <v>29550</v>
      </c>
      <c r="FC93" s="603">
        <v>545145</v>
      </c>
      <c r="FD93" s="603">
        <v>354780</v>
      </c>
      <c r="FE93" s="603">
        <v>312560</v>
      </c>
      <c r="FF93" s="603">
        <v>302690</v>
      </c>
      <c r="FG93" s="603">
        <v>121840</v>
      </c>
      <c r="FH93" s="603">
        <v>63870</v>
      </c>
      <c r="FI93" s="603">
        <v>29940</v>
      </c>
      <c r="FJ93" s="603">
        <v>7434800</v>
      </c>
      <c r="FK93" s="603">
        <v>119650</v>
      </c>
      <c r="FL93" s="603">
        <v>375243</v>
      </c>
      <c r="FM93" s="603">
        <v>108590</v>
      </c>
      <c r="FN93" s="603">
        <v>1802247.21</v>
      </c>
      <c r="FO93" s="603">
        <v>700150</v>
      </c>
      <c r="FP93" s="603">
        <v>784310</v>
      </c>
      <c r="FQ93" s="603">
        <v>7000</v>
      </c>
      <c r="FR93" s="603">
        <v>0</v>
      </c>
      <c r="FS93" s="603">
        <v>14000</v>
      </c>
      <c r="FT93" s="603">
        <v>0</v>
      </c>
      <c r="FU93" s="603">
        <v>0</v>
      </c>
      <c r="FV93" s="603">
        <v>0</v>
      </c>
      <c r="FW93" s="603">
        <v>12540</v>
      </c>
      <c r="FX93" s="603">
        <v>0</v>
      </c>
      <c r="FY93" s="603">
        <v>0</v>
      </c>
      <c r="FZ93" s="603">
        <v>12750</v>
      </c>
      <c r="GA93" s="603">
        <v>0</v>
      </c>
      <c r="GB93" s="603">
        <v>13413</v>
      </c>
      <c r="GC93" s="603">
        <v>54250</v>
      </c>
      <c r="GD93" s="603">
        <v>0</v>
      </c>
      <c r="GE93" s="603">
        <v>0</v>
      </c>
      <c r="GF93" s="603">
        <v>0</v>
      </c>
      <c r="GG93" s="603">
        <v>140336</v>
      </c>
      <c r="GH93" s="603">
        <v>46683</v>
      </c>
      <c r="GI93" s="603">
        <v>609872</v>
      </c>
      <c r="GJ93" s="603">
        <v>954396</v>
      </c>
      <c r="GK93" s="603">
        <v>0</v>
      </c>
      <c r="GL93" s="603">
        <v>1325364.5</v>
      </c>
      <c r="GM93" s="603">
        <v>798195</v>
      </c>
      <c r="GN93" s="603">
        <v>40552</v>
      </c>
      <c r="GO93" s="603">
        <v>45960</v>
      </c>
      <c r="GP93" s="603">
        <v>243152</v>
      </c>
      <c r="GQ93" s="603">
        <v>239742</v>
      </c>
      <c r="GR93" s="603">
        <v>0</v>
      </c>
      <c r="GS93" s="603">
        <v>661525</v>
      </c>
      <c r="GT93" s="603">
        <v>516225</v>
      </c>
      <c r="GU93" s="603">
        <v>0</v>
      </c>
      <c r="GV93" s="603">
        <v>0</v>
      </c>
      <c r="GW93" s="603">
        <v>0</v>
      </c>
      <c r="GX93" s="603">
        <v>811975</v>
      </c>
      <c r="GY93" s="603">
        <v>0</v>
      </c>
      <c r="GZ93" s="603">
        <v>4909699.9400000004</v>
      </c>
      <c r="HA93" s="603">
        <v>66600</v>
      </c>
      <c r="HB93" s="603">
        <v>0</v>
      </c>
      <c r="HC93" s="603">
        <v>0</v>
      </c>
      <c r="HD93" s="603">
        <v>162217.5</v>
      </c>
      <c r="HE93" s="603">
        <v>510197.37</v>
      </c>
      <c r="HF93" s="603">
        <v>45050</v>
      </c>
      <c r="HG93" s="603">
        <v>1135515</v>
      </c>
      <c r="HH93" s="603">
        <v>125000</v>
      </c>
      <c r="HI93" s="603">
        <v>1647460</v>
      </c>
      <c r="HJ93" s="603">
        <v>88208</v>
      </c>
      <c r="HK93" s="603">
        <v>0</v>
      </c>
      <c r="HL93" s="603">
        <v>6208712</v>
      </c>
      <c r="HM93" s="603">
        <v>1432920</v>
      </c>
      <c r="HN93" s="603">
        <v>6223620</v>
      </c>
      <c r="HO93" s="603">
        <v>1090140.6499999999</v>
      </c>
      <c r="HP93" s="603">
        <v>349450</v>
      </c>
      <c r="HQ93" s="603">
        <v>512803.17</v>
      </c>
      <c r="HR93" s="603">
        <v>237800</v>
      </c>
      <c r="HS93" s="603">
        <v>364800</v>
      </c>
      <c r="HT93" s="603">
        <v>205350</v>
      </c>
      <c r="HU93" s="603">
        <v>3478425</v>
      </c>
      <c r="HV93" s="603">
        <v>56000</v>
      </c>
      <c r="HW93" s="603">
        <v>0</v>
      </c>
      <c r="HX93" s="603">
        <v>253025</v>
      </c>
      <c r="HY93" s="603">
        <v>123400</v>
      </c>
      <c r="HZ93" s="603">
        <v>0</v>
      </c>
      <c r="IA93" s="603">
        <v>0</v>
      </c>
      <c r="IB93" s="603">
        <v>301200</v>
      </c>
      <c r="IC93" s="603">
        <v>409886</v>
      </c>
      <c r="ID93" s="603">
        <v>0</v>
      </c>
      <c r="IE93" s="603">
        <v>1169203.22</v>
      </c>
      <c r="IF93" s="603">
        <v>337905</v>
      </c>
      <c r="IG93" s="603">
        <v>42120</v>
      </c>
      <c r="IH93" s="603">
        <v>0</v>
      </c>
      <c r="II93" s="603">
        <v>0</v>
      </c>
      <c r="IJ93" s="603">
        <v>14500</v>
      </c>
      <c r="IK93" s="603">
        <v>0</v>
      </c>
      <c r="IL93" s="603">
        <v>553708</v>
      </c>
      <c r="IM93" s="603">
        <v>1684820</v>
      </c>
      <c r="IN93" s="603">
        <v>582560</v>
      </c>
      <c r="IO93" s="603">
        <v>0</v>
      </c>
      <c r="IP93" s="603">
        <v>195600</v>
      </c>
      <c r="IQ93" s="603">
        <v>0</v>
      </c>
      <c r="IR93" s="603">
        <v>634191</v>
      </c>
      <c r="IS93" s="603">
        <v>428498</v>
      </c>
      <c r="IT93" s="603">
        <v>588986</v>
      </c>
      <c r="IU93" s="603">
        <v>20820060</v>
      </c>
      <c r="IV93" s="603">
        <v>535137</v>
      </c>
      <c r="IW93" s="603">
        <v>0</v>
      </c>
      <c r="IX93" s="603">
        <v>0</v>
      </c>
      <c r="IY93" s="603">
        <v>0</v>
      </c>
      <c r="IZ93" s="603">
        <v>0</v>
      </c>
      <c r="JA93" s="603">
        <v>0</v>
      </c>
      <c r="JB93" s="603">
        <v>0</v>
      </c>
      <c r="JC93" s="603">
        <v>0</v>
      </c>
      <c r="JD93" s="603">
        <v>0</v>
      </c>
      <c r="JE93" s="603">
        <v>0</v>
      </c>
      <c r="JF93" s="603">
        <v>0</v>
      </c>
      <c r="JG93" s="603">
        <v>0</v>
      </c>
      <c r="JH93" s="603">
        <v>828060</v>
      </c>
      <c r="JI93" s="603">
        <v>472045</v>
      </c>
      <c r="JJ93" s="603">
        <v>676250</v>
      </c>
      <c r="JK93" s="603">
        <v>0</v>
      </c>
      <c r="JL93" s="603">
        <v>112224.61</v>
      </c>
      <c r="JM93" s="603">
        <v>2641133.34</v>
      </c>
      <c r="JN93" s="603">
        <v>101550</v>
      </c>
      <c r="JO93" s="603">
        <v>230666</v>
      </c>
      <c r="JP93" s="603">
        <v>0</v>
      </c>
      <c r="JQ93" s="603">
        <v>2073400</v>
      </c>
      <c r="JR93" s="603">
        <v>700780</v>
      </c>
      <c r="JS93" s="603">
        <v>0</v>
      </c>
      <c r="JT93" s="603">
        <v>0</v>
      </c>
      <c r="JU93" s="603">
        <v>181100</v>
      </c>
      <c r="JV93" s="603">
        <v>0</v>
      </c>
      <c r="JW93" s="603">
        <v>0</v>
      </c>
      <c r="JX93" s="603">
        <v>0</v>
      </c>
      <c r="JY93" s="603">
        <v>0</v>
      </c>
      <c r="JZ93" s="603">
        <v>1408450</v>
      </c>
      <c r="KA93" s="603">
        <v>610300</v>
      </c>
      <c r="KB93" s="603">
        <v>0</v>
      </c>
      <c r="KC93" s="603">
        <v>0</v>
      </c>
      <c r="KD93" s="603">
        <v>0</v>
      </c>
      <c r="KE93" s="603">
        <v>0</v>
      </c>
      <c r="KF93" s="603">
        <v>0</v>
      </c>
      <c r="KG93" s="603">
        <v>0</v>
      </c>
      <c r="KH93" s="603">
        <v>0</v>
      </c>
      <c r="KI93" s="603">
        <v>0</v>
      </c>
      <c r="KJ93" s="603">
        <v>0</v>
      </c>
      <c r="KK93" s="603">
        <v>324818</v>
      </c>
      <c r="KL93" s="603">
        <v>207850</v>
      </c>
      <c r="KM93" s="603">
        <v>147000</v>
      </c>
      <c r="KN93" s="603">
        <v>0</v>
      </c>
      <c r="KO93" s="603">
        <v>0</v>
      </c>
      <c r="KP93" s="603">
        <v>0</v>
      </c>
      <c r="KQ93" s="603">
        <v>244287.5</v>
      </c>
      <c r="KR93" s="603">
        <v>0</v>
      </c>
      <c r="KS93" s="603">
        <v>5209385</v>
      </c>
      <c r="KT93" s="603">
        <v>391460</v>
      </c>
      <c r="KU93" s="603">
        <v>503987.25</v>
      </c>
      <c r="KV93" s="603">
        <v>205540</v>
      </c>
      <c r="KW93" s="603">
        <v>1237361</v>
      </c>
      <c r="KX93" s="603">
        <v>1663550</v>
      </c>
      <c r="KY93" s="603">
        <v>0</v>
      </c>
      <c r="KZ93" s="603">
        <v>0</v>
      </c>
      <c r="LA93" s="603">
        <v>924603</v>
      </c>
      <c r="LB93" s="603">
        <v>0</v>
      </c>
      <c r="LC93" s="603">
        <v>0</v>
      </c>
      <c r="LD93" s="603">
        <v>0</v>
      </c>
      <c r="LE93" s="603">
        <v>0</v>
      </c>
      <c r="LF93" s="603">
        <v>0</v>
      </c>
      <c r="LG93" s="603">
        <v>41500</v>
      </c>
      <c r="LH93" s="603">
        <v>0</v>
      </c>
      <c r="LI93" s="603">
        <v>0</v>
      </c>
      <c r="LJ93" s="603">
        <v>930850</v>
      </c>
      <c r="LK93" s="603">
        <v>0</v>
      </c>
      <c r="LL93" s="603">
        <v>3546620</v>
      </c>
      <c r="LM93" s="603">
        <v>82248.83</v>
      </c>
      <c r="LN93" s="603">
        <v>68574</v>
      </c>
      <c r="LO93" s="603">
        <v>58350</v>
      </c>
      <c r="LP93" s="603">
        <v>57970</v>
      </c>
      <c r="LQ93" s="603">
        <v>0</v>
      </c>
      <c r="LR93" s="603">
        <v>1075838</v>
      </c>
      <c r="LS93" s="603">
        <v>30200</v>
      </c>
      <c r="LT93" s="603">
        <v>483300</v>
      </c>
      <c r="LU93" s="603">
        <v>0</v>
      </c>
      <c r="LV93" s="603">
        <v>87643.6</v>
      </c>
      <c r="LW93" s="603">
        <v>0</v>
      </c>
      <c r="LX93" s="603">
        <v>5068572</v>
      </c>
      <c r="LY93" s="603">
        <v>0</v>
      </c>
      <c r="LZ93" s="603">
        <v>1367089</v>
      </c>
      <c r="MA93" s="603">
        <v>0</v>
      </c>
      <c r="MB93" s="603">
        <v>370500</v>
      </c>
      <c r="MC93" s="603">
        <v>0</v>
      </c>
      <c r="MD93" s="603">
        <v>0</v>
      </c>
      <c r="ME93" s="603">
        <v>40000</v>
      </c>
      <c r="MF93" s="603">
        <v>0</v>
      </c>
      <c r="MG93" s="603">
        <v>0</v>
      </c>
      <c r="MH93" s="603">
        <v>0</v>
      </c>
      <c r="MI93" s="603">
        <v>4515900</v>
      </c>
      <c r="MJ93" s="603">
        <v>0</v>
      </c>
      <c r="MK93" s="603">
        <v>0</v>
      </c>
      <c r="ML93" s="603">
        <v>347490</v>
      </c>
      <c r="MM93" s="603">
        <v>167939.20000000001</v>
      </c>
      <c r="MN93" s="603">
        <v>859518</v>
      </c>
      <c r="MO93" s="603">
        <v>0</v>
      </c>
      <c r="MP93" s="603">
        <v>0</v>
      </c>
      <c r="MQ93" s="603">
        <v>0</v>
      </c>
      <c r="MR93" s="603">
        <v>0</v>
      </c>
      <c r="MS93" s="603">
        <v>0</v>
      </c>
      <c r="MT93" s="603">
        <v>0</v>
      </c>
      <c r="MU93" s="603">
        <v>2986660</v>
      </c>
      <c r="MV93" s="603">
        <v>105018</v>
      </c>
      <c r="MW93" s="603">
        <v>69070</v>
      </c>
      <c r="MX93" s="603">
        <v>287940</v>
      </c>
      <c r="MY93" s="603">
        <v>0</v>
      </c>
      <c r="MZ93" s="603">
        <v>139835</v>
      </c>
      <c r="NA93" s="603">
        <v>1091800.8799999999</v>
      </c>
      <c r="NB93" s="603">
        <v>1741015</v>
      </c>
      <c r="NC93" s="603">
        <v>388086.16</v>
      </c>
      <c r="ND93" s="603">
        <v>248930</v>
      </c>
      <c r="NE93" s="603">
        <v>23790</v>
      </c>
      <c r="NF93" s="603">
        <v>0</v>
      </c>
      <c r="NG93" s="603">
        <v>46000</v>
      </c>
      <c r="NH93" s="603">
        <v>166387.85</v>
      </c>
      <c r="NI93" s="603">
        <v>34940</v>
      </c>
      <c r="NJ93" s="603">
        <v>0</v>
      </c>
      <c r="NK93" s="603">
        <v>447500</v>
      </c>
      <c r="NL93" s="603">
        <v>983570</v>
      </c>
      <c r="NM93" s="603">
        <v>1308580</v>
      </c>
      <c r="NN93" s="603">
        <v>0</v>
      </c>
      <c r="NO93" s="603">
        <v>0</v>
      </c>
      <c r="NP93" s="603">
        <v>0</v>
      </c>
      <c r="NQ93" s="603">
        <v>0</v>
      </c>
      <c r="NR93" s="603">
        <v>4461635</v>
      </c>
      <c r="NS93" s="603">
        <v>0</v>
      </c>
      <c r="NT93" s="603">
        <v>0</v>
      </c>
      <c r="NU93" s="603">
        <v>0</v>
      </c>
      <c r="NV93" s="603">
        <v>0</v>
      </c>
      <c r="NW93" s="603">
        <v>0</v>
      </c>
      <c r="NX93" s="603">
        <v>0</v>
      </c>
      <c r="NY93" s="603">
        <v>83400</v>
      </c>
      <c r="NZ93" s="603">
        <v>0</v>
      </c>
      <c r="OA93" s="603">
        <v>1047084.8</v>
      </c>
      <c r="OB93" s="603">
        <v>60000</v>
      </c>
      <c r="OC93" s="603">
        <v>65290</v>
      </c>
      <c r="OD93" s="603">
        <v>0</v>
      </c>
      <c r="OE93" s="603">
        <v>78855</v>
      </c>
      <c r="OF93" s="603">
        <v>0</v>
      </c>
      <c r="OG93" s="603">
        <v>9764277.3000000007</v>
      </c>
      <c r="OH93" s="603">
        <v>864890.65</v>
      </c>
      <c r="OI93" s="603">
        <v>3344686.5</v>
      </c>
      <c r="OJ93" s="603">
        <v>636748</v>
      </c>
      <c r="OK93" s="603">
        <v>24216.6</v>
      </c>
      <c r="OL93" s="603">
        <v>3468444</v>
      </c>
      <c r="OM93" s="603">
        <v>0</v>
      </c>
      <c r="ON93" s="603">
        <v>0</v>
      </c>
      <c r="OO93" s="603">
        <v>0</v>
      </c>
      <c r="OP93" s="603">
        <v>1815820</v>
      </c>
      <c r="OQ93" s="603">
        <v>1356805</v>
      </c>
      <c r="OR93" s="603">
        <v>1987315</v>
      </c>
      <c r="OS93" s="603">
        <v>321115</v>
      </c>
      <c r="OT93" s="603">
        <v>871363</v>
      </c>
      <c r="OU93" s="603">
        <v>0</v>
      </c>
      <c r="OV93" s="603">
        <v>0</v>
      </c>
      <c r="OW93" s="603">
        <v>183371</v>
      </c>
      <c r="OX93" s="603">
        <v>75672</v>
      </c>
      <c r="OY93" s="603">
        <v>0</v>
      </c>
      <c r="OZ93" s="603">
        <v>4661569</v>
      </c>
      <c r="PA93" s="603">
        <v>95271</v>
      </c>
      <c r="PB93" s="603">
        <v>183337</v>
      </c>
      <c r="PC93" s="603">
        <v>0</v>
      </c>
      <c r="PD93" s="603">
        <v>9314282.0199999996</v>
      </c>
      <c r="PE93" s="603">
        <v>0</v>
      </c>
      <c r="PF93" s="603">
        <v>84280</v>
      </c>
      <c r="PG93" s="603">
        <v>84000</v>
      </c>
      <c r="PH93" s="603">
        <v>0</v>
      </c>
      <c r="PI93" s="603">
        <v>0</v>
      </c>
      <c r="PJ93" s="603">
        <v>0</v>
      </c>
      <c r="PK93" s="603">
        <v>91000</v>
      </c>
      <c r="PL93" s="603">
        <v>0</v>
      </c>
      <c r="PM93" s="603">
        <v>0</v>
      </c>
      <c r="PN93" s="603">
        <v>0</v>
      </c>
      <c r="PO93" s="603">
        <v>433610</v>
      </c>
      <c r="PP93" s="603">
        <v>35000</v>
      </c>
      <c r="PQ93" s="603">
        <v>825660</v>
      </c>
      <c r="PR93" s="603">
        <v>0</v>
      </c>
      <c r="PS93" s="603">
        <v>0</v>
      </c>
      <c r="PT93" s="603">
        <v>0</v>
      </c>
      <c r="PU93" s="603">
        <v>0</v>
      </c>
      <c r="PV93" s="603">
        <v>0</v>
      </c>
      <c r="PW93" s="603">
        <v>0</v>
      </c>
      <c r="PX93" s="603">
        <v>0</v>
      </c>
      <c r="PY93" s="603">
        <v>0</v>
      </c>
      <c r="PZ93" s="603">
        <v>21551942</v>
      </c>
      <c r="QA93" s="603">
        <v>0</v>
      </c>
      <c r="QB93" s="603">
        <v>0</v>
      </c>
      <c r="QC93" s="603">
        <v>0</v>
      </c>
      <c r="QD93" s="603">
        <v>0</v>
      </c>
      <c r="QE93" s="603">
        <v>0</v>
      </c>
      <c r="QF93" s="603">
        <v>840550</v>
      </c>
      <c r="QG93" s="603">
        <v>208000</v>
      </c>
      <c r="QH93" s="603">
        <v>0</v>
      </c>
      <c r="QI93" s="603">
        <v>0</v>
      </c>
      <c r="QJ93" s="603">
        <v>0</v>
      </c>
      <c r="QK93" s="603">
        <v>0</v>
      </c>
      <c r="QL93" s="603">
        <v>0</v>
      </c>
      <c r="QM93" s="603">
        <v>0</v>
      </c>
      <c r="QN93" s="603">
        <v>0</v>
      </c>
      <c r="QO93" s="603">
        <v>0</v>
      </c>
      <c r="QP93" s="603">
        <v>0</v>
      </c>
      <c r="QQ93" s="603">
        <v>0</v>
      </c>
      <c r="QR93" s="603">
        <v>0</v>
      </c>
      <c r="QS93" s="603">
        <v>0</v>
      </c>
      <c r="QT93" s="603">
        <v>0</v>
      </c>
      <c r="QU93" s="603">
        <v>0</v>
      </c>
      <c r="QV93" s="603">
        <v>2724130</v>
      </c>
      <c r="QW93" s="603">
        <v>0</v>
      </c>
      <c r="QX93" s="603">
        <v>69375</v>
      </c>
      <c r="QY93" s="603">
        <v>0</v>
      </c>
      <c r="QZ93" s="603">
        <v>0</v>
      </c>
      <c r="RA93" s="603">
        <v>3784525</v>
      </c>
      <c r="RB93" s="603">
        <v>0</v>
      </c>
      <c r="RC93" s="603">
        <v>15750</v>
      </c>
      <c r="RD93" s="603">
        <v>0</v>
      </c>
      <c r="RE93" s="603">
        <v>0</v>
      </c>
      <c r="RF93" s="603">
        <v>15600</v>
      </c>
      <c r="RG93" s="603">
        <v>0</v>
      </c>
      <c r="RH93" s="603">
        <v>105000</v>
      </c>
      <c r="RI93" s="603">
        <v>0</v>
      </c>
      <c r="RJ93" s="603">
        <v>1473800</v>
      </c>
      <c r="RK93" s="603">
        <v>1186200</v>
      </c>
      <c r="RL93" s="603">
        <v>761450</v>
      </c>
      <c r="RM93" s="603">
        <v>2891375</v>
      </c>
      <c r="RN93" s="603">
        <v>1345900</v>
      </c>
      <c r="RO93" s="603">
        <v>0</v>
      </c>
      <c r="RP93" s="603">
        <v>1819025</v>
      </c>
      <c r="RQ93" s="603">
        <v>558890</v>
      </c>
      <c r="RR93" s="603">
        <v>171400</v>
      </c>
      <c r="RS93" s="603">
        <v>2137750</v>
      </c>
      <c r="RT93" s="603">
        <v>0</v>
      </c>
      <c r="RU93" s="603">
        <v>674800</v>
      </c>
      <c r="RV93" s="603">
        <v>1110700</v>
      </c>
      <c r="RW93" s="603">
        <v>4600</v>
      </c>
      <c r="RX93" s="603">
        <v>0</v>
      </c>
      <c r="RY93" s="603">
        <v>343600</v>
      </c>
      <c r="RZ93" s="603">
        <v>0</v>
      </c>
      <c r="SA93" s="603">
        <v>463600</v>
      </c>
      <c r="SB93" s="603">
        <v>1650</v>
      </c>
      <c r="SC93" s="603">
        <v>2582900</v>
      </c>
      <c r="SD93" s="603">
        <v>0</v>
      </c>
      <c r="SE93" s="603">
        <v>0</v>
      </c>
      <c r="SF93" s="603">
        <v>445970</v>
      </c>
      <c r="SG93" s="603">
        <v>280000</v>
      </c>
      <c r="SH93" s="603">
        <v>28790</v>
      </c>
      <c r="SI93" s="603">
        <v>929850</v>
      </c>
      <c r="SJ93" s="603">
        <v>1641293</v>
      </c>
      <c r="SK93" s="603">
        <v>53000</v>
      </c>
      <c r="SL93" s="603">
        <v>0</v>
      </c>
      <c r="SM93" s="603">
        <v>3899782</v>
      </c>
      <c r="SN93" s="603">
        <v>22805.23</v>
      </c>
      <c r="SO93" s="603">
        <v>1926062.5</v>
      </c>
      <c r="SP93" s="603">
        <v>806375</v>
      </c>
      <c r="SQ93" s="603">
        <v>773064</v>
      </c>
      <c r="SR93" s="603">
        <v>1117314</v>
      </c>
      <c r="SS93" s="603">
        <v>0</v>
      </c>
      <c r="ST93" s="603">
        <v>384775</v>
      </c>
      <c r="SU93" s="603">
        <v>758590</v>
      </c>
      <c r="SV93" s="603">
        <v>370490</v>
      </c>
      <c r="SW93" s="603">
        <v>49422920</v>
      </c>
      <c r="SX93" s="603">
        <v>0</v>
      </c>
      <c r="SY93" s="603">
        <v>0</v>
      </c>
      <c r="SZ93" s="603">
        <v>0</v>
      </c>
      <c r="TA93" s="603">
        <v>0</v>
      </c>
      <c r="TB93" s="603">
        <v>0</v>
      </c>
      <c r="TC93" s="603">
        <v>0</v>
      </c>
      <c r="TD93" s="603">
        <v>3193475</v>
      </c>
      <c r="TE93" s="603">
        <v>0</v>
      </c>
      <c r="TF93" s="603">
        <v>0</v>
      </c>
      <c r="TG93" s="603">
        <v>0</v>
      </c>
      <c r="TH93" s="603">
        <v>0</v>
      </c>
      <c r="TI93" s="603">
        <v>0</v>
      </c>
      <c r="TJ93" s="603">
        <v>0</v>
      </c>
      <c r="TK93" s="603">
        <v>1847600</v>
      </c>
      <c r="TL93" s="603">
        <v>0</v>
      </c>
      <c r="TM93" s="603">
        <v>0</v>
      </c>
      <c r="TN93" s="603">
        <v>0</v>
      </c>
      <c r="TO93" s="603">
        <v>0</v>
      </c>
      <c r="TP93" s="603">
        <v>0</v>
      </c>
      <c r="TQ93" s="603">
        <v>0</v>
      </c>
      <c r="TR93" s="603">
        <v>2863984.01</v>
      </c>
      <c r="TS93" s="603">
        <v>0</v>
      </c>
      <c r="TT93" s="603">
        <v>0</v>
      </c>
      <c r="TU93" s="603">
        <v>0</v>
      </c>
      <c r="TV93" s="603">
        <v>11540</v>
      </c>
      <c r="TW93" s="603">
        <v>0</v>
      </c>
      <c r="TX93" s="603">
        <v>0</v>
      </c>
      <c r="TY93" s="603">
        <v>4000</v>
      </c>
      <c r="TZ93" s="603">
        <v>0</v>
      </c>
      <c r="UA93" s="603">
        <v>199170</v>
      </c>
      <c r="UB93" s="603">
        <v>0</v>
      </c>
      <c r="UC93" s="603">
        <v>631000</v>
      </c>
      <c r="UD93" s="603">
        <v>912220</v>
      </c>
      <c r="UE93" s="603">
        <v>299750</v>
      </c>
      <c r="UF93" s="603">
        <v>21400</v>
      </c>
      <c r="UG93" s="603">
        <v>2828400</v>
      </c>
      <c r="UH93" s="603">
        <v>0</v>
      </c>
      <c r="UI93" s="603">
        <v>177200</v>
      </c>
      <c r="UJ93" s="603">
        <v>0</v>
      </c>
      <c r="UK93" s="603">
        <v>0</v>
      </c>
      <c r="UL93" s="603">
        <v>8813470</v>
      </c>
      <c r="UM93" s="603">
        <v>1307490</v>
      </c>
      <c r="UN93" s="603">
        <v>146900</v>
      </c>
      <c r="UO93" s="603">
        <v>162390</v>
      </c>
      <c r="UP93" s="603">
        <v>0</v>
      </c>
      <c r="UQ93" s="603">
        <v>183620</v>
      </c>
      <c r="UR93" s="603">
        <v>4795216</v>
      </c>
      <c r="US93" s="603">
        <v>0</v>
      </c>
      <c r="UT93" s="603">
        <v>0</v>
      </c>
      <c r="UU93" s="603">
        <v>21600</v>
      </c>
      <c r="UV93" s="603">
        <v>0</v>
      </c>
      <c r="UW93" s="603">
        <v>0</v>
      </c>
      <c r="UX93" s="603">
        <v>2861820</v>
      </c>
      <c r="UY93" s="603">
        <v>0</v>
      </c>
      <c r="UZ93" s="603">
        <v>0</v>
      </c>
      <c r="VA93" s="603">
        <v>0</v>
      </c>
      <c r="VB93" s="603">
        <v>0</v>
      </c>
      <c r="VC93" s="603">
        <v>4349550</v>
      </c>
      <c r="VD93" s="603">
        <v>38200</v>
      </c>
      <c r="VE93" s="603">
        <v>400000</v>
      </c>
      <c r="VF93" s="603">
        <v>0</v>
      </c>
      <c r="VG93" s="603">
        <v>0</v>
      </c>
      <c r="VH93" s="603">
        <v>0</v>
      </c>
      <c r="VI93" s="603">
        <v>0</v>
      </c>
      <c r="VJ93" s="603">
        <v>1959281</v>
      </c>
      <c r="VK93" s="603">
        <v>0</v>
      </c>
      <c r="VL93" s="603">
        <v>0</v>
      </c>
      <c r="VM93" s="603">
        <v>0</v>
      </c>
      <c r="VN93" s="603">
        <v>7230947.5</v>
      </c>
      <c r="VO93" s="603">
        <v>76000</v>
      </c>
      <c r="VP93" s="603">
        <v>0</v>
      </c>
      <c r="VQ93" s="603">
        <v>50000</v>
      </c>
      <c r="VR93" s="603">
        <v>0</v>
      </c>
      <c r="VS93" s="603">
        <v>323700</v>
      </c>
      <c r="VT93" s="603">
        <v>44000</v>
      </c>
      <c r="VU93" s="603">
        <v>0</v>
      </c>
      <c r="VV93" s="603">
        <v>0</v>
      </c>
      <c r="VW93" s="603">
        <v>3729300</v>
      </c>
      <c r="VX93" s="603">
        <v>0</v>
      </c>
      <c r="VY93" s="603">
        <v>1019722.1</v>
      </c>
      <c r="VZ93" s="603">
        <v>0</v>
      </c>
      <c r="WA93" s="603">
        <v>0</v>
      </c>
      <c r="WB93" s="603">
        <v>21900</v>
      </c>
      <c r="WC93" s="603">
        <v>0</v>
      </c>
      <c r="WD93" s="603">
        <v>147500</v>
      </c>
      <c r="WE93" s="603">
        <v>90000</v>
      </c>
      <c r="WF93" s="603">
        <v>0</v>
      </c>
      <c r="WG93" s="603">
        <v>60000</v>
      </c>
      <c r="WH93" s="603">
        <v>134800</v>
      </c>
      <c r="WI93" s="603">
        <v>360000</v>
      </c>
      <c r="WJ93" s="603">
        <v>0</v>
      </c>
      <c r="WK93" s="603">
        <v>25000</v>
      </c>
      <c r="WL93" s="603">
        <v>108600</v>
      </c>
      <c r="WM93" s="603">
        <v>0</v>
      </c>
      <c r="WN93" s="603">
        <v>55000</v>
      </c>
      <c r="WO93" s="603">
        <v>88250</v>
      </c>
      <c r="WP93" s="603">
        <v>1180100</v>
      </c>
      <c r="WQ93" s="603">
        <v>851400</v>
      </c>
      <c r="WR93" s="603">
        <v>30000</v>
      </c>
      <c r="WS93" s="603">
        <v>205025</v>
      </c>
      <c r="WT93" s="603">
        <v>83200</v>
      </c>
      <c r="WU93" s="603">
        <v>50000</v>
      </c>
      <c r="WV93" s="603">
        <v>448850</v>
      </c>
      <c r="WW93" s="603">
        <v>0</v>
      </c>
      <c r="WX93" s="603">
        <v>395000</v>
      </c>
      <c r="WY93" s="603">
        <v>19000</v>
      </c>
      <c r="WZ93" s="603">
        <v>45990.47</v>
      </c>
      <c r="XA93" s="603">
        <v>0</v>
      </c>
      <c r="XB93" s="603">
        <v>19000</v>
      </c>
      <c r="XC93" s="603">
        <v>0</v>
      </c>
      <c r="XD93" s="603">
        <v>353979</v>
      </c>
      <c r="XE93" s="603">
        <v>2569600</v>
      </c>
      <c r="XF93" s="603">
        <v>165613</v>
      </c>
      <c r="XG93" s="603">
        <v>38000</v>
      </c>
      <c r="XH93" s="603">
        <v>0</v>
      </c>
      <c r="XI93" s="603">
        <v>20700</v>
      </c>
      <c r="XJ93" s="603">
        <v>0</v>
      </c>
      <c r="XK93" s="603">
        <v>2757439</v>
      </c>
      <c r="XL93" s="603">
        <v>0</v>
      </c>
      <c r="XM93" s="603">
        <v>4776760</v>
      </c>
      <c r="XN93" s="603">
        <v>12000</v>
      </c>
      <c r="XO93" s="603">
        <v>1115540</v>
      </c>
      <c r="XP93" s="603">
        <v>211980</v>
      </c>
      <c r="XQ93" s="603">
        <v>861395</v>
      </c>
      <c r="XR93" s="603">
        <v>34000</v>
      </c>
      <c r="XS93" s="603">
        <v>282500</v>
      </c>
      <c r="XT93" s="603">
        <v>237290</v>
      </c>
      <c r="XU93" s="603">
        <v>68000</v>
      </c>
      <c r="XV93" s="603">
        <v>102000</v>
      </c>
      <c r="XW93" s="603">
        <v>1819390</v>
      </c>
      <c r="XX93" s="603">
        <v>34000</v>
      </c>
      <c r="XY93" s="603">
        <v>136000</v>
      </c>
      <c r="XZ93" s="603">
        <v>68000</v>
      </c>
      <c r="YA93" s="603">
        <v>57000</v>
      </c>
      <c r="YB93" s="603">
        <v>34000</v>
      </c>
      <c r="YC93" s="603">
        <v>34000</v>
      </c>
      <c r="YD93" s="603">
        <v>34000</v>
      </c>
      <c r="YE93" s="603">
        <v>34000</v>
      </c>
      <c r="YF93" s="603">
        <v>102000</v>
      </c>
      <c r="YG93" s="603">
        <v>0</v>
      </c>
      <c r="YH93" s="603">
        <v>0</v>
      </c>
      <c r="YI93" s="603">
        <v>0</v>
      </c>
      <c r="YJ93" s="603">
        <v>0</v>
      </c>
      <c r="YK93" s="603">
        <v>4924543.5199999996</v>
      </c>
      <c r="YL93" s="603">
        <v>100750</v>
      </c>
      <c r="YM93" s="603">
        <v>3615300</v>
      </c>
      <c r="YN93" s="603">
        <v>13200</v>
      </c>
      <c r="YO93" s="603">
        <v>1068250</v>
      </c>
      <c r="YP93" s="603">
        <v>0</v>
      </c>
      <c r="YQ93" s="603">
        <v>270150</v>
      </c>
      <c r="YR93" s="603">
        <v>0</v>
      </c>
      <c r="YS93" s="603">
        <v>11850</v>
      </c>
      <c r="YT93" s="603">
        <v>42050</v>
      </c>
      <c r="YU93" s="603">
        <v>0</v>
      </c>
      <c r="YV93" s="603">
        <v>0</v>
      </c>
      <c r="YW93" s="603">
        <v>0</v>
      </c>
      <c r="YX93" s="603">
        <v>4240900</v>
      </c>
      <c r="YY93" s="603">
        <v>0</v>
      </c>
      <c r="YZ93" s="603">
        <v>80000</v>
      </c>
      <c r="ZA93" s="603">
        <v>0</v>
      </c>
      <c r="ZB93" s="603">
        <v>0</v>
      </c>
      <c r="ZC93" s="603">
        <v>0</v>
      </c>
      <c r="ZD93" s="603">
        <v>60000</v>
      </c>
      <c r="ZE93" s="603">
        <v>0</v>
      </c>
      <c r="ZF93" s="603">
        <v>0</v>
      </c>
      <c r="ZG93" s="603">
        <v>0</v>
      </c>
      <c r="ZH93" s="603">
        <v>0</v>
      </c>
      <c r="ZI93" s="603">
        <v>0</v>
      </c>
      <c r="ZJ93" s="603">
        <v>0</v>
      </c>
      <c r="ZK93" s="603">
        <v>0</v>
      </c>
      <c r="ZL93" s="603">
        <v>0</v>
      </c>
      <c r="ZM93" s="603">
        <v>1080625</v>
      </c>
      <c r="ZN93" s="603">
        <v>8797536.5</v>
      </c>
      <c r="ZO93" s="603">
        <v>0</v>
      </c>
      <c r="ZP93" s="603">
        <v>0</v>
      </c>
      <c r="ZQ93" s="603">
        <v>0</v>
      </c>
      <c r="ZR93" s="603">
        <v>0</v>
      </c>
      <c r="ZS93" s="603">
        <v>0</v>
      </c>
      <c r="ZT93" s="603">
        <v>0</v>
      </c>
      <c r="ZU93" s="603">
        <v>144000</v>
      </c>
      <c r="ZV93" s="603">
        <v>979230</v>
      </c>
      <c r="ZW93" s="603">
        <v>3750700</v>
      </c>
      <c r="ZX93" s="603">
        <v>0</v>
      </c>
      <c r="ZY93" s="603">
        <v>0</v>
      </c>
      <c r="ZZ93" s="603">
        <v>0</v>
      </c>
      <c r="AAA93" s="603">
        <v>0</v>
      </c>
      <c r="AAB93" s="603">
        <v>0</v>
      </c>
      <c r="AAC93" s="603">
        <v>0</v>
      </c>
      <c r="AAD93" s="603">
        <v>0</v>
      </c>
      <c r="AAE93" s="603">
        <v>51500</v>
      </c>
      <c r="AAF93" s="603">
        <v>0</v>
      </c>
      <c r="AAG93" s="603">
        <v>0</v>
      </c>
      <c r="AAH93" s="603">
        <v>0</v>
      </c>
      <c r="AAI93" s="603">
        <v>127000</v>
      </c>
      <c r="AAJ93" s="603">
        <v>2759000</v>
      </c>
      <c r="AAK93" s="603">
        <v>0</v>
      </c>
      <c r="AAL93" s="603">
        <v>0</v>
      </c>
      <c r="AAM93" s="603">
        <v>0</v>
      </c>
      <c r="AAN93" s="603">
        <v>0</v>
      </c>
      <c r="AAO93" s="603">
        <v>0</v>
      </c>
      <c r="AAP93" s="603">
        <v>0</v>
      </c>
      <c r="AAQ93" s="603">
        <v>8341901.5</v>
      </c>
      <c r="AAR93" s="603">
        <v>60000</v>
      </c>
      <c r="AAS93" s="603">
        <v>0</v>
      </c>
      <c r="AAT93" s="603">
        <v>0</v>
      </c>
      <c r="AAU93" s="603">
        <v>0</v>
      </c>
      <c r="AAV93" s="603">
        <v>0</v>
      </c>
      <c r="AAW93" s="603">
        <v>0</v>
      </c>
      <c r="AAX93" s="603">
        <v>0</v>
      </c>
      <c r="AAY93" s="603">
        <v>2193799.4500000002</v>
      </c>
      <c r="AAZ93" s="603">
        <v>0</v>
      </c>
      <c r="ABA93" s="603">
        <v>0</v>
      </c>
      <c r="ABB93" s="603">
        <v>0</v>
      </c>
      <c r="ABC93" s="603">
        <v>0</v>
      </c>
      <c r="ABD93" s="603">
        <v>0</v>
      </c>
      <c r="ABE93" s="603">
        <v>0</v>
      </c>
      <c r="ABF93" s="603">
        <v>0</v>
      </c>
      <c r="ABG93" s="603">
        <v>48000</v>
      </c>
      <c r="ABH93" s="603">
        <v>0</v>
      </c>
      <c r="ABI93" s="603">
        <v>0</v>
      </c>
      <c r="ABJ93" s="603">
        <v>3616790</v>
      </c>
      <c r="ABK93" s="603">
        <v>44690</v>
      </c>
      <c r="ABL93" s="603">
        <v>0</v>
      </c>
      <c r="ABM93" s="603">
        <v>35500</v>
      </c>
      <c r="ABN93" s="603">
        <v>0</v>
      </c>
      <c r="ABO93" s="603">
        <v>0</v>
      </c>
      <c r="ABP93" s="603">
        <v>0</v>
      </c>
      <c r="ABQ93" s="603">
        <v>3394400</v>
      </c>
      <c r="ABR93" s="603">
        <v>0</v>
      </c>
      <c r="ABS93" s="603">
        <v>0</v>
      </c>
      <c r="ABT93" s="603">
        <v>0</v>
      </c>
      <c r="ABU93" s="603">
        <v>0</v>
      </c>
      <c r="ABV93" s="603">
        <v>0</v>
      </c>
      <c r="ABW93" s="603">
        <v>0</v>
      </c>
      <c r="ABX93" s="603">
        <v>0</v>
      </c>
      <c r="ABY93" s="603">
        <v>0</v>
      </c>
      <c r="ABZ93" s="603">
        <v>13680</v>
      </c>
      <c r="ACA93" s="603">
        <v>0</v>
      </c>
      <c r="ACB93" s="603">
        <v>0</v>
      </c>
      <c r="ACC93" s="603">
        <v>0</v>
      </c>
      <c r="ACD93" s="603">
        <v>21200</v>
      </c>
      <c r="ACE93" s="603">
        <v>3107760</v>
      </c>
      <c r="ACF93" s="603">
        <v>0</v>
      </c>
      <c r="ACG93" s="603">
        <v>0</v>
      </c>
      <c r="ACH93" s="603">
        <v>8900</v>
      </c>
      <c r="ACI93" s="603">
        <v>0</v>
      </c>
      <c r="ACJ93" s="603">
        <v>0</v>
      </c>
      <c r="ACK93" s="603">
        <v>0</v>
      </c>
      <c r="ACL93" s="603">
        <v>0</v>
      </c>
      <c r="ACM93" s="603">
        <v>0</v>
      </c>
      <c r="ACN93" s="603">
        <v>0</v>
      </c>
      <c r="ACO93" s="603">
        <v>0</v>
      </c>
      <c r="ACP93" s="603">
        <v>0</v>
      </c>
      <c r="ACQ93" s="603">
        <v>0</v>
      </c>
      <c r="ACR93" s="603">
        <v>0</v>
      </c>
      <c r="ACS93" s="603">
        <v>3081749.54</v>
      </c>
      <c r="ACT93" s="603">
        <v>0</v>
      </c>
      <c r="ACU93" s="603">
        <v>0</v>
      </c>
      <c r="ACV93" s="603">
        <v>257880</v>
      </c>
      <c r="ACW93" s="603">
        <v>0</v>
      </c>
      <c r="ACX93" s="603">
        <v>59100</v>
      </c>
      <c r="ACY93" s="603">
        <v>83000</v>
      </c>
      <c r="ACZ93" s="603">
        <v>0</v>
      </c>
      <c r="ADA93" s="603">
        <v>0</v>
      </c>
      <c r="ADB93" s="603">
        <v>104970</v>
      </c>
      <c r="ADC93" s="603">
        <v>0</v>
      </c>
      <c r="ADD93" s="603">
        <v>0</v>
      </c>
      <c r="ADE93" s="603">
        <v>0</v>
      </c>
      <c r="ADF93" s="603">
        <v>0</v>
      </c>
      <c r="ADG93" s="603">
        <v>0</v>
      </c>
      <c r="ADH93" s="603">
        <v>3780</v>
      </c>
      <c r="ADI93" s="603">
        <v>0</v>
      </c>
      <c r="ADJ93" s="603">
        <v>0</v>
      </c>
      <c r="ADK93" s="603">
        <v>0</v>
      </c>
      <c r="ADL93" s="603">
        <v>0</v>
      </c>
      <c r="ADM93" s="603">
        <v>0</v>
      </c>
      <c r="ADN93" s="603">
        <v>0</v>
      </c>
      <c r="ADO93" s="603">
        <v>0</v>
      </c>
      <c r="ADP93" s="603">
        <v>0</v>
      </c>
      <c r="ADQ93" s="603">
        <v>13114520</v>
      </c>
      <c r="ADR93" s="603">
        <v>1392745</v>
      </c>
      <c r="ADS93" s="603">
        <v>478070</v>
      </c>
      <c r="ADT93" s="603">
        <v>10500</v>
      </c>
      <c r="ADU93" s="603">
        <v>12912050</v>
      </c>
      <c r="ADV93" s="603">
        <v>0</v>
      </c>
      <c r="ADW93" s="603">
        <v>0</v>
      </c>
      <c r="ADX93" s="603">
        <v>0</v>
      </c>
      <c r="ADY93" s="603">
        <v>0</v>
      </c>
      <c r="ADZ93" s="603">
        <v>0</v>
      </c>
      <c r="AEA93" s="603">
        <v>16292300</v>
      </c>
      <c r="AEB93" s="603">
        <v>961730</v>
      </c>
      <c r="AEC93" s="603">
        <v>1499620</v>
      </c>
      <c r="AED93" s="603">
        <v>462900</v>
      </c>
      <c r="AEE93" s="603">
        <v>80400</v>
      </c>
      <c r="AEF93" s="603">
        <v>4431910</v>
      </c>
      <c r="AEG93" s="603">
        <v>240</v>
      </c>
      <c r="AEH93" s="603">
        <v>0</v>
      </c>
      <c r="AEI93" s="603">
        <v>0</v>
      </c>
      <c r="AEJ93" s="603">
        <v>404575.5</v>
      </c>
      <c r="AEK93" s="603">
        <v>0</v>
      </c>
      <c r="AEL93" s="603">
        <v>13720</v>
      </c>
      <c r="AEM93" s="603">
        <v>0</v>
      </c>
      <c r="AEN93" s="603">
        <v>1261500</v>
      </c>
      <c r="AEO93" s="603">
        <v>0</v>
      </c>
      <c r="AEP93" s="603">
        <v>0</v>
      </c>
      <c r="AEQ93" s="603">
        <v>0</v>
      </c>
      <c r="AER93" s="603">
        <v>0</v>
      </c>
      <c r="AES93" s="603">
        <v>0</v>
      </c>
      <c r="AET93" s="603">
        <v>0</v>
      </c>
      <c r="AEU93" s="603">
        <v>3690485</v>
      </c>
      <c r="AEV93" s="603">
        <v>0</v>
      </c>
      <c r="AEW93" s="603">
        <v>0</v>
      </c>
      <c r="AEX93" s="603">
        <v>0</v>
      </c>
      <c r="AEY93" s="603">
        <v>0</v>
      </c>
      <c r="AEZ93" s="603">
        <v>0</v>
      </c>
      <c r="AFA93" s="603">
        <v>0</v>
      </c>
      <c r="AFB93" s="603">
        <v>0</v>
      </c>
      <c r="AFC93" s="603">
        <v>0</v>
      </c>
      <c r="AFD93" s="603">
        <v>0</v>
      </c>
      <c r="AFE93" s="603">
        <v>5470401</v>
      </c>
      <c r="AFF93" s="603">
        <v>0</v>
      </c>
      <c r="AFG93" s="603">
        <v>13900</v>
      </c>
      <c r="AFH93" s="603">
        <v>0</v>
      </c>
      <c r="AFI93" s="603">
        <v>976715</v>
      </c>
      <c r="AFJ93" s="603">
        <v>0</v>
      </c>
      <c r="AFK93" s="603">
        <v>0</v>
      </c>
      <c r="AFL93" s="603">
        <v>0</v>
      </c>
      <c r="AFM93" s="603">
        <v>0</v>
      </c>
      <c r="AFN93" s="603">
        <v>0</v>
      </c>
      <c r="AFO93" s="603">
        <v>0</v>
      </c>
      <c r="AFP93" s="603">
        <v>0</v>
      </c>
      <c r="AFQ93" s="603">
        <v>0</v>
      </c>
      <c r="AFR93" s="603">
        <v>1107867</v>
      </c>
      <c r="AFS93" s="603">
        <v>0</v>
      </c>
      <c r="AFT93" s="603">
        <v>0</v>
      </c>
      <c r="AFU93" s="603">
        <v>32000</v>
      </c>
      <c r="AFV93" s="603">
        <v>0</v>
      </c>
      <c r="AFW93" s="603">
        <v>7500</v>
      </c>
      <c r="AFX93" s="603">
        <v>0</v>
      </c>
      <c r="AFY93" s="603">
        <v>0</v>
      </c>
      <c r="AFZ93" s="603">
        <v>0</v>
      </c>
      <c r="AGA93" s="603">
        <v>89000</v>
      </c>
      <c r="AGB93" s="603">
        <v>88900</v>
      </c>
      <c r="AGC93" s="603">
        <v>186014</v>
      </c>
      <c r="AGD93" s="603">
        <v>2333390</v>
      </c>
      <c r="AGE93" s="603">
        <v>0</v>
      </c>
      <c r="AGF93" s="603">
        <v>0</v>
      </c>
      <c r="AGG93" s="603">
        <v>0</v>
      </c>
      <c r="AGH93" s="603">
        <v>0</v>
      </c>
      <c r="AGI93" s="603">
        <v>0</v>
      </c>
      <c r="AGJ93" s="603">
        <v>0</v>
      </c>
      <c r="AGK93" s="603">
        <v>0</v>
      </c>
      <c r="AGL93" s="603">
        <v>0</v>
      </c>
      <c r="AGM93" s="603">
        <v>0</v>
      </c>
      <c r="AGN93" s="603">
        <v>0</v>
      </c>
      <c r="AGO93" s="603">
        <v>1024520</v>
      </c>
      <c r="AGP93" s="603">
        <v>0</v>
      </c>
      <c r="AGQ93" s="603">
        <v>0</v>
      </c>
      <c r="AGR93" s="603">
        <v>0</v>
      </c>
      <c r="AGS93" s="603">
        <v>0</v>
      </c>
      <c r="AGT93" s="603">
        <v>0</v>
      </c>
      <c r="AGU93" s="603">
        <v>0</v>
      </c>
      <c r="AGV93" s="603">
        <v>0</v>
      </c>
      <c r="AGW93" s="603">
        <v>0</v>
      </c>
      <c r="AGX93" s="603">
        <v>4031694.84</v>
      </c>
      <c r="AGY93" s="603">
        <v>101688</v>
      </c>
      <c r="AGZ93" s="603">
        <v>118800</v>
      </c>
      <c r="AHA93" s="603">
        <v>776450</v>
      </c>
      <c r="AHB93" s="603">
        <v>59400</v>
      </c>
      <c r="AHC93" s="603">
        <v>0</v>
      </c>
      <c r="AHD93" s="603">
        <v>46530</v>
      </c>
      <c r="AHE93" s="603">
        <v>11880</v>
      </c>
      <c r="AHF93" s="603">
        <v>225720</v>
      </c>
      <c r="AHG93" s="603">
        <v>56430</v>
      </c>
      <c r="AHH93" s="603">
        <v>57420</v>
      </c>
      <c r="AHI93" s="603">
        <v>800</v>
      </c>
      <c r="AHJ93" s="603">
        <v>30690</v>
      </c>
      <c r="AHK93" s="603">
        <v>19800</v>
      </c>
      <c r="AHL93" s="603">
        <v>0</v>
      </c>
      <c r="AHM93" s="603">
        <v>0</v>
      </c>
      <c r="AHN93" s="603">
        <v>2244345</v>
      </c>
      <c r="AHO93" s="603">
        <v>0</v>
      </c>
      <c r="AHP93" s="603">
        <v>287800</v>
      </c>
      <c r="AHQ93" s="603">
        <v>214400</v>
      </c>
      <c r="AHR93" s="603">
        <v>0</v>
      </c>
      <c r="AHS93" s="603">
        <v>68050</v>
      </c>
      <c r="AHT93" s="603">
        <v>425400</v>
      </c>
      <c r="AHU93" s="603">
        <v>0</v>
      </c>
      <c r="AHV93" s="603">
        <v>0</v>
      </c>
      <c r="AHW93" s="603">
        <f t="shared" si="97"/>
        <v>590194163.24000013</v>
      </c>
      <c r="AHY93" s="648" t="s">
        <v>6248</v>
      </c>
      <c r="AHZ93" s="648" t="s">
        <v>6089</v>
      </c>
      <c r="AIA93" s="648" t="s">
        <v>6090</v>
      </c>
    </row>
    <row r="94" spans="1:911" ht="24.6" x14ac:dyDescent="0.7">
      <c r="A94" s="260" t="str">
        <f t="shared" si="96"/>
        <v>ภาระ</v>
      </c>
      <c r="B94" s="260" t="s">
        <v>6095</v>
      </c>
      <c r="C94" s="260" t="s">
        <v>6096</v>
      </c>
      <c r="D94" s="603">
        <v>0</v>
      </c>
      <c r="E94" s="603">
        <v>10500</v>
      </c>
      <c r="F94" s="603">
        <v>0</v>
      </c>
      <c r="G94" s="603">
        <v>11868</v>
      </c>
      <c r="H94" s="603">
        <v>53147.3</v>
      </c>
      <c r="I94" s="603">
        <v>0</v>
      </c>
      <c r="J94" s="603">
        <v>0</v>
      </c>
      <c r="K94" s="603">
        <v>0</v>
      </c>
      <c r="L94" s="603">
        <v>34687.449999999997</v>
      </c>
      <c r="M94" s="603">
        <v>0</v>
      </c>
      <c r="N94" s="603">
        <v>37309.050000000003</v>
      </c>
      <c r="O94" s="603">
        <v>0</v>
      </c>
      <c r="P94" s="603">
        <v>0</v>
      </c>
      <c r="Q94" s="603">
        <v>229802.64</v>
      </c>
      <c r="R94" s="603">
        <v>600</v>
      </c>
      <c r="S94" s="603">
        <v>0</v>
      </c>
      <c r="T94" s="603">
        <v>0</v>
      </c>
      <c r="U94" s="603">
        <v>0</v>
      </c>
      <c r="V94" s="603">
        <v>0</v>
      </c>
      <c r="W94" s="603">
        <v>0</v>
      </c>
      <c r="X94" s="603">
        <v>0</v>
      </c>
      <c r="Y94" s="603">
        <v>0</v>
      </c>
      <c r="Z94" s="603">
        <v>0</v>
      </c>
      <c r="AA94" s="603">
        <v>0</v>
      </c>
      <c r="AB94" s="603">
        <v>0</v>
      </c>
      <c r="AC94" s="603">
        <v>0</v>
      </c>
      <c r="AD94" s="603">
        <v>0</v>
      </c>
      <c r="AE94" s="603">
        <v>0</v>
      </c>
      <c r="AF94" s="603">
        <v>0</v>
      </c>
      <c r="AG94" s="603">
        <v>0</v>
      </c>
      <c r="AH94" s="603">
        <v>111740</v>
      </c>
      <c r="AI94" s="603">
        <v>0</v>
      </c>
      <c r="AJ94" s="603">
        <v>0</v>
      </c>
      <c r="AK94" s="603">
        <v>0</v>
      </c>
      <c r="AL94" s="603">
        <v>0</v>
      </c>
      <c r="AM94" s="603">
        <v>0</v>
      </c>
      <c r="AN94" s="603">
        <v>0</v>
      </c>
      <c r="AO94" s="603">
        <v>0</v>
      </c>
      <c r="AP94" s="603">
        <v>0</v>
      </c>
      <c r="AQ94" s="603">
        <v>0</v>
      </c>
      <c r="AR94" s="603">
        <v>0</v>
      </c>
      <c r="AS94" s="603">
        <v>0</v>
      </c>
      <c r="AT94" s="603">
        <v>0</v>
      </c>
      <c r="AU94" s="603">
        <v>0</v>
      </c>
      <c r="AV94" s="603">
        <v>0</v>
      </c>
      <c r="AW94" s="603">
        <v>0</v>
      </c>
      <c r="AX94" s="603">
        <v>0</v>
      </c>
      <c r="AY94" s="603">
        <v>0</v>
      </c>
      <c r="AZ94" s="603">
        <v>0</v>
      </c>
      <c r="BA94" s="603">
        <v>0</v>
      </c>
      <c r="BB94" s="603">
        <v>0</v>
      </c>
      <c r="BC94" s="603">
        <v>0</v>
      </c>
      <c r="BD94" s="603">
        <v>63110</v>
      </c>
      <c r="BE94" s="603">
        <v>66342.52</v>
      </c>
      <c r="BF94" s="603">
        <v>2748.1</v>
      </c>
      <c r="BG94" s="603">
        <v>0</v>
      </c>
      <c r="BH94" s="603">
        <v>0</v>
      </c>
      <c r="BI94" s="603">
        <v>0</v>
      </c>
      <c r="BJ94" s="603">
        <v>0</v>
      </c>
      <c r="BK94" s="603">
        <v>0</v>
      </c>
      <c r="BL94" s="603">
        <v>0</v>
      </c>
      <c r="BM94" s="603">
        <v>0</v>
      </c>
      <c r="BN94" s="603">
        <v>0</v>
      </c>
      <c r="BO94" s="603">
        <v>0</v>
      </c>
      <c r="BP94" s="603">
        <v>0</v>
      </c>
      <c r="BQ94" s="603">
        <v>0</v>
      </c>
      <c r="BR94" s="603">
        <v>0</v>
      </c>
      <c r="BS94" s="603">
        <v>0</v>
      </c>
      <c r="BT94" s="603">
        <v>0</v>
      </c>
      <c r="BU94" s="603">
        <v>0</v>
      </c>
      <c r="BV94" s="603">
        <v>0</v>
      </c>
      <c r="BW94" s="603">
        <v>0</v>
      </c>
      <c r="BX94" s="603">
        <v>0</v>
      </c>
      <c r="BY94" s="603">
        <v>0</v>
      </c>
      <c r="BZ94" s="603">
        <v>0</v>
      </c>
      <c r="CA94" s="603">
        <v>0</v>
      </c>
      <c r="CB94" s="603">
        <v>0</v>
      </c>
      <c r="CC94" s="603">
        <v>0</v>
      </c>
      <c r="CD94" s="603">
        <v>0</v>
      </c>
      <c r="CE94" s="603">
        <v>0</v>
      </c>
      <c r="CF94" s="603">
        <v>0</v>
      </c>
      <c r="CG94" s="603">
        <v>0</v>
      </c>
      <c r="CH94" s="603">
        <v>0</v>
      </c>
      <c r="CI94" s="603">
        <v>0</v>
      </c>
      <c r="CJ94" s="603">
        <v>0</v>
      </c>
      <c r="CK94" s="603">
        <v>0</v>
      </c>
      <c r="CL94" s="603">
        <v>0</v>
      </c>
      <c r="CM94" s="603">
        <v>0</v>
      </c>
      <c r="CN94" s="603">
        <v>0</v>
      </c>
      <c r="CO94" s="603">
        <v>0</v>
      </c>
      <c r="CP94" s="603">
        <v>0</v>
      </c>
      <c r="CQ94" s="603">
        <v>0</v>
      </c>
      <c r="CR94" s="603">
        <v>0</v>
      </c>
      <c r="CS94" s="603">
        <v>0</v>
      </c>
      <c r="CT94" s="603">
        <v>0</v>
      </c>
      <c r="CU94" s="603">
        <v>0</v>
      </c>
      <c r="CV94" s="603">
        <v>8240</v>
      </c>
      <c r="CW94" s="603">
        <v>10880</v>
      </c>
      <c r="CX94" s="603">
        <v>0</v>
      </c>
      <c r="CY94" s="603">
        <v>12580</v>
      </c>
      <c r="CZ94" s="603">
        <v>386110</v>
      </c>
      <c r="DA94" s="603">
        <v>42280</v>
      </c>
      <c r="DB94" s="603">
        <v>32800</v>
      </c>
      <c r="DC94" s="603">
        <v>0</v>
      </c>
      <c r="DD94" s="603">
        <v>0</v>
      </c>
      <c r="DE94" s="603">
        <v>0</v>
      </c>
      <c r="DF94" s="603">
        <v>0</v>
      </c>
      <c r="DG94" s="603">
        <v>0</v>
      </c>
      <c r="DH94" s="603">
        <v>0</v>
      </c>
      <c r="DI94" s="603">
        <v>0</v>
      </c>
      <c r="DJ94" s="603">
        <v>0</v>
      </c>
      <c r="DK94" s="603">
        <v>0</v>
      </c>
      <c r="DL94" s="603">
        <v>0</v>
      </c>
      <c r="DM94" s="603">
        <v>0</v>
      </c>
      <c r="DN94" s="603">
        <v>0</v>
      </c>
      <c r="DO94" s="603">
        <v>0</v>
      </c>
      <c r="DP94" s="603">
        <v>0</v>
      </c>
      <c r="DQ94" s="603">
        <v>0</v>
      </c>
      <c r="DR94" s="603">
        <v>0</v>
      </c>
      <c r="DS94" s="603">
        <v>0</v>
      </c>
      <c r="DT94" s="603">
        <v>0</v>
      </c>
      <c r="DU94" s="603">
        <v>0</v>
      </c>
      <c r="DV94" s="603">
        <v>0</v>
      </c>
      <c r="DW94" s="603">
        <v>272145</v>
      </c>
      <c r="DX94" s="603">
        <v>0</v>
      </c>
      <c r="DY94" s="603">
        <v>0</v>
      </c>
      <c r="DZ94" s="603">
        <v>0</v>
      </c>
      <c r="EA94" s="603">
        <v>0</v>
      </c>
      <c r="EB94" s="603">
        <v>0</v>
      </c>
      <c r="EC94" s="603">
        <v>0</v>
      </c>
      <c r="ED94" s="603">
        <v>0</v>
      </c>
      <c r="EE94" s="603">
        <v>1540</v>
      </c>
      <c r="EF94" s="603">
        <v>499800</v>
      </c>
      <c r="EG94" s="603">
        <v>478480</v>
      </c>
      <c r="EH94" s="603">
        <v>3000</v>
      </c>
      <c r="EI94" s="603">
        <v>0</v>
      </c>
      <c r="EJ94" s="603">
        <v>54140</v>
      </c>
      <c r="EK94" s="603">
        <v>104890</v>
      </c>
      <c r="EL94" s="603">
        <v>0</v>
      </c>
      <c r="EM94" s="603">
        <v>88150</v>
      </c>
      <c r="EN94" s="603">
        <v>0</v>
      </c>
      <c r="EO94" s="603">
        <v>0</v>
      </c>
      <c r="EP94" s="603">
        <v>0</v>
      </c>
      <c r="EQ94" s="603">
        <v>0</v>
      </c>
      <c r="ER94" s="603">
        <v>0</v>
      </c>
      <c r="ES94" s="603">
        <v>0</v>
      </c>
      <c r="ET94" s="603">
        <v>0</v>
      </c>
      <c r="EU94" s="603">
        <v>0</v>
      </c>
      <c r="EV94" s="603">
        <v>0</v>
      </c>
      <c r="EW94" s="603">
        <v>0</v>
      </c>
      <c r="EX94" s="603">
        <v>0</v>
      </c>
      <c r="EY94" s="603">
        <v>0</v>
      </c>
      <c r="EZ94" s="603">
        <v>0</v>
      </c>
      <c r="FA94" s="603">
        <v>0</v>
      </c>
      <c r="FB94" s="603">
        <v>0</v>
      </c>
      <c r="FC94" s="603">
        <v>0</v>
      </c>
      <c r="FD94" s="603">
        <v>0</v>
      </c>
      <c r="FE94" s="603">
        <v>0</v>
      </c>
      <c r="FF94" s="603">
        <v>0</v>
      </c>
      <c r="FG94" s="603">
        <v>0</v>
      </c>
      <c r="FH94" s="603">
        <v>0</v>
      </c>
      <c r="FI94" s="603">
        <v>0</v>
      </c>
      <c r="FJ94" s="603">
        <v>0</v>
      </c>
      <c r="FK94" s="603">
        <v>0</v>
      </c>
      <c r="FL94" s="603">
        <v>0</v>
      </c>
      <c r="FM94" s="603">
        <v>0</v>
      </c>
      <c r="FN94" s="603">
        <v>0</v>
      </c>
      <c r="FO94" s="603">
        <v>0</v>
      </c>
      <c r="FP94" s="603">
        <v>0</v>
      </c>
      <c r="FQ94" s="603">
        <v>0</v>
      </c>
      <c r="FR94" s="603">
        <v>0</v>
      </c>
      <c r="FS94" s="603">
        <v>0</v>
      </c>
      <c r="FT94" s="603">
        <v>0</v>
      </c>
      <c r="FU94" s="603">
        <v>0</v>
      </c>
      <c r="FV94" s="603">
        <v>0</v>
      </c>
      <c r="FW94" s="603">
        <v>0</v>
      </c>
      <c r="FX94" s="603">
        <v>0</v>
      </c>
      <c r="FY94" s="603">
        <v>0</v>
      </c>
      <c r="FZ94" s="603">
        <v>0</v>
      </c>
      <c r="GA94" s="603">
        <v>0</v>
      </c>
      <c r="GB94" s="603">
        <v>0</v>
      </c>
      <c r="GC94" s="603">
        <v>0</v>
      </c>
      <c r="GD94" s="603">
        <v>0</v>
      </c>
      <c r="GE94" s="603">
        <v>0</v>
      </c>
      <c r="GF94" s="603">
        <v>0</v>
      </c>
      <c r="GG94" s="603">
        <v>0</v>
      </c>
      <c r="GH94" s="603">
        <v>0</v>
      </c>
      <c r="GI94" s="603">
        <v>0</v>
      </c>
      <c r="GJ94" s="603">
        <v>0</v>
      </c>
      <c r="GK94" s="603">
        <v>0</v>
      </c>
      <c r="GL94" s="603">
        <v>0</v>
      </c>
      <c r="GM94" s="603">
        <v>0</v>
      </c>
      <c r="GN94" s="603">
        <v>0</v>
      </c>
      <c r="GO94" s="603">
        <v>0</v>
      </c>
      <c r="GP94" s="603">
        <v>0</v>
      </c>
      <c r="GQ94" s="603">
        <v>0</v>
      </c>
      <c r="GR94" s="603">
        <v>0</v>
      </c>
      <c r="GS94" s="603">
        <v>0</v>
      </c>
      <c r="GT94" s="603">
        <v>0</v>
      </c>
      <c r="GU94" s="603">
        <v>0</v>
      </c>
      <c r="GV94" s="603">
        <v>0</v>
      </c>
      <c r="GW94" s="603">
        <v>0</v>
      </c>
      <c r="GX94" s="603">
        <v>0</v>
      </c>
      <c r="GY94" s="603">
        <v>0</v>
      </c>
      <c r="GZ94" s="603">
        <v>0</v>
      </c>
      <c r="HA94" s="603">
        <v>0</v>
      </c>
      <c r="HB94" s="603">
        <v>0</v>
      </c>
      <c r="HC94" s="603">
        <v>0</v>
      </c>
      <c r="HD94" s="603">
        <v>0</v>
      </c>
      <c r="HE94" s="603">
        <v>0</v>
      </c>
      <c r="HF94" s="603">
        <v>0</v>
      </c>
      <c r="HG94" s="603">
        <v>0</v>
      </c>
      <c r="HH94" s="603">
        <v>0</v>
      </c>
      <c r="HI94" s="603">
        <v>0</v>
      </c>
      <c r="HJ94" s="603">
        <v>0</v>
      </c>
      <c r="HK94" s="603">
        <v>0</v>
      </c>
      <c r="HL94" s="603">
        <v>0</v>
      </c>
      <c r="HM94" s="603">
        <v>0</v>
      </c>
      <c r="HN94" s="603">
        <v>0</v>
      </c>
      <c r="HO94" s="603">
        <v>0</v>
      </c>
      <c r="HP94" s="603">
        <v>0</v>
      </c>
      <c r="HQ94" s="603">
        <v>174292.5</v>
      </c>
      <c r="HR94" s="603">
        <v>0</v>
      </c>
      <c r="HS94" s="603">
        <v>0</v>
      </c>
      <c r="HT94" s="603">
        <v>0</v>
      </c>
      <c r="HU94" s="603">
        <v>0</v>
      </c>
      <c r="HV94" s="603">
        <v>0</v>
      </c>
      <c r="HW94" s="603">
        <v>0</v>
      </c>
      <c r="HX94" s="603">
        <v>0</v>
      </c>
      <c r="HY94" s="603">
        <v>0</v>
      </c>
      <c r="HZ94" s="603">
        <v>0</v>
      </c>
      <c r="IA94" s="603">
        <v>0</v>
      </c>
      <c r="IB94" s="603">
        <v>0</v>
      </c>
      <c r="IC94" s="603">
        <v>0</v>
      </c>
      <c r="ID94" s="603">
        <v>0</v>
      </c>
      <c r="IE94" s="603">
        <v>0</v>
      </c>
      <c r="IF94" s="603">
        <v>0</v>
      </c>
      <c r="IG94" s="603">
        <v>0</v>
      </c>
      <c r="IH94" s="603">
        <v>0</v>
      </c>
      <c r="II94" s="603">
        <v>0</v>
      </c>
      <c r="IJ94" s="603">
        <v>0</v>
      </c>
      <c r="IK94" s="603">
        <v>0</v>
      </c>
      <c r="IL94" s="603">
        <v>0</v>
      </c>
      <c r="IM94" s="603">
        <v>0</v>
      </c>
      <c r="IN94" s="603">
        <v>0</v>
      </c>
      <c r="IO94" s="603">
        <v>0</v>
      </c>
      <c r="IP94" s="603">
        <v>0</v>
      </c>
      <c r="IQ94" s="603">
        <v>0</v>
      </c>
      <c r="IR94" s="603">
        <v>0</v>
      </c>
      <c r="IS94" s="603">
        <v>0</v>
      </c>
      <c r="IT94" s="603">
        <v>0</v>
      </c>
      <c r="IU94" s="603">
        <v>0</v>
      </c>
      <c r="IV94" s="603">
        <v>0</v>
      </c>
      <c r="IW94" s="603">
        <v>0</v>
      </c>
      <c r="IX94" s="603">
        <v>0</v>
      </c>
      <c r="IY94" s="603">
        <v>0</v>
      </c>
      <c r="IZ94" s="603">
        <v>0</v>
      </c>
      <c r="JA94" s="603">
        <v>0</v>
      </c>
      <c r="JB94" s="603">
        <v>0</v>
      </c>
      <c r="JC94" s="603">
        <v>0</v>
      </c>
      <c r="JD94" s="603">
        <v>0</v>
      </c>
      <c r="JE94" s="603">
        <v>0</v>
      </c>
      <c r="JF94" s="603">
        <v>0</v>
      </c>
      <c r="JG94" s="603">
        <v>0</v>
      </c>
      <c r="JH94" s="603">
        <v>0</v>
      </c>
      <c r="JI94" s="603">
        <v>0</v>
      </c>
      <c r="JJ94" s="603">
        <v>0</v>
      </c>
      <c r="JK94" s="603">
        <v>0</v>
      </c>
      <c r="JL94" s="603">
        <v>14500</v>
      </c>
      <c r="JM94" s="603">
        <v>0</v>
      </c>
      <c r="JN94" s="603">
        <v>0</v>
      </c>
      <c r="JO94" s="603">
        <v>0</v>
      </c>
      <c r="JP94" s="603">
        <v>0</v>
      </c>
      <c r="JQ94" s="603">
        <v>0</v>
      </c>
      <c r="JR94" s="603">
        <v>570742.80000000005</v>
      </c>
      <c r="JS94" s="603">
        <v>0</v>
      </c>
      <c r="JT94" s="603">
        <v>0</v>
      </c>
      <c r="JU94" s="603">
        <v>0</v>
      </c>
      <c r="JV94" s="603">
        <v>0</v>
      </c>
      <c r="JW94" s="603">
        <v>0</v>
      </c>
      <c r="JX94" s="603">
        <v>0</v>
      </c>
      <c r="JY94" s="603">
        <v>0</v>
      </c>
      <c r="JZ94" s="603">
        <v>0</v>
      </c>
      <c r="KA94" s="603">
        <v>0</v>
      </c>
      <c r="KB94" s="603">
        <v>0</v>
      </c>
      <c r="KC94" s="603">
        <v>0</v>
      </c>
      <c r="KD94" s="603">
        <v>0</v>
      </c>
      <c r="KE94" s="603">
        <v>0</v>
      </c>
      <c r="KF94" s="603">
        <v>0</v>
      </c>
      <c r="KG94" s="603">
        <v>0</v>
      </c>
      <c r="KH94" s="603">
        <v>0</v>
      </c>
      <c r="KI94" s="603">
        <v>0</v>
      </c>
      <c r="KJ94" s="603">
        <v>0</v>
      </c>
      <c r="KK94" s="603">
        <v>0</v>
      </c>
      <c r="KL94" s="603">
        <v>0</v>
      </c>
      <c r="KM94" s="603">
        <v>0</v>
      </c>
      <c r="KN94" s="603">
        <v>0</v>
      </c>
      <c r="KO94" s="603">
        <v>0</v>
      </c>
      <c r="KP94" s="603">
        <v>0</v>
      </c>
      <c r="KQ94" s="603">
        <v>0</v>
      </c>
      <c r="KR94" s="603">
        <v>0</v>
      </c>
      <c r="KS94" s="603">
        <v>0</v>
      </c>
      <c r="KT94" s="603">
        <v>0</v>
      </c>
      <c r="KU94" s="603">
        <v>0</v>
      </c>
      <c r="KV94" s="603">
        <v>0</v>
      </c>
      <c r="KW94" s="603">
        <v>0</v>
      </c>
      <c r="KX94" s="603">
        <v>144860</v>
      </c>
      <c r="KY94" s="603">
        <v>0</v>
      </c>
      <c r="KZ94" s="603">
        <v>0</v>
      </c>
      <c r="LA94" s="603">
        <v>0</v>
      </c>
      <c r="LB94" s="603">
        <v>0</v>
      </c>
      <c r="LC94" s="603">
        <v>0</v>
      </c>
      <c r="LD94" s="603">
        <v>0</v>
      </c>
      <c r="LE94" s="603">
        <v>0</v>
      </c>
      <c r="LF94" s="603">
        <v>0</v>
      </c>
      <c r="LG94" s="603">
        <v>0</v>
      </c>
      <c r="LH94" s="603">
        <v>0</v>
      </c>
      <c r="LI94" s="603">
        <v>0</v>
      </c>
      <c r="LJ94" s="603">
        <v>0</v>
      </c>
      <c r="LK94" s="603">
        <v>0</v>
      </c>
      <c r="LL94" s="603">
        <v>0</v>
      </c>
      <c r="LM94" s="603">
        <v>0</v>
      </c>
      <c r="LN94" s="603">
        <v>0</v>
      </c>
      <c r="LO94" s="603">
        <v>0</v>
      </c>
      <c r="LP94" s="603">
        <v>0</v>
      </c>
      <c r="LQ94" s="603">
        <v>0</v>
      </c>
      <c r="LR94" s="603">
        <v>0</v>
      </c>
      <c r="LS94" s="603">
        <v>0</v>
      </c>
      <c r="LT94" s="603">
        <v>0</v>
      </c>
      <c r="LU94" s="603">
        <v>0</v>
      </c>
      <c r="LV94" s="603">
        <v>0</v>
      </c>
      <c r="LW94" s="603">
        <v>0</v>
      </c>
      <c r="LX94" s="603">
        <v>0</v>
      </c>
      <c r="LY94" s="603">
        <v>0</v>
      </c>
      <c r="LZ94" s="603">
        <v>0</v>
      </c>
      <c r="MA94" s="603">
        <v>0</v>
      </c>
      <c r="MB94" s="603">
        <v>0</v>
      </c>
      <c r="MC94" s="603">
        <v>0</v>
      </c>
      <c r="MD94" s="603">
        <v>0</v>
      </c>
      <c r="ME94" s="603">
        <v>0</v>
      </c>
      <c r="MF94" s="603">
        <v>0</v>
      </c>
      <c r="MG94" s="603">
        <v>0</v>
      </c>
      <c r="MH94" s="603">
        <v>0</v>
      </c>
      <c r="MI94" s="603">
        <v>0</v>
      </c>
      <c r="MJ94" s="603">
        <v>0</v>
      </c>
      <c r="MK94" s="603">
        <v>0</v>
      </c>
      <c r="ML94" s="603">
        <v>0</v>
      </c>
      <c r="MM94" s="603">
        <v>0</v>
      </c>
      <c r="MN94" s="603">
        <v>0</v>
      </c>
      <c r="MO94" s="603">
        <v>0</v>
      </c>
      <c r="MP94" s="603">
        <v>0</v>
      </c>
      <c r="MQ94" s="603">
        <v>0</v>
      </c>
      <c r="MR94" s="603">
        <v>0</v>
      </c>
      <c r="MS94" s="603">
        <v>0</v>
      </c>
      <c r="MT94" s="603">
        <v>0</v>
      </c>
      <c r="MU94" s="603">
        <v>0</v>
      </c>
      <c r="MV94" s="603">
        <v>266747.59000000003</v>
      </c>
      <c r="MW94" s="603">
        <v>0</v>
      </c>
      <c r="MX94" s="603">
        <v>0</v>
      </c>
      <c r="MY94" s="603">
        <v>0</v>
      </c>
      <c r="MZ94" s="603">
        <v>0</v>
      </c>
      <c r="NA94" s="603">
        <v>0</v>
      </c>
      <c r="NB94" s="603">
        <v>0</v>
      </c>
      <c r="NC94" s="603">
        <v>17850</v>
      </c>
      <c r="ND94" s="603">
        <v>4997.3999999999996</v>
      </c>
      <c r="NE94" s="603">
        <v>0</v>
      </c>
      <c r="NF94" s="603">
        <v>0</v>
      </c>
      <c r="NG94" s="603">
        <v>0</v>
      </c>
      <c r="NH94" s="603">
        <v>0</v>
      </c>
      <c r="NI94" s="603">
        <v>0</v>
      </c>
      <c r="NJ94" s="603">
        <v>0</v>
      </c>
      <c r="NK94" s="603">
        <v>0</v>
      </c>
      <c r="NL94" s="603">
        <v>0</v>
      </c>
      <c r="NM94" s="603">
        <v>0</v>
      </c>
      <c r="NN94" s="603">
        <v>0</v>
      </c>
      <c r="NO94" s="603">
        <v>0</v>
      </c>
      <c r="NP94" s="603">
        <v>0</v>
      </c>
      <c r="NQ94" s="603">
        <v>0</v>
      </c>
      <c r="NR94" s="603">
        <v>0</v>
      </c>
      <c r="NS94" s="603">
        <v>0</v>
      </c>
      <c r="NT94" s="603">
        <v>0</v>
      </c>
      <c r="NU94" s="603">
        <v>0</v>
      </c>
      <c r="NV94" s="603">
        <v>0</v>
      </c>
      <c r="NW94" s="603">
        <v>0</v>
      </c>
      <c r="NX94" s="603">
        <v>0</v>
      </c>
      <c r="NY94" s="603">
        <v>202583.25</v>
      </c>
      <c r="NZ94" s="603">
        <v>0</v>
      </c>
      <c r="OA94" s="603">
        <v>0</v>
      </c>
      <c r="OB94" s="603">
        <v>0</v>
      </c>
      <c r="OC94" s="603">
        <v>0</v>
      </c>
      <c r="OD94" s="603">
        <v>0</v>
      </c>
      <c r="OE94" s="603">
        <v>0</v>
      </c>
      <c r="OF94" s="603">
        <v>0</v>
      </c>
      <c r="OG94" s="603">
        <v>0</v>
      </c>
      <c r="OH94" s="603">
        <v>0</v>
      </c>
      <c r="OI94" s="603">
        <v>80240</v>
      </c>
      <c r="OJ94" s="603">
        <v>0</v>
      </c>
      <c r="OK94" s="603">
        <v>0</v>
      </c>
      <c r="OL94" s="603">
        <v>0</v>
      </c>
      <c r="OM94" s="603">
        <v>0</v>
      </c>
      <c r="ON94" s="603">
        <v>0</v>
      </c>
      <c r="OO94" s="603">
        <v>0</v>
      </c>
      <c r="OP94" s="603">
        <v>0</v>
      </c>
      <c r="OQ94" s="603">
        <v>0</v>
      </c>
      <c r="OR94" s="603">
        <v>0</v>
      </c>
      <c r="OS94" s="603">
        <v>0</v>
      </c>
      <c r="OT94" s="603">
        <v>0</v>
      </c>
      <c r="OU94" s="603">
        <v>0</v>
      </c>
      <c r="OV94" s="603">
        <v>0</v>
      </c>
      <c r="OW94" s="603">
        <v>0</v>
      </c>
      <c r="OX94" s="603">
        <v>0</v>
      </c>
      <c r="OY94" s="603">
        <v>0</v>
      </c>
      <c r="OZ94" s="603">
        <v>0</v>
      </c>
      <c r="PA94" s="603">
        <v>0</v>
      </c>
      <c r="PB94" s="603">
        <v>0</v>
      </c>
      <c r="PC94" s="603">
        <v>0</v>
      </c>
      <c r="PD94" s="603">
        <v>0</v>
      </c>
      <c r="PE94" s="603">
        <v>0</v>
      </c>
      <c r="PF94" s="603">
        <v>0</v>
      </c>
      <c r="PG94" s="603">
        <v>0</v>
      </c>
      <c r="PH94" s="603">
        <v>0</v>
      </c>
      <c r="PI94" s="603">
        <v>0</v>
      </c>
      <c r="PJ94" s="603">
        <v>0</v>
      </c>
      <c r="PK94" s="603">
        <v>0</v>
      </c>
      <c r="PL94" s="603">
        <v>0</v>
      </c>
      <c r="PM94" s="603">
        <v>0</v>
      </c>
      <c r="PN94" s="603">
        <v>0</v>
      </c>
      <c r="PO94" s="603">
        <v>0</v>
      </c>
      <c r="PP94" s="603">
        <v>0</v>
      </c>
      <c r="PQ94" s="603">
        <v>383612.62</v>
      </c>
      <c r="PR94" s="603">
        <v>0</v>
      </c>
      <c r="PS94" s="603">
        <v>0</v>
      </c>
      <c r="PT94" s="603">
        <v>12013</v>
      </c>
      <c r="PU94" s="603">
        <v>0</v>
      </c>
      <c r="PV94" s="603">
        <v>0</v>
      </c>
      <c r="PW94" s="603">
        <v>0</v>
      </c>
      <c r="PX94" s="603">
        <v>0</v>
      </c>
      <c r="PY94" s="603">
        <v>0</v>
      </c>
      <c r="PZ94" s="603">
        <v>0</v>
      </c>
      <c r="QA94" s="603">
        <v>0</v>
      </c>
      <c r="QB94" s="603">
        <v>7690</v>
      </c>
      <c r="QC94" s="603">
        <v>0</v>
      </c>
      <c r="QD94" s="603">
        <v>0</v>
      </c>
      <c r="QE94" s="603">
        <v>0</v>
      </c>
      <c r="QF94" s="603">
        <v>0</v>
      </c>
      <c r="QG94" s="603">
        <v>0</v>
      </c>
      <c r="QH94" s="603">
        <v>0</v>
      </c>
      <c r="QI94" s="603">
        <v>0</v>
      </c>
      <c r="QJ94" s="603">
        <v>4143431</v>
      </c>
      <c r="QK94" s="603">
        <v>0</v>
      </c>
      <c r="QL94" s="603">
        <v>18500</v>
      </c>
      <c r="QM94" s="603">
        <v>0</v>
      </c>
      <c r="QN94" s="603">
        <v>0</v>
      </c>
      <c r="QO94" s="603">
        <v>593910</v>
      </c>
      <c r="QP94" s="603">
        <v>0</v>
      </c>
      <c r="QQ94" s="603">
        <v>0</v>
      </c>
      <c r="QR94" s="603">
        <v>0</v>
      </c>
      <c r="QS94" s="603">
        <v>0</v>
      </c>
      <c r="QT94" s="603">
        <v>0</v>
      </c>
      <c r="QU94" s="603">
        <v>0</v>
      </c>
      <c r="QV94" s="603">
        <v>0</v>
      </c>
      <c r="QW94" s="603">
        <v>0</v>
      </c>
      <c r="QX94" s="603">
        <v>41690</v>
      </c>
      <c r="QY94" s="603">
        <v>0</v>
      </c>
      <c r="QZ94" s="603">
        <v>0</v>
      </c>
      <c r="RA94" s="603">
        <v>33550</v>
      </c>
      <c r="RB94" s="603">
        <v>0</v>
      </c>
      <c r="RC94" s="603">
        <v>0</v>
      </c>
      <c r="RD94" s="603">
        <v>4310</v>
      </c>
      <c r="RE94" s="603">
        <v>0</v>
      </c>
      <c r="RF94" s="603">
        <v>0</v>
      </c>
      <c r="RG94" s="603">
        <v>0</v>
      </c>
      <c r="RH94" s="603">
        <v>0</v>
      </c>
      <c r="RI94" s="603">
        <v>0</v>
      </c>
      <c r="RJ94" s="603">
        <v>0</v>
      </c>
      <c r="RK94" s="603">
        <v>0</v>
      </c>
      <c r="RL94" s="603">
        <v>0</v>
      </c>
      <c r="RM94" s="603">
        <v>0</v>
      </c>
      <c r="RN94" s="603">
        <v>0</v>
      </c>
      <c r="RO94" s="603">
        <v>0</v>
      </c>
      <c r="RP94" s="603">
        <v>0</v>
      </c>
      <c r="RQ94" s="603">
        <v>0</v>
      </c>
      <c r="RR94" s="603">
        <v>1120</v>
      </c>
      <c r="RS94" s="603">
        <v>0</v>
      </c>
      <c r="RT94" s="603">
        <v>0</v>
      </c>
      <c r="RU94" s="603">
        <v>0</v>
      </c>
      <c r="RV94" s="603">
        <v>0</v>
      </c>
      <c r="RW94" s="603">
        <v>0</v>
      </c>
      <c r="RX94" s="603">
        <v>0</v>
      </c>
      <c r="RY94" s="603">
        <v>0</v>
      </c>
      <c r="RZ94" s="603">
        <v>760</v>
      </c>
      <c r="SA94" s="603">
        <v>0</v>
      </c>
      <c r="SB94" s="603">
        <v>0</v>
      </c>
      <c r="SC94" s="603">
        <v>0</v>
      </c>
      <c r="SD94" s="603">
        <v>0</v>
      </c>
      <c r="SE94" s="603">
        <v>0</v>
      </c>
      <c r="SF94" s="603">
        <v>0</v>
      </c>
      <c r="SG94" s="603">
        <v>0</v>
      </c>
      <c r="SH94" s="603">
        <v>0</v>
      </c>
      <c r="SI94" s="603">
        <v>0</v>
      </c>
      <c r="SJ94" s="603">
        <v>0</v>
      </c>
      <c r="SK94" s="603">
        <v>0</v>
      </c>
      <c r="SL94" s="603">
        <v>0</v>
      </c>
      <c r="SM94" s="603">
        <v>0</v>
      </c>
      <c r="SN94" s="603">
        <v>0</v>
      </c>
      <c r="SO94" s="603">
        <v>0</v>
      </c>
      <c r="SP94" s="603">
        <v>0</v>
      </c>
      <c r="SQ94" s="603">
        <v>0</v>
      </c>
      <c r="SR94" s="603">
        <v>0</v>
      </c>
      <c r="SS94" s="603">
        <v>0</v>
      </c>
      <c r="ST94" s="603">
        <v>0</v>
      </c>
      <c r="SU94" s="603">
        <v>0</v>
      </c>
      <c r="SV94" s="603">
        <v>0</v>
      </c>
      <c r="SW94" s="603">
        <v>0</v>
      </c>
      <c r="SX94" s="603">
        <v>0</v>
      </c>
      <c r="SY94" s="603">
        <v>0</v>
      </c>
      <c r="SZ94" s="603">
        <v>0</v>
      </c>
      <c r="TA94" s="603">
        <v>0</v>
      </c>
      <c r="TB94" s="603">
        <v>0</v>
      </c>
      <c r="TC94" s="603">
        <v>0</v>
      </c>
      <c r="TD94" s="603">
        <v>0</v>
      </c>
      <c r="TE94" s="603">
        <v>0</v>
      </c>
      <c r="TF94" s="603">
        <v>13230</v>
      </c>
      <c r="TG94" s="603">
        <v>0</v>
      </c>
      <c r="TH94" s="603">
        <v>0</v>
      </c>
      <c r="TI94" s="603">
        <v>0</v>
      </c>
      <c r="TJ94" s="603">
        <v>0</v>
      </c>
      <c r="TK94" s="603">
        <v>0</v>
      </c>
      <c r="TL94" s="603">
        <v>0</v>
      </c>
      <c r="TM94" s="603">
        <v>0</v>
      </c>
      <c r="TN94" s="603">
        <v>0</v>
      </c>
      <c r="TO94" s="603">
        <v>0</v>
      </c>
      <c r="TP94" s="603">
        <v>0</v>
      </c>
      <c r="TQ94" s="603">
        <v>0</v>
      </c>
      <c r="TR94" s="603">
        <v>0</v>
      </c>
      <c r="TS94" s="603">
        <v>0</v>
      </c>
      <c r="TT94" s="603">
        <v>0</v>
      </c>
      <c r="TU94" s="603">
        <v>0</v>
      </c>
      <c r="TV94" s="603">
        <v>0</v>
      </c>
      <c r="TW94" s="603">
        <v>0</v>
      </c>
      <c r="TX94" s="603">
        <v>0</v>
      </c>
      <c r="TY94" s="603">
        <v>0</v>
      </c>
      <c r="TZ94" s="603">
        <v>0</v>
      </c>
      <c r="UA94" s="603">
        <v>0</v>
      </c>
      <c r="UB94" s="603">
        <v>0</v>
      </c>
      <c r="UC94" s="603">
        <v>0</v>
      </c>
      <c r="UD94" s="603">
        <v>0</v>
      </c>
      <c r="UE94" s="603">
        <v>0</v>
      </c>
      <c r="UF94" s="603">
        <v>0</v>
      </c>
      <c r="UG94" s="603">
        <v>0</v>
      </c>
      <c r="UH94" s="603">
        <v>0</v>
      </c>
      <c r="UI94" s="603">
        <v>0</v>
      </c>
      <c r="UJ94" s="603">
        <v>0</v>
      </c>
      <c r="UK94" s="603">
        <v>0</v>
      </c>
      <c r="UL94" s="603">
        <v>0</v>
      </c>
      <c r="UM94" s="603">
        <v>0</v>
      </c>
      <c r="UN94" s="603">
        <v>0</v>
      </c>
      <c r="UO94" s="603">
        <v>0</v>
      </c>
      <c r="UP94" s="603">
        <v>0</v>
      </c>
      <c r="UQ94" s="603">
        <v>0</v>
      </c>
      <c r="UR94" s="603">
        <v>0</v>
      </c>
      <c r="US94" s="603">
        <v>0</v>
      </c>
      <c r="UT94" s="603">
        <v>0</v>
      </c>
      <c r="UU94" s="603">
        <v>187980</v>
      </c>
      <c r="UV94" s="603">
        <v>0</v>
      </c>
      <c r="UW94" s="603">
        <v>37396.080000000002</v>
      </c>
      <c r="UX94" s="603">
        <v>0</v>
      </c>
      <c r="UY94" s="603">
        <v>0</v>
      </c>
      <c r="UZ94" s="603">
        <v>0</v>
      </c>
      <c r="VA94" s="603">
        <v>0</v>
      </c>
      <c r="VB94" s="603">
        <v>0</v>
      </c>
      <c r="VC94" s="603">
        <v>0</v>
      </c>
      <c r="VD94" s="603">
        <v>0</v>
      </c>
      <c r="VE94" s="603">
        <v>0</v>
      </c>
      <c r="VF94" s="603">
        <v>23837.18</v>
      </c>
      <c r="VG94" s="603">
        <v>0</v>
      </c>
      <c r="VH94" s="603">
        <v>24780</v>
      </c>
      <c r="VI94" s="603">
        <v>0</v>
      </c>
      <c r="VJ94" s="603">
        <v>62000</v>
      </c>
      <c r="VK94" s="603">
        <v>0</v>
      </c>
      <c r="VL94" s="603">
        <v>0</v>
      </c>
      <c r="VM94" s="603">
        <v>0</v>
      </c>
      <c r="VN94" s="603">
        <v>0</v>
      </c>
      <c r="VO94" s="603">
        <v>0</v>
      </c>
      <c r="VP94" s="603">
        <v>0</v>
      </c>
      <c r="VQ94" s="603">
        <v>0</v>
      </c>
      <c r="VR94" s="603">
        <v>0</v>
      </c>
      <c r="VS94" s="603">
        <v>0</v>
      </c>
      <c r="VT94" s="603">
        <v>0</v>
      </c>
      <c r="VU94" s="603">
        <v>0</v>
      </c>
      <c r="VV94" s="603">
        <v>0</v>
      </c>
      <c r="VW94" s="603">
        <v>0</v>
      </c>
      <c r="VX94" s="603">
        <v>0</v>
      </c>
      <c r="VY94" s="603">
        <v>0</v>
      </c>
      <c r="VZ94" s="603">
        <v>0</v>
      </c>
      <c r="WA94" s="603">
        <v>0</v>
      </c>
      <c r="WB94" s="603">
        <v>0</v>
      </c>
      <c r="WC94" s="603">
        <v>1235766</v>
      </c>
      <c r="WD94" s="603">
        <v>0</v>
      </c>
      <c r="WE94" s="603">
        <v>0</v>
      </c>
      <c r="WF94" s="603">
        <v>0</v>
      </c>
      <c r="WG94" s="603">
        <v>0</v>
      </c>
      <c r="WH94" s="603">
        <v>0</v>
      </c>
      <c r="WI94" s="603">
        <v>0</v>
      </c>
      <c r="WJ94" s="603">
        <v>0</v>
      </c>
      <c r="WK94" s="603">
        <v>0</v>
      </c>
      <c r="WL94" s="603">
        <v>0</v>
      </c>
      <c r="WM94" s="603">
        <v>0</v>
      </c>
      <c r="WN94" s="603">
        <v>0</v>
      </c>
      <c r="WO94" s="603">
        <v>0</v>
      </c>
      <c r="WP94" s="603">
        <v>0</v>
      </c>
      <c r="WQ94" s="603">
        <v>0</v>
      </c>
      <c r="WR94" s="603">
        <v>0</v>
      </c>
      <c r="WS94" s="603">
        <v>0</v>
      </c>
      <c r="WT94" s="603">
        <v>0</v>
      </c>
      <c r="WU94" s="603">
        <v>0</v>
      </c>
      <c r="WV94" s="603">
        <v>0</v>
      </c>
      <c r="WW94" s="603">
        <v>373289.8</v>
      </c>
      <c r="WX94" s="603">
        <v>0</v>
      </c>
      <c r="WY94" s="603">
        <v>0</v>
      </c>
      <c r="WZ94" s="603">
        <v>0</v>
      </c>
      <c r="XA94" s="603">
        <v>0</v>
      </c>
      <c r="XB94" s="603">
        <v>0</v>
      </c>
      <c r="XC94" s="603">
        <v>0</v>
      </c>
      <c r="XD94" s="603">
        <v>26250</v>
      </c>
      <c r="XE94" s="603">
        <v>0</v>
      </c>
      <c r="XF94" s="603">
        <v>0</v>
      </c>
      <c r="XG94" s="603">
        <v>0</v>
      </c>
      <c r="XH94" s="603">
        <v>0</v>
      </c>
      <c r="XI94" s="603">
        <v>0</v>
      </c>
      <c r="XJ94" s="603">
        <v>0</v>
      </c>
      <c r="XK94" s="603">
        <v>0</v>
      </c>
      <c r="XL94" s="603">
        <v>0</v>
      </c>
      <c r="XM94" s="603">
        <v>0</v>
      </c>
      <c r="XN94" s="603">
        <v>0</v>
      </c>
      <c r="XO94" s="603">
        <v>0</v>
      </c>
      <c r="XP94" s="603">
        <v>0</v>
      </c>
      <c r="XQ94" s="603">
        <v>0</v>
      </c>
      <c r="XR94" s="603">
        <v>0</v>
      </c>
      <c r="XS94" s="603">
        <v>0</v>
      </c>
      <c r="XT94" s="603">
        <v>0</v>
      </c>
      <c r="XU94" s="603">
        <v>0</v>
      </c>
      <c r="XV94" s="603">
        <v>0</v>
      </c>
      <c r="XW94" s="603">
        <v>0</v>
      </c>
      <c r="XX94" s="603">
        <v>0</v>
      </c>
      <c r="XY94" s="603">
        <v>0</v>
      </c>
      <c r="XZ94" s="603">
        <v>0</v>
      </c>
      <c r="YA94" s="603">
        <v>0</v>
      </c>
      <c r="YB94" s="603">
        <v>0</v>
      </c>
      <c r="YC94" s="603">
        <v>0</v>
      </c>
      <c r="YD94" s="603">
        <v>0</v>
      </c>
      <c r="YE94" s="603">
        <v>0</v>
      </c>
      <c r="YF94" s="603">
        <v>0</v>
      </c>
      <c r="YG94" s="603">
        <v>0</v>
      </c>
      <c r="YH94" s="603">
        <v>0</v>
      </c>
      <c r="YI94" s="603">
        <v>0</v>
      </c>
      <c r="YJ94" s="603">
        <v>0</v>
      </c>
      <c r="YK94" s="603">
        <v>122719</v>
      </c>
      <c r="YL94" s="603">
        <v>0</v>
      </c>
      <c r="YM94" s="603">
        <v>0</v>
      </c>
      <c r="YN94" s="603">
        <v>0</v>
      </c>
      <c r="YO94" s="603">
        <v>0</v>
      </c>
      <c r="YP94" s="603">
        <v>0</v>
      </c>
      <c r="YQ94" s="603">
        <v>0</v>
      </c>
      <c r="YR94" s="603">
        <v>0</v>
      </c>
      <c r="YS94" s="603">
        <v>0</v>
      </c>
      <c r="YT94" s="603">
        <v>0</v>
      </c>
      <c r="YU94" s="603">
        <v>0</v>
      </c>
      <c r="YV94" s="603">
        <v>0</v>
      </c>
      <c r="YW94" s="603">
        <v>0</v>
      </c>
      <c r="YX94" s="603">
        <v>0</v>
      </c>
      <c r="YY94" s="603">
        <v>0</v>
      </c>
      <c r="YZ94" s="603">
        <v>26700</v>
      </c>
      <c r="ZA94" s="603">
        <v>10500</v>
      </c>
      <c r="ZB94" s="603">
        <v>72460</v>
      </c>
      <c r="ZC94" s="603">
        <v>357338</v>
      </c>
      <c r="ZD94" s="603">
        <v>0</v>
      </c>
      <c r="ZE94" s="603">
        <v>0</v>
      </c>
      <c r="ZF94" s="603">
        <v>0</v>
      </c>
      <c r="ZG94" s="603">
        <v>0</v>
      </c>
      <c r="ZH94" s="603">
        <v>0</v>
      </c>
      <c r="ZI94" s="603">
        <v>0</v>
      </c>
      <c r="ZJ94" s="603">
        <v>0</v>
      </c>
      <c r="ZK94" s="603">
        <v>0</v>
      </c>
      <c r="ZL94" s="603">
        <v>0</v>
      </c>
      <c r="ZM94" s="603">
        <v>0</v>
      </c>
      <c r="ZN94" s="603">
        <v>506552.61</v>
      </c>
      <c r="ZO94" s="603">
        <v>0</v>
      </c>
      <c r="ZP94" s="603">
        <v>794066.23</v>
      </c>
      <c r="ZQ94" s="603">
        <v>648441.13</v>
      </c>
      <c r="ZR94" s="603">
        <v>756002.66</v>
      </c>
      <c r="ZS94" s="603">
        <v>0</v>
      </c>
      <c r="ZT94" s="603">
        <v>0</v>
      </c>
      <c r="ZU94" s="603">
        <v>5376357.4100000001</v>
      </c>
      <c r="ZV94" s="603">
        <v>0</v>
      </c>
      <c r="ZW94" s="603">
        <v>2347396.9900000002</v>
      </c>
      <c r="ZX94" s="603">
        <v>0</v>
      </c>
      <c r="ZY94" s="603">
        <v>10430</v>
      </c>
      <c r="ZZ94" s="603">
        <v>86268.18</v>
      </c>
      <c r="AAA94" s="603">
        <v>166675.57999999999</v>
      </c>
      <c r="AAB94" s="603">
        <v>0</v>
      </c>
      <c r="AAC94" s="603">
        <v>368227.5</v>
      </c>
      <c r="AAD94" s="603">
        <v>890332.59</v>
      </c>
      <c r="AAE94" s="603">
        <v>382118.75</v>
      </c>
      <c r="AAF94" s="603">
        <v>1318034.8</v>
      </c>
      <c r="AAG94" s="603">
        <v>118115.01</v>
      </c>
      <c r="AAH94" s="603">
        <v>0</v>
      </c>
      <c r="AAI94" s="603">
        <v>0</v>
      </c>
      <c r="AAJ94" s="603">
        <v>0</v>
      </c>
      <c r="AAK94" s="603">
        <v>0</v>
      </c>
      <c r="AAL94" s="603">
        <v>0</v>
      </c>
      <c r="AAM94" s="603">
        <v>0</v>
      </c>
      <c r="AAN94" s="603">
        <v>0</v>
      </c>
      <c r="AAO94" s="603">
        <v>36750</v>
      </c>
      <c r="AAP94" s="603">
        <v>0</v>
      </c>
      <c r="AAQ94" s="603">
        <v>27000</v>
      </c>
      <c r="AAR94" s="603">
        <v>241388.92</v>
      </c>
      <c r="AAS94" s="603">
        <v>26668.37</v>
      </c>
      <c r="AAT94" s="603">
        <v>108025.21</v>
      </c>
      <c r="AAU94" s="603">
        <v>244376.73</v>
      </c>
      <c r="AAV94" s="603">
        <v>413466.92</v>
      </c>
      <c r="AAW94" s="603">
        <v>107329.47</v>
      </c>
      <c r="AAX94" s="603">
        <v>18422.12</v>
      </c>
      <c r="AAY94" s="603">
        <v>120063.82</v>
      </c>
      <c r="AAZ94" s="603">
        <v>153065.70000000001</v>
      </c>
      <c r="ABA94" s="603">
        <v>49697.8</v>
      </c>
      <c r="ABB94" s="603">
        <v>305536.45</v>
      </c>
      <c r="ABC94" s="603">
        <v>151664.04999999999</v>
      </c>
      <c r="ABD94" s="603">
        <v>224291.05</v>
      </c>
      <c r="ABE94" s="603">
        <v>502597.96</v>
      </c>
      <c r="ABF94" s="603">
        <v>125185.91</v>
      </c>
      <c r="ABG94" s="603">
        <v>167871.17</v>
      </c>
      <c r="ABH94" s="603">
        <v>24779.9</v>
      </c>
      <c r="ABI94" s="603">
        <v>19123.63</v>
      </c>
      <c r="ABJ94" s="603">
        <v>401106.12</v>
      </c>
      <c r="ABK94" s="603">
        <v>283916.17</v>
      </c>
      <c r="ABL94" s="603">
        <v>398947.31</v>
      </c>
      <c r="ABM94" s="603">
        <v>606183.34</v>
      </c>
      <c r="ABN94" s="603">
        <v>88407.99</v>
      </c>
      <c r="ABO94" s="603">
        <v>16390.18</v>
      </c>
      <c r="ABP94" s="603">
        <v>2005.05</v>
      </c>
      <c r="ABQ94" s="603">
        <v>1142970</v>
      </c>
      <c r="ABR94" s="603">
        <v>0</v>
      </c>
      <c r="ABS94" s="603">
        <v>0</v>
      </c>
      <c r="ABT94" s="603">
        <v>0</v>
      </c>
      <c r="ABU94" s="603">
        <v>0</v>
      </c>
      <c r="ABV94" s="603">
        <v>0</v>
      </c>
      <c r="ABW94" s="603">
        <v>0</v>
      </c>
      <c r="ABX94" s="603">
        <v>0</v>
      </c>
      <c r="ABY94" s="603">
        <v>0</v>
      </c>
      <c r="ABZ94" s="603">
        <v>0</v>
      </c>
      <c r="ACA94" s="603">
        <v>0</v>
      </c>
      <c r="ACB94" s="603">
        <v>0</v>
      </c>
      <c r="ACC94" s="603">
        <v>0</v>
      </c>
      <c r="ACD94" s="603">
        <v>0</v>
      </c>
      <c r="ACE94" s="603">
        <v>0</v>
      </c>
      <c r="ACF94" s="603">
        <v>0</v>
      </c>
      <c r="ACG94" s="603">
        <v>0</v>
      </c>
      <c r="ACH94" s="603">
        <v>0</v>
      </c>
      <c r="ACI94" s="603">
        <v>0</v>
      </c>
      <c r="ACJ94" s="603">
        <v>0</v>
      </c>
      <c r="ACK94" s="603">
        <v>0</v>
      </c>
      <c r="ACL94" s="603">
        <v>0</v>
      </c>
      <c r="ACM94" s="603">
        <v>6400</v>
      </c>
      <c r="ACN94" s="603">
        <v>0</v>
      </c>
      <c r="ACO94" s="603">
        <v>15100</v>
      </c>
      <c r="ACP94" s="603">
        <v>0</v>
      </c>
      <c r="ACQ94" s="603">
        <v>0</v>
      </c>
      <c r="ACR94" s="603">
        <v>0</v>
      </c>
      <c r="ACS94" s="603">
        <v>0</v>
      </c>
      <c r="ACT94" s="603">
        <v>9800</v>
      </c>
      <c r="ACU94" s="603">
        <v>0</v>
      </c>
      <c r="ACV94" s="603">
        <v>0</v>
      </c>
      <c r="ACW94" s="603">
        <v>0</v>
      </c>
      <c r="ACX94" s="603">
        <v>0</v>
      </c>
      <c r="ACY94" s="603">
        <v>0</v>
      </c>
      <c r="ACZ94" s="603">
        <v>0</v>
      </c>
      <c r="ADA94" s="603">
        <v>0</v>
      </c>
      <c r="ADB94" s="603">
        <v>143877</v>
      </c>
      <c r="ADC94" s="603">
        <v>0</v>
      </c>
      <c r="ADD94" s="603">
        <v>0</v>
      </c>
      <c r="ADE94" s="603">
        <v>0</v>
      </c>
      <c r="ADF94" s="603">
        <v>0</v>
      </c>
      <c r="ADG94" s="603">
        <v>0</v>
      </c>
      <c r="ADH94" s="603">
        <v>0</v>
      </c>
      <c r="ADI94" s="603">
        <v>0</v>
      </c>
      <c r="ADJ94" s="603">
        <v>0</v>
      </c>
      <c r="ADK94" s="603">
        <v>0</v>
      </c>
      <c r="ADL94" s="603">
        <v>0</v>
      </c>
      <c r="ADM94" s="603">
        <v>0</v>
      </c>
      <c r="ADN94" s="603">
        <v>112028.34</v>
      </c>
      <c r="ADO94" s="603">
        <v>0</v>
      </c>
      <c r="ADP94" s="603">
        <v>0</v>
      </c>
      <c r="ADQ94" s="603">
        <v>0</v>
      </c>
      <c r="ADR94" s="603">
        <v>0</v>
      </c>
      <c r="ADS94" s="603">
        <v>0</v>
      </c>
      <c r="ADT94" s="603">
        <v>0</v>
      </c>
      <c r="ADU94" s="603">
        <v>0</v>
      </c>
      <c r="ADV94" s="603">
        <v>0</v>
      </c>
      <c r="ADW94" s="603">
        <v>0</v>
      </c>
      <c r="ADX94" s="603">
        <v>0</v>
      </c>
      <c r="ADY94" s="603">
        <v>0</v>
      </c>
      <c r="ADZ94" s="603">
        <v>0</v>
      </c>
      <c r="AEA94" s="603">
        <v>0</v>
      </c>
      <c r="AEB94" s="603">
        <v>0</v>
      </c>
      <c r="AEC94" s="603">
        <v>0</v>
      </c>
      <c r="AED94" s="603">
        <v>0</v>
      </c>
      <c r="AEE94" s="603">
        <v>0</v>
      </c>
      <c r="AEF94" s="603">
        <v>0</v>
      </c>
      <c r="AEG94" s="603">
        <v>0</v>
      </c>
      <c r="AEH94" s="603">
        <v>0</v>
      </c>
      <c r="AEI94" s="603">
        <v>0</v>
      </c>
      <c r="AEJ94" s="603">
        <v>0</v>
      </c>
      <c r="AEK94" s="603">
        <v>0</v>
      </c>
      <c r="AEL94" s="603">
        <v>0</v>
      </c>
      <c r="AEM94" s="603">
        <v>0</v>
      </c>
      <c r="AEN94" s="603">
        <v>0</v>
      </c>
      <c r="AEO94" s="603">
        <v>0</v>
      </c>
      <c r="AEP94" s="603">
        <v>0</v>
      </c>
      <c r="AEQ94" s="603">
        <v>0</v>
      </c>
      <c r="AER94" s="603">
        <v>0</v>
      </c>
      <c r="AES94" s="603">
        <v>0</v>
      </c>
      <c r="AET94" s="603">
        <v>0</v>
      </c>
      <c r="AEU94" s="603">
        <v>0</v>
      </c>
      <c r="AEV94" s="603">
        <v>0</v>
      </c>
      <c r="AEW94" s="603">
        <v>0</v>
      </c>
      <c r="AEX94" s="603">
        <v>0</v>
      </c>
      <c r="AEY94" s="603">
        <v>0</v>
      </c>
      <c r="AEZ94" s="603">
        <v>0</v>
      </c>
      <c r="AFA94" s="603">
        <v>0</v>
      </c>
      <c r="AFB94" s="603">
        <v>0</v>
      </c>
      <c r="AFC94" s="603">
        <v>0</v>
      </c>
      <c r="AFD94" s="603">
        <v>0</v>
      </c>
      <c r="AFE94" s="603">
        <v>1388360</v>
      </c>
      <c r="AFF94" s="603">
        <v>434800</v>
      </c>
      <c r="AFG94" s="603">
        <v>0</v>
      </c>
      <c r="AFH94" s="603">
        <v>0</v>
      </c>
      <c r="AFI94" s="603">
        <v>0</v>
      </c>
      <c r="AFJ94" s="603">
        <v>0</v>
      </c>
      <c r="AFK94" s="603">
        <v>1800</v>
      </c>
      <c r="AFL94" s="603">
        <v>0</v>
      </c>
      <c r="AFM94" s="603">
        <v>0</v>
      </c>
      <c r="AFN94" s="603">
        <v>0</v>
      </c>
      <c r="AFO94" s="603">
        <v>0</v>
      </c>
      <c r="AFP94" s="603">
        <v>0</v>
      </c>
      <c r="AFQ94" s="603">
        <v>0</v>
      </c>
      <c r="AFR94" s="603">
        <v>0</v>
      </c>
      <c r="AFS94" s="603">
        <v>126730</v>
      </c>
      <c r="AFT94" s="603">
        <v>0</v>
      </c>
      <c r="AFU94" s="603">
        <v>0</v>
      </c>
      <c r="AFV94" s="603">
        <v>0</v>
      </c>
      <c r="AFW94" s="603">
        <v>0</v>
      </c>
      <c r="AFX94" s="603">
        <v>0</v>
      </c>
      <c r="AFY94" s="603">
        <v>0</v>
      </c>
      <c r="AFZ94" s="603">
        <v>0</v>
      </c>
      <c r="AGA94" s="603">
        <v>0</v>
      </c>
      <c r="AGB94" s="603">
        <v>0</v>
      </c>
      <c r="AGC94" s="603">
        <v>0</v>
      </c>
      <c r="AGD94" s="603">
        <v>0</v>
      </c>
      <c r="AGE94" s="603">
        <v>0</v>
      </c>
      <c r="AGF94" s="603">
        <v>0</v>
      </c>
      <c r="AGG94" s="603">
        <v>0</v>
      </c>
      <c r="AGH94" s="603">
        <v>0</v>
      </c>
      <c r="AGI94" s="603">
        <v>0</v>
      </c>
      <c r="AGJ94" s="603">
        <v>0</v>
      </c>
      <c r="AGK94" s="603">
        <v>0</v>
      </c>
      <c r="AGL94" s="603">
        <v>0</v>
      </c>
      <c r="AGM94" s="603">
        <v>0</v>
      </c>
      <c r="AGN94" s="603">
        <v>0</v>
      </c>
      <c r="AGO94" s="603">
        <v>0</v>
      </c>
      <c r="AGP94" s="603">
        <v>0</v>
      </c>
      <c r="AGQ94" s="603">
        <v>0</v>
      </c>
      <c r="AGR94" s="603">
        <v>0</v>
      </c>
      <c r="AGS94" s="603">
        <v>0</v>
      </c>
      <c r="AGT94" s="603">
        <v>16930</v>
      </c>
      <c r="AGU94" s="603">
        <v>0</v>
      </c>
      <c r="AGV94" s="603">
        <v>0</v>
      </c>
      <c r="AGW94" s="603">
        <v>563660</v>
      </c>
      <c r="AGX94" s="603">
        <v>0</v>
      </c>
      <c r="AGY94" s="603">
        <v>0</v>
      </c>
      <c r="AGZ94" s="603">
        <v>0</v>
      </c>
      <c r="AHA94" s="603">
        <v>0</v>
      </c>
      <c r="AHB94" s="603">
        <v>0</v>
      </c>
      <c r="AHC94" s="603">
        <v>0</v>
      </c>
      <c r="AHD94" s="603">
        <v>0</v>
      </c>
      <c r="AHE94" s="603">
        <v>0</v>
      </c>
      <c r="AHF94" s="603">
        <v>0</v>
      </c>
      <c r="AHG94" s="603">
        <v>0</v>
      </c>
      <c r="AHH94" s="603">
        <v>0</v>
      </c>
      <c r="AHI94" s="603">
        <v>0</v>
      </c>
      <c r="AHJ94" s="603">
        <v>17085</v>
      </c>
      <c r="AHK94" s="603">
        <v>0</v>
      </c>
      <c r="AHL94" s="603">
        <v>0</v>
      </c>
      <c r="AHM94" s="603">
        <v>46591.16</v>
      </c>
      <c r="AHN94" s="603">
        <v>0</v>
      </c>
      <c r="AHO94" s="603">
        <v>0</v>
      </c>
      <c r="AHP94" s="603">
        <v>0</v>
      </c>
      <c r="AHQ94" s="603">
        <v>0</v>
      </c>
      <c r="AHR94" s="603">
        <v>0</v>
      </c>
      <c r="AHS94" s="603">
        <v>0</v>
      </c>
      <c r="AHT94" s="603">
        <v>0</v>
      </c>
      <c r="AHU94" s="603">
        <v>0</v>
      </c>
      <c r="AHV94" s="603">
        <v>0</v>
      </c>
      <c r="AHW94" s="603">
        <f t="shared" si="97"/>
        <v>34567948.560000002</v>
      </c>
      <c r="AHY94" s="648" t="s">
        <v>6248</v>
      </c>
      <c r="AHZ94" s="648" t="s">
        <v>6091</v>
      </c>
      <c r="AIA94" s="648" t="s">
        <v>6092</v>
      </c>
    </row>
    <row r="95" spans="1:911" ht="24.6" x14ac:dyDescent="0.7">
      <c r="A95" s="260" t="str">
        <f t="shared" si="96"/>
        <v>ภาระ</v>
      </c>
      <c r="B95" s="260" t="s">
        <v>6097</v>
      </c>
      <c r="C95" s="260" t="s">
        <v>6098</v>
      </c>
      <c r="D95" s="603">
        <v>0</v>
      </c>
      <c r="E95" s="603">
        <v>0</v>
      </c>
      <c r="F95" s="603">
        <v>0</v>
      </c>
      <c r="G95" s="603">
        <v>0</v>
      </c>
      <c r="H95" s="603">
        <v>0</v>
      </c>
      <c r="I95" s="603">
        <v>0</v>
      </c>
      <c r="J95" s="603">
        <v>0</v>
      </c>
      <c r="K95" s="603">
        <v>0</v>
      </c>
      <c r="L95" s="603">
        <v>0</v>
      </c>
      <c r="M95" s="603">
        <v>0</v>
      </c>
      <c r="N95" s="603">
        <v>0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3">
        <v>0</v>
      </c>
      <c r="Y95" s="603">
        <v>0</v>
      </c>
      <c r="Z95" s="603">
        <v>0</v>
      </c>
      <c r="AA95" s="603">
        <v>0</v>
      </c>
      <c r="AB95" s="603">
        <v>0</v>
      </c>
      <c r="AC95" s="603">
        <v>347639</v>
      </c>
      <c r="AD95" s="603">
        <v>0</v>
      </c>
      <c r="AE95" s="603">
        <v>0</v>
      </c>
      <c r="AF95" s="603">
        <v>0</v>
      </c>
      <c r="AG95" s="603">
        <v>3350</v>
      </c>
      <c r="AH95" s="603">
        <v>0</v>
      </c>
      <c r="AI95" s="603">
        <v>0</v>
      </c>
      <c r="AJ95" s="603">
        <v>0</v>
      </c>
      <c r="AK95" s="603">
        <v>0</v>
      </c>
      <c r="AL95" s="603">
        <v>0</v>
      </c>
      <c r="AM95" s="603">
        <v>0</v>
      </c>
      <c r="AN95" s="603">
        <v>0</v>
      </c>
      <c r="AO95" s="603">
        <v>0</v>
      </c>
      <c r="AP95" s="603">
        <v>0</v>
      </c>
      <c r="AQ95" s="603">
        <v>0</v>
      </c>
      <c r="AR95" s="603">
        <v>0</v>
      </c>
      <c r="AS95" s="603">
        <v>0</v>
      </c>
      <c r="AT95" s="603">
        <v>0</v>
      </c>
      <c r="AU95" s="603">
        <v>0</v>
      </c>
      <c r="AV95" s="603">
        <v>0</v>
      </c>
      <c r="AW95" s="603">
        <v>0</v>
      </c>
      <c r="AX95" s="603">
        <v>0</v>
      </c>
      <c r="AY95" s="603">
        <v>0</v>
      </c>
      <c r="AZ95" s="603">
        <v>0</v>
      </c>
      <c r="BA95" s="603">
        <v>0</v>
      </c>
      <c r="BB95" s="603">
        <v>0</v>
      </c>
      <c r="BC95" s="603">
        <v>0</v>
      </c>
      <c r="BD95" s="603">
        <v>0</v>
      </c>
      <c r="BE95" s="603">
        <v>129470</v>
      </c>
      <c r="BF95" s="603">
        <v>0</v>
      </c>
      <c r="BG95" s="603">
        <v>0</v>
      </c>
      <c r="BH95" s="603">
        <v>0</v>
      </c>
      <c r="BI95" s="603">
        <v>0</v>
      </c>
      <c r="BJ95" s="603">
        <v>0</v>
      </c>
      <c r="BK95" s="603">
        <v>0</v>
      </c>
      <c r="BL95" s="603">
        <v>0</v>
      </c>
      <c r="BM95" s="603">
        <v>0</v>
      </c>
      <c r="BN95" s="603">
        <v>0</v>
      </c>
      <c r="BO95" s="603">
        <v>0</v>
      </c>
      <c r="BP95" s="603">
        <v>0</v>
      </c>
      <c r="BQ95" s="603">
        <v>0</v>
      </c>
      <c r="BR95" s="603">
        <v>0</v>
      </c>
      <c r="BS95" s="603">
        <v>0</v>
      </c>
      <c r="BT95" s="603">
        <v>0</v>
      </c>
      <c r="BU95" s="603">
        <v>0</v>
      </c>
      <c r="BV95" s="603">
        <v>0</v>
      </c>
      <c r="BW95" s="603">
        <v>0</v>
      </c>
      <c r="BX95" s="603">
        <v>0</v>
      </c>
      <c r="BY95" s="603">
        <v>0</v>
      </c>
      <c r="BZ95" s="603">
        <v>0</v>
      </c>
      <c r="CA95" s="603">
        <v>0</v>
      </c>
      <c r="CB95" s="603">
        <v>0</v>
      </c>
      <c r="CC95" s="603">
        <v>0</v>
      </c>
      <c r="CD95" s="603">
        <v>0</v>
      </c>
      <c r="CE95" s="603">
        <v>0</v>
      </c>
      <c r="CF95" s="603">
        <v>0</v>
      </c>
      <c r="CG95" s="603">
        <v>0</v>
      </c>
      <c r="CH95" s="603">
        <v>0</v>
      </c>
      <c r="CI95" s="603">
        <v>0</v>
      </c>
      <c r="CJ95" s="603">
        <v>0</v>
      </c>
      <c r="CK95" s="603">
        <v>0</v>
      </c>
      <c r="CL95" s="603">
        <v>0</v>
      </c>
      <c r="CM95" s="603">
        <v>0</v>
      </c>
      <c r="CN95" s="603">
        <v>0</v>
      </c>
      <c r="CO95" s="603">
        <v>0</v>
      </c>
      <c r="CP95" s="603">
        <v>0</v>
      </c>
      <c r="CQ95" s="603">
        <v>0</v>
      </c>
      <c r="CR95" s="603">
        <v>0</v>
      </c>
      <c r="CS95" s="603">
        <v>0</v>
      </c>
      <c r="CT95" s="603">
        <v>0</v>
      </c>
      <c r="CU95" s="603">
        <v>0</v>
      </c>
      <c r="CV95" s="603">
        <v>0</v>
      </c>
      <c r="CW95" s="603">
        <v>0</v>
      </c>
      <c r="CX95" s="603">
        <v>0</v>
      </c>
      <c r="CY95" s="603">
        <v>0</v>
      </c>
      <c r="CZ95" s="603">
        <v>0</v>
      </c>
      <c r="DA95" s="603">
        <v>0</v>
      </c>
      <c r="DB95" s="603">
        <v>0</v>
      </c>
      <c r="DC95" s="603">
        <v>0</v>
      </c>
      <c r="DD95" s="603">
        <v>0</v>
      </c>
      <c r="DE95" s="603">
        <v>0</v>
      </c>
      <c r="DF95" s="603">
        <v>0</v>
      </c>
      <c r="DG95" s="603">
        <v>0</v>
      </c>
      <c r="DH95" s="603">
        <v>0</v>
      </c>
      <c r="DI95" s="603">
        <v>0</v>
      </c>
      <c r="DJ95" s="603">
        <v>0</v>
      </c>
      <c r="DK95" s="603">
        <v>0</v>
      </c>
      <c r="DL95" s="603">
        <v>0</v>
      </c>
      <c r="DM95" s="603">
        <v>0</v>
      </c>
      <c r="DN95" s="603">
        <v>0</v>
      </c>
      <c r="DO95" s="603">
        <v>0</v>
      </c>
      <c r="DP95" s="603">
        <v>0</v>
      </c>
      <c r="DQ95" s="603">
        <v>0</v>
      </c>
      <c r="DR95" s="603">
        <v>0</v>
      </c>
      <c r="DS95" s="603">
        <v>0</v>
      </c>
      <c r="DT95" s="603">
        <v>0</v>
      </c>
      <c r="DU95" s="603">
        <v>0</v>
      </c>
      <c r="DV95" s="603">
        <v>0</v>
      </c>
      <c r="DW95" s="603">
        <v>0</v>
      </c>
      <c r="DX95" s="603">
        <v>0</v>
      </c>
      <c r="DY95" s="603">
        <v>0</v>
      </c>
      <c r="DZ95" s="603">
        <v>0</v>
      </c>
      <c r="EA95" s="603">
        <v>0</v>
      </c>
      <c r="EB95" s="603">
        <v>0</v>
      </c>
      <c r="EC95" s="603">
        <v>0</v>
      </c>
      <c r="ED95" s="603">
        <v>0</v>
      </c>
      <c r="EE95" s="603">
        <v>0</v>
      </c>
      <c r="EF95" s="603">
        <v>721550</v>
      </c>
      <c r="EG95" s="603">
        <v>0</v>
      </c>
      <c r="EH95" s="603">
        <v>0</v>
      </c>
      <c r="EI95" s="603">
        <v>0</v>
      </c>
      <c r="EJ95" s="603">
        <v>0</v>
      </c>
      <c r="EK95" s="603">
        <v>0</v>
      </c>
      <c r="EL95" s="603">
        <v>0</v>
      </c>
      <c r="EM95" s="603">
        <v>0</v>
      </c>
      <c r="EN95" s="603">
        <v>0</v>
      </c>
      <c r="EO95" s="603">
        <v>0</v>
      </c>
      <c r="EP95" s="603">
        <v>0</v>
      </c>
      <c r="EQ95" s="603">
        <v>0</v>
      </c>
      <c r="ER95" s="603">
        <v>0</v>
      </c>
      <c r="ES95" s="603">
        <v>0</v>
      </c>
      <c r="ET95" s="603">
        <v>0</v>
      </c>
      <c r="EU95" s="603">
        <v>0</v>
      </c>
      <c r="EV95" s="603">
        <v>0</v>
      </c>
      <c r="EW95" s="603">
        <v>0</v>
      </c>
      <c r="EX95" s="603">
        <v>0</v>
      </c>
      <c r="EY95" s="603">
        <v>0</v>
      </c>
      <c r="EZ95" s="603">
        <v>0</v>
      </c>
      <c r="FA95" s="603">
        <v>0</v>
      </c>
      <c r="FB95" s="603">
        <v>0</v>
      </c>
      <c r="FC95" s="603">
        <v>0</v>
      </c>
      <c r="FD95" s="603">
        <v>0</v>
      </c>
      <c r="FE95" s="603">
        <v>0</v>
      </c>
      <c r="FF95" s="603">
        <v>0</v>
      </c>
      <c r="FG95" s="603">
        <v>0</v>
      </c>
      <c r="FH95" s="603">
        <v>0</v>
      </c>
      <c r="FI95" s="603">
        <v>0</v>
      </c>
      <c r="FJ95" s="603">
        <v>0</v>
      </c>
      <c r="FK95" s="603">
        <v>0</v>
      </c>
      <c r="FL95" s="603">
        <v>0</v>
      </c>
      <c r="FM95" s="603">
        <v>0</v>
      </c>
      <c r="FN95" s="603">
        <v>0</v>
      </c>
      <c r="FO95" s="603">
        <v>0</v>
      </c>
      <c r="FP95" s="603">
        <v>0</v>
      </c>
      <c r="FQ95" s="603">
        <v>0</v>
      </c>
      <c r="FR95" s="603">
        <v>0</v>
      </c>
      <c r="FS95" s="603">
        <v>0</v>
      </c>
      <c r="FT95" s="603">
        <v>0</v>
      </c>
      <c r="FU95" s="603">
        <v>0</v>
      </c>
      <c r="FV95" s="603">
        <v>0</v>
      </c>
      <c r="FW95" s="603">
        <v>0</v>
      </c>
      <c r="FX95" s="603">
        <v>0</v>
      </c>
      <c r="FY95" s="603">
        <v>0</v>
      </c>
      <c r="FZ95" s="603">
        <v>0</v>
      </c>
      <c r="GA95" s="603">
        <v>0</v>
      </c>
      <c r="GB95" s="603">
        <v>0</v>
      </c>
      <c r="GC95" s="603">
        <v>0</v>
      </c>
      <c r="GD95" s="603">
        <v>0</v>
      </c>
      <c r="GE95" s="603">
        <v>0</v>
      </c>
      <c r="GF95" s="603">
        <v>0</v>
      </c>
      <c r="GG95" s="603">
        <v>0</v>
      </c>
      <c r="GH95" s="603">
        <v>0</v>
      </c>
      <c r="GI95" s="603">
        <v>0</v>
      </c>
      <c r="GJ95" s="603">
        <v>0</v>
      </c>
      <c r="GK95" s="603">
        <v>0</v>
      </c>
      <c r="GL95" s="603">
        <v>0</v>
      </c>
      <c r="GM95" s="603">
        <v>0</v>
      </c>
      <c r="GN95" s="603">
        <v>0</v>
      </c>
      <c r="GO95" s="603">
        <v>0</v>
      </c>
      <c r="GP95" s="603">
        <v>0</v>
      </c>
      <c r="GQ95" s="603">
        <v>0</v>
      </c>
      <c r="GR95" s="603">
        <v>0</v>
      </c>
      <c r="GS95" s="603">
        <v>0</v>
      </c>
      <c r="GT95" s="603">
        <v>0</v>
      </c>
      <c r="GU95" s="603">
        <v>0</v>
      </c>
      <c r="GV95" s="603">
        <v>0</v>
      </c>
      <c r="GW95" s="603">
        <v>0</v>
      </c>
      <c r="GX95" s="603">
        <v>0</v>
      </c>
      <c r="GY95" s="603">
        <v>0</v>
      </c>
      <c r="GZ95" s="603">
        <v>0</v>
      </c>
      <c r="HA95" s="603">
        <v>0</v>
      </c>
      <c r="HB95" s="603">
        <v>0</v>
      </c>
      <c r="HC95" s="603">
        <v>0</v>
      </c>
      <c r="HD95" s="603">
        <v>0</v>
      </c>
      <c r="HE95" s="603">
        <v>0</v>
      </c>
      <c r="HF95" s="603">
        <v>0</v>
      </c>
      <c r="HG95" s="603">
        <v>0</v>
      </c>
      <c r="HH95" s="603">
        <v>0</v>
      </c>
      <c r="HI95" s="603">
        <v>0</v>
      </c>
      <c r="HJ95" s="603">
        <v>0</v>
      </c>
      <c r="HK95" s="603">
        <v>0</v>
      </c>
      <c r="HL95" s="603">
        <v>0</v>
      </c>
      <c r="HM95" s="603">
        <v>0</v>
      </c>
      <c r="HN95" s="603">
        <v>0</v>
      </c>
      <c r="HO95" s="603">
        <v>0</v>
      </c>
      <c r="HP95" s="603">
        <v>0</v>
      </c>
      <c r="HQ95" s="603">
        <v>0</v>
      </c>
      <c r="HR95" s="603">
        <v>0</v>
      </c>
      <c r="HS95" s="603">
        <v>0</v>
      </c>
      <c r="HT95" s="603">
        <v>0</v>
      </c>
      <c r="HU95" s="603">
        <v>0</v>
      </c>
      <c r="HV95" s="603">
        <v>0</v>
      </c>
      <c r="HW95" s="603">
        <v>0</v>
      </c>
      <c r="HX95" s="603">
        <v>0</v>
      </c>
      <c r="HY95" s="603">
        <v>0</v>
      </c>
      <c r="HZ95" s="603">
        <v>0</v>
      </c>
      <c r="IA95" s="603">
        <v>0</v>
      </c>
      <c r="IB95" s="603">
        <v>0</v>
      </c>
      <c r="IC95" s="603">
        <v>0</v>
      </c>
      <c r="ID95" s="603">
        <v>0</v>
      </c>
      <c r="IE95" s="603">
        <v>0</v>
      </c>
      <c r="IF95" s="603">
        <v>0</v>
      </c>
      <c r="IG95" s="603">
        <v>0</v>
      </c>
      <c r="IH95" s="603">
        <v>0</v>
      </c>
      <c r="II95" s="603">
        <v>0</v>
      </c>
      <c r="IJ95" s="603">
        <v>0</v>
      </c>
      <c r="IK95" s="603">
        <v>0</v>
      </c>
      <c r="IL95" s="603">
        <v>0</v>
      </c>
      <c r="IM95" s="603">
        <v>0</v>
      </c>
      <c r="IN95" s="603">
        <v>0</v>
      </c>
      <c r="IO95" s="603">
        <v>0</v>
      </c>
      <c r="IP95" s="603">
        <v>0</v>
      </c>
      <c r="IQ95" s="603">
        <v>0</v>
      </c>
      <c r="IR95" s="603">
        <v>0</v>
      </c>
      <c r="IS95" s="603">
        <v>0</v>
      </c>
      <c r="IT95" s="603">
        <v>0</v>
      </c>
      <c r="IU95" s="603">
        <v>0</v>
      </c>
      <c r="IV95" s="603">
        <v>0</v>
      </c>
      <c r="IW95" s="603">
        <v>0</v>
      </c>
      <c r="IX95" s="603">
        <v>0</v>
      </c>
      <c r="IY95" s="603">
        <v>0</v>
      </c>
      <c r="IZ95" s="603">
        <v>0</v>
      </c>
      <c r="JA95" s="603">
        <v>0</v>
      </c>
      <c r="JB95" s="603">
        <v>0</v>
      </c>
      <c r="JC95" s="603">
        <v>0</v>
      </c>
      <c r="JD95" s="603">
        <v>0</v>
      </c>
      <c r="JE95" s="603">
        <v>0</v>
      </c>
      <c r="JF95" s="603">
        <v>0</v>
      </c>
      <c r="JG95" s="603">
        <v>0</v>
      </c>
      <c r="JH95" s="603">
        <v>0</v>
      </c>
      <c r="JI95" s="603">
        <v>0</v>
      </c>
      <c r="JJ95" s="603">
        <v>0</v>
      </c>
      <c r="JK95" s="603">
        <v>0</v>
      </c>
      <c r="JL95" s="603">
        <v>0</v>
      </c>
      <c r="JM95" s="603">
        <v>0</v>
      </c>
      <c r="JN95" s="603">
        <v>0</v>
      </c>
      <c r="JO95" s="603">
        <v>0</v>
      </c>
      <c r="JP95" s="603">
        <v>0</v>
      </c>
      <c r="JQ95" s="603">
        <v>0</v>
      </c>
      <c r="JR95" s="603">
        <v>348632</v>
      </c>
      <c r="JS95" s="603">
        <v>0</v>
      </c>
      <c r="JT95" s="603">
        <v>0</v>
      </c>
      <c r="JU95" s="603">
        <v>0</v>
      </c>
      <c r="JV95" s="603">
        <v>0</v>
      </c>
      <c r="JW95" s="603">
        <v>0</v>
      </c>
      <c r="JX95" s="603">
        <v>0</v>
      </c>
      <c r="JY95" s="603">
        <v>0</v>
      </c>
      <c r="JZ95" s="603">
        <v>0</v>
      </c>
      <c r="KA95" s="603">
        <v>0</v>
      </c>
      <c r="KB95" s="603">
        <v>0</v>
      </c>
      <c r="KC95" s="603">
        <v>0</v>
      </c>
      <c r="KD95" s="603">
        <v>0</v>
      </c>
      <c r="KE95" s="603">
        <v>0</v>
      </c>
      <c r="KF95" s="603">
        <v>0</v>
      </c>
      <c r="KG95" s="603">
        <v>0</v>
      </c>
      <c r="KH95" s="603">
        <v>0</v>
      </c>
      <c r="KI95" s="603">
        <v>0</v>
      </c>
      <c r="KJ95" s="603">
        <v>0</v>
      </c>
      <c r="KK95" s="603">
        <v>0</v>
      </c>
      <c r="KL95" s="603">
        <v>0</v>
      </c>
      <c r="KM95" s="603">
        <v>0</v>
      </c>
      <c r="KN95" s="603">
        <v>0</v>
      </c>
      <c r="KO95" s="603">
        <v>0</v>
      </c>
      <c r="KP95" s="603">
        <v>0</v>
      </c>
      <c r="KQ95" s="603">
        <v>0</v>
      </c>
      <c r="KR95" s="603">
        <v>0</v>
      </c>
      <c r="KS95" s="603">
        <v>0</v>
      </c>
      <c r="KT95" s="603">
        <v>0</v>
      </c>
      <c r="KU95" s="603">
        <v>0</v>
      </c>
      <c r="KV95" s="603">
        <v>0</v>
      </c>
      <c r="KW95" s="603">
        <v>0</v>
      </c>
      <c r="KX95" s="603">
        <v>0</v>
      </c>
      <c r="KY95" s="603">
        <v>0</v>
      </c>
      <c r="KZ95" s="603">
        <v>0</v>
      </c>
      <c r="LA95" s="603">
        <v>0</v>
      </c>
      <c r="LB95" s="603">
        <v>0</v>
      </c>
      <c r="LC95" s="603">
        <v>0</v>
      </c>
      <c r="LD95" s="603">
        <v>0</v>
      </c>
      <c r="LE95" s="603">
        <v>0</v>
      </c>
      <c r="LF95" s="603">
        <v>0</v>
      </c>
      <c r="LG95" s="603">
        <v>0</v>
      </c>
      <c r="LH95" s="603">
        <v>0</v>
      </c>
      <c r="LI95" s="603">
        <v>0</v>
      </c>
      <c r="LJ95" s="603">
        <v>0</v>
      </c>
      <c r="LK95" s="603">
        <v>0</v>
      </c>
      <c r="LL95" s="603">
        <v>0</v>
      </c>
      <c r="LM95" s="603">
        <v>0</v>
      </c>
      <c r="LN95" s="603">
        <v>0</v>
      </c>
      <c r="LO95" s="603">
        <v>0</v>
      </c>
      <c r="LP95" s="603">
        <v>0</v>
      </c>
      <c r="LQ95" s="603">
        <v>0</v>
      </c>
      <c r="LR95" s="603">
        <v>0</v>
      </c>
      <c r="LS95" s="603">
        <v>0</v>
      </c>
      <c r="LT95" s="603">
        <v>0</v>
      </c>
      <c r="LU95" s="603">
        <v>0</v>
      </c>
      <c r="LV95" s="603">
        <v>0</v>
      </c>
      <c r="LW95" s="603">
        <v>0</v>
      </c>
      <c r="LX95" s="603">
        <v>0</v>
      </c>
      <c r="LY95" s="603">
        <v>0</v>
      </c>
      <c r="LZ95" s="603">
        <v>0</v>
      </c>
      <c r="MA95" s="603">
        <v>0</v>
      </c>
      <c r="MB95" s="603">
        <v>0</v>
      </c>
      <c r="MC95" s="603">
        <v>0</v>
      </c>
      <c r="MD95" s="603">
        <v>0</v>
      </c>
      <c r="ME95" s="603">
        <v>0</v>
      </c>
      <c r="MF95" s="603">
        <v>0</v>
      </c>
      <c r="MG95" s="603">
        <v>0</v>
      </c>
      <c r="MH95" s="603">
        <v>0</v>
      </c>
      <c r="MI95" s="603">
        <v>0</v>
      </c>
      <c r="MJ95" s="603">
        <v>0</v>
      </c>
      <c r="MK95" s="603">
        <v>0</v>
      </c>
      <c r="ML95" s="603">
        <v>0</v>
      </c>
      <c r="MM95" s="603">
        <v>0</v>
      </c>
      <c r="MN95" s="603">
        <v>0</v>
      </c>
      <c r="MO95" s="603">
        <v>0</v>
      </c>
      <c r="MP95" s="603">
        <v>0</v>
      </c>
      <c r="MQ95" s="603">
        <v>0</v>
      </c>
      <c r="MR95" s="603">
        <v>0</v>
      </c>
      <c r="MS95" s="603">
        <v>0</v>
      </c>
      <c r="MT95" s="603">
        <v>0</v>
      </c>
      <c r="MU95" s="603">
        <v>0</v>
      </c>
      <c r="MV95" s="603">
        <v>98620</v>
      </c>
      <c r="MW95" s="603">
        <v>0</v>
      </c>
      <c r="MX95" s="603">
        <v>0</v>
      </c>
      <c r="MY95" s="603">
        <v>0</v>
      </c>
      <c r="MZ95" s="603">
        <v>0</v>
      </c>
      <c r="NA95" s="603">
        <v>0</v>
      </c>
      <c r="NB95" s="603">
        <v>0</v>
      </c>
      <c r="NC95" s="603">
        <v>206073.5</v>
      </c>
      <c r="ND95" s="603">
        <v>0</v>
      </c>
      <c r="NE95" s="603">
        <v>0</v>
      </c>
      <c r="NF95" s="603">
        <v>0</v>
      </c>
      <c r="NG95" s="603">
        <v>0</v>
      </c>
      <c r="NH95" s="603">
        <v>0</v>
      </c>
      <c r="NI95" s="603">
        <v>0</v>
      </c>
      <c r="NJ95" s="603">
        <v>0</v>
      </c>
      <c r="NK95" s="603">
        <v>0</v>
      </c>
      <c r="NL95" s="603">
        <v>0</v>
      </c>
      <c r="NM95" s="603">
        <v>0</v>
      </c>
      <c r="NN95" s="603">
        <v>0</v>
      </c>
      <c r="NO95" s="603">
        <v>0</v>
      </c>
      <c r="NP95" s="603">
        <v>0</v>
      </c>
      <c r="NQ95" s="603">
        <v>0</v>
      </c>
      <c r="NR95" s="603">
        <v>0</v>
      </c>
      <c r="NS95" s="603">
        <v>0</v>
      </c>
      <c r="NT95" s="603">
        <v>0</v>
      </c>
      <c r="NU95" s="603">
        <v>0</v>
      </c>
      <c r="NV95" s="603">
        <v>0</v>
      </c>
      <c r="NW95" s="603">
        <v>0</v>
      </c>
      <c r="NX95" s="603">
        <v>0</v>
      </c>
      <c r="NY95" s="603">
        <v>0</v>
      </c>
      <c r="NZ95" s="603">
        <v>0</v>
      </c>
      <c r="OA95" s="603">
        <v>0</v>
      </c>
      <c r="OB95" s="603">
        <v>0</v>
      </c>
      <c r="OC95" s="603">
        <v>0</v>
      </c>
      <c r="OD95" s="603">
        <v>0</v>
      </c>
      <c r="OE95" s="603">
        <v>0</v>
      </c>
      <c r="OF95" s="603">
        <v>0</v>
      </c>
      <c r="OG95" s="603">
        <v>0</v>
      </c>
      <c r="OH95" s="603">
        <v>0</v>
      </c>
      <c r="OI95" s="603">
        <v>74640</v>
      </c>
      <c r="OJ95" s="603">
        <v>0</v>
      </c>
      <c r="OK95" s="603">
        <v>0</v>
      </c>
      <c r="OL95" s="603">
        <v>0</v>
      </c>
      <c r="OM95" s="603">
        <v>0</v>
      </c>
      <c r="ON95" s="603">
        <v>0</v>
      </c>
      <c r="OO95" s="603">
        <v>0</v>
      </c>
      <c r="OP95" s="603">
        <v>0</v>
      </c>
      <c r="OQ95" s="603">
        <v>0</v>
      </c>
      <c r="OR95" s="603">
        <v>0</v>
      </c>
      <c r="OS95" s="603">
        <v>0</v>
      </c>
      <c r="OT95" s="603">
        <v>0</v>
      </c>
      <c r="OU95" s="603">
        <v>0</v>
      </c>
      <c r="OV95" s="603">
        <v>0</v>
      </c>
      <c r="OW95" s="603">
        <v>0</v>
      </c>
      <c r="OX95" s="603">
        <v>0</v>
      </c>
      <c r="OY95" s="603">
        <v>0</v>
      </c>
      <c r="OZ95" s="603">
        <v>0</v>
      </c>
      <c r="PA95" s="603">
        <v>0</v>
      </c>
      <c r="PB95" s="603">
        <v>0</v>
      </c>
      <c r="PC95" s="603">
        <v>0</v>
      </c>
      <c r="PD95" s="603">
        <v>0</v>
      </c>
      <c r="PE95" s="603">
        <v>0</v>
      </c>
      <c r="PF95" s="603">
        <v>0</v>
      </c>
      <c r="PG95" s="603">
        <v>0</v>
      </c>
      <c r="PH95" s="603">
        <v>0</v>
      </c>
      <c r="PI95" s="603">
        <v>0</v>
      </c>
      <c r="PJ95" s="603">
        <v>0</v>
      </c>
      <c r="PK95" s="603">
        <v>0</v>
      </c>
      <c r="PL95" s="603">
        <v>0</v>
      </c>
      <c r="PM95" s="603">
        <v>0</v>
      </c>
      <c r="PN95" s="603">
        <v>0</v>
      </c>
      <c r="PO95" s="603">
        <v>0</v>
      </c>
      <c r="PP95" s="603">
        <v>0</v>
      </c>
      <c r="PQ95" s="603">
        <v>0</v>
      </c>
      <c r="PR95" s="603">
        <v>0</v>
      </c>
      <c r="PS95" s="603">
        <v>0</v>
      </c>
      <c r="PT95" s="603">
        <v>0</v>
      </c>
      <c r="PU95" s="603">
        <v>0</v>
      </c>
      <c r="PV95" s="603">
        <v>562930.85</v>
      </c>
      <c r="PW95" s="603">
        <v>0</v>
      </c>
      <c r="PX95" s="603">
        <v>0</v>
      </c>
      <c r="PY95" s="603">
        <v>0</v>
      </c>
      <c r="PZ95" s="603">
        <v>0</v>
      </c>
      <c r="QA95" s="603">
        <v>0</v>
      </c>
      <c r="QB95" s="603">
        <v>0</v>
      </c>
      <c r="QC95" s="603">
        <v>0</v>
      </c>
      <c r="QD95" s="603">
        <v>0</v>
      </c>
      <c r="QE95" s="603">
        <v>0</v>
      </c>
      <c r="QF95" s="603">
        <v>2769650.91</v>
      </c>
      <c r="QG95" s="603">
        <v>0</v>
      </c>
      <c r="QH95" s="603">
        <v>0</v>
      </c>
      <c r="QI95" s="603">
        <v>0</v>
      </c>
      <c r="QJ95" s="603">
        <v>108385</v>
      </c>
      <c r="QK95" s="603">
        <v>0</v>
      </c>
      <c r="QL95" s="603">
        <v>0</v>
      </c>
      <c r="QM95" s="603">
        <v>0</v>
      </c>
      <c r="QN95" s="603">
        <v>0</v>
      </c>
      <c r="QO95" s="603">
        <v>0</v>
      </c>
      <c r="QP95" s="603">
        <v>0</v>
      </c>
      <c r="QQ95" s="603">
        <v>0</v>
      </c>
      <c r="QR95" s="603">
        <v>0</v>
      </c>
      <c r="QS95" s="603">
        <v>0</v>
      </c>
      <c r="QT95" s="603">
        <v>0</v>
      </c>
      <c r="QU95" s="603">
        <v>0</v>
      </c>
      <c r="QV95" s="603">
        <v>0</v>
      </c>
      <c r="QW95" s="603">
        <v>0</v>
      </c>
      <c r="QX95" s="603">
        <v>0</v>
      </c>
      <c r="QY95" s="603">
        <v>0</v>
      </c>
      <c r="QZ95" s="603">
        <v>0</v>
      </c>
      <c r="RA95" s="603">
        <v>0</v>
      </c>
      <c r="RB95" s="603">
        <v>0</v>
      </c>
      <c r="RC95" s="603">
        <v>0</v>
      </c>
      <c r="RD95" s="603">
        <v>0</v>
      </c>
      <c r="RE95" s="603">
        <v>0</v>
      </c>
      <c r="RF95" s="603">
        <v>0</v>
      </c>
      <c r="RG95" s="603">
        <v>0</v>
      </c>
      <c r="RH95" s="603">
        <v>0</v>
      </c>
      <c r="RI95" s="603">
        <v>0</v>
      </c>
      <c r="RJ95" s="603">
        <v>0</v>
      </c>
      <c r="RK95" s="603">
        <v>0</v>
      </c>
      <c r="RL95" s="603">
        <v>0</v>
      </c>
      <c r="RM95" s="603">
        <v>0</v>
      </c>
      <c r="RN95" s="603">
        <v>0</v>
      </c>
      <c r="RO95" s="603">
        <v>0</v>
      </c>
      <c r="RP95" s="603">
        <v>0</v>
      </c>
      <c r="RQ95" s="603">
        <v>0</v>
      </c>
      <c r="RR95" s="603">
        <v>0</v>
      </c>
      <c r="RS95" s="603">
        <v>0</v>
      </c>
      <c r="RT95" s="603">
        <v>0</v>
      </c>
      <c r="RU95" s="603">
        <v>0</v>
      </c>
      <c r="RV95" s="603">
        <v>0</v>
      </c>
      <c r="RW95" s="603">
        <v>0</v>
      </c>
      <c r="RX95" s="603">
        <v>0</v>
      </c>
      <c r="RY95" s="603">
        <v>0</v>
      </c>
      <c r="RZ95" s="603">
        <v>0</v>
      </c>
      <c r="SA95" s="603">
        <v>0</v>
      </c>
      <c r="SB95" s="603">
        <v>0</v>
      </c>
      <c r="SC95" s="603">
        <v>0</v>
      </c>
      <c r="SD95" s="603">
        <v>0</v>
      </c>
      <c r="SE95" s="603">
        <v>0</v>
      </c>
      <c r="SF95" s="603">
        <v>0</v>
      </c>
      <c r="SG95" s="603">
        <v>0</v>
      </c>
      <c r="SH95" s="603">
        <v>0</v>
      </c>
      <c r="SI95" s="603">
        <v>0</v>
      </c>
      <c r="SJ95" s="603">
        <v>0</v>
      </c>
      <c r="SK95" s="603">
        <v>0</v>
      </c>
      <c r="SL95" s="603">
        <v>0</v>
      </c>
      <c r="SM95" s="603">
        <v>0</v>
      </c>
      <c r="SN95" s="603">
        <v>0</v>
      </c>
      <c r="SO95" s="603">
        <v>0</v>
      </c>
      <c r="SP95" s="603">
        <v>0</v>
      </c>
      <c r="SQ95" s="603">
        <v>0</v>
      </c>
      <c r="SR95" s="603">
        <v>0</v>
      </c>
      <c r="SS95" s="603">
        <v>0</v>
      </c>
      <c r="ST95" s="603">
        <v>0</v>
      </c>
      <c r="SU95" s="603">
        <v>0</v>
      </c>
      <c r="SV95" s="603">
        <v>0</v>
      </c>
      <c r="SW95" s="603">
        <v>0</v>
      </c>
      <c r="SX95" s="603">
        <v>0</v>
      </c>
      <c r="SY95" s="603">
        <v>0</v>
      </c>
      <c r="SZ95" s="603">
        <v>0</v>
      </c>
      <c r="TA95" s="603">
        <v>0</v>
      </c>
      <c r="TB95" s="603">
        <v>0</v>
      </c>
      <c r="TC95" s="603">
        <v>0</v>
      </c>
      <c r="TD95" s="603">
        <v>0</v>
      </c>
      <c r="TE95" s="603">
        <v>0</v>
      </c>
      <c r="TF95" s="603">
        <v>0</v>
      </c>
      <c r="TG95" s="603">
        <v>0</v>
      </c>
      <c r="TH95" s="603">
        <v>0</v>
      </c>
      <c r="TI95" s="603">
        <v>0</v>
      </c>
      <c r="TJ95" s="603">
        <v>0</v>
      </c>
      <c r="TK95" s="603">
        <v>0</v>
      </c>
      <c r="TL95" s="603">
        <v>0</v>
      </c>
      <c r="TM95" s="603">
        <v>0</v>
      </c>
      <c r="TN95" s="603">
        <v>0</v>
      </c>
      <c r="TO95" s="603">
        <v>0</v>
      </c>
      <c r="TP95" s="603">
        <v>0</v>
      </c>
      <c r="TQ95" s="603">
        <v>0</v>
      </c>
      <c r="TR95" s="603">
        <v>0</v>
      </c>
      <c r="TS95" s="603">
        <v>0</v>
      </c>
      <c r="TT95" s="603">
        <v>0</v>
      </c>
      <c r="TU95" s="603">
        <v>0</v>
      </c>
      <c r="TV95" s="603">
        <v>0</v>
      </c>
      <c r="TW95" s="603">
        <v>0</v>
      </c>
      <c r="TX95" s="603">
        <v>0</v>
      </c>
      <c r="TY95" s="603">
        <v>0</v>
      </c>
      <c r="TZ95" s="603">
        <v>0</v>
      </c>
      <c r="UA95" s="603">
        <v>0</v>
      </c>
      <c r="UB95" s="603">
        <v>0</v>
      </c>
      <c r="UC95" s="603">
        <v>0</v>
      </c>
      <c r="UD95" s="603">
        <v>0</v>
      </c>
      <c r="UE95" s="603">
        <v>0</v>
      </c>
      <c r="UF95" s="603">
        <v>0</v>
      </c>
      <c r="UG95" s="603">
        <v>0</v>
      </c>
      <c r="UH95" s="603">
        <v>0</v>
      </c>
      <c r="UI95" s="603">
        <v>0</v>
      </c>
      <c r="UJ95" s="603">
        <v>0</v>
      </c>
      <c r="UK95" s="603">
        <v>0</v>
      </c>
      <c r="UL95" s="603">
        <v>0</v>
      </c>
      <c r="UM95" s="603">
        <v>0</v>
      </c>
      <c r="UN95" s="603">
        <v>0</v>
      </c>
      <c r="UO95" s="603">
        <v>0</v>
      </c>
      <c r="UP95" s="603">
        <v>0</v>
      </c>
      <c r="UQ95" s="603">
        <v>0</v>
      </c>
      <c r="UR95" s="603">
        <v>0</v>
      </c>
      <c r="US95" s="603">
        <v>0</v>
      </c>
      <c r="UT95" s="603">
        <v>0</v>
      </c>
      <c r="UU95" s="603">
        <v>0</v>
      </c>
      <c r="UV95" s="603">
        <v>0</v>
      </c>
      <c r="UW95" s="603">
        <v>0</v>
      </c>
      <c r="UX95" s="603">
        <v>0</v>
      </c>
      <c r="UY95" s="603">
        <v>0</v>
      </c>
      <c r="UZ95" s="603">
        <v>0</v>
      </c>
      <c r="VA95" s="603">
        <v>0</v>
      </c>
      <c r="VB95" s="603">
        <v>0</v>
      </c>
      <c r="VC95" s="603">
        <v>0</v>
      </c>
      <c r="VD95" s="603">
        <v>0</v>
      </c>
      <c r="VE95" s="603">
        <v>0</v>
      </c>
      <c r="VF95" s="603">
        <v>0</v>
      </c>
      <c r="VG95" s="603">
        <v>0</v>
      </c>
      <c r="VH95" s="603">
        <v>0</v>
      </c>
      <c r="VI95" s="603">
        <v>0</v>
      </c>
      <c r="VJ95" s="603">
        <v>0</v>
      </c>
      <c r="VK95" s="603">
        <v>0</v>
      </c>
      <c r="VL95" s="603">
        <v>0</v>
      </c>
      <c r="VM95" s="603">
        <v>0</v>
      </c>
      <c r="VN95" s="603">
        <v>0</v>
      </c>
      <c r="VO95" s="603">
        <v>0</v>
      </c>
      <c r="VP95" s="603">
        <v>0</v>
      </c>
      <c r="VQ95" s="603">
        <v>0</v>
      </c>
      <c r="VR95" s="603">
        <v>0</v>
      </c>
      <c r="VS95" s="603">
        <v>0</v>
      </c>
      <c r="VT95" s="603">
        <v>0</v>
      </c>
      <c r="VU95" s="603">
        <v>0</v>
      </c>
      <c r="VV95" s="603">
        <v>0</v>
      </c>
      <c r="VW95" s="603">
        <v>0</v>
      </c>
      <c r="VX95" s="603">
        <v>0</v>
      </c>
      <c r="VY95" s="603">
        <v>0</v>
      </c>
      <c r="VZ95" s="603">
        <v>0</v>
      </c>
      <c r="WA95" s="603">
        <v>0</v>
      </c>
      <c r="WB95" s="603">
        <v>0</v>
      </c>
      <c r="WC95" s="603">
        <v>0</v>
      </c>
      <c r="WD95" s="603">
        <v>0</v>
      </c>
      <c r="WE95" s="603">
        <v>0</v>
      </c>
      <c r="WF95" s="603">
        <v>0</v>
      </c>
      <c r="WG95" s="603">
        <v>0</v>
      </c>
      <c r="WH95" s="603">
        <v>0</v>
      </c>
      <c r="WI95" s="603">
        <v>0</v>
      </c>
      <c r="WJ95" s="603">
        <v>0</v>
      </c>
      <c r="WK95" s="603">
        <v>0</v>
      </c>
      <c r="WL95" s="603">
        <v>0</v>
      </c>
      <c r="WM95" s="603">
        <v>0</v>
      </c>
      <c r="WN95" s="603">
        <v>0</v>
      </c>
      <c r="WO95" s="603">
        <v>0</v>
      </c>
      <c r="WP95" s="603">
        <v>0</v>
      </c>
      <c r="WQ95" s="603">
        <v>0</v>
      </c>
      <c r="WR95" s="603">
        <v>0</v>
      </c>
      <c r="WS95" s="603">
        <v>0</v>
      </c>
      <c r="WT95" s="603">
        <v>0</v>
      </c>
      <c r="WU95" s="603">
        <v>0</v>
      </c>
      <c r="WV95" s="603">
        <v>0</v>
      </c>
      <c r="WW95" s="603">
        <v>0</v>
      </c>
      <c r="WX95" s="603">
        <v>0</v>
      </c>
      <c r="WY95" s="603">
        <v>0</v>
      </c>
      <c r="WZ95" s="603">
        <v>0</v>
      </c>
      <c r="XA95" s="603">
        <v>0</v>
      </c>
      <c r="XB95" s="603">
        <v>0</v>
      </c>
      <c r="XC95" s="603">
        <v>0</v>
      </c>
      <c r="XD95" s="603">
        <v>0</v>
      </c>
      <c r="XE95" s="603">
        <v>0</v>
      </c>
      <c r="XF95" s="603">
        <v>0</v>
      </c>
      <c r="XG95" s="603">
        <v>0</v>
      </c>
      <c r="XH95" s="603">
        <v>0</v>
      </c>
      <c r="XI95" s="603">
        <v>0</v>
      </c>
      <c r="XJ95" s="603">
        <v>0</v>
      </c>
      <c r="XK95" s="603">
        <v>0</v>
      </c>
      <c r="XL95" s="603">
        <v>0</v>
      </c>
      <c r="XM95" s="603">
        <v>0</v>
      </c>
      <c r="XN95" s="603">
        <v>0</v>
      </c>
      <c r="XO95" s="603">
        <v>0</v>
      </c>
      <c r="XP95" s="603">
        <v>0</v>
      </c>
      <c r="XQ95" s="603">
        <v>0</v>
      </c>
      <c r="XR95" s="603">
        <v>0</v>
      </c>
      <c r="XS95" s="603">
        <v>0</v>
      </c>
      <c r="XT95" s="603">
        <v>0</v>
      </c>
      <c r="XU95" s="603">
        <v>0</v>
      </c>
      <c r="XV95" s="603">
        <v>0</v>
      </c>
      <c r="XW95" s="603">
        <v>0</v>
      </c>
      <c r="XX95" s="603">
        <v>0</v>
      </c>
      <c r="XY95" s="603">
        <v>0</v>
      </c>
      <c r="XZ95" s="603">
        <v>0</v>
      </c>
      <c r="YA95" s="603">
        <v>0</v>
      </c>
      <c r="YB95" s="603">
        <v>0</v>
      </c>
      <c r="YC95" s="603">
        <v>0</v>
      </c>
      <c r="YD95" s="603">
        <v>0</v>
      </c>
      <c r="YE95" s="603">
        <v>0</v>
      </c>
      <c r="YF95" s="603">
        <v>0</v>
      </c>
      <c r="YG95" s="603">
        <v>0</v>
      </c>
      <c r="YH95" s="603">
        <v>0</v>
      </c>
      <c r="YI95" s="603">
        <v>0</v>
      </c>
      <c r="YJ95" s="603">
        <v>0</v>
      </c>
      <c r="YK95" s="603">
        <v>0</v>
      </c>
      <c r="YL95" s="603">
        <v>0</v>
      </c>
      <c r="YM95" s="603">
        <v>0</v>
      </c>
      <c r="YN95" s="603">
        <v>0</v>
      </c>
      <c r="YO95" s="603">
        <v>0</v>
      </c>
      <c r="YP95" s="603">
        <v>0</v>
      </c>
      <c r="YQ95" s="603">
        <v>0</v>
      </c>
      <c r="YR95" s="603">
        <v>0</v>
      </c>
      <c r="YS95" s="603">
        <v>0</v>
      </c>
      <c r="YT95" s="603">
        <v>0</v>
      </c>
      <c r="YU95" s="603">
        <v>0</v>
      </c>
      <c r="YV95" s="603">
        <v>0</v>
      </c>
      <c r="YW95" s="603">
        <v>0</v>
      </c>
      <c r="YX95" s="603">
        <v>0</v>
      </c>
      <c r="YY95" s="603">
        <v>0</v>
      </c>
      <c r="YZ95" s="603">
        <v>0</v>
      </c>
      <c r="ZA95" s="603">
        <v>0</v>
      </c>
      <c r="ZB95" s="603">
        <v>0</v>
      </c>
      <c r="ZC95" s="603">
        <v>0</v>
      </c>
      <c r="ZD95" s="603">
        <v>0</v>
      </c>
      <c r="ZE95" s="603">
        <v>0</v>
      </c>
      <c r="ZF95" s="603">
        <v>0</v>
      </c>
      <c r="ZG95" s="603">
        <v>0</v>
      </c>
      <c r="ZH95" s="603">
        <v>0</v>
      </c>
      <c r="ZI95" s="603">
        <v>0</v>
      </c>
      <c r="ZJ95" s="603">
        <v>0</v>
      </c>
      <c r="ZK95" s="603">
        <v>0</v>
      </c>
      <c r="ZL95" s="603">
        <v>0</v>
      </c>
      <c r="ZM95" s="603">
        <v>0</v>
      </c>
      <c r="ZN95" s="603">
        <v>0</v>
      </c>
      <c r="ZO95" s="603">
        <v>0</v>
      </c>
      <c r="ZP95" s="603">
        <v>0</v>
      </c>
      <c r="ZQ95" s="603">
        <v>0</v>
      </c>
      <c r="ZR95" s="603">
        <v>0</v>
      </c>
      <c r="ZS95" s="603">
        <v>0</v>
      </c>
      <c r="ZT95" s="603">
        <v>0</v>
      </c>
      <c r="ZU95" s="603">
        <v>0</v>
      </c>
      <c r="ZV95" s="603">
        <v>0</v>
      </c>
      <c r="ZW95" s="603">
        <v>0</v>
      </c>
      <c r="ZX95" s="603">
        <v>0</v>
      </c>
      <c r="ZY95" s="603">
        <v>0</v>
      </c>
      <c r="ZZ95" s="603">
        <v>0</v>
      </c>
      <c r="AAA95" s="603">
        <v>0</v>
      </c>
      <c r="AAB95" s="603">
        <v>0</v>
      </c>
      <c r="AAC95" s="603">
        <v>0</v>
      </c>
      <c r="AAD95" s="603">
        <v>0</v>
      </c>
      <c r="AAE95" s="603">
        <v>0</v>
      </c>
      <c r="AAF95" s="603">
        <v>0</v>
      </c>
      <c r="AAG95" s="603">
        <v>0</v>
      </c>
      <c r="AAH95" s="603">
        <v>0</v>
      </c>
      <c r="AAI95" s="603">
        <v>0</v>
      </c>
      <c r="AAJ95" s="603">
        <v>0</v>
      </c>
      <c r="AAK95" s="603">
        <v>0</v>
      </c>
      <c r="AAL95" s="603">
        <v>0</v>
      </c>
      <c r="AAM95" s="603">
        <v>0</v>
      </c>
      <c r="AAN95" s="603">
        <v>0</v>
      </c>
      <c r="AAO95" s="603">
        <v>61727.199999999997</v>
      </c>
      <c r="AAP95" s="603">
        <v>0</v>
      </c>
      <c r="AAQ95" s="603">
        <v>0</v>
      </c>
      <c r="AAR95" s="603">
        <v>0</v>
      </c>
      <c r="AAS95" s="603">
        <v>0</v>
      </c>
      <c r="AAT95" s="603">
        <v>0</v>
      </c>
      <c r="AAU95" s="603">
        <v>0</v>
      </c>
      <c r="AAV95" s="603">
        <v>0</v>
      </c>
      <c r="AAW95" s="603">
        <v>0</v>
      </c>
      <c r="AAX95" s="603">
        <v>0</v>
      </c>
      <c r="AAY95" s="603">
        <v>0</v>
      </c>
      <c r="AAZ95" s="603">
        <v>0</v>
      </c>
      <c r="ABA95" s="603">
        <v>0</v>
      </c>
      <c r="ABB95" s="603">
        <v>0</v>
      </c>
      <c r="ABC95" s="603">
        <v>0</v>
      </c>
      <c r="ABD95" s="603">
        <v>0</v>
      </c>
      <c r="ABE95" s="603">
        <v>0</v>
      </c>
      <c r="ABF95" s="603">
        <v>0</v>
      </c>
      <c r="ABG95" s="603">
        <v>39247.32</v>
      </c>
      <c r="ABH95" s="603">
        <v>0</v>
      </c>
      <c r="ABI95" s="603">
        <v>0</v>
      </c>
      <c r="ABJ95" s="603">
        <v>0</v>
      </c>
      <c r="ABK95" s="603">
        <v>0</v>
      </c>
      <c r="ABL95" s="603">
        <v>0</v>
      </c>
      <c r="ABM95" s="603">
        <v>0</v>
      </c>
      <c r="ABN95" s="603">
        <v>0</v>
      </c>
      <c r="ABO95" s="603">
        <v>0</v>
      </c>
      <c r="ABP95" s="603">
        <v>0</v>
      </c>
      <c r="ABQ95" s="603">
        <v>0</v>
      </c>
      <c r="ABR95" s="603">
        <v>0</v>
      </c>
      <c r="ABS95" s="603">
        <v>0</v>
      </c>
      <c r="ABT95" s="603">
        <v>0</v>
      </c>
      <c r="ABU95" s="603">
        <v>0</v>
      </c>
      <c r="ABV95" s="603">
        <v>0</v>
      </c>
      <c r="ABW95" s="603">
        <v>0</v>
      </c>
      <c r="ABX95" s="603">
        <v>0</v>
      </c>
      <c r="ABY95" s="603">
        <v>0</v>
      </c>
      <c r="ABZ95" s="603">
        <v>0</v>
      </c>
      <c r="ACA95" s="603">
        <v>0</v>
      </c>
      <c r="ACB95" s="603">
        <v>0</v>
      </c>
      <c r="ACC95" s="603">
        <v>0</v>
      </c>
      <c r="ACD95" s="603">
        <v>0</v>
      </c>
      <c r="ACE95" s="603">
        <v>0</v>
      </c>
      <c r="ACF95" s="603">
        <v>0</v>
      </c>
      <c r="ACG95" s="603">
        <v>0</v>
      </c>
      <c r="ACH95" s="603">
        <v>0</v>
      </c>
      <c r="ACI95" s="603">
        <v>0</v>
      </c>
      <c r="ACJ95" s="603">
        <v>0</v>
      </c>
      <c r="ACK95" s="603">
        <v>0</v>
      </c>
      <c r="ACL95" s="603">
        <v>0</v>
      </c>
      <c r="ACM95" s="603">
        <v>0</v>
      </c>
      <c r="ACN95" s="603">
        <v>0</v>
      </c>
      <c r="ACO95" s="603">
        <v>0</v>
      </c>
      <c r="ACP95" s="603">
        <v>0</v>
      </c>
      <c r="ACQ95" s="603">
        <v>0</v>
      </c>
      <c r="ACR95" s="603">
        <v>0</v>
      </c>
      <c r="ACS95" s="603">
        <v>0</v>
      </c>
      <c r="ACT95" s="603">
        <v>0</v>
      </c>
      <c r="ACU95" s="603">
        <v>0</v>
      </c>
      <c r="ACV95" s="603">
        <v>0</v>
      </c>
      <c r="ACW95" s="603">
        <v>0</v>
      </c>
      <c r="ACX95" s="603">
        <v>0</v>
      </c>
      <c r="ACY95" s="603">
        <v>0</v>
      </c>
      <c r="ACZ95" s="603">
        <v>0</v>
      </c>
      <c r="ADA95" s="603">
        <v>0</v>
      </c>
      <c r="ADB95" s="603">
        <v>0</v>
      </c>
      <c r="ADC95" s="603">
        <v>0</v>
      </c>
      <c r="ADD95" s="603">
        <v>0</v>
      </c>
      <c r="ADE95" s="603">
        <v>0</v>
      </c>
      <c r="ADF95" s="603">
        <v>0</v>
      </c>
      <c r="ADG95" s="603">
        <v>0</v>
      </c>
      <c r="ADH95" s="603">
        <v>0</v>
      </c>
      <c r="ADI95" s="603">
        <v>0</v>
      </c>
      <c r="ADJ95" s="603">
        <v>0</v>
      </c>
      <c r="ADK95" s="603">
        <v>0</v>
      </c>
      <c r="ADL95" s="603">
        <v>443235</v>
      </c>
      <c r="ADM95" s="603">
        <v>0</v>
      </c>
      <c r="ADN95" s="603">
        <v>0</v>
      </c>
      <c r="ADO95" s="603">
        <v>0</v>
      </c>
      <c r="ADP95" s="603">
        <v>0</v>
      </c>
      <c r="ADQ95" s="603">
        <v>0</v>
      </c>
      <c r="ADR95" s="603">
        <v>0</v>
      </c>
      <c r="ADS95" s="603">
        <v>0</v>
      </c>
      <c r="ADT95" s="603">
        <v>0</v>
      </c>
      <c r="ADU95" s="603">
        <v>0</v>
      </c>
      <c r="ADV95" s="603">
        <v>0</v>
      </c>
      <c r="ADW95" s="603">
        <v>0</v>
      </c>
      <c r="ADX95" s="603">
        <v>0</v>
      </c>
      <c r="ADY95" s="603">
        <v>0</v>
      </c>
      <c r="ADZ95" s="603">
        <v>0</v>
      </c>
      <c r="AEA95" s="603">
        <v>0</v>
      </c>
      <c r="AEB95" s="603">
        <v>0</v>
      </c>
      <c r="AEC95" s="603">
        <v>0</v>
      </c>
      <c r="AED95" s="603">
        <v>0</v>
      </c>
      <c r="AEE95" s="603">
        <v>0</v>
      </c>
      <c r="AEF95" s="603">
        <v>0</v>
      </c>
      <c r="AEG95" s="603">
        <v>0</v>
      </c>
      <c r="AEH95" s="603">
        <v>0</v>
      </c>
      <c r="AEI95" s="603">
        <v>0</v>
      </c>
      <c r="AEJ95" s="603">
        <v>0</v>
      </c>
      <c r="AEK95" s="603">
        <v>0</v>
      </c>
      <c r="AEL95" s="603">
        <v>0</v>
      </c>
      <c r="AEM95" s="603">
        <v>0</v>
      </c>
      <c r="AEN95" s="603">
        <v>0</v>
      </c>
      <c r="AEO95" s="603">
        <v>0</v>
      </c>
      <c r="AEP95" s="603">
        <v>0</v>
      </c>
      <c r="AEQ95" s="603">
        <v>0</v>
      </c>
      <c r="AER95" s="603">
        <v>0</v>
      </c>
      <c r="AES95" s="603">
        <v>0</v>
      </c>
      <c r="AET95" s="603">
        <v>0</v>
      </c>
      <c r="AEU95" s="603">
        <v>0</v>
      </c>
      <c r="AEV95" s="603">
        <v>0</v>
      </c>
      <c r="AEW95" s="603">
        <v>0</v>
      </c>
      <c r="AEX95" s="603">
        <v>0</v>
      </c>
      <c r="AEY95" s="603">
        <v>0</v>
      </c>
      <c r="AEZ95" s="603">
        <v>0</v>
      </c>
      <c r="AFA95" s="603">
        <v>0</v>
      </c>
      <c r="AFB95" s="603">
        <v>0</v>
      </c>
      <c r="AFC95" s="603">
        <v>0</v>
      </c>
      <c r="AFD95" s="603">
        <v>0</v>
      </c>
      <c r="AFE95" s="603">
        <v>0</v>
      </c>
      <c r="AFF95" s="603">
        <v>0</v>
      </c>
      <c r="AFG95" s="603">
        <v>0</v>
      </c>
      <c r="AFH95" s="603">
        <v>0</v>
      </c>
      <c r="AFI95" s="603">
        <v>0</v>
      </c>
      <c r="AFJ95" s="603">
        <v>0</v>
      </c>
      <c r="AFK95" s="603">
        <v>0</v>
      </c>
      <c r="AFL95" s="603">
        <v>0</v>
      </c>
      <c r="AFM95" s="603">
        <v>0</v>
      </c>
      <c r="AFN95" s="603">
        <v>0</v>
      </c>
      <c r="AFO95" s="603">
        <v>0</v>
      </c>
      <c r="AFP95" s="603">
        <v>0</v>
      </c>
      <c r="AFQ95" s="603">
        <v>0</v>
      </c>
      <c r="AFR95" s="603">
        <v>0</v>
      </c>
      <c r="AFS95" s="603">
        <v>0</v>
      </c>
      <c r="AFT95" s="603">
        <v>0</v>
      </c>
      <c r="AFU95" s="603">
        <v>0</v>
      </c>
      <c r="AFV95" s="603">
        <v>0</v>
      </c>
      <c r="AFW95" s="603">
        <v>0</v>
      </c>
      <c r="AFX95" s="603">
        <v>0</v>
      </c>
      <c r="AFY95" s="603">
        <v>0</v>
      </c>
      <c r="AFZ95" s="603">
        <v>0</v>
      </c>
      <c r="AGA95" s="603">
        <v>0</v>
      </c>
      <c r="AGB95" s="603">
        <v>0</v>
      </c>
      <c r="AGC95" s="603">
        <v>0</v>
      </c>
      <c r="AGD95" s="603">
        <v>0</v>
      </c>
      <c r="AGE95" s="603">
        <v>0</v>
      </c>
      <c r="AGF95" s="603">
        <v>0</v>
      </c>
      <c r="AGG95" s="603">
        <v>0</v>
      </c>
      <c r="AGH95" s="603">
        <v>0</v>
      </c>
      <c r="AGI95" s="603">
        <v>0</v>
      </c>
      <c r="AGJ95" s="603">
        <v>0</v>
      </c>
      <c r="AGK95" s="603">
        <v>0</v>
      </c>
      <c r="AGL95" s="603">
        <v>0</v>
      </c>
      <c r="AGM95" s="603">
        <v>0</v>
      </c>
      <c r="AGN95" s="603">
        <v>0</v>
      </c>
      <c r="AGO95" s="603">
        <v>0</v>
      </c>
      <c r="AGP95" s="603">
        <v>0</v>
      </c>
      <c r="AGQ95" s="603">
        <v>0</v>
      </c>
      <c r="AGR95" s="603">
        <v>0</v>
      </c>
      <c r="AGS95" s="603">
        <v>0</v>
      </c>
      <c r="AGT95" s="603">
        <v>0</v>
      </c>
      <c r="AGU95" s="603">
        <v>0</v>
      </c>
      <c r="AGV95" s="603">
        <v>0</v>
      </c>
      <c r="AGW95" s="603">
        <v>0</v>
      </c>
      <c r="AGX95" s="603">
        <v>0</v>
      </c>
      <c r="AGY95" s="603">
        <v>0</v>
      </c>
      <c r="AGZ95" s="603">
        <v>0</v>
      </c>
      <c r="AHA95" s="603">
        <v>0</v>
      </c>
      <c r="AHB95" s="603">
        <v>69568.66</v>
      </c>
      <c r="AHC95" s="603">
        <v>0</v>
      </c>
      <c r="AHD95" s="603">
        <v>0</v>
      </c>
      <c r="AHE95" s="603">
        <v>0</v>
      </c>
      <c r="AHF95" s="603">
        <v>0</v>
      </c>
      <c r="AHG95" s="603">
        <v>0</v>
      </c>
      <c r="AHH95" s="603">
        <v>0</v>
      </c>
      <c r="AHI95" s="603">
        <v>0</v>
      </c>
      <c r="AHJ95" s="603">
        <v>0</v>
      </c>
      <c r="AHK95" s="603">
        <v>0</v>
      </c>
      <c r="AHL95" s="603">
        <v>0</v>
      </c>
      <c r="AHM95" s="603">
        <v>0</v>
      </c>
      <c r="AHN95" s="603">
        <v>0</v>
      </c>
      <c r="AHO95" s="603">
        <v>0</v>
      </c>
      <c r="AHP95" s="603">
        <v>0</v>
      </c>
      <c r="AHQ95" s="603">
        <v>0</v>
      </c>
      <c r="AHR95" s="603">
        <v>0</v>
      </c>
      <c r="AHS95" s="603">
        <v>0</v>
      </c>
      <c r="AHT95" s="603">
        <v>0</v>
      </c>
      <c r="AHU95" s="603">
        <v>0</v>
      </c>
      <c r="AHV95" s="603">
        <v>0</v>
      </c>
      <c r="AHW95" s="603">
        <f t="shared" si="97"/>
        <v>5984719.4400000004</v>
      </c>
      <c r="AHY95" s="648" t="s">
        <v>6248</v>
      </c>
      <c r="AHZ95" s="648" t="s">
        <v>6093</v>
      </c>
      <c r="AIA95" s="648" t="s">
        <v>6094</v>
      </c>
    </row>
    <row r="96" spans="1:911" ht="24.6" x14ac:dyDescent="0.7">
      <c r="A96" s="260" t="str">
        <f t="shared" si="96"/>
        <v>ภาระ</v>
      </c>
      <c r="B96" s="260" t="s">
        <v>6099</v>
      </c>
      <c r="C96" s="260" t="s">
        <v>6100</v>
      </c>
      <c r="D96" s="603">
        <v>29650</v>
      </c>
      <c r="E96" s="603">
        <v>1308550</v>
      </c>
      <c r="F96" s="603">
        <v>1828025</v>
      </c>
      <c r="G96" s="603">
        <v>1547200</v>
      </c>
      <c r="H96" s="603">
        <v>892300</v>
      </c>
      <c r="I96" s="603">
        <v>618800</v>
      </c>
      <c r="J96" s="603">
        <v>685050</v>
      </c>
      <c r="K96" s="603">
        <v>1096100</v>
      </c>
      <c r="L96" s="603">
        <v>757800</v>
      </c>
      <c r="M96" s="603">
        <v>659000</v>
      </c>
      <c r="N96" s="603">
        <v>1166741.5</v>
      </c>
      <c r="O96" s="603">
        <v>791850</v>
      </c>
      <c r="P96" s="603">
        <v>481650</v>
      </c>
      <c r="Q96" s="603">
        <v>1091196</v>
      </c>
      <c r="R96" s="603">
        <v>1285750</v>
      </c>
      <c r="S96" s="603">
        <v>3621900</v>
      </c>
      <c r="T96" s="603">
        <v>420700</v>
      </c>
      <c r="U96" s="603">
        <v>2027000</v>
      </c>
      <c r="V96" s="603">
        <v>0</v>
      </c>
      <c r="W96" s="603">
        <v>666385.49</v>
      </c>
      <c r="X96" s="603">
        <v>573353</v>
      </c>
      <c r="Y96" s="603">
        <v>1097781</v>
      </c>
      <c r="Z96" s="603">
        <v>1267730</v>
      </c>
      <c r="AA96" s="603">
        <v>2943842</v>
      </c>
      <c r="AB96" s="603">
        <v>1828863</v>
      </c>
      <c r="AC96" s="603">
        <v>1003472.44</v>
      </c>
      <c r="AD96" s="603">
        <v>650056</v>
      </c>
      <c r="AE96" s="603">
        <v>5889779</v>
      </c>
      <c r="AF96" s="603">
        <v>756748.45</v>
      </c>
      <c r="AG96" s="603">
        <v>1455746</v>
      </c>
      <c r="AH96" s="603">
        <v>2093386.23</v>
      </c>
      <c r="AI96" s="603">
        <v>2900685</v>
      </c>
      <c r="AJ96" s="603">
        <v>1694600</v>
      </c>
      <c r="AK96" s="603">
        <v>360766.88</v>
      </c>
      <c r="AL96" s="603">
        <v>6936663.7699999996</v>
      </c>
      <c r="AM96" s="603">
        <v>409533</v>
      </c>
      <c r="AN96" s="603">
        <v>1228631</v>
      </c>
      <c r="AO96" s="603">
        <v>803976</v>
      </c>
      <c r="AP96" s="603">
        <v>1059550.5</v>
      </c>
      <c r="AQ96" s="603">
        <v>3672597</v>
      </c>
      <c r="AR96" s="603">
        <v>418100</v>
      </c>
      <c r="AS96" s="603">
        <v>6692715</v>
      </c>
      <c r="AT96" s="603">
        <v>1303740</v>
      </c>
      <c r="AU96" s="603">
        <v>585300</v>
      </c>
      <c r="AV96" s="603">
        <v>1600</v>
      </c>
      <c r="AW96" s="603">
        <v>191600</v>
      </c>
      <c r="AX96" s="603">
        <v>356245</v>
      </c>
      <c r="AY96" s="603">
        <v>48500</v>
      </c>
      <c r="AZ96" s="603">
        <v>1047332</v>
      </c>
      <c r="BA96" s="603">
        <v>29000</v>
      </c>
      <c r="BB96" s="603">
        <v>243900</v>
      </c>
      <c r="BC96" s="603">
        <v>172400</v>
      </c>
      <c r="BD96" s="603">
        <v>10554</v>
      </c>
      <c r="BE96" s="603">
        <v>130000</v>
      </c>
      <c r="BF96" s="603">
        <v>98000</v>
      </c>
      <c r="BG96" s="603">
        <v>312810</v>
      </c>
      <c r="BH96" s="603">
        <v>148800</v>
      </c>
      <c r="BI96" s="603">
        <v>3000</v>
      </c>
      <c r="BJ96" s="603">
        <v>9310</v>
      </c>
      <c r="BK96" s="603">
        <v>0</v>
      </c>
      <c r="BL96" s="603">
        <v>4176</v>
      </c>
      <c r="BM96" s="603">
        <v>21700</v>
      </c>
      <c r="BN96" s="603">
        <v>7694150</v>
      </c>
      <c r="BO96" s="603">
        <v>1682356</v>
      </c>
      <c r="BP96" s="603">
        <v>609812</v>
      </c>
      <c r="BQ96" s="603">
        <v>886832</v>
      </c>
      <c r="BR96" s="603">
        <v>16305</v>
      </c>
      <c r="BS96" s="603">
        <v>275318</v>
      </c>
      <c r="BT96" s="603">
        <v>790670</v>
      </c>
      <c r="BU96" s="603">
        <v>944100</v>
      </c>
      <c r="BV96" s="603">
        <v>1369590</v>
      </c>
      <c r="BW96" s="603">
        <v>573370</v>
      </c>
      <c r="BX96" s="603">
        <v>1010740</v>
      </c>
      <c r="BY96" s="603">
        <v>311930</v>
      </c>
      <c r="BZ96" s="603">
        <v>428180</v>
      </c>
      <c r="CA96" s="603">
        <v>1514066</v>
      </c>
      <c r="CB96" s="603">
        <v>3023971.59</v>
      </c>
      <c r="CC96" s="603">
        <v>52665</v>
      </c>
      <c r="CD96" s="603">
        <v>1224450.8999999999</v>
      </c>
      <c r="CE96" s="603">
        <v>1241583.23</v>
      </c>
      <c r="CF96" s="603">
        <v>1339617.55</v>
      </c>
      <c r="CG96" s="603">
        <v>2927442.6</v>
      </c>
      <c r="CH96" s="603">
        <v>90046.01</v>
      </c>
      <c r="CI96" s="603">
        <v>1318712.1299999999</v>
      </c>
      <c r="CJ96" s="603">
        <v>1099087.8799999999</v>
      </c>
      <c r="CK96" s="603">
        <v>824636.69</v>
      </c>
      <c r="CL96" s="603">
        <v>1966046</v>
      </c>
      <c r="CM96" s="603">
        <v>2135022.79</v>
      </c>
      <c r="CN96" s="603">
        <v>1774534.75</v>
      </c>
      <c r="CO96" s="603">
        <v>917227.88</v>
      </c>
      <c r="CP96" s="603">
        <v>678251.25</v>
      </c>
      <c r="CQ96" s="603">
        <v>2040277.89</v>
      </c>
      <c r="CR96" s="603">
        <v>1068397.5</v>
      </c>
      <c r="CS96" s="603">
        <v>1512485.51</v>
      </c>
      <c r="CT96" s="603">
        <v>1653426.05</v>
      </c>
      <c r="CU96" s="603">
        <v>2630</v>
      </c>
      <c r="CV96" s="603">
        <v>694150.95</v>
      </c>
      <c r="CW96" s="603">
        <v>906647.4</v>
      </c>
      <c r="CX96" s="603">
        <v>3728438.7</v>
      </c>
      <c r="CY96" s="603">
        <v>1758965.15</v>
      </c>
      <c r="CZ96" s="603">
        <v>1966014.69</v>
      </c>
      <c r="DA96" s="603">
        <v>465273.75</v>
      </c>
      <c r="DB96" s="603">
        <v>843062.35</v>
      </c>
      <c r="DC96" s="603">
        <v>159772.73000000001</v>
      </c>
      <c r="DD96" s="603">
        <v>780679.01</v>
      </c>
      <c r="DE96" s="603">
        <v>176341.55</v>
      </c>
      <c r="DF96" s="603">
        <v>271102.06</v>
      </c>
      <c r="DG96" s="603">
        <v>2419207.2000000002</v>
      </c>
      <c r="DH96" s="603">
        <v>2634557.79</v>
      </c>
      <c r="DI96" s="603">
        <v>3080062.31</v>
      </c>
      <c r="DJ96" s="603">
        <v>3862315.35</v>
      </c>
      <c r="DK96" s="603">
        <v>864</v>
      </c>
      <c r="DL96" s="603">
        <v>0</v>
      </c>
      <c r="DM96" s="603">
        <v>0</v>
      </c>
      <c r="DN96" s="603">
        <v>0</v>
      </c>
      <c r="DO96" s="603">
        <v>0</v>
      </c>
      <c r="DP96" s="603">
        <v>2671</v>
      </c>
      <c r="DQ96" s="603">
        <v>0</v>
      </c>
      <c r="DR96" s="603">
        <v>0</v>
      </c>
      <c r="DS96" s="603">
        <v>0</v>
      </c>
      <c r="DT96" s="603">
        <v>0</v>
      </c>
      <c r="DU96" s="603">
        <v>291772.75</v>
      </c>
      <c r="DV96" s="603">
        <v>400642.5</v>
      </c>
      <c r="DW96" s="603">
        <v>2555403</v>
      </c>
      <c r="DX96" s="603">
        <v>1826722.18</v>
      </c>
      <c r="DY96" s="603">
        <v>198348.5</v>
      </c>
      <c r="DZ96" s="603">
        <v>378926.7</v>
      </c>
      <c r="EA96" s="603">
        <v>284761.87</v>
      </c>
      <c r="EB96" s="603">
        <v>128766</v>
      </c>
      <c r="EC96" s="603">
        <v>0</v>
      </c>
      <c r="ED96" s="603">
        <v>145957.79999999999</v>
      </c>
      <c r="EE96" s="603">
        <v>329423.25</v>
      </c>
      <c r="EF96" s="603">
        <v>0</v>
      </c>
      <c r="EG96" s="603">
        <v>83633.75</v>
      </c>
      <c r="EH96" s="603">
        <v>699934.5</v>
      </c>
      <c r="EI96" s="603">
        <v>1381074.75</v>
      </c>
      <c r="EJ96" s="603">
        <v>1166138.08</v>
      </c>
      <c r="EK96" s="603">
        <v>2495480.2000000002</v>
      </c>
      <c r="EL96" s="603">
        <v>854945.25</v>
      </c>
      <c r="EM96" s="603">
        <v>191840.3</v>
      </c>
      <c r="EN96" s="603">
        <v>52196.25</v>
      </c>
      <c r="EO96" s="603">
        <v>35243</v>
      </c>
      <c r="EP96" s="603">
        <v>1201610.6299999999</v>
      </c>
      <c r="EQ96" s="603">
        <v>3839881.06</v>
      </c>
      <c r="ER96" s="603">
        <v>230436.4</v>
      </c>
      <c r="ES96" s="603">
        <v>746469.67</v>
      </c>
      <c r="ET96" s="603">
        <v>717433.15</v>
      </c>
      <c r="EU96" s="603">
        <v>2429217.46</v>
      </c>
      <c r="EV96" s="603">
        <v>2118216.2999999998</v>
      </c>
      <c r="EW96" s="603">
        <v>6056352.8300000001</v>
      </c>
      <c r="EX96" s="603">
        <v>1029649.21</v>
      </c>
      <c r="EY96" s="603">
        <v>271783.5</v>
      </c>
      <c r="EZ96" s="603">
        <v>3501167.77</v>
      </c>
      <c r="FA96" s="603">
        <v>4786740</v>
      </c>
      <c r="FB96" s="603">
        <v>3398395.14</v>
      </c>
      <c r="FC96" s="603">
        <v>5154525.99</v>
      </c>
      <c r="FD96" s="603">
        <v>5778957.3099999996</v>
      </c>
      <c r="FE96" s="603">
        <v>4384315.49</v>
      </c>
      <c r="FF96" s="603">
        <v>2329016.98</v>
      </c>
      <c r="FG96" s="603">
        <v>2297476.13</v>
      </c>
      <c r="FH96" s="603">
        <v>1933960.5</v>
      </c>
      <c r="FI96" s="603">
        <v>2307071.52</v>
      </c>
      <c r="FJ96" s="603">
        <v>67838.45</v>
      </c>
      <c r="FK96" s="603">
        <v>1874126.68</v>
      </c>
      <c r="FL96" s="603">
        <v>465565.25</v>
      </c>
      <c r="FM96" s="603">
        <v>791416</v>
      </c>
      <c r="FN96" s="603">
        <v>1899984.05</v>
      </c>
      <c r="FO96" s="603">
        <v>2879484.25</v>
      </c>
      <c r="FP96" s="603">
        <v>345898</v>
      </c>
      <c r="FQ96" s="603">
        <v>2861850</v>
      </c>
      <c r="FR96" s="603">
        <v>0</v>
      </c>
      <c r="FS96" s="603">
        <v>90991.25</v>
      </c>
      <c r="FT96" s="603">
        <v>140652</v>
      </c>
      <c r="FU96" s="603">
        <v>698</v>
      </c>
      <c r="FV96" s="603">
        <v>129538.04</v>
      </c>
      <c r="FW96" s="603">
        <v>82520.75</v>
      </c>
      <c r="FX96" s="603">
        <v>784855.54</v>
      </c>
      <c r="FY96" s="603">
        <v>321474.59000000003</v>
      </c>
      <c r="FZ96" s="603">
        <v>321626.8</v>
      </c>
      <c r="GA96" s="603">
        <v>435845.92</v>
      </c>
      <c r="GB96" s="603">
        <v>55034.44</v>
      </c>
      <c r="GC96" s="603">
        <v>742478.29</v>
      </c>
      <c r="GD96" s="603">
        <v>293287.7</v>
      </c>
      <c r="GE96" s="603">
        <v>264555.61</v>
      </c>
      <c r="GF96" s="603">
        <v>2360</v>
      </c>
      <c r="GG96" s="603">
        <v>0</v>
      </c>
      <c r="GH96" s="603">
        <v>0</v>
      </c>
      <c r="GI96" s="603">
        <v>169019.75</v>
      </c>
      <c r="GJ96" s="603">
        <v>228469</v>
      </c>
      <c r="GK96" s="603">
        <v>32291.58</v>
      </c>
      <c r="GL96" s="603">
        <v>967127.61</v>
      </c>
      <c r="GM96" s="603">
        <v>0</v>
      </c>
      <c r="GN96" s="603">
        <v>0</v>
      </c>
      <c r="GO96" s="603">
        <v>0</v>
      </c>
      <c r="GP96" s="603">
        <v>0</v>
      </c>
      <c r="GQ96" s="603">
        <v>0</v>
      </c>
      <c r="GR96" s="603">
        <v>0</v>
      </c>
      <c r="GS96" s="603">
        <v>5015</v>
      </c>
      <c r="GT96" s="603">
        <v>6800</v>
      </c>
      <c r="GU96" s="603">
        <v>0</v>
      </c>
      <c r="GV96" s="603">
        <v>0</v>
      </c>
      <c r="GW96" s="603">
        <v>0</v>
      </c>
      <c r="GX96" s="603">
        <v>23248</v>
      </c>
      <c r="GY96" s="603">
        <v>47952.5</v>
      </c>
      <c r="GZ96" s="603">
        <v>171547.7</v>
      </c>
      <c r="HA96" s="603">
        <v>28872.5</v>
      </c>
      <c r="HB96" s="603">
        <v>2902839.25</v>
      </c>
      <c r="HC96" s="603">
        <v>737688.5</v>
      </c>
      <c r="HD96" s="603">
        <v>951122.5</v>
      </c>
      <c r="HE96" s="603">
        <v>5358637.8499999996</v>
      </c>
      <c r="HF96" s="603">
        <v>1112615.75</v>
      </c>
      <c r="HG96" s="603">
        <v>2496501.98</v>
      </c>
      <c r="HH96" s="603">
        <v>7875503.8000000007</v>
      </c>
      <c r="HI96" s="603">
        <v>938324.5</v>
      </c>
      <c r="HJ96" s="603">
        <v>2519431.8000000003</v>
      </c>
      <c r="HK96" s="603">
        <v>0</v>
      </c>
      <c r="HL96" s="603">
        <v>442058.81</v>
      </c>
      <c r="HM96" s="603">
        <v>10022396.5</v>
      </c>
      <c r="HN96" s="603">
        <v>27143147.449999999</v>
      </c>
      <c r="HO96" s="603">
        <v>9719778</v>
      </c>
      <c r="HP96" s="603">
        <v>8412801.0299999993</v>
      </c>
      <c r="HQ96" s="603">
        <v>5275343</v>
      </c>
      <c r="HR96" s="603">
        <v>106006</v>
      </c>
      <c r="HS96" s="603">
        <v>2121032</v>
      </c>
      <c r="HT96" s="603">
        <v>305503.25</v>
      </c>
      <c r="HU96" s="603">
        <v>219236.75</v>
      </c>
      <c r="HV96" s="603">
        <v>1041163.05</v>
      </c>
      <c r="HW96" s="603">
        <v>1484842.75</v>
      </c>
      <c r="HX96" s="603">
        <v>263373.75</v>
      </c>
      <c r="HY96" s="603">
        <v>669588.5</v>
      </c>
      <c r="HZ96" s="603">
        <v>988456.5</v>
      </c>
      <c r="IA96" s="603">
        <v>244452.75</v>
      </c>
      <c r="IB96" s="603">
        <v>716514</v>
      </c>
      <c r="IC96" s="603">
        <v>605716.25</v>
      </c>
      <c r="ID96" s="603">
        <v>696699.25</v>
      </c>
      <c r="IE96" s="603">
        <v>494770.25</v>
      </c>
      <c r="IF96" s="603">
        <v>564020</v>
      </c>
      <c r="IG96" s="603">
        <v>1976339.25</v>
      </c>
      <c r="IH96" s="603">
        <v>1894311.06</v>
      </c>
      <c r="II96" s="603">
        <v>191365.5</v>
      </c>
      <c r="IJ96" s="603">
        <v>0</v>
      </c>
      <c r="IK96" s="603">
        <v>1215904.5</v>
      </c>
      <c r="IL96" s="603">
        <v>0</v>
      </c>
      <c r="IM96" s="603">
        <v>3445569</v>
      </c>
      <c r="IN96" s="603">
        <v>4210</v>
      </c>
      <c r="IO96" s="603">
        <v>1188508.8500000001</v>
      </c>
      <c r="IP96" s="603">
        <v>0</v>
      </c>
      <c r="IQ96" s="603">
        <v>229930.4</v>
      </c>
      <c r="IR96" s="603">
        <v>1481998.37</v>
      </c>
      <c r="IS96" s="603">
        <v>4818.8</v>
      </c>
      <c r="IT96" s="603">
        <v>2869348.75</v>
      </c>
      <c r="IU96" s="603">
        <v>1207476</v>
      </c>
      <c r="IV96" s="603">
        <v>4085881.2</v>
      </c>
      <c r="IW96" s="603">
        <v>120826.5</v>
      </c>
      <c r="IX96" s="603">
        <v>11476670.5</v>
      </c>
      <c r="IY96" s="603">
        <v>6022755.0999999996</v>
      </c>
      <c r="IZ96" s="603">
        <v>5094737.25</v>
      </c>
      <c r="JA96" s="603">
        <v>9505483</v>
      </c>
      <c r="JB96" s="603">
        <v>2176641</v>
      </c>
      <c r="JC96" s="603">
        <v>3411423</v>
      </c>
      <c r="JD96" s="603">
        <v>10556587.4</v>
      </c>
      <c r="JE96" s="603">
        <v>14972115.689999999</v>
      </c>
      <c r="JF96" s="603">
        <v>7819792.4100000001</v>
      </c>
      <c r="JG96" s="603">
        <v>1400</v>
      </c>
      <c r="JH96" s="603">
        <v>1531357.26</v>
      </c>
      <c r="JI96" s="603">
        <v>0</v>
      </c>
      <c r="JJ96" s="603">
        <v>836083</v>
      </c>
      <c r="JK96" s="603">
        <v>485497.7</v>
      </c>
      <c r="JL96" s="603">
        <v>11079.9</v>
      </c>
      <c r="JM96" s="603">
        <v>16689.28</v>
      </c>
      <c r="JN96" s="603">
        <v>1066065.3799999999</v>
      </c>
      <c r="JO96" s="603">
        <v>913611.69</v>
      </c>
      <c r="JP96" s="603">
        <v>2837062.33</v>
      </c>
      <c r="JQ96" s="603">
        <v>392381.65</v>
      </c>
      <c r="JR96" s="603">
        <v>686674.09</v>
      </c>
      <c r="JS96" s="603">
        <v>0</v>
      </c>
      <c r="JT96" s="603">
        <v>0</v>
      </c>
      <c r="JU96" s="603">
        <v>0</v>
      </c>
      <c r="JV96" s="603">
        <v>0</v>
      </c>
      <c r="JW96" s="603">
        <v>0</v>
      </c>
      <c r="JX96" s="603">
        <v>1716529.5</v>
      </c>
      <c r="JY96" s="603">
        <v>742727</v>
      </c>
      <c r="JZ96" s="603">
        <v>5302880.25</v>
      </c>
      <c r="KA96" s="603">
        <v>0</v>
      </c>
      <c r="KB96" s="603">
        <v>0</v>
      </c>
      <c r="KC96" s="603">
        <v>0</v>
      </c>
      <c r="KD96" s="603">
        <v>1313103.25</v>
      </c>
      <c r="KE96" s="603">
        <v>576718.15</v>
      </c>
      <c r="KF96" s="603">
        <v>420529</v>
      </c>
      <c r="KG96" s="603">
        <v>313376</v>
      </c>
      <c r="KH96" s="603">
        <v>0</v>
      </c>
      <c r="KI96" s="603">
        <v>26345</v>
      </c>
      <c r="KJ96" s="603">
        <v>0</v>
      </c>
      <c r="KK96" s="603">
        <v>2912545</v>
      </c>
      <c r="KL96" s="603">
        <v>3075717.5</v>
      </c>
      <c r="KM96" s="603">
        <v>11077969.390000001</v>
      </c>
      <c r="KN96" s="603">
        <v>0</v>
      </c>
      <c r="KO96" s="603">
        <v>437304</v>
      </c>
      <c r="KP96" s="603">
        <v>26685.5</v>
      </c>
      <c r="KQ96" s="603">
        <v>281478</v>
      </c>
      <c r="KR96" s="603">
        <v>0</v>
      </c>
      <c r="KS96" s="603">
        <v>267977.75</v>
      </c>
      <c r="KT96" s="603">
        <v>1157656.33</v>
      </c>
      <c r="KU96" s="603">
        <v>5636634.1900000004</v>
      </c>
      <c r="KV96" s="603">
        <v>2700602.26</v>
      </c>
      <c r="KW96" s="603">
        <v>578703.86</v>
      </c>
      <c r="KX96" s="603">
        <v>1365309.32</v>
      </c>
      <c r="KY96" s="603">
        <v>200</v>
      </c>
      <c r="KZ96" s="603">
        <v>82379.7</v>
      </c>
      <c r="LA96" s="603">
        <v>0</v>
      </c>
      <c r="LB96" s="603">
        <v>141305</v>
      </c>
      <c r="LC96" s="603">
        <v>0</v>
      </c>
      <c r="LD96" s="603">
        <v>2640074.19</v>
      </c>
      <c r="LE96" s="603">
        <v>2461690</v>
      </c>
      <c r="LF96" s="603">
        <v>333500</v>
      </c>
      <c r="LG96" s="603">
        <v>764136.66</v>
      </c>
      <c r="LH96" s="603">
        <v>1294938.33</v>
      </c>
      <c r="LI96" s="603">
        <v>100986.36</v>
      </c>
      <c r="LJ96" s="603">
        <v>1369293.4</v>
      </c>
      <c r="LK96" s="603">
        <v>967249.65</v>
      </c>
      <c r="LL96" s="603">
        <v>205074.7</v>
      </c>
      <c r="LM96" s="603">
        <v>1161883.45</v>
      </c>
      <c r="LN96" s="603">
        <v>8792045.4299999997</v>
      </c>
      <c r="LO96" s="603">
        <v>978586.61</v>
      </c>
      <c r="LP96" s="603">
        <v>6389904.0999999996</v>
      </c>
      <c r="LQ96" s="603">
        <v>688954.42</v>
      </c>
      <c r="LR96" s="603">
        <v>3077789.2</v>
      </c>
      <c r="LS96" s="603">
        <v>362525.71</v>
      </c>
      <c r="LT96" s="603">
        <v>0</v>
      </c>
      <c r="LU96" s="603">
        <v>0</v>
      </c>
      <c r="LV96" s="603">
        <v>0</v>
      </c>
      <c r="LW96" s="603">
        <v>147823.01</v>
      </c>
      <c r="LX96" s="603">
        <v>299364</v>
      </c>
      <c r="LY96" s="603">
        <v>727225.85</v>
      </c>
      <c r="LZ96" s="603">
        <v>2719274.5</v>
      </c>
      <c r="MA96" s="603">
        <v>7870175</v>
      </c>
      <c r="MB96" s="603">
        <v>5719353</v>
      </c>
      <c r="MC96" s="603">
        <v>9798135.5</v>
      </c>
      <c r="MD96" s="603">
        <v>5006472.46</v>
      </c>
      <c r="ME96" s="603">
        <v>6444073</v>
      </c>
      <c r="MF96" s="603">
        <v>5677384</v>
      </c>
      <c r="MG96" s="603">
        <v>11525669.75</v>
      </c>
      <c r="MH96" s="603">
        <v>3796512.25</v>
      </c>
      <c r="MI96" s="603">
        <v>969059</v>
      </c>
      <c r="MJ96" s="603">
        <v>4355289</v>
      </c>
      <c r="MK96" s="603">
        <v>4232072</v>
      </c>
      <c r="ML96" s="603">
        <v>3976247</v>
      </c>
      <c r="MM96" s="603">
        <v>2936070</v>
      </c>
      <c r="MN96" s="603">
        <v>4226223</v>
      </c>
      <c r="MO96" s="603">
        <v>2491490</v>
      </c>
      <c r="MP96" s="603">
        <v>2072172</v>
      </c>
      <c r="MQ96" s="603">
        <v>3107001</v>
      </c>
      <c r="MR96" s="603">
        <v>2814767</v>
      </c>
      <c r="MS96" s="603">
        <v>4594686</v>
      </c>
      <c r="MT96" s="603">
        <v>3039294</v>
      </c>
      <c r="MU96" s="603">
        <v>324319.25</v>
      </c>
      <c r="MV96" s="603">
        <v>5458531.75</v>
      </c>
      <c r="MW96" s="603">
        <v>3086188.62</v>
      </c>
      <c r="MX96" s="603">
        <v>5385447</v>
      </c>
      <c r="MY96" s="603">
        <v>4648753.5</v>
      </c>
      <c r="MZ96" s="603">
        <v>346812.25</v>
      </c>
      <c r="NA96" s="603">
        <v>4493309.8499999996</v>
      </c>
      <c r="NB96" s="603">
        <v>3067991.63</v>
      </c>
      <c r="NC96" s="603">
        <v>2910016.3</v>
      </c>
      <c r="ND96" s="603">
        <v>1033746</v>
      </c>
      <c r="NE96" s="603">
        <v>915819</v>
      </c>
      <c r="NF96" s="603">
        <v>673330.5</v>
      </c>
      <c r="NG96" s="603">
        <v>9529864.5999999996</v>
      </c>
      <c r="NH96" s="603">
        <v>1258209.25</v>
      </c>
      <c r="NI96" s="603">
        <v>1037126.15</v>
      </c>
      <c r="NJ96" s="603">
        <v>2582936</v>
      </c>
      <c r="NK96" s="603">
        <v>829589.25</v>
      </c>
      <c r="NL96" s="603">
        <v>564759.25</v>
      </c>
      <c r="NM96" s="603">
        <v>1439945.5</v>
      </c>
      <c r="NN96" s="603">
        <v>0</v>
      </c>
      <c r="NO96" s="603">
        <v>189110.25</v>
      </c>
      <c r="NP96" s="603">
        <v>168501</v>
      </c>
      <c r="NQ96" s="603">
        <v>837244.5</v>
      </c>
      <c r="NR96" s="603">
        <v>413623.5</v>
      </c>
      <c r="NS96" s="603">
        <v>926207.75</v>
      </c>
      <c r="NT96" s="603">
        <v>1690555.5</v>
      </c>
      <c r="NU96" s="603">
        <v>1386002.92</v>
      </c>
      <c r="NV96" s="603">
        <v>85357.5</v>
      </c>
      <c r="NW96" s="603">
        <v>105842</v>
      </c>
      <c r="NX96" s="603">
        <v>0</v>
      </c>
      <c r="NY96" s="603">
        <v>971380.99</v>
      </c>
      <c r="NZ96" s="603">
        <v>30740.5</v>
      </c>
      <c r="OA96" s="603">
        <v>3549216.99</v>
      </c>
      <c r="OB96" s="603">
        <v>3429629</v>
      </c>
      <c r="OC96" s="603">
        <v>7347810</v>
      </c>
      <c r="OD96" s="603">
        <v>6309443.96</v>
      </c>
      <c r="OE96" s="603">
        <v>6236156.7999999998</v>
      </c>
      <c r="OF96" s="603">
        <v>24143</v>
      </c>
      <c r="OG96" s="603">
        <v>0</v>
      </c>
      <c r="OH96" s="603">
        <v>264008.88</v>
      </c>
      <c r="OI96" s="603">
        <v>1518605.09</v>
      </c>
      <c r="OJ96" s="603">
        <v>1693867.17</v>
      </c>
      <c r="OK96" s="603">
        <v>621027.83999999997</v>
      </c>
      <c r="OL96" s="603">
        <v>5514115.4800000004</v>
      </c>
      <c r="OM96" s="603">
        <v>6050725.0999999996</v>
      </c>
      <c r="ON96" s="603">
        <v>763738.82</v>
      </c>
      <c r="OO96" s="603">
        <v>169995.5</v>
      </c>
      <c r="OP96" s="603">
        <v>1114400.75</v>
      </c>
      <c r="OQ96" s="603">
        <v>2018404</v>
      </c>
      <c r="OR96" s="603">
        <v>1763060.1</v>
      </c>
      <c r="OS96" s="603">
        <v>5153413</v>
      </c>
      <c r="OT96" s="603">
        <v>20223754.5</v>
      </c>
      <c r="OU96" s="603">
        <v>82708.25</v>
      </c>
      <c r="OV96" s="603">
        <v>304388.25</v>
      </c>
      <c r="OW96" s="603">
        <v>866647</v>
      </c>
      <c r="OX96" s="603">
        <v>147180</v>
      </c>
      <c r="OY96" s="603">
        <v>828448.15</v>
      </c>
      <c r="OZ96" s="603">
        <v>477873.75</v>
      </c>
      <c r="PA96" s="603">
        <v>119274</v>
      </c>
      <c r="PB96" s="603">
        <v>1019554.31</v>
      </c>
      <c r="PC96" s="603">
        <v>588092.5</v>
      </c>
      <c r="PD96" s="603">
        <v>0</v>
      </c>
      <c r="PE96" s="603">
        <v>136481</v>
      </c>
      <c r="PF96" s="603">
        <v>14981</v>
      </c>
      <c r="PG96" s="603">
        <v>8943</v>
      </c>
      <c r="PH96" s="603">
        <v>151109.29</v>
      </c>
      <c r="PI96" s="603">
        <v>0</v>
      </c>
      <c r="PJ96" s="603">
        <v>89067</v>
      </c>
      <c r="PK96" s="603">
        <v>154025.44</v>
      </c>
      <c r="PL96" s="603">
        <v>1549241.18</v>
      </c>
      <c r="PM96" s="603">
        <v>32716</v>
      </c>
      <c r="PN96" s="603">
        <v>2568</v>
      </c>
      <c r="PO96" s="603">
        <v>1542878.18</v>
      </c>
      <c r="PP96" s="603">
        <v>65061.18</v>
      </c>
      <c r="PQ96" s="603">
        <v>3764279.98</v>
      </c>
      <c r="PR96" s="603">
        <v>53243</v>
      </c>
      <c r="PS96" s="603">
        <v>0</v>
      </c>
      <c r="PT96" s="603">
        <v>12438</v>
      </c>
      <c r="PU96" s="603">
        <v>0</v>
      </c>
      <c r="PV96" s="603">
        <v>31680</v>
      </c>
      <c r="PW96" s="603">
        <v>143370</v>
      </c>
      <c r="PX96" s="603">
        <v>0</v>
      </c>
      <c r="PY96" s="603">
        <v>0</v>
      </c>
      <c r="PZ96" s="603">
        <v>0</v>
      </c>
      <c r="QA96" s="603">
        <v>0</v>
      </c>
      <c r="QB96" s="603">
        <v>83197.25</v>
      </c>
      <c r="QC96" s="603">
        <v>5000</v>
      </c>
      <c r="QD96" s="603">
        <v>0</v>
      </c>
      <c r="QE96" s="603">
        <v>0</v>
      </c>
      <c r="QF96" s="603">
        <v>0</v>
      </c>
      <c r="QG96" s="603">
        <v>0</v>
      </c>
      <c r="QH96" s="603">
        <v>0</v>
      </c>
      <c r="QI96" s="603">
        <v>10260</v>
      </c>
      <c r="QJ96" s="603">
        <v>0</v>
      </c>
      <c r="QK96" s="603">
        <v>48690</v>
      </c>
      <c r="QL96" s="603">
        <v>0</v>
      </c>
      <c r="QM96" s="603">
        <v>0</v>
      </c>
      <c r="QN96" s="603">
        <v>6400</v>
      </c>
      <c r="QO96" s="603">
        <v>0</v>
      </c>
      <c r="QP96" s="603">
        <v>628662.9</v>
      </c>
      <c r="QQ96" s="603">
        <v>0</v>
      </c>
      <c r="QR96" s="603">
        <v>0</v>
      </c>
      <c r="QS96" s="603">
        <v>0</v>
      </c>
      <c r="QT96" s="603">
        <v>0</v>
      </c>
      <c r="QU96" s="603">
        <v>1327346.48</v>
      </c>
      <c r="QV96" s="603">
        <v>357191.13</v>
      </c>
      <c r="QW96" s="603">
        <v>1303647.5</v>
      </c>
      <c r="QX96" s="603">
        <v>6591105.6799999997</v>
      </c>
      <c r="QY96" s="603">
        <v>3139410.75</v>
      </c>
      <c r="QZ96" s="603">
        <v>3502268.75</v>
      </c>
      <c r="RA96" s="603">
        <v>2601075.85</v>
      </c>
      <c r="RB96" s="603">
        <v>3266503</v>
      </c>
      <c r="RC96" s="603">
        <v>3322965.96</v>
      </c>
      <c r="RD96" s="603">
        <v>0</v>
      </c>
      <c r="RE96" s="603">
        <v>8278192.5</v>
      </c>
      <c r="RF96" s="603">
        <v>1700389.75</v>
      </c>
      <c r="RG96" s="603">
        <v>5416</v>
      </c>
      <c r="RH96" s="603">
        <v>1885868.14</v>
      </c>
      <c r="RI96" s="603">
        <v>0</v>
      </c>
      <c r="RJ96" s="603">
        <v>798333</v>
      </c>
      <c r="RK96" s="603">
        <v>4131065</v>
      </c>
      <c r="RL96" s="603">
        <v>1111630</v>
      </c>
      <c r="RM96" s="603">
        <v>1493499</v>
      </c>
      <c r="RN96" s="603">
        <v>2576018</v>
      </c>
      <c r="RO96" s="603">
        <v>0</v>
      </c>
      <c r="RP96" s="603">
        <v>1755145</v>
      </c>
      <c r="RQ96" s="603">
        <v>765800</v>
      </c>
      <c r="RR96" s="603">
        <v>676956</v>
      </c>
      <c r="RS96" s="603">
        <v>3931083</v>
      </c>
      <c r="RT96" s="603">
        <v>37125</v>
      </c>
      <c r="RU96" s="603">
        <v>1720983</v>
      </c>
      <c r="RV96" s="603">
        <v>2753193</v>
      </c>
      <c r="RW96" s="603">
        <v>3328370</v>
      </c>
      <c r="RX96" s="603">
        <v>23270</v>
      </c>
      <c r="RY96" s="603">
        <v>296275</v>
      </c>
      <c r="RZ96" s="603">
        <v>176575</v>
      </c>
      <c r="SA96" s="603">
        <v>1034600</v>
      </c>
      <c r="SB96" s="603">
        <v>1524473</v>
      </c>
      <c r="SC96" s="603">
        <v>255570</v>
      </c>
      <c r="SD96" s="603">
        <v>2047476.19</v>
      </c>
      <c r="SE96" s="603">
        <v>202782.35</v>
      </c>
      <c r="SF96" s="603">
        <v>1452480</v>
      </c>
      <c r="SG96" s="603">
        <v>171315</v>
      </c>
      <c r="SH96" s="603">
        <v>1808294.8</v>
      </c>
      <c r="SI96" s="603">
        <v>1650313</v>
      </c>
      <c r="SJ96" s="603">
        <v>3451955.4</v>
      </c>
      <c r="SK96" s="603">
        <v>601276</v>
      </c>
      <c r="SL96" s="603">
        <v>0</v>
      </c>
      <c r="SM96" s="603">
        <v>3188038.1</v>
      </c>
      <c r="SN96" s="603">
        <v>0</v>
      </c>
      <c r="SO96" s="603">
        <v>1124230.97</v>
      </c>
      <c r="SP96" s="603">
        <v>352689.5</v>
      </c>
      <c r="SQ96" s="603">
        <v>515079</v>
      </c>
      <c r="SR96" s="603">
        <v>330748.57</v>
      </c>
      <c r="SS96" s="603">
        <v>533701.96</v>
      </c>
      <c r="ST96" s="603">
        <v>138395.73000000001</v>
      </c>
      <c r="SU96" s="603">
        <v>699207.3</v>
      </c>
      <c r="SV96" s="603">
        <v>222991</v>
      </c>
      <c r="SW96" s="603">
        <v>59318.25</v>
      </c>
      <c r="SX96" s="603">
        <v>242100</v>
      </c>
      <c r="SY96" s="603">
        <v>142300</v>
      </c>
      <c r="SZ96" s="603">
        <v>3318769.01</v>
      </c>
      <c r="TA96" s="603">
        <v>233000</v>
      </c>
      <c r="TB96" s="603">
        <v>698743.05</v>
      </c>
      <c r="TC96" s="603">
        <v>0</v>
      </c>
      <c r="TD96" s="603">
        <v>702400</v>
      </c>
      <c r="TE96" s="603">
        <v>0</v>
      </c>
      <c r="TF96" s="603">
        <v>567500.44999999995</v>
      </c>
      <c r="TG96" s="603">
        <v>667100</v>
      </c>
      <c r="TH96" s="603">
        <v>738663.1</v>
      </c>
      <c r="TI96" s="603">
        <v>0</v>
      </c>
      <c r="TJ96" s="603">
        <v>151400</v>
      </c>
      <c r="TK96" s="603">
        <v>0</v>
      </c>
      <c r="TL96" s="603">
        <v>0</v>
      </c>
      <c r="TM96" s="603">
        <v>0</v>
      </c>
      <c r="TN96" s="603">
        <v>0</v>
      </c>
      <c r="TO96" s="603">
        <v>0</v>
      </c>
      <c r="TP96" s="603">
        <v>0</v>
      </c>
      <c r="TQ96" s="603">
        <v>0</v>
      </c>
      <c r="TR96" s="603">
        <v>0</v>
      </c>
      <c r="TS96" s="603">
        <v>50832</v>
      </c>
      <c r="TT96" s="603">
        <v>0</v>
      </c>
      <c r="TU96" s="603">
        <v>0</v>
      </c>
      <c r="TV96" s="603">
        <v>7261.68</v>
      </c>
      <c r="TW96" s="603">
        <v>1847</v>
      </c>
      <c r="TX96" s="603">
        <v>8665</v>
      </c>
      <c r="TY96" s="603">
        <v>0</v>
      </c>
      <c r="TZ96" s="603">
        <v>0</v>
      </c>
      <c r="UA96" s="603">
        <v>0</v>
      </c>
      <c r="UB96" s="603">
        <v>0</v>
      </c>
      <c r="UC96" s="603">
        <v>1770998.19</v>
      </c>
      <c r="UD96" s="603">
        <v>7943150.1500000004</v>
      </c>
      <c r="UE96" s="603">
        <v>0</v>
      </c>
      <c r="UF96" s="603">
        <v>511176.15</v>
      </c>
      <c r="UG96" s="603">
        <v>1212360.79</v>
      </c>
      <c r="UH96" s="603">
        <v>1022881.25</v>
      </c>
      <c r="UI96" s="603">
        <v>0</v>
      </c>
      <c r="UJ96" s="603">
        <v>2787541.5</v>
      </c>
      <c r="UK96" s="603">
        <v>0</v>
      </c>
      <c r="UL96" s="603">
        <v>9800</v>
      </c>
      <c r="UM96" s="603">
        <v>1038134.96</v>
      </c>
      <c r="UN96" s="603">
        <v>0</v>
      </c>
      <c r="UO96" s="603">
        <v>251650</v>
      </c>
      <c r="UP96" s="603">
        <v>9600</v>
      </c>
      <c r="UQ96" s="603">
        <v>0</v>
      </c>
      <c r="UR96" s="603">
        <v>0</v>
      </c>
      <c r="US96" s="603">
        <v>2984295.58</v>
      </c>
      <c r="UT96" s="603">
        <v>331116.25</v>
      </c>
      <c r="UU96" s="603">
        <v>2224730</v>
      </c>
      <c r="UV96" s="603">
        <v>100608.41</v>
      </c>
      <c r="UW96" s="603">
        <v>785900</v>
      </c>
      <c r="UX96" s="603">
        <v>2846866.79</v>
      </c>
      <c r="UY96" s="603">
        <v>472158.89</v>
      </c>
      <c r="UZ96" s="603">
        <v>485970.5</v>
      </c>
      <c r="VA96" s="603">
        <v>2478001.35</v>
      </c>
      <c r="VB96" s="603">
        <v>3177236.41</v>
      </c>
      <c r="VC96" s="603">
        <v>1686180.61</v>
      </c>
      <c r="VD96" s="603">
        <v>334875.59999999998</v>
      </c>
      <c r="VE96" s="603">
        <v>1031074.9</v>
      </c>
      <c r="VF96" s="603">
        <v>3320007.14</v>
      </c>
      <c r="VG96" s="603">
        <v>2025508.8</v>
      </c>
      <c r="VH96" s="603">
        <v>1547020.94</v>
      </c>
      <c r="VI96" s="603">
        <v>575107.21</v>
      </c>
      <c r="VJ96" s="603">
        <v>2713734.73</v>
      </c>
      <c r="VK96" s="603">
        <v>2479259.38</v>
      </c>
      <c r="VL96" s="603">
        <v>645590.81000000006</v>
      </c>
      <c r="VM96" s="603">
        <v>919473.81</v>
      </c>
      <c r="VN96" s="603">
        <v>1935138.1</v>
      </c>
      <c r="VO96" s="603">
        <v>888401.29</v>
      </c>
      <c r="VP96" s="603">
        <v>1353819.74</v>
      </c>
      <c r="VQ96" s="603">
        <v>10502566.970000001</v>
      </c>
      <c r="VR96" s="603">
        <v>586946.76</v>
      </c>
      <c r="VS96" s="603">
        <v>61557.2</v>
      </c>
      <c r="VT96" s="603">
        <v>1083142.92</v>
      </c>
      <c r="VU96" s="603">
        <v>437703.65</v>
      </c>
      <c r="VV96" s="603">
        <v>8817527.4100000001</v>
      </c>
      <c r="VW96" s="603">
        <v>236827.12</v>
      </c>
      <c r="VX96" s="603">
        <v>1610200.63</v>
      </c>
      <c r="VY96" s="603">
        <v>1560925.83</v>
      </c>
      <c r="VZ96" s="603">
        <v>1172061.25</v>
      </c>
      <c r="WA96" s="603">
        <v>496053.45</v>
      </c>
      <c r="WB96" s="603">
        <v>3542135.63</v>
      </c>
      <c r="WC96" s="603">
        <v>0</v>
      </c>
      <c r="WD96" s="603">
        <v>1117580.55</v>
      </c>
      <c r="WE96" s="603">
        <v>25223</v>
      </c>
      <c r="WF96" s="603">
        <v>0</v>
      </c>
      <c r="WG96" s="603">
        <v>0</v>
      </c>
      <c r="WH96" s="603">
        <v>660026.75</v>
      </c>
      <c r="WI96" s="603">
        <v>3649833.35</v>
      </c>
      <c r="WJ96" s="603">
        <v>631013.5</v>
      </c>
      <c r="WK96" s="603">
        <v>85156.25</v>
      </c>
      <c r="WL96" s="603">
        <v>16814309.649999999</v>
      </c>
      <c r="WM96" s="603">
        <v>812613.25</v>
      </c>
      <c r="WN96" s="603">
        <v>400</v>
      </c>
      <c r="WO96" s="603">
        <v>0</v>
      </c>
      <c r="WP96" s="603">
        <v>4362778.25</v>
      </c>
      <c r="WQ96" s="603">
        <v>0</v>
      </c>
      <c r="WR96" s="603">
        <v>45880.5</v>
      </c>
      <c r="WS96" s="603">
        <v>0</v>
      </c>
      <c r="WT96" s="603">
        <v>327567.56</v>
      </c>
      <c r="WU96" s="603">
        <v>392</v>
      </c>
      <c r="WV96" s="603">
        <v>734205.5</v>
      </c>
      <c r="WW96" s="603">
        <v>2269192</v>
      </c>
      <c r="WX96" s="603">
        <v>12894036.050000001</v>
      </c>
      <c r="WY96" s="603">
        <v>552982.75</v>
      </c>
      <c r="WZ96" s="603">
        <v>153402</v>
      </c>
      <c r="XA96" s="603">
        <v>0</v>
      </c>
      <c r="XB96" s="603">
        <v>0</v>
      </c>
      <c r="XC96" s="603">
        <v>0</v>
      </c>
      <c r="XD96" s="603">
        <v>455730</v>
      </c>
      <c r="XE96" s="603">
        <v>2415382.75</v>
      </c>
      <c r="XF96" s="603">
        <v>3588658.11</v>
      </c>
      <c r="XG96" s="603">
        <v>0</v>
      </c>
      <c r="XH96" s="603">
        <v>11917.5</v>
      </c>
      <c r="XI96" s="603">
        <v>1571382.7</v>
      </c>
      <c r="XJ96" s="603">
        <v>2186300.1800000002</v>
      </c>
      <c r="XK96" s="603">
        <v>1400275.01</v>
      </c>
      <c r="XL96" s="603">
        <v>6666928.2599999998</v>
      </c>
      <c r="XM96" s="603">
        <v>11362592.57</v>
      </c>
      <c r="XN96" s="603">
        <v>1607190</v>
      </c>
      <c r="XO96" s="603">
        <v>1895320.63</v>
      </c>
      <c r="XP96" s="603">
        <v>7500000</v>
      </c>
      <c r="XQ96" s="603">
        <v>13542249.550000001</v>
      </c>
      <c r="XR96" s="603">
        <v>1321026</v>
      </c>
      <c r="XS96" s="603">
        <v>4120657.39</v>
      </c>
      <c r="XT96" s="603">
        <v>10024121.810000001</v>
      </c>
      <c r="XU96" s="603">
        <v>3617043.77</v>
      </c>
      <c r="XV96" s="603">
        <v>1860622.3</v>
      </c>
      <c r="XW96" s="603">
        <v>1250000</v>
      </c>
      <c r="XX96" s="603">
        <v>1500000</v>
      </c>
      <c r="XY96" s="603">
        <v>1500000</v>
      </c>
      <c r="XZ96" s="603">
        <v>2336634.56</v>
      </c>
      <c r="YA96" s="603">
        <v>3033990</v>
      </c>
      <c r="YB96" s="603">
        <v>1000000</v>
      </c>
      <c r="YC96" s="603">
        <v>2595114</v>
      </c>
      <c r="YD96" s="603">
        <v>5623732.6299999999</v>
      </c>
      <c r="YE96" s="603">
        <v>2390029.9900000002</v>
      </c>
      <c r="YF96" s="603">
        <v>1825000</v>
      </c>
      <c r="YG96" s="603">
        <v>1081474.76</v>
      </c>
      <c r="YH96" s="603">
        <v>85532.800000000003</v>
      </c>
      <c r="YI96" s="603">
        <v>890493.65</v>
      </c>
      <c r="YJ96" s="603">
        <v>28207.5</v>
      </c>
      <c r="YK96" s="603">
        <v>5575922.8899999997</v>
      </c>
      <c r="YL96" s="603">
        <v>213295.55</v>
      </c>
      <c r="YM96" s="603">
        <v>914700.62</v>
      </c>
      <c r="YN96" s="603">
        <v>88162.75</v>
      </c>
      <c r="YO96" s="603">
        <v>4396909.7699999996</v>
      </c>
      <c r="YP96" s="603">
        <v>0</v>
      </c>
      <c r="YQ96" s="603">
        <v>508449.3</v>
      </c>
      <c r="YR96" s="603">
        <v>1153500.55</v>
      </c>
      <c r="YS96" s="603">
        <v>138903.70000000001</v>
      </c>
      <c r="YT96" s="603">
        <v>982336.85</v>
      </c>
      <c r="YU96" s="603">
        <v>593560.30000000005</v>
      </c>
      <c r="YV96" s="603">
        <v>773099.25</v>
      </c>
      <c r="YW96" s="603">
        <v>278096.2</v>
      </c>
      <c r="YX96" s="603">
        <v>365050</v>
      </c>
      <c r="YY96" s="603">
        <v>1757370</v>
      </c>
      <c r="YZ96" s="603">
        <v>925350</v>
      </c>
      <c r="ZA96" s="603">
        <v>465430</v>
      </c>
      <c r="ZB96" s="603">
        <v>238370</v>
      </c>
      <c r="ZC96" s="603">
        <v>443710</v>
      </c>
      <c r="ZD96" s="603">
        <v>410150</v>
      </c>
      <c r="ZE96" s="603">
        <v>0</v>
      </c>
      <c r="ZF96" s="603">
        <v>0</v>
      </c>
      <c r="ZG96" s="603">
        <v>0</v>
      </c>
      <c r="ZH96" s="603">
        <v>0</v>
      </c>
      <c r="ZI96" s="603">
        <v>0</v>
      </c>
      <c r="ZJ96" s="603">
        <v>0</v>
      </c>
      <c r="ZK96" s="603">
        <v>0</v>
      </c>
      <c r="ZL96" s="603">
        <v>0</v>
      </c>
      <c r="ZM96" s="603">
        <v>0</v>
      </c>
      <c r="ZN96" s="603">
        <v>0</v>
      </c>
      <c r="ZO96" s="603">
        <v>0</v>
      </c>
      <c r="ZP96" s="603">
        <v>0</v>
      </c>
      <c r="ZQ96" s="603">
        <v>0</v>
      </c>
      <c r="ZR96" s="603">
        <v>0</v>
      </c>
      <c r="ZS96" s="603">
        <v>0</v>
      </c>
      <c r="ZT96" s="603">
        <v>0</v>
      </c>
      <c r="ZU96" s="603">
        <v>0</v>
      </c>
      <c r="ZV96" s="603">
        <v>0</v>
      </c>
      <c r="ZW96" s="603">
        <v>0</v>
      </c>
      <c r="ZX96" s="603">
        <v>0</v>
      </c>
      <c r="ZY96" s="603">
        <v>59038.5</v>
      </c>
      <c r="ZZ96" s="603">
        <v>0</v>
      </c>
      <c r="AAA96" s="603">
        <v>0</v>
      </c>
      <c r="AAB96" s="603">
        <v>0</v>
      </c>
      <c r="AAC96" s="603">
        <v>0</v>
      </c>
      <c r="AAD96" s="603">
        <v>0</v>
      </c>
      <c r="AAE96" s="603">
        <v>0</v>
      </c>
      <c r="AAF96" s="603">
        <v>0</v>
      </c>
      <c r="AAG96" s="603">
        <v>0</v>
      </c>
      <c r="AAH96" s="603">
        <v>0</v>
      </c>
      <c r="AAI96" s="603">
        <v>0</v>
      </c>
      <c r="AAJ96" s="603">
        <v>134368.5</v>
      </c>
      <c r="AAK96" s="603">
        <v>592843.31999999995</v>
      </c>
      <c r="AAL96" s="603">
        <v>805615</v>
      </c>
      <c r="AAM96" s="603">
        <v>465502</v>
      </c>
      <c r="AAN96" s="603">
        <v>6120</v>
      </c>
      <c r="AAO96" s="603">
        <v>489329</v>
      </c>
      <c r="AAP96" s="603">
        <v>212551</v>
      </c>
      <c r="AAQ96" s="603">
        <v>188839</v>
      </c>
      <c r="AAR96" s="603">
        <v>0</v>
      </c>
      <c r="AAS96" s="603">
        <v>1918525</v>
      </c>
      <c r="AAT96" s="603">
        <v>0</v>
      </c>
      <c r="AAU96" s="603">
        <v>0</v>
      </c>
      <c r="AAV96" s="603">
        <v>0</v>
      </c>
      <c r="AAW96" s="603">
        <v>0</v>
      </c>
      <c r="AAX96" s="603">
        <v>0</v>
      </c>
      <c r="AAY96" s="603">
        <v>688200</v>
      </c>
      <c r="AAZ96" s="603">
        <v>811470</v>
      </c>
      <c r="ABA96" s="603">
        <v>0</v>
      </c>
      <c r="ABB96" s="603">
        <v>0</v>
      </c>
      <c r="ABC96" s="603">
        <v>0</v>
      </c>
      <c r="ABD96" s="603">
        <v>0</v>
      </c>
      <c r="ABE96" s="603">
        <v>0</v>
      </c>
      <c r="ABF96" s="603">
        <v>3184039.24</v>
      </c>
      <c r="ABG96" s="603">
        <v>0</v>
      </c>
      <c r="ABH96" s="603">
        <v>0</v>
      </c>
      <c r="ABI96" s="603">
        <v>0</v>
      </c>
      <c r="ABJ96" s="603">
        <v>411808</v>
      </c>
      <c r="ABK96" s="603">
        <v>2532475</v>
      </c>
      <c r="ABL96" s="603">
        <v>0</v>
      </c>
      <c r="ABM96" s="603">
        <v>0</v>
      </c>
      <c r="ABN96" s="603">
        <v>0</v>
      </c>
      <c r="ABO96" s="603">
        <v>0</v>
      </c>
      <c r="ABP96" s="603">
        <v>892345</v>
      </c>
      <c r="ABQ96" s="603">
        <v>0</v>
      </c>
      <c r="ABR96" s="603">
        <v>0</v>
      </c>
      <c r="ABS96" s="603">
        <v>0</v>
      </c>
      <c r="ABT96" s="603">
        <v>0</v>
      </c>
      <c r="ABU96" s="603">
        <v>0</v>
      </c>
      <c r="ABV96" s="603">
        <v>0</v>
      </c>
      <c r="ABW96" s="603">
        <v>0</v>
      </c>
      <c r="ABX96" s="603">
        <v>0</v>
      </c>
      <c r="ABY96" s="603">
        <v>0</v>
      </c>
      <c r="ABZ96" s="603">
        <v>0</v>
      </c>
      <c r="ACA96" s="603">
        <v>1200</v>
      </c>
      <c r="ACB96" s="603">
        <v>289800</v>
      </c>
      <c r="ACC96" s="603">
        <v>2084895.84</v>
      </c>
      <c r="ACD96" s="603">
        <v>0</v>
      </c>
      <c r="ACE96" s="603">
        <v>2497082.85</v>
      </c>
      <c r="ACF96" s="603">
        <v>0</v>
      </c>
      <c r="ACG96" s="603">
        <v>0</v>
      </c>
      <c r="ACH96" s="603">
        <v>156400</v>
      </c>
      <c r="ACI96" s="603">
        <v>0</v>
      </c>
      <c r="ACJ96" s="603">
        <v>5600</v>
      </c>
      <c r="ACK96" s="603">
        <v>0</v>
      </c>
      <c r="ACL96" s="603">
        <v>0</v>
      </c>
      <c r="ACM96" s="603">
        <v>0</v>
      </c>
      <c r="ACN96" s="603">
        <v>0</v>
      </c>
      <c r="ACO96" s="603">
        <v>0</v>
      </c>
      <c r="ACP96" s="603">
        <v>0</v>
      </c>
      <c r="ACQ96" s="603">
        <v>0</v>
      </c>
      <c r="ACR96" s="603">
        <v>0</v>
      </c>
      <c r="ACS96" s="603">
        <v>2171612.5499999998</v>
      </c>
      <c r="ACT96" s="603">
        <v>0</v>
      </c>
      <c r="ACU96" s="603">
        <v>0</v>
      </c>
      <c r="ACV96" s="603">
        <v>0</v>
      </c>
      <c r="ACW96" s="603">
        <v>0</v>
      </c>
      <c r="ACX96" s="603">
        <v>0</v>
      </c>
      <c r="ACY96" s="603">
        <v>0</v>
      </c>
      <c r="ACZ96" s="603">
        <v>0</v>
      </c>
      <c r="ADA96" s="603">
        <v>0</v>
      </c>
      <c r="ADB96" s="603">
        <v>0</v>
      </c>
      <c r="ADC96" s="603">
        <v>0</v>
      </c>
      <c r="ADD96" s="603">
        <v>37026</v>
      </c>
      <c r="ADE96" s="603">
        <v>0</v>
      </c>
      <c r="ADF96" s="603">
        <v>0</v>
      </c>
      <c r="ADG96" s="603">
        <v>0</v>
      </c>
      <c r="ADH96" s="603">
        <v>0</v>
      </c>
      <c r="ADI96" s="603">
        <v>0</v>
      </c>
      <c r="ADJ96" s="603">
        <v>0</v>
      </c>
      <c r="ADK96" s="603">
        <v>0</v>
      </c>
      <c r="ADL96" s="603">
        <v>0</v>
      </c>
      <c r="ADM96" s="603">
        <v>0</v>
      </c>
      <c r="ADN96" s="603">
        <v>0</v>
      </c>
      <c r="ADO96" s="603">
        <v>0</v>
      </c>
      <c r="ADP96" s="603">
        <v>0</v>
      </c>
      <c r="ADQ96" s="603">
        <v>0</v>
      </c>
      <c r="ADR96" s="603">
        <v>77488.820000000007</v>
      </c>
      <c r="ADS96" s="603">
        <v>0</v>
      </c>
      <c r="ADT96" s="603">
        <v>347673</v>
      </c>
      <c r="ADU96" s="603">
        <v>0</v>
      </c>
      <c r="ADV96" s="603">
        <v>0</v>
      </c>
      <c r="ADW96" s="603">
        <v>0</v>
      </c>
      <c r="ADX96" s="603">
        <v>95420</v>
      </c>
      <c r="ADY96" s="603">
        <v>0</v>
      </c>
      <c r="ADZ96" s="603">
        <v>0</v>
      </c>
      <c r="AEA96" s="603">
        <v>58108.33</v>
      </c>
      <c r="AEB96" s="603">
        <v>0</v>
      </c>
      <c r="AEC96" s="603">
        <v>276270.34999999998</v>
      </c>
      <c r="AED96" s="603">
        <v>391051.28</v>
      </c>
      <c r="AEE96" s="603">
        <v>4581.41</v>
      </c>
      <c r="AEF96" s="603">
        <v>1528.63</v>
      </c>
      <c r="AEG96" s="603">
        <v>32500</v>
      </c>
      <c r="AEH96" s="603">
        <v>0</v>
      </c>
      <c r="AEI96" s="603">
        <v>158948.6</v>
      </c>
      <c r="AEJ96" s="603">
        <v>619773.93000000005</v>
      </c>
      <c r="AEK96" s="603">
        <v>1487512.16</v>
      </c>
      <c r="AEL96" s="603">
        <v>2322056.2400000002</v>
      </c>
      <c r="AEM96" s="603">
        <v>178108.22</v>
      </c>
      <c r="AEN96" s="603">
        <v>990</v>
      </c>
      <c r="AEO96" s="603">
        <v>40215.699999999997</v>
      </c>
      <c r="AEP96" s="603">
        <v>0</v>
      </c>
      <c r="AEQ96" s="603">
        <v>1382227.2</v>
      </c>
      <c r="AER96" s="603">
        <v>46579.5</v>
      </c>
      <c r="AES96" s="603">
        <v>0</v>
      </c>
      <c r="AET96" s="603">
        <v>109886.53</v>
      </c>
      <c r="AEU96" s="603">
        <v>27015</v>
      </c>
      <c r="AEV96" s="603">
        <v>925740</v>
      </c>
      <c r="AEW96" s="603">
        <v>2508430</v>
      </c>
      <c r="AEX96" s="603">
        <v>2068780</v>
      </c>
      <c r="AEY96" s="603">
        <v>1059710</v>
      </c>
      <c r="AEZ96" s="603">
        <v>3545160</v>
      </c>
      <c r="AFA96" s="603">
        <v>2358770</v>
      </c>
      <c r="AFB96" s="603">
        <v>1457740</v>
      </c>
      <c r="AFC96" s="603">
        <v>729330</v>
      </c>
      <c r="AFD96" s="603">
        <v>521860</v>
      </c>
      <c r="AFE96" s="603">
        <v>139821.35999999999</v>
      </c>
      <c r="AFF96" s="603">
        <v>234523.63</v>
      </c>
      <c r="AFG96" s="603">
        <v>2552454.9</v>
      </c>
      <c r="AFH96" s="603">
        <v>1299983.3</v>
      </c>
      <c r="AFI96" s="603">
        <v>4075491.83</v>
      </c>
      <c r="AFJ96" s="603">
        <v>1908740.9100000001</v>
      </c>
      <c r="AFK96" s="603">
        <v>286689.45</v>
      </c>
      <c r="AFL96" s="603">
        <v>923201.93</v>
      </c>
      <c r="AFM96" s="603">
        <v>789875.05</v>
      </c>
      <c r="AFN96" s="603">
        <v>966102.94</v>
      </c>
      <c r="AFO96" s="603">
        <v>443540.13</v>
      </c>
      <c r="AFP96" s="603">
        <v>404117.76000000001</v>
      </c>
      <c r="AFQ96" s="603">
        <v>1150161.06</v>
      </c>
      <c r="AFR96" s="603">
        <v>22600</v>
      </c>
      <c r="AFS96" s="603">
        <v>671554.68</v>
      </c>
      <c r="AFT96" s="603">
        <v>676133.15</v>
      </c>
      <c r="AFU96" s="603">
        <v>1364524.77</v>
      </c>
      <c r="AFV96" s="603">
        <v>1354125.44</v>
      </c>
      <c r="AFW96" s="603">
        <v>361398.15</v>
      </c>
      <c r="AFX96" s="603">
        <v>507300</v>
      </c>
      <c r="AFY96" s="603">
        <v>798319.32</v>
      </c>
      <c r="AFZ96" s="603">
        <v>778</v>
      </c>
      <c r="AGA96" s="603">
        <v>267439.93</v>
      </c>
      <c r="AGB96" s="603">
        <v>2141762.46</v>
      </c>
      <c r="AGC96" s="603">
        <v>339309.25</v>
      </c>
      <c r="AGD96" s="603">
        <v>7400</v>
      </c>
      <c r="AGE96" s="603">
        <v>781886.5</v>
      </c>
      <c r="AGF96" s="603">
        <v>653250</v>
      </c>
      <c r="AGG96" s="603">
        <v>218900</v>
      </c>
      <c r="AGH96" s="603">
        <v>5101500</v>
      </c>
      <c r="AGI96" s="603">
        <v>272300</v>
      </c>
      <c r="AGJ96" s="603">
        <v>307500</v>
      </c>
      <c r="AGK96" s="603">
        <v>959100</v>
      </c>
      <c r="AGL96" s="603">
        <v>367450</v>
      </c>
      <c r="AGM96" s="603">
        <v>238400</v>
      </c>
      <c r="AGN96" s="603">
        <v>880550</v>
      </c>
      <c r="AGO96" s="603">
        <v>32189</v>
      </c>
      <c r="AGP96" s="603">
        <v>264597</v>
      </c>
      <c r="AGQ96" s="603">
        <v>556400</v>
      </c>
      <c r="AGR96" s="603">
        <v>7131</v>
      </c>
      <c r="AGS96" s="603">
        <v>1172152</v>
      </c>
      <c r="AGT96" s="603">
        <v>887365</v>
      </c>
      <c r="AGU96" s="603">
        <v>254317</v>
      </c>
      <c r="AGV96" s="603">
        <v>244717</v>
      </c>
      <c r="AGW96" s="603">
        <v>260326.94</v>
      </c>
      <c r="AGX96" s="603">
        <v>757149.14</v>
      </c>
      <c r="AGY96" s="603">
        <v>1656211.25</v>
      </c>
      <c r="AGZ96" s="603">
        <v>86077.15</v>
      </c>
      <c r="AHA96" s="603">
        <v>526835.80000000005</v>
      </c>
      <c r="AHB96" s="603">
        <v>498391</v>
      </c>
      <c r="AHC96" s="603">
        <v>602351.78</v>
      </c>
      <c r="AHD96" s="603">
        <v>2618576.25</v>
      </c>
      <c r="AHE96" s="603">
        <v>399575</v>
      </c>
      <c r="AHF96" s="603">
        <v>2141683.0699999998</v>
      </c>
      <c r="AHG96" s="603">
        <v>1002271.85</v>
      </c>
      <c r="AHH96" s="603">
        <v>892030.85</v>
      </c>
      <c r="AHI96" s="603">
        <v>339875.5</v>
      </c>
      <c r="AHJ96" s="603">
        <v>1203394.25</v>
      </c>
      <c r="AHK96" s="603">
        <v>374714.1</v>
      </c>
      <c r="AHL96" s="603">
        <v>0</v>
      </c>
      <c r="AHM96" s="603">
        <v>429720.2</v>
      </c>
      <c r="AHN96" s="603">
        <v>222700</v>
      </c>
      <c r="AHO96" s="603">
        <v>1018664.5</v>
      </c>
      <c r="AHP96" s="603">
        <v>1090048</v>
      </c>
      <c r="AHQ96" s="603">
        <v>1003220.85</v>
      </c>
      <c r="AHR96" s="603">
        <v>2327687</v>
      </c>
      <c r="AHS96" s="603">
        <v>616494.44999999995</v>
      </c>
      <c r="AHT96" s="603">
        <v>1303945</v>
      </c>
      <c r="AHU96" s="603">
        <v>0</v>
      </c>
      <c r="AHV96" s="603">
        <v>0</v>
      </c>
      <c r="AHW96" s="603">
        <f t="shared" si="97"/>
        <v>1177436045.6199994</v>
      </c>
      <c r="AHY96" s="648" t="s">
        <v>6248</v>
      </c>
      <c r="AHZ96" s="648" t="s">
        <v>6095</v>
      </c>
      <c r="AIA96" s="648" t="s">
        <v>6096</v>
      </c>
    </row>
    <row r="97" spans="1:911" ht="24.6" x14ac:dyDescent="0.7">
      <c r="A97" s="260" t="str">
        <f t="shared" ref="A97:A128" si="98">INDEX($AHY$65:$AHY$191,MATCH(B97,$AHZ$65:$AHZ$191,0))</f>
        <v>ภาระ</v>
      </c>
      <c r="B97" s="260" t="s">
        <v>6101</v>
      </c>
      <c r="C97" s="260" t="s">
        <v>6102</v>
      </c>
      <c r="D97" s="603">
        <v>0</v>
      </c>
      <c r="E97" s="603">
        <v>501045</v>
      </c>
      <c r="F97" s="603">
        <v>0</v>
      </c>
      <c r="G97" s="603">
        <v>0</v>
      </c>
      <c r="H97" s="603">
        <v>0</v>
      </c>
      <c r="I97" s="603">
        <v>0</v>
      </c>
      <c r="J97" s="603">
        <v>0</v>
      </c>
      <c r="K97" s="603">
        <v>0</v>
      </c>
      <c r="L97" s="603">
        <v>0</v>
      </c>
      <c r="M97" s="603">
        <v>0</v>
      </c>
      <c r="N97" s="603">
        <v>0</v>
      </c>
      <c r="O97" s="603">
        <v>0</v>
      </c>
      <c r="P97" s="603">
        <v>0</v>
      </c>
      <c r="Q97" s="603">
        <v>0</v>
      </c>
      <c r="R97" s="603">
        <v>0</v>
      </c>
      <c r="S97" s="603">
        <v>0</v>
      </c>
      <c r="T97" s="603">
        <v>0</v>
      </c>
      <c r="U97" s="603">
        <v>0</v>
      </c>
      <c r="V97" s="603">
        <v>0</v>
      </c>
      <c r="W97" s="603">
        <v>0</v>
      </c>
      <c r="X97" s="603">
        <v>0</v>
      </c>
      <c r="Y97" s="603">
        <v>0</v>
      </c>
      <c r="Z97" s="603">
        <v>0</v>
      </c>
      <c r="AA97" s="603">
        <v>0</v>
      </c>
      <c r="AB97" s="603">
        <v>0</v>
      </c>
      <c r="AC97" s="603">
        <v>0</v>
      </c>
      <c r="AD97" s="603">
        <v>0</v>
      </c>
      <c r="AE97" s="603">
        <v>0</v>
      </c>
      <c r="AF97" s="603">
        <v>50770</v>
      </c>
      <c r="AG97" s="603">
        <v>0</v>
      </c>
      <c r="AH97" s="603">
        <v>0</v>
      </c>
      <c r="AI97" s="603">
        <v>0</v>
      </c>
      <c r="AJ97" s="603">
        <v>0</v>
      </c>
      <c r="AK97" s="603">
        <v>53530</v>
      </c>
      <c r="AL97" s="603">
        <v>7473.25</v>
      </c>
      <c r="AM97" s="603">
        <v>0</v>
      </c>
      <c r="AN97" s="603">
        <v>183690.5</v>
      </c>
      <c r="AO97" s="603">
        <v>0</v>
      </c>
      <c r="AP97" s="603">
        <v>24165</v>
      </c>
      <c r="AQ97" s="603">
        <v>0</v>
      </c>
      <c r="AR97" s="603">
        <v>48008</v>
      </c>
      <c r="AS97" s="603">
        <v>0</v>
      </c>
      <c r="AT97" s="603">
        <v>125</v>
      </c>
      <c r="AU97" s="603">
        <v>0</v>
      </c>
      <c r="AV97" s="603">
        <v>0</v>
      </c>
      <c r="AW97" s="603">
        <v>0</v>
      </c>
      <c r="AX97" s="603">
        <v>0</v>
      </c>
      <c r="AY97" s="603">
        <v>419</v>
      </c>
      <c r="AZ97" s="603">
        <v>0</v>
      </c>
      <c r="BA97" s="603">
        <v>0</v>
      </c>
      <c r="BB97" s="603">
        <v>0</v>
      </c>
      <c r="BC97" s="603">
        <v>0</v>
      </c>
      <c r="BD97" s="603">
        <v>0</v>
      </c>
      <c r="BE97" s="603">
        <v>0</v>
      </c>
      <c r="BF97" s="603">
        <v>0</v>
      </c>
      <c r="BG97" s="603">
        <v>0</v>
      </c>
      <c r="BH97" s="603">
        <v>0</v>
      </c>
      <c r="BI97" s="603">
        <v>134118.75</v>
      </c>
      <c r="BJ97" s="603">
        <v>0</v>
      </c>
      <c r="BK97" s="603">
        <v>0</v>
      </c>
      <c r="BL97" s="603">
        <v>0</v>
      </c>
      <c r="BM97" s="603">
        <v>0</v>
      </c>
      <c r="BN97" s="603">
        <v>108527</v>
      </c>
      <c r="BO97" s="603">
        <v>0</v>
      </c>
      <c r="BP97" s="603">
        <v>0</v>
      </c>
      <c r="BQ97" s="603">
        <v>0</v>
      </c>
      <c r="BR97" s="603">
        <v>0</v>
      </c>
      <c r="BS97" s="603">
        <v>850013</v>
      </c>
      <c r="BT97" s="603">
        <v>0</v>
      </c>
      <c r="BU97" s="603">
        <v>155643</v>
      </c>
      <c r="BV97" s="603">
        <v>106071</v>
      </c>
      <c r="BW97" s="603">
        <v>38664.5</v>
      </c>
      <c r="BX97" s="603">
        <v>54737.75</v>
      </c>
      <c r="BY97" s="603">
        <v>30</v>
      </c>
      <c r="BZ97" s="603">
        <v>150944</v>
      </c>
      <c r="CA97" s="603">
        <v>69103.5</v>
      </c>
      <c r="CB97" s="603">
        <v>0</v>
      </c>
      <c r="CC97" s="603">
        <v>0</v>
      </c>
      <c r="CD97" s="603">
        <v>137.5</v>
      </c>
      <c r="CE97" s="603">
        <v>29788.5</v>
      </c>
      <c r="CF97" s="603">
        <v>21939</v>
      </c>
      <c r="CG97" s="603">
        <v>0</v>
      </c>
      <c r="CH97" s="603">
        <v>0</v>
      </c>
      <c r="CI97" s="603">
        <v>0</v>
      </c>
      <c r="CJ97" s="603">
        <v>65149.5</v>
      </c>
      <c r="CK97" s="603">
        <v>0</v>
      </c>
      <c r="CL97" s="603">
        <v>0</v>
      </c>
      <c r="CM97" s="603">
        <v>0</v>
      </c>
      <c r="CN97" s="603">
        <v>0</v>
      </c>
      <c r="CO97" s="603">
        <v>13614.75</v>
      </c>
      <c r="CP97" s="603">
        <v>0</v>
      </c>
      <c r="CQ97" s="603">
        <v>0</v>
      </c>
      <c r="CR97" s="603">
        <v>0</v>
      </c>
      <c r="CS97" s="603">
        <v>0</v>
      </c>
      <c r="CT97" s="603">
        <v>0</v>
      </c>
      <c r="CU97" s="603">
        <v>0</v>
      </c>
      <c r="CV97" s="603">
        <v>0</v>
      </c>
      <c r="CW97" s="603">
        <v>736604</v>
      </c>
      <c r="CX97" s="603">
        <v>0</v>
      </c>
      <c r="CY97" s="603">
        <v>2580</v>
      </c>
      <c r="CZ97" s="603">
        <v>52246.75</v>
      </c>
      <c r="DA97" s="603">
        <v>11363</v>
      </c>
      <c r="DB97" s="603">
        <v>399353</v>
      </c>
      <c r="DC97" s="603">
        <v>0</v>
      </c>
      <c r="DD97" s="603">
        <v>0</v>
      </c>
      <c r="DE97" s="603">
        <v>0</v>
      </c>
      <c r="DF97" s="603">
        <v>0</v>
      </c>
      <c r="DG97" s="603">
        <v>2429.75</v>
      </c>
      <c r="DH97" s="603">
        <v>0</v>
      </c>
      <c r="DI97" s="603">
        <v>0</v>
      </c>
      <c r="DJ97" s="603">
        <v>9793.5</v>
      </c>
      <c r="DK97" s="603">
        <v>0</v>
      </c>
      <c r="DL97" s="603">
        <v>0</v>
      </c>
      <c r="DM97" s="603">
        <v>0</v>
      </c>
      <c r="DN97" s="603">
        <v>22641</v>
      </c>
      <c r="DO97" s="603">
        <v>1600</v>
      </c>
      <c r="DP97" s="603">
        <v>0</v>
      </c>
      <c r="DQ97" s="603">
        <v>0</v>
      </c>
      <c r="DR97" s="603">
        <v>223554</v>
      </c>
      <c r="DS97" s="603">
        <v>0</v>
      </c>
      <c r="DT97" s="603">
        <v>70712</v>
      </c>
      <c r="DU97" s="603">
        <v>0</v>
      </c>
      <c r="DV97" s="603">
        <v>0</v>
      </c>
      <c r="DW97" s="603">
        <v>3000</v>
      </c>
      <c r="DX97" s="603">
        <v>0</v>
      </c>
      <c r="DY97" s="603">
        <v>0</v>
      </c>
      <c r="DZ97" s="603">
        <v>44504.75</v>
      </c>
      <c r="EA97" s="603">
        <v>14000</v>
      </c>
      <c r="EB97" s="603">
        <v>0</v>
      </c>
      <c r="EC97" s="603">
        <v>0</v>
      </c>
      <c r="ED97" s="603">
        <v>631612</v>
      </c>
      <c r="EE97" s="603">
        <v>313456</v>
      </c>
      <c r="EF97" s="603">
        <v>0</v>
      </c>
      <c r="EG97" s="603">
        <v>0</v>
      </c>
      <c r="EH97" s="603">
        <v>0</v>
      </c>
      <c r="EI97" s="603">
        <v>0</v>
      </c>
      <c r="EJ97" s="603">
        <v>0</v>
      </c>
      <c r="EK97" s="603">
        <v>480</v>
      </c>
      <c r="EL97" s="603">
        <v>0</v>
      </c>
      <c r="EM97" s="603">
        <v>1086936.22</v>
      </c>
      <c r="EN97" s="603">
        <v>0</v>
      </c>
      <c r="EO97" s="603">
        <v>0</v>
      </c>
      <c r="EP97" s="603">
        <v>8872</v>
      </c>
      <c r="EQ97" s="603">
        <v>19400</v>
      </c>
      <c r="ER97" s="603">
        <v>60200</v>
      </c>
      <c r="ES97" s="603">
        <v>54300</v>
      </c>
      <c r="ET97" s="603">
        <v>0</v>
      </c>
      <c r="EU97" s="603">
        <v>1222185.25</v>
      </c>
      <c r="EV97" s="603">
        <v>0</v>
      </c>
      <c r="EW97" s="603">
        <v>114311.75</v>
      </c>
      <c r="EX97" s="603">
        <v>0</v>
      </c>
      <c r="EY97" s="603">
        <v>0</v>
      </c>
      <c r="EZ97" s="603">
        <v>0</v>
      </c>
      <c r="FA97" s="603">
        <v>200</v>
      </c>
      <c r="FB97" s="603">
        <v>0</v>
      </c>
      <c r="FC97" s="603">
        <v>0</v>
      </c>
      <c r="FD97" s="603">
        <v>0</v>
      </c>
      <c r="FE97" s="603">
        <v>0</v>
      </c>
      <c r="FF97" s="603">
        <v>0</v>
      </c>
      <c r="FG97" s="603">
        <v>0</v>
      </c>
      <c r="FH97" s="603">
        <v>0</v>
      </c>
      <c r="FI97" s="603">
        <v>0</v>
      </c>
      <c r="FJ97" s="603">
        <v>0</v>
      </c>
      <c r="FK97" s="603">
        <v>0</v>
      </c>
      <c r="FL97" s="603">
        <v>0</v>
      </c>
      <c r="FM97" s="603">
        <v>0</v>
      </c>
      <c r="FN97" s="603">
        <v>0</v>
      </c>
      <c r="FO97" s="603">
        <v>0</v>
      </c>
      <c r="FP97" s="603">
        <v>0</v>
      </c>
      <c r="FQ97" s="603">
        <v>192974.5</v>
      </c>
      <c r="FR97" s="603">
        <v>0</v>
      </c>
      <c r="FS97" s="603">
        <v>929</v>
      </c>
      <c r="FT97" s="603">
        <v>0</v>
      </c>
      <c r="FU97" s="603">
        <v>0</v>
      </c>
      <c r="FV97" s="603">
        <v>0</v>
      </c>
      <c r="FW97" s="603">
        <v>0</v>
      </c>
      <c r="FX97" s="603">
        <v>0</v>
      </c>
      <c r="FY97" s="603">
        <v>0</v>
      </c>
      <c r="FZ97" s="603">
        <v>0</v>
      </c>
      <c r="GA97" s="603">
        <v>23410.75</v>
      </c>
      <c r="GB97" s="603">
        <v>0</v>
      </c>
      <c r="GC97" s="603">
        <v>0</v>
      </c>
      <c r="GD97" s="603">
        <v>0</v>
      </c>
      <c r="GE97" s="603">
        <v>0</v>
      </c>
      <c r="GF97" s="603">
        <v>0</v>
      </c>
      <c r="GG97" s="603">
        <v>0</v>
      </c>
      <c r="GH97" s="603">
        <v>0</v>
      </c>
      <c r="GI97" s="603">
        <v>0</v>
      </c>
      <c r="GJ97" s="603">
        <v>0</v>
      </c>
      <c r="GK97" s="603">
        <v>17156</v>
      </c>
      <c r="GL97" s="603">
        <v>0</v>
      </c>
      <c r="GM97" s="603">
        <v>0</v>
      </c>
      <c r="GN97" s="603">
        <v>0</v>
      </c>
      <c r="GO97" s="603">
        <v>0</v>
      </c>
      <c r="GP97" s="603">
        <v>0</v>
      </c>
      <c r="GQ97" s="603">
        <v>0</v>
      </c>
      <c r="GR97" s="603">
        <v>0</v>
      </c>
      <c r="GS97" s="603">
        <v>0</v>
      </c>
      <c r="GT97" s="603">
        <v>0</v>
      </c>
      <c r="GU97" s="603">
        <v>0</v>
      </c>
      <c r="GV97" s="603">
        <v>0</v>
      </c>
      <c r="GW97" s="603">
        <v>0</v>
      </c>
      <c r="GX97" s="603">
        <v>4199.25</v>
      </c>
      <c r="GY97" s="603">
        <v>0</v>
      </c>
      <c r="GZ97" s="603">
        <v>16200</v>
      </c>
      <c r="HA97" s="603">
        <v>0</v>
      </c>
      <c r="HB97" s="603">
        <v>0</v>
      </c>
      <c r="HC97" s="603">
        <v>12294</v>
      </c>
      <c r="HD97" s="603">
        <v>0</v>
      </c>
      <c r="HE97" s="603">
        <v>0</v>
      </c>
      <c r="HF97" s="603">
        <v>0</v>
      </c>
      <c r="HG97" s="603">
        <v>8115</v>
      </c>
      <c r="HH97" s="603">
        <v>0</v>
      </c>
      <c r="HI97" s="603">
        <v>0</v>
      </c>
      <c r="HJ97" s="603">
        <v>0</v>
      </c>
      <c r="HK97" s="603">
        <v>0</v>
      </c>
      <c r="HL97" s="603">
        <v>0</v>
      </c>
      <c r="HM97" s="603">
        <v>100</v>
      </c>
      <c r="HN97" s="603">
        <v>0</v>
      </c>
      <c r="HO97" s="603">
        <v>0</v>
      </c>
      <c r="HP97" s="603">
        <v>0</v>
      </c>
      <c r="HQ97" s="603">
        <v>0</v>
      </c>
      <c r="HR97" s="603">
        <v>0</v>
      </c>
      <c r="HS97" s="603">
        <v>106708.13</v>
      </c>
      <c r="HT97" s="603">
        <v>0</v>
      </c>
      <c r="HU97" s="603">
        <v>0</v>
      </c>
      <c r="HV97" s="603">
        <v>83951.83</v>
      </c>
      <c r="HW97" s="603">
        <v>0</v>
      </c>
      <c r="HX97" s="603">
        <v>0</v>
      </c>
      <c r="HY97" s="603">
        <v>0</v>
      </c>
      <c r="HZ97" s="603">
        <v>0</v>
      </c>
      <c r="IA97" s="603">
        <v>0</v>
      </c>
      <c r="IB97" s="603">
        <v>0</v>
      </c>
      <c r="IC97" s="603">
        <v>0</v>
      </c>
      <c r="ID97" s="603">
        <v>444845.5</v>
      </c>
      <c r="IE97" s="603">
        <v>148860.75</v>
      </c>
      <c r="IF97" s="603">
        <v>0</v>
      </c>
      <c r="IG97" s="603">
        <v>408113.88</v>
      </c>
      <c r="IH97" s="603">
        <v>0</v>
      </c>
      <c r="II97" s="603">
        <v>0</v>
      </c>
      <c r="IJ97" s="603">
        <v>0</v>
      </c>
      <c r="IK97" s="603">
        <v>0</v>
      </c>
      <c r="IL97" s="603">
        <v>0</v>
      </c>
      <c r="IM97" s="603">
        <v>80147</v>
      </c>
      <c r="IN97" s="603">
        <v>0</v>
      </c>
      <c r="IO97" s="603">
        <v>0</v>
      </c>
      <c r="IP97" s="603">
        <v>0</v>
      </c>
      <c r="IQ97" s="603">
        <v>0</v>
      </c>
      <c r="IR97" s="603">
        <v>0</v>
      </c>
      <c r="IS97" s="603">
        <v>0</v>
      </c>
      <c r="IT97" s="603">
        <v>0</v>
      </c>
      <c r="IU97" s="603">
        <v>0</v>
      </c>
      <c r="IV97" s="603">
        <v>409152.75</v>
      </c>
      <c r="IW97" s="603">
        <v>0</v>
      </c>
      <c r="IX97" s="603">
        <v>0</v>
      </c>
      <c r="IY97" s="603">
        <v>0</v>
      </c>
      <c r="IZ97" s="603">
        <v>0</v>
      </c>
      <c r="JA97" s="603">
        <v>0</v>
      </c>
      <c r="JB97" s="603">
        <v>0</v>
      </c>
      <c r="JC97" s="603">
        <v>0</v>
      </c>
      <c r="JD97" s="603">
        <v>0</v>
      </c>
      <c r="JE97" s="603">
        <v>1467653.5</v>
      </c>
      <c r="JF97" s="603">
        <v>5324.5</v>
      </c>
      <c r="JG97" s="603">
        <v>0</v>
      </c>
      <c r="JH97" s="603">
        <v>545894.19999999995</v>
      </c>
      <c r="JI97" s="603">
        <v>0</v>
      </c>
      <c r="JJ97" s="603">
        <v>1944</v>
      </c>
      <c r="JK97" s="603">
        <v>0</v>
      </c>
      <c r="JL97" s="603">
        <v>91656.5</v>
      </c>
      <c r="JM97" s="603">
        <v>0</v>
      </c>
      <c r="JN97" s="603">
        <v>89109.06</v>
      </c>
      <c r="JO97" s="603">
        <v>2554914.25</v>
      </c>
      <c r="JP97" s="603">
        <v>2161394.2799999998</v>
      </c>
      <c r="JQ97" s="603">
        <v>1337774.44</v>
      </c>
      <c r="JR97" s="603">
        <v>2733453.47</v>
      </c>
      <c r="JS97" s="603">
        <v>1734356.3</v>
      </c>
      <c r="JT97" s="603">
        <v>0</v>
      </c>
      <c r="JU97" s="603">
        <v>0</v>
      </c>
      <c r="JV97" s="603">
        <v>0</v>
      </c>
      <c r="JW97" s="603">
        <v>252</v>
      </c>
      <c r="JX97" s="603">
        <v>0</v>
      </c>
      <c r="JY97" s="603">
        <v>0</v>
      </c>
      <c r="JZ97" s="603">
        <v>0</v>
      </c>
      <c r="KA97" s="603">
        <v>0</v>
      </c>
      <c r="KB97" s="603">
        <v>0</v>
      </c>
      <c r="KC97" s="603">
        <v>0</v>
      </c>
      <c r="KD97" s="603">
        <v>0</v>
      </c>
      <c r="KE97" s="603">
        <v>0</v>
      </c>
      <c r="KF97" s="603">
        <v>0</v>
      </c>
      <c r="KG97" s="603">
        <v>0</v>
      </c>
      <c r="KH97" s="603">
        <v>0</v>
      </c>
      <c r="KI97" s="603">
        <v>0</v>
      </c>
      <c r="KJ97" s="603">
        <v>7805</v>
      </c>
      <c r="KK97" s="603">
        <v>0</v>
      </c>
      <c r="KL97" s="603">
        <v>0</v>
      </c>
      <c r="KM97" s="603">
        <v>0</v>
      </c>
      <c r="KN97" s="603">
        <v>0</v>
      </c>
      <c r="KO97" s="603">
        <v>23788</v>
      </c>
      <c r="KP97" s="603">
        <v>0</v>
      </c>
      <c r="KQ97" s="603">
        <v>0</v>
      </c>
      <c r="KR97" s="603">
        <v>0</v>
      </c>
      <c r="KS97" s="603">
        <v>0</v>
      </c>
      <c r="KT97" s="603">
        <v>1535831.75</v>
      </c>
      <c r="KU97" s="603">
        <v>4188.75</v>
      </c>
      <c r="KV97" s="603">
        <v>2000</v>
      </c>
      <c r="KW97" s="603">
        <v>28880</v>
      </c>
      <c r="KX97" s="603">
        <v>383070.83</v>
      </c>
      <c r="KY97" s="603">
        <v>415487.15</v>
      </c>
      <c r="KZ97" s="603">
        <v>83573</v>
      </c>
      <c r="LA97" s="603">
        <v>0</v>
      </c>
      <c r="LB97" s="603">
        <v>0</v>
      </c>
      <c r="LC97" s="603">
        <v>0</v>
      </c>
      <c r="LD97" s="603">
        <v>81180</v>
      </c>
      <c r="LE97" s="603">
        <v>0</v>
      </c>
      <c r="LF97" s="603">
        <v>0</v>
      </c>
      <c r="LG97" s="603">
        <v>700</v>
      </c>
      <c r="LH97" s="603">
        <v>0</v>
      </c>
      <c r="LI97" s="603">
        <v>14233</v>
      </c>
      <c r="LJ97" s="603">
        <v>9277</v>
      </c>
      <c r="LK97" s="603">
        <v>0</v>
      </c>
      <c r="LL97" s="603">
        <v>0</v>
      </c>
      <c r="LM97" s="603">
        <v>30812.79</v>
      </c>
      <c r="LN97" s="603">
        <v>0</v>
      </c>
      <c r="LO97" s="603">
        <v>0</v>
      </c>
      <c r="LP97" s="603">
        <v>0</v>
      </c>
      <c r="LQ97" s="603">
        <v>0</v>
      </c>
      <c r="LR97" s="603">
        <v>0</v>
      </c>
      <c r="LS97" s="603">
        <v>0</v>
      </c>
      <c r="LT97" s="603">
        <v>0</v>
      </c>
      <c r="LU97" s="603">
        <v>0</v>
      </c>
      <c r="LV97" s="603">
        <v>0</v>
      </c>
      <c r="LW97" s="603">
        <v>3074249.94</v>
      </c>
      <c r="LX97" s="603">
        <v>0</v>
      </c>
      <c r="LY97" s="603">
        <v>94870</v>
      </c>
      <c r="LZ97" s="603">
        <v>0</v>
      </c>
      <c r="MA97" s="603">
        <v>0</v>
      </c>
      <c r="MB97" s="603">
        <v>14400</v>
      </c>
      <c r="MC97" s="603">
        <v>0</v>
      </c>
      <c r="MD97" s="603">
        <v>0</v>
      </c>
      <c r="ME97" s="603">
        <v>0</v>
      </c>
      <c r="MF97" s="603">
        <v>0</v>
      </c>
      <c r="MG97" s="603">
        <v>0</v>
      </c>
      <c r="MH97" s="603">
        <v>0</v>
      </c>
      <c r="MI97" s="603">
        <v>239997.5</v>
      </c>
      <c r="MJ97" s="603">
        <v>16023</v>
      </c>
      <c r="MK97" s="603">
        <v>170</v>
      </c>
      <c r="ML97" s="603">
        <v>0</v>
      </c>
      <c r="MM97" s="603">
        <v>1800</v>
      </c>
      <c r="MN97" s="603">
        <v>50646.75</v>
      </c>
      <c r="MO97" s="603">
        <v>57356.5</v>
      </c>
      <c r="MP97" s="603">
        <v>0</v>
      </c>
      <c r="MQ97" s="603">
        <v>91630.06</v>
      </c>
      <c r="MR97" s="603">
        <v>9440.25</v>
      </c>
      <c r="MS97" s="603">
        <v>0</v>
      </c>
      <c r="MT97" s="603">
        <v>10238.75</v>
      </c>
      <c r="MU97" s="603">
        <v>168873.75</v>
      </c>
      <c r="MV97" s="603">
        <v>9270</v>
      </c>
      <c r="MW97" s="603">
        <v>2541867.7000000002</v>
      </c>
      <c r="MX97" s="603">
        <v>0</v>
      </c>
      <c r="MY97" s="603">
        <v>0</v>
      </c>
      <c r="MZ97" s="603">
        <v>108055.5</v>
      </c>
      <c r="NA97" s="603">
        <v>0</v>
      </c>
      <c r="NB97" s="603">
        <v>0</v>
      </c>
      <c r="NC97" s="603">
        <v>34197.25</v>
      </c>
      <c r="ND97" s="603">
        <v>0</v>
      </c>
      <c r="NE97" s="603">
        <v>15780.75</v>
      </c>
      <c r="NF97" s="603">
        <v>0</v>
      </c>
      <c r="NG97" s="603">
        <v>1179.5</v>
      </c>
      <c r="NH97" s="603">
        <v>48350</v>
      </c>
      <c r="NI97" s="603">
        <v>0</v>
      </c>
      <c r="NJ97" s="603">
        <v>0</v>
      </c>
      <c r="NK97" s="603">
        <v>26188.5</v>
      </c>
      <c r="NL97" s="603">
        <v>0</v>
      </c>
      <c r="NM97" s="603">
        <v>0</v>
      </c>
      <c r="NN97" s="603">
        <v>0</v>
      </c>
      <c r="NO97" s="603">
        <v>8958.44</v>
      </c>
      <c r="NP97" s="603">
        <v>0</v>
      </c>
      <c r="NQ97" s="603">
        <v>0</v>
      </c>
      <c r="NR97" s="603">
        <v>0</v>
      </c>
      <c r="NS97" s="603">
        <v>0</v>
      </c>
      <c r="NT97" s="603">
        <v>0</v>
      </c>
      <c r="NU97" s="603">
        <v>0</v>
      </c>
      <c r="NV97" s="603">
        <v>0</v>
      </c>
      <c r="NW97" s="603">
        <v>0</v>
      </c>
      <c r="NX97" s="603">
        <v>0</v>
      </c>
      <c r="NY97" s="603">
        <v>804102</v>
      </c>
      <c r="NZ97" s="603">
        <v>395756</v>
      </c>
      <c r="OA97" s="603">
        <v>0</v>
      </c>
      <c r="OB97" s="603">
        <v>0</v>
      </c>
      <c r="OC97" s="603">
        <v>476869.9</v>
      </c>
      <c r="OD97" s="603">
        <v>0</v>
      </c>
      <c r="OE97" s="603">
        <v>0</v>
      </c>
      <c r="OF97" s="603">
        <v>0</v>
      </c>
      <c r="OG97" s="603">
        <v>0</v>
      </c>
      <c r="OH97" s="603">
        <v>0</v>
      </c>
      <c r="OI97" s="603">
        <v>2209856.1800000002</v>
      </c>
      <c r="OJ97" s="603">
        <v>0</v>
      </c>
      <c r="OK97" s="603">
        <v>386006.85</v>
      </c>
      <c r="OL97" s="603">
        <v>0</v>
      </c>
      <c r="OM97" s="603">
        <v>0</v>
      </c>
      <c r="ON97" s="603">
        <v>0</v>
      </c>
      <c r="OO97" s="603">
        <v>4771323.2300000004</v>
      </c>
      <c r="OP97" s="603">
        <v>0</v>
      </c>
      <c r="OQ97" s="603">
        <v>511181</v>
      </c>
      <c r="OR97" s="603">
        <v>0</v>
      </c>
      <c r="OS97" s="603">
        <v>0</v>
      </c>
      <c r="OT97" s="603">
        <v>0</v>
      </c>
      <c r="OU97" s="603">
        <v>0</v>
      </c>
      <c r="OV97" s="603">
        <v>0</v>
      </c>
      <c r="OW97" s="603">
        <v>30717.8</v>
      </c>
      <c r="OX97" s="603">
        <v>0</v>
      </c>
      <c r="OY97" s="603">
        <v>0</v>
      </c>
      <c r="OZ97" s="603">
        <v>0</v>
      </c>
      <c r="PA97" s="603">
        <v>0</v>
      </c>
      <c r="PB97" s="603">
        <v>0</v>
      </c>
      <c r="PC97" s="603">
        <v>86063.5</v>
      </c>
      <c r="PD97" s="603">
        <v>661255.69999999995</v>
      </c>
      <c r="PE97" s="603">
        <v>0</v>
      </c>
      <c r="PF97" s="603">
        <v>0</v>
      </c>
      <c r="PG97" s="603">
        <v>0</v>
      </c>
      <c r="PH97" s="603">
        <v>62905.75</v>
      </c>
      <c r="PI97" s="603">
        <v>0</v>
      </c>
      <c r="PJ97" s="603">
        <v>0</v>
      </c>
      <c r="PK97" s="603">
        <v>0</v>
      </c>
      <c r="PL97" s="603">
        <v>0</v>
      </c>
      <c r="PM97" s="603">
        <v>33865</v>
      </c>
      <c r="PN97" s="603">
        <v>0</v>
      </c>
      <c r="PO97" s="603">
        <v>388544.48</v>
      </c>
      <c r="PP97" s="603">
        <v>0</v>
      </c>
      <c r="PQ97" s="603">
        <v>0</v>
      </c>
      <c r="PR97" s="603">
        <v>0</v>
      </c>
      <c r="PS97" s="603">
        <v>0</v>
      </c>
      <c r="PT97" s="603">
        <v>0</v>
      </c>
      <c r="PU97" s="603">
        <v>0</v>
      </c>
      <c r="PV97" s="603">
        <v>0</v>
      </c>
      <c r="PW97" s="603">
        <v>0</v>
      </c>
      <c r="PX97" s="603">
        <v>0</v>
      </c>
      <c r="PY97" s="603">
        <v>0</v>
      </c>
      <c r="PZ97" s="603">
        <v>0</v>
      </c>
      <c r="QA97" s="603">
        <v>0</v>
      </c>
      <c r="QB97" s="603">
        <v>0</v>
      </c>
      <c r="QC97" s="603">
        <v>0</v>
      </c>
      <c r="QD97" s="603">
        <v>0</v>
      </c>
      <c r="QE97" s="603">
        <v>0</v>
      </c>
      <c r="QF97" s="603">
        <v>0</v>
      </c>
      <c r="QG97" s="603">
        <v>0</v>
      </c>
      <c r="QH97" s="603">
        <v>0</v>
      </c>
      <c r="QI97" s="603">
        <v>0</v>
      </c>
      <c r="QJ97" s="603">
        <v>0</v>
      </c>
      <c r="QK97" s="603">
        <v>0</v>
      </c>
      <c r="QL97" s="603">
        <v>0</v>
      </c>
      <c r="QM97" s="603">
        <v>115765</v>
      </c>
      <c r="QN97" s="603">
        <v>0</v>
      </c>
      <c r="QO97" s="603">
        <v>0</v>
      </c>
      <c r="QP97" s="603">
        <v>0</v>
      </c>
      <c r="QQ97" s="603">
        <v>0</v>
      </c>
      <c r="QR97" s="603">
        <v>0</v>
      </c>
      <c r="QS97" s="603">
        <v>0</v>
      </c>
      <c r="QT97" s="603">
        <v>0</v>
      </c>
      <c r="QU97" s="603">
        <v>0</v>
      </c>
      <c r="QV97" s="603">
        <v>0</v>
      </c>
      <c r="QW97" s="603">
        <v>34211</v>
      </c>
      <c r="QX97" s="603">
        <v>239700</v>
      </c>
      <c r="QY97" s="603">
        <v>51807</v>
      </c>
      <c r="QZ97" s="603">
        <v>379725</v>
      </c>
      <c r="RA97" s="603">
        <v>39499</v>
      </c>
      <c r="RB97" s="603">
        <v>81350</v>
      </c>
      <c r="RC97" s="603">
        <v>0</v>
      </c>
      <c r="RD97" s="603">
        <v>0</v>
      </c>
      <c r="RE97" s="603">
        <v>290881.40000000002</v>
      </c>
      <c r="RF97" s="603">
        <v>2042433.2</v>
      </c>
      <c r="RG97" s="603">
        <v>0</v>
      </c>
      <c r="RH97" s="603">
        <v>11087</v>
      </c>
      <c r="RI97" s="603">
        <v>0</v>
      </c>
      <c r="RJ97" s="603">
        <v>32757</v>
      </c>
      <c r="RK97" s="603">
        <v>0</v>
      </c>
      <c r="RL97" s="603">
        <v>0</v>
      </c>
      <c r="RM97" s="603">
        <v>2643</v>
      </c>
      <c r="RN97" s="603">
        <v>0</v>
      </c>
      <c r="RO97" s="603">
        <v>0</v>
      </c>
      <c r="RP97" s="603">
        <v>3946</v>
      </c>
      <c r="RQ97" s="603">
        <v>0</v>
      </c>
      <c r="RR97" s="603">
        <v>0</v>
      </c>
      <c r="RS97" s="603">
        <v>0</v>
      </c>
      <c r="RT97" s="603">
        <v>0</v>
      </c>
      <c r="RU97" s="603">
        <v>0</v>
      </c>
      <c r="RV97" s="603">
        <v>0</v>
      </c>
      <c r="RW97" s="603">
        <v>0</v>
      </c>
      <c r="RX97" s="603">
        <v>0</v>
      </c>
      <c r="RY97" s="603">
        <v>0</v>
      </c>
      <c r="RZ97" s="603">
        <v>0</v>
      </c>
      <c r="SA97" s="603">
        <v>0</v>
      </c>
      <c r="SB97" s="603">
        <v>0</v>
      </c>
      <c r="SC97" s="603">
        <v>227137</v>
      </c>
      <c r="SD97" s="603">
        <v>0</v>
      </c>
      <c r="SE97" s="603">
        <v>9839</v>
      </c>
      <c r="SF97" s="603">
        <v>0</v>
      </c>
      <c r="SG97" s="603">
        <v>0</v>
      </c>
      <c r="SH97" s="603">
        <v>0</v>
      </c>
      <c r="SI97" s="603">
        <v>0</v>
      </c>
      <c r="SJ97" s="603">
        <v>0</v>
      </c>
      <c r="SK97" s="603">
        <v>0</v>
      </c>
      <c r="SL97" s="603">
        <v>0</v>
      </c>
      <c r="SM97" s="603">
        <v>7300</v>
      </c>
      <c r="SN97" s="603">
        <v>39899</v>
      </c>
      <c r="SO97" s="603">
        <v>3050</v>
      </c>
      <c r="SP97" s="603">
        <v>0</v>
      </c>
      <c r="SQ97" s="603">
        <v>17899</v>
      </c>
      <c r="SR97" s="603">
        <v>69178.25</v>
      </c>
      <c r="SS97" s="603">
        <v>0</v>
      </c>
      <c r="ST97" s="603">
        <v>0</v>
      </c>
      <c r="SU97" s="603">
        <v>0</v>
      </c>
      <c r="SV97" s="603">
        <v>0</v>
      </c>
      <c r="SW97" s="603">
        <v>190246</v>
      </c>
      <c r="SX97" s="603">
        <v>0</v>
      </c>
      <c r="SY97" s="603">
        <v>0</v>
      </c>
      <c r="SZ97" s="603">
        <v>0</v>
      </c>
      <c r="TA97" s="603">
        <v>0</v>
      </c>
      <c r="TB97" s="603">
        <v>0</v>
      </c>
      <c r="TC97" s="603">
        <v>0</v>
      </c>
      <c r="TD97" s="603">
        <v>0</v>
      </c>
      <c r="TE97" s="603">
        <v>0</v>
      </c>
      <c r="TF97" s="603">
        <v>0</v>
      </c>
      <c r="TG97" s="603">
        <v>0</v>
      </c>
      <c r="TH97" s="603">
        <v>7172</v>
      </c>
      <c r="TI97" s="603">
        <v>0</v>
      </c>
      <c r="TJ97" s="603">
        <v>0</v>
      </c>
      <c r="TK97" s="603">
        <v>0</v>
      </c>
      <c r="TL97" s="603">
        <v>0</v>
      </c>
      <c r="TM97" s="603">
        <v>0</v>
      </c>
      <c r="TN97" s="603">
        <v>0</v>
      </c>
      <c r="TO97" s="603">
        <v>0</v>
      </c>
      <c r="TP97" s="603">
        <v>0</v>
      </c>
      <c r="TQ97" s="603">
        <v>0</v>
      </c>
      <c r="TR97" s="603">
        <v>0</v>
      </c>
      <c r="TS97" s="603">
        <v>0</v>
      </c>
      <c r="TT97" s="603">
        <v>0</v>
      </c>
      <c r="TU97" s="603">
        <v>0</v>
      </c>
      <c r="TV97" s="603">
        <v>0</v>
      </c>
      <c r="TW97" s="603">
        <v>32687.43</v>
      </c>
      <c r="TX97" s="603">
        <v>7550.75</v>
      </c>
      <c r="TY97" s="603">
        <v>0</v>
      </c>
      <c r="TZ97" s="603">
        <v>0</v>
      </c>
      <c r="UA97" s="603">
        <v>0</v>
      </c>
      <c r="UB97" s="603">
        <v>0</v>
      </c>
      <c r="UC97" s="603">
        <v>0</v>
      </c>
      <c r="UD97" s="603">
        <v>5842</v>
      </c>
      <c r="UE97" s="603">
        <v>0</v>
      </c>
      <c r="UF97" s="603">
        <v>0</v>
      </c>
      <c r="UG97" s="603">
        <v>0</v>
      </c>
      <c r="UH97" s="603">
        <v>0</v>
      </c>
      <c r="UI97" s="603">
        <v>0</v>
      </c>
      <c r="UJ97" s="603">
        <v>135578</v>
      </c>
      <c r="UK97" s="603">
        <v>20612</v>
      </c>
      <c r="UL97" s="603">
        <v>0</v>
      </c>
      <c r="UM97" s="603">
        <v>0</v>
      </c>
      <c r="UN97" s="603">
        <v>0</v>
      </c>
      <c r="UO97" s="603">
        <v>0</v>
      </c>
      <c r="UP97" s="603">
        <v>0</v>
      </c>
      <c r="UQ97" s="603">
        <v>311727</v>
      </c>
      <c r="UR97" s="603">
        <v>0</v>
      </c>
      <c r="US97" s="603">
        <v>0</v>
      </c>
      <c r="UT97" s="603">
        <v>0</v>
      </c>
      <c r="UU97" s="603">
        <v>0</v>
      </c>
      <c r="UV97" s="603">
        <v>0</v>
      </c>
      <c r="UW97" s="603">
        <v>48910</v>
      </c>
      <c r="UX97" s="603">
        <v>0</v>
      </c>
      <c r="UY97" s="603">
        <v>0</v>
      </c>
      <c r="UZ97" s="603">
        <v>0</v>
      </c>
      <c r="VA97" s="603">
        <v>825</v>
      </c>
      <c r="VB97" s="603">
        <v>29904</v>
      </c>
      <c r="VC97" s="603">
        <v>0</v>
      </c>
      <c r="VD97" s="603">
        <v>0</v>
      </c>
      <c r="VE97" s="603">
        <v>0</v>
      </c>
      <c r="VF97" s="603">
        <v>0</v>
      </c>
      <c r="VG97" s="603">
        <v>0</v>
      </c>
      <c r="VH97" s="603">
        <v>0</v>
      </c>
      <c r="VI97" s="603">
        <v>0</v>
      </c>
      <c r="VJ97" s="603">
        <v>0</v>
      </c>
      <c r="VK97" s="603">
        <v>0</v>
      </c>
      <c r="VL97" s="603">
        <v>0</v>
      </c>
      <c r="VM97" s="603">
        <v>0</v>
      </c>
      <c r="VN97" s="603">
        <v>1082.5</v>
      </c>
      <c r="VO97" s="603">
        <v>0</v>
      </c>
      <c r="VP97" s="603">
        <v>314057.8</v>
      </c>
      <c r="VQ97" s="603">
        <v>285706.40000000002</v>
      </c>
      <c r="VR97" s="603">
        <v>0</v>
      </c>
      <c r="VS97" s="603">
        <v>0</v>
      </c>
      <c r="VT97" s="603">
        <v>0</v>
      </c>
      <c r="VU97" s="603">
        <v>17629.75</v>
      </c>
      <c r="VV97" s="603">
        <v>0</v>
      </c>
      <c r="VW97" s="603">
        <v>0</v>
      </c>
      <c r="VX97" s="603">
        <v>336906.9</v>
      </c>
      <c r="VY97" s="603">
        <v>21665</v>
      </c>
      <c r="VZ97" s="603">
        <v>451052</v>
      </c>
      <c r="WA97" s="603">
        <v>0</v>
      </c>
      <c r="WB97" s="603">
        <v>169939.04</v>
      </c>
      <c r="WC97" s="603">
        <v>0</v>
      </c>
      <c r="WD97" s="603">
        <v>16348</v>
      </c>
      <c r="WE97" s="603">
        <v>0</v>
      </c>
      <c r="WF97" s="603">
        <v>0</v>
      </c>
      <c r="WG97" s="603">
        <v>0</v>
      </c>
      <c r="WH97" s="603">
        <v>0</v>
      </c>
      <c r="WI97" s="603">
        <v>0</v>
      </c>
      <c r="WJ97" s="603">
        <v>0</v>
      </c>
      <c r="WK97" s="603">
        <v>0</v>
      </c>
      <c r="WL97" s="603">
        <v>0</v>
      </c>
      <c r="WM97" s="603">
        <v>0</v>
      </c>
      <c r="WN97" s="603">
        <v>0</v>
      </c>
      <c r="WO97" s="603">
        <v>0</v>
      </c>
      <c r="WP97" s="603">
        <v>0</v>
      </c>
      <c r="WQ97" s="603">
        <v>0</v>
      </c>
      <c r="WR97" s="603">
        <v>0</v>
      </c>
      <c r="WS97" s="603">
        <v>0</v>
      </c>
      <c r="WT97" s="603">
        <v>0</v>
      </c>
      <c r="WU97" s="603">
        <v>0</v>
      </c>
      <c r="WV97" s="603">
        <v>0</v>
      </c>
      <c r="WW97" s="603">
        <v>1440599</v>
      </c>
      <c r="WX97" s="603">
        <v>0</v>
      </c>
      <c r="WY97" s="603">
        <v>0</v>
      </c>
      <c r="WZ97" s="603">
        <v>0</v>
      </c>
      <c r="XA97" s="603">
        <v>0</v>
      </c>
      <c r="XB97" s="603">
        <v>67336.600000000006</v>
      </c>
      <c r="XC97" s="603">
        <v>0</v>
      </c>
      <c r="XD97" s="603">
        <v>0</v>
      </c>
      <c r="XE97" s="603">
        <v>0</v>
      </c>
      <c r="XF97" s="603">
        <v>9554</v>
      </c>
      <c r="XG97" s="603">
        <v>0</v>
      </c>
      <c r="XH97" s="603">
        <v>0</v>
      </c>
      <c r="XI97" s="603">
        <v>28788</v>
      </c>
      <c r="XJ97" s="603">
        <v>0</v>
      </c>
      <c r="XK97" s="603">
        <v>0</v>
      </c>
      <c r="XL97" s="603">
        <v>0</v>
      </c>
      <c r="XM97" s="603">
        <v>0</v>
      </c>
      <c r="XN97" s="603">
        <v>0</v>
      </c>
      <c r="XO97" s="603">
        <v>0</v>
      </c>
      <c r="XP97" s="603">
        <v>0</v>
      </c>
      <c r="XQ97" s="603">
        <v>0</v>
      </c>
      <c r="XR97" s="603">
        <v>0</v>
      </c>
      <c r="XS97" s="603">
        <v>0</v>
      </c>
      <c r="XT97" s="603">
        <v>0</v>
      </c>
      <c r="XU97" s="603">
        <v>0</v>
      </c>
      <c r="XV97" s="603">
        <v>0</v>
      </c>
      <c r="XW97" s="603">
        <v>0</v>
      </c>
      <c r="XX97" s="603">
        <v>0</v>
      </c>
      <c r="XY97" s="603">
        <v>0</v>
      </c>
      <c r="XZ97" s="603">
        <v>0</v>
      </c>
      <c r="YA97" s="603">
        <v>0</v>
      </c>
      <c r="YB97" s="603">
        <v>0</v>
      </c>
      <c r="YC97" s="603">
        <v>0</v>
      </c>
      <c r="YD97" s="603">
        <v>0</v>
      </c>
      <c r="YE97" s="603">
        <v>0</v>
      </c>
      <c r="YF97" s="603">
        <v>0</v>
      </c>
      <c r="YG97" s="603">
        <v>0</v>
      </c>
      <c r="YH97" s="603">
        <v>0</v>
      </c>
      <c r="YI97" s="603">
        <v>0</v>
      </c>
      <c r="YJ97" s="603">
        <v>0</v>
      </c>
      <c r="YK97" s="603">
        <v>5400</v>
      </c>
      <c r="YL97" s="603">
        <v>0</v>
      </c>
      <c r="YM97" s="603">
        <v>161809.5</v>
      </c>
      <c r="YN97" s="603">
        <v>0</v>
      </c>
      <c r="YO97" s="603">
        <v>1112</v>
      </c>
      <c r="YP97" s="603">
        <v>0</v>
      </c>
      <c r="YQ97" s="603">
        <v>0</v>
      </c>
      <c r="YR97" s="603">
        <v>0</v>
      </c>
      <c r="YS97" s="603">
        <v>0</v>
      </c>
      <c r="YT97" s="603">
        <v>0</v>
      </c>
      <c r="YU97" s="603">
        <v>0</v>
      </c>
      <c r="YV97" s="603">
        <v>39276.25</v>
      </c>
      <c r="YW97" s="603">
        <v>0</v>
      </c>
      <c r="YX97" s="603">
        <v>0</v>
      </c>
      <c r="YY97" s="603">
        <v>0</v>
      </c>
      <c r="YZ97" s="603">
        <v>0</v>
      </c>
      <c r="ZA97" s="603">
        <v>0</v>
      </c>
      <c r="ZB97" s="603">
        <v>0</v>
      </c>
      <c r="ZC97" s="603">
        <v>0</v>
      </c>
      <c r="ZD97" s="603">
        <v>0</v>
      </c>
      <c r="ZE97" s="603">
        <v>0</v>
      </c>
      <c r="ZF97" s="603">
        <v>0</v>
      </c>
      <c r="ZG97" s="603">
        <v>0</v>
      </c>
      <c r="ZH97" s="603">
        <v>0</v>
      </c>
      <c r="ZI97" s="603">
        <v>0</v>
      </c>
      <c r="ZJ97" s="603">
        <v>0</v>
      </c>
      <c r="ZK97" s="603">
        <v>0</v>
      </c>
      <c r="ZL97" s="603">
        <v>0</v>
      </c>
      <c r="ZM97" s="603">
        <v>0</v>
      </c>
      <c r="ZN97" s="603">
        <v>0</v>
      </c>
      <c r="ZO97" s="603">
        <v>0</v>
      </c>
      <c r="ZP97" s="603">
        <v>0</v>
      </c>
      <c r="ZQ97" s="603">
        <v>0</v>
      </c>
      <c r="ZR97" s="603">
        <v>0</v>
      </c>
      <c r="ZS97" s="603">
        <v>0</v>
      </c>
      <c r="ZT97" s="603">
        <v>29860.5</v>
      </c>
      <c r="ZU97" s="603">
        <v>0</v>
      </c>
      <c r="ZV97" s="603">
        <v>0</v>
      </c>
      <c r="ZW97" s="603">
        <v>0</v>
      </c>
      <c r="ZX97" s="603">
        <v>0</v>
      </c>
      <c r="ZY97" s="603">
        <v>0</v>
      </c>
      <c r="ZZ97" s="603">
        <v>0</v>
      </c>
      <c r="AAA97" s="603">
        <v>0</v>
      </c>
      <c r="AAB97" s="603">
        <v>0</v>
      </c>
      <c r="AAC97" s="603">
        <v>0</v>
      </c>
      <c r="AAD97" s="603">
        <v>0</v>
      </c>
      <c r="AAE97" s="603">
        <v>0</v>
      </c>
      <c r="AAF97" s="603">
        <v>0</v>
      </c>
      <c r="AAG97" s="603">
        <v>0</v>
      </c>
      <c r="AAH97" s="603">
        <v>0</v>
      </c>
      <c r="AAI97" s="603">
        <v>0</v>
      </c>
      <c r="AAJ97" s="603">
        <v>0</v>
      </c>
      <c r="AAK97" s="603">
        <v>0</v>
      </c>
      <c r="AAL97" s="603">
        <v>0</v>
      </c>
      <c r="AAM97" s="603">
        <v>0</v>
      </c>
      <c r="AAN97" s="603">
        <v>0</v>
      </c>
      <c r="AAO97" s="603">
        <v>0</v>
      </c>
      <c r="AAP97" s="603">
        <v>0</v>
      </c>
      <c r="AAQ97" s="603">
        <v>0</v>
      </c>
      <c r="AAR97" s="603">
        <v>0</v>
      </c>
      <c r="AAS97" s="603">
        <v>0</v>
      </c>
      <c r="AAT97" s="603">
        <v>0</v>
      </c>
      <c r="AAU97" s="603">
        <v>0</v>
      </c>
      <c r="AAV97" s="603">
        <v>0</v>
      </c>
      <c r="AAW97" s="603">
        <v>0</v>
      </c>
      <c r="AAX97" s="603">
        <v>0</v>
      </c>
      <c r="AAY97" s="603">
        <v>0</v>
      </c>
      <c r="AAZ97" s="603">
        <v>0</v>
      </c>
      <c r="ABA97" s="603">
        <v>0</v>
      </c>
      <c r="ABB97" s="603">
        <v>0</v>
      </c>
      <c r="ABC97" s="603">
        <v>0</v>
      </c>
      <c r="ABD97" s="603">
        <v>0</v>
      </c>
      <c r="ABE97" s="603">
        <v>0</v>
      </c>
      <c r="ABF97" s="603">
        <v>0</v>
      </c>
      <c r="ABG97" s="603">
        <v>31436</v>
      </c>
      <c r="ABH97" s="603">
        <v>0</v>
      </c>
      <c r="ABI97" s="603">
        <v>0</v>
      </c>
      <c r="ABJ97" s="603">
        <v>0</v>
      </c>
      <c r="ABK97" s="603">
        <v>0</v>
      </c>
      <c r="ABL97" s="603">
        <v>0</v>
      </c>
      <c r="ABM97" s="603">
        <v>0</v>
      </c>
      <c r="ABN97" s="603">
        <v>0</v>
      </c>
      <c r="ABO97" s="603">
        <v>0</v>
      </c>
      <c r="ABP97" s="603">
        <v>0</v>
      </c>
      <c r="ABQ97" s="603">
        <v>0</v>
      </c>
      <c r="ABR97" s="603">
        <v>0</v>
      </c>
      <c r="ABS97" s="603">
        <v>0</v>
      </c>
      <c r="ABT97" s="603">
        <v>146000</v>
      </c>
      <c r="ABU97" s="603">
        <v>0</v>
      </c>
      <c r="ABV97" s="603">
        <v>0</v>
      </c>
      <c r="ABW97" s="603">
        <v>0</v>
      </c>
      <c r="ABX97" s="603">
        <v>0</v>
      </c>
      <c r="ABY97" s="603">
        <v>0</v>
      </c>
      <c r="ABZ97" s="603">
        <v>993258.17</v>
      </c>
      <c r="ACA97" s="603">
        <v>0</v>
      </c>
      <c r="ACB97" s="603">
        <v>0</v>
      </c>
      <c r="ACC97" s="603">
        <v>0</v>
      </c>
      <c r="ACD97" s="603">
        <v>0</v>
      </c>
      <c r="ACE97" s="603">
        <v>0</v>
      </c>
      <c r="ACF97" s="603">
        <v>0</v>
      </c>
      <c r="ACG97" s="603">
        <v>0</v>
      </c>
      <c r="ACH97" s="603">
        <v>0</v>
      </c>
      <c r="ACI97" s="603">
        <v>0</v>
      </c>
      <c r="ACJ97" s="603">
        <v>0</v>
      </c>
      <c r="ACK97" s="603">
        <v>0</v>
      </c>
      <c r="ACL97" s="603">
        <v>0</v>
      </c>
      <c r="ACM97" s="603">
        <v>0</v>
      </c>
      <c r="ACN97" s="603">
        <v>0</v>
      </c>
      <c r="ACO97" s="603">
        <v>12106</v>
      </c>
      <c r="ACP97" s="603">
        <v>0</v>
      </c>
      <c r="ACQ97" s="603">
        <v>0</v>
      </c>
      <c r="ACR97" s="603">
        <v>0</v>
      </c>
      <c r="ACS97" s="603">
        <v>0</v>
      </c>
      <c r="ACT97" s="603">
        <v>0</v>
      </c>
      <c r="ACU97" s="603">
        <v>0</v>
      </c>
      <c r="ACV97" s="603">
        <v>0</v>
      </c>
      <c r="ACW97" s="603">
        <v>0</v>
      </c>
      <c r="ACX97" s="603">
        <v>0</v>
      </c>
      <c r="ACY97" s="603">
        <v>0</v>
      </c>
      <c r="ACZ97" s="603">
        <v>0</v>
      </c>
      <c r="ADA97" s="603">
        <v>0</v>
      </c>
      <c r="ADB97" s="603">
        <v>0</v>
      </c>
      <c r="ADC97" s="603">
        <v>0</v>
      </c>
      <c r="ADD97" s="603">
        <v>0</v>
      </c>
      <c r="ADE97" s="603">
        <v>0</v>
      </c>
      <c r="ADF97" s="603">
        <v>0</v>
      </c>
      <c r="ADG97" s="603">
        <v>0</v>
      </c>
      <c r="ADH97" s="603">
        <v>0</v>
      </c>
      <c r="ADI97" s="603">
        <v>0</v>
      </c>
      <c r="ADJ97" s="603">
        <v>0</v>
      </c>
      <c r="ADK97" s="603">
        <v>0</v>
      </c>
      <c r="ADL97" s="603">
        <v>0</v>
      </c>
      <c r="ADM97" s="603">
        <v>0</v>
      </c>
      <c r="ADN97" s="603">
        <v>0</v>
      </c>
      <c r="ADO97" s="603">
        <v>0</v>
      </c>
      <c r="ADP97" s="603">
        <v>0</v>
      </c>
      <c r="ADQ97" s="603">
        <v>0</v>
      </c>
      <c r="ADR97" s="603">
        <v>0</v>
      </c>
      <c r="ADS97" s="603">
        <v>0</v>
      </c>
      <c r="ADT97" s="603">
        <v>0</v>
      </c>
      <c r="ADU97" s="603">
        <v>0</v>
      </c>
      <c r="ADV97" s="603">
        <v>0</v>
      </c>
      <c r="ADW97" s="603">
        <v>0</v>
      </c>
      <c r="ADX97" s="603">
        <v>0</v>
      </c>
      <c r="ADY97" s="603">
        <v>0</v>
      </c>
      <c r="ADZ97" s="603">
        <v>0</v>
      </c>
      <c r="AEA97" s="603">
        <v>0</v>
      </c>
      <c r="AEB97" s="603">
        <v>0</v>
      </c>
      <c r="AEC97" s="603">
        <v>0</v>
      </c>
      <c r="AED97" s="603">
        <v>6312</v>
      </c>
      <c r="AEE97" s="603">
        <v>0</v>
      </c>
      <c r="AEF97" s="603">
        <v>0</v>
      </c>
      <c r="AEG97" s="603">
        <v>1950</v>
      </c>
      <c r="AEH97" s="603">
        <v>117307</v>
      </c>
      <c r="AEI97" s="603">
        <v>0</v>
      </c>
      <c r="AEJ97" s="603">
        <v>0</v>
      </c>
      <c r="AEK97" s="603">
        <v>1025</v>
      </c>
      <c r="AEL97" s="603">
        <v>13382</v>
      </c>
      <c r="AEM97" s="603">
        <v>0</v>
      </c>
      <c r="AEN97" s="603">
        <v>0</v>
      </c>
      <c r="AEO97" s="603">
        <v>17600</v>
      </c>
      <c r="AEP97" s="603">
        <v>0</v>
      </c>
      <c r="AEQ97" s="603">
        <v>0</v>
      </c>
      <c r="AER97" s="603">
        <v>0</v>
      </c>
      <c r="AES97" s="603">
        <v>0</v>
      </c>
      <c r="AET97" s="603">
        <v>0</v>
      </c>
      <c r="AEU97" s="603">
        <v>0</v>
      </c>
      <c r="AEV97" s="603">
        <v>0</v>
      </c>
      <c r="AEW97" s="603">
        <v>0</v>
      </c>
      <c r="AEX97" s="603">
        <v>0</v>
      </c>
      <c r="AEY97" s="603">
        <v>0</v>
      </c>
      <c r="AEZ97" s="603">
        <v>0</v>
      </c>
      <c r="AFA97" s="603">
        <v>0</v>
      </c>
      <c r="AFB97" s="603">
        <v>0</v>
      </c>
      <c r="AFC97" s="603">
        <v>0</v>
      </c>
      <c r="AFD97" s="603">
        <v>0</v>
      </c>
      <c r="AFE97" s="603">
        <v>0</v>
      </c>
      <c r="AFF97" s="603">
        <v>37377</v>
      </c>
      <c r="AFG97" s="603">
        <v>0</v>
      </c>
      <c r="AFH97" s="603">
        <v>343553.46</v>
      </c>
      <c r="AFI97" s="603">
        <v>0</v>
      </c>
      <c r="AFJ97" s="603">
        <v>0</v>
      </c>
      <c r="AFK97" s="603">
        <v>15875.5</v>
      </c>
      <c r="AFL97" s="603">
        <v>0</v>
      </c>
      <c r="AFM97" s="603">
        <v>0</v>
      </c>
      <c r="AFN97" s="603">
        <v>0</v>
      </c>
      <c r="AFO97" s="603">
        <v>0</v>
      </c>
      <c r="AFP97" s="603">
        <v>0</v>
      </c>
      <c r="AFQ97" s="603">
        <v>0</v>
      </c>
      <c r="AFR97" s="603">
        <v>0</v>
      </c>
      <c r="AFS97" s="603">
        <v>0</v>
      </c>
      <c r="AFT97" s="603">
        <v>0</v>
      </c>
      <c r="AFU97" s="603">
        <v>0</v>
      </c>
      <c r="AFV97" s="603">
        <v>0</v>
      </c>
      <c r="AFW97" s="603">
        <v>0</v>
      </c>
      <c r="AFX97" s="603">
        <v>2831</v>
      </c>
      <c r="AFY97" s="603">
        <v>0</v>
      </c>
      <c r="AFZ97" s="603">
        <v>1601</v>
      </c>
      <c r="AGA97" s="603">
        <v>0</v>
      </c>
      <c r="AGB97" s="603">
        <v>7100</v>
      </c>
      <c r="AGC97" s="603">
        <v>0</v>
      </c>
      <c r="AGD97" s="603">
        <v>0</v>
      </c>
      <c r="AGE97" s="603">
        <v>0</v>
      </c>
      <c r="AGF97" s="603">
        <v>0</v>
      </c>
      <c r="AGG97" s="603">
        <v>0</v>
      </c>
      <c r="AGH97" s="603">
        <v>0</v>
      </c>
      <c r="AGI97" s="603">
        <v>0</v>
      </c>
      <c r="AGJ97" s="603">
        <v>0</v>
      </c>
      <c r="AGK97" s="603">
        <v>0</v>
      </c>
      <c r="AGL97" s="603">
        <v>0</v>
      </c>
      <c r="AGM97" s="603">
        <v>0</v>
      </c>
      <c r="AGN97" s="603">
        <v>0</v>
      </c>
      <c r="AGO97" s="603">
        <v>0</v>
      </c>
      <c r="AGP97" s="603">
        <v>0</v>
      </c>
      <c r="AGQ97" s="603">
        <v>0</v>
      </c>
      <c r="AGR97" s="603">
        <v>0</v>
      </c>
      <c r="AGS97" s="603">
        <v>0</v>
      </c>
      <c r="AGT97" s="603">
        <v>0</v>
      </c>
      <c r="AGU97" s="603">
        <v>47850</v>
      </c>
      <c r="AGV97" s="603">
        <v>0</v>
      </c>
      <c r="AGW97" s="603">
        <v>0</v>
      </c>
      <c r="AGX97" s="603">
        <v>0</v>
      </c>
      <c r="AGY97" s="603">
        <v>0</v>
      </c>
      <c r="AGZ97" s="603">
        <v>0</v>
      </c>
      <c r="AHA97" s="603">
        <v>0</v>
      </c>
      <c r="AHB97" s="603">
        <v>52571.25</v>
      </c>
      <c r="AHC97" s="603">
        <v>23713</v>
      </c>
      <c r="AHD97" s="603">
        <v>0</v>
      </c>
      <c r="AHE97" s="603">
        <v>0</v>
      </c>
      <c r="AHF97" s="603">
        <v>0</v>
      </c>
      <c r="AHG97" s="603">
        <v>0</v>
      </c>
      <c r="AHH97" s="603">
        <v>0</v>
      </c>
      <c r="AHI97" s="603">
        <v>0</v>
      </c>
      <c r="AHJ97" s="603">
        <v>0</v>
      </c>
      <c r="AHK97" s="603">
        <v>0</v>
      </c>
      <c r="AHL97" s="603">
        <v>0</v>
      </c>
      <c r="AHM97" s="603">
        <v>0</v>
      </c>
      <c r="AHN97" s="603">
        <v>0</v>
      </c>
      <c r="AHO97" s="603">
        <v>50146.25</v>
      </c>
      <c r="AHP97" s="603">
        <v>0</v>
      </c>
      <c r="AHQ97" s="603">
        <v>0</v>
      </c>
      <c r="AHR97" s="603">
        <v>0</v>
      </c>
      <c r="AHS97" s="603">
        <v>50974.5</v>
      </c>
      <c r="AHT97" s="603">
        <v>0</v>
      </c>
      <c r="AHU97" s="603">
        <v>0</v>
      </c>
      <c r="AHV97" s="603">
        <v>0</v>
      </c>
      <c r="AHW97" s="603">
        <f t="shared" ref="AHW97:AHW115" si="99">SUM(D97:AHT97)</f>
        <v>52380999.50999999</v>
      </c>
      <c r="AHY97" s="648" t="s">
        <v>6248</v>
      </c>
      <c r="AHZ97" s="648" t="s">
        <v>6097</v>
      </c>
      <c r="AIA97" s="648" t="s">
        <v>6098</v>
      </c>
    </row>
    <row r="98" spans="1:911" ht="24.6" x14ac:dyDescent="0.7">
      <c r="A98" s="260" t="str">
        <f t="shared" si="98"/>
        <v>ภาระ</v>
      </c>
      <c r="B98" s="260" t="s">
        <v>6103</v>
      </c>
      <c r="C98" s="260" t="s">
        <v>6104</v>
      </c>
      <c r="D98" s="603">
        <v>2050</v>
      </c>
      <c r="E98" s="603">
        <v>250</v>
      </c>
      <c r="F98" s="603">
        <v>7787.5</v>
      </c>
      <c r="G98" s="603">
        <v>2600</v>
      </c>
      <c r="H98" s="603">
        <v>133714</v>
      </c>
      <c r="I98" s="603">
        <v>0</v>
      </c>
      <c r="J98" s="603">
        <v>1432</v>
      </c>
      <c r="K98" s="603">
        <v>12310.5</v>
      </c>
      <c r="L98" s="603">
        <v>1245</v>
      </c>
      <c r="M98" s="603">
        <v>427.5</v>
      </c>
      <c r="N98" s="603">
        <v>0</v>
      </c>
      <c r="O98" s="603">
        <v>37418</v>
      </c>
      <c r="P98" s="603">
        <v>0</v>
      </c>
      <c r="Q98" s="603">
        <v>50035</v>
      </c>
      <c r="R98" s="603">
        <v>0</v>
      </c>
      <c r="S98" s="603">
        <v>39062</v>
      </c>
      <c r="T98" s="603">
        <v>0</v>
      </c>
      <c r="U98" s="603">
        <v>800</v>
      </c>
      <c r="V98" s="603">
        <v>0</v>
      </c>
      <c r="W98" s="603">
        <v>2510309</v>
      </c>
      <c r="X98" s="603">
        <v>106963</v>
      </c>
      <c r="Y98" s="603">
        <v>0</v>
      </c>
      <c r="Z98" s="603">
        <v>118821</v>
      </c>
      <c r="AA98" s="603">
        <v>0</v>
      </c>
      <c r="AB98" s="603">
        <v>0</v>
      </c>
      <c r="AC98" s="603">
        <v>3659</v>
      </c>
      <c r="AD98" s="603">
        <v>585732.89</v>
      </c>
      <c r="AE98" s="603">
        <v>199814.33</v>
      </c>
      <c r="AF98" s="603">
        <v>41790</v>
      </c>
      <c r="AG98" s="603">
        <v>0</v>
      </c>
      <c r="AH98" s="603">
        <v>800790.25</v>
      </c>
      <c r="AI98" s="603">
        <v>0</v>
      </c>
      <c r="AJ98" s="603">
        <v>224374.5</v>
      </c>
      <c r="AK98" s="603">
        <v>58219</v>
      </c>
      <c r="AL98" s="603">
        <v>126836</v>
      </c>
      <c r="AM98" s="603">
        <v>0</v>
      </c>
      <c r="AN98" s="603">
        <v>602659</v>
      </c>
      <c r="AO98" s="603">
        <v>1390.09</v>
      </c>
      <c r="AP98" s="603">
        <v>53244</v>
      </c>
      <c r="AQ98" s="603">
        <v>1352762</v>
      </c>
      <c r="AR98" s="603">
        <v>0</v>
      </c>
      <c r="AS98" s="603">
        <v>1149</v>
      </c>
      <c r="AT98" s="603">
        <v>260000</v>
      </c>
      <c r="AU98" s="603">
        <v>0</v>
      </c>
      <c r="AV98" s="603">
        <v>0</v>
      </c>
      <c r="AW98" s="603">
        <v>0</v>
      </c>
      <c r="AX98" s="603">
        <v>0</v>
      </c>
      <c r="AY98" s="603">
        <v>66561</v>
      </c>
      <c r="AZ98" s="603">
        <v>0</v>
      </c>
      <c r="BA98" s="603">
        <v>0</v>
      </c>
      <c r="BB98" s="603">
        <v>0</v>
      </c>
      <c r="BC98" s="603">
        <v>0</v>
      </c>
      <c r="BD98" s="603">
        <v>0</v>
      </c>
      <c r="BE98" s="603">
        <v>0</v>
      </c>
      <c r="BF98" s="603">
        <v>0</v>
      </c>
      <c r="BG98" s="603">
        <v>0</v>
      </c>
      <c r="BH98" s="603">
        <v>0</v>
      </c>
      <c r="BI98" s="603">
        <v>0</v>
      </c>
      <c r="BJ98" s="603">
        <v>64279.25</v>
      </c>
      <c r="BK98" s="603">
        <v>0</v>
      </c>
      <c r="BL98" s="603">
        <v>600</v>
      </c>
      <c r="BM98" s="603">
        <v>0</v>
      </c>
      <c r="BN98" s="603">
        <v>390</v>
      </c>
      <c r="BO98" s="603">
        <v>0</v>
      </c>
      <c r="BP98" s="603">
        <v>0</v>
      </c>
      <c r="BQ98" s="603">
        <v>0</v>
      </c>
      <c r="BR98" s="603">
        <v>0</v>
      </c>
      <c r="BS98" s="603">
        <v>106073.25</v>
      </c>
      <c r="BT98" s="603">
        <v>0</v>
      </c>
      <c r="BU98" s="603">
        <v>613603.25</v>
      </c>
      <c r="BV98" s="603">
        <v>626518.5</v>
      </c>
      <c r="BW98" s="603">
        <v>209731.74</v>
      </c>
      <c r="BX98" s="603">
        <v>182555.75</v>
      </c>
      <c r="BY98" s="603">
        <v>11221.5</v>
      </c>
      <c r="BZ98" s="603">
        <v>52746.25</v>
      </c>
      <c r="CA98" s="603">
        <v>8000</v>
      </c>
      <c r="CB98" s="603">
        <v>0</v>
      </c>
      <c r="CC98" s="603">
        <v>0</v>
      </c>
      <c r="CD98" s="603">
        <v>0</v>
      </c>
      <c r="CE98" s="603">
        <v>0</v>
      </c>
      <c r="CF98" s="603">
        <v>6272</v>
      </c>
      <c r="CG98" s="603">
        <v>10800</v>
      </c>
      <c r="CH98" s="603">
        <v>56456.5</v>
      </c>
      <c r="CI98" s="603">
        <v>83976</v>
      </c>
      <c r="CJ98" s="603">
        <v>40050</v>
      </c>
      <c r="CK98" s="603">
        <v>3007.5</v>
      </c>
      <c r="CL98" s="603">
        <v>134047</v>
      </c>
      <c r="CM98" s="603">
        <v>103140.5</v>
      </c>
      <c r="CN98" s="603">
        <v>37929.5</v>
      </c>
      <c r="CO98" s="603">
        <v>134497</v>
      </c>
      <c r="CP98" s="603">
        <v>5490</v>
      </c>
      <c r="CQ98" s="603">
        <v>6322.5</v>
      </c>
      <c r="CR98" s="603">
        <v>31470</v>
      </c>
      <c r="CS98" s="603">
        <v>83216.25</v>
      </c>
      <c r="CT98" s="603">
        <v>5452.5</v>
      </c>
      <c r="CU98" s="603">
        <v>2171232.5</v>
      </c>
      <c r="CV98" s="603">
        <v>427486.5</v>
      </c>
      <c r="CW98" s="603">
        <v>1005114.25</v>
      </c>
      <c r="CX98" s="603">
        <v>1431278.25</v>
      </c>
      <c r="CY98" s="603">
        <v>76491.75</v>
      </c>
      <c r="CZ98" s="603">
        <v>784328</v>
      </c>
      <c r="DA98" s="603">
        <v>585116.25</v>
      </c>
      <c r="DB98" s="603">
        <v>533373.25</v>
      </c>
      <c r="DC98" s="603">
        <v>19835.75</v>
      </c>
      <c r="DD98" s="603">
        <v>594340.25</v>
      </c>
      <c r="DE98" s="603">
        <v>0</v>
      </c>
      <c r="DF98" s="603">
        <v>790</v>
      </c>
      <c r="DG98" s="603">
        <v>0</v>
      </c>
      <c r="DH98" s="603">
        <v>0</v>
      </c>
      <c r="DI98" s="603">
        <v>721889</v>
      </c>
      <c r="DJ98" s="603">
        <v>4618</v>
      </c>
      <c r="DK98" s="603">
        <v>1759</v>
      </c>
      <c r="DL98" s="603">
        <v>184715</v>
      </c>
      <c r="DM98" s="603">
        <v>4652.5</v>
      </c>
      <c r="DN98" s="603">
        <v>16591.5</v>
      </c>
      <c r="DO98" s="603">
        <v>15399</v>
      </c>
      <c r="DP98" s="603">
        <v>1315.75</v>
      </c>
      <c r="DQ98" s="603">
        <v>6793.7</v>
      </c>
      <c r="DR98" s="603">
        <v>927014.03</v>
      </c>
      <c r="DS98" s="603">
        <v>4668</v>
      </c>
      <c r="DT98" s="603">
        <v>29288.5</v>
      </c>
      <c r="DU98" s="603">
        <v>68948.5</v>
      </c>
      <c r="DV98" s="603">
        <v>59937.5</v>
      </c>
      <c r="DW98" s="603">
        <v>102794.5</v>
      </c>
      <c r="DX98" s="603">
        <v>34011</v>
      </c>
      <c r="DY98" s="603">
        <v>128.75</v>
      </c>
      <c r="DZ98" s="603">
        <v>2827</v>
      </c>
      <c r="EA98" s="603">
        <v>207014</v>
      </c>
      <c r="EB98" s="603">
        <v>2765</v>
      </c>
      <c r="EC98" s="603">
        <v>0</v>
      </c>
      <c r="ED98" s="603">
        <v>0</v>
      </c>
      <c r="EE98" s="603">
        <v>319228.53000000003</v>
      </c>
      <c r="EF98" s="603">
        <v>11197.5</v>
      </c>
      <c r="EG98" s="603">
        <v>0</v>
      </c>
      <c r="EH98" s="603">
        <v>0</v>
      </c>
      <c r="EI98" s="603">
        <v>350</v>
      </c>
      <c r="EJ98" s="603">
        <v>0</v>
      </c>
      <c r="EK98" s="603">
        <v>0</v>
      </c>
      <c r="EL98" s="603">
        <v>0</v>
      </c>
      <c r="EM98" s="603">
        <v>151155.5</v>
      </c>
      <c r="EN98" s="603">
        <v>350</v>
      </c>
      <c r="EO98" s="603">
        <v>50753.5</v>
      </c>
      <c r="EP98" s="603">
        <v>32633</v>
      </c>
      <c r="EQ98" s="603">
        <v>2009</v>
      </c>
      <c r="ER98" s="603">
        <v>479.5</v>
      </c>
      <c r="ES98" s="603">
        <v>3640</v>
      </c>
      <c r="ET98" s="603">
        <v>0</v>
      </c>
      <c r="EU98" s="603">
        <v>2939739.24</v>
      </c>
      <c r="EV98" s="603">
        <v>15905.25</v>
      </c>
      <c r="EW98" s="603">
        <v>127736.5</v>
      </c>
      <c r="EX98" s="603">
        <v>0</v>
      </c>
      <c r="EY98" s="603">
        <v>0</v>
      </c>
      <c r="EZ98" s="603">
        <v>0</v>
      </c>
      <c r="FA98" s="603">
        <v>690</v>
      </c>
      <c r="FB98" s="603">
        <v>0</v>
      </c>
      <c r="FC98" s="603">
        <v>0</v>
      </c>
      <c r="FD98" s="603">
        <v>0</v>
      </c>
      <c r="FE98" s="603">
        <v>0</v>
      </c>
      <c r="FF98" s="603">
        <v>0</v>
      </c>
      <c r="FG98" s="603">
        <v>0</v>
      </c>
      <c r="FH98" s="603">
        <v>0</v>
      </c>
      <c r="FI98" s="603">
        <v>0</v>
      </c>
      <c r="FJ98" s="603">
        <v>0</v>
      </c>
      <c r="FK98" s="603">
        <v>0</v>
      </c>
      <c r="FL98" s="603">
        <v>0</v>
      </c>
      <c r="FM98" s="603">
        <v>0</v>
      </c>
      <c r="FN98" s="603">
        <v>0</v>
      </c>
      <c r="FO98" s="603">
        <v>0</v>
      </c>
      <c r="FP98" s="603">
        <v>0</v>
      </c>
      <c r="FQ98" s="603">
        <v>0</v>
      </c>
      <c r="FR98" s="603">
        <v>105279.4</v>
      </c>
      <c r="FS98" s="603">
        <v>156007</v>
      </c>
      <c r="FT98" s="603">
        <v>113897.25</v>
      </c>
      <c r="FU98" s="603">
        <v>605</v>
      </c>
      <c r="FV98" s="603">
        <v>226640.25</v>
      </c>
      <c r="FW98" s="603">
        <v>44237</v>
      </c>
      <c r="FX98" s="603">
        <v>588998.51</v>
      </c>
      <c r="FY98" s="603">
        <v>168724.25</v>
      </c>
      <c r="FZ98" s="603">
        <v>85862</v>
      </c>
      <c r="GA98" s="603">
        <v>696529.64</v>
      </c>
      <c r="GB98" s="603">
        <v>67724</v>
      </c>
      <c r="GC98" s="603">
        <v>215343.25</v>
      </c>
      <c r="GD98" s="603">
        <v>35504.75</v>
      </c>
      <c r="GE98" s="603">
        <v>13764</v>
      </c>
      <c r="GF98" s="603">
        <v>718800</v>
      </c>
      <c r="GG98" s="603">
        <v>0</v>
      </c>
      <c r="GH98" s="603">
        <v>0</v>
      </c>
      <c r="GI98" s="603">
        <v>0</v>
      </c>
      <c r="GJ98" s="603">
        <v>0</v>
      </c>
      <c r="GK98" s="603">
        <v>170</v>
      </c>
      <c r="GL98" s="603">
        <v>0</v>
      </c>
      <c r="GM98" s="603">
        <v>0</v>
      </c>
      <c r="GN98" s="603">
        <v>0</v>
      </c>
      <c r="GO98" s="603">
        <v>0</v>
      </c>
      <c r="GP98" s="603">
        <v>0</v>
      </c>
      <c r="GQ98" s="603">
        <v>0</v>
      </c>
      <c r="GR98" s="603">
        <v>0</v>
      </c>
      <c r="GS98" s="603">
        <v>0</v>
      </c>
      <c r="GT98" s="603">
        <v>0</v>
      </c>
      <c r="GU98" s="603">
        <v>0</v>
      </c>
      <c r="GV98" s="603">
        <v>0</v>
      </c>
      <c r="GW98" s="603">
        <v>0</v>
      </c>
      <c r="GX98" s="603">
        <v>0</v>
      </c>
      <c r="GY98" s="603">
        <v>0</v>
      </c>
      <c r="GZ98" s="603">
        <v>952210.75</v>
      </c>
      <c r="HA98" s="603">
        <v>145147.5</v>
      </c>
      <c r="HB98" s="603">
        <v>763818.25</v>
      </c>
      <c r="HC98" s="603">
        <v>927493</v>
      </c>
      <c r="HD98" s="603">
        <v>1430142.3</v>
      </c>
      <c r="HE98" s="603">
        <v>610860.15</v>
      </c>
      <c r="HF98" s="603">
        <v>0</v>
      </c>
      <c r="HG98" s="603">
        <v>4582136.07</v>
      </c>
      <c r="HH98" s="603">
        <v>1725515</v>
      </c>
      <c r="HI98" s="603">
        <v>1631584.5</v>
      </c>
      <c r="HJ98" s="603">
        <v>164630.5</v>
      </c>
      <c r="HK98" s="603">
        <v>0</v>
      </c>
      <c r="HL98" s="603">
        <v>0</v>
      </c>
      <c r="HM98" s="603">
        <v>2859185</v>
      </c>
      <c r="HN98" s="603">
        <v>0</v>
      </c>
      <c r="HO98" s="603">
        <v>356213.42</v>
      </c>
      <c r="HP98" s="603">
        <v>76403.5</v>
      </c>
      <c r="HQ98" s="603">
        <v>7231</v>
      </c>
      <c r="HR98" s="603">
        <v>6883.65</v>
      </c>
      <c r="HS98" s="603">
        <v>9460666.6199999992</v>
      </c>
      <c r="HT98" s="603">
        <v>2100</v>
      </c>
      <c r="HU98" s="603">
        <v>0</v>
      </c>
      <c r="HV98" s="603">
        <v>2948238.65</v>
      </c>
      <c r="HW98" s="603">
        <v>0</v>
      </c>
      <c r="HX98" s="603">
        <v>0</v>
      </c>
      <c r="HY98" s="603">
        <v>2998074.55</v>
      </c>
      <c r="HZ98" s="603">
        <v>0</v>
      </c>
      <c r="IA98" s="603">
        <v>0</v>
      </c>
      <c r="IB98" s="603">
        <v>343613.77</v>
      </c>
      <c r="IC98" s="603">
        <v>18913</v>
      </c>
      <c r="ID98" s="603">
        <v>0</v>
      </c>
      <c r="IE98" s="603">
        <v>1757252.3</v>
      </c>
      <c r="IF98" s="603">
        <v>188359.5</v>
      </c>
      <c r="IG98" s="603">
        <v>0</v>
      </c>
      <c r="IH98" s="603">
        <v>0</v>
      </c>
      <c r="II98" s="603">
        <v>31293.25</v>
      </c>
      <c r="IJ98" s="603">
        <v>377623.25</v>
      </c>
      <c r="IK98" s="603">
        <v>0</v>
      </c>
      <c r="IL98" s="603">
        <v>28759.5</v>
      </c>
      <c r="IM98" s="603">
        <v>943204.83</v>
      </c>
      <c r="IN98" s="603">
        <v>0</v>
      </c>
      <c r="IO98" s="603">
        <v>625073.25</v>
      </c>
      <c r="IP98" s="603">
        <v>21102</v>
      </c>
      <c r="IQ98" s="603">
        <v>244233.5</v>
      </c>
      <c r="IR98" s="603">
        <v>474470</v>
      </c>
      <c r="IS98" s="603">
        <v>367305.5</v>
      </c>
      <c r="IT98" s="603">
        <v>30861.5</v>
      </c>
      <c r="IU98" s="603">
        <v>71431.5</v>
      </c>
      <c r="IV98" s="603">
        <v>1828</v>
      </c>
      <c r="IW98" s="603">
        <v>0</v>
      </c>
      <c r="IX98" s="603">
        <v>2830</v>
      </c>
      <c r="IY98" s="603">
        <v>10543</v>
      </c>
      <c r="IZ98" s="603">
        <v>0</v>
      </c>
      <c r="JA98" s="603">
        <v>280</v>
      </c>
      <c r="JB98" s="603">
        <v>1750.5</v>
      </c>
      <c r="JC98" s="603">
        <v>10367.75</v>
      </c>
      <c r="JD98" s="603">
        <v>473059</v>
      </c>
      <c r="JE98" s="603">
        <v>263.25</v>
      </c>
      <c r="JF98" s="603">
        <v>6268.75</v>
      </c>
      <c r="JG98" s="603">
        <v>0</v>
      </c>
      <c r="JH98" s="603">
        <v>217944.69</v>
      </c>
      <c r="JI98" s="603">
        <v>0</v>
      </c>
      <c r="JJ98" s="603">
        <v>50</v>
      </c>
      <c r="JK98" s="603">
        <v>0</v>
      </c>
      <c r="JL98" s="603">
        <v>9540</v>
      </c>
      <c r="JM98" s="603">
        <v>43279.93</v>
      </c>
      <c r="JN98" s="603">
        <v>96469.04</v>
      </c>
      <c r="JO98" s="603">
        <v>0</v>
      </c>
      <c r="JP98" s="603">
        <v>0</v>
      </c>
      <c r="JQ98" s="603">
        <v>226744</v>
      </c>
      <c r="JR98" s="603">
        <v>0</v>
      </c>
      <c r="JS98" s="603">
        <v>0</v>
      </c>
      <c r="JT98" s="603">
        <v>0</v>
      </c>
      <c r="JU98" s="603">
        <v>0</v>
      </c>
      <c r="JV98" s="603">
        <v>6382</v>
      </c>
      <c r="JW98" s="603">
        <v>0</v>
      </c>
      <c r="JX98" s="603">
        <v>509</v>
      </c>
      <c r="JY98" s="603">
        <v>0</v>
      </c>
      <c r="JZ98" s="603">
        <v>35860</v>
      </c>
      <c r="KA98" s="603">
        <v>0</v>
      </c>
      <c r="KB98" s="603">
        <v>0</v>
      </c>
      <c r="KC98" s="603">
        <v>0</v>
      </c>
      <c r="KD98" s="603">
        <v>0</v>
      </c>
      <c r="KE98" s="603">
        <v>0</v>
      </c>
      <c r="KF98" s="603">
        <v>0</v>
      </c>
      <c r="KG98" s="603">
        <v>0</v>
      </c>
      <c r="KH98" s="603">
        <v>0</v>
      </c>
      <c r="KI98" s="603">
        <v>0</v>
      </c>
      <c r="KJ98" s="603">
        <v>1705519.01</v>
      </c>
      <c r="KK98" s="603">
        <v>284597</v>
      </c>
      <c r="KL98" s="603">
        <v>160907</v>
      </c>
      <c r="KM98" s="603">
        <v>0</v>
      </c>
      <c r="KN98" s="603">
        <v>450</v>
      </c>
      <c r="KO98" s="603">
        <v>43033</v>
      </c>
      <c r="KP98" s="603">
        <v>356828.75</v>
      </c>
      <c r="KQ98" s="603">
        <v>0</v>
      </c>
      <c r="KR98" s="603">
        <v>0</v>
      </c>
      <c r="KS98" s="603">
        <v>1150</v>
      </c>
      <c r="KT98" s="603">
        <v>16669</v>
      </c>
      <c r="KU98" s="603">
        <v>275268.25</v>
      </c>
      <c r="KV98" s="603">
        <v>0</v>
      </c>
      <c r="KW98" s="603">
        <v>127949.5</v>
      </c>
      <c r="KX98" s="603">
        <v>615923.49</v>
      </c>
      <c r="KY98" s="603">
        <v>787167.05</v>
      </c>
      <c r="KZ98" s="603">
        <v>0</v>
      </c>
      <c r="LA98" s="603">
        <v>56250</v>
      </c>
      <c r="LB98" s="603">
        <v>0</v>
      </c>
      <c r="LC98" s="603">
        <v>0</v>
      </c>
      <c r="LD98" s="603">
        <v>255431</v>
      </c>
      <c r="LE98" s="603">
        <v>0</v>
      </c>
      <c r="LF98" s="603">
        <v>0</v>
      </c>
      <c r="LG98" s="603">
        <v>0</v>
      </c>
      <c r="LH98" s="603">
        <v>0</v>
      </c>
      <c r="LI98" s="603">
        <v>756993</v>
      </c>
      <c r="LJ98" s="603">
        <v>0</v>
      </c>
      <c r="LK98" s="603">
        <v>0</v>
      </c>
      <c r="LL98" s="603">
        <v>0</v>
      </c>
      <c r="LM98" s="603">
        <v>51491</v>
      </c>
      <c r="LN98" s="603">
        <v>0</v>
      </c>
      <c r="LO98" s="603">
        <v>0</v>
      </c>
      <c r="LP98" s="603">
        <v>0</v>
      </c>
      <c r="LQ98" s="603">
        <v>0</v>
      </c>
      <c r="LR98" s="603">
        <v>2845</v>
      </c>
      <c r="LS98" s="603">
        <v>0</v>
      </c>
      <c r="LT98" s="603">
        <v>0</v>
      </c>
      <c r="LU98" s="603">
        <v>0</v>
      </c>
      <c r="LV98" s="603">
        <v>0</v>
      </c>
      <c r="LW98" s="603">
        <v>0</v>
      </c>
      <c r="LX98" s="603">
        <v>0</v>
      </c>
      <c r="LY98" s="603">
        <v>4000</v>
      </c>
      <c r="LZ98" s="603">
        <v>0</v>
      </c>
      <c r="MA98" s="603">
        <v>53150</v>
      </c>
      <c r="MB98" s="603">
        <v>0</v>
      </c>
      <c r="MC98" s="603">
        <v>0</v>
      </c>
      <c r="MD98" s="603">
        <v>0</v>
      </c>
      <c r="ME98" s="603">
        <v>0</v>
      </c>
      <c r="MF98" s="603">
        <v>0</v>
      </c>
      <c r="MG98" s="603">
        <v>397379</v>
      </c>
      <c r="MH98" s="603">
        <v>0</v>
      </c>
      <c r="MI98" s="603">
        <v>735843.52</v>
      </c>
      <c r="MJ98" s="603">
        <v>303232.02</v>
      </c>
      <c r="MK98" s="603">
        <v>35236.25</v>
      </c>
      <c r="ML98" s="603">
        <v>73468.5</v>
      </c>
      <c r="MM98" s="603">
        <v>222267.51</v>
      </c>
      <c r="MN98" s="603">
        <v>165274.75</v>
      </c>
      <c r="MO98" s="603">
        <v>52211.5</v>
      </c>
      <c r="MP98" s="603">
        <v>98044.75</v>
      </c>
      <c r="MQ98" s="603">
        <v>190968.25</v>
      </c>
      <c r="MR98" s="603">
        <v>309227.78000000003</v>
      </c>
      <c r="MS98" s="603">
        <v>166320.5</v>
      </c>
      <c r="MT98" s="603">
        <v>136803.38</v>
      </c>
      <c r="MU98" s="603">
        <v>258213.46</v>
      </c>
      <c r="MV98" s="603">
        <v>18295.63</v>
      </c>
      <c r="MW98" s="603">
        <v>2099912.25</v>
      </c>
      <c r="MX98" s="603">
        <v>0</v>
      </c>
      <c r="MY98" s="603">
        <v>0</v>
      </c>
      <c r="MZ98" s="603">
        <v>367117.82</v>
      </c>
      <c r="NA98" s="603">
        <v>0</v>
      </c>
      <c r="NB98" s="603">
        <v>0</v>
      </c>
      <c r="NC98" s="603">
        <v>755202.25</v>
      </c>
      <c r="ND98" s="603">
        <v>0</v>
      </c>
      <c r="NE98" s="603">
        <v>0</v>
      </c>
      <c r="NF98" s="603">
        <v>823698.6</v>
      </c>
      <c r="NG98" s="603">
        <v>2013319.4</v>
      </c>
      <c r="NH98" s="603">
        <v>0</v>
      </c>
      <c r="NI98" s="603">
        <v>2888322.38</v>
      </c>
      <c r="NJ98" s="603">
        <v>227011.25</v>
      </c>
      <c r="NK98" s="603">
        <v>95511.4</v>
      </c>
      <c r="NL98" s="603">
        <v>41719</v>
      </c>
      <c r="NM98" s="603">
        <v>1520609.75</v>
      </c>
      <c r="NN98" s="603">
        <v>5530</v>
      </c>
      <c r="NO98" s="603">
        <v>132375.35</v>
      </c>
      <c r="NP98" s="603">
        <v>33002.01</v>
      </c>
      <c r="NQ98" s="603">
        <v>5191.5</v>
      </c>
      <c r="NR98" s="603">
        <v>0</v>
      </c>
      <c r="NS98" s="603">
        <v>0</v>
      </c>
      <c r="NT98" s="603">
        <v>0</v>
      </c>
      <c r="NU98" s="603">
        <v>0</v>
      </c>
      <c r="NV98" s="603">
        <v>0</v>
      </c>
      <c r="NW98" s="603">
        <v>0</v>
      </c>
      <c r="NX98" s="603">
        <v>0</v>
      </c>
      <c r="NY98" s="603">
        <v>238552.25</v>
      </c>
      <c r="NZ98" s="603">
        <v>456179.25</v>
      </c>
      <c r="OA98" s="603">
        <v>1659</v>
      </c>
      <c r="OB98" s="603">
        <v>63960</v>
      </c>
      <c r="OC98" s="603">
        <v>430923.93</v>
      </c>
      <c r="OD98" s="603">
        <v>0</v>
      </c>
      <c r="OE98" s="603">
        <v>25639</v>
      </c>
      <c r="OF98" s="603">
        <v>0</v>
      </c>
      <c r="OG98" s="603">
        <v>0</v>
      </c>
      <c r="OH98" s="603">
        <v>0</v>
      </c>
      <c r="OI98" s="603">
        <v>23155.599999999999</v>
      </c>
      <c r="OJ98" s="603">
        <v>0</v>
      </c>
      <c r="OK98" s="603">
        <v>0</v>
      </c>
      <c r="OL98" s="603">
        <v>645481.55000000005</v>
      </c>
      <c r="OM98" s="603">
        <v>0</v>
      </c>
      <c r="ON98" s="603">
        <v>0</v>
      </c>
      <c r="OO98" s="603">
        <v>2441529.02</v>
      </c>
      <c r="OP98" s="603">
        <v>123976.5</v>
      </c>
      <c r="OQ98" s="603">
        <v>265521.73</v>
      </c>
      <c r="OR98" s="603">
        <v>99443.75</v>
      </c>
      <c r="OS98" s="603">
        <v>409888.25</v>
      </c>
      <c r="OT98" s="603">
        <v>1399683.5</v>
      </c>
      <c r="OU98" s="603">
        <v>50426.5</v>
      </c>
      <c r="OV98" s="603">
        <v>774.5</v>
      </c>
      <c r="OW98" s="603">
        <v>56785.25</v>
      </c>
      <c r="OX98" s="603">
        <v>51171.5</v>
      </c>
      <c r="OY98" s="603">
        <v>203075.5</v>
      </c>
      <c r="OZ98" s="603">
        <v>6172.5</v>
      </c>
      <c r="PA98" s="603">
        <v>1403.25</v>
      </c>
      <c r="PB98" s="603">
        <v>1029.25</v>
      </c>
      <c r="PC98" s="603">
        <v>7354.5</v>
      </c>
      <c r="PD98" s="603">
        <v>0</v>
      </c>
      <c r="PE98" s="603">
        <v>0</v>
      </c>
      <c r="PF98" s="603">
        <v>0</v>
      </c>
      <c r="PG98" s="603">
        <v>0</v>
      </c>
      <c r="PH98" s="603">
        <v>0</v>
      </c>
      <c r="PI98" s="603">
        <v>0</v>
      </c>
      <c r="PJ98" s="603">
        <v>0</v>
      </c>
      <c r="PK98" s="603">
        <v>0</v>
      </c>
      <c r="PL98" s="603">
        <v>0</v>
      </c>
      <c r="PM98" s="603">
        <v>0</v>
      </c>
      <c r="PN98" s="603">
        <v>0</v>
      </c>
      <c r="PO98" s="603">
        <v>1480</v>
      </c>
      <c r="PP98" s="603">
        <v>0</v>
      </c>
      <c r="PQ98" s="603">
        <v>0</v>
      </c>
      <c r="PR98" s="603">
        <v>0</v>
      </c>
      <c r="PS98" s="603">
        <v>0</v>
      </c>
      <c r="PT98" s="603">
        <v>0</v>
      </c>
      <c r="PU98" s="603">
        <v>0</v>
      </c>
      <c r="PV98" s="603">
        <v>2724436</v>
      </c>
      <c r="PW98" s="603">
        <v>0</v>
      </c>
      <c r="PX98" s="603">
        <v>0</v>
      </c>
      <c r="PY98" s="603">
        <v>0</v>
      </c>
      <c r="PZ98" s="603">
        <v>0</v>
      </c>
      <c r="QA98" s="603">
        <v>0</v>
      </c>
      <c r="QB98" s="603">
        <v>0</v>
      </c>
      <c r="QC98" s="603">
        <v>0</v>
      </c>
      <c r="QD98" s="603">
        <v>118269</v>
      </c>
      <c r="QE98" s="603">
        <v>0</v>
      </c>
      <c r="QF98" s="603">
        <v>0</v>
      </c>
      <c r="QG98" s="603">
        <v>0</v>
      </c>
      <c r="QH98" s="603">
        <v>0</v>
      </c>
      <c r="QI98" s="603">
        <v>0</v>
      </c>
      <c r="QJ98" s="603">
        <v>0</v>
      </c>
      <c r="QK98" s="603">
        <v>0</v>
      </c>
      <c r="QL98" s="603">
        <v>0</v>
      </c>
      <c r="QM98" s="603">
        <v>0</v>
      </c>
      <c r="QN98" s="603">
        <v>0</v>
      </c>
      <c r="QO98" s="603">
        <v>0</v>
      </c>
      <c r="QP98" s="603">
        <v>0</v>
      </c>
      <c r="QQ98" s="603">
        <v>0</v>
      </c>
      <c r="QR98" s="603">
        <v>0</v>
      </c>
      <c r="QS98" s="603">
        <v>0</v>
      </c>
      <c r="QT98" s="603">
        <v>0</v>
      </c>
      <c r="QU98" s="603">
        <v>0</v>
      </c>
      <c r="QV98" s="603">
        <v>699071</v>
      </c>
      <c r="QW98" s="603">
        <v>35910.5</v>
      </c>
      <c r="QX98" s="603">
        <v>0</v>
      </c>
      <c r="QY98" s="603">
        <v>294530</v>
      </c>
      <c r="QZ98" s="603">
        <v>0</v>
      </c>
      <c r="RA98" s="603">
        <v>0</v>
      </c>
      <c r="RB98" s="603">
        <v>0</v>
      </c>
      <c r="RC98" s="603">
        <v>1553848</v>
      </c>
      <c r="RD98" s="603">
        <v>0</v>
      </c>
      <c r="RE98" s="603">
        <v>275242</v>
      </c>
      <c r="RF98" s="603">
        <v>0</v>
      </c>
      <c r="RG98" s="603">
        <v>0</v>
      </c>
      <c r="RH98" s="603">
        <v>0</v>
      </c>
      <c r="RI98" s="603">
        <v>0</v>
      </c>
      <c r="RJ98" s="603">
        <v>3366</v>
      </c>
      <c r="RK98" s="603">
        <v>1501</v>
      </c>
      <c r="RL98" s="603">
        <v>890</v>
      </c>
      <c r="RM98" s="603">
        <v>14198</v>
      </c>
      <c r="RN98" s="603">
        <v>3203</v>
      </c>
      <c r="RO98" s="603">
        <v>0</v>
      </c>
      <c r="RP98" s="603">
        <v>4148</v>
      </c>
      <c r="RQ98" s="603">
        <v>4276</v>
      </c>
      <c r="RR98" s="603">
        <v>2020</v>
      </c>
      <c r="RS98" s="603">
        <v>3577</v>
      </c>
      <c r="RT98" s="603">
        <v>2794</v>
      </c>
      <c r="RU98" s="603">
        <v>2156</v>
      </c>
      <c r="RV98" s="603">
        <v>16059</v>
      </c>
      <c r="RW98" s="603">
        <v>2618</v>
      </c>
      <c r="RX98" s="603">
        <v>8653</v>
      </c>
      <c r="RY98" s="603">
        <v>17372</v>
      </c>
      <c r="RZ98" s="603">
        <v>2562</v>
      </c>
      <c r="SA98" s="603">
        <v>8065</v>
      </c>
      <c r="SB98" s="603">
        <v>0</v>
      </c>
      <c r="SC98" s="603">
        <v>0</v>
      </c>
      <c r="SD98" s="603">
        <v>0</v>
      </c>
      <c r="SE98" s="603">
        <v>181840</v>
      </c>
      <c r="SF98" s="603">
        <v>468937.5</v>
      </c>
      <c r="SG98" s="603">
        <v>100438</v>
      </c>
      <c r="SH98" s="603">
        <v>360</v>
      </c>
      <c r="SI98" s="603">
        <v>840</v>
      </c>
      <c r="SJ98" s="603">
        <v>452246</v>
      </c>
      <c r="SK98" s="603">
        <v>0</v>
      </c>
      <c r="SL98" s="603">
        <v>0</v>
      </c>
      <c r="SM98" s="603">
        <v>7422</v>
      </c>
      <c r="SN98" s="603">
        <v>0</v>
      </c>
      <c r="SO98" s="603">
        <v>0</v>
      </c>
      <c r="SP98" s="603">
        <v>0</v>
      </c>
      <c r="SQ98" s="603">
        <v>0</v>
      </c>
      <c r="SR98" s="603">
        <v>0</v>
      </c>
      <c r="SS98" s="603">
        <v>0</v>
      </c>
      <c r="ST98" s="603">
        <v>0</v>
      </c>
      <c r="SU98" s="603">
        <v>0</v>
      </c>
      <c r="SV98" s="603">
        <v>0</v>
      </c>
      <c r="SW98" s="603">
        <v>2009.5</v>
      </c>
      <c r="SX98" s="603">
        <v>0</v>
      </c>
      <c r="SY98" s="603">
        <v>0</v>
      </c>
      <c r="SZ98" s="603">
        <v>0</v>
      </c>
      <c r="TA98" s="603">
        <v>0</v>
      </c>
      <c r="TB98" s="603">
        <v>420</v>
      </c>
      <c r="TC98" s="603">
        <v>0</v>
      </c>
      <c r="TD98" s="603">
        <v>0</v>
      </c>
      <c r="TE98" s="603">
        <v>0</v>
      </c>
      <c r="TF98" s="603">
        <v>0</v>
      </c>
      <c r="TG98" s="603">
        <v>0</v>
      </c>
      <c r="TH98" s="603">
        <v>22010</v>
      </c>
      <c r="TI98" s="603">
        <v>0</v>
      </c>
      <c r="TJ98" s="603">
        <v>0</v>
      </c>
      <c r="TK98" s="603">
        <v>129161</v>
      </c>
      <c r="TL98" s="603">
        <v>0</v>
      </c>
      <c r="TM98" s="603">
        <v>0</v>
      </c>
      <c r="TN98" s="603">
        <v>0</v>
      </c>
      <c r="TO98" s="603">
        <v>0</v>
      </c>
      <c r="TP98" s="603">
        <v>0</v>
      </c>
      <c r="TQ98" s="603">
        <v>0</v>
      </c>
      <c r="TR98" s="603">
        <v>0</v>
      </c>
      <c r="TS98" s="603">
        <v>0</v>
      </c>
      <c r="TT98" s="603">
        <v>0</v>
      </c>
      <c r="TU98" s="603">
        <v>0</v>
      </c>
      <c r="TV98" s="603">
        <v>0</v>
      </c>
      <c r="TW98" s="603">
        <v>10671</v>
      </c>
      <c r="TX98" s="603">
        <v>0</v>
      </c>
      <c r="TY98" s="603">
        <v>0</v>
      </c>
      <c r="TZ98" s="603">
        <v>0</v>
      </c>
      <c r="UA98" s="603">
        <v>0</v>
      </c>
      <c r="UB98" s="603">
        <v>0</v>
      </c>
      <c r="UC98" s="603">
        <v>0</v>
      </c>
      <c r="UD98" s="603">
        <v>0</v>
      </c>
      <c r="UE98" s="603">
        <v>0</v>
      </c>
      <c r="UF98" s="603">
        <v>0</v>
      </c>
      <c r="UG98" s="603">
        <v>0</v>
      </c>
      <c r="UH98" s="603">
        <v>0</v>
      </c>
      <c r="UI98" s="603">
        <v>0</v>
      </c>
      <c r="UJ98" s="603">
        <v>0</v>
      </c>
      <c r="UK98" s="603">
        <v>0</v>
      </c>
      <c r="UL98" s="603">
        <v>13544</v>
      </c>
      <c r="UM98" s="603">
        <v>0</v>
      </c>
      <c r="UN98" s="603">
        <v>0</v>
      </c>
      <c r="UO98" s="603">
        <v>0</v>
      </c>
      <c r="UP98" s="603">
        <v>0</v>
      </c>
      <c r="UQ98" s="603">
        <v>360</v>
      </c>
      <c r="UR98" s="603">
        <v>0</v>
      </c>
      <c r="US98" s="603">
        <v>84649</v>
      </c>
      <c r="UT98" s="603">
        <v>0</v>
      </c>
      <c r="UU98" s="603">
        <v>241192.5</v>
      </c>
      <c r="UV98" s="603">
        <v>3160</v>
      </c>
      <c r="UW98" s="603">
        <v>155486.5</v>
      </c>
      <c r="UX98" s="603">
        <v>32721</v>
      </c>
      <c r="UY98" s="603">
        <v>30743</v>
      </c>
      <c r="UZ98" s="603">
        <v>14618</v>
      </c>
      <c r="VA98" s="603">
        <v>49921.75</v>
      </c>
      <c r="VB98" s="603">
        <v>169224.5</v>
      </c>
      <c r="VC98" s="603">
        <v>27445</v>
      </c>
      <c r="VD98" s="603">
        <v>10186</v>
      </c>
      <c r="VE98" s="603">
        <v>28083.5</v>
      </c>
      <c r="VF98" s="603">
        <v>20217</v>
      </c>
      <c r="VG98" s="603">
        <v>41104.5</v>
      </c>
      <c r="VH98" s="603">
        <v>34606.5</v>
      </c>
      <c r="VI98" s="603">
        <v>40924.5</v>
      </c>
      <c r="VJ98" s="603">
        <v>194455</v>
      </c>
      <c r="VK98" s="603">
        <v>29457</v>
      </c>
      <c r="VL98" s="603">
        <v>9102</v>
      </c>
      <c r="VM98" s="603">
        <v>0</v>
      </c>
      <c r="VN98" s="603">
        <v>0</v>
      </c>
      <c r="VO98" s="603">
        <v>0</v>
      </c>
      <c r="VP98" s="603">
        <v>3139008.75</v>
      </c>
      <c r="VQ98" s="603">
        <v>983075.85</v>
      </c>
      <c r="VR98" s="603">
        <v>0</v>
      </c>
      <c r="VS98" s="603">
        <v>0</v>
      </c>
      <c r="VT98" s="603">
        <v>0</v>
      </c>
      <c r="VU98" s="603">
        <v>0</v>
      </c>
      <c r="VV98" s="603">
        <v>0</v>
      </c>
      <c r="VW98" s="603">
        <v>349547.13</v>
      </c>
      <c r="VX98" s="603">
        <v>0</v>
      </c>
      <c r="VY98" s="603">
        <v>3050</v>
      </c>
      <c r="VZ98" s="603">
        <v>7650</v>
      </c>
      <c r="WA98" s="603">
        <v>0</v>
      </c>
      <c r="WB98" s="603">
        <v>16150.5</v>
      </c>
      <c r="WC98" s="603">
        <v>0</v>
      </c>
      <c r="WD98" s="603">
        <v>4700</v>
      </c>
      <c r="WE98" s="603">
        <v>34108</v>
      </c>
      <c r="WF98" s="603">
        <v>0</v>
      </c>
      <c r="WG98" s="603">
        <v>0</v>
      </c>
      <c r="WH98" s="603">
        <v>154666</v>
      </c>
      <c r="WI98" s="603">
        <v>4691704</v>
      </c>
      <c r="WJ98" s="603">
        <v>340120.25</v>
      </c>
      <c r="WK98" s="603">
        <v>4400</v>
      </c>
      <c r="WL98" s="603">
        <v>0</v>
      </c>
      <c r="WM98" s="603">
        <v>0</v>
      </c>
      <c r="WN98" s="603">
        <v>0</v>
      </c>
      <c r="WO98" s="603">
        <v>0</v>
      </c>
      <c r="WP98" s="603">
        <v>5019304</v>
      </c>
      <c r="WQ98" s="603">
        <v>0</v>
      </c>
      <c r="WR98" s="603">
        <v>1600</v>
      </c>
      <c r="WS98" s="603">
        <v>312340</v>
      </c>
      <c r="WT98" s="603">
        <v>0</v>
      </c>
      <c r="WU98" s="603">
        <v>0</v>
      </c>
      <c r="WV98" s="603">
        <v>0</v>
      </c>
      <c r="WW98" s="603">
        <v>0</v>
      </c>
      <c r="WX98" s="603">
        <v>0</v>
      </c>
      <c r="WY98" s="603">
        <v>53506</v>
      </c>
      <c r="WZ98" s="603">
        <v>0</v>
      </c>
      <c r="XA98" s="603">
        <v>0</v>
      </c>
      <c r="XB98" s="603">
        <v>0</v>
      </c>
      <c r="XC98" s="603">
        <v>0</v>
      </c>
      <c r="XD98" s="603">
        <v>0</v>
      </c>
      <c r="XE98" s="603">
        <v>0</v>
      </c>
      <c r="XF98" s="603">
        <v>0</v>
      </c>
      <c r="XG98" s="603">
        <v>0</v>
      </c>
      <c r="XH98" s="603">
        <v>0</v>
      </c>
      <c r="XI98" s="603">
        <v>0</v>
      </c>
      <c r="XJ98" s="603">
        <v>0</v>
      </c>
      <c r="XK98" s="603">
        <v>0</v>
      </c>
      <c r="XL98" s="603">
        <v>0</v>
      </c>
      <c r="XM98" s="603">
        <v>0</v>
      </c>
      <c r="XN98" s="603">
        <v>0</v>
      </c>
      <c r="XO98" s="603">
        <v>0</v>
      </c>
      <c r="XP98" s="603">
        <v>0</v>
      </c>
      <c r="XQ98" s="603">
        <v>2957</v>
      </c>
      <c r="XR98" s="603">
        <v>0</v>
      </c>
      <c r="XS98" s="603">
        <v>0</v>
      </c>
      <c r="XT98" s="603">
        <v>0</v>
      </c>
      <c r="XU98" s="603">
        <v>0</v>
      </c>
      <c r="XV98" s="603">
        <v>330</v>
      </c>
      <c r="XW98" s="603">
        <v>0</v>
      </c>
      <c r="XX98" s="603">
        <v>0</v>
      </c>
      <c r="XY98" s="603">
        <v>0</v>
      </c>
      <c r="XZ98" s="603">
        <v>0</v>
      </c>
      <c r="YA98" s="603">
        <v>525</v>
      </c>
      <c r="YB98" s="603">
        <v>0</v>
      </c>
      <c r="YC98" s="603">
        <v>0</v>
      </c>
      <c r="YD98" s="603">
        <v>0</v>
      </c>
      <c r="YE98" s="603">
        <v>0</v>
      </c>
      <c r="YF98" s="603">
        <v>0</v>
      </c>
      <c r="YG98" s="603">
        <v>96192.5</v>
      </c>
      <c r="YH98" s="603">
        <v>0</v>
      </c>
      <c r="YI98" s="603">
        <v>11456</v>
      </c>
      <c r="YJ98" s="603">
        <v>0</v>
      </c>
      <c r="YK98" s="603">
        <v>24759</v>
      </c>
      <c r="YL98" s="603">
        <v>0</v>
      </c>
      <c r="YM98" s="603">
        <v>261099.02</v>
      </c>
      <c r="YN98" s="603">
        <v>0</v>
      </c>
      <c r="YO98" s="603">
        <v>13653.5</v>
      </c>
      <c r="YP98" s="603">
        <v>4528.25</v>
      </c>
      <c r="YQ98" s="603">
        <v>605</v>
      </c>
      <c r="YR98" s="603">
        <v>0</v>
      </c>
      <c r="YS98" s="603">
        <v>0</v>
      </c>
      <c r="YT98" s="603">
        <v>0</v>
      </c>
      <c r="YU98" s="603">
        <v>4279.5</v>
      </c>
      <c r="YV98" s="603">
        <v>476</v>
      </c>
      <c r="YW98" s="603">
        <v>0</v>
      </c>
      <c r="YX98" s="603">
        <v>0</v>
      </c>
      <c r="YY98" s="603">
        <v>0</v>
      </c>
      <c r="YZ98" s="603">
        <v>0</v>
      </c>
      <c r="ZA98" s="603">
        <v>0</v>
      </c>
      <c r="ZB98" s="603">
        <v>0</v>
      </c>
      <c r="ZC98" s="603">
        <v>0</v>
      </c>
      <c r="ZD98" s="603">
        <v>0</v>
      </c>
      <c r="ZE98" s="603">
        <v>0</v>
      </c>
      <c r="ZF98" s="603">
        <v>0</v>
      </c>
      <c r="ZG98" s="603">
        <v>0</v>
      </c>
      <c r="ZH98" s="603">
        <v>0</v>
      </c>
      <c r="ZI98" s="603">
        <v>0</v>
      </c>
      <c r="ZJ98" s="603">
        <v>0</v>
      </c>
      <c r="ZK98" s="603">
        <v>0</v>
      </c>
      <c r="ZL98" s="603">
        <v>0</v>
      </c>
      <c r="ZM98" s="603">
        <v>0</v>
      </c>
      <c r="ZN98" s="603">
        <v>0</v>
      </c>
      <c r="ZO98" s="603">
        <v>0</v>
      </c>
      <c r="ZP98" s="603">
        <v>0</v>
      </c>
      <c r="ZQ98" s="603">
        <v>0</v>
      </c>
      <c r="ZR98" s="603">
        <v>0</v>
      </c>
      <c r="ZS98" s="603">
        <v>0</v>
      </c>
      <c r="ZT98" s="603">
        <v>0</v>
      </c>
      <c r="ZU98" s="603">
        <v>0</v>
      </c>
      <c r="ZV98" s="603">
        <v>0</v>
      </c>
      <c r="ZW98" s="603">
        <v>0</v>
      </c>
      <c r="ZX98" s="603">
        <v>0</v>
      </c>
      <c r="ZY98" s="603">
        <v>0</v>
      </c>
      <c r="ZZ98" s="603">
        <v>0</v>
      </c>
      <c r="AAA98" s="603">
        <v>0</v>
      </c>
      <c r="AAB98" s="603">
        <v>0</v>
      </c>
      <c r="AAC98" s="603">
        <v>0</v>
      </c>
      <c r="AAD98" s="603">
        <v>0</v>
      </c>
      <c r="AAE98" s="603">
        <v>0</v>
      </c>
      <c r="AAF98" s="603">
        <v>0</v>
      </c>
      <c r="AAG98" s="603">
        <v>0</v>
      </c>
      <c r="AAH98" s="603">
        <v>0</v>
      </c>
      <c r="AAI98" s="603">
        <v>0</v>
      </c>
      <c r="AAJ98" s="603">
        <v>0</v>
      </c>
      <c r="AAK98" s="603">
        <v>0</v>
      </c>
      <c r="AAL98" s="603">
        <v>0</v>
      </c>
      <c r="AAM98" s="603">
        <v>0</v>
      </c>
      <c r="AAN98" s="603">
        <v>0</v>
      </c>
      <c r="AAO98" s="603">
        <v>0</v>
      </c>
      <c r="AAP98" s="603">
        <v>0</v>
      </c>
      <c r="AAQ98" s="603">
        <v>134310</v>
      </c>
      <c r="AAR98" s="603">
        <v>1866</v>
      </c>
      <c r="AAS98" s="603">
        <v>735732.5</v>
      </c>
      <c r="AAT98" s="603">
        <v>0</v>
      </c>
      <c r="AAU98" s="603">
        <v>0</v>
      </c>
      <c r="AAV98" s="603">
        <v>0</v>
      </c>
      <c r="AAW98" s="603">
        <v>0</v>
      </c>
      <c r="AAX98" s="603">
        <v>0</v>
      </c>
      <c r="AAY98" s="603">
        <v>117014.75</v>
      </c>
      <c r="AAZ98" s="603">
        <v>57827.5</v>
      </c>
      <c r="ABA98" s="603">
        <v>0</v>
      </c>
      <c r="ABB98" s="603">
        <v>0</v>
      </c>
      <c r="ABC98" s="603">
        <v>547130.5</v>
      </c>
      <c r="ABD98" s="603">
        <v>0</v>
      </c>
      <c r="ABE98" s="603">
        <v>0</v>
      </c>
      <c r="ABF98" s="603">
        <v>163481.20000000001</v>
      </c>
      <c r="ABG98" s="603">
        <v>0</v>
      </c>
      <c r="ABH98" s="603">
        <v>0</v>
      </c>
      <c r="ABI98" s="603">
        <v>0</v>
      </c>
      <c r="ABJ98" s="603">
        <v>93256</v>
      </c>
      <c r="ABK98" s="603">
        <v>648128</v>
      </c>
      <c r="ABL98" s="603">
        <v>0</v>
      </c>
      <c r="ABM98" s="603">
        <v>0</v>
      </c>
      <c r="ABN98" s="603">
        <v>0</v>
      </c>
      <c r="ABO98" s="603">
        <v>0</v>
      </c>
      <c r="ABP98" s="603">
        <v>294690.75</v>
      </c>
      <c r="ABQ98" s="603">
        <v>0</v>
      </c>
      <c r="ABR98" s="603">
        <v>0</v>
      </c>
      <c r="ABS98" s="603">
        <v>0</v>
      </c>
      <c r="ABT98" s="603">
        <v>0</v>
      </c>
      <c r="ABU98" s="603">
        <v>0</v>
      </c>
      <c r="ABV98" s="603">
        <v>0</v>
      </c>
      <c r="ABW98" s="603">
        <v>0</v>
      </c>
      <c r="ABX98" s="603">
        <v>0</v>
      </c>
      <c r="ABY98" s="603">
        <v>0</v>
      </c>
      <c r="ABZ98" s="603">
        <v>0</v>
      </c>
      <c r="ACA98" s="603">
        <v>0</v>
      </c>
      <c r="ACB98" s="603">
        <v>0</v>
      </c>
      <c r="ACC98" s="603">
        <v>0</v>
      </c>
      <c r="ACD98" s="603">
        <v>0</v>
      </c>
      <c r="ACE98" s="603">
        <v>0</v>
      </c>
      <c r="ACF98" s="603">
        <v>0</v>
      </c>
      <c r="ACG98" s="603">
        <v>0</v>
      </c>
      <c r="ACH98" s="603">
        <v>0</v>
      </c>
      <c r="ACI98" s="603">
        <v>0</v>
      </c>
      <c r="ACJ98" s="603">
        <v>0</v>
      </c>
      <c r="ACK98" s="603">
        <v>62186.27</v>
      </c>
      <c r="ACL98" s="603">
        <v>22313.25</v>
      </c>
      <c r="ACM98" s="603">
        <v>14602</v>
      </c>
      <c r="ACN98" s="603">
        <v>9240</v>
      </c>
      <c r="ACO98" s="603">
        <v>0</v>
      </c>
      <c r="ACP98" s="603">
        <v>0</v>
      </c>
      <c r="ACQ98" s="603">
        <v>0</v>
      </c>
      <c r="ACR98" s="603">
        <v>0</v>
      </c>
      <c r="ACS98" s="603">
        <v>0</v>
      </c>
      <c r="ACT98" s="603">
        <v>3312</v>
      </c>
      <c r="ACU98" s="603">
        <v>55572.29</v>
      </c>
      <c r="ACV98" s="603">
        <v>0</v>
      </c>
      <c r="ACW98" s="603">
        <v>0</v>
      </c>
      <c r="ACX98" s="603">
        <v>0</v>
      </c>
      <c r="ACY98" s="603">
        <v>400</v>
      </c>
      <c r="ACZ98" s="603">
        <v>300000</v>
      </c>
      <c r="ADA98" s="603">
        <v>0</v>
      </c>
      <c r="ADB98" s="603">
        <v>0</v>
      </c>
      <c r="ADC98" s="603">
        <v>74294.490000000005</v>
      </c>
      <c r="ADD98" s="603">
        <v>0</v>
      </c>
      <c r="ADE98" s="603">
        <v>0</v>
      </c>
      <c r="ADF98" s="603">
        <v>0</v>
      </c>
      <c r="ADG98" s="603">
        <v>0</v>
      </c>
      <c r="ADH98" s="603">
        <v>0</v>
      </c>
      <c r="ADI98" s="603">
        <v>0</v>
      </c>
      <c r="ADJ98" s="603">
        <v>0</v>
      </c>
      <c r="ADK98" s="603">
        <v>0</v>
      </c>
      <c r="ADL98" s="603">
        <v>0</v>
      </c>
      <c r="ADM98" s="603">
        <v>0</v>
      </c>
      <c r="ADN98" s="603">
        <v>0</v>
      </c>
      <c r="ADO98" s="603">
        <v>0</v>
      </c>
      <c r="ADP98" s="603">
        <v>0</v>
      </c>
      <c r="ADQ98" s="603">
        <v>0</v>
      </c>
      <c r="ADR98" s="603">
        <v>0</v>
      </c>
      <c r="ADS98" s="603">
        <v>0</v>
      </c>
      <c r="ADT98" s="603">
        <v>0</v>
      </c>
      <c r="ADU98" s="603">
        <v>0</v>
      </c>
      <c r="ADV98" s="603">
        <v>0</v>
      </c>
      <c r="ADW98" s="603">
        <v>0</v>
      </c>
      <c r="ADX98" s="603">
        <v>0</v>
      </c>
      <c r="ADY98" s="603">
        <v>0</v>
      </c>
      <c r="ADZ98" s="603">
        <v>0</v>
      </c>
      <c r="AEA98" s="603">
        <v>0</v>
      </c>
      <c r="AEB98" s="603">
        <v>0</v>
      </c>
      <c r="AEC98" s="603">
        <v>254511</v>
      </c>
      <c r="AED98" s="603">
        <v>4003.5</v>
      </c>
      <c r="AEE98" s="603">
        <v>0</v>
      </c>
      <c r="AEF98" s="603">
        <v>0</v>
      </c>
      <c r="AEG98" s="603">
        <v>0</v>
      </c>
      <c r="AEH98" s="603">
        <v>1500</v>
      </c>
      <c r="AEI98" s="603">
        <v>0</v>
      </c>
      <c r="AEJ98" s="603">
        <v>1988.75</v>
      </c>
      <c r="AEK98" s="603">
        <v>146404.13</v>
      </c>
      <c r="AEL98" s="603">
        <v>7398</v>
      </c>
      <c r="AEM98" s="603">
        <v>19126</v>
      </c>
      <c r="AEN98" s="603">
        <v>0</v>
      </c>
      <c r="AEO98" s="603">
        <v>4750</v>
      </c>
      <c r="AEP98" s="603">
        <v>0</v>
      </c>
      <c r="AEQ98" s="603">
        <v>2065</v>
      </c>
      <c r="AER98" s="603">
        <v>0</v>
      </c>
      <c r="AES98" s="603">
        <v>0</v>
      </c>
      <c r="AET98" s="603">
        <v>4107.5</v>
      </c>
      <c r="AEU98" s="603">
        <v>0</v>
      </c>
      <c r="AEV98" s="603">
        <v>195847</v>
      </c>
      <c r="AEW98" s="603">
        <v>113673.5</v>
      </c>
      <c r="AEX98" s="603">
        <v>57714.28</v>
      </c>
      <c r="AEY98" s="603">
        <v>38657.5</v>
      </c>
      <c r="AEZ98" s="603">
        <v>259760.5</v>
      </c>
      <c r="AFA98" s="603">
        <v>0</v>
      </c>
      <c r="AFB98" s="603">
        <v>24438</v>
      </c>
      <c r="AFC98" s="603">
        <v>2147.5</v>
      </c>
      <c r="AFD98" s="603">
        <v>5028</v>
      </c>
      <c r="AFE98" s="603">
        <v>0</v>
      </c>
      <c r="AFF98" s="603">
        <v>34877.5</v>
      </c>
      <c r="AFG98" s="603">
        <v>0</v>
      </c>
      <c r="AFH98" s="603">
        <v>0</v>
      </c>
      <c r="AFI98" s="603">
        <v>0</v>
      </c>
      <c r="AFJ98" s="603">
        <v>0</v>
      </c>
      <c r="AFK98" s="603">
        <v>0</v>
      </c>
      <c r="AFL98" s="603">
        <v>0</v>
      </c>
      <c r="AFM98" s="603">
        <v>0</v>
      </c>
      <c r="AFN98" s="603">
        <v>0</v>
      </c>
      <c r="AFO98" s="603">
        <v>0</v>
      </c>
      <c r="AFP98" s="603">
        <v>0</v>
      </c>
      <c r="AFQ98" s="603">
        <v>0</v>
      </c>
      <c r="AFR98" s="603">
        <v>0</v>
      </c>
      <c r="AFS98" s="603">
        <v>25968.5</v>
      </c>
      <c r="AFT98" s="603">
        <v>22854</v>
      </c>
      <c r="AFU98" s="603">
        <v>2262.5</v>
      </c>
      <c r="AFV98" s="603">
        <v>4000</v>
      </c>
      <c r="AFW98" s="603">
        <v>963</v>
      </c>
      <c r="AFX98" s="603">
        <v>0</v>
      </c>
      <c r="AFY98" s="603">
        <v>9070.5</v>
      </c>
      <c r="AFZ98" s="603">
        <v>0</v>
      </c>
      <c r="AGA98" s="603">
        <v>90</v>
      </c>
      <c r="AGB98" s="603">
        <v>9688</v>
      </c>
      <c r="AGC98" s="603">
        <v>790</v>
      </c>
      <c r="AGD98" s="603">
        <v>0</v>
      </c>
      <c r="AGE98" s="603">
        <v>0</v>
      </c>
      <c r="AGF98" s="603">
        <v>0</v>
      </c>
      <c r="AGG98" s="603">
        <v>0</v>
      </c>
      <c r="AGH98" s="603">
        <v>0</v>
      </c>
      <c r="AGI98" s="603">
        <v>0</v>
      </c>
      <c r="AGJ98" s="603">
        <v>0</v>
      </c>
      <c r="AGK98" s="603">
        <v>0</v>
      </c>
      <c r="AGL98" s="603">
        <v>0</v>
      </c>
      <c r="AGM98" s="603">
        <v>0</v>
      </c>
      <c r="AGN98" s="603">
        <v>0</v>
      </c>
      <c r="AGO98" s="603">
        <v>5700</v>
      </c>
      <c r="AGP98" s="603">
        <v>23200</v>
      </c>
      <c r="AGQ98" s="603">
        <v>0</v>
      </c>
      <c r="AGR98" s="603">
        <v>0</v>
      </c>
      <c r="AGS98" s="603">
        <v>0</v>
      </c>
      <c r="AGT98" s="603">
        <v>0</v>
      </c>
      <c r="AGU98" s="603">
        <v>0</v>
      </c>
      <c r="AGV98" s="603">
        <v>0</v>
      </c>
      <c r="AGW98" s="603">
        <v>417086</v>
      </c>
      <c r="AGX98" s="603">
        <v>108380.75</v>
      </c>
      <c r="AGY98" s="603">
        <v>255470.35</v>
      </c>
      <c r="AGZ98" s="603">
        <v>0</v>
      </c>
      <c r="AHA98" s="603">
        <v>36818.5</v>
      </c>
      <c r="AHB98" s="603">
        <v>485454.07</v>
      </c>
      <c r="AHC98" s="603">
        <v>63783.75</v>
      </c>
      <c r="AHD98" s="603">
        <v>1104951.24</v>
      </c>
      <c r="AHE98" s="603">
        <v>0</v>
      </c>
      <c r="AHF98" s="603">
        <v>823633.75</v>
      </c>
      <c r="AHG98" s="603">
        <v>23914</v>
      </c>
      <c r="AHH98" s="603">
        <v>155670</v>
      </c>
      <c r="AHI98" s="603">
        <v>19652</v>
      </c>
      <c r="AHJ98" s="603">
        <v>22922</v>
      </c>
      <c r="AHK98" s="603">
        <v>44251.5</v>
      </c>
      <c r="AHL98" s="603">
        <v>0</v>
      </c>
      <c r="AHM98" s="603">
        <v>28924</v>
      </c>
      <c r="AHN98" s="603">
        <v>0</v>
      </c>
      <c r="AHO98" s="603">
        <v>19179.75</v>
      </c>
      <c r="AHP98" s="603">
        <v>0</v>
      </c>
      <c r="AHQ98" s="603">
        <v>0</v>
      </c>
      <c r="AHR98" s="603">
        <v>0</v>
      </c>
      <c r="AHS98" s="603">
        <v>0</v>
      </c>
      <c r="AHT98" s="603">
        <v>0</v>
      </c>
      <c r="AHU98" s="603">
        <v>0</v>
      </c>
      <c r="AHV98" s="603">
        <v>0</v>
      </c>
      <c r="AHW98" s="603">
        <f t="shared" si="99"/>
        <v>124160866.27999991</v>
      </c>
      <c r="AHY98" s="648" t="s">
        <v>6248</v>
      </c>
      <c r="AHZ98" s="648" t="s">
        <v>6099</v>
      </c>
      <c r="AIA98" s="648" t="s">
        <v>6100</v>
      </c>
    </row>
    <row r="99" spans="1:911" ht="24.6" x14ac:dyDescent="0.7">
      <c r="A99" s="260" t="str">
        <f t="shared" si="98"/>
        <v>ภาระ</v>
      </c>
      <c r="B99" s="260" t="s">
        <v>6105</v>
      </c>
      <c r="C99" s="260" t="s">
        <v>6106</v>
      </c>
      <c r="D99" s="603">
        <v>0</v>
      </c>
      <c r="E99" s="603">
        <v>0</v>
      </c>
      <c r="F99" s="603">
        <v>0</v>
      </c>
      <c r="G99" s="603">
        <v>0</v>
      </c>
      <c r="H99" s="603">
        <v>0</v>
      </c>
      <c r="I99" s="603">
        <v>0</v>
      </c>
      <c r="J99" s="603">
        <v>0</v>
      </c>
      <c r="K99" s="603">
        <v>0</v>
      </c>
      <c r="L99" s="603">
        <v>0</v>
      </c>
      <c r="M99" s="603">
        <v>0</v>
      </c>
      <c r="N99" s="603">
        <v>0</v>
      </c>
      <c r="O99" s="603">
        <v>0</v>
      </c>
      <c r="P99" s="603">
        <v>0</v>
      </c>
      <c r="Q99" s="603">
        <v>0</v>
      </c>
      <c r="R99" s="603">
        <v>0</v>
      </c>
      <c r="S99" s="603">
        <v>0</v>
      </c>
      <c r="T99" s="603">
        <v>0</v>
      </c>
      <c r="U99" s="603">
        <v>0</v>
      </c>
      <c r="V99" s="603">
        <v>0</v>
      </c>
      <c r="W99" s="603">
        <v>691991.5</v>
      </c>
      <c r="X99" s="603">
        <v>0</v>
      </c>
      <c r="Y99" s="603">
        <v>0</v>
      </c>
      <c r="Z99" s="603">
        <v>0</v>
      </c>
      <c r="AA99" s="603">
        <v>0</v>
      </c>
      <c r="AB99" s="603">
        <v>0</v>
      </c>
      <c r="AC99" s="603">
        <v>0</v>
      </c>
      <c r="AD99" s="603">
        <v>0</v>
      </c>
      <c r="AE99" s="603">
        <v>0</v>
      </c>
      <c r="AF99" s="603">
        <v>0</v>
      </c>
      <c r="AG99" s="603">
        <v>0</v>
      </c>
      <c r="AH99" s="603">
        <v>0</v>
      </c>
      <c r="AI99" s="603">
        <v>0</v>
      </c>
      <c r="AJ99" s="603">
        <v>0</v>
      </c>
      <c r="AK99" s="603">
        <v>0</v>
      </c>
      <c r="AL99" s="603">
        <v>0</v>
      </c>
      <c r="AM99" s="603">
        <v>0</v>
      </c>
      <c r="AN99" s="603">
        <v>0</v>
      </c>
      <c r="AO99" s="603">
        <v>0</v>
      </c>
      <c r="AP99" s="603">
        <v>0</v>
      </c>
      <c r="AQ99" s="603">
        <v>0</v>
      </c>
      <c r="AR99" s="603">
        <v>0</v>
      </c>
      <c r="AS99" s="603">
        <v>0</v>
      </c>
      <c r="AT99" s="603">
        <v>0</v>
      </c>
      <c r="AU99" s="603">
        <v>0</v>
      </c>
      <c r="AV99" s="603">
        <v>0</v>
      </c>
      <c r="AW99" s="603">
        <v>0</v>
      </c>
      <c r="AX99" s="603">
        <v>0</v>
      </c>
      <c r="AY99" s="603">
        <v>0</v>
      </c>
      <c r="AZ99" s="603">
        <v>0</v>
      </c>
      <c r="BA99" s="603">
        <v>0</v>
      </c>
      <c r="BB99" s="603">
        <v>0</v>
      </c>
      <c r="BC99" s="603">
        <v>0</v>
      </c>
      <c r="BD99" s="603">
        <v>0</v>
      </c>
      <c r="BE99" s="603">
        <v>0</v>
      </c>
      <c r="BF99" s="603">
        <v>0</v>
      </c>
      <c r="BG99" s="603">
        <v>0</v>
      </c>
      <c r="BH99" s="603">
        <v>0</v>
      </c>
      <c r="BI99" s="603">
        <v>0</v>
      </c>
      <c r="BJ99" s="603">
        <v>0</v>
      </c>
      <c r="BK99" s="603">
        <v>0</v>
      </c>
      <c r="BL99" s="603">
        <v>0</v>
      </c>
      <c r="BM99" s="603">
        <v>0</v>
      </c>
      <c r="BN99" s="603">
        <v>0</v>
      </c>
      <c r="BO99" s="603">
        <v>0</v>
      </c>
      <c r="BP99" s="603">
        <v>0</v>
      </c>
      <c r="BQ99" s="603">
        <v>0</v>
      </c>
      <c r="BR99" s="603">
        <v>0</v>
      </c>
      <c r="BS99" s="603">
        <v>0</v>
      </c>
      <c r="BT99" s="603">
        <v>0</v>
      </c>
      <c r="BU99" s="603">
        <v>0</v>
      </c>
      <c r="BV99" s="603">
        <v>0</v>
      </c>
      <c r="BW99" s="603">
        <v>0</v>
      </c>
      <c r="BX99" s="603">
        <v>0</v>
      </c>
      <c r="BY99" s="603">
        <v>0</v>
      </c>
      <c r="BZ99" s="603">
        <v>0</v>
      </c>
      <c r="CA99" s="603">
        <v>282208.5</v>
      </c>
      <c r="CB99" s="603">
        <v>0</v>
      </c>
      <c r="CC99" s="603">
        <v>0</v>
      </c>
      <c r="CD99" s="603">
        <v>0</v>
      </c>
      <c r="CE99" s="603">
        <v>0</v>
      </c>
      <c r="CF99" s="603">
        <v>0</v>
      </c>
      <c r="CG99" s="603">
        <v>0</v>
      </c>
      <c r="CH99" s="603">
        <v>820533</v>
      </c>
      <c r="CI99" s="603">
        <v>0</v>
      </c>
      <c r="CJ99" s="603">
        <v>0</v>
      </c>
      <c r="CK99" s="603">
        <v>0</v>
      </c>
      <c r="CL99" s="603">
        <v>0</v>
      </c>
      <c r="CM99" s="603">
        <v>0</v>
      </c>
      <c r="CN99" s="603">
        <v>0</v>
      </c>
      <c r="CO99" s="603">
        <v>0</v>
      </c>
      <c r="CP99" s="603">
        <v>0</v>
      </c>
      <c r="CQ99" s="603">
        <v>0</v>
      </c>
      <c r="CR99" s="603">
        <v>0</v>
      </c>
      <c r="CS99" s="603">
        <v>0</v>
      </c>
      <c r="CT99" s="603">
        <v>0</v>
      </c>
      <c r="CU99" s="603">
        <v>136489.15</v>
      </c>
      <c r="CV99" s="603">
        <v>0</v>
      </c>
      <c r="CW99" s="603">
        <v>0</v>
      </c>
      <c r="CX99" s="603">
        <v>0</v>
      </c>
      <c r="CY99" s="603">
        <v>0</v>
      </c>
      <c r="CZ99" s="603">
        <v>0</v>
      </c>
      <c r="DA99" s="603">
        <v>0</v>
      </c>
      <c r="DB99" s="603">
        <v>0</v>
      </c>
      <c r="DC99" s="603">
        <v>11979899.529999999</v>
      </c>
      <c r="DD99" s="603">
        <v>4272988.5</v>
      </c>
      <c r="DE99" s="603">
        <v>0</v>
      </c>
      <c r="DF99" s="603">
        <v>0</v>
      </c>
      <c r="DG99" s="603">
        <v>0</v>
      </c>
      <c r="DH99" s="603">
        <v>0</v>
      </c>
      <c r="DI99" s="603">
        <v>0</v>
      </c>
      <c r="DJ99" s="603">
        <v>0</v>
      </c>
      <c r="DK99" s="603">
        <v>0</v>
      </c>
      <c r="DL99" s="603">
        <v>0</v>
      </c>
      <c r="DM99" s="603">
        <v>0</v>
      </c>
      <c r="DN99" s="603">
        <v>0</v>
      </c>
      <c r="DO99" s="603">
        <v>0</v>
      </c>
      <c r="DP99" s="603">
        <v>0</v>
      </c>
      <c r="DQ99" s="603">
        <v>0</v>
      </c>
      <c r="DR99" s="603">
        <v>0</v>
      </c>
      <c r="DS99" s="603">
        <v>0</v>
      </c>
      <c r="DT99" s="603">
        <v>0</v>
      </c>
      <c r="DU99" s="603">
        <v>0</v>
      </c>
      <c r="DV99" s="603">
        <v>0</v>
      </c>
      <c r="DW99" s="603">
        <v>0</v>
      </c>
      <c r="DX99" s="603">
        <v>0</v>
      </c>
      <c r="DY99" s="603">
        <v>0</v>
      </c>
      <c r="DZ99" s="603">
        <v>0</v>
      </c>
      <c r="EA99" s="603">
        <v>0</v>
      </c>
      <c r="EB99" s="603">
        <v>0</v>
      </c>
      <c r="EC99" s="603">
        <v>0</v>
      </c>
      <c r="ED99" s="603">
        <v>0</v>
      </c>
      <c r="EE99" s="603">
        <v>0</v>
      </c>
      <c r="EF99" s="603">
        <v>2404733.37</v>
      </c>
      <c r="EG99" s="603">
        <v>869200.41</v>
      </c>
      <c r="EH99" s="603">
        <v>0</v>
      </c>
      <c r="EI99" s="603">
        <v>0</v>
      </c>
      <c r="EJ99" s="603">
        <v>0</v>
      </c>
      <c r="EK99" s="603">
        <v>0</v>
      </c>
      <c r="EL99" s="603">
        <v>0</v>
      </c>
      <c r="EM99" s="603">
        <v>0</v>
      </c>
      <c r="EN99" s="603">
        <v>0</v>
      </c>
      <c r="EO99" s="603">
        <v>4723581.0199999996</v>
      </c>
      <c r="EP99" s="603">
        <v>0</v>
      </c>
      <c r="EQ99" s="603">
        <v>0</v>
      </c>
      <c r="ER99" s="603">
        <v>0</v>
      </c>
      <c r="ES99" s="603">
        <v>0</v>
      </c>
      <c r="ET99" s="603">
        <v>0</v>
      </c>
      <c r="EU99" s="603">
        <v>0</v>
      </c>
      <c r="EV99" s="603">
        <v>0</v>
      </c>
      <c r="EW99" s="603">
        <v>0</v>
      </c>
      <c r="EX99" s="603">
        <v>0</v>
      </c>
      <c r="EY99" s="603">
        <v>0</v>
      </c>
      <c r="EZ99" s="603">
        <v>0</v>
      </c>
      <c r="FA99" s="603">
        <v>0</v>
      </c>
      <c r="FB99" s="603">
        <v>0</v>
      </c>
      <c r="FC99" s="603">
        <v>0</v>
      </c>
      <c r="FD99" s="603">
        <v>0</v>
      </c>
      <c r="FE99" s="603">
        <v>0</v>
      </c>
      <c r="FF99" s="603">
        <v>0</v>
      </c>
      <c r="FG99" s="603">
        <v>0</v>
      </c>
      <c r="FH99" s="603">
        <v>0</v>
      </c>
      <c r="FI99" s="603">
        <v>0</v>
      </c>
      <c r="FJ99" s="603">
        <v>0</v>
      </c>
      <c r="FK99" s="603">
        <v>0</v>
      </c>
      <c r="FL99" s="603">
        <v>0</v>
      </c>
      <c r="FM99" s="603">
        <v>0</v>
      </c>
      <c r="FN99" s="603">
        <v>0</v>
      </c>
      <c r="FO99" s="603">
        <v>0</v>
      </c>
      <c r="FP99" s="603">
        <v>0</v>
      </c>
      <c r="FQ99" s="603">
        <v>0</v>
      </c>
      <c r="FR99" s="603">
        <v>0</v>
      </c>
      <c r="FS99" s="603">
        <v>0</v>
      </c>
      <c r="FT99" s="603">
        <v>0</v>
      </c>
      <c r="FU99" s="603">
        <v>0</v>
      </c>
      <c r="FV99" s="603">
        <v>0</v>
      </c>
      <c r="FW99" s="603">
        <v>0</v>
      </c>
      <c r="FX99" s="603">
        <v>0</v>
      </c>
      <c r="FY99" s="603">
        <v>0</v>
      </c>
      <c r="FZ99" s="603">
        <v>0</v>
      </c>
      <c r="GA99" s="603">
        <v>0</v>
      </c>
      <c r="GB99" s="603">
        <v>0</v>
      </c>
      <c r="GC99" s="603">
        <v>0</v>
      </c>
      <c r="GD99" s="603">
        <v>0</v>
      </c>
      <c r="GE99" s="603">
        <v>0</v>
      </c>
      <c r="GF99" s="603">
        <v>1668907.45</v>
      </c>
      <c r="GG99" s="603">
        <v>0</v>
      </c>
      <c r="GH99" s="603">
        <v>0</v>
      </c>
      <c r="GI99" s="603">
        <v>0</v>
      </c>
      <c r="GJ99" s="603">
        <v>0</v>
      </c>
      <c r="GK99" s="603">
        <v>0</v>
      </c>
      <c r="GL99" s="603">
        <v>0</v>
      </c>
      <c r="GM99" s="603">
        <v>0</v>
      </c>
      <c r="GN99" s="603">
        <v>0</v>
      </c>
      <c r="GO99" s="603">
        <v>0</v>
      </c>
      <c r="GP99" s="603">
        <v>0</v>
      </c>
      <c r="GQ99" s="603">
        <v>0</v>
      </c>
      <c r="GR99" s="603">
        <v>0</v>
      </c>
      <c r="GS99" s="603">
        <v>0</v>
      </c>
      <c r="GT99" s="603">
        <v>0</v>
      </c>
      <c r="GU99" s="603">
        <v>0</v>
      </c>
      <c r="GV99" s="603">
        <v>0</v>
      </c>
      <c r="GW99" s="603">
        <v>0</v>
      </c>
      <c r="GX99" s="603">
        <v>0</v>
      </c>
      <c r="GY99" s="603">
        <v>0</v>
      </c>
      <c r="GZ99" s="603">
        <v>3390376.75</v>
      </c>
      <c r="HA99" s="603">
        <v>0</v>
      </c>
      <c r="HB99" s="603">
        <v>0</v>
      </c>
      <c r="HC99" s="603">
        <v>0</v>
      </c>
      <c r="HD99" s="603">
        <v>0</v>
      </c>
      <c r="HE99" s="603">
        <v>0</v>
      </c>
      <c r="HF99" s="603">
        <v>0</v>
      </c>
      <c r="HG99" s="603">
        <v>0</v>
      </c>
      <c r="HH99" s="603">
        <v>0</v>
      </c>
      <c r="HI99" s="603">
        <v>0</v>
      </c>
      <c r="HJ99" s="603">
        <v>0</v>
      </c>
      <c r="HK99" s="603">
        <v>0</v>
      </c>
      <c r="HL99" s="603">
        <v>0</v>
      </c>
      <c r="HM99" s="603">
        <v>0</v>
      </c>
      <c r="HN99" s="603">
        <v>0</v>
      </c>
      <c r="HO99" s="603">
        <v>0</v>
      </c>
      <c r="HP99" s="603">
        <v>0</v>
      </c>
      <c r="HQ99" s="603">
        <v>0</v>
      </c>
      <c r="HR99" s="603">
        <v>0</v>
      </c>
      <c r="HS99" s="603">
        <v>0</v>
      </c>
      <c r="HT99" s="603">
        <v>3593679</v>
      </c>
      <c r="HU99" s="603">
        <v>3444053.41</v>
      </c>
      <c r="HV99" s="603">
        <v>0</v>
      </c>
      <c r="HW99" s="603">
        <v>0</v>
      </c>
      <c r="HX99" s="603">
        <v>0</v>
      </c>
      <c r="HY99" s="603">
        <v>0</v>
      </c>
      <c r="HZ99" s="603">
        <v>0</v>
      </c>
      <c r="IA99" s="603">
        <v>0</v>
      </c>
      <c r="IB99" s="603">
        <v>0</v>
      </c>
      <c r="IC99" s="603">
        <v>0</v>
      </c>
      <c r="ID99" s="603">
        <v>0</v>
      </c>
      <c r="IE99" s="603">
        <v>0</v>
      </c>
      <c r="IF99" s="603">
        <v>0</v>
      </c>
      <c r="IG99" s="603">
        <v>0</v>
      </c>
      <c r="IH99" s="603">
        <v>0</v>
      </c>
      <c r="II99" s="603">
        <v>0</v>
      </c>
      <c r="IJ99" s="603">
        <v>0</v>
      </c>
      <c r="IK99" s="603">
        <v>2027299.5</v>
      </c>
      <c r="IL99" s="603">
        <v>0</v>
      </c>
      <c r="IM99" s="603">
        <v>0</v>
      </c>
      <c r="IN99" s="603">
        <v>0</v>
      </c>
      <c r="IO99" s="603">
        <v>0</v>
      </c>
      <c r="IP99" s="603">
        <v>0</v>
      </c>
      <c r="IQ99" s="603">
        <v>0</v>
      </c>
      <c r="IR99" s="603">
        <v>0</v>
      </c>
      <c r="IS99" s="603">
        <v>0</v>
      </c>
      <c r="IT99" s="603">
        <v>0</v>
      </c>
      <c r="IU99" s="603">
        <v>4280225.92</v>
      </c>
      <c r="IV99" s="603">
        <v>0</v>
      </c>
      <c r="IW99" s="603">
        <v>0</v>
      </c>
      <c r="IX99" s="603">
        <v>0</v>
      </c>
      <c r="IY99" s="603">
        <v>0</v>
      </c>
      <c r="IZ99" s="603">
        <v>0</v>
      </c>
      <c r="JA99" s="603">
        <v>0</v>
      </c>
      <c r="JB99" s="603">
        <v>0</v>
      </c>
      <c r="JC99" s="603">
        <v>0</v>
      </c>
      <c r="JD99" s="603">
        <v>0</v>
      </c>
      <c r="JE99" s="603">
        <v>0</v>
      </c>
      <c r="JF99" s="603">
        <v>0</v>
      </c>
      <c r="JG99" s="603">
        <v>570607.5</v>
      </c>
      <c r="JH99" s="603">
        <v>1746034.53</v>
      </c>
      <c r="JI99" s="603">
        <v>0</v>
      </c>
      <c r="JJ99" s="603">
        <v>0</v>
      </c>
      <c r="JK99" s="603">
        <v>0</v>
      </c>
      <c r="JL99" s="603">
        <v>0</v>
      </c>
      <c r="JM99" s="603">
        <v>14619127.25</v>
      </c>
      <c r="JN99" s="603">
        <v>0</v>
      </c>
      <c r="JO99" s="603">
        <v>0</v>
      </c>
      <c r="JP99" s="603">
        <v>0</v>
      </c>
      <c r="JQ99" s="603">
        <v>0</v>
      </c>
      <c r="JR99" s="603">
        <v>0</v>
      </c>
      <c r="JS99" s="603">
        <v>0</v>
      </c>
      <c r="JT99" s="603">
        <v>1889676.15</v>
      </c>
      <c r="JU99" s="603">
        <v>2432425.81</v>
      </c>
      <c r="JV99" s="603">
        <v>0</v>
      </c>
      <c r="JW99" s="603">
        <v>0</v>
      </c>
      <c r="JX99" s="603">
        <v>0</v>
      </c>
      <c r="JY99" s="603">
        <v>0</v>
      </c>
      <c r="JZ99" s="603">
        <v>0</v>
      </c>
      <c r="KA99" s="603">
        <v>0</v>
      </c>
      <c r="KB99" s="603">
        <v>0</v>
      </c>
      <c r="KC99" s="603">
        <v>0</v>
      </c>
      <c r="KD99" s="603">
        <v>0</v>
      </c>
      <c r="KE99" s="603">
        <v>0</v>
      </c>
      <c r="KF99" s="603">
        <v>0</v>
      </c>
      <c r="KG99" s="603">
        <v>0</v>
      </c>
      <c r="KH99" s="603">
        <v>0</v>
      </c>
      <c r="KI99" s="603">
        <v>0</v>
      </c>
      <c r="KJ99" s="603">
        <v>0</v>
      </c>
      <c r="KK99" s="603">
        <v>0</v>
      </c>
      <c r="KL99" s="603">
        <v>0</v>
      </c>
      <c r="KM99" s="603">
        <v>0</v>
      </c>
      <c r="KN99" s="603">
        <v>0</v>
      </c>
      <c r="KO99" s="603">
        <v>0</v>
      </c>
      <c r="KP99" s="603">
        <v>0</v>
      </c>
      <c r="KQ99" s="603">
        <v>0</v>
      </c>
      <c r="KR99" s="603">
        <v>0</v>
      </c>
      <c r="KS99" s="603">
        <v>5786689.5700000003</v>
      </c>
      <c r="KT99" s="603">
        <v>0</v>
      </c>
      <c r="KU99" s="603">
        <v>0</v>
      </c>
      <c r="KV99" s="603">
        <v>518632.43</v>
      </c>
      <c r="KW99" s="603">
        <v>0</v>
      </c>
      <c r="KX99" s="603">
        <v>0</v>
      </c>
      <c r="KY99" s="603">
        <v>5278529.84</v>
      </c>
      <c r="KZ99" s="603">
        <v>0</v>
      </c>
      <c r="LA99" s="603">
        <v>3991392.14</v>
      </c>
      <c r="LB99" s="603">
        <v>0</v>
      </c>
      <c r="LC99" s="603">
        <v>0</v>
      </c>
      <c r="LD99" s="603">
        <v>0</v>
      </c>
      <c r="LE99" s="603">
        <v>0</v>
      </c>
      <c r="LF99" s="603">
        <v>0</v>
      </c>
      <c r="LG99" s="603">
        <v>0</v>
      </c>
      <c r="LH99" s="603">
        <v>0</v>
      </c>
      <c r="LI99" s="603">
        <v>4368431.58</v>
      </c>
      <c r="LJ99" s="603">
        <v>387280.72</v>
      </c>
      <c r="LK99" s="603">
        <v>5655916.5</v>
      </c>
      <c r="LL99" s="603">
        <v>623548.52</v>
      </c>
      <c r="LM99" s="603">
        <v>0</v>
      </c>
      <c r="LN99" s="603">
        <v>0</v>
      </c>
      <c r="LO99" s="603">
        <v>0</v>
      </c>
      <c r="LP99" s="603">
        <v>0</v>
      </c>
      <c r="LQ99" s="603">
        <v>0</v>
      </c>
      <c r="LR99" s="603">
        <v>0</v>
      </c>
      <c r="LS99" s="603">
        <v>0</v>
      </c>
      <c r="LT99" s="603">
        <v>1264760.3600000001</v>
      </c>
      <c r="LU99" s="603">
        <v>0</v>
      </c>
      <c r="LV99" s="603">
        <v>0</v>
      </c>
      <c r="LW99" s="603">
        <v>13054663.449999999</v>
      </c>
      <c r="LX99" s="603">
        <v>8044837.6799999997</v>
      </c>
      <c r="LY99" s="603">
        <v>16579064.869999999</v>
      </c>
      <c r="LZ99" s="603">
        <v>226114.5</v>
      </c>
      <c r="MA99" s="603">
        <v>0</v>
      </c>
      <c r="MB99" s="603">
        <v>0</v>
      </c>
      <c r="MC99" s="603">
        <v>0</v>
      </c>
      <c r="MD99" s="603">
        <v>0</v>
      </c>
      <c r="ME99" s="603">
        <v>0</v>
      </c>
      <c r="MF99" s="603">
        <v>0</v>
      </c>
      <c r="MG99" s="603">
        <v>5337799.29</v>
      </c>
      <c r="MH99" s="603">
        <v>0</v>
      </c>
      <c r="MI99" s="603">
        <v>0</v>
      </c>
      <c r="MJ99" s="603">
        <v>0</v>
      </c>
      <c r="MK99" s="603">
        <v>0</v>
      </c>
      <c r="ML99" s="603">
        <v>0</v>
      </c>
      <c r="MM99" s="603">
        <v>0</v>
      </c>
      <c r="MN99" s="603">
        <v>0</v>
      </c>
      <c r="MO99" s="603">
        <v>0</v>
      </c>
      <c r="MP99" s="603">
        <v>0</v>
      </c>
      <c r="MQ99" s="603">
        <v>0</v>
      </c>
      <c r="MR99" s="603">
        <v>0</v>
      </c>
      <c r="MS99" s="603">
        <v>0</v>
      </c>
      <c r="MT99" s="603">
        <v>0</v>
      </c>
      <c r="MU99" s="603">
        <v>9035219.3499999996</v>
      </c>
      <c r="MV99" s="603">
        <v>0</v>
      </c>
      <c r="MW99" s="603">
        <v>0</v>
      </c>
      <c r="MX99" s="603">
        <v>0</v>
      </c>
      <c r="MY99" s="603">
        <v>0</v>
      </c>
      <c r="MZ99" s="603">
        <v>0</v>
      </c>
      <c r="NA99" s="603">
        <v>0</v>
      </c>
      <c r="NB99" s="603">
        <v>0</v>
      </c>
      <c r="NC99" s="603">
        <v>0</v>
      </c>
      <c r="ND99" s="603">
        <v>0</v>
      </c>
      <c r="NE99" s="603">
        <v>0</v>
      </c>
      <c r="NF99" s="603">
        <v>0</v>
      </c>
      <c r="NG99" s="603">
        <v>0</v>
      </c>
      <c r="NH99" s="603">
        <v>0</v>
      </c>
      <c r="NI99" s="603">
        <v>0</v>
      </c>
      <c r="NJ99" s="603">
        <v>0</v>
      </c>
      <c r="NK99" s="603">
        <v>0</v>
      </c>
      <c r="NL99" s="603">
        <v>1157833.7</v>
      </c>
      <c r="NM99" s="603">
        <v>1782088</v>
      </c>
      <c r="NN99" s="603">
        <v>0</v>
      </c>
      <c r="NO99" s="603">
        <v>0</v>
      </c>
      <c r="NP99" s="603">
        <v>0</v>
      </c>
      <c r="NQ99" s="603">
        <v>0</v>
      </c>
      <c r="NR99" s="603">
        <v>1618729.25</v>
      </c>
      <c r="NS99" s="603">
        <v>0</v>
      </c>
      <c r="NT99" s="603">
        <v>0</v>
      </c>
      <c r="NU99" s="603">
        <v>0</v>
      </c>
      <c r="NV99" s="603">
        <v>0</v>
      </c>
      <c r="NW99" s="603">
        <v>0</v>
      </c>
      <c r="NX99" s="603">
        <v>0</v>
      </c>
      <c r="NY99" s="603">
        <v>19731797.370000001</v>
      </c>
      <c r="NZ99" s="603">
        <v>0</v>
      </c>
      <c r="OA99" s="603">
        <v>0</v>
      </c>
      <c r="OB99" s="603">
        <v>0</v>
      </c>
      <c r="OC99" s="603">
        <v>0</v>
      </c>
      <c r="OD99" s="603">
        <v>0</v>
      </c>
      <c r="OE99" s="603">
        <v>0</v>
      </c>
      <c r="OF99" s="603">
        <v>1261710</v>
      </c>
      <c r="OG99" s="603">
        <v>0</v>
      </c>
      <c r="OH99" s="603">
        <v>0</v>
      </c>
      <c r="OI99" s="603">
        <v>0</v>
      </c>
      <c r="OJ99" s="603">
        <v>0</v>
      </c>
      <c r="OK99" s="603">
        <v>0</v>
      </c>
      <c r="OL99" s="603">
        <v>0</v>
      </c>
      <c r="OM99" s="603">
        <v>0</v>
      </c>
      <c r="ON99" s="603">
        <v>0</v>
      </c>
      <c r="OO99" s="603">
        <v>3657730.71</v>
      </c>
      <c r="OP99" s="603">
        <v>3037135.56</v>
      </c>
      <c r="OQ99" s="603">
        <v>1499131.1</v>
      </c>
      <c r="OR99" s="603">
        <v>0</v>
      </c>
      <c r="OS99" s="603">
        <v>0</v>
      </c>
      <c r="OT99" s="603">
        <v>0</v>
      </c>
      <c r="OU99" s="603">
        <v>5048963.74</v>
      </c>
      <c r="OV99" s="603">
        <v>0</v>
      </c>
      <c r="OW99" s="603">
        <v>0</v>
      </c>
      <c r="OX99" s="603">
        <v>0</v>
      </c>
      <c r="OY99" s="603">
        <v>0</v>
      </c>
      <c r="OZ99" s="603">
        <v>0</v>
      </c>
      <c r="PA99" s="603">
        <v>0</v>
      </c>
      <c r="PB99" s="603">
        <v>0</v>
      </c>
      <c r="PC99" s="603">
        <v>0</v>
      </c>
      <c r="PD99" s="603">
        <v>17188655.969999999</v>
      </c>
      <c r="PE99" s="603">
        <v>0</v>
      </c>
      <c r="PF99" s="603">
        <v>0</v>
      </c>
      <c r="PG99" s="603">
        <v>0</v>
      </c>
      <c r="PH99" s="603">
        <v>0</v>
      </c>
      <c r="PI99" s="603">
        <v>0</v>
      </c>
      <c r="PJ99" s="603">
        <v>0</v>
      </c>
      <c r="PK99" s="603">
        <v>0</v>
      </c>
      <c r="PL99" s="603">
        <v>0</v>
      </c>
      <c r="PM99" s="603">
        <v>0</v>
      </c>
      <c r="PN99" s="603">
        <v>0</v>
      </c>
      <c r="PO99" s="603">
        <v>0</v>
      </c>
      <c r="PP99" s="603">
        <v>0</v>
      </c>
      <c r="PQ99" s="603">
        <v>0</v>
      </c>
      <c r="PR99" s="603">
        <v>0</v>
      </c>
      <c r="PS99" s="603">
        <v>0</v>
      </c>
      <c r="PT99" s="603">
        <v>0</v>
      </c>
      <c r="PU99" s="603">
        <v>0</v>
      </c>
      <c r="PV99" s="603">
        <v>5859142.0099999998</v>
      </c>
      <c r="PW99" s="603">
        <v>0</v>
      </c>
      <c r="PX99" s="603">
        <v>0</v>
      </c>
      <c r="PY99" s="603">
        <v>0</v>
      </c>
      <c r="PZ99" s="603">
        <v>9067191.75</v>
      </c>
      <c r="QA99" s="603">
        <v>0</v>
      </c>
      <c r="QB99" s="603">
        <v>0</v>
      </c>
      <c r="QC99" s="603">
        <v>0</v>
      </c>
      <c r="QD99" s="603">
        <v>0</v>
      </c>
      <c r="QE99" s="603">
        <v>0</v>
      </c>
      <c r="QF99" s="603">
        <v>0</v>
      </c>
      <c r="QG99" s="603">
        <v>0</v>
      </c>
      <c r="QH99" s="603">
        <v>0</v>
      </c>
      <c r="QI99" s="603">
        <v>0</v>
      </c>
      <c r="QJ99" s="603">
        <v>0</v>
      </c>
      <c r="QK99" s="603">
        <v>0</v>
      </c>
      <c r="QL99" s="603">
        <v>0</v>
      </c>
      <c r="QM99" s="603">
        <v>0</v>
      </c>
      <c r="QN99" s="603">
        <v>0</v>
      </c>
      <c r="QO99" s="603">
        <v>0</v>
      </c>
      <c r="QP99" s="603">
        <v>0</v>
      </c>
      <c r="QQ99" s="603">
        <v>0</v>
      </c>
      <c r="QR99" s="603">
        <v>0</v>
      </c>
      <c r="QS99" s="603">
        <v>0</v>
      </c>
      <c r="QT99" s="603">
        <v>0</v>
      </c>
      <c r="QU99" s="603">
        <v>0</v>
      </c>
      <c r="QV99" s="603">
        <v>1700882.7</v>
      </c>
      <c r="QW99" s="603">
        <v>0</v>
      </c>
      <c r="QX99" s="603">
        <v>0</v>
      </c>
      <c r="QY99" s="603">
        <v>0</v>
      </c>
      <c r="QZ99" s="603">
        <v>0</v>
      </c>
      <c r="RA99" s="603">
        <v>0</v>
      </c>
      <c r="RB99" s="603">
        <v>0</v>
      </c>
      <c r="RC99" s="603">
        <v>0</v>
      </c>
      <c r="RD99" s="603">
        <v>0</v>
      </c>
      <c r="RE99" s="603">
        <v>0</v>
      </c>
      <c r="RF99" s="603">
        <v>0</v>
      </c>
      <c r="RG99" s="603">
        <v>0</v>
      </c>
      <c r="RH99" s="603">
        <v>0</v>
      </c>
      <c r="RI99" s="603">
        <v>1453905.39</v>
      </c>
      <c r="RJ99" s="603">
        <v>0</v>
      </c>
      <c r="RK99" s="603">
        <v>0</v>
      </c>
      <c r="RL99" s="603">
        <v>0</v>
      </c>
      <c r="RM99" s="603">
        <v>0</v>
      </c>
      <c r="RN99" s="603">
        <v>0</v>
      </c>
      <c r="RO99" s="603">
        <v>0</v>
      </c>
      <c r="RP99" s="603">
        <v>0</v>
      </c>
      <c r="RQ99" s="603">
        <v>0</v>
      </c>
      <c r="RR99" s="603">
        <v>0</v>
      </c>
      <c r="RS99" s="603">
        <v>0</v>
      </c>
      <c r="RT99" s="603">
        <v>0</v>
      </c>
      <c r="RU99" s="603">
        <v>0</v>
      </c>
      <c r="RV99" s="603">
        <v>0</v>
      </c>
      <c r="RW99" s="603">
        <v>0</v>
      </c>
      <c r="RX99" s="603">
        <v>0</v>
      </c>
      <c r="RY99" s="603">
        <v>0</v>
      </c>
      <c r="RZ99" s="603">
        <v>0</v>
      </c>
      <c r="SA99" s="603">
        <v>0</v>
      </c>
      <c r="SB99" s="603">
        <v>0</v>
      </c>
      <c r="SC99" s="603">
        <v>0</v>
      </c>
      <c r="SD99" s="603">
        <v>0</v>
      </c>
      <c r="SE99" s="603">
        <v>0</v>
      </c>
      <c r="SF99" s="603">
        <v>0</v>
      </c>
      <c r="SG99" s="603">
        <v>0</v>
      </c>
      <c r="SH99" s="603">
        <v>0</v>
      </c>
      <c r="SI99" s="603">
        <v>0</v>
      </c>
      <c r="SJ99" s="603">
        <v>0</v>
      </c>
      <c r="SK99" s="603">
        <v>0</v>
      </c>
      <c r="SL99" s="603">
        <v>0</v>
      </c>
      <c r="SM99" s="603">
        <v>0</v>
      </c>
      <c r="SN99" s="603">
        <v>0</v>
      </c>
      <c r="SO99" s="603">
        <v>1143344.2</v>
      </c>
      <c r="SP99" s="603">
        <v>0</v>
      </c>
      <c r="SQ99" s="603">
        <v>0</v>
      </c>
      <c r="SR99" s="603">
        <v>0</v>
      </c>
      <c r="SS99" s="603">
        <v>0</v>
      </c>
      <c r="ST99" s="603">
        <v>0</v>
      </c>
      <c r="SU99" s="603">
        <v>0</v>
      </c>
      <c r="SV99" s="603">
        <v>0</v>
      </c>
      <c r="SW99" s="603">
        <v>1707912.5</v>
      </c>
      <c r="SX99" s="603">
        <v>0</v>
      </c>
      <c r="SY99" s="603">
        <v>0</v>
      </c>
      <c r="SZ99" s="603">
        <v>0</v>
      </c>
      <c r="TA99" s="603">
        <v>0</v>
      </c>
      <c r="TB99" s="603">
        <v>0</v>
      </c>
      <c r="TC99" s="603">
        <v>0</v>
      </c>
      <c r="TD99" s="603">
        <v>0</v>
      </c>
      <c r="TE99" s="603">
        <v>0</v>
      </c>
      <c r="TF99" s="603">
        <v>0</v>
      </c>
      <c r="TG99" s="603">
        <v>0</v>
      </c>
      <c r="TH99" s="603">
        <v>0</v>
      </c>
      <c r="TI99" s="603">
        <v>0</v>
      </c>
      <c r="TJ99" s="603">
        <v>0</v>
      </c>
      <c r="TK99" s="603">
        <v>250943.75</v>
      </c>
      <c r="TL99" s="603">
        <v>0</v>
      </c>
      <c r="TM99" s="603">
        <v>0</v>
      </c>
      <c r="TN99" s="603">
        <v>0</v>
      </c>
      <c r="TO99" s="603">
        <v>0</v>
      </c>
      <c r="TP99" s="603">
        <v>0</v>
      </c>
      <c r="TQ99" s="603">
        <v>0</v>
      </c>
      <c r="TR99" s="603">
        <v>0</v>
      </c>
      <c r="TS99" s="603">
        <v>0</v>
      </c>
      <c r="TT99" s="603">
        <v>0</v>
      </c>
      <c r="TU99" s="603">
        <v>0</v>
      </c>
      <c r="TV99" s="603">
        <v>0</v>
      </c>
      <c r="TW99" s="603">
        <v>0</v>
      </c>
      <c r="TX99" s="603">
        <v>0</v>
      </c>
      <c r="TY99" s="603">
        <v>0</v>
      </c>
      <c r="TZ99" s="603">
        <v>0</v>
      </c>
      <c r="UA99" s="603">
        <v>0</v>
      </c>
      <c r="UB99" s="603">
        <v>0</v>
      </c>
      <c r="UC99" s="603">
        <v>0</v>
      </c>
      <c r="UD99" s="603">
        <v>0</v>
      </c>
      <c r="UE99" s="603">
        <v>0</v>
      </c>
      <c r="UF99" s="603">
        <v>0</v>
      </c>
      <c r="UG99" s="603">
        <v>100823</v>
      </c>
      <c r="UH99" s="603">
        <v>0</v>
      </c>
      <c r="UI99" s="603">
        <v>0</v>
      </c>
      <c r="UJ99" s="603">
        <v>0</v>
      </c>
      <c r="UK99" s="603">
        <v>0</v>
      </c>
      <c r="UL99" s="603">
        <v>0</v>
      </c>
      <c r="UM99" s="603">
        <v>0</v>
      </c>
      <c r="UN99" s="603">
        <v>0</v>
      </c>
      <c r="UO99" s="603">
        <v>0</v>
      </c>
      <c r="UP99" s="603">
        <v>0</v>
      </c>
      <c r="UQ99" s="603">
        <v>0</v>
      </c>
      <c r="UR99" s="603">
        <v>0</v>
      </c>
      <c r="US99" s="603">
        <v>0</v>
      </c>
      <c r="UT99" s="603">
        <v>0</v>
      </c>
      <c r="UU99" s="603">
        <v>0</v>
      </c>
      <c r="UV99" s="603">
        <v>0</v>
      </c>
      <c r="UW99" s="603">
        <v>0</v>
      </c>
      <c r="UX99" s="603">
        <v>0</v>
      </c>
      <c r="UY99" s="603">
        <v>0</v>
      </c>
      <c r="UZ99" s="603">
        <v>0</v>
      </c>
      <c r="VA99" s="603">
        <v>0</v>
      </c>
      <c r="VB99" s="603">
        <v>0</v>
      </c>
      <c r="VC99" s="603">
        <v>0</v>
      </c>
      <c r="VD99" s="603">
        <v>0</v>
      </c>
      <c r="VE99" s="603">
        <v>0</v>
      </c>
      <c r="VF99" s="603">
        <v>0</v>
      </c>
      <c r="VG99" s="603">
        <v>0</v>
      </c>
      <c r="VH99" s="603">
        <v>0</v>
      </c>
      <c r="VI99" s="603">
        <v>0</v>
      </c>
      <c r="VJ99" s="603">
        <v>697625.75</v>
      </c>
      <c r="VK99" s="603">
        <v>0</v>
      </c>
      <c r="VL99" s="603">
        <v>0</v>
      </c>
      <c r="VM99" s="603">
        <v>0</v>
      </c>
      <c r="VN99" s="603">
        <v>0</v>
      </c>
      <c r="VO99" s="603">
        <v>0</v>
      </c>
      <c r="VP99" s="603">
        <v>0</v>
      </c>
      <c r="VQ99" s="603">
        <v>0</v>
      </c>
      <c r="VR99" s="603">
        <v>0</v>
      </c>
      <c r="VS99" s="603">
        <v>0</v>
      </c>
      <c r="VT99" s="603">
        <v>0</v>
      </c>
      <c r="VU99" s="603">
        <v>0</v>
      </c>
      <c r="VV99" s="603">
        <v>0</v>
      </c>
      <c r="VW99" s="603">
        <v>0</v>
      </c>
      <c r="VX99" s="603">
        <v>0</v>
      </c>
      <c r="VY99" s="603">
        <v>0</v>
      </c>
      <c r="VZ99" s="603">
        <v>0</v>
      </c>
      <c r="WA99" s="603">
        <v>0</v>
      </c>
      <c r="WB99" s="603">
        <v>0</v>
      </c>
      <c r="WC99" s="603">
        <v>1217113.6399999999</v>
      </c>
      <c r="WD99" s="603">
        <v>0</v>
      </c>
      <c r="WE99" s="603">
        <v>0</v>
      </c>
      <c r="WF99" s="603">
        <v>0</v>
      </c>
      <c r="WG99" s="603">
        <v>0</v>
      </c>
      <c r="WH99" s="603">
        <v>0</v>
      </c>
      <c r="WI99" s="603">
        <v>0</v>
      </c>
      <c r="WJ99" s="603">
        <v>0</v>
      </c>
      <c r="WK99" s="603">
        <v>0</v>
      </c>
      <c r="WL99" s="603">
        <v>0</v>
      </c>
      <c r="WM99" s="603">
        <v>0</v>
      </c>
      <c r="WN99" s="603">
        <v>0</v>
      </c>
      <c r="WO99" s="603">
        <v>0</v>
      </c>
      <c r="WP99" s="603">
        <v>0</v>
      </c>
      <c r="WQ99" s="603">
        <v>0</v>
      </c>
      <c r="WR99" s="603">
        <v>0</v>
      </c>
      <c r="WS99" s="603">
        <v>0</v>
      </c>
      <c r="WT99" s="603">
        <v>0</v>
      </c>
      <c r="WU99" s="603">
        <v>0</v>
      </c>
      <c r="WV99" s="603">
        <v>0</v>
      </c>
      <c r="WW99" s="603">
        <v>0</v>
      </c>
      <c r="WX99" s="603">
        <v>0</v>
      </c>
      <c r="WY99" s="603">
        <v>0</v>
      </c>
      <c r="WZ99" s="603">
        <v>0</v>
      </c>
      <c r="XA99" s="603">
        <v>0</v>
      </c>
      <c r="XB99" s="603">
        <v>0</v>
      </c>
      <c r="XC99" s="603">
        <v>0</v>
      </c>
      <c r="XD99" s="603">
        <v>0</v>
      </c>
      <c r="XE99" s="603">
        <v>1367741.9</v>
      </c>
      <c r="XF99" s="603">
        <v>0</v>
      </c>
      <c r="XG99" s="603">
        <v>0</v>
      </c>
      <c r="XH99" s="603">
        <v>0</v>
      </c>
      <c r="XI99" s="603">
        <v>0</v>
      </c>
      <c r="XJ99" s="603">
        <v>0</v>
      </c>
      <c r="XK99" s="603">
        <v>0</v>
      </c>
      <c r="XL99" s="603">
        <v>0</v>
      </c>
      <c r="XM99" s="603">
        <v>0</v>
      </c>
      <c r="XN99" s="603">
        <v>0</v>
      </c>
      <c r="XO99" s="603">
        <v>0</v>
      </c>
      <c r="XP99" s="603">
        <v>0</v>
      </c>
      <c r="XQ99" s="603">
        <v>0</v>
      </c>
      <c r="XR99" s="603">
        <v>0</v>
      </c>
      <c r="XS99" s="603">
        <v>0</v>
      </c>
      <c r="XT99" s="603">
        <v>0</v>
      </c>
      <c r="XU99" s="603">
        <v>0</v>
      </c>
      <c r="XV99" s="603">
        <v>0</v>
      </c>
      <c r="XW99" s="603">
        <v>0</v>
      </c>
      <c r="XX99" s="603">
        <v>0</v>
      </c>
      <c r="XY99" s="603">
        <v>0</v>
      </c>
      <c r="XZ99" s="603">
        <v>0</v>
      </c>
      <c r="YA99" s="603">
        <v>0</v>
      </c>
      <c r="YB99" s="603">
        <v>0</v>
      </c>
      <c r="YC99" s="603">
        <v>0</v>
      </c>
      <c r="YD99" s="603">
        <v>0</v>
      </c>
      <c r="YE99" s="603">
        <v>0</v>
      </c>
      <c r="YF99" s="603">
        <v>0</v>
      </c>
      <c r="YG99" s="603">
        <v>0</v>
      </c>
      <c r="YH99" s="603">
        <v>0</v>
      </c>
      <c r="YI99" s="603">
        <v>0</v>
      </c>
      <c r="YJ99" s="603">
        <v>0</v>
      </c>
      <c r="YK99" s="603">
        <v>0</v>
      </c>
      <c r="YL99" s="603">
        <v>0</v>
      </c>
      <c r="YM99" s="603">
        <v>0</v>
      </c>
      <c r="YN99" s="603">
        <v>0</v>
      </c>
      <c r="YO99" s="603">
        <v>0</v>
      </c>
      <c r="YP99" s="603">
        <v>0</v>
      </c>
      <c r="YQ99" s="603">
        <v>0</v>
      </c>
      <c r="YR99" s="603">
        <v>0</v>
      </c>
      <c r="YS99" s="603">
        <v>0</v>
      </c>
      <c r="YT99" s="603">
        <v>0</v>
      </c>
      <c r="YU99" s="603">
        <v>0</v>
      </c>
      <c r="YV99" s="603">
        <v>0</v>
      </c>
      <c r="YW99" s="603">
        <v>0</v>
      </c>
      <c r="YX99" s="603">
        <v>0</v>
      </c>
      <c r="YY99" s="603">
        <v>0</v>
      </c>
      <c r="YZ99" s="603">
        <v>0</v>
      </c>
      <c r="ZA99" s="603">
        <v>0</v>
      </c>
      <c r="ZB99" s="603">
        <v>0</v>
      </c>
      <c r="ZC99" s="603">
        <v>0</v>
      </c>
      <c r="ZD99" s="603">
        <v>0</v>
      </c>
      <c r="ZE99" s="603">
        <v>0</v>
      </c>
      <c r="ZF99" s="603">
        <v>0</v>
      </c>
      <c r="ZG99" s="603">
        <v>0</v>
      </c>
      <c r="ZH99" s="603">
        <v>0</v>
      </c>
      <c r="ZI99" s="603">
        <v>0</v>
      </c>
      <c r="ZJ99" s="603">
        <v>0</v>
      </c>
      <c r="ZK99" s="603">
        <v>0</v>
      </c>
      <c r="ZL99" s="603">
        <v>0</v>
      </c>
      <c r="ZM99" s="603">
        <v>0</v>
      </c>
      <c r="ZN99" s="603">
        <v>0</v>
      </c>
      <c r="ZO99" s="603">
        <v>0</v>
      </c>
      <c r="ZP99" s="603">
        <v>0</v>
      </c>
      <c r="ZQ99" s="603">
        <v>0</v>
      </c>
      <c r="ZR99" s="603">
        <v>0</v>
      </c>
      <c r="ZS99" s="603">
        <v>0</v>
      </c>
      <c r="ZT99" s="603">
        <v>0</v>
      </c>
      <c r="ZU99" s="603">
        <v>0</v>
      </c>
      <c r="ZV99" s="603">
        <v>0</v>
      </c>
      <c r="ZW99" s="603">
        <v>0</v>
      </c>
      <c r="ZX99" s="603">
        <v>0</v>
      </c>
      <c r="ZY99" s="603">
        <v>0</v>
      </c>
      <c r="ZZ99" s="603">
        <v>0</v>
      </c>
      <c r="AAA99" s="603">
        <v>0</v>
      </c>
      <c r="AAB99" s="603">
        <v>0</v>
      </c>
      <c r="AAC99" s="603">
        <v>0</v>
      </c>
      <c r="AAD99" s="603">
        <v>0</v>
      </c>
      <c r="AAE99" s="603">
        <v>0</v>
      </c>
      <c r="AAF99" s="603">
        <v>0</v>
      </c>
      <c r="AAG99" s="603">
        <v>0</v>
      </c>
      <c r="AAH99" s="603">
        <v>0</v>
      </c>
      <c r="AAI99" s="603">
        <v>0</v>
      </c>
      <c r="AAJ99" s="603">
        <v>0</v>
      </c>
      <c r="AAK99" s="603">
        <v>0</v>
      </c>
      <c r="AAL99" s="603">
        <v>0</v>
      </c>
      <c r="AAM99" s="603">
        <v>0</v>
      </c>
      <c r="AAN99" s="603">
        <v>0</v>
      </c>
      <c r="AAO99" s="603">
        <v>0</v>
      </c>
      <c r="AAP99" s="603">
        <v>0</v>
      </c>
      <c r="AAQ99" s="603">
        <v>2750585.7</v>
      </c>
      <c r="AAR99" s="603">
        <v>0</v>
      </c>
      <c r="AAS99" s="603">
        <v>0</v>
      </c>
      <c r="AAT99" s="603">
        <v>0</v>
      </c>
      <c r="AAU99" s="603">
        <v>0</v>
      </c>
      <c r="AAV99" s="603">
        <v>0</v>
      </c>
      <c r="AAW99" s="603">
        <v>0</v>
      </c>
      <c r="AAX99" s="603">
        <v>0</v>
      </c>
      <c r="AAY99" s="603">
        <v>0</v>
      </c>
      <c r="AAZ99" s="603">
        <v>0</v>
      </c>
      <c r="ABA99" s="603">
        <v>0</v>
      </c>
      <c r="ABB99" s="603">
        <v>0</v>
      </c>
      <c r="ABC99" s="603">
        <v>0</v>
      </c>
      <c r="ABD99" s="603">
        <v>0</v>
      </c>
      <c r="ABE99" s="603">
        <v>0</v>
      </c>
      <c r="ABF99" s="603">
        <v>0</v>
      </c>
      <c r="ABG99" s="603">
        <v>0</v>
      </c>
      <c r="ABH99" s="603">
        <v>0</v>
      </c>
      <c r="ABI99" s="603">
        <v>0</v>
      </c>
      <c r="ABJ99" s="603">
        <v>115813.25</v>
      </c>
      <c r="ABK99" s="603">
        <v>0</v>
      </c>
      <c r="ABL99" s="603">
        <v>0</v>
      </c>
      <c r="ABM99" s="603">
        <v>0</v>
      </c>
      <c r="ABN99" s="603">
        <v>0</v>
      </c>
      <c r="ABO99" s="603">
        <v>0</v>
      </c>
      <c r="ABP99" s="603">
        <v>0</v>
      </c>
      <c r="ABQ99" s="603">
        <v>791570.75</v>
      </c>
      <c r="ABR99" s="603">
        <v>0</v>
      </c>
      <c r="ABS99" s="603">
        <v>0</v>
      </c>
      <c r="ABT99" s="603">
        <v>0</v>
      </c>
      <c r="ABU99" s="603">
        <v>0</v>
      </c>
      <c r="ABV99" s="603">
        <v>0</v>
      </c>
      <c r="ABW99" s="603">
        <v>0</v>
      </c>
      <c r="ABX99" s="603">
        <v>0</v>
      </c>
      <c r="ABY99" s="603">
        <v>0</v>
      </c>
      <c r="ABZ99" s="603">
        <v>0</v>
      </c>
      <c r="ACA99" s="603">
        <v>0</v>
      </c>
      <c r="ACB99" s="603">
        <v>0</v>
      </c>
      <c r="ACC99" s="603">
        <v>0</v>
      </c>
      <c r="ACD99" s="603">
        <v>0</v>
      </c>
      <c r="ACE99" s="603">
        <v>0</v>
      </c>
      <c r="ACF99" s="603">
        <v>0</v>
      </c>
      <c r="ACG99" s="603">
        <v>0</v>
      </c>
      <c r="ACH99" s="603">
        <v>0</v>
      </c>
      <c r="ACI99" s="603">
        <v>0</v>
      </c>
      <c r="ACJ99" s="603">
        <v>0</v>
      </c>
      <c r="ACK99" s="603">
        <v>834401.46</v>
      </c>
      <c r="ACL99" s="603">
        <v>0</v>
      </c>
      <c r="ACM99" s="603">
        <v>0</v>
      </c>
      <c r="ACN99" s="603">
        <v>0</v>
      </c>
      <c r="ACO99" s="603">
        <v>0</v>
      </c>
      <c r="ACP99" s="603">
        <v>0</v>
      </c>
      <c r="ACQ99" s="603">
        <v>0</v>
      </c>
      <c r="ACR99" s="603">
        <v>0</v>
      </c>
      <c r="ACS99" s="603">
        <v>0</v>
      </c>
      <c r="ACT99" s="603">
        <v>0</v>
      </c>
      <c r="ACU99" s="603">
        <v>0</v>
      </c>
      <c r="ACV99" s="603">
        <v>0</v>
      </c>
      <c r="ACW99" s="603">
        <v>0</v>
      </c>
      <c r="ACX99" s="603">
        <v>0</v>
      </c>
      <c r="ACY99" s="603">
        <v>0</v>
      </c>
      <c r="ACZ99" s="603">
        <v>0</v>
      </c>
      <c r="ADA99" s="603">
        <v>0</v>
      </c>
      <c r="ADB99" s="603">
        <v>0</v>
      </c>
      <c r="ADC99" s="603">
        <v>0</v>
      </c>
      <c r="ADD99" s="603">
        <v>0</v>
      </c>
      <c r="ADE99" s="603">
        <v>0</v>
      </c>
      <c r="ADF99" s="603">
        <v>0</v>
      </c>
      <c r="ADG99" s="603">
        <v>0</v>
      </c>
      <c r="ADH99" s="603">
        <v>0</v>
      </c>
      <c r="ADI99" s="603">
        <v>0</v>
      </c>
      <c r="ADJ99" s="603">
        <v>0</v>
      </c>
      <c r="ADK99" s="603">
        <v>0</v>
      </c>
      <c r="ADL99" s="603">
        <v>0</v>
      </c>
      <c r="ADM99" s="603">
        <v>0</v>
      </c>
      <c r="ADN99" s="603">
        <v>0</v>
      </c>
      <c r="ADO99" s="603">
        <v>0</v>
      </c>
      <c r="ADP99" s="603">
        <v>0</v>
      </c>
      <c r="ADQ99" s="603">
        <v>0</v>
      </c>
      <c r="ADR99" s="603">
        <v>0</v>
      </c>
      <c r="ADS99" s="603">
        <v>0</v>
      </c>
      <c r="ADT99" s="603">
        <v>0</v>
      </c>
      <c r="ADU99" s="603">
        <v>0</v>
      </c>
      <c r="ADV99" s="603">
        <v>0</v>
      </c>
      <c r="ADW99" s="603">
        <v>0</v>
      </c>
      <c r="ADX99" s="603">
        <v>0</v>
      </c>
      <c r="ADY99" s="603">
        <v>0</v>
      </c>
      <c r="ADZ99" s="603">
        <v>0</v>
      </c>
      <c r="AEA99" s="603">
        <v>0</v>
      </c>
      <c r="AEB99" s="603">
        <v>307475</v>
      </c>
      <c r="AEC99" s="603">
        <v>0</v>
      </c>
      <c r="AED99" s="603">
        <v>0</v>
      </c>
      <c r="AEE99" s="603">
        <v>0</v>
      </c>
      <c r="AEF99" s="603">
        <v>0</v>
      </c>
      <c r="AEG99" s="603">
        <v>0</v>
      </c>
      <c r="AEH99" s="603">
        <v>0</v>
      </c>
      <c r="AEI99" s="603">
        <v>0</v>
      </c>
      <c r="AEJ99" s="603">
        <v>0</v>
      </c>
      <c r="AEK99" s="603">
        <v>0</v>
      </c>
      <c r="AEL99" s="603">
        <v>0</v>
      </c>
      <c r="AEM99" s="603">
        <v>0</v>
      </c>
      <c r="AEN99" s="603">
        <v>0</v>
      </c>
      <c r="AEO99" s="603">
        <v>0</v>
      </c>
      <c r="AEP99" s="603">
        <v>0</v>
      </c>
      <c r="AEQ99" s="603">
        <v>0</v>
      </c>
      <c r="AER99" s="603">
        <v>0</v>
      </c>
      <c r="AES99" s="603">
        <v>0</v>
      </c>
      <c r="AET99" s="603">
        <v>0</v>
      </c>
      <c r="AEU99" s="603">
        <v>5255782.5</v>
      </c>
      <c r="AEV99" s="603">
        <v>0</v>
      </c>
      <c r="AEW99" s="603">
        <v>0</v>
      </c>
      <c r="AEX99" s="603">
        <v>0</v>
      </c>
      <c r="AEY99" s="603">
        <v>0</v>
      </c>
      <c r="AEZ99" s="603">
        <v>0</v>
      </c>
      <c r="AFA99" s="603">
        <v>0</v>
      </c>
      <c r="AFB99" s="603">
        <v>0</v>
      </c>
      <c r="AFC99" s="603">
        <v>0</v>
      </c>
      <c r="AFD99" s="603">
        <v>0</v>
      </c>
      <c r="AFE99" s="603">
        <v>0</v>
      </c>
      <c r="AFF99" s="603">
        <v>776981.5</v>
      </c>
      <c r="AFG99" s="603">
        <v>0</v>
      </c>
      <c r="AFH99" s="603">
        <v>0</v>
      </c>
      <c r="AFI99" s="603">
        <v>0</v>
      </c>
      <c r="AFJ99" s="603">
        <v>0</v>
      </c>
      <c r="AFK99" s="603">
        <v>0</v>
      </c>
      <c r="AFL99" s="603">
        <v>0</v>
      </c>
      <c r="AFM99" s="603">
        <v>0</v>
      </c>
      <c r="AFN99" s="603">
        <v>0</v>
      </c>
      <c r="AFO99" s="603">
        <v>0</v>
      </c>
      <c r="AFP99" s="603">
        <v>0</v>
      </c>
      <c r="AFQ99" s="603">
        <v>0</v>
      </c>
      <c r="AFR99" s="603">
        <v>0</v>
      </c>
      <c r="AFS99" s="603">
        <v>0</v>
      </c>
      <c r="AFT99" s="603">
        <v>0</v>
      </c>
      <c r="AFU99" s="603">
        <v>0</v>
      </c>
      <c r="AFV99" s="603">
        <v>0</v>
      </c>
      <c r="AFW99" s="603">
        <v>0</v>
      </c>
      <c r="AFX99" s="603">
        <v>0</v>
      </c>
      <c r="AFY99" s="603">
        <v>0</v>
      </c>
      <c r="AFZ99" s="603">
        <v>0</v>
      </c>
      <c r="AGA99" s="603">
        <v>0</v>
      </c>
      <c r="AGB99" s="603">
        <v>0</v>
      </c>
      <c r="AGC99" s="603">
        <v>0</v>
      </c>
      <c r="AGD99" s="603">
        <v>0</v>
      </c>
      <c r="AGE99" s="603">
        <v>0</v>
      </c>
      <c r="AGF99" s="603">
        <v>0</v>
      </c>
      <c r="AGG99" s="603">
        <v>0</v>
      </c>
      <c r="AGH99" s="603">
        <v>0</v>
      </c>
      <c r="AGI99" s="603">
        <v>0</v>
      </c>
      <c r="AGJ99" s="603">
        <v>0</v>
      </c>
      <c r="AGK99" s="603">
        <v>0</v>
      </c>
      <c r="AGL99" s="603">
        <v>0</v>
      </c>
      <c r="AGM99" s="603">
        <v>0</v>
      </c>
      <c r="AGN99" s="603">
        <v>0</v>
      </c>
      <c r="AGO99" s="603">
        <v>1608575.8</v>
      </c>
      <c r="AGP99" s="603">
        <v>510589.35</v>
      </c>
      <c r="AGQ99" s="603">
        <v>0</v>
      </c>
      <c r="AGR99" s="603">
        <v>0</v>
      </c>
      <c r="AGS99" s="603">
        <v>0</v>
      </c>
      <c r="AGT99" s="603">
        <v>0</v>
      </c>
      <c r="AGU99" s="603">
        <v>0</v>
      </c>
      <c r="AGV99" s="603">
        <v>0</v>
      </c>
      <c r="AGW99" s="603">
        <v>0</v>
      </c>
      <c r="AGX99" s="603">
        <v>1825085.6</v>
      </c>
      <c r="AGY99" s="603">
        <v>0</v>
      </c>
      <c r="AGZ99" s="603">
        <v>0</v>
      </c>
      <c r="AHA99" s="603">
        <v>0</v>
      </c>
      <c r="AHB99" s="603">
        <v>0</v>
      </c>
      <c r="AHC99" s="603">
        <v>0</v>
      </c>
      <c r="AHD99" s="603">
        <v>0</v>
      </c>
      <c r="AHE99" s="603">
        <v>0</v>
      </c>
      <c r="AHF99" s="603">
        <v>0</v>
      </c>
      <c r="AHG99" s="603">
        <v>0</v>
      </c>
      <c r="AHH99" s="603">
        <v>0</v>
      </c>
      <c r="AHI99" s="603">
        <v>0</v>
      </c>
      <c r="AHJ99" s="603">
        <v>0</v>
      </c>
      <c r="AHK99" s="603">
        <v>0</v>
      </c>
      <c r="AHL99" s="603">
        <v>0</v>
      </c>
      <c r="AHM99" s="603">
        <v>0</v>
      </c>
      <c r="AHN99" s="603">
        <v>1548294</v>
      </c>
      <c r="AHO99" s="603">
        <v>0</v>
      </c>
      <c r="AHP99" s="603">
        <v>0</v>
      </c>
      <c r="AHQ99" s="603">
        <v>0</v>
      </c>
      <c r="AHR99" s="603">
        <v>0</v>
      </c>
      <c r="AHS99" s="603">
        <v>0</v>
      </c>
      <c r="AHT99" s="603">
        <v>0</v>
      </c>
      <c r="AHU99" s="603">
        <v>0</v>
      </c>
      <c r="AHV99" s="603">
        <v>0</v>
      </c>
      <c r="AHW99" s="603">
        <f t="shared" si="99"/>
        <v>242872475.94999996</v>
      </c>
      <c r="AHY99" s="648" t="s">
        <v>6248</v>
      </c>
      <c r="AHZ99" s="648" t="s">
        <v>6101</v>
      </c>
      <c r="AIA99" s="648" t="s">
        <v>6102</v>
      </c>
    </row>
    <row r="100" spans="1:911" ht="24.6" x14ac:dyDescent="0.7">
      <c r="A100" s="260" t="str">
        <f t="shared" si="98"/>
        <v>ภาระ</v>
      </c>
      <c r="B100" s="260" t="s">
        <v>6107</v>
      </c>
      <c r="C100" s="260" t="s">
        <v>6108</v>
      </c>
      <c r="D100" s="603">
        <v>9716.9</v>
      </c>
      <c r="E100" s="603">
        <v>40437.199999999997</v>
      </c>
      <c r="F100" s="603">
        <v>41295.1</v>
      </c>
      <c r="G100" s="603">
        <v>0</v>
      </c>
      <c r="H100" s="603">
        <v>16980.63</v>
      </c>
      <c r="I100" s="603">
        <v>12589.8</v>
      </c>
      <c r="J100" s="603">
        <v>14649.1</v>
      </c>
      <c r="K100" s="603">
        <v>18508.900000000001</v>
      </c>
      <c r="L100" s="603">
        <v>2000</v>
      </c>
      <c r="M100" s="603">
        <v>4050</v>
      </c>
      <c r="N100" s="603">
        <v>23378.58</v>
      </c>
      <c r="O100" s="603">
        <v>13850</v>
      </c>
      <c r="P100" s="603">
        <v>0</v>
      </c>
      <c r="Q100" s="603">
        <v>32331.599999999999</v>
      </c>
      <c r="R100" s="603">
        <v>0</v>
      </c>
      <c r="S100" s="603">
        <v>400</v>
      </c>
      <c r="T100" s="603">
        <v>12921.8</v>
      </c>
      <c r="U100" s="603">
        <v>500</v>
      </c>
      <c r="V100" s="603">
        <v>0</v>
      </c>
      <c r="W100" s="603">
        <v>0</v>
      </c>
      <c r="X100" s="603">
        <v>520</v>
      </c>
      <c r="Y100" s="603">
        <v>0</v>
      </c>
      <c r="Z100" s="603">
        <v>0</v>
      </c>
      <c r="AA100" s="603">
        <v>22744.240000000002</v>
      </c>
      <c r="AB100" s="603">
        <v>0</v>
      </c>
      <c r="AC100" s="603">
        <v>0</v>
      </c>
      <c r="AD100" s="603">
        <v>3975.8</v>
      </c>
      <c r="AE100" s="603">
        <v>1219273.77</v>
      </c>
      <c r="AF100" s="603">
        <v>0</v>
      </c>
      <c r="AG100" s="603">
        <v>0</v>
      </c>
      <c r="AH100" s="603">
        <v>467271.95</v>
      </c>
      <c r="AI100" s="603">
        <v>0</v>
      </c>
      <c r="AJ100" s="603">
        <v>0</v>
      </c>
      <c r="AK100" s="603">
        <v>27245.51</v>
      </c>
      <c r="AL100" s="603">
        <v>3500</v>
      </c>
      <c r="AM100" s="603">
        <v>0</v>
      </c>
      <c r="AN100" s="603">
        <v>0</v>
      </c>
      <c r="AO100" s="603">
        <v>0</v>
      </c>
      <c r="AP100" s="603">
        <v>56430.33</v>
      </c>
      <c r="AQ100" s="603">
        <v>413600.39</v>
      </c>
      <c r="AR100" s="603">
        <v>0</v>
      </c>
      <c r="AS100" s="603">
        <v>0</v>
      </c>
      <c r="AT100" s="603">
        <v>0</v>
      </c>
      <c r="AU100" s="603">
        <v>0</v>
      </c>
      <c r="AV100" s="603">
        <v>0</v>
      </c>
      <c r="AW100" s="603">
        <v>0</v>
      </c>
      <c r="AX100" s="603">
        <v>0</v>
      </c>
      <c r="AY100" s="603">
        <v>5688.12</v>
      </c>
      <c r="AZ100" s="603">
        <v>0</v>
      </c>
      <c r="BA100" s="603">
        <v>0</v>
      </c>
      <c r="BB100" s="603">
        <v>0</v>
      </c>
      <c r="BC100" s="603">
        <v>0</v>
      </c>
      <c r="BD100" s="603">
        <v>0</v>
      </c>
      <c r="BE100" s="603">
        <v>0</v>
      </c>
      <c r="BF100" s="603">
        <v>700</v>
      </c>
      <c r="BG100" s="603">
        <v>21952.89</v>
      </c>
      <c r="BH100" s="603">
        <v>0</v>
      </c>
      <c r="BI100" s="603">
        <v>0</v>
      </c>
      <c r="BJ100" s="603">
        <v>0</v>
      </c>
      <c r="BK100" s="603">
        <v>0</v>
      </c>
      <c r="BL100" s="603">
        <v>0</v>
      </c>
      <c r="BM100" s="603">
        <v>250</v>
      </c>
      <c r="BN100" s="603">
        <v>63165.15</v>
      </c>
      <c r="BO100" s="603">
        <v>0</v>
      </c>
      <c r="BP100" s="603">
        <v>0</v>
      </c>
      <c r="BQ100" s="603">
        <v>0</v>
      </c>
      <c r="BR100" s="603">
        <v>0</v>
      </c>
      <c r="BS100" s="603">
        <v>0</v>
      </c>
      <c r="BT100" s="603">
        <v>0</v>
      </c>
      <c r="BU100" s="603">
        <v>0</v>
      </c>
      <c r="BV100" s="603">
        <v>0</v>
      </c>
      <c r="BW100" s="603">
        <v>0</v>
      </c>
      <c r="BX100" s="603">
        <v>0</v>
      </c>
      <c r="BY100" s="603">
        <v>0</v>
      </c>
      <c r="BZ100" s="603">
        <v>0</v>
      </c>
      <c r="CA100" s="603">
        <v>0</v>
      </c>
      <c r="CB100" s="603">
        <v>0</v>
      </c>
      <c r="CC100" s="603">
        <v>0</v>
      </c>
      <c r="CD100" s="603">
        <v>0</v>
      </c>
      <c r="CE100" s="603">
        <v>0</v>
      </c>
      <c r="CF100" s="603">
        <v>0</v>
      </c>
      <c r="CG100" s="603">
        <v>0</v>
      </c>
      <c r="CH100" s="603">
        <v>720</v>
      </c>
      <c r="CI100" s="603">
        <v>0</v>
      </c>
      <c r="CJ100" s="603">
        <v>3081</v>
      </c>
      <c r="CK100" s="603">
        <v>0</v>
      </c>
      <c r="CL100" s="603">
        <v>0</v>
      </c>
      <c r="CM100" s="603">
        <v>1592</v>
      </c>
      <c r="CN100" s="603">
        <v>0</v>
      </c>
      <c r="CO100" s="603">
        <v>0</v>
      </c>
      <c r="CP100" s="603">
        <v>0</v>
      </c>
      <c r="CQ100" s="603">
        <v>3975.8</v>
      </c>
      <c r="CR100" s="603">
        <v>6695.54</v>
      </c>
      <c r="CS100" s="603">
        <v>24645.75</v>
      </c>
      <c r="CT100" s="603">
        <v>4725.8</v>
      </c>
      <c r="CU100" s="603">
        <v>26708</v>
      </c>
      <c r="CV100" s="603">
        <v>4299.5</v>
      </c>
      <c r="CW100" s="603">
        <v>105873</v>
      </c>
      <c r="CX100" s="603">
        <v>45159</v>
      </c>
      <c r="CY100" s="603">
        <v>0</v>
      </c>
      <c r="CZ100" s="603">
        <v>967351</v>
      </c>
      <c r="DA100" s="603">
        <v>178049</v>
      </c>
      <c r="DB100" s="603">
        <v>113200.5</v>
      </c>
      <c r="DC100" s="603">
        <v>1270</v>
      </c>
      <c r="DD100" s="603">
        <v>933221.77</v>
      </c>
      <c r="DE100" s="603">
        <v>0</v>
      </c>
      <c r="DF100" s="603">
        <v>0</v>
      </c>
      <c r="DG100" s="603">
        <v>12513</v>
      </c>
      <c r="DH100" s="603">
        <v>4350</v>
      </c>
      <c r="DI100" s="603">
        <v>67454.5</v>
      </c>
      <c r="DJ100" s="603">
        <v>34826</v>
      </c>
      <c r="DK100" s="603">
        <v>0</v>
      </c>
      <c r="DL100" s="603">
        <v>0</v>
      </c>
      <c r="DM100" s="603">
        <v>7926</v>
      </c>
      <c r="DN100" s="603">
        <v>14105.4</v>
      </c>
      <c r="DO100" s="603">
        <v>3273.2</v>
      </c>
      <c r="DP100" s="603">
        <v>0</v>
      </c>
      <c r="DQ100" s="603">
        <v>19049.8</v>
      </c>
      <c r="DR100" s="603">
        <v>38198.25</v>
      </c>
      <c r="DS100" s="603">
        <v>1400</v>
      </c>
      <c r="DT100" s="603">
        <v>106643.61</v>
      </c>
      <c r="DU100" s="603">
        <v>0</v>
      </c>
      <c r="DV100" s="603">
        <v>0</v>
      </c>
      <c r="DW100" s="603">
        <v>89264.59</v>
      </c>
      <c r="DX100" s="603">
        <v>0</v>
      </c>
      <c r="DY100" s="603">
        <v>19174</v>
      </c>
      <c r="DZ100" s="603">
        <v>28394</v>
      </c>
      <c r="EA100" s="603">
        <v>997736.15</v>
      </c>
      <c r="EB100" s="603">
        <v>0</v>
      </c>
      <c r="EC100" s="603">
        <v>0</v>
      </c>
      <c r="ED100" s="603">
        <v>0</v>
      </c>
      <c r="EE100" s="603">
        <v>0</v>
      </c>
      <c r="EF100" s="603">
        <v>0</v>
      </c>
      <c r="EG100" s="603">
        <v>0</v>
      </c>
      <c r="EH100" s="603">
        <v>233</v>
      </c>
      <c r="EI100" s="603">
        <v>0</v>
      </c>
      <c r="EJ100" s="603">
        <v>0</v>
      </c>
      <c r="EK100" s="603">
        <v>200250.75</v>
      </c>
      <c r="EL100" s="603">
        <v>0</v>
      </c>
      <c r="EM100" s="603">
        <v>0</v>
      </c>
      <c r="EN100" s="603">
        <v>16396.75</v>
      </c>
      <c r="EO100" s="603">
        <v>8799</v>
      </c>
      <c r="EP100" s="603">
        <v>0</v>
      </c>
      <c r="EQ100" s="603">
        <v>0</v>
      </c>
      <c r="ER100" s="603">
        <v>385.5</v>
      </c>
      <c r="ES100" s="603">
        <v>0</v>
      </c>
      <c r="ET100" s="603">
        <v>0</v>
      </c>
      <c r="EU100" s="603">
        <v>66331.5</v>
      </c>
      <c r="EV100" s="603">
        <v>0</v>
      </c>
      <c r="EW100" s="603">
        <v>0</v>
      </c>
      <c r="EX100" s="603">
        <v>0</v>
      </c>
      <c r="EY100" s="603">
        <v>10084</v>
      </c>
      <c r="EZ100" s="603">
        <v>50</v>
      </c>
      <c r="FA100" s="603">
        <v>77711</v>
      </c>
      <c r="FB100" s="603">
        <v>9216</v>
      </c>
      <c r="FC100" s="603">
        <v>140452</v>
      </c>
      <c r="FD100" s="603">
        <v>61317.7</v>
      </c>
      <c r="FE100" s="603">
        <v>26294</v>
      </c>
      <c r="FF100" s="603">
        <v>91416.5</v>
      </c>
      <c r="FG100" s="603">
        <v>1880</v>
      </c>
      <c r="FH100" s="603">
        <v>69840.100000000006</v>
      </c>
      <c r="FI100" s="603">
        <v>31775</v>
      </c>
      <c r="FJ100" s="603">
        <v>6615</v>
      </c>
      <c r="FK100" s="603">
        <v>73266</v>
      </c>
      <c r="FL100" s="603">
        <v>0</v>
      </c>
      <c r="FM100" s="603">
        <v>0</v>
      </c>
      <c r="FN100" s="603">
        <v>0</v>
      </c>
      <c r="FO100" s="603">
        <v>86895</v>
      </c>
      <c r="FP100" s="603">
        <v>49784.75</v>
      </c>
      <c r="FQ100" s="603">
        <v>0</v>
      </c>
      <c r="FR100" s="603">
        <v>0</v>
      </c>
      <c r="FS100" s="603">
        <v>36541.4</v>
      </c>
      <c r="FT100" s="603">
        <v>7375.2</v>
      </c>
      <c r="FU100" s="603">
        <v>0</v>
      </c>
      <c r="FV100" s="603">
        <v>5480</v>
      </c>
      <c r="FW100" s="603">
        <v>27264.16</v>
      </c>
      <c r="FX100" s="603">
        <v>0</v>
      </c>
      <c r="FY100" s="603">
        <v>3340</v>
      </c>
      <c r="FZ100" s="603">
        <v>2972.2</v>
      </c>
      <c r="GA100" s="603">
        <v>0</v>
      </c>
      <c r="GB100" s="603">
        <v>5583</v>
      </c>
      <c r="GC100" s="603">
        <v>61720.78</v>
      </c>
      <c r="GD100" s="603">
        <v>8345.49</v>
      </c>
      <c r="GE100" s="603">
        <v>0</v>
      </c>
      <c r="GF100" s="603">
        <v>15057.76</v>
      </c>
      <c r="GG100" s="603">
        <v>0</v>
      </c>
      <c r="GH100" s="603">
        <v>1450</v>
      </c>
      <c r="GI100" s="603">
        <v>0</v>
      </c>
      <c r="GJ100" s="603">
        <v>0</v>
      </c>
      <c r="GK100" s="603">
        <v>0</v>
      </c>
      <c r="GL100" s="603">
        <v>0</v>
      </c>
      <c r="GM100" s="603">
        <v>0</v>
      </c>
      <c r="GN100" s="603">
        <v>0</v>
      </c>
      <c r="GO100" s="603">
        <v>0</v>
      </c>
      <c r="GP100" s="603">
        <v>340</v>
      </c>
      <c r="GQ100" s="603">
        <v>0</v>
      </c>
      <c r="GR100" s="603">
        <v>0</v>
      </c>
      <c r="GS100" s="603">
        <v>0</v>
      </c>
      <c r="GT100" s="603">
        <v>0</v>
      </c>
      <c r="GU100" s="603">
        <v>0</v>
      </c>
      <c r="GV100" s="603">
        <v>0</v>
      </c>
      <c r="GW100" s="603">
        <v>0</v>
      </c>
      <c r="GX100" s="603">
        <v>0</v>
      </c>
      <c r="GY100" s="603">
        <v>0</v>
      </c>
      <c r="GZ100" s="603">
        <v>10469.68</v>
      </c>
      <c r="HA100" s="603">
        <v>0</v>
      </c>
      <c r="HB100" s="603">
        <v>83437</v>
      </c>
      <c r="HC100" s="603">
        <v>0</v>
      </c>
      <c r="HD100" s="603">
        <v>0</v>
      </c>
      <c r="HE100" s="603">
        <v>210945.59999999998</v>
      </c>
      <c r="HF100" s="603">
        <v>3445</v>
      </c>
      <c r="HG100" s="603">
        <v>602684.5</v>
      </c>
      <c r="HH100" s="603">
        <v>217769.24</v>
      </c>
      <c r="HI100" s="603">
        <v>0</v>
      </c>
      <c r="HJ100" s="603">
        <v>152869.4</v>
      </c>
      <c r="HK100" s="603">
        <v>0</v>
      </c>
      <c r="HL100" s="603">
        <v>0</v>
      </c>
      <c r="HM100" s="603">
        <v>835929.92</v>
      </c>
      <c r="HN100" s="603">
        <v>2700</v>
      </c>
      <c r="HO100" s="603">
        <v>25620.58</v>
      </c>
      <c r="HP100" s="603">
        <v>0</v>
      </c>
      <c r="HQ100" s="603">
        <v>99546</v>
      </c>
      <c r="HR100" s="603">
        <v>432153.84</v>
      </c>
      <c r="HS100" s="603">
        <v>351.75</v>
      </c>
      <c r="HT100" s="603">
        <v>0</v>
      </c>
      <c r="HU100" s="603">
        <v>0</v>
      </c>
      <c r="HV100" s="603">
        <v>0</v>
      </c>
      <c r="HW100" s="603">
        <v>0</v>
      </c>
      <c r="HX100" s="603">
        <v>13570</v>
      </c>
      <c r="HY100" s="603">
        <v>0</v>
      </c>
      <c r="HZ100" s="603">
        <v>0</v>
      </c>
      <c r="IA100" s="603">
        <v>39807.5</v>
      </c>
      <c r="IB100" s="603">
        <v>0</v>
      </c>
      <c r="IC100" s="603">
        <v>261.5</v>
      </c>
      <c r="ID100" s="603">
        <v>0</v>
      </c>
      <c r="IE100" s="603">
        <v>66840.899999999994</v>
      </c>
      <c r="IF100" s="603">
        <v>0</v>
      </c>
      <c r="IG100" s="603">
        <v>242773.35</v>
      </c>
      <c r="IH100" s="603">
        <v>0</v>
      </c>
      <c r="II100" s="603">
        <v>0</v>
      </c>
      <c r="IJ100" s="603">
        <v>1062</v>
      </c>
      <c r="IK100" s="603">
        <v>0</v>
      </c>
      <c r="IL100" s="603">
        <v>700</v>
      </c>
      <c r="IM100" s="603">
        <v>16041.06</v>
      </c>
      <c r="IN100" s="603">
        <v>0</v>
      </c>
      <c r="IO100" s="603">
        <v>0</v>
      </c>
      <c r="IP100" s="603">
        <v>0</v>
      </c>
      <c r="IQ100" s="603">
        <v>0</v>
      </c>
      <c r="IR100" s="603">
        <v>0</v>
      </c>
      <c r="IS100" s="603">
        <v>5902.5</v>
      </c>
      <c r="IT100" s="603">
        <v>16182.24</v>
      </c>
      <c r="IU100" s="603">
        <v>0</v>
      </c>
      <c r="IV100" s="603">
        <v>1058</v>
      </c>
      <c r="IW100" s="603">
        <v>0</v>
      </c>
      <c r="IX100" s="603">
        <v>0</v>
      </c>
      <c r="IY100" s="603">
        <v>174734.84</v>
      </c>
      <c r="IZ100" s="603">
        <v>8829.49</v>
      </c>
      <c r="JA100" s="603">
        <v>0</v>
      </c>
      <c r="JB100" s="603">
        <v>16219</v>
      </c>
      <c r="JC100" s="603">
        <v>55964</v>
      </c>
      <c r="JD100" s="603">
        <v>8352.2999999999993</v>
      </c>
      <c r="JE100" s="603">
        <v>466211.31</v>
      </c>
      <c r="JF100" s="603">
        <v>88478.82</v>
      </c>
      <c r="JG100" s="603">
        <v>0</v>
      </c>
      <c r="JH100" s="603">
        <v>482</v>
      </c>
      <c r="JI100" s="603">
        <v>0</v>
      </c>
      <c r="JJ100" s="603">
        <v>88280.56</v>
      </c>
      <c r="JK100" s="603">
        <v>0</v>
      </c>
      <c r="JL100" s="603">
        <v>0</v>
      </c>
      <c r="JM100" s="603">
        <v>7396.94</v>
      </c>
      <c r="JN100" s="603">
        <v>0</v>
      </c>
      <c r="JO100" s="603">
        <v>0</v>
      </c>
      <c r="JP100" s="603">
        <v>31945.5</v>
      </c>
      <c r="JQ100" s="603">
        <v>58107</v>
      </c>
      <c r="JR100" s="603">
        <v>0</v>
      </c>
      <c r="JS100" s="603">
        <v>0</v>
      </c>
      <c r="JT100" s="603">
        <v>0</v>
      </c>
      <c r="JU100" s="603">
        <v>0</v>
      </c>
      <c r="JV100" s="603">
        <v>0</v>
      </c>
      <c r="JW100" s="603">
        <v>0</v>
      </c>
      <c r="JX100" s="603">
        <v>0</v>
      </c>
      <c r="JY100" s="603">
        <v>0</v>
      </c>
      <c r="JZ100" s="603">
        <v>0</v>
      </c>
      <c r="KA100" s="603">
        <v>0</v>
      </c>
      <c r="KB100" s="603">
        <v>0</v>
      </c>
      <c r="KC100" s="603">
        <v>0</v>
      </c>
      <c r="KD100" s="603">
        <v>0</v>
      </c>
      <c r="KE100" s="603">
        <v>0</v>
      </c>
      <c r="KF100" s="603">
        <v>0</v>
      </c>
      <c r="KG100" s="603">
        <v>0</v>
      </c>
      <c r="KH100" s="603">
        <v>0</v>
      </c>
      <c r="KI100" s="603">
        <v>0</v>
      </c>
      <c r="KJ100" s="603">
        <v>0</v>
      </c>
      <c r="KK100" s="603">
        <v>102620.06</v>
      </c>
      <c r="KL100" s="603">
        <v>7887.2</v>
      </c>
      <c r="KM100" s="603">
        <v>160795.75</v>
      </c>
      <c r="KN100" s="603">
        <v>0</v>
      </c>
      <c r="KO100" s="603">
        <v>29113.78</v>
      </c>
      <c r="KP100" s="603">
        <v>0</v>
      </c>
      <c r="KQ100" s="603">
        <v>0</v>
      </c>
      <c r="KR100" s="603">
        <v>0</v>
      </c>
      <c r="KS100" s="603">
        <v>803141.64</v>
      </c>
      <c r="KT100" s="603">
        <v>18311.63</v>
      </c>
      <c r="KU100" s="603">
        <v>820365.95</v>
      </c>
      <c r="KV100" s="603">
        <v>64145.5</v>
      </c>
      <c r="KW100" s="603">
        <v>616596.1</v>
      </c>
      <c r="KX100" s="603">
        <v>82140.61</v>
      </c>
      <c r="KY100" s="603">
        <v>0</v>
      </c>
      <c r="KZ100" s="603">
        <v>0</v>
      </c>
      <c r="LA100" s="603">
        <v>0</v>
      </c>
      <c r="LB100" s="603">
        <v>4.68</v>
      </c>
      <c r="LC100" s="603">
        <v>0</v>
      </c>
      <c r="LD100" s="603">
        <v>400</v>
      </c>
      <c r="LE100" s="603">
        <v>0</v>
      </c>
      <c r="LF100" s="603">
        <v>0</v>
      </c>
      <c r="LG100" s="603">
        <v>128563.6</v>
      </c>
      <c r="LH100" s="603">
        <v>0</v>
      </c>
      <c r="LI100" s="603">
        <v>2120</v>
      </c>
      <c r="LJ100" s="603">
        <v>76687.490000000005</v>
      </c>
      <c r="LK100" s="603">
        <v>0</v>
      </c>
      <c r="LL100" s="603">
        <v>34909.79</v>
      </c>
      <c r="LM100" s="603">
        <v>258386.7</v>
      </c>
      <c r="LN100" s="603">
        <v>966596.74</v>
      </c>
      <c r="LO100" s="603">
        <v>202294</v>
      </c>
      <c r="LP100" s="603">
        <v>531480.80000000005</v>
      </c>
      <c r="LQ100" s="603">
        <v>0</v>
      </c>
      <c r="LR100" s="603">
        <v>2400.35</v>
      </c>
      <c r="LS100" s="603">
        <v>0</v>
      </c>
      <c r="LT100" s="603">
        <v>26551.65</v>
      </c>
      <c r="LU100" s="603">
        <v>0</v>
      </c>
      <c r="LV100" s="603">
        <v>0</v>
      </c>
      <c r="LW100" s="603">
        <v>0</v>
      </c>
      <c r="LX100" s="603">
        <v>700</v>
      </c>
      <c r="LY100" s="603">
        <v>0</v>
      </c>
      <c r="LZ100" s="603">
        <v>32636</v>
      </c>
      <c r="MA100" s="603">
        <v>0</v>
      </c>
      <c r="MB100" s="603">
        <v>0</v>
      </c>
      <c r="MC100" s="603">
        <v>62315</v>
      </c>
      <c r="MD100" s="603">
        <v>0</v>
      </c>
      <c r="ME100" s="603">
        <v>0</v>
      </c>
      <c r="MF100" s="603">
        <v>18237</v>
      </c>
      <c r="MG100" s="603">
        <v>222084.8</v>
      </c>
      <c r="MH100" s="603">
        <v>0</v>
      </c>
      <c r="MI100" s="603">
        <v>0</v>
      </c>
      <c r="MJ100" s="603">
        <v>0</v>
      </c>
      <c r="MK100" s="603">
        <v>0</v>
      </c>
      <c r="ML100" s="603">
        <v>0</v>
      </c>
      <c r="MM100" s="603">
        <v>0</v>
      </c>
      <c r="MN100" s="603">
        <v>0</v>
      </c>
      <c r="MO100" s="603">
        <v>0</v>
      </c>
      <c r="MP100" s="603">
        <v>0</v>
      </c>
      <c r="MQ100" s="603">
        <v>0</v>
      </c>
      <c r="MR100" s="603">
        <v>0</v>
      </c>
      <c r="MS100" s="603">
        <v>0</v>
      </c>
      <c r="MT100" s="603">
        <v>0</v>
      </c>
      <c r="MU100" s="603">
        <v>212960.3</v>
      </c>
      <c r="MV100" s="603">
        <v>2509039.0700000003</v>
      </c>
      <c r="MW100" s="603">
        <v>292555.5</v>
      </c>
      <c r="MX100" s="603">
        <v>0</v>
      </c>
      <c r="MY100" s="603">
        <v>0</v>
      </c>
      <c r="MZ100" s="603">
        <v>510673</v>
      </c>
      <c r="NA100" s="603">
        <v>213713.99</v>
      </c>
      <c r="NB100" s="603">
        <v>744809</v>
      </c>
      <c r="NC100" s="603">
        <v>113826</v>
      </c>
      <c r="ND100" s="603">
        <v>24510</v>
      </c>
      <c r="NE100" s="603">
        <v>0</v>
      </c>
      <c r="NF100" s="603">
        <v>0</v>
      </c>
      <c r="NG100" s="603">
        <v>277610.3</v>
      </c>
      <c r="NH100" s="603">
        <v>274305.8</v>
      </c>
      <c r="NI100" s="603">
        <v>17744</v>
      </c>
      <c r="NJ100" s="603">
        <v>39578.199999999997</v>
      </c>
      <c r="NK100" s="603">
        <v>131385.4</v>
      </c>
      <c r="NL100" s="603">
        <v>0</v>
      </c>
      <c r="NM100" s="603">
        <v>22717.599999999999</v>
      </c>
      <c r="NN100" s="603">
        <v>0</v>
      </c>
      <c r="NO100" s="603">
        <v>366694.23</v>
      </c>
      <c r="NP100" s="603">
        <v>0</v>
      </c>
      <c r="NQ100" s="603">
        <v>112359.67999999999</v>
      </c>
      <c r="NR100" s="603">
        <v>6400</v>
      </c>
      <c r="NS100" s="603">
        <v>55715.899999999994</v>
      </c>
      <c r="NT100" s="603">
        <v>17555</v>
      </c>
      <c r="NU100" s="603">
        <v>244148.2</v>
      </c>
      <c r="NV100" s="603">
        <v>4982</v>
      </c>
      <c r="NW100" s="603">
        <v>17302.400000000001</v>
      </c>
      <c r="NX100" s="603">
        <v>0</v>
      </c>
      <c r="NY100" s="603">
        <v>0</v>
      </c>
      <c r="NZ100" s="603">
        <v>0</v>
      </c>
      <c r="OA100" s="603">
        <v>78609.17</v>
      </c>
      <c r="OB100" s="603">
        <v>33820.75</v>
      </c>
      <c r="OC100" s="603">
        <v>3220</v>
      </c>
      <c r="OD100" s="603">
        <v>27753.91</v>
      </c>
      <c r="OE100" s="603">
        <v>125</v>
      </c>
      <c r="OF100" s="603">
        <v>10642</v>
      </c>
      <c r="OG100" s="603">
        <v>0</v>
      </c>
      <c r="OH100" s="603">
        <v>2542.65</v>
      </c>
      <c r="OI100" s="603">
        <v>47441.7</v>
      </c>
      <c r="OJ100" s="603">
        <v>338583.95</v>
      </c>
      <c r="OK100" s="603">
        <v>750</v>
      </c>
      <c r="OL100" s="603">
        <v>43490.9</v>
      </c>
      <c r="OM100" s="603">
        <v>220041.74</v>
      </c>
      <c r="ON100" s="603">
        <v>0</v>
      </c>
      <c r="OO100" s="603">
        <v>37690.75</v>
      </c>
      <c r="OP100" s="603">
        <v>69065.3</v>
      </c>
      <c r="OQ100" s="603">
        <v>654544.01</v>
      </c>
      <c r="OR100" s="603">
        <v>1181.5</v>
      </c>
      <c r="OS100" s="603">
        <v>395</v>
      </c>
      <c r="OT100" s="603">
        <v>0</v>
      </c>
      <c r="OU100" s="603">
        <v>0</v>
      </c>
      <c r="OV100" s="603">
        <v>0</v>
      </c>
      <c r="OW100" s="603">
        <v>1063</v>
      </c>
      <c r="OX100" s="603">
        <v>5979.6</v>
      </c>
      <c r="OY100" s="603">
        <v>188565.51</v>
      </c>
      <c r="OZ100" s="603">
        <v>54985.02</v>
      </c>
      <c r="PA100" s="603">
        <v>7455.2</v>
      </c>
      <c r="PB100" s="603">
        <v>3606.4</v>
      </c>
      <c r="PC100" s="603">
        <v>0</v>
      </c>
      <c r="PD100" s="603">
        <v>14936</v>
      </c>
      <c r="PE100" s="603">
        <v>47122</v>
      </c>
      <c r="PF100" s="603">
        <v>0</v>
      </c>
      <c r="PG100" s="603">
        <v>0</v>
      </c>
      <c r="PH100" s="603">
        <v>0</v>
      </c>
      <c r="PI100" s="603">
        <v>0</v>
      </c>
      <c r="PJ100" s="603">
        <v>0</v>
      </c>
      <c r="PK100" s="603">
        <v>0</v>
      </c>
      <c r="PL100" s="603">
        <v>0</v>
      </c>
      <c r="PM100" s="603">
        <v>50081</v>
      </c>
      <c r="PN100" s="603">
        <v>272.5</v>
      </c>
      <c r="PO100" s="603">
        <v>0</v>
      </c>
      <c r="PP100" s="603">
        <v>0</v>
      </c>
      <c r="PQ100" s="603">
        <v>0</v>
      </c>
      <c r="PR100" s="603">
        <v>0</v>
      </c>
      <c r="PS100" s="603">
        <v>0</v>
      </c>
      <c r="PT100" s="603">
        <v>0</v>
      </c>
      <c r="PU100" s="603">
        <v>0</v>
      </c>
      <c r="PV100" s="603">
        <v>0</v>
      </c>
      <c r="PW100" s="603">
        <v>0</v>
      </c>
      <c r="PX100" s="603">
        <v>0</v>
      </c>
      <c r="PY100" s="603">
        <v>0</v>
      </c>
      <c r="PZ100" s="603">
        <v>0</v>
      </c>
      <c r="QA100" s="603">
        <v>0</v>
      </c>
      <c r="QB100" s="603">
        <v>0</v>
      </c>
      <c r="QC100" s="603">
        <v>0</v>
      </c>
      <c r="QD100" s="603">
        <v>0</v>
      </c>
      <c r="QE100" s="603">
        <v>0</v>
      </c>
      <c r="QF100" s="603">
        <v>0</v>
      </c>
      <c r="QG100" s="603">
        <v>0</v>
      </c>
      <c r="QH100" s="603">
        <v>0</v>
      </c>
      <c r="QI100" s="603">
        <v>0</v>
      </c>
      <c r="QJ100" s="603">
        <v>0</v>
      </c>
      <c r="QK100" s="603">
        <v>0</v>
      </c>
      <c r="QL100" s="603">
        <v>0</v>
      </c>
      <c r="QM100" s="603">
        <v>0</v>
      </c>
      <c r="QN100" s="603">
        <v>0</v>
      </c>
      <c r="QO100" s="603">
        <v>0</v>
      </c>
      <c r="QP100" s="603">
        <v>0</v>
      </c>
      <c r="QQ100" s="603">
        <v>0</v>
      </c>
      <c r="QR100" s="603">
        <v>0</v>
      </c>
      <c r="QS100" s="603">
        <v>0</v>
      </c>
      <c r="QT100" s="603">
        <v>0</v>
      </c>
      <c r="QU100" s="603">
        <v>0</v>
      </c>
      <c r="QV100" s="603">
        <v>0</v>
      </c>
      <c r="QW100" s="603">
        <v>0</v>
      </c>
      <c r="QX100" s="603">
        <v>0</v>
      </c>
      <c r="QY100" s="603">
        <v>8050</v>
      </c>
      <c r="QZ100" s="603">
        <v>0</v>
      </c>
      <c r="RA100" s="603">
        <v>5000</v>
      </c>
      <c r="RB100" s="603">
        <v>16605</v>
      </c>
      <c r="RC100" s="603">
        <v>17386</v>
      </c>
      <c r="RD100" s="603">
        <v>0</v>
      </c>
      <c r="RE100" s="603">
        <v>57979.5</v>
      </c>
      <c r="RF100" s="603">
        <v>0</v>
      </c>
      <c r="RG100" s="603">
        <v>0</v>
      </c>
      <c r="RH100" s="603">
        <v>0</v>
      </c>
      <c r="RI100" s="603">
        <v>0</v>
      </c>
      <c r="RJ100" s="603">
        <v>2972</v>
      </c>
      <c r="RK100" s="603">
        <v>21128.2</v>
      </c>
      <c r="RL100" s="603">
        <v>75445.95</v>
      </c>
      <c r="RM100" s="603">
        <v>3720.29</v>
      </c>
      <c r="RN100" s="603">
        <v>0</v>
      </c>
      <c r="RO100" s="603">
        <v>0</v>
      </c>
      <c r="RP100" s="603">
        <v>0</v>
      </c>
      <c r="RQ100" s="603">
        <v>28633.82</v>
      </c>
      <c r="RR100" s="603">
        <v>31233.360000000001</v>
      </c>
      <c r="RS100" s="603">
        <v>700</v>
      </c>
      <c r="RT100" s="603">
        <v>5072</v>
      </c>
      <c r="RU100" s="603">
        <v>0</v>
      </c>
      <c r="RV100" s="603">
        <v>0</v>
      </c>
      <c r="RW100" s="603">
        <v>0</v>
      </c>
      <c r="RX100" s="603">
        <v>40853.51</v>
      </c>
      <c r="RY100" s="603">
        <v>0</v>
      </c>
      <c r="RZ100" s="603">
        <v>0</v>
      </c>
      <c r="SA100" s="603">
        <v>0</v>
      </c>
      <c r="SB100" s="603">
        <v>0</v>
      </c>
      <c r="SC100" s="603">
        <v>0</v>
      </c>
      <c r="SD100" s="603">
        <v>0</v>
      </c>
      <c r="SE100" s="603">
        <v>55046</v>
      </c>
      <c r="SF100" s="603">
        <v>314875.26</v>
      </c>
      <c r="SG100" s="603">
        <v>1150</v>
      </c>
      <c r="SH100" s="603">
        <v>675</v>
      </c>
      <c r="SI100" s="603">
        <v>13819</v>
      </c>
      <c r="SJ100" s="603">
        <v>38898.6</v>
      </c>
      <c r="SK100" s="603">
        <v>307</v>
      </c>
      <c r="SL100" s="603">
        <v>0</v>
      </c>
      <c r="SM100" s="603">
        <v>257035.51999999999</v>
      </c>
      <c r="SN100" s="603">
        <v>0</v>
      </c>
      <c r="SO100" s="603">
        <v>2670</v>
      </c>
      <c r="SP100" s="603">
        <v>3283.64</v>
      </c>
      <c r="SQ100" s="603">
        <v>1755</v>
      </c>
      <c r="SR100" s="603">
        <v>0</v>
      </c>
      <c r="SS100" s="603">
        <v>118296.47</v>
      </c>
      <c r="ST100" s="603">
        <v>0</v>
      </c>
      <c r="SU100" s="603">
        <v>130221.36</v>
      </c>
      <c r="SV100" s="603">
        <v>418650.12</v>
      </c>
      <c r="SW100" s="603">
        <v>0</v>
      </c>
      <c r="SX100" s="603">
        <v>0</v>
      </c>
      <c r="SY100" s="603">
        <v>0</v>
      </c>
      <c r="SZ100" s="603">
        <v>0</v>
      </c>
      <c r="TA100" s="603">
        <v>0</v>
      </c>
      <c r="TB100" s="603">
        <v>0</v>
      </c>
      <c r="TC100" s="603">
        <v>0</v>
      </c>
      <c r="TD100" s="603">
        <v>0</v>
      </c>
      <c r="TE100" s="603">
        <v>0</v>
      </c>
      <c r="TF100" s="603">
        <v>0</v>
      </c>
      <c r="TG100" s="603">
        <v>0</v>
      </c>
      <c r="TH100" s="603">
        <v>0</v>
      </c>
      <c r="TI100" s="603">
        <v>0</v>
      </c>
      <c r="TJ100" s="603">
        <v>0</v>
      </c>
      <c r="TK100" s="603">
        <v>0</v>
      </c>
      <c r="TL100" s="603">
        <v>0</v>
      </c>
      <c r="TM100" s="603">
        <v>1500</v>
      </c>
      <c r="TN100" s="603">
        <v>0</v>
      </c>
      <c r="TO100" s="603">
        <v>0</v>
      </c>
      <c r="TP100" s="603">
        <v>0</v>
      </c>
      <c r="TQ100" s="603">
        <v>0</v>
      </c>
      <c r="TR100" s="603">
        <v>0</v>
      </c>
      <c r="TS100" s="603">
        <v>0</v>
      </c>
      <c r="TT100" s="603">
        <v>0</v>
      </c>
      <c r="TU100" s="603">
        <v>0</v>
      </c>
      <c r="TV100" s="603">
        <v>7561.9</v>
      </c>
      <c r="TW100" s="603">
        <v>0</v>
      </c>
      <c r="TX100" s="603">
        <v>18694.599999999999</v>
      </c>
      <c r="TY100" s="603">
        <v>0</v>
      </c>
      <c r="TZ100" s="603">
        <v>0</v>
      </c>
      <c r="UA100" s="603">
        <v>0</v>
      </c>
      <c r="UB100" s="603">
        <v>0</v>
      </c>
      <c r="UC100" s="603">
        <v>0</v>
      </c>
      <c r="UD100" s="603">
        <v>130180.96</v>
      </c>
      <c r="UE100" s="603">
        <v>12779.27</v>
      </c>
      <c r="UF100" s="603">
        <v>61163.45</v>
      </c>
      <c r="UG100" s="603">
        <v>0</v>
      </c>
      <c r="UH100" s="603">
        <v>0</v>
      </c>
      <c r="UI100" s="603">
        <v>0</v>
      </c>
      <c r="UJ100" s="603">
        <v>0</v>
      </c>
      <c r="UK100" s="603">
        <v>0</v>
      </c>
      <c r="UL100" s="603">
        <v>0</v>
      </c>
      <c r="UM100" s="603">
        <v>0</v>
      </c>
      <c r="UN100" s="603">
        <v>0</v>
      </c>
      <c r="UO100" s="603">
        <v>0</v>
      </c>
      <c r="UP100" s="603">
        <v>26297.5</v>
      </c>
      <c r="UQ100" s="603">
        <v>0</v>
      </c>
      <c r="UR100" s="603">
        <v>0</v>
      </c>
      <c r="US100" s="603">
        <v>111568.22</v>
      </c>
      <c r="UT100" s="603">
        <v>0</v>
      </c>
      <c r="UU100" s="603">
        <v>55259.46</v>
      </c>
      <c r="UV100" s="603">
        <v>0</v>
      </c>
      <c r="UW100" s="603">
        <v>0</v>
      </c>
      <c r="UX100" s="603">
        <v>77425.81</v>
      </c>
      <c r="UY100" s="603">
        <v>16692.29</v>
      </c>
      <c r="UZ100" s="603">
        <v>0</v>
      </c>
      <c r="VA100" s="603">
        <v>64309.14</v>
      </c>
      <c r="VB100" s="603">
        <v>0</v>
      </c>
      <c r="VC100" s="603">
        <v>44906.97</v>
      </c>
      <c r="VD100" s="603">
        <v>194179.59</v>
      </c>
      <c r="VE100" s="603">
        <v>0</v>
      </c>
      <c r="VF100" s="603">
        <v>0</v>
      </c>
      <c r="VG100" s="603">
        <v>17834.07</v>
      </c>
      <c r="VH100" s="603">
        <v>0</v>
      </c>
      <c r="VI100" s="603">
        <v>0</v>
      </c>
      <c r="VJ100" s="603">
        <v>4428.6000000000004</v>
      </c>
      <c r="VK100" s="603">
        <v>0</v>
      </c>
      <c r="VL100" s="603">
        <v>0</v>
      </c>
      <c r="VM100" s="603">
        <v>0</v>
      </c>
      <c r="VN100" s="603">
        <v>0</v>
      </c>
      <c r="VO100" s="603">
        <v>0</v>
      </c>
      <c r="VP100" s="603">
        <v>232.5</v>
      </c>
      <c r="VQ100" s="603">
        <v>0</v>
      </c>
      <c r="VR100" s="603">
        <v>0</v>
      </c>
      <c r="VS100" s="603">
        <v>0</v>
      </c>
      <c r="VT100" s="603">
        <v>20330.8</v>
      </c>
      <c r="VU100" s="603">
        <v>0</v>
      </c>
      <c r="VV100" s="603">
        <v>0</v>
      </c>
      <c r="VW100" s="603">
        <v>0</v>
      </c>
      <c r="VX100" s="603">
        <v>0</v>
      </c>
      <c r="VY100" s="603">
        <v>42094.05</v>
      </c>
      <c r="VZ100" s="603">
        <v>0</v>
      </c>
      <c r="WA100" s="603">
        <v>0</v>
      </c>
      <c r="WB100" s="603">
        <v>11047.3</v>
      </c>
      <c r="WC100" s="603">
        <v>0</v>
      </c>
      <c r="WD100" s="603">
        <v>0</v>
      </c>
      <c r="WE100" s="603">
        <v>913</v>
      </c>
      <c r="WF100" s="603">
        <v>0</v>
      </c>
      <c r="WG100" s="603">
        <v>0</v>
      </c>
      <c r="WH100" s="603">
        <v>0</v>
      </c>
      <c r="WI100" s="603">
        <v>0</v>
      </c>
      <c r="WJ100" s="603">
        <v>0</v>
      </c>
      <c r="WK100" s="603">
        <v>0</v>
      </c>
      <c r="WL100" s="603">
        <v>0</v>
      </c>
      <c r="WM100" s="603">
        <v>0</v>
      </c>
      <c r="WN100" s="603">
        <v>0</v>
      </c>
      <c r="WO100" s="603">
        <v>0</v>
      </c>
      <c r="WP100" s="603">
        <v>0</v>
      </c>
      <c r="WQ100" s="603">
        <v>0</v>
      </c>
      <c r="WR100" s="603">
        <v>0</v>
      </c>
      <c r="WS100" s="603">
        <v>0</v>
      </c>
      <c r="WT100" s="603">
        <v>19953</v>
      </c>
      <c r="WU100" s="603">
        <v>190</v>
      </c>
      <c r="WV100" s="603">
        <v>0</v>
      </c>
      <c r="WW100" s="603">
        <v>0</v>
      </c>
      <c r="WX100" s="603">
        <v>0</v>
      </c>
      <c r="WY100" s="603">
        <v>0</v>
      </c>
      <c r="WZ100" s="603">
        <v>0</v>
      </c>
      <c r="XA100" s="603">
        <v>0</v>
      </c>
      <c r="XB100" s="603">
        <v>0</v>
      </c>
      <c r="XC100" s="603">
        <v>0</v>
      </c>
      <c r="XD100" s="603">
        <v>0</v>
      </c>
      <c r="XE100" s="603">
        <v>2884.5</v>
      </c>
      <c r="XF100" s="603">
        <v>650</v>
      </c>
      <c r="XG100" s="603">
        <v>0</v>
      </c>
      <c r="XH100" s="603">
        <v>0</v>
      </c>
      <c r="XI100" s="603">
        <v>0</v>
      </c>
      <c r="XJ100" s="603">
        <v>0</v>
      </c>
      <c r="XK100" s="603">
        <v>0</v>
      </c>
      <c r="XL100" s="603">
        <v>0</v>
      </c>
      <c r="XM100" s="603">
        <v>0</v>
      </c>
      <c r="XN100" s="603">
        <v>0</v>
      </c>
      <c r="XO100" s="603">
        <v>0</v>
      </c>
      <c r="XP100" s="603">
        <v>0</v>
      </c>
      <c r="XQ100" s="603">
        <v>0</v>
      </c>
      <c r="XR100" s="603">
        <v>0</v>
      </c>
      <c r="XS100" s="603">
        <v>0</v>
      </c>
      <c r="XT100" s="603">
        <v>0</v>
      </c>
      <c r="XU100" s="603">
        <v>0</v>
      </c>
      <c r="XV100" s="603">
        <v>0</v>
      </c>
      <c r="XW100" s="603">
        <v>0</v>
      </c>
      <c r="XX100" s="603">
        <v>0</v>
      </c>
      <c r="XY100" s="603">
        <v>0</v>
      </c>
      <c r="XZ100" s="603">
        <v>0</v>
      </c>
      <c r="YA100" s="603">
        <v>0</v>
      </c>
      <c r="YB100" s="603">
        <v>0</v>
      </c>
      <c r="YC100" s="603">
        <v>0</v>
      </c>
      <c r="YD100" s="603">
        <v>0</v>
      </c>
      <c r="YE100" s="603">
        <v>0</v>
      </c>
      <c r="YF100" s="603">
        <v>0</v>
      </c>
      <c r="YG100" s="603">
        <v>0</v>
      </c>
      <c r="YH100" s="603">
        <v>0</v>
      </c>
      <c r="YI100" s="603">
        <v>0</v>
      </c>
      <c r="YJ100" s="603">
        <v>0</v>
      </c>
      <c r="YK100" s="603">
        <v>0</v>
      </c>
      <c r="YL100" s="603">
        <v>0</v>
      </c>
      <c r="YM100" s="603">
        <v>0</v>
      </c>
      <c r="YN100" s="603">
        <v>0</v>
      </c>
      <c r="YO100" s="603">
        <v>0</v>
      </c>
      <c r="YP100" s="603">
        <v>0</v>
      </c>
      <c r="YQ100" s="603">
        <v>0</v>
      </c>
      <c r="YR100" s="603">
        <v>0</v>
      </c>
      <c r="YS100" s="603">
        <v>0</v>
      </c>
      <c r="YT100" s="603">
        <v>0</v>
      </c>
      <c r="YU100" s="603">
        <v>0</v>
      </c>
      <c r="YV100" s="603">
        <v>0</v>
      </c>
      <c r="YW100" s="603">
        <v>0</v>
      </c>
      <c r="YX100" s="603">
        <v>0</v>
      </c>
      <c r="YY100" s="603">
        <v>0</v>
      </c>
      <c r="YZ100" s="603">
        <v>0</v>
      </c>
      <c r="ZA100" s="603">
        <v>0</v>
      </c>
      <c r="ZB100" s="603">
        <v>0</v>
      </c>
      <c r="ZC100" s="603">
        <v>0</v>
      </c>
      <c r="ZD100" s="603">
        <v>0</v>
      </c>
      <c r="ZE100" s="603">
        <v>0</v>
      </c>
      <c r="ZF100" s="603">
        <v>0</v>
      </c>
      <c r="ZG100" s="603">
        <v>0</v>
      </c>
      <c r="ZH100" s="603">
        <v>0</v>
      </c>
      <c r="ZI100" s="603">
        <v>0</v>
      </c>
      <c r="ZJ100" s="603">
        <v>0</v>
      </c>
      <c r="ZK100" s="603">
        <v>0</v>
      </c>
      <c r="ZL100" s="603">
        <v>0</v>
      </c>
      <c r="ZM100" s="603">
        <v>0</v>
      </c>
      <c r="ZN100" s="603">
        <v>0</v>
      </c>
      <c r="ZO100" s="603">
        <v>0</v>
      </c>
      <c r="ZP100" s="603">
        <v>0</v>
      </c>
      <c r="ZQ100" s="603">
        <v>0</v>
      </c>
      <c r="ZR100" s="603">
        <v>0</v>
      </c>
      <c r="ZS100" s="603">
        <v>0</v>
      </c>
      <c r="ZT100" s="603">
        <v>0</v>
      </c>
      <c r="ZU100" s="603">
        <v>0</v>
      </c>
      <c r="ZV100" s="603">
        <v>0</v>
      </c>
      <c r="ZW100" s="603">
        <v>0</v>
      </c>
      <c r="ZX100" s="603">
        <v>0</v>
      </c>
      <c r="ZY100" s="603">
        <v>0</v>
      </c>
      <c r="ZZ100" s="603">
        <v>0</v>
      </c>
      <c r="AAA100" s="603">
        <v>0</v>
      </c>
      <c r="AAB100" s="603">
        <v>0</v>
      </c>
      <c r="AAC100" s="603">
        <v>0</v>
      </c>
      <c r="AAD100" s="603">
        <v>0</v>
      </c>
      <c r="AAE100" s="603">
        <v>0</v>
      </c>
      <c r="AAF100" s="603">
        <v>0</v>
      </c>
      <c r="AAG100" s="603">
        <v>0</v>
      </c>
      <c r="AAH100" s="603">
        <v>0</v>
      </c>
      <c r="AAI100" s="603">
        <v>0</v>
      </c>
      <c r="AAJ100" s="603">
        <v>0</v>
      </c>
      <c r="AAK100" s="603">
        <v>0</v>
      </c>
      <c r="AAL100" s="603">
        <v>0</v>
      </c>
      <c r="AAM100" s="603">
        <v>0</v>
      </c>
      <c r="AAN100" s="603">
        <v>0</v>
      </c>
      <c r="AAO100" s="603">
        <v>0</v>
      </c>
      <c r="AAP100" s="603">
        <v>9447.6200000000008</v>
      </c>
      <c r="AAQ100" s="603">
        <v>0</v>
      </c>
      <c r="AAR100" s="603">
        <v>0</v>
      </c>
      <c r="AAS100" s="603">
        <v>0</v>
      </c>
      <c r="AAT100" s="603">
        <v>0</v>
      </c>
      <c r="AAU100" s="603">
        <v>0</v>
      </c>
      <c r="AAV100" s="603">
        <v>0</v>
      </c>
      <c r="AAW100" s="603">
        <v>0</v>
      </c>
      <c r="AAX100" s="603">
        <v>0</v>
      </c>
      <c r="AAY100" s="603">
        <v>0</v>
      </c>
      <c r="AAZ100" s="603">
        <v>0</v>
      </c>
      <c r="ABA100" s="603">
        <v>0</v>
      </c>
      <c r="ABB100" s="603">
        <v>0</v>
      </c>
      <c r="ABC100" s="603">
        <v>0</v>
      </c>
      <c r="ABD100" s="603">
        <v>0</v>
      </c>
      <c r="ABE100" s="603">
        <v>0</v>
      </c>
      <c r="ABF100" s="603">
        <v>0</v>
      </c>
      <c r="ABG100" s="603">
        <v>0</v>
      </c>
      <c r="ABH100" s="603">
        <v>0</v>
      </c>
      <c r="ABI100" s="603">
        <v>0</v>
      </c>
      <c r="ABJ100" s="603">
        <v>0</v>
      </c>
      <c r="ABK100" s="603">
        <v>0</v>
      </c>
      <c r="ABL100" s="603">
        <v>0</v>
      </c>
      <c r="ABM100" s="603">
        <v>0</v>
      </c>
      <c r="ABN100" s="603">
        <v>0</v>
      </c>
      <c r="ABO100" s="603">
        <v>0</v>
      </c>
      <c r="ABP100" s="603">
        <v>0</v>
      </c>
      <c r="ABQ100" s="603">
        <v>0</v>
      </c>
      <c r="ABR100" s="603">
        <v>0</v>
      </c>
      <c r="ABS100" s="603">
        <v>0</v>
      </c>
      <c r="ABT100" s="603">
        <v>0</v>
      </c>
      <c r="ABU100" s="603">
        <v>0</v>
      </c>
      <c r="ABV100" s="603">
        <v>0</v>
      </c>
      <c r="ABW100" s="603">
        <v>0</v>
      </c>
      <c r="ABX100" s="603">
        <v>0</v>
      </c>
      <c r="ABY100" s="603">
        <v>0</v>
      </c>
      <c r="ABZ100" s="603">
        <v>0</v>
      </c>
      <c r="ACA100" s="603">
        <v>0</v>
      </c>
      <c r="ACB100" s="603">
        <v>0</v>
      </c>
      <c r="ACC100" s="603">
        <v>0</v>
      </c>
      <c r="ACD100" s="603">
        <v>0</v>
      </c>
      <c r="ACE100" s="603">
        <v>268822.15000000002</v>
      </c>
      <c r="ACF100" s="603">
        <v>0</v>
      </c>
      <c r="ACG100" s="603">
        <v>19952.400000000001</v>
      </c>
      <c r="ACH100" s="603">
        <v>98617.4</v>
      </c>
      <c r="ACI100" s="603">
        <v>0</v>
      </c>
      <c r="ACJ100" s="603">
        <v>14004.4</v>
      </c>
      <c r="ACK100" s="603">
        <v>0</v>
      </c>
      <c r="ACL100" s="603">
        <v>0</v>
      </c>
      <c r="ACM100" s="603">
        <v>19823.5</v>
      </c>
      <c r="ACN100" s="603">
        <v>0</v>
      </c>
      <c r="ACO100" s="603">
        <v>0</v>
      </c>
      <c r="ACP100" s="603">
        <v>0</v>
      </c>
      <c r="ACQ100" s="603">
        <v>0</v>
      </c>
      <c r="ACR100" s="603">
        <v>0</v>
      </c>
      <c r="ACS100" s="603">
        <v>0</v>
      </c>
      <c r="ACT100" s="603">
        <v>57472.14</v>
      </c>
      <c r="ACU100" s="603">
        <v>0</v>
      </c>
      <c r="ACV100" s="603">
        <v>0</v>
      </c>
      <c r="ACW100" s="603">
        <v>0</v>
      </c>
      <c r="ACX100" s="603">
        <v>0</v>
      </c>
      <c r="ACY100" s="603">
        <v>240874.66</v>
      </c>
      <c r="ACZ100" s="603">
        <v>0</v>
      </c>
      <c r="ADA100" s="603">
        <v>0</v>
      </c>
      <c r="ADB100" s="603">
        <v>0</v>
      </c>
      <c r="ADC100" s="603">
        <v>33926</v>
      </c>
      <c r="ADD100" s="603">
        <v>0</v>
      </c>
      <c r="ADE100" s="603">
        <v>0</v>
      </c>
      <c r="ADF100" s="603">
        <v>0</v>
      </c>
      <c r="ADG100" s="603">
        <v>0</v>
      </c>
      <c r="ADH100" s="603">
        <v>0</v>
      </c>
      <c r="ADI100" s="603">
        <v>0</v>
      </c>
      <c r="ADJ100" s="603">
        <v>0</v>
      </c>
      <c r="ADK100" s="603">
        <v>0</v>
      </c>
      <c r="ADL100" s="603">
        <v>0</v>
      </c>
      <c r="ADM100" s="603">
        <v>0</v>
      </c>
      <c r="ADN100" s="603">
        <v>0</v>
      </c>
      <c r="ADO100" s="603">
        <v>0</v>
      </c>
      <c r="ADP100" s="603">
        <v>0</v>
      </c>
      <c r="ADQ100" s="603">
        <v>2130452.09</v>
      </c>
      <c r="ADR100" s="603">
        <v>0</v>
      </c>
      <c r="ADS100" s="603">
        <v>0</v>
      </c>
      <c r="ADT100" s="603">
        <v>116200.68</v>
      </c>
      <c r="ADU100" s="603">
        <v>0</v>
      </c>
      <c r="ADV100" s="603">
        <v>0</v>
      </c>
      <c r="ADW100" s="603">
        <v>0</v>
      </c>
      <c r="ADX100" s="603">
        <v>130881.9</v>
      </c>
      <c r="ADY100" s="603">
        <v>0</v>
      </c>
      <c r="ADZ100" s="603">
        <v>0</v>
      </c>
      <c r="AEA100" s="603">
        <v>0</v>
      </c>
      <c r="AEB100" s="603">
        <v>907</v>
      </c>
      <c r="AEC100" s="603">
        <v>80577</v>
      </c>
      <c r="AED100" s="603">
        <v>52617.5</v>
      </c>
      <c r="AEE100" s="603">
        <v>0</v>
      </c>
      <c r="AEF100" s="603">
        <v>0</v>
      </c>
      <c r="AEG100" s="603">
        <v>26461.75</v>
      </c>
      <c r="AEH100" s="603">
        <v>97525</v>
      </c>
      <c r="AEI100" s="603">
        <v>46644</v>
      </c>
      <c r="AEJ100" s="603">
        <v>36906.9</v>
      </c>
      <c r="AEK100" s="603">
        <v>1880954.24</v>
      </c>
      <c r="AEL100" s="603">
        <v>246213.41</v>
      </c>
      <c r="AEM100" s="603">
        <v>74663.8</v>
      </c>
      <c r="AEN100" s="603">
        <v>0</v>
      </c>
      <c r="AEO100" s="603">
        <v>0</v>
      </c>
      <c r="AEP100" s="603">
        <v>0</v>
      </c>
      <c r="AEQ100" s="603">
        <v>16167</v>
      </c>
      <c r="AER100" s="603">
        <v>0</v>
      </c>
      <c r="AES100" s="603">
        <v>5063</v>
      </c>
      <c r="AET100" s="603">
        <v>801400.54</v>
      </c>
      <c r="AEU100" s="603">
        <v>0</v>
      </c>
      <c r="AEV100" s="603">
        <v>31931.1</v>
      </c>
      <c r="AEW100" s="603">
        <v>11276.8</v>
      </c>
      <c r="AEX100" s="603">
        <v>33234.699999999997</v>
      </c>
      <c r="AEY100" s="603">
        <v>51471.1</v>
      </c>
      <c r="AEZ100" s="603">
        <v>71011.7</v>
      </c>
      <c r="AFA100" s="603">
        <v>10966.5</v>
      </c>
      <c r="AFB100" s="603">
        <v>0</v>
      </c>
      <c r="AFC100" s="603">
        <v>7265.8</v>
      </c>
      <c r="AFD100" s="603">
        <v>1780</v>
      </c>
      <c r="AFE100" s="603">
        <v>0</v>
      </c>
      <c r="AFF100" s="603">
        <v>270</v>
      </c>
      <c r="AFG100" s="603">
        <v>0</v>
      </c>
      <c r="AFH100" s="603">
        <v>0</v>
      </c>
      <c r="AFI100" s="603">
        <v>0</v>
      </c>
      <c r="AFJ100" s="603">
        <v>0</v>
      </c>
      <c r="AFK100" s="603">
        <v>0</v>
      </c>
      <c r="AFL100" s="603">
        <v>0</v>
      </c>
      <c r="AFM100" s="603">
        <v>0</v>
      </c>
      <c r="AFN100" s="603">
        <v>0</v>
      </c>
      <c r="AFO100" s="603">
        <v>0</v>
      </c>
      <c r="AFP100" s="603">
        <v>0</v>
      </c>
      <c r="AFQ100" s="603">
        <v>0</v>
      </c>
      <c r="AFR100" s="603">
        <v>0</v>
      </c>
      <c r="AFS100" s="603">
        <v>0</v>
      </c>
      <c r="AFT100" s="603">
        <v>0</v>
      </c>
      <c r="AFU100" s="603">
        <v>0</v>
      </c>
      <c r="AFV100" s="603">
        <v>0</v>
      </c>
      <c r="AFW100" s="603">
        <v>0</v>
      </c>
      <c r="AFX100" s="603">
        <v>0</v>
      </c>
      <c r="AFY100" s="603">
        <v>0</v>
      </c>
      <c r="AFZ100" s="603">
        <v>0</v>
      </c>
      <c r="AGA100" s="603">
        <v>0</v>
      </c>
      <c r="AGB100" s="603">
        <v>0</v>
      </c>
      <c r="AGC100" s="603">
        <v>0</v>
      </c>
      <c r="AGD100" s="603">
        <v>0</v>
      </c>
      <c r="AGE100" s="603">
        <v>0</v>
      </c>
      <c r="AGF100" s="603">
        <v>0</v>
      </c>
      <c r="AGG100" s="603">
        <v>0</v>
      </c>
      <c r="AGH100" s="603">
        <v>0</v>
      </c>
      <c r="AGI100" s="603">
        <v>0</v>
      </c>
      <c r="AGJ100" s="603">
        <v>0</v>
      </c>
      <c r="AGK100" s="603">
        <v>0</v>
      </c>
      <c r="AGL100" s="603">
        <v>0</v>
      </c>
      <c r="AGM100" s="603">
        <v>0</v>
      </c>
      <c r="AGN100" s="603">
        <v>0</v>
      </c>
      <c r="AGO100" s="603">
        <v>34051.5</v>
      </c>
      <c r="AGP100" s="603">
        <v>0</v>
      </c>
      <c r="AGQ100" s="603">
        <v>0</v>
      </c>
      <c r="AGR100" s="603">
        <v>0</v>
      </c>
      <c r="AGS100" s="603">
        <v>0</v>
      </c>
      <c r="AGT100" s="603">
        <v>0</v>
      </c>
      <c r="AGU100" s="603">
        <v>0</v>
      </c>
      <c r="AGV100" s="603">
        <v>0</v>
      </c>
      <c r="AGW100" s="603">
        <v>19604.400000000001</v>
      </c>
      <c r="AGX100" s="603">
        <v>214</v>
      </c>
      <c r="AGY100" s="603">
        <v>0</v>
      </c>
      <c r="AGZ100" s="603">
        <v>0</v>
      </c>
      <c r="AHA100" s="603">
        <v>23533.8</v>
      </c>
      <c r="AHB100" s="603">
        <v>2100</v>
      </c>
      <c r="AHC100" s="603">
        <v>0</v>
      </c>
      <c r="AHD100" s="603">
        <v>670</v>
      </c>
      <c r="AHE100" s="603">
        <v>0</v>
      </c>
      <c r="AHF100" s="603">
        <v>211</v>
      </c>
      <c r="AHG100" s="603">
        <v>206809.25</v>
      </c>
      <c r="AHH100" s="603">
        <v>14622</v>
      </c>
      <c r="AHI100" s="603">
        <v>0</v>
      </c>
      <c r="AHJ100" s="603">
        <v>30181</v>
      </c>
      <c r="AHK100" s="603">
        <v>0</v>
      </c>
      <c r="AHL100" s="603">
        <v>0</v>
      </c>
      <c r="AHM100" s="603">
        <v>96795</v>
      </c>
      <c r="AHN100" s="603">
        <v>0</v>
      </c>
      <c r="AHO100" s="603">
        <v>0</v>
      </c>
      <c r="AHP100" s="603">
        <v>450</v>
      </c>
      <c r="AHQ100" s="603">
        <v>0</v>
      </c>
      <c r="AHR100" s="603">
        <v>60908</v>
      </c>
      <c r="AHS100" s="603">
        <v>1762.5</v>
      </c>
      <c r="AHT100" s="603">
        <v>1100</v>
      </c>
      <c r="AHU100" s="603">
        <v>0</v>
      </c>
      <c r="AHV100" s="603">
        <v>0</v>
      </c>
      <c r="AHW100" s="603">
        <f t="shared" si="99"/>
        <v>34965763.539999992</v>
      </c>
      <c r="AHY100" s="648" t="s">
        <v>6248</v>
      </c>
      <c r="AHZ100" s="648" t="s">
        <v>6103</v>
      </c>
      <c r="AIA100" s="648" t="s">
        <v>6104</v>
      </c>
    </row>
    <row r="101" spans="1:911" ht="24.6" x14ac:dyDescent="0.7">
      <c r="A101" s="260" t="str">
        <f t="shared" si="98"/>
        <v>ภาระ</v>
      </c>
      <c r="B101" s="260" t="s">
        <v>6109</v>
      </c>
      <c r="C101" s="260" t="s">
        <v>6110</v>
      </c>
      <c r="D101" s="603">
        <v>0</v>
      </c>
      <c r="E101" s="603">
        <v>0</v>
      </c>
      <c r="F101" s="603">
        <v>3975.8</v>
      </c>
      <c r="G101" s="603">
        <v>0</v>
      </c>
      <c r="H101" s="603">
        <v>0</v>
      </c>
      <c r="I101" s="603">
        <v>0</v>
      </c>
      <c r="J101" s="603">
        <v>3132</v>
      </c>
      <c r="K101" s="603">
        <v>0</v>
      </c>
      <c r="L101" s="603">
        <v>0</v>
      </c>
      <c r="M101" s="603">
        <v>0</v>
      </c>
      <c r="N101" s="603">
        <v>0</v>
      </c>
      <c r="O101" s="603">
        <v>0</v>
      </c>
      <c r="P101" s="603">
        <v>4090</v>
      </c>
      <c r="Q101" s="603">
        <v>0</v>
      </c>
      <c r="R101" s="603">
        <v>0</v>
      </c>
      <c r="S101" s="603">
        <v>0</v>
      </c>
      <c r="T101" s="603">
        <v>0</v>
      </c>
      <c r="U101" s="603">
        <v>0</v>
      </c>
      <c r="V101" s="603">
        <v>0</v>
      </c>
      <c r="W101" s="603">
        <v>0</v>
      </c>
      <c r="X101" s="603">
        <v>0</v>
      </c>
      <c r="Y101" s="603">
        <v>0</v>
      </c>
      <c r="Z101" s="603">
        <v>0</v>
      </c>
      <c r="AA101" s="603">
        <v>0</v>
      </c>
      <c r="AB101" s="603">
        <v>0</v>
      </c>
      <c r="AC101" s="603">
        <v>0</v>
      </c>
      <c r="AD101" s="603">
        <v>0</v>
      </c>
      <c r="AE101" s="603">
        <v>0</v>
      </c>
      <c r="AF101" s="603">
        <v>0</v>
      </c>
      <c r="AG101" s="603">
        <v>0</v>
      </c>
      <c r="AH101" s="603">
        <v>0</v>
      </c>
      <c r="AI101" s="603">
        <v>0</v>
      </c>
      <c r="AJ101" s="603">
        <v>0</v>
      </c>
      <c r="AK101" s="603">
        <v>0</v>
      </c>
      <c r="AL101" s="603">
        <v>0</v>
      </c>
      <c r="AM101" s="603">
        <v>0</v>
      </c>
      <c r="AN101" s="603">
        <v>0</v>
      </c>
      <c r="AO101" s="603">
        <v>0</v>
      </c>
      <c r="AP101" s="603">
        <v>0</v>
      </c>
      <c r="AQ101" s="603">
        <v>0</v>
      </c>
      <c r="AR101" s="603">
        <v>0</v>
      </c>
      <c r="AS101" s="603">
        <v>0</v>
      </c>
      <c r="AT101" s="603">
        <v>0</v>
      </c>
      <c r="AU101" s="603">
        <v>0</v>
      </c>
      <c r="AV101" s="603">
        <v>0</v>
      </c>
      <c r="AW101" s="603">
        <v>0</v>
      </c>
      <c r="AX101" s="603">
        <v>0</v>
      </c>
      <c r="AY101" s="603">
        <v>0</v>
      </c>
      <c r="AZ101" s="603">
        <v>0</v>
      </c>
      <c r="BA101" s="603">
        <v>0</v>
      </c>
      <c r="BB101" s="603">
        <v>0</v>
      </c>
      <c r="BC101" s="603">
        <v>0</v>
      </c>
      <c r="BD101" s="603">
        <v>0</v>
      </c>
      <c r="BE101" s="603">
        <v>0</v>
      </c>
      <c r="BF101" s="603">
        <v>0</v>
      </c>
      <c r="BG101" s="603">
        <v>0</v>
      </c>
      <c r="BH101" s="603">
        <v>0</v>
      </c>
      <c r="BI101" s="603">
        <v>0</v>
      </c>
      <c r="BJ101" s="603">
        <v>0</v>
      </c>
      <c r="BK101" s="603">
        <v>0</v>
      </c>
      <c r="BL101" s="603">
        <v>0</v>
      </c>
      <c r="BM101" s="603">
        <v>0</v>
      </c>
      <c r="BN101" s="603">
        <v>0</v>
      </c>
      <c r="BO101" s="603">
        <v>0</v>
      </c>
      <c r="BP101" s="603">
        <v>0</v>
      </c>
      <c r="BQ101" s="603">
        <v>0</v>
      </c>
      <c r="BR101" s="603">
        <v>0</v>
      </c>
      <c r="BS101" s="603">
        <v>0</v>
      </c>
      <c r="BT101" s="603">
        <v>0</v>
      </c>
      <c r="BU101" s="603">
        <v>0</v>
      </c>
      <c r="BV101" s="603">
        <v>0</v>
      </c>
      <c r="BW101" s="603">
        <v>0</v>
      </c>
      <c r="BX101" s="603">
        <v>0</v>
      </c>
      <c r="BY101" s="603">
        <v>0</v>
      </c>
      <c r="BZ101" s="603">
        <v>0</v>
      </c>
      <c r="CA101" s="603">
        <v>0</v>
      </c>
      <c r="CB101" s="603">
        <v>0</v>
      </c>
      <c r="CC101" s="603">
        <v>1755</v>
      </c>
      <c r="CD101" s="603">
        <v>0</v>
      </c>
      <c r="CE101" s="603">
        <v>0</v>
      </c>
      <c r="CF101" s="603">
        <v>0</v>
      </c>
      <c r="CG101" s="603">
        <v>0</v>
      </c>
      <c r="CH101" s="603">
        <v>100</v>
      </c>
      <c r="CI101" s="603">
        <v>0</v>
      </c>
      <c r="CJ101" s="603">
        <v>0</v>
      </c>
      <c r="CK101" s="603">
        <v>0</v>
      </c>
      <c r="CL101" s="603">
        <v>0</v>
      </c>
      <c r="CM101" s="603">
        <v>0</v>
      </c>
      <c r="CN101" s="603">
        <v>0</v>
      </c>
      <c r="CO101" s="603">
        <v>0</v>
      </c>
      <c r="CP101" s="603">
        <v>0</v>
      </c>
      <c r="CQ101" s="603">
        <v>0</v>
      </c>
      <c r="CR101" s="603">
        <v>0</v>
      </c>
      <c r="CS101" s="603">
        <v>0</v>
      </c>
      <c r="CT101" s="603">
        <v>0</v>
      </c>
      <c r="CU101" s="603">
        <v>71335.289999999994</v>
      </c>
      <c r="CV101" s="603">
        <v>0</v>
      </c>
      <c r="CW101" s="603">
        <v>0</v>
      </c>
      <c r="CX101" s="603">
        <v>14548.5</v>
      </c>
      <c r="CY101" s="603">
        <v>0</v>
      </c>
      <c r="CZ101" s="603">
        <v>94834.6</v>
      </c>
      <c r="DA101" s="603">
        <v>0</v>
      </c>
      <c r="DB101" s="603">
        <v>0</v>
      </c>
      <c r="DC101" s="603">
        <v>0</v>
      </c>
      <c r="DD101" s="603">
        <v>18100</v>
      </c>
      <c r="DE101" s="603">
        <v>0</v>
      </c>
      <c r="DF101" s="603">
        <v>0</v>
      </c>
      <c r="DG101" s="603">
        <v>0</v>
      </c>
      <c r="DH101" s="603">
        <v>0</v>
      </c>
      <c r="DI101" s="603">
        <v>0</v>
      </c>
      <c r="DJ101" s="603">
        <v>0</v>
      </c>
      <c r="DK101" s="603">
        <v>0</v>
      </c>
      <c r="DL101" s="603">
        <v>0</v>
      </c>
      <c r="DM101" s="603">
        <v>0</v>
      </c>
      <c r="DN101" s="603">
        <v>0</v>
      </c>
      <c r="DO101" s="603">
        <v>0</v>
      </c>
      <c r="DP101" s="603">
        <v>0</v>
      </c>
      <c r="DQ101" s="603">
        <v>0</v>
      </c>
      <c r="DR101" s="603">
        <v>0</v>
      </c>
      <c r="DS101" s="603">
        <v>0</v>
      </c>
      <c r="DT101" s="603">
        <v>0</v>
      </c>
      <c r="DU101" s="603">
        <v>0</v>
      </c>
      <c r="DV101" s="603">
        <v>0</v>
      </c>
      <c r="DW101" s="603">
        <v>0</v>
      </c>
      <c r="DX101" s="603">
        <v>0</v>
      </c>
      <c r="DY101" s="603">
        <v>0</v>
      </c>
      <c r="DZ101" s="603">
        <v>0</v>
      </c>
      <c r="EA101" s="603">
        <v>0</v>
      </c>
      <c r="EB101" s="603">
        <v>0</v>
      </c>
      <c r="EC101" s="603">
        <v>0</v>
      </c>
      <c r="ED101" s="603">
        <v>40896.14</v>
      </c>
      <c r="EE101" s="603">
        <v>0</v>
      </c>
      <c r="EF101" s="603">
        <v>0</v>
      </c>
      <c r="EG101" s="603">
        <v>0</v>
      </c>
      <c r="EH101" s="603">
        <v>0</v>
      </c>
      <c r="EI101" s="603">
        <v>0</v>
      </c>
      <c r="EJ101" s="603">
        <v>0</v>
      </c>
      <c r="EK101" s="603">
        <v>0</v>
      </c>
      <c r="EL101" s="603">
        <v>0</v>
      </c>
      <c r="EM101" s="603">
        <v>0</v>
      </c>
      <c r="EN101" s="603">
        <v>0</v>
      </c>
      <c r="EO101" s="603">
        <v>0</v>
      </c>
      <c r="EP101" s="603">
        <v>0</v>
      </c>
      <c r="EQ101" s="603">
        <v>0</v>
      </c>
      <c r="ER101" s="603">
        <v>0</v>
      </c>
      <c r="ES101" s="603">
        <v>0</v>
      </c>
      <c r="ET101" s="603">
        <v>0</v>
      </c>
      <c r="EU101" s="603">
        <v>0</v>
      </c>
      <c r="EV101" s="603">
        <v>0</v>
      </c>
      <c r="EW101" s="603">
        <v>0</v>
      </c>
      <c r="EX101" s="603">
        <v>0</v>
      </c>
      <c r="EY101" s="603">
        <v>0</v>
      </c>
      <c r="EZ101" s="603">
        <v>0</v>
      </c>
      <c r="FA101" s="603">
        <v>59737</v>
      </c>
      <c r="FB101" s="603">
        <v>0</v>
      </c>
      <c r="FC101" s="603">
        <v>0</v>
      </c>
      <c r="FD101" s="603">
        <v>0</v>
      </c>
      <c r="FE101" s="603">
        <v>148228</v>
      </c>
      <c r="FF101" s="603">
        <v>0</v>
      </c>
      <c r="FG101" s="603">
        <v>0</v>
      </c>
      <c r="FH101" s="603">
        <v>0</v>
      </c>
      <c r="FI101" s="603">
        <v>0</v>
      </c>
      <c r="FJ101" s="603">
        <v>0</v>
      </c>
      <c r="FK101" s="603">
        <v>0</v>
      </c>
      <c r="FL101" s="603">
        <v>0</v>
      </c>
      <c r="FM101" s="603">
        <v>0</v>
      </c>
      <c r="FN101" s="603">
        <v>0</v>
      </c>
      <c r="FO101" s="603">
        <v>0</v>
      </c>
      <c r="FP101" s="603">
        <v>0</v>
      </c>
      <c r="FQ101" s="603">
        <v>0</v>
      </c>
      <c r="FR101" s="603">
        <v>0</v>
      </c>
      <c r="FS101" s="603">
        <v>0</v>
      </c>
      <c r="FT101" s="603">
        <v>0</v>
      </c>
      <c r="FU101" s="603">
        <v>0</v>
      </c>
      <c r="FV101" s="603">
        <v>0</v>
      </c>
      <c r="FW101" s="603">
        <v>0</v>
      </c>
      <c r="FX101" s="603">
        <v>0</v>
      </c>
      <c r="FY101" s="603">
        <v>0</v>
      </c>
      <c r="FZ101" s="603">
        <v>0</v>
      </c>
      <c r="GA101" s="603">
        <v>0</v>
      </c>
      <c r="GB101" s="603">
        <v>0</v>
      </c>
      <c r="GC101" s="603">
        <v>0</v>
      </c>
      <c r="GD101" s="603">
        <v>0</v>
      </c>
      <c r="GE101" s="603">
        <v>0</v>
      </c>
      <c r="GF101" s="603">
        <v>0</v>
      </c>
      <c r="GG101" s="603">
        <v>0</v>
      </c>
      <c r="GH101" s="603">
        <v>0</v>
      </c>
      <c r="GI101" s="603">
        <v>0</v>
      </c>
      <c r="GJ101" s="603">
        <v>0</v>
      </c>
      <c r="GK101" s="603">
        <v>0</v>
      </c>
      <c r="GL101" s="603">
        <v>0</v>
      </c>
      <c r="GM101" s="603">
        <v>0</v>
      </c>
      <c r="GN101" s="603">
        <v>0</v>
      </c>
      <c r="GO101" s="603">
        <v>0</v>
      </c>
      <c r="GP101" s="603">
        <v>0</v>
      </c>
      <c r="GQ101" s="603">
        <v>0</v>
      </c>
      <c r="GR101" s="603">
        <v>0</v>
      </c>
      <c r="GS101" s="603">
        <v>0</v>
      </c>
      <c r="GT101" s="603">
        <v>0</v>
      </c>
      <c r="GU101" s="603">
        <v>0</v>
      </c>
      <c r="GV101" s="603">
        <v>0</v>
      </c>
      <c r="GW101" s="603">
        <v>0</v>
      </c>
      <c r="GX101" s="603">
        <v>0</v>
      </c>
      <c r="GY101" s="603">
        <v>0</v>
      </c>
      <c r="GZ101" s="603">
        <v>0</v>
      </c>
      <c r="HA101" s="603">
        <v>0</v>
      </c>
      <c r="HB101" s="603">
        <v>0</v>
      </c>
      <c r="HC101" s="603">
        <v>0</v>
      </c>
      <c r="HD101" s="603">
        <v>109870.66</v>
      </c>
      <c r="HE101" s="603">
        <v>0</v>
      </c>
      <c r="HF101" s="603">
        <v>0</v>
      </c>
      <c r="HG101" s="603">
        <v>483545</v>
      </c>
      <c r="HH101" s="603">
        <v>0</v>
      </c>
      <c r="HI101" s="603">
        <v>0</v>
      </c>
      <c r="HJ101" s="603">
        <v>24170</v>
      </c>
      <c r="HK101" s="603">
        <v>0</v>
      </c>
      <c r="HL101" s="603">
        <v>0</v>
      </c>
      <c r="HM101" s="603">
        <v>0</v>
      </c>
      <c r="HN101" s="603">
        <v>0</v>
      </c>
      <c r="HO101" s="603">
        <v>0</v>
      </c>
      <c r="HP101" s="603">
        <v>0</v>
      </c>
      <c r="HQ101" s="603">
        <v>0</v>
      </c>
      <c r="HR101" s="603">
        <v>11472.5</v>
      </c>
      <c r="HS101" s="603">
        <v>2046.92</v>
      </c>
      <c r="HT101" s="603">
        <v>0</v>
      </c>
      <c r="HU101" s="603">
        <v>5762</v>
      </c>
      <c r="HV101" s="603">
        <v>0</v>
      </c>
      <c r="HW101" s="603">
        <v>0</v>
      </c>
      <c r="HX101" s="603">
        <v>0</v>
      </c>
      <c r="HY101" s="603">
        <v>0</v>
      </c>
      <c r="HZ101" s="603">
        <v>0</v>
      </c>
      <c r="IA101" s="603">
        <v>0</v>
      </c>
      <c r="IB101" s="603">
        <v>0</v>
      </c>
      <c r="IC101" s="603">
        <v>0</v>
      </c>
      <c r="ID101" s="603">
        <v>0</v>
      </c>
      <c r="IE101" s="603">
        <v>0</v>
      </c>
      <c r="IF101" s="603">
        <v>0</v>
      </c>
      <c r="IG101" s="603">
        <v>0</v>
      </c>
      <c r="IH101" s="603">
        <v>0</v>
      </c>
      <c r="II101" s="603">
        <v>0</v>
      </c>
      <c r="IJ101" s="603">
        <v>0</v>
      </c>
      <c r="IK101" s="603">
        <v>0</v>
      </c>
      <c r="IL101" s="603">
        <v>0</v>
      </c>
      <c r="IM101" s="603">
        <v>0</v>
      </c>
      <c r="IN101" s="603">
        <v>0</v>
      </c>
      <c r="IO101" s="603">
        <v>0</v>
      </c>
      <c r="IP101" s="603">
        <v>0</v>
      </c>
      <c r="IQ101" s="603">
        <v>0</v>
      </c>
      <c r="IR101" s="603">
        <v>0</v>
      </c>
      <c r="IS101" s="603">
        <v>1357.5</v>
      </c>
      <c r="IT101" s="603">
        <v>0</v>
      </c>
      <c r="IU101" s="603">
        <v>0</v>
      </c>
      <c r="IV101" s="603">
        <v>2300</v>
      </c>
      <c r="IW101" s="603">
        <v>0</v>
      </c>
      <c r="IX101" s="603">
        <v>0</v>
      </c>
      <c r="IY101" s="603">
        <v>0</v>
      </c>
      <c r="IZ101" s="603">
        <v>0</v>
      </c>
      <c r="JA101" s="603">
        <v>0</v>
      </c>
      <c r="JB101" s="603">
        <v>0</v>
      </c>
      <c r="JC101" s="603">
        <v>0</v>
      </c>
      <c r="JD101" s="603">
        <v>0</v>
      </c>
      <c r="JE101" s="603">
        <v>18544.939999999999</v>
      </c>
      <c r="JF101" s="603">
        <v>0</v>
      </c>
      <c r="JG101" s="603">
        <v>0</v>
      </c>
      <c r="JH101" s="603">
        <v>1316</v>
      </c>
      <c r="JI101" s="603">
        <v>0</v>
      </c>
      <c r="JJ101" s="603">
        <v>0</v>
      </c>
      <c r="JK101" s="603">
        <v>0</v>
      </c>
      <c r="JL101" s="603">
        <v>0</v>
      </c>
      <c r="JM101" s="603">
        <v>8059.75</v>
      </c>
      <c r="JN101" s="603">
        <v>0</v>
      </c>
      <c r="JO101" s="603">
        <v>0</v>
      </c>
      <c r="JP101" s="603">
        <v>0</v>
      </c>
      <c r="JQ101" s="603">
        <v>0</v>
      </c>
      <c r="JR101" s="603">
        <v>0</v>
      </c>
      <c r="JS101" s="603">
        <v>0</v>
      </c>
      <c r="JT101" s="603">
        <v>0</v>
      </c>
      <c r="JU101" s="603">
        <v>0</v>
      </c>
      <c r="JV101" s="603">
        <v>0</v>
      </c>
      <c r="JW101" s="603">
        <v>0</v>
      </c>
      <c r="JX101" s="603">
        <v>0</v>
      </c>
      <c r="JY101" s="603">
        <v>0</v>
      </c>
      <c r="JZ101" s="603">
        <v>0</v>
      </c>
      <c r="KA101" s="603">
        <v>0</v>
      </c>
      <c r="KB101" s="603">
        <v>0</v>
      </c>
      <c r="KC101" s="603">
        <v>0</v>
      </c>
      <c r="KD101" s="603">
        <v>0</v>
      </c>
      <c r="KE101" s="603">
        <v>0</v>
      </c>
      <c r="KF101" s="603">
        <v>0</v>
      </c>
      <c r="KG101" s="603">
        <v>0</v>
      </c>
      <c r="KH101" s="603">
        <v>0</v>
      </c>
      <c r="KI101" s="603">
        <v>0</v>
      </c>
      <c r="KJ101" s="603">
        <v>0</v>
      </c>
      <c r="KK101" s="603">
        <v>0</v>
      </c>
      <c r="KL101" s="603">
        <v>0</v>
      </c>
      <c r="KM101" s="603">
        <v>0</v>
      </c>
      <c r="KN101" s="603">
        <v>0</v>
      </c>
      <c r="KO101" s="603">
        <v>0</v>
      </c>
      <c r="KP101" s="603">
        <v>0</v>
      </c>
      <c r="KQ101" s="603">
        <v>0</v>
      </c>
      <c r="KR101" s="603">
        <v>0</v>
      </c>
      <c r="KS101" s="603">
        <v>0</v>
      </c>
      <c r="KT101" s="603">
        <v>3180.07</v>
      </c>
      <c r="KU101" s="603">
        <v>12725.6</v>
      </c>
      <c r="KV101" s="603">
        <v>50007.33</v>
      </c>
      <c r="KW101" s="603">
        <v>1323</v>
      </c>
      <c r="KX101" s="603">
        <v>4489</v>
      </c>
      <c r="KY101" s="603">
        <v>0</v>
      </c>
      <c r="KZ101" s="603">
        <v>0</v>
      </c>
      <c r="LA101" s="603">
        <v>700</v>
      </c>
      <c r="LB101" s="603">
        <v>1650</v>
      </c>
      <c r="LC101" s="603">
        <v>0</v>
      </c>
      <c r="LD101" s="603">
        <v>0</v>
      </c>
      <c r="LE101" s="603">
        <v>0</v>
      </c>
      <c r="LF101" s="603">
        <v>0</v>
      </c>
      <c r="LG101" s="603">
        <v>0</v>
      </c>
      <c r="LH101" s="603">
        <v>0</v>
      </c>
      <c r="LI101" s="603">
        <v>175</v>
      </c>
      <c r="LJ101" s="603">
        <v>0</v>
      </c>
      <c r="LK101" s="603">
        <v>0</v>
      </c>
      <c r="LL101" s="603">
        <v>13655.77</v>
      </c>
      <c r="LM101" s="603">
        <v>0</v>
      </c>
      <c r="LN101" s="603">
        <v>0</v>
      </c>
      <c r="LO101" s="603">
        <v>700</v>
      </c>
      <c r="LP101" s="603">
        <v>0</v>
      </c>
      <c r="LQ101" s="603">
        <v>0</v>
      </c>
      <c r="LR101" s="603">
        <v>5860</v>
      </c>
      <c r="LS101" s="603">
        <v>0</v>
      </c>
      <c r="LT101" s="603">
        <v>0</v>
      </c>
      <c r="LU101" s="603">
        <v>0</v>
      </c>
      <c r="LV101" s="603">
        <v>0</v>
      </c>
      <c r="LW101" s="603">
        <v>0</v>
      </c>
      <c r="LX101" s="603">
        <v>2830</v>
      </c>
      <c r="LY101" s="603">
        <v>21672</v>
      </c>
      <c r="LZ101" s="603">
        <v>0</v>
      </c>
      <c r="MA101" s="603">
        <v>0</v>
      </c>
      <c r="MB101" s="603">
        <v>0</v>
      </c>
      <c r="MC101" s="603">
        <v>0</v>
      </c>
      <c r="MD101" s="603">
        <v>0</v>
      </c>
      <c r="ME101" s="603">
        <v>0</v>
      </c>
      <c r="MF101" s="603">
        <v>0</v>
      </c>
      <c r="MG101" s="603">
        <v>10500</v>
      </c>
      <c r="MH101" s="603">
        <v>0</v>
      </c>
      <c r="MI101" s="603">
        <v>0</v>
      </c>
      <c r="MJ101" s="603">
        <v>0</v>
      </c>
      <c r="MK101" s="603">
        <v>0</v>
      </c>
      <c r="ML101" s="603">
        <v>0</v>
      </c>
      <c r="MM101" s="603">
        <v>0</v>
      </c>
      <c r="MN101" s="603">
        <v>0</v>
      </c>
      <c r="MO101" s="603">
        <v>0</v>
      </c>
      <c r="MP101" s="603">
        <v>0</v>
      </c>
      <c r="MQ101" s="603">
        <v>0</v>
      </c>
      <c r="MR101" s="603">
        <v>0</v>
      </c>
      <c r="MS101" s="603">
        <v>0</v>
      </c>
      <c r="MT101" s="603">
        <v>0</v>
      </c>
      <c r="MU101" s="603">
        <v>460</v>
      </c>
      <c r="MV101" s="603">
        <v>34913.5</v>
      </c>
      <c r="MW101" s="603">
        <v>0</v>
      </c>
      <c r="MX101" s="603">
        <v>0</v>
      </c>
      <c r="MY101" s="603">
        <v>0</v>
      </c>
      <c r="MZ101" s="603">
        <v>0</v>
      </c>
      <c r="NA101" s="603">
        <v>0</v>
      </c>
      <c r="NB101" s="603">
        <v>0</v>
      </c>
      <c r="NC101" s="603">
        <v>0</v>
      </c>
      <c r="ND101" s="603">
        <v>0</v>
      </c>
      <c r="NE101" s="603">
        <v>0</v>
      </c>
      <c r="NF101" s="603">
        <v>2918</v>
      </c>
      <c r="NG101" s="603">
        <v>186</v>
      </c>
      <c r="NH101" s="603">
        <v>6895</v>
      </c>
      <c r="NI101" s="603">
        <v>9517.7000000000007</v>
      </c>
      <c r="NJ101" s="603">
        <v>0</v>
      </c>
      <c r="NK101" s="603">
        <v>0</v>
      </c>
      <c r="NL101" s="603">
        <v>0</v>
      </c>
      <c r="NM101" s="603">
        <v>0</v>
      </c>
      <c r="NN101" s="603">
        <v>0</v>
      </c>
      <c r="NO101" s="603">
        <v>0</v>
      </c>
      <c r="NP101" s="603">
        <v>0</v>
      </c>
      <c r="NQ101" s="603">
        <v>0</v>
      </c>
      <c r="NR101" s="603">
        <v>0</v>
      </c>
      <c r="NS101" s="603">
        <v>0</v>
      </c>
      <c r="NT101" s="603">
        <v>13080</v>
      </c>
      <c r="NU101" s="603">
        <v>0</v>
      </c>
      <c r="NV101" s="603">
        <v>0</v>
      </c>
      <c r="NW101" s="603">
        <v>0</v>
      </c>
      <c r="NX101" s="603">
        <v>0</v>
      </c>
      <c r="NY101" s="603">
        <v>0</v>
      </c>
      <c r="NZ101" s="603">
        <v>0</v>
      </c>
      <c r="OA101" s="603">
        <v>0</v>
      </c>
      <c r="OB101" s="603">
        <v>0</v>
      </c>
      <c r="OC101" s="603">
        <v>1815</v>
      </c>
      <c r="OD101" s="603">
        <v>0</v>
      </c>
      <c r="OE101" s="603">
        <v>9465.5</v>
      </c>
      <c r="OF101" s="603">
        <v>0</v>
      </c>
      <c r="OG101" s="603">
        <v>0</v>
      </c>
      <c r="OH101" s="603">
        <v>0</v>
      </c>
      <c r="OI101" s="603">
        <v>329.7</v>
      </c>
      <c r="OJ101" s="603">
        <v>0</v>
      </c>
      <c r="OK101" s="603">
        <v>0</v>
      </c>
      <c r="OL101" s="603">
        <v>174958.34</v>
      </c>
      <c r="OM101" s="603">
        <v>0</v>
      </c>
      <c r="ON101" s="603">
        <v>0</v>
      </c>
      <c r="OO101" s="603">
        <v>1720</v>
      </c>
      <c r="OP101" s="603">
        <v>52873.51</v>
      </c>
      <c r="OQ101" s="603">
        <v>41913.230000000003</v>
      </c>
      <c r="OR101" s="603">
        <v>21402.5</v>
      </c>
      <c r="OS101" s="603">
        <v>0</v>
      </c>
      <c r="OT101" s="603">
        <v>0</v>
      </c>
      <c r="OU101" s="603">
        <v>0</v>
      </c>
      <c r="OV101" s="603">
        <v>0</v>
      </c>
      <c r="OW101" s="603">
        <v>0</v>
      </c>
      <c r="OX101" s="603">
        <v>0</v>
      </c>
      <c r="OY101" s="603">
        <v>0</v>
      </c>
      <c r="OZ101" s="603">
        <v>0</v>
      </c>
      <c r="PA101" s="603">
        <v>0</v>
      </c>
      <c r="PB101" s="603">
        <v>0</v>
      </c>
      <c r="PC101" s="603">
        <v>0</v>
      </c>
      <c r="PD101" s="603">
        <v>0</v>
      </c>
      <c r="PE101" s="603">
        <v>0</v>
      </c>
      <c r="PF101" s="603">
        <v>0</v>
      </c>
      <c r="PG101" s="603">
        <v>0</v>
      </c>
      <c r="PH101" s="603">
        <v>0</v>
      </c>
      <c r="PI101" s="603">
        <v>0</v>
      </c>
      <c r="PJ101" s="603">
        <v>0</v>
      </c>
      <c r="PK101" s="603">
        <v>0</v>
      </c>
      <c r="PL101" s="603">
        <v>0</v>
      </c>
      <c r="PM101" s="603">
        <v>0</v>
      </c>
      <c r="PN101" s="603">
        <v>0</v>
      </c>
      <c r="PO101" s="603">
        <v>0</v>
      </c>
      <c r="PP101" s="603">
        <v>0</v>
      </c>
      <c r="PQ101" s="603">
        <v>0</v>
      </c>
      <c r="PR101" s="603">
        <v>0</v>
      </c>
      <c r="PS101" s="603">
        <v>0</v>
      </c>
      <c r="PT101" s="603">
        <v>0</v>
      </c>
      <c r="PU101" s="603">
        <v>0</v>
      </c>
      <c r="PV101" s="603">
        <v>0</v>
      </c>
      <c r="PW101" s="603">
        <v>0</v>
      </c>
      <c r="PX101" s="603">
        <v>0</v>
      </c>
      <c r="PY101" s="603">
        <v>0</v>
      </c>
      <c r="PZ101" s="603">
        <v>0</v>
      </c>
      <c r="QA101" s="603">
        <v>0</v>
      </c>
      <c r="QB101" s="603">
        <v>0</v>
      </c>
      <c r="QC101" s="603">
        <v>0</v>
      </c>
      <c r="QD101" s="603">
        <v>0</v>
      </c>
      <c r="QE101" s="603">
        <v>0</v>
      </c>
      <c r="QF101" s="603">
        <v>0</v>
      </c>
      <c r="QG101" s="603">
        <v>0</v>
      </c>
      <c r="QH101" s="603">
        <v>0</v>
      </c>
      <c r="QI101" s="603">
        <v>0</v>
      </c>
      <c r="QJ101" s="603">
        <v>0</v>
      </c>
      <c r="QK101" s="603">
        <v>0</v>
      </c>
      <c r="QL101" s="603">
        <v>0</v>
      </c>
      <c r="QM101" s="603">
        <v>0</v>
      </c>
      <c r="QN101" s="603">
        <v>0</v>
      </c>
      <c r="QO101" s="603">
        <v>0</v>
      </c>
      <c r="QP101" s="603">
        <v>0</v>
      </c>
      <c r="QQ101" s="603">
        <v>0</v>
      </c>
      <c r="QR101" s="603">
        <v>0</v>
      </c>
      <c r="QS101" s="603">
        <v>0</v>
      </c>
      <c r="QT101" s="603">
        <v>0</v>
      </c>
      <c r="QU101" s="603">
        <v>0</v>
      </c>
      <c r="QV101" s="603">
        <v>0</v>
      </c>
      <c r="QW101" s="603">
        <v>0</v>
      </c>
      <c r="QX101" s="603">
        <v>0</v>
      </c>
      <c r="QY101" s="603">
        <v>0</v>
      </c>
      <c r="QZ101" s="603">
        <v>0</v>
      </c>
      <c r="RA101" s="603">
        <v>0</v>
      </c>
      <c r="RB101" s="603">
        <v>0</v>
      </c>
      <c r="RC101" s="603">
        <v>0</v>
      </c>
      <c r="RD101" s="603">
        <v>0</v>
      </c>
      <c r="RE101" s="603">
        <v>11876.9</v>
      </c>
      <c r="RF101" s="603">
        <v>0</v>
      </c>
      <c r="RG101" s="603">
        <v>0</v>
      </c>
      <c r="RH101" s="603">
        <v>0</v>
      </c>
      <c r="RI101" s="603">
        <v>0</v>
      </c>
      <c r="RJ101" s="603">
        <v>0</v>
      </c>
      <c r="RK101" s="603">
        <v>0</v>
      </c>
      <c r="RL101" s="603">
        <v>350</v>
      </c>
      <c r="RM101" s="603">
        <v>0</v>
      </c>
      <c r="RN101" s="603">
        <v>0</v>
      </c>
      <c r="RO101" s="603">
        <v>0</v>
      </c>
      <c r="RP101" s="603">
        <v>0</v>
      </c>
      <c r="RQ101" s="603">
        <v>0</v>
      </c>
      <c r="RR101" s="603">
        <v>0</v>
      </c>
      <c r="RS101" s="603">
        <v>0</v>
      </c>
      <c r="RT101" s="603">
        <v>0</v>
      </c>
      <c r="RU101" s="603">
        <v>0</v>
      </c>
      <c r="RV101" s="603">
        <v>0</v>
      </c>
      <c r="RW101" s="603">
        <v>0</v>
      </c>
      <c r="RX101" s="603">
        <v>0</v>
      </c>
      <c r="RY101" s="603">
        <v>0</v>
      </c>
      <c r="RZ101" s="603">
        <v>0</v>
      </c>
      <c r="SA101" s="603">
        <v>0</v>
      </c>
      <c r="SB101" s="603">
        <v>0</v>
      </c>
      <c r="SC101" s="603">
        <v>0</v>
      </c>
      <c r="SD101" s="603">
        <v>0</v>
      </c>
      <c r="SE101" s="603">
        <v>460</v>
      </c>
      <c r="SF101" s="603">
        <v>0</v>
      </c>
      <c r="SG101" s="603">
        <v>5060</v>
      </c>
      <c r="SH101" s="603">
        <v>0</v>
      </c>
      <c r="SI101" s="603">
        <v>0</v>
      </c>
      <c r="SJ101" s="603">
        <v>10700</v>
      </c>
      <c r="SK101" s="603">
        <v>0</v>
      </c>
      <c r="SL101" s="603">
        <v>0</v>
      </c>
      <c r="SM101" s="603">
        <v>109689.84</v>
      </c>
      <c r="SN101" s="603">
        <v>0</v>
      </c>
      <c r="SO101" s="603">
        <v>0</v>
      </c>
      <c r="SP101" s="603">
        <v>0</v>
      </c>
      <c r="SQ101" s="603">
        <v>0</v>
      </c>
      <c r="SR101" s="603">
        <v>0</v>
      </c>
      <c r="SS101" s="603">
        <v>0</v>
      </c>
      <c r="ST101" s="603">
        <v>0</v>
      </c>
      <c r="SU101" s="603">
        <v>4050</v>
      </c>
      <c r="SV101" s="603">
        <v>0</v>
      </c>
      <c r="SW101" s="603">
        <v>0</v>
      </c>
      <c r="SX101" s="603">
        <v>0</v>
      </c>
      <c r="SY101" s="603">
        <v>0</v>
      </c>
      <c r="SZ101" s="603">
        <v>0</v>
      </c>
      <c r="TA101" s="603">
        <v>0</v>
      </c>
      <c r="TB101" s="603">
        <v>0</v>
      </c>
      <c r="TC101" s="603">
        <v>0</v>
      </c>
      <c r="TD101" s="603">
        <v>0</v>
      </c>
      <c r="TE101" s="603">
        <v>0</v>
      </c>
      <c r="TF101" s="603">
        <v>0</v>
      </c>
      <c r="TG101" s="603">
        <v>0</v>
      </c>
      <c r="TH101" s="603">
        <v>0</v>
      </c>
      <c r="TI101" s="603">
        <v>0</v>
      </c>
      <c r="TJ101" s="603">
        <v>0</v>
      </c>
      <c r="TK101" s="603">
        <v>0</v>
      </c>
      <c r="TL101" s="603">
        <v>0</v>
      </c>
      <c r="TM101" s="603">
        <v>0</v>
      </c>
      <c r="TN101" s="603">
        <v>0</v>
      </c>
      <c r="TO101" s="603">
        <v>0</v>
      </c>
      <c r="TP101" s="603">
        <v>0</v>
      </c>
      <c r="TQ101" s="603">
        <v>0</v>
      </c>
      <c r="TR101" s="603">
        <v>0</v>
      </c>
      <c r="TS101" s="603">
        <v>0</v>
      </c>
      <c r="TT101" s="603">
        <v>0</v>
      </c>
      <c r="TU101" s="603">
        <v>0</v>
      </c>
      <c r="TV101" s="603">
        <v>0</v>
      </c>
      <c r="TW101" s="603">
        <v>0</v>
      </c>
      <c r="TX101" s="603">
        <v>0</v>
      </c>
      <c r="TY101" s="603">
        <v>0</v>
      </c>
      <c r="TZ101" s="603">
        <v>0</v>
      </c>
      <c r="UA101" s="603">
        <v>0</v>
      </c>
      <c r="UB101" s="603">
        <v>0</v>
      </c>
      <c r="UC101" s="603">
        <v>0</v>
      </c>
      <c r="UD101" s="603">
        <v>0</v>
      </c>
      <c r="UE101" s="603">
        <v>0</v>
      </c>
      <c r="UF101" s="603">
        <v>0</v>
      </c>
      <c r="UG101" s="603">
        <v>0</v>
      </c>
      <c r="UH101" s="603">
        <v>0</v>
      </c>
      <c r="UI101" s="603">
        <v>0</v>
      </c>
      <c r="UJ101" s="603">
        <v>0</v>
      </c>
      <c r="UK101" s="603">
        <v>0</v>
      </c>
      <c r="UL101" s="603">
        <v>0</v>
      </c>
      <c r="UM101" s="603">
        <v>0</v>
      </c>
      <c r="UN101" s="603">
        <v>0</v>
      </c>
      <c r="UO101" s="603">
        <v>0</v>
      </c>
      <c r="UP101" s="603">
        <v>0</v>
      </c>
      <c r="UQ101" s="603">
        <v>0</v>
      </c>
      <c r="UR101" s="603">
        <v>0</v>
      </c>
      <c r="US101" s="603">
        <v>0</v>
      </c>
      <c r="UT101" s="603">
        <v>0</v>
      </c>
      <c r="UU101" s="603">
        <v>0</v>
      </c>
      <c r="UV101" s="603">
        <v>0</v>
      </c>
      <c r="UW101" s="603">
        <v>4725</v>
      </c>
      <c r="UX101" s="603">
        <v>0</v>
      </c>
      <c r="UY101" s="603">
        <v>0</v>
      </c>
      <c r="UZ101" s="603">
        <v>0</v>
      </c>
      <c r="VA101" s="603">
        <v>0</v>
      </c>
      <c r="VB101" s="603">
        <v>0</v>
      </c>
      <c r="VC101" s="603">
        <v>0</v>
      </c>
      <c r="VD101" s="603">
        <v>0</v>
      </c>
      <c r="VE101" s="603">
        <v>0</v>
      </c>
      <c r="VF101" s="603">
        <v>0</v>
      </c>
      <c r="VG101" s="603">
        <v>0</v>
      </c>
      <c r="VH101" s="603">
        <v>0</v>
      </c>
      <c r="VI101" s="603">
        <v>0</v>
      </c>
      <c r="VJ101" s="603">
        <v>0</v>
      </c>
      <c r="VK101" s="603">
        <v>0</v>
      </c>
      <c r="VL101" s="603">
        <v>0</v>
      </c>
      <c r="VM101" s="603">
        <v>0</v>
      </c>
      <c r="VN101" s="603">
        <v>0</v>
      </c>
      <c r="VO101" s="603">
        <v>0</v>
      </c>
      <c r="VP101" s="603">
        <v>0</v>
      </c>
      <c r="VQ101" s="603">
        <v>830</v>
      </c>
      <c r="VR101" s="603">
        <v>0</v>
      </c>
      <c r="VS101" s="603">
        <v>0</v>
      </c>
      <c r="VT101" s="603">
        <v>0</v>
      </c>
      <c r="VU101" s="603">
        <v>0</v>
      </c>
      <c r="VV101" s="603">
        <v>0</v>
      </c>
      <c r="VW101" s="603">
        <v>1050</v>
      </c>
      <c r="VX101" s="603">
        <v>0</v>
      </c>
      <c r="VY101" s="603">
        <v>12850</v>
      </c>
      <c r="VZ101" s="603">
        <v>0</v>
      </c>
      <c r="WA101" s="603">
        <v>0</v>
      </c>
      <c r="WB101" s="603">
        <v>0</v>
      </c>
      <c r="WC101" s="603">
        <v>0</v>
      </c>
      <c r="WD101" s="603">
        <v>0</v>
      </c>
      <c r="WE101" s="603">
        <v>0</v>
      </c>
      <c r="WF101" s="603">
        <v>0</v>
      </c>
      <c r="WG101" s="603">
        <v>0</v>
      </c>
      <c r="WH101" s="603">
        <v>0</v>
      </c>
      <c r="WI101" s="603">
        <v>0</v>
      </c>
      <c r="WJ101" s="603">
        <v>0</v>
      </c>
      <c r="WK101" s="603">
        <v>0</v>
      </c>
      <c r="WL101" s="603">
        <v>0</v>
      </c>
      <c r="WM101" s="603">
        <v>0</v>
      </c>
      <c r="WN101" s="603">
        <v>0</v>
      </c>
      <c r="WO101" s="603">
        <v>0</v>
      </c>
      <c r="WP101" s="603">
        <v>0</v>
      </c>
      <c r="WQ101" s="603">
        <v>0</v>
      </c>
      <c r="WR101" s="603">
        <v>0</v>
      </c>
      <c r="WS101" s="603">
        <v>0</v>
      </c>
      <c r="WT101" s="603">
        <v>0</v>
      </c>
      <c r="WU101" s="603">
        <v>0</v>
      </c>
      <c r="WV101" s="603">
        <v>0</v>
      </c>
      <c r="WW101" s="603">
        <v>0</v>
      </c>
      <c r="WX101" s="603">
        <v>0</v>
      </c>
      <c r="WY101" s="603">
        <v>0</v>
      </c>
      <c r="WZ101" s="603">
        <v>0</v>
      </c>
      <c r="XA101" s="603">
        <v>0</v>
      </c>
      <c r="XB101" s="603">
        <v>0</v>
      </c>
      <c r="XC101" s="603">
        <v>0</v>
      </c>
      <c r="XD101" s="603">
        <v>0</v>
      </c>
      <c r="XE101" s="603">
        <v>0</v>
      </c>
      <c r="XF101" s="603">
        <v>0</v>
      </c>
      <c r="XG101" s="603">
        <v>0</v>
      </c>
      <c r="XH101" s="603">
        <v>0</v>
      </c>
      <c r="XI101" s="603">
        <v>0</v>
      </c>
      <c r="XJ101" s="603">
        <v>0</v>
      </c>
      <c r="XK101" s="603">
        <v>0</v>
      </c>
      <c r="XL101" s="603">
        <v>0</v>
      </c>
      <c r="XM101" s="603">
        <v>0</v>
      </c>
      <c r="XN101" s="603">
        <v>0</v>
      </c>
      <c r="XO101" s="603">
        <v>0</v>
      </c>
      <c r="XP101" s="603">
        <v>0</v>
      </c>
      <c r="XQ101" s="603">
        <v>0</v>
      </c>
      <c r="XR101" s="603">
        <v>0</v>
      </c>
      <c r="XS101" s="603">
        <v>0</v>
      </c>
      <c r="XT101" s="603">
        <v>0</v>
      </c>
      <c r="XU101" s="603">
        <v>0</v>
      </c>
      <c r="XV101" s="603">
        <v>0</v>
      </c>
      <c r="XW101" s="603">
        <v>0</v>
      </c>
      <c r="XX101" s="603">
        <v>0</v>
      </c>
      <c r="XY101" s="603">
        <v>0</v>
      </c>
      <c r="XZ101" s="603">
        <v>0</v>
      </c>
      <c r="YA101" s="603">
        <v>0</v>
      </c>
      <c r="YB101" s="603">
        <v>0</v>
      </c>
      <c r="YC101" s="603">
        <v>0</v>
      </c>
      <c r="YD101" s="603">
        <v>0</v>
      </c>
      <c r="YE101" s="603">
        <v>0</v>
      </c>
      <c r="YF101" s="603">
        <v>0</v>
      </c>
      <c r="YG101" s="603">
        <v>0</v>
      </c>
      <c r="YH101" s="603">
        <v>0</v>
      </c>
      <c r="YI101" s="603">
        <v>0</v>
      </c>
      <c r="YJ101" s="603">
        <v>0</v>
      </c>
      <c r="YK101" s="603">
        <v>0</v>
      </c>
      <c r="YL101" s="603">
        <v>0</v>
      </c>
      <c r="YM101" s="603">
        <v>0</v>
      </c>
      <c r="YN101" s="603">
        <v>0</v>
      </c>
      <c r="YO101" s="603">
        <v>0</v>
      </c>
      <c r="YP101" s="603">
        <v>0</v>
      </c>
      <c r="YQ101" s="603">
        <v>0</v>
      </c>
      <c r="YR101" s="603">
        <v>0</v>
      </c>
      <c r="YS101" s="603">
        <v>0</v>
      </c>
      <c r="YT101" s="603">
        <v>0</v>
      </c>
      <c r="YU101" s="603">
        <v>0</v>
      </c>
      <c r="YV101" s="603">
        <v>0</v>
      </c>
      <c r="YW101" s="603">
        <v>0</v>
      </c>
      <c r="YX101" s="603">
        <v>0</v>
      </c>
      <c r="YY101" s="603">
        <v>0</v>
      </c>
      <c r="YZ101" s="603">
        <v>0</v>
      </c>
      <c r="ZA101" s="603">
        <v>0</v>
      </c>
      <c r="ZB101" s="603">
        <v>0</v>
      </c>
      <c r="ZC101" s="603">
        <v>0</v>
      </c>
      <c r="ZD101" s="603">
        <v>0</v>
      </c>
      <c r="ZE101" s="603">
        <v>0</v>
      </c>
      <c r="ZF101" s="603">
        <v>0</v>
      </c>
      <c r="ZG101" s="603">
        <v>0</v>
      </c>
      <c r="ZH101" s="603">
        <v>0</v>
      </c>
      <c r="ZI101" s="603">
        <v>0</v>
      </c>
      <c r="ZJ101" s="603">
        <v>0</v>
      </c>
      <c r="ZK101" s="603">
        <v>0</v>
      </c>
      <c r="ZL101" s="603">
        <v>0</v>
      </c>
      <c r="ZM101" s="603">
        <v>0</v>
      </c>
      <c r="ZN101" s="603">
        <v>2100</v>
      </c>
      <c r="ZO101" s="603">
        <v>0</v>
      </c>
      <c r="ZP101" s="603">
        <v>0</v>
      </c>
      <c r="ZQ101" s="603">
        <v>0</v>
      </c>
      <c r="ZR101" s="603">
        <v>0</v>
      </c>
      <c r="ZS101" s="603">
        <v>0</v>
      </c>
      <c r="ZT101" s="603">
        <v>0</v>
      </c>
      <c r="ZU101" s="603">
        <v>0</v>
      </c>
      <c r="ZV101" s="603">
        <v>0</v>
      </c>
      <c r="ZW101" s="603">
        <v>0</v>
      </c>
      <c r="ZX101" s="603">
        <v>0</v>
      </c>
      <c r="ZY101" s="603">
        <v>0</v>
      </c>
      <c r="ZZ101" s="603">
        <v>0</v>
      </c>
      <c r="AAA101" s="603">
        <v>0</v>
      </c>
      <c r="AAB101" s="603">
        <v>0</v>
      </c>
      <c r="AAC101" s="603">
        <v>0</v>
      </c>
      <c r="AAD101" s="603">
        <v>0</v>
      </c>
      <c r="AAE101" s="603">
        <v>0</v>
      </c>
      <c r="AAF101" s="603">
        <v>0</v>
      </c>
      <c r="AAG101" s="603">
        <v>0</v>
      </c>
      <c r="AAH101" s="603">
        <v>0</v>
      </c>
      <c r="AAI101" s="603">
        <v>0</v>
      </c>
      <c r="AAJ101" s="603">
        <v>0</v>
      </c>
      <c r="AAK101" s="603">
        <v>0</v>
      </c>
      <c r="AAL101" s="603">
        <v>0</v>
      </c>
      <c r="AAM101" s="603">
        <v>0</v>
      </c>
      <c r="AAN101" s="603">
        <v>0</v>
      </c>
      <c r="AAO101" s="603">
        <v>0</v>
      </c>
      <c r="AAP101" s="603">
        <v>0</v>
      </c>
      <c r="AAQ101" s="603">
        <v>0</v>
      </c>
      <c r="AAR101" s="603">
        <v>0</v>
      </c>
      <c r="AAS101" s="603">
        <v>0</v>
      </c>
      <c r="AAT101" s="603">
        <v>0</v>
      </c>
      <c r="AAU101" s="603">
        <v>0</v>
      </c>
      <c r="AAV101" s="603">
        <v>0</v>
      </c>
      <c r="AAW101" s="603">
        <v>0</v>
      </c>
      <c r="AAX101" s="603">
        <v>0</v>
      </c>
      <c r="AAY101" s="603">
        <v>0</v>
      </c>
      <c r="AAZ101" s="603">
        <v>0</v>
      </c>
      <c r="ABA101" s="603">
        <v>0</v>
      </c>
      <c r="ABB101" s="603">
        <v>0</v>
      </c>
      <c r="ABC101" s="603">
        <v>0</v>
      </c>
      <c r="ABD101" s="603">
        <v>0</v>
      </c>
      <c r="ABE101" s="603">
        <v>0</v>
      </c>
      <c r="ABF101" s="603">
        <v>0</v>
      </c>
      <c r="ABG101" s="603">
        <v>0</v>
      </c>
      <c r="ABH101" s="603">
        <v>0</v>
      </c>
      <c r="ABI101" s="603">
        <v>0</v>
      </c>
      <c r="ABJ101" s="603">
        <v>0</v>
      </c>
      <c r="ABK101" s="603">
        <v>0</v>
      </c>
      <c r="ABL101" s="603">
        <v>0</v>
      </c>
      <c r="ABM101" s="603">
        <v>0</v>
      </c>
      <c r="ABN101" s="603">
        <v>0</v>
      </c>
      <c r="ABO101" s="603">
        <v>0</v>
      </c>
      <c r="ABP101" s="603">
        <v>0</v>
      </c>
      <c r="ABQ101" s="603">
        <v>0</v>
      </c>
      <c r="ABR101" s="603">
        <v>0</v>
      </c>
      <c r="ABS101" s="603">
        <v>0</v>
      </c>
      <c r="ABT101" s="603">
        <v>0</v>
      </c>
      <c r="ABU101" s="603">
        <v>0</v>
      </c>
      <c r="ABV101" s="603">
        <v>0</v>
      </c>
      <c r="ABW101" s="603">
        <v>0</v>
      </c>
      <c r="ABX101" s="603">
        <v>0</v>
      </c>
      <c r="ABY101" s="603">
        <v>0</v>
      </c>
      <c r="ABZ101" s="603">
        <v>0</v>
      </c>
      <c r="ACA101" s="603">
        <v>0</v>
      </c>
      <c r="ACB101" s="603">
        <v>0</v>
      </c>
      <c r="ACC101" s="603">
        <v>0</v>
      </c>
      <c r="ACD101" s="603">
        <v>0</v>
      </c>
      <c r="ACE101" s="603">
        <v>0</v>
      </c>
      <c r="ACF101" s="603">
        <v>0</v>
      </c>
      <c r="ACG101" s="603">
        <v>0</v>
      </c>
      <c r="ACH101" s="603">
        <v>0</v>
      </c>
      <c r="ACI101" s="603">
        <v>0</v>
      </c>
      <c r="ACJ101" s="603">
        <v>0</v>
      </c>
      <c r="ACK101" s="603">
        <v>0</v>
      </c>
      <c r="ACL101" s="603">
        <v>0</v>
      </c>
      <c r="ACM101" s="603">
        <v>0</v>
      </c>
      <c r="ACN101" s="603">
        <v>0</v>
      </c>
      <c r="ACO101" s="603">
        <v>0</v>
      </c>
      <c r="ACP101" s="603">
        <v>0</v>
      </c>
      <c r="ACQ101" s="603">
        <v>0</v>
      </c>
      <c r="ACR101" s="603">
        <v>0</v>
      </c>
      <c r="ACS101" s="603">
        <v>0</v>
      </c>
      <c r="ACT101" s="603">
        <v>1030</v>
      </c>
      <c r="ACU101" s="603">
        <v>0</v>
      </c>
      <c r="ACV101" s="603">
        <v>0</v>
      </c>
      <c r="ACW101" s="603">
        <v>0</v>
      </c>
      <c r="ACX101" s="603">
        <v>0</v>
      </c>
      <c r="ACY101" s="603">
        <v>0</v>
      </c>
      <c r="ACZ101" s="603">
        <v>0</v>
      </c>
      <c r="ADA101" s="603">
        <v>0</v>
      </c>
      <c r="ADB101" s="603">
        <v>0</v>
      </c>
      <c r="ADC101" s="603">
        <v>0</v>
      </c>
      <c r="ADD101" s="603">
        <v>0</v>
      </c>
      <c r="ADE101" s="603">
        <v>0</v>
      </c>
      <c r="ADF101" s="603">
        <v>0</v>
      </c>
      <c r="ADG101" s="603">
        <v>0</v>
      </c>
      <c r="ADH101" s="603">
        <v>0</v>
      </c>
      <c r="ADI101" s="603">
        <v>0</v>
      </c>
      <c r="ADJ101" s="603">
        <v>0</v>
      </c>
      <c r="ADK101" s="603">
        <v>0</v>
      </c>
      <c r="ADL101" s="603">
        <v>0</v>
      </c>
      <c r="ADM101" s="603">
        <v>0</v>
      </c>
      <c r="ADN101" s="603">
        <v>0</v>
      </c>
      <c r="ADO101" s="603">
        <v>0</v>
      </c>
      <c r="ADP101" s="603">
        <v>0</v>
      </c>
      <c r="ADQ101" s="603">
        <v>0</v>
      </c>
      <c r="ADR101" s="603">
        <v>0</v>
      </c>
      <c r="ADS101" s="603">
        <v>0</v>
      </c>
      <c r="ADT101" s="603">
        <v>0</v>
      </c>
      <c r="ADU101" s="603">
        <v>0</v>
      </c>
      <c r="ADV101" s="603">
        <v>0</v>
      </c>
      <c r="ADW101" s="603">
        <v>0</v>
      </c>
      <c r="ADX101" s="603">
        <v>0</v>
      </c>
      <c r="ADY101" s="603">
        <v>0</v>
      </c>
      <c r="ADZ101" s="603">
        <v>0</v>
      </c>
      <c r="AEA101" s="603">
        <v>0</v>
      </c>
      <c r="AEB101" s="603">
        <v>0</v>
      </c>
      <c r="AEC101" s="603">
        <v>0</v>
      </c>
      <c r="AED101" s="603">
        <v>0</v>
      </c>
      <c r="AEE101" s="603">
        <v>0</v>
      </c>
      <c r="AEF101" s="603">
        <v>0</v>
      </c>
      <c r="AEG101" s="603">
        <v>0</v>
      </c>
      <c r="AEH101" s="603">
        <v>0</v>
      </c>
      <c r="AEI101" s="603">
        <v>0</v>
      </c>
      <c r="AEJ101" s="603">
        <v>0</v>
      </c>
      <c r="AEK101" s="603">
        <v>0</v>
      </c>
      <c r="AEL101" s="603">
        <v>0</v>
      </c>
      <c r="AEM101" s="603">
        <v>0</v>
      </c>
      <c r="AEN101" s="603">
        <v>0</v>
      </c>
      <c r="AEO101" s="603">
        <v>0</v>
      </c>
      <c r="AEP101" s="603">
        <v>0</v>
      </c>
      <c r="AEQ101" s="603">
        <v>0</v>
      </c>
      <c r="AER101" s="603">
        <v>0</v>
      </c>
      <c r="AES101" s="603">
        <v>0</v>
      </c>
      <c r="AET101" s="603">
        <v>0</v>
      </c>
      <c r="AEU101" s="603">
        <v>2035</v>
      </c>
      <c r="AEV101" s="603">
        <v>750</v>
      </c>
      <c r="AEW101" s="603">
        <v>0</v>
      </c>
      <c r="AEX101" s="603">
        <v>0</v>
      </c>
      <c r="AEY101" s="603">
        <v>0</v>
      </c>
      <c r="AEZ101" s="603">
        <v>0</v>
      </c>
      <c r="AFA101" s="603">
        <v>0</v>
      </c>
      <c r="AFB101" s="603">
        <v>0</v>
      </c>
      <c r="AFC101" s="603">
        <v>0</v>
      </c>
      <c r="AFD101" s="603">
        <v>0</v>
      </c>
      <c r="AFE101" s="603">
        <v>0</v>
      </c>
      <c r="AFF101" s="603">
        <v>0</v>
      </c>
      <c r="AFG101" s="603">
        <v>0</v>
      </c>
      <c r="AFH101" s="603">
        <v>0</v>
      </c>
      <c r="AFI101" s="603">
        <v>0</v>
      </c>
      <c r="AFJ101" s="603">
        <v>0</v>
      </c>
      <c r="AFK101" s="603">
        <v>0</v>
      </c>
      <c r="AFL101" s="603">
        <v>0</v>
      </c>
      <c r="AFM101" s="603">
        <v>0</v>
      </c>
      <c r="AFN101" s="603">
        <v>0</v>
      </c>
      <c r="AFO101" s="603">
        <v>0</v>
      </c>
      <c r="AFP101" s="603">
        <v>0</v>
      </c>
      <c r="AFQ101" s="603">
        <v>0</v>
      </c>
      <c r="AFR101" s="603">
        <v>0</v>
      </c>
      <c r="AFS101" s="603">
        <v>0</v>
      </c>
      <c r="AFT101" s="603">
        <v>0</v>
      </c>
      <c r="AFU101" s="603">
        <v>0</v>
      </c>
      <c r="AFV101" s="603">
        <v>0</v>
      </c>
      <c r="AFW101" s="603">
        <v>0</v>
      </c>
      <c r="AFX101" s="603">
        <v>0</v>
      </c>
      <c r="AFY101" s="603">
        <v>0</v>
      </c>
      <c r="AFZ101" s="603">
        <v>0</v>
      </c>
      <c r="AGA101" s="603">
        <v>0</v>
      </c>
      <c r="AGB101" s="603">
        <v>0</v>
      </c>
      <c r="AGC101" s="603">
        <v>0</v>
      </c>
      <c r="AGD101" s="603">
        <v>0</v>
      </c>
      <c r="AGE101" s="603">
        <v>0</v>
      </c>
      <c r="AGF101" s="603">
        <v>0</v>
      </c>
      <c r="AGG101" s="603">
        <v>0</v>
      </c>
      <c r="AGH101" s="603">
        <v>0</v>
      </c>
      <c r="AGI101" s="603">
        <v>0</v>
      </c>
      <c r="AGJ101" s="603">
        <v>0</v>
      </c>
      <c r="AGK101" s="603">
        <v>0</v>
      </c>
      <c r="AGL101" s="603">
        <v>0</v>
      </c>
      <c r="AGM101" s="603">
        <v>0</v>
      </c>
      <c r="AGN101" s="603">
        <v>0</v>
      </c>
      <c r="AGO101" s="603">
        <v>1274</v>
      </c>
      <c r="AGP101" s="603">
        <v>0</v>
      </c>
      <c r="AGQ101" s="603">
        <v>0</v>
      </c>
      <c r="AGR101" s="603">
        <v>0</v>
      </c>
      <c r="AGS101" s="603">
        <v>0</v>
      </c>
      <c r="AGT101" s="603">
        <v>0</v>
      </c>
      <c r="AGU101" s="603">
        <v>0</v>
      </c>
      <c r="AGV101" s="603">
        <v>0</v>
      </c>
      <c r="AGW101" s="603">
        <v>16868.78</v>
      </c>
      <c r="AGX101" s="603">
        <v>1283</v>
      </c>
      <c r="AGY101" s="603">
        <v>0</v>
      </c>
      <c r="AGZ101" s="603">
        <v>0</v>
      </c>
      <c r="AHA101" s="603">
        <v>0</v>
      </c>
      <c r="AHB101" s="603">
        <v>0</v>
      </c>
      <c r="AHC101" s="603">
        <v>0</v>
      </c>
      <c r="AHD101" s="603">
        <v>0</v>
      </c>
      <c r="AHE101" s="603">
        <v>0</v>
      </c>
      <c r="AHF101" s="603">
        <v>0</v>
      </c>
      <c r="AHG101" s="603">
        <v>35769.599999999999</v>
      </c>
      <c r="AHH101" s="603">
        <v>0</v>
      </c>
      <c r="AHI101" s="603">
        <v>0</v>
      </c>
      <c r="AHJ101" s="603">
        <v>0</v>
      </c>
      <c r="AHK101" s="603">
        <v>0</v>
      </c>
      <c r="AHL101" s="603">
        <v>0</v>
      </c>
      <c r="AHM101" s="603">
        <v>0</v>
      </c>
      <c r="AHN101" s="603">
        <v>0</v>
      </c>
      <c r="AHO101" s="603">
        <v>0</v>
      </c>
      <c r="AHP101" s="603">
        <v>0</v>
      </c>
      <c r="AHQ101" s="603">
        <v>0</v>
      </c>
      <c r="AHR101" s="603">
        <v>0</v>
      </c>
      <c r="AHS101" s="603">
        <v>0</v>
      </c>
      <c r="AHT101" s="603">
        <v>0</v>
      </c>
      <c r="AHU101" s="603">
        <v>0</v>
      </c>
      <c r="AHV101" s="603">
        <v>0</v>
      </c>
      <c r="AHW101" s="603">
        <f t="shared" si="99"/>
        <v>1853845.4700000002</v>
      </c>
      <c r="AHY101" s="648" t="s">
        <v>6248</v>
      </c>
      <c r="AHZ101" s="648" t="s">
        <v>6105</v>
      </c>
      <c r="AIA101" s="648" t="s">
        <v>6106</v>
      </c>
    </row>
    <row r="102" spans="1:911" ht="24.6" x14ac:dyDescent="0.7">
      <c r="A102" s="260" t="str">
        <f t="shared" si="98"/>
        <v>ภาระ</v>
      </c>
      <c r="B102" s="260" t="s">
        <v>6111</v>
      </c>
      <c r="C102" s="260" t="s">
        <v>6112</v>
      </c>
      <c r="D102" s="603">
        <v>41242</v>
      </c>
      <c r="E102" s="603">
        <v>41960</v>
      </c>
      <c r="F102" s="603">
        <v>33050</v>
      </c>
      <c r="G102" s="603">
        <v>0</v>
      </c>
      <c r="H102" s="603">
        <v>112000</v>
      </c>
      <c r="I102" s="603">
        <v>67200</v>
      </c>
      <c r="J102" s="603">
        <v>136996</v>
      </c>
      <c r="K102" s="603">
        <v>66440</v>
      </c>
      <c r="L102" s="603">
        <v>25950</v>
      </c>
      <c r="M102" s="603">
        <v>6200</v>
      </c>
      <c r="N102" s="603">
        <v>52970</v>
      </c>
      <c r="O102" s="603">
        <v>1750</v>
      </c>
      <c r="P102" s="603">
        <v>114600</v>
      </c>
      <c r="Q102" s="603">
        <v>11350</v>
      </c>
      <c r="R102" s="603">
        <v>400</v>
      </c>
      <c r="S102" s="603">
        <v>10200</v>
      </c>
      <c r="T102" s="603">
        <v>1950</v>
      </c>
      <c r="U102" s="603">
        <v>9190.25</v>
      </c>
      <c r="V102" s="603">
        <v>0</v>
      </c>
      <c r="W102" s="603">
        <v>0</v>
      </c>
      <c r="X102" s="603">
        <v>0</v>
      </c>
      <c r="Y102" s="603">
        <v>0</v>
      </c>
      <c r="Z102" s="603">
        <v>83330</v>
      </c>
      <c r="AA102" s="603">
        <v>0</v>
      </c>
      <c r="AB102" s="603">
        <v>0</v>
      </c>
      <c r="AC102" s="603">
        <v>0</v>
      </c>
      <c r="AD102" s="603">
        <v>0</v>
      </c>
      <c r="AE102" s="603">
        <v>0</v>
      </c>
      <c r="AF102" s="603">
        <v>0</v>
      </c>
      <c r="AG102" s="603">
        <v>0</v>
      </c>
      <c r="AH102" s="603">
        <v>0</v>
      </c>
      <c r="AI102" s="603">
        <v>0</v>
      </c>
      <c r="AJ102" s="603">
        <v>0</v>
      </c>
      <c r="AK102" s="603">
        <v>0</v>
      </c>
      <c r="AL102" s="603">
        <v>0</v>
      </c>
      <c r="AM102" s="603">
        <v>0</v>
      </c>
      <c r="AN102" s="603">
        <v>0</v>
      </c>
      <c r="AO102" s="603">
        <v>0</v>
      </c>
      <c r="AP102" s="603">
        <v>0</v>
      </c>
      <c r="AQ102" s="603">
        <v>0</v>
      </c>
      <c r="AR102" s="603">
        <v>0</v>
      </c>
      <c r="AS102" s="603">
        <v>0</v>
      </c>
      <c r="AT102" s="603">
        <v>0</v>
      </c>
      <c r="AU102" s="603">
        <v>0</v>
      </c>
      <c r="AV102" s="603">
        <v>0</v>
      </c>
      <c r="AW102" s="603">
        <v>0</v>
      </c>
      <c r="AX102" s="603">
        <v>0</v>
      </c>
      <c r="AY102" s="603">
        <v>0</v>
      </c>
      <c r="AZ102" s="603">
        <v>100</v>
      </c>
      <c r="BA102" s="603">
        <v>0</v>
      </c>
      <c r="BB102" s="603">
        <v>0</v>
      </c>
      <c r="BC102" s="603">
        <v>0</v>
      </c>
      <c r="BD102" s="603">
        <v>400</v>
      </c>
      <c r="BE102" s="603">
        <v>0</v>
      </c>
      <c r="BF102" s="603">
        <v>21027</v>
      </c>
      <c r="BG102" s="603">
        <v>3600</v>
      </c>
      <c r="BH102" s="603">
        <v>600</v>
      </c>
      <c r="BI102" s="603">
        <v>3230</v>
      </c>
      <c r="BJ102" s="603">
        <v>0</v>
      </c>
      <c r="BK102" s="603">
        <v>0</v>
      </c>
      <c r="BL102" s="603">
        <v>0</v>
      </c>
      <c r="BM102" s="603">
        <v>1730</v>
      </c>
      <c r="BN102" s="603">
        <v>250</v>
      </c>
      <c r="BO102" s="603">
        <v>0</v>
      </c>
      <c r="BP102" s="603">
        <v>0</v>
      </c>
      <c r="BQ102" s="603">
        <v>0</v>
      </c>
      <c r="BR102" s="603">
        <v>0</v>
      </c>
      <c r="BS102" s="603">
        <v>0</v>
      </c>
      <c r="BT102" s="603">
        <v>280</v>
      </c>
      <c r="BU102" s="603">
        <v>740</v>
      </c>
      <c r="BV102" s="603">
        <v>0</v>
      </c>
      <c r="BW102" s="603">
        <v>560</v>
      </c>
      <c r="BX102" s="603">
        <v>0</v>
      </c>
      <c r="BY102" s="603">
        <v>0</v>
      </c>
      <c r="BZ102" s="603">
        <v>560</v>
      </c>
      <c r="CA102" s="603">
        <v>338742</v>
      </c>
      <c r="CB102" s="603">
        <v>420</v>
      </c>
      <c r="CC102" s="603">
        <v>6547.75</v>
      </c>
      <c r="CD102" s="603">
        <v>154986.5</v>
      </c>
      <c r="CE102" s="603">
        <v>50179.5</v>
      </c>
      <c r="CF102" s="603">
        <v>705899.5</v>
      </c>
      <c r="CG102" s="603">
        <v>739478.23</v>
      </c>
      <c r="CH102" s="603">
        <v>156</v>
      </c>
      <c r="CI102" s="603">
        <v>0</v>
      </c>
      <c r="CJ102" s="603">
        <v>0</v>
      </c>
      <c r="CK102" s="603">
        <v>0</v>
      </c>
      <c r="CL102" s="603">
        <v>0</v>
      </c>
      <c r="CM102" s="603">
        <v>23200</v>
      </c>
      <c r="CN102" s="603">
        <v>0</v>
      </c>
      <c r="CO102" s="603">
        <v>0</v>
      </c>
      <c r="CP102" s="603">
        <v>0</v>
      </c>
      <c r="CQ102" s="603">
        <v>0</v>
      </c>
      <c r="CR102" s="603">
        <v>0</v>
      </c>
      <c r="CS102" s="603">
        <v>0</v>
      </c>
      <c r="CT102" s="603">
        <v>0</v>
      </c>
      <c r="CU102" s="603">
        <v>6210</v>
      </c>
      <c r="CV102" s="603">
        <v>0</v>
      </c>
      <c r="CW102" s="603">
        <v>0</v>
      </c>
      <c r="CX102" s="603">
        <v>2804</v>
      </c>
      <c r="CY102" s="603">
        <v>0</v>
      </c>
      <c r="CZ102" s="603">
        <v>29254.25</v>
      </c>
      <c r="DA102" s="603">
        <v>0</v>
      </c>
      <c r="DB102" s="603">
        <v>0</v>
      </c>
      <c r="DC102" s="603">
        <v>24384.35</v>
      </c>
      <c r="DD102" s="603">
        <v>40632</v>
      </c>
      <c r="DE102" s="603">
        <v>0</v>
      </c>
      <c r="DF102" s="603">
        <v>1834</v>
      </c>
      <c r="DG102" s="603">
        <v>129933</v>
      </c>
      <c r="DH102" s="603">
        <v>253486</v>
      </c>
      <c r="DI102" s="603">
        <v>167794.25</v>
      </c>
      <c r="DJ102" s="603">
        <v>349336.13</v>
      </c>
      <c r="DK102" s="603">
        <v>23470</v>
      </c>
      <c r="DL102" s="603">
        <v>0</v>
      </c>
      <c r="DM102" s="603">
        <v>0</v>
      </c>
      <c r="DN102" s="603">
        <v>1400</v>
      </c>
      <c r="DO102" s="603">
        <v>0</v>
      </c>
      <c r="DP102" s="603">
        <v>0</v>
      </c>
      <c r="DQ102" s="603">
        <v>0</v>
      </c>
      <c r="DR102" s="603">
        <v>0</v>
      </c>
      <c r="DS102" s="603">
        <v>0</v>
      </c>
      <c r="DT102" s="603">
        <v>1872</v>
      </c>
      <c r="DU102" s="603">
        <v>0</v>
      </c>
      <c r="DV102" s="603">
        <v>0</v>
      </c>
      <c r="DW102" s="603">
        <v>3650</v>
      </c>
      <c r="DX102" s="603">
        <v>0</v>
      </c>
      <c r="DY102" s="603">
        <v>0</v>
      </c>
      <c r="DZ102" s="603">
        <v>0</v>
      </c>
      <c r="EA102" s="603">
        <v>0</v>
      </c>
      <c r="EB102" s="603">
        <v>0</v>
      </c>
      <c r="EC102" s="603">
        <v>0</v>
      </c>
      <c r="ED102" s="603">
        <v>2464</v>
      </c>
      <c r="EE102" s="603">
        <v>0</v>
      </c>
      <c r="EF102" s="603">
        <v>0</v>
      </c>
      <c r="EG102" s="603">
        <v>0</v>
      </c>
      <c r="EH102" s="603">
        <v>2555</v>
      </c>
      <c r="EI102" s="603">
        <v>0</v>
      </c>
      <c r="EJ102" s="603">
        <v>0</v>
      </c>
      <c r="EK102" s="603">
        <v>0</v>
      </c>
      <c r="EL102" s="603">
        <v>0</v>
      </c>
      <c r="EM102" s="603">
        <v>0</v>
      </c>
      <c r="EN102" s="603">
        <v>0</v>
      </c>
      <c r="EO102" s="603">
        <v>0</v>
      </c>
      <c r="EP102" s="603">
        <v>0</v>
      </c>
      <c r="EQ102" s="603">
        <v>0</v>
      </c>
      <c r="ER102" s="603">
        <v>0</v>
      </c>
      <c r="ES102" s="603">
        <v>0</v>
      </c>
      <c r="ET102" s="603">
        <v>217598.25</v>
      </c>
      <c r="EU102" s="603">
        <v>0</v>
      </c>
      <c r="EV102" s="603">
        <v>0</v>
      </c>
      <c r="EW102" s="603">
        <v>0</v>
      </c>
      <c r="EX102" s="603">
        <v>0</v>
      </c>
      <c r="EY102" s="603">
        <v>0</v>
      </c>
      <c r="EZ102" s="603">
        <v>0</v>
      </c>
      <c r="FA102" s="603">
        <v>7003.25</v>
      </c>
      <c r="FB102" s="603">
        <v>0</v>
      </c>
      <c r="FC102" s="603">
        <v>0</v>
      </c>
      <c r="FD102" s="603">
        <v>0</v>
      </c>
      <c r="FE102" s="603">
        <v>0</v>
      </c>
      <c r="FF102" s="603">
        <v>0</v>
      </c>
      <c r="FG102" s="603">
        <v>4737.5</v>
      </c>
      <c r="FH102" s="603">
        <v>0</v>
      </c>
      <c r="FI102" s="603">
        <v>0</v>
      </c>
      <c r="FJ102" s="603">
        <v>0</v>
      </c>
      <c r="FK102" s="603">
        <v>0</v>
      </c>
      <c r="FL102" s="603">
        <v>0</v>
      </c>
      <c r="FM102" s="603">
        <v>0</v>
      </c>
      <c r="FN102" s="603">
        <v>0</v>
      </c>
      <c r="FO102" s="603">
        <v>0</v>
      </c>
      <c r="FP102" s="603">
        <v>0</v>
      </c>
      <c r="FQ102" s="603">
        <v>0</v>
      </c>
      <c r="FR102" s="603">
        <v>0</v>
      </c>
      <c r="FS102" s="603">
        <v>17952</v>
      </c>
      <c r="FT102" s="603">
        <v>0</v>
      </c>
      <c r="FU102" s="603">
        <v>0</v>
      </c>
      <c r="FV102" s="603">
        <v>0</v>
      </c>
      <c r="FW102" s="603">
        <v>0</v>
      </c>
      <c r="FX102" s="603">
        <v>0</v>
      </c>
      <c r="FY102" s="603">
        <v>0</v>
      </c>
      <c r="FZ102" s="603">
        <v>700</v>
      </c>
      <c r="GA102" s="603">
        <v>0</v>
      </c>
      <c r="GB102" s="603">
        <v>0</v>
      </c>
      <c r="GC102" s="603">
        <v>0</v>
      </c>
      <c r="GD102" s="603">
        <v>0</v>
      </c>
      <c r="GE102" s="603">
        <v>0</v>
      </c>
      <c r="GF102" s="603">
        <v>1924</v>
      </c>
      <c r="GG102" s="603">
        <v>0</v>
      </c>
      <c r="GH102" s="603">
        <v>0</v>
      </c>
      <c r="GI102" s="603">
        <v>0</v>
      </c>
      <c r="GJ102" s="603">
        <v>0</v>
      </c>
      <c r="GK102" s="603">
        <v>0</v>
      </c>
      <c r="GL102" s="603">
        <v>0</v>
      </c>
      <c r="GM102" s="603">
        <v>0</v>
      </c>
      <c r="GN102" s="603">
        <v>0</v>
      </c>
      <c r="GO102" s="603">
        <v>0</v>
      </c>
      <c r="GP102" s="603">
        <v>518</v>
      </c>
      <c r="GQ102" s="603">
        <v>0</v>
      </c>
      <c r="GR102" s="603">
        <v>0</v>
      </c>
      <c r="GS102" s="603">
        <v>0</v>
      </c>
      <c r="GT102" s="603">
        <v>0</v>
      </c>
      <c r="GU102" s="603">
        <v>0</v>
      </c>
      <c r="GV102" s="603">
        <v>0</v>
      </c>
      <c r="GW102" s="603">
        <v>0</v>
      </c>
      <c r="GX102" s="603">
        <v>0</v>
      </c>
      <c r="GY102" s="603">
        <v>0</v>
      </c>
      <c r="GZ102" s="603">
        <v>0</v>
      </c>
      <c r="HA102" s="603">
        <v>0</v>
      </c>
      <c r="HB102" s="603">
        <v>550</v>
      </c>
      <c r="HC102" s="603">
        <v>0</v>
      </c>
      <c r="HD102" s="603">
        <v>2850</v>
      </c>
      <c r="HE102" s="603">
        <v>917.66</v>
      </c>
      <c r="HF102" s="603">
        <v>0</v>
      </c>
      <c r="HG102" s="603">
        <v>112467.45</v>
      </c>
      <c r="HH102" s="603">
        <v>14025</v>
      </c>
      <c r="HI102" s="603">
        <v>0</v>
      </c>
      <c r="HJ102" s="603">
        <v>0</v>
      </c>
      <c r="HK102" s="603">
        <v>0</v>
      </c>
      <c r="HL102" s="603">
        <v>0</v>
      </c>
      <c r="HM102" s="603">
        <v>30268.5</v>
      </c>
      <c r="HN102" s="603">
        <v>5089</v>
      </c>
      <c r="HO102" s="603">
        <v>0</v>
      </c>
      <c r="HP102" s="603">
        <v>0</v>
      </c>
      <c r="HQ102" s="603">
        <v>0</v>
      </c>
      <c r="HR102" s="603">
        <v>0</v>
      </c>
      <c r="HS102" s="603">
        <v>0</v>
      </c>
      <c r="HT102" s="603">
        <v>0</v>
      </c>
      <c r="HU102" s="603">
        <v>0</v>
      </c>
      <c r="HV102" s="603">
        <v>0</v>
      </c>
      <c r="HW102" s="603">
        <v>0</v>
      </c>
      <c r="HX102" s="603">
        <v>0</v>
      </c>
      <c r="HY102" s="603">
        <v>0</v>
      </c>
      <c r="HZ102" s="603">
        <v>0</v>
      </c>
      <c r="IA102" s="603">
        <v>0</v>
      </c>
      <c r="IB102" s="603">
        <v>0</v>
      </c>
      <c r="IC102" s="603">
        <v>0</v>
      </c>
      <c r="ID102" s="603">
        <v>0</v>
      </c>
      <c r="IE102" s="603">
        <v>0</v>
      </c>
      <c r="IF102" s="603">
        <v>0</v>
      </c>
      <c r="IG102" s="603">
        <v>0</v>
      </c>
      <c r="IH102" s="603">
        <v>0</v>
      </c>
      <c r="II102" s="603">
        <v>0</v>
      </c>
      <c r="IJ102" s="603">
        <v>0</v>
      </c>
      <c r="IK102" s="603">
        <v>0</v>
      </c>
      <c r="IL102" s="603">
        <v>0</v>
      </c>
      <c r="IM102" s="603">
        <v>5210</v>
      </c>
      <c r="IN102" s="603">
        <v>0</v>
      </c>
      <c r="IO102" s="603">
        <v>0</v>
      </c>
      <c r="IP102" s="603">
        <v>0</v>
      </c>
      <c r="IQ102" s="603">
        <v>0</v>
      </c>
      <c r="IR102" s="603">
        <v>0</v>
      </c>
      <c r="IS102" s="603">
        <v>0</v>
      </c>
      <c r="IT102" s="603">
        <v>0</v>
      </c>
      <c r="IU102" s="603">
        <v>0</v>
      </c>
      <c r="IV102" s="603">
        <v>0</v>
      </c>
      <c r="IW102" s="603">
        <v>0</v>
      </c>
      <c r="IX102" s="603">
        <v>0</v>
      </c>
      <c r="IY102" s="603">
        <v>0</v>
      </c>
      <c r="IZ102" s="603">
        <v>0</v>
      </c>
      <c r="JA102" s="603">
        <v>0</v>
      </c>
      <c r="JB102" s="603">
        <v>0</v>
      </c>
      <c r="JC102" s="603">
        <v>0</v>
      </c>
      <c r="JD102" s="603">
        <v>0</v>
      </c>
      <c r="JE102" s="603">
        <v>0</v>
      </c>
      <c r="JF102" s="603">
        <v>0</v>
      </c>
      <c r="JG102" s="603">
        <v>0</v>
      </c>
      <c r="JH102" s="603">
        <v>0</v>
      </c>
      <c r="JI102" s="603">
        <v>0</v>
      </c>
      <c r="JJ102" s="603">
        <v>0</v>
      </c>
      <c r="JK102" s="603">
        <v>0</v>
      </c>
      <c r="JL102" s="603">
        <v>0</v>
      </c>
      <c r="JM102" s="603">
        <v>210</v>
      </c>
      <c r="JN102" s="603">
        <v>0</v>
      </c>
      <c r="JO102" s="603">
        <v>0</v>
      </c>
      <c r="JP102" s="603">
        <v>0</v>
      </c>
      <c r="JQ102" s="603">
        <v>0</v>
      </c>
      <c r="JR102" s="603">
        <v>0</v>
      </c>
      <c r="JS102" s="603">
        <v>0</v>
      </c>
      <c r="JT102" s="603">
        <v>0</v>
      </c>
      <c r="JU102" s="603">
        <v>0</v>
      </c>
      <c r="JV102" s="603">
        <v>0</v>
      </c>
      <c r="JW102" s="603">
        <v>0</v>
      </c>
      <c r="JX102" s="603">
        <v>0</v>
      </c>
      <c r="JY102" s="603">
        <v>0</v>
      </c>
      <c r="JZ102" s="603">
        <v>0</v>
      </c>
      <c r="KA102" s="603">
        <v>0</v>
      </c>
      <c r="KB102" s="603">
        <v>0</v>
      </c>
      <c r="KC102" s="603">
        <v>0</v>
      </c>
      <c r="KD102" s="603">
        <v>0</v>
      </c>
      <c r="KE102" s="603">
        <v>0</v>
      </c>
      <c r="KF102" s="603">
        <v>0</v>
      </c>
      <c r="KG102" s="603">
        <v>0</v>
      </c>
      <c r="KH102" s="603">
        <v>0</v>
      </c>
      <c r="KI102" s="603">
        <v>0</v>
      </c>
      <c r="KJ102" s="603">
        <v>0</v>
      </c>
      <c r="KK102" s="603">
        <v>8103</v>
      </c>
      <c r="KL102" s="603">
        <v>0</v>
      </c>
      <c r="KM102" s="603">
        <v>21480</v>
      </c>
      <c r="KN102" s="603">
        <v>0</v>
      </c>
      <c r="KO102" s="603">
        <v>0</v>
      </c>
      <c r="KP102" s="603">
        <v>0</v>
      </c>
      <c r="KQ102" s="603">
        <v>0</v>
      </c>
      <c r="KR102" s="603">
        <v>1400</v>
      </c>
      <c r="KS102" s="603">
        <v>0</v>
      </c>
      <c r="KT102" s="603">
        <v>1680</v>
      </c>
      <c r="KU102" s="603">
        <v>5760</v>
      </c>
      <c r="KV102" s="603">
        <v>0</v>
      </c>
      <c r="KW102" s="603">
        <v>0</v>
      </c>
      <c r="KX102" s="603">
        <v>0</v>
      </c>
      <c r="KY102" s="603">
        <v>0</v>
      </c>
      <c r="KZ102" s="603">
        <v>0</v>
      </c>
      <c r="LA102" s="603">
        <v>0</v>
      </c>
      <c r="LB102" s="603">
        <v>0</v>
      </c>
      <c r="LC102" s="603">
        <v>0</v>
      </c>
      <c r="LD102" s="603">
        <v>0</v>
      </c>
      <c r="LE102" s="603">
        <v>0</v>
      </c>
      <c r="LF102" s="603">
        <v>0</v>
      </c>
      <c r="LG102" s="603">
        <v>0</v>
      </c>
      <c r="LH102" s="603">
        <v>0</v>
      </c>
      <c r="LI102" s="603">
        <v>0</v>
      </c>
      <c r="LJ102" s="603">
        <v>0</v>
      </c>
      <c r="LK102" s="603">
        <v>0</v>
      </c>
      <c r="LL102" s="603">
        <v>0</v>
      </c>
      <c r="LM102" s="603">
        <v>280205.45</v>
      </c>
      <c r="LN102" s="603">
        <v>0</v>
      </c>
      <c r="LO102" s="603">
        <v>0</v>
      </c>
      <c r="LP102" s="603">
        <v>0</v>
      </c>
      <c r="LQ102" s="603">
        <v>0</v>
      </c>
      <c r="LR102" s="603">
        <v>15930</v>
      </c>
      <c r="LS102" s="603">
        <v>0</v>
      </c>
      <c r="LT102" s="603">
        <v>0</v>
      </c>
      <c r="LU102" s="603">
        <v>0</v>
      </c>
      <c r="LV102" s="603">
        <v>0</v>
      </c>
      <c r="LW102" s="603">
        <v>0</v>
      </c>
      <c r="LX102" s="603">
        <v>0</v>
      </c>
      <c r="LY102" s="603">
        <v>1060</v>
      </c>
      <c r="LZ102" s="603">
        <v>0</v>
      </c>
      <c r="MA102" s="603">
        <v>0</v>
      </c>
      <c r="MB102" s="603">
        <v>0</v>
      </c>
      <c r="MC102" s="603">
        <v>0</v>
      </c>
      <c r="MD102" s="603">
        <v>0</v>
      </c>
      <c r="ME102" s="603">
        <v>0</v>
      </c>
      <c r="MF102" s="603">
        <v>0</v>
      </c>
      <c r="MG102" s="603">
        <v>508</v>
      </c>
      <c r="MH102" s="603">
        <v>0</v>
      </c>
      <c r="MI102" s="603">
        <v>0</v>
      </c>
      <c r="MJ102" s="603">
        <v>0</v>
      </c>
      <c r="MK102" s="603">
        <v>0</v>
      </c>
      <c r="ML102" s="603">
        <v>0</v>
      </c>
      <c r="MM102" s="603">
        <v>0</v>
      </c>
      <c r="MN102" s="603">
        <v>0</v>
      </c>
      <c r="MO102" s="603">
        <v>0</v>
      </c>
      <c r="MP102" s="603">
        <v>0</v>
      </c>
      <c r="MQ102" s="603">
        <v>0</v>
      </c>
      <c r="MR102" s="603">
        <v>0</v>
      </c>
      <c r="MS102" s="603">
        <v>0</v>
      </c>
      <c r="MT102" s="603">
        <v>0</v>
      </c>
      <c r="MU102" s="603">
        <v>7940</v>
      </c>
      <c r="MV102" s="603">
        <v>0</v>
      </c>
      <c r="MW102" s="603">
        <v>6497.5</v>
      </c>
      <c r="MX102" s="603">
        <v>0</v>
      </c>
      <c r="MY102" s="603">
        <v>0</v>
      </c>
      <c r="MZ102" s="603">
        <v>0</v>
      </c>
      <c r="NA102" s="603">
        <v>3152.5</v>
      </c>
      <c r="NB102" s="603">
        <v>3550</v>
      </c>
      <c r="NC102" s="603">
        <v>1000</v>
      </c>
      <c r="ND102" s="603">
        <v>0</v>
      </c>
      <c r="NE102" s="603">
        <v>0</v>
      </c>
      <c r="NF102" s="603">
        <v>0</v>
      </c>
      <c r="NG102" s="603">
        <v>0</v>
      </c>
      <c r="NH102" s="603">
        <v>0</v>
      </c>
      <c r="NI102" s="603">
        <v>5818.5</v>
      </c>
      <c r="NJ102" s="603">
        <v>1866</v>
      </c>
      <c r="NK102" s="603">
        <v>0</v>
      </c>
      <c r="NL102" s="603">
        <v>0</v>
      </c>
      <c r="NM102" s="603">
        <v>0</v>
      </c>
      <c r="NN102" s="603">
        <v>0</v>
      </c>
      <c r="NO102" s="603">
        <v>0</v>
      </c>
      <c r="NP102" s="603">
        <v>0</v>
      </c>
      <c r="NQ102" s="603">
        <v>0</v>
      </c>
      <c r="NR102" s="603">
        <v>21589</v>
      </c>
      <c r="NS102" s="603">
        <v>59525</v>
      </c>
      <c r="NT102" s="603">
        <v>410.25</v>
      </c>
      <c r="NU102" s="603">
        <v>37077</v>
      </c>
      <c r="NV102" s="603">
        <v>1995</v>
      </c>
      <c r="NW102" s="603">
        <v>1031.5</v>
      </c>
      <c r="NX102" s="603">
        <v>0</v>
      </c>
      <c r="NY102" s="603">
        <v>0</v>
      </c>
      <c r="NZ102" s="603">
        <v>0</v>
      </c>
      <c r="OA102" s="603">
        <v>138485</v>
      </c>
      <c r="OB102" s="603">
        <v>0</v>
      </c>
      <c r="OC102" s="603">
        <v>0</v>
      </c>
      <c r="OD102" s="603">
        <v>0</v>
      </c>
      <c r="OE102" s="603">
        <v>0</v>
      </c>
      <c r="OF102" s="603">
        <v>700</v>
      </c>
      <c r="OG102" s="603">
        <v>0</v>
      </c>
      <c r="OH102" s="603">
        <v>16808.849999999999</v>
      </c>
      <c r="OI102" s="603">
        <v>2255</v>
      </c>
      <c r="OJ102" s="603">
        <v>2134</v>
      </c>
      <c r="OK102" s="603">
        <v>2828</v>
      </c>
      <c r="OL102" s="603">
        <v>5</v>
      </c>
      <c r="OM102" s="603">
        <v>0</v>
      </c>
      <c r="ON102" s="603">
        <v>0</v>
      </c>
      <c r="OO102" s="603">
        <v>0</v>
      </c>
      <c r="OP102" s="603">
        <v>0</v>
      </c>
      <c r="OQ102" s="603">
        <v>12107</v>
      </c>
      <c r="OR102" s="603">
        <v>0</v>
      </c>
      <c r="OS102" s="603">
        <v>0</v>
      </c>
      <c r="OT102" s="603">
        <v>0</v>
      </c>
      <c r="OU102" s="603">
        <v>0</v>
      </c>
      <c r="OV102" s="603">
        <v>2637</v>
      </c>
      <c r="OW102" s="603">
        <v>0</v>
      </c>
      <c r="OX102" s="603">
        <v>0</v>
      </c>
      <c r="OY102" s="603">
        <v>0</v>
      </c>
      <c r="OZ102" s="603">
        <v>5500.25</v>
      </c>
      <c r="PA102" s="603">
        <v>0</v>
      </c>
      <c r="PB102" s="603">
        <v>0</v>
      </c>
      <c r="PC102" s="603">
        <v>562</v>
      </c>
      <c r="PD102" s="603">
        <v>0</v>
      </c>
      <c r="PE102" s="603">
        <v>0</v>
      </c>
      <c r="PF102" s="603">
        <v>0</v>
      </c>
      <c r="PG102" s="603">
        <v>0</v>
      </c>
      <c r="PH102" s="603">
        <v>0</v>
      </c>
      <c r="PI102" s="603">
        <v>0</v>
      </c>
      <c r="PJ102" s="603">
        <v>0</v>
      </c>
      <c r="PK102" s="603">
        <v>0</v>
      </c>
      <c r="PL102" s="603">
        <v>0</v>
      </c>
      <c r="PM102" s="603">
        <v>1194</v>
      </c>
      <c r="PN102" s="603">
        <v>0</v>
      </c>
      <c r="PO102" s="603">
        <v>0</v>
      </c>
      <c r="PP102" s="603">
        <v>0</v>
      </c>
      <c r="PQ102" s="603">
        <v>0</v>
      </c>
      <c r="PR102" s="603">
        <v>0</v>
      </c>
      <c r="PS102" s="603">
        <v>0</v>
      </c>
      <c r="PT102" s="603">
        <v>0</v>
      </c>
      <c r="PU102" s="603">
        <v>0</v>
      </c>
      <c r="PV102" s="603">
        <v>0</v>
      </c>
      <c r="PW102" s="603">
        <v>0</v>
      </c>
      <c r="PX102" s="603">
        <v>0</v>
      </c>
      <c r="PY102" s="603">
        <v>0</v>
      </c>
      <c r="PZ102" s="603">
        <v>0</v>
      </c>
      <c r="QA102" s="603">
        <v>0</v>
      </c>
      <c r="QB102" s="603">
        <v>0</v>
      </c>
      <c r="QC102" s="603">
        <v>0</v>
      </c>
      <c r="QD102" s="603">
        <v>0</v>
      </c>
      <c r="QE102" s="603">
        <v>0</v>
      </c>
      <c r="QF102" s="603">
        <v>0</v>
      </c>
      <c r="QG102" s="603">
        <v>0</v>
      </c>
      <c r="QH102" s="603">
        <v>0</v>
      </c>
      <c r="QI102" s="603">
        <v>0</v>
      </c>
      <c r="QJ102" s="603">
        <v>0</v>
      </c>
      <c r="QK102" s="603">
        <v>0</v>
      </c>
      <c r="QL102" s="603">
        <v>0</v>
      </c>
      <c r="QM102" s="603">
        <v>0</v>
      </c>
      <c r="QN102" s="603">
        <v>0</v>
      </c>
      <c r="QO102" s="603">
        <v>0</v>
      </c>
      <c r="QP102" s="603">
        <v>0</v>
      </c>
      <c r="QQ102" s="603">
        <v>0</v>
      </c>
      <c r="QR102" s="603">
        <v>0</v>
      </c>
      <c r="QS102" s="603">
        <v>0</v>
      </c>
      <c r="QT102" s="603">
        <v>0</v>
      </c>
      <c r="QU102" s="603">
        <v>0</v>
      </c>
      <c r="QV102" s="603">
        <v>0</v>
      </c>
      <c r="QW102" s="603">
        <v>0</v>
      </c>
      <c r="QX102" s="603">
        <v>0</v>
      </c>
      <c r="QY102" s="603">
        <v>2094.75</v>
      </c>
      <c r="QZ102" s="603">
        <v>0</v>
      </c>
      <c r="RA102" s="603">
        <v>0</v>
      </c>
      <c r="RB102" s="603">
        <v>0</v>
      </c>
      <c r="RC102" s="603">
        <v>0</v>
      </c>
      <c r="RD102" s="603">
        <v>0</v>
      </c>
      <c r="RE102" s="603">
        <v>0</v>
      </c>
      <c r="RF102" s="603">
        <v>0</v>
      </c>
      <c r="RG102" s="603">
        <v>0</v>
      </c>
      <c r="RH102" s="603">
        <v>0</v>
      </c>
      <c r="RI102" s="603">
        <v>0</v>
      </c>
      <c r="RJ102" s="603">
        <v>0</v>
      </c>
      <c r="RK102" s="603">
        <v>0</v>
      </c>
      <c r="RL102" s="603">
        <v>0</v>
      </c>
      <c r="RM102" s="603">
        <v>0</v>
      </c>
      <c r="RN102" s="603">
        <v>0</v>
      </c>
      <c r="RO102" s="603">
        <v>0</v>
      </c>
      <c r="RP102" s="603">
        <v>0</v>
      </c>
      <c r="RQ102" s="603">
        <v>24548</v>
      </c>
      <c r="RR102" s="603">
        <v>0</v>
      </c>
      <c r="RS102" s="603">
        <v>0</v>
      </c>
      <c r="RT102" s="603">
        <v>0</v>
      </c>
      <c r="RU102" s="603">
        <v>0</v>
      </c>
      <c r="RV102" s="603">
        <v>0</v>
      </c>
      <c r="RW102" s="603">
        <v>0</v>
      </c>
      <c r="RX102" s="603">
        <v>0</v>
      </c>
      <c r="RY102" s="603">
        <v>0</v>
      </c>
      <c r="RZ102" s="603">
        <v>0</v>
      </c>
      <c r="SA102" s="603">
        <v>0</v>
      </c>
      <c r="SB102" s="603">
        <v>0</v>
      </c>
      <c r="SC102" s="603">
        <v>0</v>
      </c>
      <c r="SD102" s="603">
        <v>0</v>
      </c>
      <c r="SE102" s="603">
        <v>7408</v>
      </c>
      <c r="SF102" s="603">
        <v>38174</v>
      </c>
      <c r="SG102" s="603">
        <v>0</v>
      </c>
      <c r="SH102" s="603">
        <v>0</v>
      </c>
      <c r="SI102" s="603">
        <v>0</v>
      </c>
      <c r="SJ102" s="603">
        <v>10462.799999999999</v>
      </c>
      <c r="SK102" s="603">
        <v>4050</v>
      </c>
      <c r="SL102" s="603">
        <v>0</v>
      </c>
      <c r="SM102" s="603">
        <v>61652</v>
      </c>
      <c r="SN102" s="603">
        <v>0</v>
      </c>
      <c r="SO102" s="603">
        <v>0</v>
      </c>
      <c r="SP102" s="603">
        <v>0</v>
      </c>
      <c r="SQ102" s="603">
        <v>0</v>
      </c>
      <c r="SR102" s="603">
        <v>0</v>
      </c>
      <c r="SS102" s="603">
        <v>20703</v>
      </c>
      <c r="ST102" s="603">
        <v>0</v>
      </c>
      <c r="SU102" s="603">
        <v>0</v>
      </c>
      <c r="SV102" s="603">
        <v>20293</v>
      </c>
      <c r="SW102" s="603">
        <v>0</v>
      </c>
      <c r="SX102" s="603">
        <v>0</v>
      </c>
      <c r="SY102" s="603">
        <v>0</v>
      </c>
      <c r="SZ102" s="603">
        <v>0</v>
      </c>
      <c r="TA102" s="603">
        <v>0</v>
      </c>
      <c r="TB102" s="603">
        <v>0</v>
      </c>
      <c r="TC102" s="603">
        <v>0</v>
      </c>
      <c r="TD102" s="603">
        <v>0</v>
      </c>
      <c r="TE102" s="603">
        <v>0</v>
      </c>
      <c r="TF102" s="603">
        <v>0</v>
      </c>
      <c r="TG102" s="603">
        <v>0</v>
      </c>
      <c r="TH102" s="603">
        <v>0</v>
      </c>
      <c r="TI102" s="603">
        <v>0</v>
      </c>
      <c r="TJ102" s="603">
        <v>0</v>
      </c>
      <c r="TK102" s="603">
        <v>0</v>
      </c>
      <c r="TL102" s="603">
        <v>0</v>
      </c>
      <c r="TM102" s="603">
        <v>0</v>
      </c>
      <c r="TN102" s="603">
        <v>0</v>
      </c>
      <c r="TO102" s="603">
        <v>0</v>
      </c>
      <c r="TP102" s="603">
        <v>0</v>
      </c>
      <c r="TQ102" s="603">
        <v>0</v>
      </c>
      <c r="TR102" s="603">
        <v>0</v>
      </c>
      <c r="TS102" s="603">
        <v>0</v>
      </c>
      <c r="TT102" s="603">
        <v>0</v>
      </c>
      <c r="TU102" s="603">
        <v>0</v>
      </c>
      <c r="TV102" s="603">
        <v>0</v>
      </c>
      <c r="TW102" s="603">
        <v>0</v>
      </c>
      <c r="TX102" s="603">
        <v>0</v>
      </c>
      <c r="TY102" s="603">
        <v>0</v>
      </c>
      <c r="TZ102" s="603">
        <v>0</v>
      </c>
      <c r="UA102" s="603">
        <v>0</v>
      </c>
      <c r="UB102" s="603">
        <v>0</v>
      </c>
      <c r="UC102" s="603">
        <v>0</v>
      </c>
      <c r="UD102" s="603">
        <v>27603.3</v>
      </c>
      <c r="UE102" s="603">
        <v>20801</v>
      </c>
      <c r="UF102" s="603">
        <v>32900</v>
      </c>
      <c r="UG102" s="603">
        <v>0</v>
      </c>
      <c r="UH102" s="603">
        <v>8008.5</v>
      </c>
      <c r="UI102" s="603">
        <v>0</v>
      </c>
      <c r="UJ102" s="603">
        <v>0</v>
      </c>
      <c r="UK102" s="603">
        <v>0</v>
      </c>
      <c r="UL102" s="603">
        <v>0</v>
      </c>
      <c r="UM102" s="603">
        <v>0</v>
      </c>
      <c r="UN102" s="603">
        <v>0</v>
      </c>
      <c r="UO102" s="603">
        <v>0</v>
      </c>
      <c r="UP102" s="603">
        <v>0</v>
      </c>
      <c r="UQ102" s="603">
        <v>0</v>
      </c>
      <c r="UR102" s="603">
        <v>0</v>
      </c>
      <c r="US102" s="603">
        <v>0</v>
      </c>
      <c r="UT102" s="603">
        <v>0</v>
      </c>
      <c r="UU102" s="603">
        <v>2100</v>
      </c>
      <c r="UV102" s="603">
        <v>0</v>
      </c>
      <c r="UW102" s="603">
        <v>0</v>
      </c>
      <c r="UX102" s="603">
        <v>0</v>
      </c>
      <c r="UY102" s="603">
        <v>2262</v>
      </c>
      <c r="UZ102" s="603">
        <v>0</v>
      </c>
      <c r="VA102" s="603">
        <v>0</v>
      </c>
      <c r="VB102" s="603">
        <v>0</v>
      </c>
      <c r="VC102" s="603">
        <v>0</v>
      </c>
      <c r="VD102" s="603">
        <v>4652.75</v>
      </c>
      <c r="VE102" s="603">
        <v>0</v>
      </c>
      <c r="VF102" s="603">
        <v>0</v>
      </c>
      <c r="VG102" s="603">
        <v>0</v>
      </c>
      <c r="VH102" s="603">
        <v>0</v>
      </c>
      <c r="VI102" s="603">
        <v>0</v>
      </c>
      <c r="VJ102" s="603">
        <v>0</v>
      </c>
      <c r="VK102" s="603">
        <v>0</v>
      </c>
      <c r="VL102" s="603">
        <v>0</v>
      </c>
      <c r="VM102" s="603">
        <v>0</v>
      </c>
      <c r="VN102" s="603">
        <v>0</v>
      </c>
      <c r="VO102" s="603">
        <v>0</v>
      </c>
      <c r="VP102" s="603">
        <v>9550</v>
      </c>
      <c r="VQ102" s="603">
        <v>0</v>
      </c>
      <c r="VR102" s="603">
        <v>0</v>
      </c>
      <c r="VS102" s="603">
        <v>0</v>
      </c>
      <c r="VT102" s="603">
        <v>0</v>
      </c>
      <c r="VU102" s="603">
        <v>0</v>
      </c>
      <c r="VV102" s="603">
        <v>0</v>
      </c>
      <c r="VW102" s="603">
        <v>0</v>
      </c>
      <c r="VX102" s="603">
        <v>0</v>
      </c>
      <c r="VY102" s="603">
        <v>0</v>
      </c>
      <c r="VZ102" s="603">
        <v>0</v>
      </c>
      <c r="WA102" s="603">
        <v>0</v>
      </c>
      <c r="WB102" s="603">
        <v>0</v>
      </c>
      <c r="WC102" s="603">
        <v>0</v>
      </c>
      <c r="WD102" s="603">
        <v>0</v>
      </c>
      <c r="WE102" s="603">
        <v>0</v>
      </c>
      <c r="WF102" s="603">
        <v>0</v>
      </c>
      <c r="WG102" s="603">
        <v>0</v>
      </c>
      <c r="WH102" s="603">
        <v>0</v>
      </c>
      <c r="WI102" s="603">
        <v>0</v>
      </c>
      <c r="WJ102" s="603">
        <v>0</v>
      </c>
      <c r="WK102" s="603">
        <v>0</v>
      </c>
      <c r="WL102" s="603">
        <v>0</v>
      </c>
      <c r="WM102" s="603">
        <v>0</v>
      </c>
      <c r="WN102" s="603">
        <v>840</v>
      </c>
      <c r="WO102" s="603">
        <v>0</v>
      </c>
      <c r="WP102" s="603">
        <v>0</v>
      </c>
      <c r="WQ102" s="603">
        <v>0</v>
      </c>
      <c r="WR102" s="603">
        <v>0</v>
      </c>
      <c r="WS102" s="603">
        <v>0</v>
      </c>
      <c r="WT102" s="603">
        <v>737</v>
      </c>
      <c r="WU102" s="603">
        <v>0</v>
      </c>
      <c r="WV102" s="603">
        <v>0</v>
      </c>
      <c r="WW102" s="603">
        <v>500</v>
      </c>
      <c r="WX102" s="603">
        <v>0</v>
      </c>
      <c r="WY102" s="603">
        <v>0</v>
      </c>
      <c r="WZ102" s="603">
        <v>0</v>
      </c>
      <c r="XA102" s="603">
        <v>0</v>
      </c>
      <c r="XB102" s="603">
        <v>0</v>
      </c>
      <c r="XC102" s="603">
        <v>0</v>
      </c>
      <c r="XD102" s="603">
        <v>0</v>
      </c>
      <c r="XE102" s="603">
        <v>0</v>
      </c>
      <c r="XF102" s="603">
        <v>0</v>
      </c>
      <c r="XG102" s="603">
        <v>0</v>
      </c>
      <c r="XH102" s="603">
        <v>0</v>
      </c>
      <c r="XI102" s="603">
        <v>0</v>
      </c>
      <c r="XJ102" s="603">
        <v>0</v>
      </c>
      <c r="XK102" s="603">
        <v>0</v>
      </c>
      <c r="XL102" s="603">
        <v>0</v>
      </c>
      <c r="XM102" s="603">
        <v>0</v>
      </c>
      <c r="XN102" s="603">
        <v>0</v>
      </c>
      <c r="XO102" s="603">
        <v>0</v>
      </c>
      <c r="XP102" s="603">
        <v>0</v>
      </c>
      <c r="XQ102" s="603">
        <v>0</v>
      </c>
      <c r="XR102" s="603">
        <v>0</v>
      </c>
      <c r="XS102" s="603">
        <v>0</v>
      </c>
      <c r="XT102" s="603">
        <v>0</v>
      </c>
      <c r="XU102" s="603">
        <v>0</v>
      </c>
      <c r="XV102" s="603">
        <v>0</v>
      </c>
      <c r="XW102" s="603">
        <v>0</v>
      </c>
      <c r="XX102" s="603">
        <v>0</v>
      </c>
      <c r="XY102" s="603">
        <v>0</v>
      </c>
      <c r="XZ102" s="603">
        <v>0</v>
      </c>
      <c r="YA102" s="603">
        <v>0</v>
      </c>
      <c r="YB102" s="603">
        <v>0</v>
      </c>
      <c r="YC102" s="603">
        <v>0</v>
      </c>
      <c r="YD102" s="603">
        <v>0</v>
      </c>
      <c r="YE102" s="603">
        <v>0</v>
      </c>
      <c r="YF102" s="603">
        <v>0</v>
      </c>
      <c r="YG102" s="603">
        <v>0</v>
      </c>
      <c r="YH102" s="603">
        <v>0</v>
      </c>
      <c r="YI102" s="603">
        <v>0</v>
      </c>
      <c r="YJ102" s="603">
        <v>0</v>
      </c>
      <c r="YK102" s="603">
        <v>0</v>
      </c>
      <c r="YL102" s="603">
        <v>0</v>
      </c>
      <c r="YM102" s="603">
        <v>0</v>
      </c>
      <c r="YN102" s="603">
        <v>0</v>
      </c>
      <c r="YO102" s="603">
        <v>0</v>
      </c>
      <c r="YP102" s="603">
        <v>0</v>
      </c>
      <c r="YQ102" s="603">
        <v>0</v>
      </c>
      <c r="YR102" s="603">
        <v>0</v>
      </c>
      <c r="YS102" s="603">
        <v>0</v>
      </c>
      <c r="YT102" s="603">
        <v>0</v>
      </c>
      <c r="YU102" s="603">
        <v>0</v>
      </c>
      <c r="YV102" s="603">
        <v>0</v>
      </c>
      <c r="YW102" s="603">
        <v>0</v>
      </c>
      <c r="YX102" s="603">
        <v>700</v>
      </c>
      <c r="YY102" s="603">
        <v>0</v>
      </c>
      <c r="YZ102" s="603">
        <v>0</v>
      </c>
      <c r="ZA102" s="603">
        <v>0</v>
      </c>
      <c r="ZB102" s="603">
        <v>0</v>
      </c>
      <c r="ZC102" s="603">
        <v>0</v>
      </c>
      <c r="ZD102" s="603">
        <v>0</v>
      </c>
      <c r="ZE102" s="603">
        <v>0</v>
      </c>
      <c r="ZF102" s="603">
        <v>0</v>
      </c>
      <c r="ZG102" s="603">
        <v>0</v>
      </c>
      <c r="ZH102" s="603">
        <v>0</v>
      </c>
      <c r="ZI102" s="603">
        <v>0</v>
      </c>
      <c r="ZJ102" s="603">
        <v>0</v>
      </c>
      <c r="ZK102" s="603">
        <v>0</v>
      </c>
      <c r="ZL102" s="603">
        <v>0</v>
      </c>
      <c r="ZM102" s="603">
        <v>0</v>
      </c>
      <c r="ZN102" s="603">
        <v>0</v>
      </c>
      <c r="ZO102" s="603">
        <v>0</v>
      </c>
      <c r="ZP102" s="603">
        <v>0</v>
      </c>
      <c r="ZQ102" s="603">
        <v>0</v>
      </c>
      <c r="ZR102" s="603">
        <v>0</v>
      </c>
      <c r="ZS102" s="603">
        <v>0</v>
      </c>
      <c r="ZT102" s="603">
        <v>0</v>
      </c>
      <c r="ZU102" s="603">
        <v>0</v>
      </c>
      <c r="ZV102" s="603">
        <v>0</v>
      </c>
      <c r="ZW102" s="603">
        <v>0</v>
      </c>
      <c r="ZX102" s="603">
        <v>0</v>
      </c>
      <c r="ZY102" s="603">
        <v>0</v>
      </c>
      <c r="ZZ102" s="603">
        <v>0</v>
      </c>
      <c r="AAA102" s="603">
        <v>0</v>
      </c>
      <c r="AAB102" s="603">
        <v>0</v>
      </c>
      <c r="AAC102" s="603">
        <v>0</v>
      </c>
      <c r="AAD102" s="603">
        <v>0</v>
      </c>
      <c r="AAE102" s="603">
        <v>0</v>
      </c>
      <c r="AAF102" s="603">
        <v>0</v>
      </c>
      <c r="AAG102" s="603">
        <v>0</v>
      </c>
      <c r="AAH102" s="603">
        <v>0</v>
      </c>
      <c r="AAI102" s="603">
        <v>0</v>
      </c>
      <c r="AAJ102" s="603">
        <v>0</v>
      </c>
      <c r="AAK102" s="603">
        <v>2320</v>
      </c>
      <c r="AAL102" s="603">
        <v>0</v>
      </c>
      <c r="AAM102" s="603">
        <v>0</v>
      </c>
      <c r="AAN102" s="603">
        <v>0</v>
      </c>
      <c r="AAO102" s="603">
        <v>0</v>
      </c>
      <c r="AAP102" s="603">
        <v>659</v>
      </c>
      <c r="AAQ102" s="603">
        <v>0</v>
      </c>
      <c r="AAR102" s="603">
        <v>0</v>
      </c>
      <c r="AAS102" s="603">
        <v>0</v>
      </c>
      <c r="AAT102" s="603">
        <v>0</v>
      </c>
      <c r="AAU102" s="603">
        <v>0</v>
      </c>
      <c r="AAV102" s="603">
        <v>0</v>
      </c>
      <c r="AAW102" s="603">
        <v>0</v>
      </c>
      <c r="AAX102" s="603">
        <v>0</v>
      </c>
      <c r="AAY102" s="603">
        <v>0</v>
      </c>
      <c r="AAZ102" s="603">
        <v>0</v>
      </c>
      <c r="ABA102" s="603">
        <v>0</v>
      </c>
      <c r="ABB102" s="603">
        <v>0</v>
      </c>
      <c r="ABC102" s="603">
        <v>0</v>
      </c>
      <c r="ABD102" s="603">
        <v>0</v>
      </c>
      <c r="ABE102" s="603">
        <v>0</v>
      </c>
      <c r="ABF102" s="603">
        <v>0</v>
      </c>
      <c r="ABG102" s="603">
        <v>0</v>
      </c>
      <c r="ABH102" s="603">
        <v>0</v>
      </c>
      <c r="ABI102" s="603">
        <v>0</v>
      </c>
      <c r="ABJ102" s="603">
        <v>0</v>
      </c>
      <c r="ABK102" s="603">
        <v>0</v>
      </c>
      <c r="ABL102" s="603">
        <v>0</v>
      </c>
      <c r="ABM102" s="603">
        <v>0</v>
      </c>
      <c r="ABN102" s="603">
        <v>0</v>
      </c>
      <c r="ABO102" s="603">
        <v>0</v>
      </c>
      <c r="ABP102" s="603">
        <v>0</v>
      </c>
      <c r="ABQ102" s="603">
        <v>0</v>
      </c>
      <c r="ABR102" s="603">
        <v>0</v>
      </c>
      <c r="ABS102" s="603">
        <v>0</v>
      </c>
      <c r="ABT102" s="603">
        <v>0</v>
      </c>
      <c r="ABU102" s="603">
        <v>0</v>
      </c>
      <c r="ABV102" s="603">
        <v>0</v>
      </c>
      <c r="ABW102" s="603">
        <v>0</v>
      </c>
      <c r="ABX102" s="603">
        <v>0</v>
      </c>
      <c r="ABY102" s="603">
        <v>0</v>
      </c>
      <c r="ABZ102" s="603">
        <v>0</v>
      </c>
      <c r="ACA102" s="603">
        <v>0</v>
      </c>
      <c r="ACB102" s="603">
        <v>0</v>
      </c>
      <c r="ACC102" s="603">
        <v>0</v>
      </c>
      <c r="ACD102" s="603">
        <v>0</v>
      </c>
      <c r="ACE102" s="603">
        <v>0</v>
      </c>
      <c r="ACF102" s="603">
        <v>0</v>
      </c>
      <c r="ACG102" s="603">
        <v>0</v>
      </c>
      <c r="ACH102" s="603">
        <v>0</v>
      </c>
      <c r="ACI102" s="603">
        <v>0</v>
      </c>
      <c r="ACJ102" s="603">
        <v>0</v>
      </c>
      <c r="ACK102" s="603">
        <v>0</v>
      </c>
      <c r="ACL102" s="603">
        <v>0</v>
      </c>
      <c r="ACM102" s="603">
        <v>0</v>
      </c>
      <c r="ACN102" s="603">
        <v>0</v>
      </c>
      <c r="ACO102" s="603">
        <v>0</v>
      </c>
      <c r="ACP102" s="603">
        <v>0</v>
      </c>
      <c r="ACQ102" s="603">
        <v>0</v>
      </c>
      <c r="ACR102" s="603">
        <v>0</v>
      </c>
      <c r="ACS102" s="603">
        <v>0</v>
      </c>
      <c r="ACT102" s="603">
        <v>0</v>
      </c>
      <c r="ACU102" s="603">
        <v>0</v>
      </c>
      <c r="ACV102" s="603">
        <v>0</v>
      </c>
      <c r="ACW102" s="603">
        <v>0</v>
      </c>
      <c r="ACX102" s="603">
        <v>0</v>
      </c>
      <c r="ACY102" s="603">
        <v>0</v>
      </c>
      <c r="ACZ102" s="603">
        <v>0</v>
      </c>
      <c r="ADA102" s="603">
        <v>0</v>
      </c>
      <c r="ADB102" s="603">
        <v>0</v>
      </c>
      <c r="ADC102" s="603">
        <v>0</v>
      </c>
      <c r="ADD102" s="603">
        <v>0</v>
      </c>
      <c r="ADE102" s="603">
        <v>0</v>
      </c>
      <c r="ADF102" s="603">
        <v>0</v>
      </c>
      <c r="ADG102" s="603">
        <v>0</v>
      </c>
      <c r="ADH102" s="603">
        <v>0</v>
      </c>
      <c r="ADI102" s="603">
        <v>0</v>
      </c>
      <c r="ADJ102" s="603">
        <v>0</v>
      </c>
      <c r="ADK102" s="603">
        <v>0</v>
      </c>
      <c r="ADL102" s="603">
        <v>0</v>
      </c>
      <c r="ADM102" s="603">
        <v>0</v>
      </c>
      <c r="ADN102" s="603">
        <v>1970</v>
      </c>
      <c r="ADO102" s="603">
        <v>0</v>
      </c>
      <c r="ADP102" s="603">
        <v>0</v>
      </c>
      <c r="ADQ102" s="603">
        <v>0</v>
      </c>
      <c r="ADR102" s="603">
        <v>0</v>
      </c>
      <c r="ADS102" s="603">
        <v>0</v>
      </c>
      <c r="ADT102" s="603">
        <v>0</v>
      </c>
      <c r="ADU102" s="603">
        <v>0</v>
      </c>
      <c r="ADV102" s="603">
        <v>0</v>
      </c>
      <c r="ADW102" s="603">
        <v>0</v>
      </c>
      <c r="ADX102" s="603">
        <v>0</v>
      </c>
      <c r="ADY102" s="603">
        <v>0</v>
      </c>
      <c r="ADZ102" s="603">
        <v>0</v>
      </c>
      <c r="AEA102" s="603">
        <v>0</v>
      </c>
      <c r="AEB102" s="603">
        <v>0</v>
      </c>
      <c r="AEC102" s="603">
        <v>0</v>
      </c>
      <c r="AED102" s="603">
        <v>26158.799999999999</v>
      </c>
      <c r="AEE102" s="603">
        <v>0</v>
      </c>
      <c r="AEF102" s="603">
        <v>0</v>
      </c>
      <c r="AEG102" s="603">
        <v>0</v>
      </c>
      <c r="AEH102" s="603">
        <v>0</v>
      </c>
      <c r="AEI102" s="603">
        <v>0</v>
      </c>
      <c r="AEJ102" s="603">
        <v>11658</v>
      </c>
      <c r="AEK102" s="603">
        <v>0</v>
      </c>
      <c r="AEL102" s="603">
        <v>1691.9</v>
      </c>
      <c r="AEM102" s="603">
        <v>35460</v>
      </c>
      <c r="AEN102" s="603">
        <v>0</v>
      </c>
      <c r="AEO102" s="603">
        <v>0</v>
      </c>
      <c r="AEP102" s="603">
        <v>0</v>
      </c>
      <c r="AEQ102" s="603">
        <v>6316.5</v>
      </c>
      <c r="AER102" s="603">
        <v>0</v>
      </c>
      <c r="AES102" s="603">
        <v>0</v>
      </c>
      <c r="AET102" s="603">
        <v>0</v>
      </c>
      <c r="AEU102" s="603">
        <v>0</v>
      </c>
      <c r="AEV102" s="603">
        <v>0</v>
      </c>
      <c r="AEW102" s="603">
        <v>10</v>
      </c>
      <c r="AEX102" s="603">
        <v>0</v>
      </c>
      <c r="AEY102" s="603">
        <v>0</v>
      </c>
      <c r="AEZ102" s="603">
        <v>0</v>
      </c>
      <c r="AFA102" s="603">
        <v>0</v>
      </c>
      <c r="AFB102" s="603">
        <v>0</v>
      </c>
      <c r="AFC102" s="603">
        <v>0</v>
      </c>
      <c r="AFD102" s="603">
        <v>0</v>
      </c>
      <c r="AFE102" s="603">
        <v>0</v>
      </c>
      <c r="AFF102" s="603">
        <v>0</v>
      </c>
      <c r="AFG102" s="603">
        <v>0</v>
      </c>
      <c r="AFH102" s="603">
        <v>0</v>
      </c>
      <c r="AFI102" s="603">
        <v>0</v>
      </c>
      <c r="AFJ102" s="603">
        <v>0</v>
      </c>
      <c r="AFK102" s="603">
        <v>1635</v>
      </c>
      <c r="AFL102" s="603">
        <v>0</v>
      </c>
      <c r="AFM102" s="603">
        <v>0</v>
      </c>
      <c r="AFN102" s="603">
        <v>2747</v>
      </c>
      <c r="AFO102" s="603">
        <v>0</v>
      </c>
      <c r="AFP102" s="603">
        <v>0</v>
      </c>
      <c r="AFQ102" s="603">
        <v>0</v>
      </c>
      <c r="AFR102" s="603">
        <v>0</v>
      </c>
      <c r="AFS102" s="603">
        <v>0</v>
      </c>
      <c r="AFT102" s="603">
        <v>0</v>
      </c>
      <c r="AFU102" s="603">
        <v>0</v>
      </c>
      <c r="AFV102" s="603">
        <v>0</v>
      </c>
      <c r="AFW102" s="603">
        <v>0</v>
      </c>
      <c r="AFX102" s="603">
        <v>0</v>
      </c>
      <c r="AFY102" s="603">
        <v>0</v>
      </c>
      <c r="AFZ102" s="603">
        <v>0</v>
      </c>
      <c r="AGA102" s="603">
        <v>0</v>
      </c>
      <c r="AGB102" s="603">
        <v>0</v>
      </c>
      <c r="AGC102" s="603">
        <v>0</v>
      </c>
      <c r="AGD102" s="603">
        <v>0</v>
      </c>
      <c r="AGE102" s="603">
        <v>0</v>
      </c>
      <c r="AGF102" s="603">
        <v>0</v>
      </c>
      <c r="AGG102" s="603">
        <v>0</v>
      </c>
      <c r="AGH102" s="603">
        <v>0</v>
      </c>
      <c r="AGI102" s="603">
        <v>0</v>
      </c>
      <c r="AGJ102" s="603">
        <v>0</v>
      </c>
      <c r="AGK102" s="603">
        <v>0</v>
      </c>
      <c r="AGL102" s="603">
        <v>0</v>
      </c>
      <c r="AGM102" s="603">
        <v>0</v>
      </c>
      <c r="AGN102" s="603">
        <v>0</v>
      </c>
      <c r="AGO102" s="603">
        <v>995</v>
      </c>
      <c r="AGP102" s="603">
        <v>3855</v>
      </c>
      <c r="AGQ102" s="603">
        <v>0</v>
      </c>
      <c r="AGR102" s="603">
        <v>0</v>
      </c>
      <c r="AGS102" s="603">
        <v>0</v>
      </c>
      <c r="AGT102" s="603">
        <v>0</v>
      </c>
      <c r="AGU102" s="603">
        <v>0</v>
      </c>
      <c r="AGV102" s="603">
        <v>0</v>
      </c>
      <c r="AGW102" s="603">
        <v>0</v>
      </c>
      <c r="AGX102" s="603">
        <v>1673</v>
      </c>
      <c r="AGY102" s="603">
        <v>0</v>
      </c>
      <c r="AGZ102" s="603">
        <v>0</v>
      </c>
      <c r="AHA102" s="603">
        <v>0</v>
      </c>
      <c r="AHB102" s="603">
        <v>0</v>
      </c>
      <c r="AHC102" s="603">
        <v>0</v>
      </c>
      <c r="AHD102" s="603">
        <v>0</v>
      </c>
      <c r="AHE102" s="603">
        <v>0</v>
      </c>
      <c r="AHF102" s="603">
        <v>700</v>
      </c>
      <c r="AHG102" s="603">
        <v>20635</v>
      </c>
      <c r="AHH102" s="603">
        <v>0</v>
      </c>
      <c r="AHI102" s="603">
        <v>0</v>
      </c>
      <c r="AHJ102" s="603">
        <v>455</v>
      </c>
      <c r="AHK102" s="603">
        <v>0</v>
      </c>
      <c r="AHL102" s="603">
        <v>0</v>
      </c>
      <c r="AHM102" s="603">
        <v>0</v>
      </c>
      <c r="AHN102" s="603">
        <v>0</v>
      </c>
      <c r="AHO102" s="603">
        <v>0</v>
      </c>
      <c r="AHP102" s="603">
        <v>0</v>
      </c>
      <c r="AHQ102" s="603">
        <v>70</v>
      </c>
      <c r="AHR102" s="603">
        <v>0</v>
      </c>
      <c r="AHS102" s="603">
        <v>0</v>
      </c>
      <c r="AHT102" s="603">
        <v>0</v>
      </c>
      <c r="AHU102" s="603">
        <v>0</v>
      </c>
      <c r="AHV102" s="603">
        <v>0</v>
      </c>
      <c r="AHW102" s="603">
        <f t="shared" si="99"/>
        <v>5424408.4199999999</v>
      </c>
      <c r="AHY102" s="648" t="s">
        <v>6248</v>
      </c>
      <c r="AHZ102" s="648" t="s">
        <v>6107</v>
      </c>
      <c r="AIA102" s="648" t="s">
        <v>6108</v>
      </c>
    </row>
    <row r="103" spans="1:911" ht="24.6" x14ac:dyDescent="0.7">
      <c r="A103" s="260" t="str">
        <f t="shared" si="98"/>
        <v>ภาระ</v>
      </c>
      <c r="B103" s="260" t="s">
        <v>6416</v>
      </c>
      <c r="C103" s="260" t="s">
        <v>6013</v>
      </c>
      <c r="D103" s="603">
        <v>0</v>
      </c>
      <c r="E103" s="603">
        <v>0</v>
      </c>
      <c r="F103" s="603">
        <v>0</v>
      </c>
      <c r="G103" s="603">
        <v>0</v>
      </c>
      <c r="H103" s="603">
        <v>0</v>
      </c>
      <c r="I103" s="603">
        <v>0</v>
      </c>
      <c r="J103" s="603">
        <v>0</v>
      </c>
      <c r="K103" s="603">
        <v>0</v>
      </c>
      <c r="L103" s="603">
        <v>0</v>
      </c>
      <c r="M103" s="603">
        <v>0</v>
      </c>
      <c r="N103" s="603">
        <v>0</v>
      </c>
      <c r="O103" s="603">
        <v>0</v>
      </c>
      <c r="P103" s="603">
        <v>0</v>
      </c>
      <c r="Q103" s="603">
        <v>0</v>
      </c>
      <c r="R103" s="603">
        <v>0</v>
      </c>
      <c r="S103" s="603">
        <v>0</v>
      </c>
      <c r="T103" s="603">
        <v>0</v>
      </c>
      <c r="U103" s="603">
        <v>0</v>
      </c>
      <c r="V103" s="603">
        <v>0</v>
      </c>
      <c r="W103" s="603">
        <v>0</v>
      </c>
      <c r="X103" s="603">
        <v>0</v>
      </c>
      <c r="Y103" s="603">
        <v>0</v>
      </c>
      <c r="Z103" s="603">
        <v>0</v>
      </c>
      <c r="AA103" s="603">
        <v>0</v>
      </c>
      <c r="AB103" s="603">
        <v>0</v>
      </c>
      <c r="AC103" s="603">
        <v>0</v>
      </c>
      <c r="AD103" s="603">
        <v>0</v>
      </c>
      <c r="AE103" s="603">
        <v>0</v>
      </c>
      <c r="AF103" s="603">
        <v>0</v>
      </c>
      <c r="AG103" s="603">
        <v>0</v>
      </c>
      <c r="AH103" s="603">
        <v>0</v>
      </c>
      <c r="AI103" s="603">
        <v>0</v>
      </c>
      <c r="AJ103" s="603">
        <v>0</v>
      </c>
      <c r="AK103" s="603">
        <v>0</v>
      </c>
      <c r="AL103" s="603">
        <v>0</v>
      </c>
      <c r="AM103" s="603">
        <v>0</v>
      </c>
      <c r="AN103" s="603">
        <v>0</v>
      </c>
      <c r="AO103" s="603">
        <v>0</v>
      </c>
      <c r="AP103" s="603">
        <v>0</v>
      </c>
      <c r="AQ103" s="603">
        <v>0</v>
      </c>
      <c r="AR103" s="603">
        <v>0</v>
      </c>
      <c r="AS103" s="603">
        <v>0</v>
      </c>
      <c r="AT103" s="603">
        <v>0</v>
      </c>
      <c r="AU103" s="603">
        <v>0</v>
      </c>
      <c r="AV103" s="603">
        <v>0</v>
      </c>
      <c r="AW103" s="603">
        <v>0</v>
      </c>
      <c r="AX103" s="603">
        <v>0</v>
      </c>
      <c r="AY103" s="603">
        <v>0</v>
      </c>
      <c r="AZ103" s="603">
        <v>0</v>
      </c>
      <c r="BA103" s="603">
        <v>0</v>
      </c>
      <c r="BB103" s="603">
        <v>0</v>
      </c>
      <c r="BC103" s="603">
        <v>0</v>
      </c>
      <c r="BD103" s="603">
        <v>0</v>
      </c>
      <c r="BE103" s="603">
        <v>0</v>
      </c>
      <c r="BF103" s="603">
        <v>0</v>
      </c>
      <c r="BG103" s="603">
        <v>0</v>
      </c>
      <c r="BH103" s="603">
        <v>0</v>
      </c>
      <c r="BI103" s="603">
        <v>0</v>
      </c>
      <c r="BJ103" s="603">
        <v>0</v>
      </c>
      <c r="BK103" s="603">
        <v>0</v>
      </c>
      <c r="BL103" s="603">
        <v>0</v>
      </c>
      <c r="BM103" s="603">
        <v>0</v>
      </c>
      <c r="BN103" s="603">
        <v>0</v>
      </c>
      <c r="BO103" s="603">
        <v>0</v>
      </c>
      <c r="BP103" s="603">
        <v>0</v>
      </c>
      <c r="BQ103" s="603">
        <v>0</v>
      </c>
      <c r="BR103" s="603">
        <v>0</v>
      </c>
      <c r="BS103" s="603">
        <v>6709563.6200000001</v>
      </c>
      <c r="BT103" s="603">
        <v>0</v>
      </c>
      <c r="BU103" s="603">
        <v>0</v>
      </c>
      <c r="BV103" s="603">
        <v>0</v>
      </c>
      <c r="BW103" s="603">
        <v>0</v>
      </c>
      <c r="BX103" s="603">
        <v>0</v>
      </c>
      <c r="BY103" s="603">
        <v>0</v>
      </c>
      <c r="BZ103" s="603">
        <v>0</v>
      </c>
      <c r="CA103" s="603">
        <v>0</v>
      </c>
      <c r="CB103" s="603">
        <v>0</v>
      </c>
      <c r="CC103" s="603">
        <v>0</v>
      </c>
      <c r="CD103" s="603">
        <v>0</v>
      </c>
      <c r="CE103" s="603">
        <v>0</v>
      </c>
      <c r="CF103" s="603">
        <v>0</v>
      </c>
      <c r="CG103" s="603">
        <v>0</v>
      </c>
      <c r="CH103" s="603">
        <v>0</v>
      </c>
      <c r="CI103" s="603">
        <v>0</v>
      </c>
      <c r="CJ103" s="603">
        <v>0</v>
      </c>
      <c r="CK103" s="603">
        <v>0</v>
      </c>
      <c r="CL103" s="603">
        <v>0</v>
      </c>
      <c r="CM103" s="603">
        <v>0</v>
      </c>
      <c r="CN103" s="603">
        <v>0</v>
      </c>
      <c r="CO103" s="603">
        <v>0</v>
      </c>
      <c r="CP103" s="603">
        <v>0</v>
      </c>
      <c r="CQ103" s="603">
        <v>0</v>
      </c>
      <c r="CR103" s="603">
        <v>0</v>
      </c>
      <c r="CS103" s="603">
        <v>0</v>
      </c>
      <c r="CT103" s="603">
        <v>0</v>
      </c>
      <c r="CU103" s="603">
        <v>0</v>
      </c>
      <c r="CV103" s="603">
        <v>0</v>
      </c>
      <c r="CW103" s="603">
        <v>0</v>
      </c>
      <c r="CX103" s="603">
        <v>0</v>
      </c>
      <c r="CY103" s="603">
        <v>0</v>
      </c>
      <c r="CZ103" s="603">
        <v>0</v>
      </c>
      <c r="DA103" s="603">
        <v>0</v>
      </c>
      <c r="DB103" s="603">
        <v>0</v>
      </c>
      <c r="DC103" s="603">
        <v>0</v>
      </c>
      <c r="DD103" s="603">
        <v>0</v>
      </c>
      <c r="DE103" s="603">
        <v>0</v>
      </c>
      <c r="DF103" s="603">
        <v>0</v>
      </c>
      <c r="DG103" s="603">
        <v>0</v>
      </c>
      <c r="DH103" s="603">
        <v>0</v>
      </c>
      <c r="DI103" s="603">
        <v>0</v>
      </c>
      <c r="DJ103" s="603">
        <v>0</v>
      </c>
      <c r="DK103" s="603">
        <v>0</v>
      </c>
      <c r="DL103" s="603">
        <v>0</v>
      </c>
      <c r="DM103" s="603">
        <v>0</v>
      </c>
      <c r="DN103" s="603">
        <v>0</v>
      </c>
      <c r="DO103" s="603">
        <v>0</v>
      </c>
      <c r="DP103" s="603">
        <v>0</v>
      </c>
      <c r="DQ103" s="603">
        <v>0</v>
      </c>
      <c r="DR103" s="603">
        <v>0</v>
      </c>
      <c r="DS103" s="603">
        <v>0</v>
      </c>
      <c r="DT103" s="603">
        <v>0</v>
      </c>
      <c r="DU103" s="603">
        <v>0</v>
      </c>
      <c r="DV103" s="603">
        <v>0</v>
      </c>
      <c r="DW103" s="603">
        <v>0</v>
      </c>
      <c r="DX103" s="603">
        <v>0</v>
      </c>
      <c r="DY103" s="603">
        <v>0</v>
      </c>
      <c r="DZ103" s="603">
        <v>0</v>
      </c>
      <c r="EA103" s="603">
        <v>0</v>
      </c>
      <c r="EB103" s="603">
        <v>0</v>
      </c>
      <c r="EC103" s="603">
        <v>0</v>
      </c>
      <c r="ED103" s="603">
        <v>0</v>
      </c>
      <c r="EE103" s="603">
        <v>0</v>
      </c>
      <c r="EF103" s="603">
        <v>0</v>
      </c>
      <c r="EG103" s="603">
        <v>0</v>
      </c>
      <c r="EH103" s="603">
        <v>0</v>
      </c>
      <c r="EI103" s="603">
        <v>0</v>
      </c>
      <c r="EJ103" s="603">
        <v>0</v>
      </c>
      <c r="EK103" s="603">
        <v>0</v>
      </c>
      <c r="EL103" s="603">
        <v>0</v>
      </c>
      <c r="EM103" s="603">
        <v>0</v>
      </c>
      <c r="EN103" s="603">
        <v>0</v>
      </c>
      <c r="EO103" s="603">
        <v>4692686.96</v>
      </c>
      <c r="EP103" s="603">
        <v>0</v>
      </c>
      <c r="EQ103" s="603">
        <v>0</v>
      </c>
      <c r="ER103" s="603">
        <v>0</v>
      </c>
      <c r="ES103" s="603">
        <v>0</v>
      </c>
      <c r="ET103" s="603">
        <v>0</v>
      </c>
      <c r="EU103" s="603">
        <v>0</v>
      </c>
      <c r="EV103" s="603">
        <v>0</v>
      </c>
      <c r="EW103" s="603">
        <v>0</v>
      </c>
      <c r="EX103" s="603">
        <v>0</v>
      </c>
      <c r="EY103" s="603">
        <v>0</v>
      </c>
      <c r="EZ103" s="603">
        <v>0</v>
      </c>
      <c r="FA103" s="603">
        <v>0</v>
      </c>
      <c r="FB103" s="603">
        <v>0</v>
      </c>
      <c r="FC103" s="603">
        <v>0</v>
      </c>
      <c r="FD103" s="603">
        <v>0</v>
      </c>
      <c r="FE103" s="603">
        <v>0</v>
      </c>
      <c r="FF103" s="603">
        <v>0</v>
      </c>
      <c r="FG103" s="603">
        <v>0</v>
      </c>
      <c r="FH103" s="603">
        <v>0</v>
      </c>
      <c r="FI103" s="603">
        <v>0</v>
      </c>
      <c r="FJ103" s="603">
        <v>2826455.86</v>
      </c>
      <c r="FK103" s="603">
        <v>0</v>
      </c>
      <c r="FL103" s="603">
        <v>0</v>
      </c>
      <c r="FM103" s="603">
        <v>0</v>
      </c>
      <c r="FN103" s="603">
        <v>0</v>
      </c>
      <c r="FO103" s="603">
        <v>0</v>
      </c>
      <c r="FP103" s="603">
        <v>0</v>
      </c>
      <c r="FQ103" s="603">
        <v>0</v>
      </c>
      <c r="FR103" s="603">
        <v>0</v>
      </c>
      <c r="FS103" s="603">
        <v>0</v>
      </c>
      <c r="FT103" s="603">
        <v>1042258.9</v>
      </c>
      <c r="FU103" s="603">
        <v>0</v>
      </c>
      <c r="FV103" s="603">
        <v>0</v>
      </c>
      <c r="FW103" s="603">
        <v>0</v>
      </c>
      <c r="FX103" s="603">
        <v>0</v>
      </c>
      <c r="FY103" s="603">
        <v>13563.67</v>
      </c>
      <c r="FZ103" s="603">
        <v>0</v>
      </c>
      <c r="GA103" s="603">
        <v>0</v>
      </c>
      <c r="GB103" s="603">
        <v>0</v>
      </c>
      <c r="GC103" s="603">
        <v>0</v>
      </c>
      <c r="GD103" s="603">
        <v>276834.76</v>
      </c>
      <c r="GE103" s="603">
        <v>0</v>
      </c>
      <c r="GF103" s="603">
        <v>0</v>
      </c>
      <c r="GG103" s="603">
        <v>0</v>
      </c>
      <c r="GH103" s="603">
        <v>0</v>
      </c>
      <c r="GI103" s="603">
        <v>821718.9</v>
      </c>
      <c r="GJ103" s="603">
        <v>0</v>
      </c>
      <c r="GK103" s="603">
        <v>11770</v>
      </c>
      <c r="GL103" s="603">
        <v>0</v>
      </c>
      <c r="GM103" s="603">
        <v>0</v>
      </c>
      <c r="GN103" s="603">
        <v>0</v>
      </c>
      <c r="GO103" s="603">
        <v>0</v>
      </c>
      <c r="GP103" s="603">
        <v>0</v>
      </c>
      <c r="GQ103" s="603">
        <v>0</v>
      </c>
      <c r="GR103" s="603">
        <v>1820942.02</v>
      </c>
      <c r="GS103" s="603">
        <v>0</v>
      </c>
      <c r="GT103" s="603">
        <v>0</v>
      </c>
      <c r="GU103" s="603">
        <v>0</v>
      </c>
      <c r="GV103" s="603">
        <v>0</v>
      </c>
      <c r="GW103" s="603">
        <v>0</v>
      </c>
      <c r="GX103" s="603">
        <v>0</v>
      </c>
      <c r="GY103" s="603">
        <v>0</v>
      </c>
      <c r="GZ103" s="603">
        <v>0</v>
      </c>
      <c r="HA103" s="603">
        <v>0</v>
      </c>
      <c r="HB103" s="603">
        <v>0</v>
      </c>
      <c r="HC103" s="603">
        <v>0</v>
      </c>
      <c r="HD103" s="603">
        <v>10241385.960000001</v>
      </c>
      <c r="HE103" s="603">
        <v>0</v>
      </c>
      <c r="HF103" s="603">
        <v>0</v>
      </c>
      <c r="HG103" s="603">
        <v>0</v>
      </c>
      <c r="HH103" s="603">
        <v>0</v>
      </c>
      <c r="HI103" s="603">
        <v>0</v>
      </c>
      <c r="HJ103" s="603">
        <v>0</v>
      </c>
      <c r="HK103" s="603">
        <v>0</v>
      </c>
      <c r="HL103" s="603">
        <v>4606636.05</v>
      </c>
      <c r="HM103" s="603">
        <v>0</v>
      </c>
      <c r="HN103" s="603">
        <v>0</v>
      </c>
      <c r="HO103" s="603">
        <v>0</v>
      </c>
      <c r="HP103" s="603">
        <v>0</v>
      </c>
      <c r="HQ103" s="603">
        <v>0</v>
      </c>
      <c r="HR103" s="603">
        <v>0</v>
      </c>
      <c r="HS103" s="603">
        <v>0</v>
      </c>
      <c r="HT103" s="603">
        <v>0</v>
      </c>
      <c r="HU103" s="603">
        <v>1379471.77</v>
      </c>
      <c r="HV103" s="603">
        <v>0</v>
      </c>
      <c r="HW103" s="603">
        <v>0</v>
      </c>
      <c r="HX103" s="603">
        <v>0</v>
      </c>
      <c r="HY103" s="603">
        <v>0</v>
      </c>
      <c r="HZ103" s="603">
        <v>0</v>
      </c>
      <c r="IA103" s="603">
        <v>0</v>
      </c>
      <c r="IB103" s="603">
        <v>0</v>
      </c>
      <c r="IC103" s="603">
        <v>0</v>
      </c>
      <c r="ID103" s="603">
        <v>0</v>
      </c>
      <c r="IE103" s="603">
        <v>0</v>
      </c>
      <c r="IF103" s="603">
        <v>0</v>
      </c>
      <c r="IG103" s="603">
        <v>0</v>
      </c>
      <c r="IH103" s="603">
        <v>0</v>
      </c>
      <c r="II103" s="603">
        <v>0</v>
      </c>
      <c r="IJ103" s="603">
        <v>0</v>
      </c>
      <c r="IK103" s="603">
        <v>0</v>
      </c>
      <c r="IL103" s="603">
        <v>0</v>
      </c>
      <c r="IM103" s="603">
        <v>0</v>
      </c>
      <c r="IN103" s="603">
        <v>0</v>
      </c>
      <c r="IO103" s="603">
        <v>0</v>
      </c>
      <c r="IP103" s="603">
        <v>0</v>
      </c>
      <c r="IQ103" s="603">
        <v>0</v>
      </c>
      <c r="IR103" s="603">
        <v>0</v>
      </c>
      <c r="IS103" s="603">
        <v>0</v>
      </c>
      <c r="IT103" s="603">
        <v>0</v>
      </c>
      <c r="IU103" s="603">
        <v>0</v>
      </c>
      <c r="IV103" s="603">
        <v>0</v>
      </c>
      <c r="IW103" s="603">
        <v>0</v>
      </c>
      <c r="IX103" s="603">
        <v>0</v>
      </c>
      <c r="IY103" s="603">
        <v>0</v>
      </c>
      <c r="IZ103" s="603">
        <v>0</v>
      </c>
      <c r="JA103" s="603">
        <v>0</v>
      </c>
      <c r="JB103" s="603">
        <v>0</v>
      </c>
      <c r="JC103" s="603">
        <v>0</v>
      </c>
      <c r="JD103" s="603">
        <v>0</v>
      </c>
      <c r="JE103" s="603">
        <v>0</v>
      </c>
      <c r="JF103" s="603">
        <v>0</v>
      </c>
      <c r="JG103" s="603">
        <v>0</v>
      </c>
      <c r="JH103" s="603">
        <v>0</v>
      </c>
      <c r="JI103" s="603">
        <v>0</v>
      </c>
      <c r="JJ103" s="603">
        <v>0</v>
      </c>
      <c r="JK103" s="603">
        <v>0</v>
      </c>
      <c r="JL103" s="603">
        <v>0</v>
      </c>
      <c r="JM103" s="603">
        <v>0</v>
      </c>
      <c r="JN103" s="603">
        <v>0</v>
      </c>
      <c r="JO103" s="603">
        <v>0</v>
      </c>
      <c r="JP103" s="603">
        <v>0</v>
      </c>
      <c r="JQ103" s="603">
        <v>0</v>
      </c>
      <c r="JR103" s="603">
        <v>0</v>
      </c>
      <c r="JS103" s="603">
        <v>0</v>
      </c>
      <c r="JT103" s="603">
        <v>0</v>
      </c>
      <c r="JU103" s="603">
        <v>0</v>
      </c>
      <c r="JV103" s="603">
        <v>298123.75</v>
      </c>
      <c r="JW103" s="603">
        <v>0</v>
      </c>
      <c r="JX103" s="603">
        <v>0</v>
      </c>
      <c r="JY103" s="603">
        <v>0</v>
      </c>
      <c r="JZ103" s="603">
        <v>0</v>
      </c>
      <c r="KA103" s="603">
        <v>0</v>
      </c>
      <c r="KB103" s="603">
        <v>0</v>
      </c>
      <c r="KC103" s="603">
        <v>0</v>
      </c>
      <c r="KD103" s="603">
        <v>0</v>
      </c>
      <c r="KE103" s="603">
        <v>0</v>
      </c>
      <c r="KF103" s="603">
        <v>0</v>
      </c>
      <c r="KG103" s="603">
        <v>0</v>
      </c>
      <c r="KH103" s="603">
        <v>0</v>
      </c>
      <c r="KI103" s="603">
        <v>0</v>
      </c>
      <c r="KJ103" s="603">
        <v>0</v>
      </c>
      <c r="KK103" s="603">
        <v>0</v>
      </c>
      <c r="KL103" s="603">
        <v>0</v>
      </c>
      <c r="KM103" s="603">
        <v>0</v>
      </c>
      <c r="KN103" s="603">
        <v>440461.25</v>
      </c>
      <c r="KO103" s="603">
        <v>0</v>
      </c>
      <c r="KP103" s="603">
        <v>0</v>
      </c>
      <c r="KQ103" s="603">
        <v>0</v>
      </c>
      <c r="KR103" s="603">
        <v>0</v>
      </c>
      <c r="KS103" s="603">
        <v>0</v>
      </c>
      <c r="KT103" s="603">
        <v>0</v>
      </c>
      <c r="KU103" s="603">
        <v>0</v>
      </c>
      <c r="KV103" s="603">
        <v>0</v>
      </c>
      <c r="KW103" s="603">
        <v>0</v>
      </c>
      <c r="KX103" s="603">
        <v>0</v>
      </c>
      <c r="KY103" s="603">
        <v>3618309.29</v>
      </c>
      <c r="KZ103" s="603">
        <v>0</v>
      </c>
      <c r="LA103" s="603">
        <v>0</v>
      </c>
      <c r="LB103" s="603">
        <v>0</v>
      </c>
      <c r="LC103" s="603">
        <v>0</v>
      </c>
      <c r="LD103" s="603">
        <v>0</v>
      </c>
      <c r="LE103" s="603">
        <v>0</v>
      </c>
      <c r="LF103" s="603">
        <v>0</v>
      </c>
      <c r="LG103" s="603">
        <v>0</v>
      </c>
      <c r="LH103" s="603">
        <v>0</v>
      </c>
      <c r="LI103" s="603">
        <v>6150000</v>
      </c>
      <c r="LJ103" s="603">
        <v>0</v>
      </c>
      <c r="LK103" s="603">
        <v>0</v>
      </c>
      <c r="LL103" s="603">
        <v>2005243.6900000002</v>
      </c>
      <c r="LM103" s="603">
        <v>0</v>
      </c>
      <c r="LN103" s="603">
        <v>0</v>
      </c>
      <c r="LO103" s="603">
        <v>0</v>
      </c>
      <c r="LP103" s="603">
        <v>0</v>
      </c>
      <c r="LQ103" s="603">
        <v>0</v>
      </c>
      <c r="LR103" s="603">
        <v>0</v>
      </c>
      <c r="LS103" s="603">
        <v>0</v>
      </c>
      <c r="LT103" s="603">
        <v>0</v>
      </c>
      <c r="LU103" s="603">
        <v>0</v>
      </c>
      <c r="LV103" s="603">
        <v>0</v>
      </c>
      <c r="LW103" s="603">
        <v>0</v>
      </c>
      <c r="LX103" s="603">
        <v>0</v>
      </c>
      <c r="LY103" s="603">
        <v>4906363.32</v>
      </c>
      <c r="LZ103" s="603">
        <v>1854200.21</v>
      </c>
      <c r="MA103" s="603">
        <v>0</v>
      </c>
      <c r="MB103" s="603">
        <v>0</v>
      </c>
      <c r="MC103" s="603">
        <v>0</v>
      </c>
      <c r="MD103" s="603">
        <v>0</v>
      </c>
      <c r="ME103" s="603">
        <v>0</v>
      </c>
      <c r="MF103" s="603">
        <v>0</v>
      </c>
      <c r="MG103" s="603">
        <v>0</v>
      </c>
      <c r="MH103" s="603">
        <v>582439.61</v>
      </c>
      <c r="MI103" s="603">
        <v>0</v>
      </c>
      <c r="MJ103" s="603">
        <v>0</v>
      </c>
      <c r="MK103" s="603">
        <v>0</v>
      </c>
      <c r="ML103" s="603">
        <v>0</v>
      </c>
      <c r="MM103" s="603">
        <v>0</v>
      </c>
      <c r="MN103" s="603">
        <v>0</v>
      </c>
      <c r="MO103" s="603">
        <v>0</v>
      </c>
      <c r="MP103" s="603">
        <v>0</v>
      </c>
      <c r="MQ103" s="603">
        <v>0</v>
      </c>
      <c r="MR103" s="603">
        <v>0</v>
      </c>
      <c r="MS103" s="603">
        <v>0</v>
      </c>
      <c r="MT103" s="603">
        <v>0</v>
      </c>
      <c r="MU103" s="603">
        <v>0</v>
      </c>
      <c r="MV103" s="603">
        <v>0</v>
      </c>
      <c r="MW103" s="603">
        <v>0</v>
      </c>
      <c r="MX103" s="603">
        <v>0</v>
      </c>
      <c r="MY103" s="603">
        <v>0</v>
      </c>
      <c r="MZ103" s="603">
        <v>0</v>
      </c>
      <c r="NA103" s="603">
        <v>0</v>
      </c>
      <c r="NB103" s="603">
        <v>0</v>
      </c>
      <c r="NC103" s="603">
        <v>21378.080000000002</v>
      </c>
      <c r="ND103" s="603">
        <v>0</v>
      </c>
      <c r="NE103" s="603">
        <v>0</v>
      </c>
      <c r="NF103" s="603">
        <v>0</v>
      </c>
      <c r="NG103" s="603">
        <v>0</v>
      </c>
      <c r="NH103" s="603">
        <v>0</v>
      </c>
      <c r="NI103" s="603">
        <v>0</v>
      </c>
      <c r="NJ103" s="603">
        <v>0</v>
      </c>
      <c r="NK103" s="603">
        <v>0</v>
      </c>
      <c r="NL103" s="603">
        <v>0</v>
      </c>
      <c r="NM103" s="603">
        <v>0</v>
      </c>
      <c r="NN103" s="603">
        <v>0</v>
      </c>
      <c r="NO103" s="603">
        <v>0</v>
      </c>
      <c r="NP103" s="603">
        <v>0</v>
      </c>
      <c r="NQ103" s="603">
        <v>0</v>
      </c>
      <c r="NR103" s="603">
        <v>0</v>
      </c>
      <c r="NS103" s="603">
        <v>0</v>
      </c>
      <c r="NT103" s="603">
        <v>0</v>
      </c>
      <c r="NU103" s="603">
        <v>0</v>
      </c>
      <c r="NV103" s="603">
        <v>0</v>
      </c>
      <c r="NW103" s="603">
        <v>149596.79999999999</v>
      </c>
      <c r="NX103" s="603">
        <v>0</v>
      </c>
      <c r="NY103" s="603">
        <v>4599473.83</v>
      </c>
      <c r="NZ103" s="603">
        <v>0</v>
      </c>
      <c r="OA103" s="603">
        <v>0</v>
      </c>
      <c r="OB103" s="603">
        <v>0</v>
      </c>
      <c r="OC103" s="603">
        <v>0</v>
      </c>
      <c r="OD103" s="603">
        <v>0</v>
      </c>
      <c r="OE103" s="603">
        <v>0</v>
      </c>
      <c r="OF103" s="603">
        <v>0</v>
      </c>
      <c r="OG103" s="603">
        <v>0</v>
      </c>
      <c r="OH103" s="603">
        <v>0</v>
      </c>
      <c r="OI103" s="603">
        <v>0</v>
      </c>
      <c r="OJ103" s="603">
        <v>0</v>
      </c>
      <c r="OK103" s="603">
        <v>0</v>
      </c>
      <c r="OL103" s="603">
        <v>0</v>
      </c>
      <c r="OM103" s="603">
        <v>0</v>
      </c>
      <c r="ON103" s="603">
        <v>0</v>
      </c>
      <c r="OO103" s="603">
        <v>0</v>
      </c>
      <c r="OP103" s="603">
        <v>0</v>
      </c>
      <c r="OQ103" s="603">
        <v>0</v>
      </c>
      <c r="OR103" s="603">
        <v>0</v>
      </c>
      <c r="OS103" s="603">
        <v>0</v>
      </c>
      <c r="OT103" s="603">
        <v>0</v>
      </c>
      <c r="OU103" s="603">
        <v>2875969.3000000003</v>
      </c>
      <c r="OV103" s="603">
        <v>0</v>
      </c>
      <c r="OW103" s="603">
        <v>0</v>
      </c>
      <c r="OX103" s="603">
        <v>0</v>
      </c>
      <c r="OY103" s="603">
        <v>0</v>
      </c>
      <c r="OZ103" s="603">
        <v>0</v>
      </c>
      <c r="PA103" s="603">
        <v>0</v>
      </c>
      <c r="PB103" s="603">
        <v>0</v>
      </c>
      <c r="PC103" s="603">
        <v>0</v>
      </c>
      <c r="PD103" s="603">
        <v>0</v>
      </c>
      <c r="PE103" s="603">
        <v>0</v>
      </c>
      <c r="PF103" s="603">
        <v>0</v>
      </c>
      <c r="PG103" s="603">
        <v>0</v>
      </c>
      <c r="PH103" s="603">
        <v>0</v>
      </c>
      <c r="PI103" s="603">
        <v>0</v>
      </c>
      <c r="PJ103" s="603">
        <v>0</v>
      </c>
      <c r="PK103" s="603">
        <v>0</v>
      </c>
      <c r="PL103" s="603">
        <v>0</v>
      </c>
      <c r="PM103" s="603">
        <v>0</v>
      </c>
      <c r="PN103" s="603">
        <v>0</v>
      </c>
      <c r="PO103" s="603">
        <v>0</v>
      </c>
      <c r="PP103" s="603">
        <v>0</v>
      </c>
      <c r="PQ103" s="603">
        <v>0</v>
      </c>
      <c r="PR103" s="603">
        <v>0</v>
      </c>
      <c r="PS103" s="603">
        <v>0</v>
      </c>
      <c r="PT103" s="603">
        <v>0</v>
      </c>
      <c r="PU103" s="603">
        <v>0</v>
      </c>
      <c r="PV103" s="603">
        <v>0</v>
      </c>
      <c r="PW103" s="603">
        <v>223239.74</v>
      </c>
      <c r="PX103" s="603">
        <v>258274.36</v>
      </c>
      <c r="PY103" s="603">
        <v>0</v>
      </c>
      <c r="PZ103" s="603">
        <v>0</v>
      </c>
      <c r="QA103" s="603">
        <v>0</v>
      </c>
      <c r="QB103" s="603">
        <v>0</v>
      </c>
      <c r="QC103" s="603">
        <v>0</v>
      </c>
      <c r="QD103" s="603">
        <v>0</v>
      </c>
      <c r="QE103" s="603">
        <v>0</v>
      </c>
      <c r="QF103" s="603">
        <v>0</v>
      </c>
      <c r="QG103" s="603">
        <v>0</v>
      </c>
      <c r="QH103" s="603">
        <v>0</v>
      </c>
      <c r="QI103" s="603">
        <v>0</v>
      </c>
      <c r="QJ103" s="603">
        <v>0</v>
      </c>
      <c r="QK103" s="603">
        <v>0</v>
      </c>
      <c r="QL103" s="603">
        <v>0</v>
      </c>
      <c r="QM103" s="603">
        <v>0</v>
      </c>
      <c r="QN103" s="603">
        <v>0</v>
      </c>
      <c r="QO103" s="603">
        <v>0</v>
      </c>
      <c r="QP103" s="603">
        <v>0</v>
      </c>
      <c r="QQ103" s="603">
        <v>0</v>
      </c>
      <c r="QR103" s="603">
        <v>0</v>
      </c>
      <c r="QS103" s="603">
        <v>0</v>
      </c>
      <c r="QT103" s="603">
        <v>0</v>
      </c>
      <c r="QU103" s="603">
        <v>0</v>
      </c>
      <c r="QV103" s="603">
        <v>0</v>
      </c>
      <c r="QW103" s="603">
        <v>0</v>
      </c>
      <c r="QX103" s="603">
        <v>0</v>
      </c>
      <c r="QY103" s="603">
        <v>0</v>
      </c>
      <c r="QZ103" s="603">
        <v>0</v>
      </c>
      <c r="RA103" s="603">
        <v>0</v>
      </c>
      <c r="RB103" s="603">
        <v>0</v>
      </c>
      <c r="RC103" s="603">
        <v>0</v>
      </c>
      <c r="RD103" s="603">
        <v>0</v>
      </c>
      <c r="RE103" s="603">
        <v>0</v>
      </c>
      <c r="RF103" s="603">
        <v>0</v>
      </c>
      <c r="RG103" s="603">
        <v>0</v>
      </c>
      <c r="RH103" s="603">
        <v>0</v>
      </c>
      <c r="RI103" s="603">
        <v>0</v>
      </c>
      <c r="RJ103" s="603">
        <v>0</v>
      </c>
      <c r="RK103" s="603">
        <v>0</v>
      </c>
      <c r="RL103" s="603">
        <v>0</v>
      </c>
      <c r="RM103" s="603">
        <v>0</v>
      </c>
      <c r="RN103" s="603">
        <v>0</v>
      </c>
      <c r="RO103" s="603">
        <v>0</v>
      </c>
      <c r="RP103" s="603">
        <v>0</v>
      </c>
      <c r="RQ103" s="603">
        <v>0</v>
      </c>
      <c r="RR103" s="603">
        <v>0</v>
      </c>
      <c r="RS103" s="603">
        <v>0</v>
      </c>
      <c r="RT103" s="603">
        <v>0</v>
      </c>
      <c r="RU103" s="603">
        <v>0</v>
      </c>
      <c r="RV103" s="603">
        <v>0</v>
      </c>
      <c r="RW103" s="603">
        <v>0</v>
      </c>
      <c r="RX103" s="603">
        <v>0</v>
      </c>
      <c r="RY103" s="603">
        <v>0</v>
      </c>
      <c r="RZ103" s="603">
        <v>0</v>
      </c>
      <c r="SA103" s="603">
        <v>0</v>
      </c>
      <c r="SB103" s="603">
        <v>0</v>
      </c>
      <c r="SC103" s="603">
        <v>0</v>
      </c>
      <c r="SD103" s="603">
        <v>0</v>
      </c>
      <c r="SE103" s="603">
        <v>0</v>
      </c>
      <c r="SF103" s="603">
        <v>0</v>
      </c>
      <c r="SG103" s="603">
        <v>0</v>
      </c>
      <c r="SH103" s="603">
        <v>0</v>
      </c>
      <c r="SI103" s="603">
        <v>0</v>
      </c>
      <c r="SJ103" s="603">
        <v>0</v>
      </c>
      <c r="SK103" s="603">
        <v>0</v>
      </c>
      <c r="SL103" s="603">
        <v>0</v>
      </c>
      <c r="SM103" s="603">
        <v>0</v>
      </c>
      <c r="SN103" s="603">
        <v>0</v>
      </c>
      <c r="SO103" s="603">
        <v>0</v>
      </c>
      <c r="SP103" s="603">
        <v>0</v>
      </c>
      <c r="SQ103" s="603">
        <v>0</v>
      </c>
      <c r="SR103" s="603">
        <v>0</v>
      </c>
      <c r="SS103" s="603">
        <v>0</v>
      </c>
      <c r="ST103" s="603">
        <v>0</v>
      </c>
      <c r="SU103" s="603">
        <v>0</v>
      </c>
      <c r="SV103" s="603">
        <v>0</v>
      </c>
      <c r="SW103" s="603">
        <v>0</v>
      </c>
      <c r="SX103" s="603">
        <v>0</v>
      </c>
      <c r="SY103" s="603">
        <v>0</v>
      </c>
      <c r="SZ103" s="603">
        <v>0</v>
      </c>
      <c r="TA103" s="603">
        <v>0</v>
      </c>
      <c r="TB103" s="603">
        <v>0</v>
      </c>
      <c r="TC103" s="603">
        <v>0</v>
      </c>
      <c r="TD103" s="603">
        <v>0</v>
      </c>
      <c r="TE103" s="603">
        <v>0</v>
      </c>
      <c r="TF103" s="603">
        <v>0</v>
      </c>
      <c r="TG103" s="603">
        <v>0</v>
      </c>
      <c r="TH103" s="603">
        <v>0</v>
      </c>
      <c r="TI103" s="603">
        <v>0</v>
      </c>
      <c r="TJ103" s="603">
        <v>0</v>
      </c>
      <c r="TK103" s="603">
        <v>0</v>
      </c>
      <c r="TL103" s="603">
        <v>0</v>
      </c>
      <c r="TM103" s="603">
        <v>0</v>
      </c>
      <c r="TN103" s="603">
        <v>0</v>
      </c>
      <c r="TO103" s="603">
        <v>0</v>
      </c>
      <c r="TP103" s="603">
        <v>0</v>
      </c>
      <c r="TQ103" s="603">
        <v>0</v>
      </c>
      <c r="TR103" s="603">
        <v>0</v>
      </c>
      <c r="TS103" s="603">
        <v>0</v>
      </c>
      <c r="TT103" s="603">
        <v>0</v>
      </c>
      <c r="TU103" s="603">
        <v>0</v>
      </c>
      <c r="TV103" s="603">
        <v>0</v>
      </c>
      <c r="TW103" s="603">
        <v>0</v>
      </c>
      <c r="TX103" s="603">
        <v>0</v>
      </c>
      <c r="TY103" s="603">
        <v>0</v>
      </c>
      <c r="TZ103" s="603">
        <v>0</v>
      </c>
      <c r="UA103" s="603">
        <v>2153522.46</v>
      </c>
      <c r="UB103" s="603">
        <v>0</v>
      </c>
      <c r="UC103" s="603">
        <v>0</v>
      </c>
      <c r="UD103" s="603">
        <v>0</v>
      </c>
      <c r="UE103" s="603">
        <v>0</v>
      </c>
      <c r="UF103" s="603">
        <v>0</v>
      </c>
      <c r="UG103" s="603">
        <v>0</v>
      </c>
      <c r="UH103" s="603">
        <v>0</v>
      </c>
      <c r="UI103" s="603">
        <v>0</v>
      </c>
      <c r="UJ103" s="603">
        <v>0</v>
      </c>
      <c r="UK103" s="603">
        <v>0</v>
      </c>
      <c r="UL103" s="603">
        <v>0</v>
      </c>
      <c r="UM103" s="603">
        <v>0</v>
      </c>
      <c r="UN103" s="603">
        <v>0</v>
      </c>
      <c r="UO103" s="603">
        <v>0</v>
      </c>
      <c r="UP103" s="603">
        <v>0</v>
      </c>
      <c r="UQ103" s="603">
        <v>0</v>
      </c>
      <c r="UR103" s="603">
        <v>0</v>
      </c>
      <c r="US103" s="603">
        <v>0</v>
      </c>
      <c r="UT103" s="603">
        <v>0</v>
      </c>
      <c r="UU103" s="603">
        <v>0</v>
      </c>
      <c r="UV103" s="603">
        <v>0</v>
      </c>
      <c r="UW103" s="603">
        <v>0</v>
      </c>
      <c r="UX103" s="603">
        <v>0</v>
      </c>
      <c r="UY103" s="603">
        <v>0</v>
      </c>
      <c r="UZ103" s="603">
        <v>0</v>
      </c>
      <c r="VA103" s="603">
        <v>0</v>
      </c>
      <c r="VB103" s="603">
        <v>0</v>
      </c>
      <c r="VC103" s="603">
        <v>0</v>
      </c>
      <c r="VD103" s="603">
        <v>0</v>
      </c>
      <c r="VE103" s="603">
        <v>0</v>
      </c>
      <c r="VF103" s="603">
        <v>0</v>
      </c>
      <c r="VG103" s="603">
        <v>0</v>
      </c>
      <c r="VH103" s="603">
        <v>0</v>
      </c>
      <c r="VI103" s="603">
        <v>0</v>
      </c>
      <c r="VJ103" s="603">
        <v>0</v>
      </c>
      <c r="VK103" s="603">
        <v>0</v>
      </c>
      <c r="VL103" s="603">
        <v>0</v>
      </c>
      <c r="VM103" s="603">
        <v>0</v>
      </c>
      <c r="VN103" s="603">
        <v>5172318.3</v>
      </c>
      <c r="VO103" s="603">
        <v>0</v>
      </c>
      <c r="VP103" s="603">
        <v>0</v>
      </c>
      <c r="VQ103" s="603">
        <v>0</v>
      </c>
      <c r="VR103" s="603">
        <v>0</v>
      </c>
      <c r="VS103" s="603">
        <v>0</v>
      </c>
      <c r="VT103" s="603">
        <v>0</v>
      </c>
      <c r="VU103" s="603">
        <v>0</v>
      </c>
      <c r="VV103" s="603">
        <v>0</v>
      </c>
      <c r="VW103" s="603">
        <v>0</v>
      </c>
      <c r="VX103" s="603">
        <v>0</v>
      </c>
      <c r="VY103" s="603">
        <v>0</v>
      </c>
      <c r="VZ103" s="603">
        <v>0</v>
      </c>
      <c r="WA103" s="603">
        <v>0</v>
      </c>
      <c r="WB103" s="603">
        <v>0</v>
      </c>
      <c r="WC103" s="603">
        <v>0</v>
      </c>
      <c r="WD103" s="603">
        <v>0</v>
      </c>
      <c r="WE103" s="603">
        <v>0</v>
      </c>
      <c r="WF103" s="603">
        <v>399214</v>
      </c>
      <c r="WG103" s="603">
        <v>0</v>
      </c>
      <c r="WH103" s="603">
        <v>0</v>
      </c>
      <c r="WI103" s="603">
        <v>0</v>
      </c>
      <c r="WJ103" s="603">
        <v>0</v>
      </c>
      <c r="WK103" s="603">
        <v>0</v>
      </c>
      <c r="WL103" s="603">
        <v>0</v>
      </c>
      <c r="WM103" s="603">
        <v>0</v>
      </c>
      <c r="WN103" s="603">
        <v>0</v>
      </c>
      <c r="WO103" s="603">
        <v>0</v>
      </c>
      <c r="WP103" s="603">
        <v>0</v>
      </c>
      <c r="WQ103" s="603">
        <v>0</v>
      </c>
      <c r="WR103" s="603">
        <v>0</v>
      </c>
      <c r="WS103" s="603">
        <v>0</v>
      </c>
      <c r="WT103" s="603">
        <v>0</v>
      </c>
      <c r="WU103" s="603">
        <v>0</v>
      </c>
      <c r="WV103" s="603">
        <v>0</v>
      </c>
      <c r="WW103" s="603">
        <v>4663296.1500000004</v>
      </c>
      <c r="WX103" s="603">
        <v>0</v>
      </c>
      <c r="WY103" s="603">
        <v>0</v>
      </c>
      <c r="WZ103" s="603">
        <v>0</v>
      </c>
      <c r="XA103" s="603">
        <v>0</v>
      </c>
      <c r="XB103" s="603">
        <v>2142.7799999999997</v>
      </c>
      <c r="XC103" s="603">
        <v>0</v>
      </c>
      <c r="XD103" s="603">
        <v>0</v>
      </c>
      <c r="XE103" s="603">
        <v>0</v>
      </c>
      <c r="XF103" s="603">
        <v>0</v>
      </c>
      <c r="XG103" s="603">
        <v>0</v>
      </c>
      <c r="XH103" s="603">
        <v>0</v>
      </c>
      <c r="XI103" s="603">
        <v>0</v>
      </c>
      <c r="XJ103" s="603">
        <v>6595407.9100000001</v>
      </c>
      <c r="XK103" s="603">
        <v>0</v>
      </c>
      <c r="XL103" s="603">
        <v>0</v>
      </c>
      <c r="XM103" s="603">
        <v>2497585.67</v>
      </c>
      <c r="XN103" s="603">
        <v>0</v>
      </c>
      <c r="XO103" s="603">
        <v>0</v>
      </c>
      <c r="XP103" s="603">
        <v>0</v>
      </c>
      <c r="XQ103" s="603">
        <v>0</v>
      </c>
      <c r="XR103" s="603">
        <v>0</v>
      </c>
      <c r="XS103" s="603">
        <v>0</v>
      </c>
      <c r="XT103" s="603">
        <v>0</v>
      </c>
      <c r="XU103" s="603">
        <v>0</v>
      </c>
      <c r="XV103" s="603">
        <v>0</v>
      </c>
      <c r="XW103" s="603">
        <v>0</v>
      </c>
      <c r="XX103" s="603">
        <v>0</v>
      </c>
      <c r="XY103" s="603">
        <v>0</v>
      </c>
      <c r="XZ103" s="603">
        <v>0</v>
      </c>
      <c r="YA103" s="603">
        <v>0</v>
      </c>
      <c r="YB103" s="603">
        <v>0</v>
      </c>
      <c r="YC103" s="603">
        <v>0</v>
      </c>
      <c r="YD103" s="603">
        <v>0</v>
      </c>
      <c r="YE103" s="603">
        <v>0</v>
      </c>
      <c r="YF103" s="603">
        <v>0</v>
      </c>
      <c r="YG103" s="603">
        <v>69550</v>
      </c>
      <c r="YH103" s="603">
        <v>0</v>
      </c>
      <c r="YI103" s="603">
        <v>0</v>
      </c>
      <c r="YJ103" s="603">
        <v>0</v>
      </c>
      <c r="YK103" s="603">
        <v>1360120.41</v>
      </c>
      <c r="YL103" s="603">
        <v>0</v>
      </c>
      <c r="YM103" s="603">
        <v>0</v>
      </c>
      <c r="YN103" s="603">
        <v>0</v>
      </c>
      <c r="YO103" s="603">
        <v>0</v>
      </c>
      <c r="YP103" s="603">
        <v>0</v>
      </c>
      <c r="YQ103" s="603">
        <v>0</v>
      </c>
      <c r="YR103" s="603">
        <v>0</v>
      </c>
      <c r="YS103" s="603">
        <v>0</v>
      </c>
      <c r="YT103" s="603">
        <v>0</v>
      </c>
      <c r="YU103" s="603">
        <v>0</v>
      </c>
      <c r="YV103" s="603">
        <v>0</v>
      </c>
      <c r="YW103" s="603">
        <v>0</v>
      </c>
      <c r="YX103" s="603">
        <v>0</v>
      </c>
      <c r="YY103" s="603">
        <v>0</v>
      </c>
      <c r="YZ103" s="603">
        <v>0</v>
      </c>
      <c r="ZA103" s="603">
        <v>0</v>
      </c>
      <c r="ZB103" s="603">
        <v>0</v>
      </c>
      <c r="ZC103" s="603">
        <v>0</v>
      </c>
      <c r="ZD103" s="603">
        <v>0</v>
      </c>
      <c r="ZE103" s="603">
        <v>9432.02</v>
      </c>
      <c r="ZF103" s="603">
        <v>0</v>
      </c>
      <c r="ZG103" s="603">
        <v>0</v>
      </c>
      <c r="ZH103" s="603">
        <v>293086.5</v>
      </c>
      <c r="ZI103" s="603">
        <v>0</v>
      </c>
      <c r="ZJ103" s="603">
        <v>0</v>
      </c>
      <c r="ZK103" s="603">
        <v>0</v>
      </c>
      <c r="ZL103" s="603">
        <v>0</v>
      </c>
      <c r="ZM103" s="603">
        <v>0</v>
      </c>
      <c r="ZN103" s="603">
        <v>0</v>
      </c>
      <c r="ZO103" s="603">
        <v>0</v>
      </c>
      <c r="ZP103" s="603">
        <v>0</v>
      </c>
      <c r="ZQ103" s="603">
        <v>0</v>
      </c>
      <c r="ZR103" s="603">
        <v>0</v>
      </c>
      <c r="ZS103" s="603">
        <v>0</v>
      </c>
      <c r="ZT103" s="603">
        <v>0</v>
      </c>
      <c r="ZU103" s="603">
        <v>0</v>
      </c>
      <c r="ZV103" s="603">
        <v>0</v>
      </c>
      <c r="ZW103" s="603">
        <v>0</v>
      </c>
      <c r="ZX103" s="603">
        <v>0</v>
      </c>
      <c r="ZY103" s="603">
        <v>296037.02</v>
      </c>
      <c r="ZZ103" s="603">
        <v>0</v>
      </c>
      <c r="AAA103" s="603">
        <v>0</v>
      </c>
      <c r="AAB103" s="603">
        <v>0</v>
      </c>
      <c r="AAC103" s="603">
        <v>0</v>
      </c>
      <c r="AAD103" s="603">
        <v>0</v>
      </c>
      <c r="AAE103" s="603">
        <v>0</v>
      </c>
      <c r="AAF103" s="603">
        <v>0</v>
      </c>
      <c r="AAG103" s="603">
        <v>0</v>
      </c>
      <c r="AAH103" s="603">
        <v>0</v>
      </c>
      <c r="AAI103" s="603">
        <v>0</v>
      </c>
      <c r="AAJ103" s="603">
        <v>2774585.13</v>
      </c>
      <c r="AAK103" s="603">
        <v>0</v>
      </c>
      <c r="AAL103" s="603">
        <v>342643</v>
      </c>
      <c r="AAM103" s="603">
        <v>0</v>
      </c>
      <c r="AAN103" s="603">
        <v>0</v>
      </c>
      <c r="AAO103" s="603">
        <v>0</v>
      </c>
      <c r="AAP103" s="603">
        <v>0</v>
      </c>
      <c r="AAQ103" s="603">
        <v>0</v>
      </c>
      <c r="AAR103" s="603">
        <v>0</v>
      </c>
      <c r="AAS103" s="603">
        <v>0</v>
      </c>
      <c r="AAT103" s="603">
        <v>0</v>
      </c>
      <c r="AAU103" s="603">
        <v>0</v>
      </c>
      <c r="AAV103" s="603">
        <v>0</v>
      </c>
      <c r="AAW103" s="603">
        <v>0</v>
      </c>
      <c r="AAX103" s="603">
        <v>0</v>
      </c>
      <c r="AAY103" s="603">
        <v>1222827.3999999999</v>
      </c>
      <c r="AAZ103" s="603">
        <v>0</v>
      </c>
      <c r="ABA103" s="603">
        <v>0</v>
      </c>
      <c r="ABB103" s="603">
        <v>0</v>
      </c>
      <c r="ABC103" s="603">
        <v>0</v>
      </c>
      <c r="ABD103" s="603">
        <v>0</v>
      </c>
      <c r="ABE103" s="603">
        <v>715948.1</v>
      </c>
      <c r="ABF103" s="603">
        <v>0</v>
      </c>
      <c r="ABG103" s="603">
        <v>0</v>
      </c>
      <c r="ABH103" s="603">
        <v>0</v>
      </c>
      <c r="ABI103" s="603">
        <v>0</v>
      </c>
      <c r="ABJ103" s="603">
        <v>0</v>
      </c>
      <c r="ABK103" s="603">
        <v>0</v>
      </c>
      <c r="ABL103" s="603">
        <v>0</v>
      </c>
      <c r="ABM103" s="603">
        <v>0</v>
      </c>
      <c r="ABN103" s="603">
        <v>0</v>
      </c>
      <c r="ABO103" s="603">
        <v>0</v>
      </c>
      <c r="ABP103" s="603">
        <v>0</v>
      </c>
      <c r="ABQ103" s="603">
        <v>0</v>
      </c>
      <c r="ABR103" s="603">
        <v>0</v>
      </c>
      <c r="ABS103" s="603">
        <v>0</v>
      </c>
      <c r="ABT103" s="603">
        <v>0</v>
      </c>
      <c r="ABU103" s="603">
        <v>0</v>
      </c>
      <c r="ABV103" s="603">
        <v>0</v>
      </c>
      <c r="ABW103" s="603">
        <v>0</v>
      </c>
      <c r="ABX103" s="603">
        <v>0</v>
      </c>
      <c r="ABY103" s="603">
        <v>0</v>
      </c>
      <c r="ABZ103" s="603">
        <v>0</v>
      </c>
      <c r="ACA103" s="603">
        <v>0</v>
      </c>
      <c r="ACB103" s="603">
        <v>0</v>
      </c>
      <c r="ACC103" s="603">
        <v>0</v>
      </c>
      <c r="ACD103" s="603">
        <v>0</v>
      </c>
      <c r="ACE103" s="603">
        <v>0</v>
      </c>
      <c r="ACF103" s="603">
        <v>0</v>
      </c>
      <c r="ACG103" s="603">
        <v>0</v>
      </c>
      <c r="ACH103" s="603">
        <v>0</v>
      </c>
      <c r="ACI103" s="603">
        <v>0</v>
      </c>
      <c r="ACJ103" s="603">
        <v>0</v>
      </c>
      <c r="ACK103" s="603">
        <v>0</v>
      </c>
      <c r="ACL103" s="603">
        <v>229580.42</v>
      </c>
      <c r="ACM103" s="603">
        <v>0</v>
      </c>
      <c r="ACN103" s="603">
        <v>0</v>
      </c>
      <c r="ACO103" s="603">
        <v>0</v>
      </c>
      <c r="ACP103" s="603">
        <v>998804.57</v>
      </c>
      <c r="ACQ103" s="603">
        <v>512319.94</v>
      </c>
      <c r="ACR103" s="603">
        <v>0</v>
      </c>
      <c r="ACS103" s="603">
        <v>13666.89</v>
      </c>
      <c r="ACT103" s="603">
        <v>0</v>
      </c>
      <c r="ACU103" s="603">
        <v>0</v>
      </c>
      <c r="ACV103" s="603">
        <v>0</v>
      </c>
      <c r="ACW103" s="603">
        <v>14066.06</v>
      </c>
      <c r="ACX103" s="603">
        <v>3045089.36</v>
      </c>
      <c r="ACY103" s="603">
        <v>0</v>
      </c>
      <c r="ACZ103" s="603">
        <v>0</v>
      </c>
      <c r="ADA103" s="603">
        <v>197748</v>
      </c>
      <c r="ADB103" s="603">
        <v>0</v>
      </c>
      <c r="ADC103" s="603">
        <v>190927.7</v>
      </c>
      <c r="ADD103" s="603">
        <v>2209</v>
      </c>
      <c r="ADE103" s="603">
        <v>250124.65</v>
      </c>
      <c r="ADF103" s="603">
        <v>0</v>
      </c>
      <c r="ADG103" s="603">
        <v>144000</v>
      </c>
      <c r="ADH103" s="603">
        <v>0</v>
      </c>
      <c r="ADI103" s="603">
        <v>1078505.81</v>
      </c>
      <c r="ADJ103" s="603">
        <v>0</v>
      </c>
      <c r="ADK103" s="603">
        <v>378125.15</v>
      </c>
      <c r="ADL103" s="603">
        <v>0</v>
      </c>
      <c r="ADM103" s="603">
        <v>0</v>
      </c>
      <c r="ADN103" s="603">
        <v>0</v>
      </c>
      <c r="ADO103" s="603">
        <v>0</v>
      </c>
      <c r="ADP103" s="603">
        <v>0</v>
      </c>
      <c r="ADQ103" s="603">
        <v>0</v>
      </c>
      <c r="ADR103" s="603">
        <v>0</v>
      </c>
      <c r="ADS103" s="603">
        <v>0</v>
      </c>
      <c r="ADT103" s="603">
        <v>75490</v>
      </c>
      <c r="ADU103" s="603">
        <v>0</v>
      </c>
      <c r="ADV103" s="603">
        <v>0</v>
      </c>
      <c r="ADW103" s="603">
        <v>0</v>
      </c>
      <c r="ADX103" s="603">
        <v>691884.11</v>
      </c>
      <c r="ADY103" s="603">
        <v>0</v>
      </c>
      <c r="ADZ103" s="603">
        <v>0</v>
      </c>
      <c r="AEA103" s="603">
        <v>0</v>
      </c>
      <c r="AEB103" s="603">
        <v>46670.720000000001</v>
      </c>
      <c r="AEC103" s="603">
        <v>0</v>
      </c>
      <c r="AED103" s="603">
        <v>0</v>
      </c>
      <c r="AEE103" s="603">
        <v>0</v>
      </c>
      <c r="AEF103" s="603">
        <v>0</v>
      </c>
      <c r="AEG103" s="603">
        <v>0</v>
      </c>
      <c r="AEH103" s="603">
        <v>0</v>
      </c>
      <c r="AEI103" s="603">
        <v>0</v>
      </c>
      <c r="AEJ103" s="603">
        <v>0</v>
      </c>
      <c r="AEK103" s="603">
        <v>0</v>
      </c>
      <c r="AEL103" s="603">
        <v>0</v>
      </c>
      <c r="AEM103" s="603">
        <v>0</v>
      </c>
      <c r="AEN103" s="603">
        <v>0</v>
      </c>
      <c r="AEO103" s="603">
        <v>0</v>
      </c>
      <c r="AEP103" s="603">
        <v>0</v>
      </c>
      <c r="AEQ103" s="603">
        <v>0</v>
      </c>
      <c r="AER103" s="603">
        <v>0</v>
      </c>
      <c r="AES103" s="603">
        <v>0</v>
      </c>
      <c r="AET103" s="603">
        <v>0</v>
      </c>
      <c r="AEU103" s="603">
        <v>0</v>
      </c>
      <c r="AEV103" s="603">
        <v>0</v>
      </c>
      <c r="AEW103" s="603">
        <v>0</v>
      </c>
      <c r="AEX103" s="603">
        <v>0</v>
      </c>
      <c r="AEY103" s="603">
        <v>0</v>
      </c>
      <c r="AEZ103" s="603">
        <v>0</v>
      </c>
      <c r="AFA103" s="603">
        <v>0</v>
      </c>
      <c r="AFB103" s="603">
        <v>0</v>
      </c>
      <c r="AFC103" s="603">
        <v>0</v>
      </c>
      <c r="AFD103" s="603">
        <v>0</v>
      </c>
      <c r="AFE103" s="603">
        <v>0</v>
      </c>
      <c r="AFF103" s="603">
        <v>0</v>
      </c>
      <c r="AFG103" s="603">
        <v>0</v>
      </c>
      <c r="AFH103" s="603">
        <v>0</v>
      </c>
      <c r="AFI103" s="603">
        <v>0</v>
      </c>
      <c r="AFJ103" s="603">
        <v>0</v>
      </c>
      <c r="AFK103" s="603">
        <v>0</v>
      </c>
      <c r="AFL103" s="603">
        <v>0</v>
      </c>
      <c r="AFM103" s="603">
        <v>0</v>
      </c>
      <c r="AFN103" s="603">
        <v>0</v>
      </c>
      <c r="AFO103" s="603">
        <v>0</v>
      </c>
      <c r="AFP103" s="603">
        <v>0</v>
      </c>
      <c r="AFQ103" s="603">
        <v>0</v>
      </c>
      <c r="AFR103" s="603">
        <v>0</v>
      </c>
      <c r="AFS103" s="603">
        <v>0</v>
      </c>
      <c r="AFT103" s="603">
        <v>0</v>
      </c>
      <c r="AFU103" s="603">
        <v>0</v>
      </c>
      <c r="AFV103" s="603">
        <v>0</v>
      </c>
      <c r="AFW103" s="603">
        <v>0</v>
      </c>
      <c r="AFX103" s="603">
        <v>0</v>
      </c>
      <c r="AFY103" s="603">
        <v>0</v>
      </c>
      <c r="AFZ103" s="603">
        <v>0</v>
      </c>
      <c r="AGA103" s="603">
        <v>0</v>
      </c>
      <c r="AGB103" s="603">
        <v>0</v>
      </c>
      <c r="AGC103" s="603">
        <v>0</v>
      </c>
      <c r="AGD103" s="603">
        <v>0</v>
      </c>
      <c r="AGE103" s="603">
        <v>0</v>
      </c>
      <c r="AGF103" s="603">
        <v>0</v>
      </c>
      <c r="AGG103" s="603">
        <v>0</v>
      </c>
      <c r="AGH103" s="603">
        <v>0</v>
      </c>
      <c r="AGI103" s="603">
        <v>0</v>
      </c>
      <c r="AGJ103" s="603">
        <v>0</v>
      </c>
      <c r="AGK103" s="603">
        <v>0</v>
      </c>
      <c r="AGL103" s="603">
        <v>0</v>
      </c>
      <c r="AGM103" s="603">
        <v>0</v>
      </c>
      <c r="AGN103" s="603">
        <v>0</v>
      </c>
      <c r="AGO103" s="603">
        <v>0</v>
      </c>
      <c r="AGP103" s="603">
        <v>0</v>
      </c>
      <c r="AGQ103" s="603">
        <v>0</v>
      </c>
      <c r="AGR103" s="603">
        <v>0</v>
      </c>
      <c r="AGS103" s="603">
        <v>0</v>
      </c>
      <c r="AGT103" s="603">
        <v>0</v>
      </c>
      <c r="AGU103" s="603">
        <v>0</v>
      </c>
      <c r="AGV103" s="603">
        <v>0</v>
      </c>
      <c r="AGW103" s="603">
        <v>5930469.7999999998</v>
      </c>
      <c r="AGX103" s="603">
        <v>0</v>
      </c>
      <c r="AGY103" s="603">
        <v>0</v>
      </c>
      <c r="AGZ103" s="603">
        <v>0</v>
      </c>
      <c r="AHA103" s="603">
        <v>0</v>
      </c>
      <c r="AHB103" s="603">
        <v>0</v>
      </c>
      <c r="AHC103" s="603">
        <v>0</v>
      </c>
      <c r="AHD103" s="603">
        <v>0</v>
      </c>
      <c r="AHE103" s="603">
        <v>0</v>
      </c>
      <c r="AHF103" s="603">
        <v>0</v>
      </c>
      <c r="AHG103" s="603">
        <v>0</v>
      </c>
      <c r="AHH103" s="603">
        <v>0</v>
      </c>
      <c r="AHI103" s="603">
        <v>0</v>
      </c>
      <c r="AHJ103" s="603">
        <v>0</v>
      </c>
      <c r="AHK103" s="603">
        <v>0</v>
      </c>
      <c r="AHL103" s="603">
        <v>0</v>
      </c>
      <c r="AHM103" s="603">
        <v>0</v>
      </c>
      <c r="AHN103" s="603">
        <v>0</v>
      </c>
      <c r="AHO103" s="603">
        <v>0</v>
      </c>
      <c r="AHP103" s="603">
        <v>0</v>
      </c>
      <c r="AHQ103" s="603">
        <v>0</v>
      </c>
      <c r="AHR103" s="603">
        <v>0</v>
      </c>
      <c r="AHS103" s="603">
        <v>0</v>
      </c>
      <c r="AHT103" s="603">
        <v>0</v>
      </c>
      <c r="AHU103" s="603">
        <v>0</v>
      </c>
      <c r="AHV103" s="603">
        <v>0</v>
      </c>
      <c r="AHW103" s="603">
        <f t="shared" si="99"/>
        <v>104793760.72999999</v>
      </c>
      <c r="AHY103" s="648" t="s">
        <v>6248</v>
      </c>
      <c r="AHZ103" s="648" t="s">
        <v>6109</v>
      </c>
      <c r="AIA103" s="648" t="s">
        <v>6110</v>
      </c>
    </row>
    <row r="104" spans="1:911" ht="24.6" x14ac:dyDescent="0.7">
      <c r="A104" s="260" t="str">
        <f t="shared" si="98"/>
        <v>ภาระ</v>
      </c>
      <c r="B104" s="260" t="s">
        <v>6113</v>
      </c>
      <c r="C104" s="260" t="s">
        <v>6114</v>
      </c>
      <c r="D104" s="603">
        <v>0</v>
      </c>
      <c r="E104" s="603">
        <v>57300</v>
      </c>
      <c r="F104" s="603">
        <v>3754048.5</v>
      </c>
      <c r="G104" s="603">
        <v>326782.5</v>
      </c>
      <c r="H104" s="603">
        <v>596500</v>
      </c>
      <c r="I104" s="603">
        <v>4099755</v>
      </c>
      <c r="J104" s="603">
        <v>31200</v>
      </c>
      <c r="K104" s="603">
        <v>294221.75</v>
      </c>
      <c r="L104" s="603">
        <v>242500</v>
      </c>
      <c r="M104" s="603">
        <v>0</v>
      </c>
      <c r="N104" s="603">
        <v>12936.48</v>
      </c>
      <c r="O104" s="603">
        <v>2738550.58</v>
      </c>
      <c r="P104" s="603">
        <v>172758</v>
      </c>
      <c r="Q104" s="603">
        <v>213148</v>
      </c>
      <c r="R104" s="603">
        <v>1750</v>
      </c>
      <c r="S104" s="603">
        <v>18000</v>
      </c>
      <c r="T104" s="603">
        <v>0</v>
      </c>
      <c r="U104" s="603">
        <v>932466.5</v>
      </c>
      <c r="V104" s="603">
        <v>0</v>
      </c>
      <c r="W104" s="603">
        <v>0</v>
      </c>
      <c r="X104" s="603">
        <v>0</v>
      </c>
      <c r="Y104" s="603">
        <v>0</v>
      </c>
      <c r="Z104" s="603">
        <v>0</v>
      </c>
      <c r="AA104" s="603">
        <v>0</v>
      </c>
      <c r="AB104" s="603">
        <v>0</v>
      </c>
      <c r="AC104" s="603">
        <v>0</v>
      </c>
      <c r="AD104" s="603">
        <v>9100</v>
      </c>
      <c r="AE104" s="603">
        <v>0</v>
      </c>
      <c r="AF104" s="603">
        <v>0</v>
      </c>
      <c r="AG104" s="603">
        <v>0</v>
      </c>
      <c r="AH104" s="603">
        <v>0</v>
      </c>
      <c r="AI104" s="603">
        <v>0</v>
      </c>
      <c r="AJ104" s="603">
        <v>0</v>
      </c>
      <c r="AK104" s="603">
        <v>0</v>
      </c>
      <c r="AL104" s="603">
        <v>0</v>
      </c>
      <c r="AM104" s="603">
        <v>0</v>
      </c>
      <c r="AN104" s="603">
        <v>0</v>
      </c>
      <c r="AO104" s="603">
        <v>0</v>
      </c>
      <c r="AP104" s="603">
        <v>0</v>
      </c>
      <c r="AQ104" s="603">
        <v>0</v>
      </c>
      <c r="AR104" s="603">
        <v>0</v>
      </c>
      <c r="AS104" s="603">
        <v>0</v>
      </c>
      <c r="AT104" s="603">
        <v>0</v>
      </c>
      <c r="AU104" s="603">
        <v>0</v>
      </c>
      <c r="AV104" s="603">
        <v>1060757.1100000001</v>
      </c>
      <c r="AW104" s="603">
        <v>489830.3</v>
      </c>
      <c r="AX104" s="603">
        <v>1190482</v>
      </c>
      <c r="AY104" s="603">
        <v>3675331</v>
      </c>
      <c r="AZ104" s="603">
        <v>4356553.33</v>
      </c>
      <c r="BA104" s="603">
        <v>617453.18000000005</v>
      </c>
      <c r="BB104" s="603">
        <v>1505197.5</v>
      </c>
      <c r="BC104" s="603">
        <v>1314349.8799999999</v>
      </c>
      <c r="BD104" s="603">
        <v>1411603</v>
      </c>
      <c r="BE104" s="603">
        <v>489500</v>
      </c>
      <c r="BF104" s="603">
        <v>2127687.5</v>
      </c>
      <c r="BG104" s="603">
        <v>655556</v>
      </c>
      <c r="BH104" s="603">
        <v>376925</v>
      </c>
      <c r="BI104" s="603">
        <v>681040</v>
      </c>
      <c r="BJ104" s="603">
        <v>0</v>
      </c>
      <c r="BK104" s="603">
        <v>0</v>
      </c>
      <c r="BL104" s="603">
        <v>0</v>
      </c>
      <c r="BM104" s="603">
        <v>0</v>
      </c>
      <c r="BN104" s="603">
        <v>0</v>
      </c>
      <c r="BO104" s="603">
        <v>0</v>
      </c>
      <c r="BP104" s="603">
        <v>280879</v>
      </c>
      <c r="BQ104" s="603">
        <v>0</v>
      </c>
      <c r="BR104" s="603">
        <v>0</v>
      </c>
      <c r="BS104" s="603">
        <v>0</v>
      </c>
      <c r="BT104" s="603">
        <v>0</v>
      </c>
      <c r="BU104" s="603">
        <v>0</v>
      </c>
      <c r="BV104" s="603">
        <v>0</v>
      </c>
      <c r="BW104" s="603">
        <v>0</v>
      </c>
      <c r="BX104" s="603">
        <v>0</v>
      </c>
      <c r="BY104" s="603">
        <v>0</v>
      </c>
      <c r="BZ104" s="603">
        <v>0</v>
      </c>
      <c r="CA104" s="603">
        <v>0</v>
      </c>
      <c r="CB104" s="603">
        <v>0</v>
      </c>
      <c r="CC104" s="603">
        <v>0</v>
      </c>
      <c r="CD104" s="603">
        <v>0</v>
      </c>
      <c r="CE104" s="603">
        <v>0</v>
      </c>
      <c r="CF104" s="603">
        <v>0</v>
      </c>
      <c r="CG104" s="603">
        <v>0</v>
      </c>
      <c r="CH104" s="603">
        <v>499469</v>
      </c>
      <c r="CI104" s="603">
        <v>0</v>
      </c>
      <c r="CJ104" s="603">
        <v>0</v>
      </c>
      <c r="CK104" s="603">
        <v>0</v>
      </c>
      <c r="CL104" s="603">
        <v>0</v>
      </c>
      <c r="CM104" s="603">
        <v>0</v>
      </c>
      <c r="CN104" s="603">
        <v>0</v>
      </c>
      <c r="CO104" s="603">
        <v>0</v>
      </c>
      <c r="CP104" s="603">
        <v>0</v>
      </c>
      <c r="CQ104" s="603">
        <v>0</v>
      </c>
      <c r="CR104" s="603">
        <v>0</v>
      </c>
      <c r="CS104" s="603">
        <v>0</v>
      </c>
      <c r="CT104" s="603">
        <v>0</v>
      </c>
      <c r="CU104" s="603">
        <v>82315.759999999995</v>
      </c>
      <c r="CV104" s="603">
        <v>0</v>
      </c>
      <c r="CW104" s="603">
        <v>0</v>
      </c>
      <c r="CX104" s="603">
        <v>0</v>
      </c>
      <c r="CY104" s="603">
        <v>0</v>
      </c>
      <c r="CZ104" s="603">
        <v>0</v>
      </c>
      <c r="DA104" s="603">
        <v>0</v>
      </c>
      <c r="DB104" s="603">
        <v>0</v>
      </c>
      <c r="DC104" s="603">
        <v>4000</v>
      </c>
      <c r="DD104" s="603">
        <v>900</v>
      </c>
      <c r="DE104" s="603">
        <v>0</v>
      </c>
      <c r="DF104" s="603">
        <v>0</v>
      </c>
      <c r="DG104" s="603">
        <v>0</v>
      </c>
      <c r="DH104" s="603">
        <v>0</v>
      </c>
      <c r="DI104" s="603">
        <v>0</v>
      </c>
      <c r="DJ104" s="603">
        <v>0</v>
      </c>
      <c r="DK104" s="603">
        <v>11700</v>
      </c>
      <c r="DL104" s="603">
        <v>0</v>
      </c>
      <c r="DM104" s="603">
        <v>0</v>
      </c>
      <c r="DN104" s="603">
        <v>0</v>
      </c>
      <c r="DO104" s="603">
        <v>0</v>
      </c>
      <c r="DP104" s="603">
        <v>0</v>
      </c>
      <c r="DQ104" s="603">
        <v>0</v>
      </c>
      <c r="DR104" s="603">
        <v>0</v>
      </c>
      <c r="DS104" s="603">
        <v>0</v>
      </c>
      <c r="DT104" s="603">
        <v>0</v>
      </c>
      <c r="DU104" s="603">
        <v>0</v>
      </c>
      <c r="DV104" s="603">
        <v>0</v>
      </c>
      <c r="DW104" s="603">
        <v>0</v>
      </c>
      <c r="DX104" s="603">
        <v>0</v>
      </c>
      <c r="DY104" s="603">
        <v>0</v>
      </c>
      <c r="DZ104" s="603">
        <v>0</v>
      </c>
      <c r="EA104" s="603">
        <v>0</v>
      </c>
      <c r="EB104" s="603">
        <v>0</v>
      </c>
      <c r="EC104" s="603">
        <v>0</v>
      </c>
      <c r="ED104" s="603">
        <v>0</v>
      </c>
      <c r="EE104" s="603">
        <v>0</v>
      </c>
      <c r="EF104" s="603">
        <v>0</v>
      </c>
      <c r="EG104" s="603">
        <v>0</v>
      </c>
      <c r="EH104" s="603">
        <v>0</v>
      </c>
      <c r="EI104" s="603">
        <v>0</v>
      </c>
      <c r="EJ104" s="603">
        <v>0</v>
      </c>
      <c r="EK104" s="603">
        <v>0</v>
      </c>
      <c r="EL104" s="603">
        <v>0</v>
      </c>
      <c r="EM104" s="603">
        <v>0</v>
      </c>
      <c r="EN104" s="603">
        <v>0</v>
      </c>
      <c r="EO104" s="603">
        <v>0</v>
      </c>
      <c r="EP104" s="603">
        <v>0</v>
      </c>
      <c r="EQ104" s="603">
        <v>0</v>
      </c>
      <c r="ER104" s="603">
        <v>212000</v>
      </c>
      <c r="ES104" s="603">
        <v>0</v>
      </c>
      <c r="ET104" s="603">
        <v>0</v>
      </c>
      <c r="EU104" s="603">
        <v>0</v>
      </c>
      <c r="EV104" s="603">
        <v>0</v>
      </c>
      <c r="EW104" s="603">
        <v>0</v>
      </c>
      <c r="EX104" s="603">
        <v>0</v>
      </c>
      <c r="EY104" s="603">
        <v>110725</v>
      </c>
      <c r="EZ104" s="603">
        <v>176699.41</v>
      </c>
      <c r="FA104" s="603">
        <v>14187272</v>
      </c>
      <c r="FB104" s="603">
        <v>6925100</v>
      </c>
      <c r="FC104" s="603">
        <v>343800</v>
      </c>
      <c r="FD104" s="603">
        <v>0</v>
      </c>
      <c r="FE104" s="603">
        <v>0</v>
      </c>
      <c r="FF104" s="603">
        <v>1682802.59</v>
      </c>
      <c r="FG104" s="603">
        <v>0</v>
      </c>
      <c r="FH104" s="603">
        <v>1370000</v>
      </c>
      <c r="FI104" s="603">
        <v>77000</v>
      </c>
      <c r="FJ104" s="603">
        <v>49516</v>
      </c>
      <c r="FK104" s="603">
        <v>0</v>
      </c>
      <c r="FL104" s="603">
        <v>0</v>
      </c>
      <c r="FM104" s="603">
        <v>0</v>
      </c>
      <c r="FN104" s="603">
        <v>0</v>
      </c>
      <c r="FO104" s="603">
        <v>0</v>
      </c>
      <c r="FP104" s="603">
        <v>0</v>
      </c>
      <c r="FQ104" s="603">
        <v>0</v>
      </c>
      <c r="FR104" s="603">
        <v>0</v>
      </c>
      <c r="FS104" s="603">
        <v>0</v>
      </c>
      <c r="FT104" s="603">
        <v>0</v>
      </c>
      <c r="FU104" s="603">
        <v>0</v>
      </c>
      <c r="FV104" s="603">
        <v>0</v>
      </c>
      <c r="FW104" s="603">
        <v>0</v>
      </c>
      <c r="FX104" s="603">
        <v>0</v>
      </c>
      <c r="FY104" s="603">
        <v>0</v>
      </c>
      <c r="FZ104" s="603">
        <v>0</v>
      </c>
      <c r="GA104" s="603">
        <v>0</v>
      </c>
      <c r="GB104" s="603">
        <v>0</v>
      </c>
      <c r="GC104" s="603">
        <v>0</v>
      </c>
      <c r="GD104" s="603">
        <v>0</v>
      </c>
      <c r="GE104" s="603">
        <v>0</v>
      </c>
      <c r="GF104" s="603">
        <v>0</v>
      </c>
      <c r="GG104" s="603">
        <v>0</v>
      </c>
      <c r="GH104" s="603">
        <v>0</v>
      </c>
      <c r="GI104" s="603">
        <v>0</v>
      </c>
      <c r="GJ104" s="603">
        <v>0</v>
      </c>
      <c r="GK104" s="603">
        <v>0</v>
      </c>
      <c r="GL104" s="603">
        <v>200</v>
      </c>
      <c r="GM104" s="603">
        <v>0</v>
      </c>
      <c r="GN104" s="603">
        <v>0</v>
      </c>
      <c r="GO104" s="603">
        <v>0</v>
      </c>
      <c r="GP104" s="603">
        <v>0</v>
      </c>
      <c r="GQ104" s="603">
        <v>0</v>
      </c>
      <c r="GR104" s="603">
        <v>0</v>
      </c>
      <c r="GS104" s="603">
        <v>0</v>
      </c>
      <c r="GT104" s="603">
        <v>1338450</v>
      </c>
      <c r="GU104" s="603">
        <v>2498980</v>
      </c>
      <c r="GV104" s="603">
        <v>0</v>
      </c>
      <c r="GW104" s="603">
        <v>0</v>
      </c>
      <c r="GX104" s="603">
        <v>0</v>
      </c>
      <c r="GY104" s="603">
        <v>0</v>
      </c>
      <c r="GZ104" s="603">
        <v>0</v>
      </c>
      <c r="HA104" s="603">
        <v>0</v>
      </c>
      <c r="HB104" s="603">
        <v>0</v>
      </c>
      <c r="HC104" s="603">
        <v>0</v>
      </c>
      <c r="HD104" s="603">
        <v>2531.94</v>
      </c>
      <c r="HE104" s="603">
        <v>0</v>
      </c>
      <c r="HF104" s="603">
        <v>0</v>
      </c>
      <c r="HG104" s="603">
        <v>0</v>
      </c>
      <c r="HH104" s="603">
        <v>232000</v>
      </c>
      <c r="HI104" s="603">
        <v>0</v>
      </c>
      <c r="HJ104" s="603">
        <v>198300</v>
      </c>
      <c r="HK104" s="603">
        <v>0</v>
      </c>
      <c r="HL104" s="603">
        <v>0</v>
      </c>
      <c r="HM104" s="603">
        <v>0</v>
      </c>
      <c r="HN104" s="603">
        <v>0</v>
      </c>
      <c r="HO104" s="603">
        <v>0</v>
      </c>
      <c r="HP104" s="603">
        <v>0</v>
      </c>
      <c r="HQ104" s="603">
        <v>0</v>
      </c>
      <c r="HR104" s="603">
        <v>0</v>
      </c>
      <c r="HS104" s="603">
        <v>0</v>
      </c>
      <c r="HT104" s="603">
        <v>108702</v>
      </c>
      <c r="HU104" s="603">
        <v>0</v>
      </c>
      <c r="HV104" s="603">
        <v>0</v>
      </c>
      <c r="HW104" s="603">
        <v>0</v>
      </c>
      <c r="HX104" s="603">
        <v>0</v>
      </c>
      <c r="HY104" s="603">
        <v>0</v>
      </c>
      <c r="HZ104" s="603">
        <v>0</v>
      </c>
      <c r="IA104" s="603">
        <v>0</v>
      </c>
      <c r="IB104" s="603">
        <v>0</v>
      </c>
      <c r="IC104" s="603">
        <v>0</v>
      </c>
      <c r="ID104" s="603">
        <v>0</v>
      </c>
      <c r="IE104" s="603">
        <v>0</v>
      </c>
      <c r="IF104" s="603">
        <v>0</v>
      </c>
      <c r="IG104" s="603">
        <v>0</v>
      </c>
      <c r="IH104" s="603">
        <v>192000</v>
      </c>
      <c r="II104" s="603">
        <v>0</v>
      </c>
      <c r="IJ104" s="603">
        <v>0</v>
      </c>
      <c r="IK104" s="603">
        <v>0</v>
      </c>
      <c r="IL104" s="603">
        <v>0</v>
      </c>
      <c r="IM104" s="603">
        <v>0</v>
      </c>
      <c r="IN104" s="603">
        <v>0</v>
      </c>
      <c r="IO104" s="603">
        <v>0</v>
      </c>
      <c r="IP104" s="603">
        <v>0</v>
      </c>
      <c r="IQ104" s="603">
        <v>0</v>
      </c>
      <c r="IR104" s="603">
        <v>0</v>
      </c>
      <c r="IS104" s="603">
        <v>0</v>
      </c>
      <c r="IT104" s="603">
        <v>0</v>
      </c>
      <c r="IU104" s="603">
        <v>0</v>
      </c>
      <c r="IV104" s="603">
        <v>0</v>
      </c>
      <c r="IW104" s="603">
        <v>0</v>
      </c>
      <c r="IX104" s="603">
        <v>0</v>
      </c>
      <c r="IY104" s="603">
        <v>0</v>
      </c>
      <c r="IZ104" s="603">
        <v>0</v>
      </c>
      <c r="JA104" s="603">
        <v>0</v>
      </c>
      <c r="JB104" s="603">
        <v>0</v>
      </c>
      <c r="JC104" s="603">
        <v>0</v>
      </c>
      <c r="JD104" s="603">
        <v>0</v>
      </c>
      <c r="JE104" s="603">
        <v>0</v>
      </c>
      <c r="JF104" s="603">
        <v>0</v>
      </c>
      <c r="JG104" s="603">
        <v>91772</v>
      </c>
      <c r="JH104" s="603">
        <v>212005.24</v>
      </c>
      <c r="JI104" s="603">
        <v>0</v>
      </c>
      <c r="JJ104" s="603">
        <v>0</v>
      </c>
      <c r="JK104" s="603">
        <v>0</v>
      </c>
      <c r="JL104" s="603">
        <v>0</v>
      </c>
      <c r="JM104" s="603">
        <v>7885.4</v>
      </c>
      <c r="JN104" s="603">
        <v>1433500</v>
      </c>
      <c r="JO104" s="603">
        <v>3494437.5</v>
      </c>
      <c r="JP104" s="603">
        <v>793500</v>
      </c>
      <c r="JQ104" s="603">
        <v>4330125</v>
      </c>
      <c r="JR104" s="603">
        <v>1364814</v>
      </c>
      <c r="JS104" s="603">
        <v>0</v>
      </c>
      <c r="JT104" s="603">
        <v>0</v>
      </c>
      <c r="JU104" s="603">
        <v>0</v>
      </c>
      <c r="JV104" s="603">
        <v>0</v>
      </c>
      <c r="JW104" s="603">
        <v>0</v>
      </c>
      <c r="JX104" s="603">
        <v>135629.03</v>
      </c>
      <c r="JY104" s="603">
        <v>0</v>
      </c>
      <c r="JZ104" s="603">
        <v>0</v>
      </c>
      <c r="KA104" s="603">
        <v>0</v>
      </c>
      <c r="KB104" s="603">
        <v>0</v>
      </c>
      <c r="KC104" s="603">
        <v>0</v>
      </c>
      <c r="KD104" s="603">
        <v>0</v>
      </c>
      <c r="KE104" s="603">
        <v>0</v>
      </c>
      <c r="KF104" s="603">
        <v>15560</v>
      </c>
      <c r="KG104" s="603">
        <v>0</v>
      </c>
      <c r="KH104" s="603">
        <v>0</v>
      </c>
      <c r="KI104" s="603">
        <v>0</v>
      </c>
      <c r="KJ104" s="603">
        <v>0</v>
      </c>
      <c r="KK104" s="603">
        <v>0</v>
      </c>
      <c r="KL104" s="603">
        <v>0</v>
      </c>
      <c r="KM104" s="603">
        <v>0</v>
      </c>
      <c r="KN104" s="603">
        <v>0</v>
      </c>
      <c r="KO104" s="603">
        <v>0</v>
      </c>
      <c r="KP104" s="603">
        <v>0</v>
      </c>
      <c r="KQ104" s="603">
        <v>0</v>
      </c>
      <c r="KR104" s="603">
        <v>0</v>
      </c>
      <c r="KS104" s="603">
        <v>0</v>
      </c>
      <c r="KT104" s="603">
        <v>0</v>
      </c>
      <c r="KU104" s="603">
        <v>0</v>
      </c>
      <c r="KV104" s="603">
        <v>0</v>
      </c>
      <c r="KW104" s="603">
        <v>0</v>
      </c>
      <c r="KX104" s="603">
        <v>0</v>
      </c>
      <c r="KY104" s="603">
        <v>0</v>
      </c>
      <c r="KZ104" s="603">
        <v>0</v>
      </c>
      <c r="LA104" s="603">
        <v>8600</v>
      </c>
      <c r="LB104" s="603">
        <v>0</v>
      </c>
      <c r="LC104" s="603">
        <v>0</v>
      </c>
      <c r="LD104" s="603">
        <v>0</v>
      </c>
      <c r="LE104" s="603">
        <v>0</v>
      </c>
      <c r="LF104" s="603">
        <v>0</v>
      </c>
      <c r="LG104" s="603">
        <v>0</v>
      </c>
      <c r="LH104" s="603">
        <v>0</v>
      </c>
      <c r="LI104" s="603">
        <v>0</v>
      </c>
      <c r="LJ104" s="603">
        <v>0</v>
      </c>
      <c r="LK104" s="603">
        <v>0</v>
      </c>
      <c r="LL104" s="603">
        <v>0</v>
      </c>
      <c r="LM104" s="603">
        <v>0</v>
      </c>
      <c r="LN104" s="603">
        <v>0</v>
      </c>
      <c r="LO104" s="603">
        <v>0</v>
      </c>
      <c r="LP104" s="603">
        <v>0</v>
      </c>
      <c r="LQ104" s="603">
        <v>0</v>
      </c>
      <c r="LR104" s="603">
        <v>0</v>
      </c>
      <c r="LS104" s="603">
        <v>0</v>
      </c>
      <c r="LT104" s="603">
        <v>0</v>
      </c>
      <c r="LU104" s="603">
        <v>0</v>
      </c>
      <c r="LV104" s="603">
        <v>0</v>
      </c>
      <c r="LW104" s="603">
        <v>0</v>
      </c>
      <c r="LX104" s="603">
        <v>0</v>
      </c>
      <c r="LY104" s="603">
        <v>22124</v>
      </c>
      <c r="LZ104" s="603">
        <v>0</v>
      </c>
      <c r="MA104" s="603">
        <v>0</v>
      </c>
      <c r="MB104" s="603">
        <v>0</v>
      </c>
      <c r="MC104" s="603">
        <v>0</v>
      </c>
      <c r="MD104" s="603">
        <v>0</v>
      </c>
      <c r="ME104" s="603">
        <v>0</v>
      </c>
      <c r="MF104" s="603">
        <v>0</v>
      </c>
      <c r="MG104" s="603">
        <v>0</v>
      </c>
      <c r="MH104" s="603">
        <v>0</v>
      </c>
      <c r="MI104" s="603">
        <v>0</v>
      </c>
      <c r="MJ104" s="603">
        <v>0</v>
      </c>
      <c r="MK104" s="603">
        <v>400171.5</v>
      </c>
      <c r="ML104" s="603">
        <v>730625</v>
      </c>
      <c r="MM104" s="603">
        <v>1399798.02</v>
      </c>
      <c r="MN104" s="603">
        <v>981000</v>
      </c>
      <c r="MO104" s="603">
        <v>0</v>
      </c>
      <c r="MP104" s="603">
        <v>324250</v>
      </c>
      <c r="MQ104" s="603">
        <v>5432375</v>
      </c>
      <c r="MR104" s="603">
        <v>1883175</v>
      </c>
      <c r="MS104" s="603">
        <v>856375</v>
      </c>
      <c r="MT104" s="603">
        <v>129312.5</v>
      </c>
      <c r="MU104" s="603">
        <v>0</v>
      </c>
      <c r="MV104" s="603">
        <v>0</v>
      </c>
      <c r="MW104" s="603">
        <v>0</v>
      </c>
      <c r="MX104" s="603">
        <v>0</v>
      </c>
      <c r="MY104" s="603">
        <v>1240125</v>
      </c>
      <c r="MZ104" s="603">
        <v>0</v>
      </c>
      <c r="NA104" s="603">
        <v>1152042.8799999999</v>
      </c>
      <c r="NB104" s="603">
        <v>1293972.5</v>
      </c>
      <c r="NC104" s="603">
        <v>0</v>
      </c>
      <c r="ND104" s="603">
        <v>454750</v>
      </c>
      <c r="NE104" s="603">
        <v>191751</v>
      </c>
      <c r="NF104" s="603">
        <v>0</v>
      </c>
      <c r="NG104" s="603">
        <v>0</v>
      </c>
      <c r="NH104" s="603">
        <v>0</v>
      </c>
      <c r="NI104" s="603">
        <v>82500</v>
      </c>
      <c r="NJ104" s="603">
        <v>0</v>
      </c>
      <c r="NK104" s="603">
        <v>0</v>
      </c>
      <c r="NL104" s="603">
        <v>0</v>
      </c>
      <c r="NM104" s="603">
        <v>0</v>
      </c>
      <c r="NN104" s="603">
        <v>0</v>
      </c>
      <c r="NO104" s="603">
        <v>0</v>
      </c>
      <c r="NP104" s="603">
        <v>27810</v>
      </c>
      <c r="NQ104" s="603">
        <v>0</v>
      </c>
      <c r="NR104" s="603">
        <v>6100820</v>
      </c>
      <c r="NS104" s="603">
        <v>0</v>
      </c>
      <c r="NT104" s="603">
        <v>0</v>
      </c>
      <c r="NU104" s="603">
        <v>0</v>
      </c>
      <c r="NV104" s="603">
        <v>0</v>
      </c>
      <c r="NW104" s="603">
        <v>0</v>
      </c>
      <c r="NX104" s="603">
        <v>0</v>
      </c>
      <c r="NY104" s="603">
        <v>0</v>
      </c>
      <c r="NZ104" s="603">
        <v>15002177.85</v>
      </c>
      <c r="OA104" s="603">
        <v>0</v>
      </c>
      <c r="OB104" s="603">
        <v>0</v>
      </c>
      <c r="OC104" s="603">
        <v>0</v>
      </c>
      <c r="OD104" s="603">
        <v>575800</v>
      </c>
      <c r="OE104" s="603">
        <v>0</v>
      </c>
      <c r="OF104" s="603">
        <v>0</v>
      </c>
      <c r="OG104" s="603">
        <v>7478</v>
      </c>
      <c r="OH104" s="603">
        <v>0</v>
      </c>
      <c r="OI104" s="603">
        <v>23250</v>
      </c>
      <c r="OJ104" s="603">
        <v>0</v>
      </c>
      <c r="OK104" s="603">
        <v>0</v>
      </c>
      <c r="OL104" s="603">
        <v>0</v>
      </c>
      <c r="OM104" s="603">
        <v>0</v>
      </c>
      <c r="ON104" s="603">
        <v>0</v>
      </c>
      <c r="OO104" s="603">
        <v>0</v>
      </c>
      <c r="OP104" s="603">
        <v>0</v>
      </c>
      <c r="OQ104" s="603">
        <v>0</v>
      </c>
      <c r="OR104" s="603">
        <v>25350</v>
      </c>
      <c r="OS104" s="603">
        <v>0</v>
      </c>
      <c r="OT104" s="603">
        <v>0</v>
      </c>
      <c r="OU104" s="603">
        <v>641288.31999999995</v>
      </c>
      <c r="OV104" s="603">
        <v>0</v>
      </c>
      <c r="OW104" s="603">
        <v>0</v>
      </c>
      <c r="OX104" s="603">
        <v>0</v>
      </c>
      <c r="OY104" s="603">
        <v>0</v>
      </c>
      <c r="OZ104" s="603">
        <v>0</v>
      </c>
      <c r="PA104" s="603">
        <v>0</v>
      </c>
      <c r="PB104" s="603">
        <v>0</v>
      </c>
      <c r="PC104" s="603">
        <v>0</v>
      </c>
      <c r="PD104" s="603">
        <v>4152</v>
      </c>
      <c r="PE104" s="603">
        <v>0</v>
      </c>
      <c r="PF104" s="603">
        <v>0</v>
      </c>
      <c r="PG104" s="603">
        <v>218000</v>
      </c>
      <c r="PH104" s="603">
        <v>0</v>
      </c>
      <c r="PI104" s="603">
        <v>0</v>
      </c>
      <c r="PJ104" s="603">
        <v>0</v>
      </c>
      <c r="PK104" s="603">
        <v>0</v>
      </c>
      <c r="PL104" s="603">
        <v>0</v>
      </c>
      <c r="PM104" s="603">
        <v>0</v>
      </c>
      <c r="PN104" s="603">
        <v>0</v>
      </c>
      <c r="PO104" s="603">
        <v>0</v>
      </c>
      <c r="PP104" s="603">
        <v>0</v>
      </c>
      <c r="PQ104" s="603">
        <v>0</v>
      </c>
      <c r="PR104" s="603">
        <v>0</v>
      </c>
      <c r="PS104" s="603">
        <v>0</v>
      </c>
      <c r="PT104" s="603">
        <v>0</v>
      </c>
      <c r="PU104" s="603">
        <v>0</v>
      </c>
      <c r="PV104" s="603">
        <v>0</v>
      </c>
      <c r="PW104" s="603">
        <v>0</v>
      </c>
      <c r="PX104" s="603">
        <v>0</v>
      </c>
      <c r="PY104" s="603">
        <v>0</v>
      </c>
      <c r="PZ104" s="603">
        <v>0</v>
      </c>
      <c r="QA104" s="603">
        <v>0</v>
      </c>
      <c r="QB104" s="603">
        <v>0</v>
      </c>
      <c r="QC104" s="603">
        <v>763500</v>
      </c>
      <c r="QD104" s="603">
        <v>0</v>
      </c>
      <c r="QE104" s="603">
        <v>0</v>
      </c>
      <c r="QF104" s="603">
        <v>0</v>
      </c>
      <c r="QG104" s="603">
        <v>0</v>
      </c>
      <c r="QH104" s="603">
        <v>0</v>
      </c>
      <c r="QI104" s="603">
        <v>0</v>
      </c>
      <c r="QJ104" s="603">
        <v>0</v>
      </c>
      <c r="QK104" s="603">
        <v>0</v>
      </c>
      <c r="QL104" s="603">
        <v>0</v>
      </c>
      <c r="QM104" s="603">
        <v>0</v>
      </c>
      <c r="QN104" s="603">
        <v>0</v>
      </c>
      <c r="QO104" s="603">
        <v>1815155.29</v>
      </c>
      <c r="QP104" s="603">
        <v>0</v>
      </c>
      <c r="QQ104" s="603">
        <v>0</v>
      </c>
      <c r="QR104" s="603">
        <v>0</v>
      </c>
      <c r="QS104" s="603">
        <v>0</v>
      </c>
      <c r="QT104" s="603">
        <v>0</v>
      </c>
      <c r="QU104" s="603">
        <v>0</v>
      </c>
      <c r="QV104" s="603">
        <v>500</v>
      </c>
      <c r="QW104" s="603">
        <v>0</v>
      </c>
      <c r="QX104" s="603">
        <v>0</v>
      </c>
      <c r="QY104" s="603">
        <v>0</v>
      </c>
      <c r="QZ104" s="603">
        <v>7770</v>
      </c>
      <c r="RA104" s="603">
        <v>1200500</v>
      </c>
      <c r="RB104" s="603">
        <v>0</v>
      </c>
      <c r="RC104" s="603">
        <v>0</v>
      </c>
      <c r="RD104" s="603">
        <v>0</v>
      </c>
      <c r="RE104" s="603">
        <v>0</v>
      </c>
      <c r="RF104" s="603">
        <v>121000</v>
      </c>
      <c r="RG104" s="603">
        <v>0</v>
      </c>
      <c r="RH104" s="603">
        <v>0</v>
      </c>
      <c r="RI104" s="603">
        <v>0</v>
      </c>
      <c r="RJ104" s="603">
        <v>6757132.2800000003</v>
      </c>
      <c r="RK104" s="603">
        <v>93712</v>
      </c>
      <c r="RL104" s="603">
        <v>1700488.3</v>
      </c>
      <c r="RM104" s="603">
        <v>0</v>
      </c>
      <c r="RN104" s="603">
        <v>1802706.64</v>
      </c>
      <c r="RO104" s="603">
        <v>0</v>
      </c>
      <c r="RP104" s="603">
        <v>1243004</v>
      </c>
      <c r="RQ104" s="603">
        <v>2813285</v>
      </c>
      <c r="RR104" s="603">
        <v>0</v>
      </c>
      <c r="RS104" s="603">
        <v>1690375</v>
      </c>
      <c r="RT104" s="603">
        <v>274000</v>
      </c>
      <c r="RU104" s="603">
        <v>1614334.49</v>
      </c>
      <c r="RV104" s="603">
        <v>1302230</v>
      </c>
      <c r="RW104" s="603">
        <v>545315.55000000005</v>
      </c>
      <c r="RX104" s="603">
        <v>4737000</v>
      </c>
      <c r="RY104" s="603">
        <v>495109.43</v>
      </c>
      <c r="RZ104" s="603">
        <v>1107500</v>
      </c>
      <c r="SA104" s="603">
        <v>1161257.06</v>
      </c>
      <c r="SB104" s="603">
        <v>723029.16</v>
      </c>
      <c r="SC104" s="603">
        <v>2819223.2</v>
      </c>
      <c r="SD104" s="603">
        <v>0</v>
      </c>
      <c r="SE104" s="603">
        <v>0</v>
      </c>
      <c r="SF104" s="603">
        <v>0</v>
      </c>
      <c r="SG104" s="603">
        <v>0</v>
      </c>
      <c r="SH104" s="603">
        <v>0</v>
      </c>
      <c r="SI104" s="603">
        <v>0</v>
      </c>
      <c r="SJ104" s="603">
        <v>0</v>
      </c>
      <c r="SK104" s="603">
        <v>1289500</v>
      </c>
      <c r="SL104" s="603">
        <v>0</v>
      </c>
      <c r="SM104" s="603">
        <v>0</v>
      </c>
      <c r="SN104" s="603">
        <v>0</v>
      </c>
      <c r="SO104" s="603">
        <v>0</v>
      </c>
      <c r="SP104" s="603">
        <v>0</v>
      </c>
      <c r="SQ104" s="603">
        <v>0</v>
      </c>
      <c r="SR104" s="603">
        <v>0</v>
      </c>
      <c r="SS104" s="603">
        <v>0</v>
      </c>
      <c r="ST104" s="603">
        <v>0</v>
      </c>
      <c r="SU104" s="603">
        <v>0</v>
      </c>
      <c r="SV104" s="603">
        <v>0</v>
      </c>
      <c r="SW104" s="603">
        <v>0</v>
      </c>
      <c r="SX104" s="603">
        <v>0</v>
      </c>
      <c r="SY104" s="603">
        <v>0</v>
      </c>
      <c r="SZ104" s="603">
        <v>0</v>
      </c>
      <c r="TA104" s="603">
        <v>0</v>
      </c>
      <c r="TB104" s="603">
        <v>0</v>
      </c>
      <c r="TC104" s="603">
        <v>0</v>
      </c>
      <c r="TD104" s="603">
        <v>0</v>
      </c>
      <c r="TE104" s="603">
        <v>0</v>
      </c>
      <c r="TF104" s="603">
        <v>0</v>
      </c>
      <c r="TG104" s="603">
        <v>0</v>
      </c>
      <c r="TH104" s="603">
        <v>0</v>
      </c>
      <c r="TI104" s="603">
        <v>0</v>
      </c>
      <c r="TJ104" s="603">
        <v>0</v>
      </c>
      <c r="TK104" s="603">
        <v>121950.6</v>
      </c>
      <c r="TL104" s="603">
        <v>0</v>
      </c>
      <c r="TM104" s="603">
        <v>0</v>
      </c>
      <c r="TN104" s="603">
        <v>0</v>
      </c>
      <c r="TO104" s="603">
        <v>0</v>
      </c>
      <c r="TP104" s="603">
        <v>0</v>
      </c>
      <c r="TQ104" s="603">
        <v>0</v>
      </c>
      <c r="TR104" s="603">
        <v>131832</v>
      </c>
      <c r="TS104" s="603">
        <v>0</v>
      </c>
      <c r="TT104" s="603">
        <v>0</v>
      </c>
      <c r="TU104" s="603">
        <v>0</v>
      </c>
      <c r="TV104" s="603">
        <v>0</v>
      </c>
      <c r="TW104" s="603">
        <v>0</v>
      </c>
      <c r="TX104" s="603">
        <v>0</v>
      </c>
      <c r="TY104" s="603">
        <v>0</v>
      </c>
      <c r="TZ104" s="603">
        <v>0</v>
      </c>
      <c r="UA104" s="603">
        <v>1001213.84</v>
      </c>
      <c r="UB104" s="603">
        <v>0</v>
      </c>
      <c r="UC104" s="603">
        <v>262105</v>
      </c>
      <c r="UD104" s="603">
        <v>527675</v>
      </c>
      <c r="UE104" s="603">
        <v>0</v>
      </c>
      <c r="UF104" s="603">
        <v>0</v>
      </c>
      <c r="UG104" s="603">
        <v>4639395</v>
      </c>
      <c r="UH104" s="603">
        <v>0</v>
      </c>
      <c r="UI104" s="603">
        <v>0</v>
      </c>
      <c r="UJ104" s="603">
        <v>0</v>
      </c>
      <c r="UK104" s="603">
        <v>0</v>
      </c>
      <c r="UL104" s="603">
        <v>0</v>
      </c>
      <c r="UM104" s="603">
        <v>0</v>
      </c>
      <c r="UN104" s="603">
        <v>0</v>
      </c>
      <c r="UO104" s="603">
        <v>0</v>
      </c>
      <c r="UP104" s="603">
        <v>0</v>
      </c>
      <c r="UQ104" s="603">
        <v>0</v>
      </c>
      <c r="UR104" s="603">
        <v>367572.25</v>
      </c>
      <c r="US104" s="603">
        <v>0</v>
      </c>
      <c r="UT104" s="603">
        <v>0</v>
      </c>
      <c r="UU104" s="603">
        <v>0</v>
      </c>
      <c r="UV104" s="603">
        <v>0</v>
      </c>
      <c r="UW104" s="603">
        <v>0</v>
      </c>
      <c r="UX104" s="603">
        <v>0</v>
      </c>
      <c r="UY104" s="603">
        <v>0</v>
      </c>
      <c r="UZ104" s="603">
        <v>0</v>
      </c>
      <c r="VA104" s="603">
        <v>0</v>
      </c>
      <c r="VB104" s="603">
        <v>0</v>
      </c>
      <c r="VC104" s="603">
        <v>0</v>
      </c>
      <c r="VD104" s="603">
        <v>0</v>
      </c>
      <c r="VE104" s="603">
        <v>0</v>
      </c>
      <c r="VF104" s="603">
        <v>0</v>
      </c>
      <c r="VG104" s="603">
        <v>0</v>
      </c>
      <c r="VH104" s="603">
        <v>0</v>
      </c>
      <c r="VI104" s="603">
        <v>0</v>
      </c>
      <c r="VJ104" s="603">
        <v>0</v>
      </c>
      <c r="VK104" s="603">
        <v>0</v>
      </c>
      <c r="VL104" s="603">
        <v>0</v>
      </c>
      <c r="VM104" s="603">
        <v>0</v>
      </c>
      <c r="VN104" s="603">
        <v>0</v>
      </c>
      <c r="VO104" s="603">
        <v>0</v>
      </c>
      <c r="VP104" s="603">
        <v>0</v>
      </c>
      <c r="VQ104" s="603">
        <v>0</v>
      </c>
      <c r="VR104" s="603">
        <v>14600</v>
      </c>
      <c r="VS104" s="603">
        <v>0</v>
      </c>
      <c r="VT104" s="603">
        <v>0</v>
      </c>
      <c r="VU104" s="603">
        <v>0</v>
      </c>
      <c r="VV104" s="603">
        <v>0</v>
      </c>
      <c r="VW104" s="603">
        <v>0</v>
      </c>
      <c r="VX104" s="603">
        <v>0</v>
      </c>
      <c r="VY104" s="603">
        <v>0</v>
      </c>
      <c r="VZ104" s="603">
        <v>0</v>
      </c>
      <c r="WA104" s="603">
        <v>0</v>
      </c>
      <c r="WB104" s="603">
        <v>0</v>
      </c>
      <c r="WC104" s="603">
        <v>0</v>
      </c>
      <c r="WD104" s="603">
        <v>5000</v>
      </c>
      <c r="WE104" s="603">
        <v>0</v>
      </c>
      <c r="WF104" s="603">
        <v>0</v>
      </c>
      <c r="WG104" s="603">
        <v>0</v>
      </c>
      <c r="WH104" s="603">
        <v>0</v>
      </c>
      <c r="WI104" s="603">
        <v>517500</v>
      </c>
      <c r="WJ104" s="603">
        <v>0</v>
      </c>
      <c r="WK104" s="603">
        <v>0</v>
      </c>
      <c r="WL104" s="603">
        <v>0</v>
      </c>
      <c r="WM104" s="603">
        <v>0</v>
      </c>
      <c r="WN104" s="603">
        <v>0</v>
      </c>
      <c r="WO104" s="603">
        <v>0</v>
      </c>
      <c r="WP104" s="603">
        <v>0</v>
      </c>
      <c r="WQ104" s="603">
        <v>0</v>
      </c>
      <c r="WR104" s="603">
        <v>0</v>
      </c>
      <c r="WS104" s="603">
        <v>3135866</v>
      </c>
      <c r="WT104" s="603">
        <v>0</v>
      </c>
      <c r="WU104" s="603">
        <v>0</v>
      </c>
      <c r="WV104" s="603">
        <v>0</v>
      </c>
      <c r="WW104" s="603">
        <v>3715</v>
      </c>
      <c r="WX104" s="603">
        <v>0</v>
      </c>
      <c r="WY104" s="603">
        <v>0</v>
      </c>
      <c r="WZ104" s="603">
        <v>0</v>
      </c>
      <c r="XA104" s="603">
        <v>0</v>
      </c>
      <c r="XB104" s="603">
        <v>0</v>
      </c>
      <c r="XC104" s="603">
        <v>0</v>
      </c>
      <c r="XD104" s="603">
        <v>0</v>
      </c>
      <c r="XE104" s="603">
        <v>0</v>
      </c>
      <c r="XF104" s="603">
        <v>0</v>
      </c>
      <c r="XG104" s="603">
        <v>0</v>
      </c>
      <c r="XH104" s="603">
        <v>74500</v>
      </c>
      <c r="XI104" s="603">
        <v>0</v>
      </c>
      <c r="XJ104" s="603">
        <v>0</v>
      </c>
      <c r="XK104" s="603">
        <v>0</v>
      </c>
      <c r="XL104" s="603">
        <v>0</v>
      </c>
      <c r="XM104" s="603">
        <v>0</v>
      </c>
      <c r="XN104" s="603">
        <v>0</v>
      </c>
      <c r="XO104" s="603">
        <v>0</v>
      </c>
      <c r="XP104" s="603">
        <v>0</v>
      </c>
      <c r="XQ104" s="603">
        <v>0</v>
      </c>
      <c r="XR104" s="603">
        <v>0</v>
      </c>
      <c r="XS104" s="603">
        <v>0</v>
      </c>
      <c r="XT104" s="603">
        <v>0</v>
      </c>
      <c r="XU104" s="603">
        <v>0</v>
      </c>
      <c r="XV104" s="603">
        <v>0</v>
      </c>
      <c r="XW104" s="603">
        <v>0</v>
      </c>
      <c r="XX104" s="603">
        <v>0</v>
      </c>
      <c r="XY104" s="603">
        <v>0</v>
      </c>
      <c r="XZ104" s="603">
        <v>0</v>
      </c>
      <c r="YA104" s="603">
        <v>0</v>
      </c>
      <c r="YB104" s="603">
        <v>0</v>
      </c>
      <c r="YC104" s="603">
        <v>0</v>
      </c>
      <c r="YD104" s="603">
        <v>0</v>
      </c>
      <c r="YE104" s="603">
        <v>0</v>
      </c>
      <c r="YF104" s="603">
        <v>0</v>
      </c>
      <c r="YG104" s="603">
        <v>0</v>
      </c>
      <c r="YH104" s="603">
        <v>0</v>
      </c>
      <c r="YI104" s="603">
        <v>0</v>
      </c>
      <c r="YJ104" s="603">
        <v>0</v>
      </c>
      <c r="YK104" s="603">
        <v>181070</v>
      </c>
      <c r="YL104" s="603">
        <v>0</v>
      </c>
      <c r="YM104" s="603">
        <v>0</v>
      </c>
      <c r="YN104" s="603">
        <v>0</v>
      </c>
      <c r="YO104" s="603">
        <v>0</v>
      </c>
      <c r="YP104" s="603">
        <v>0</v>
      </c>
      <c r="YQ104" s="603">
        <v>0</v>
      </c>
      <c r="YR104" s="603">
        <v>0</v>
      </c>
      <c r="YS104" s="603">
        <v>0</v>
      </c>
      <c r="YT104" s="603">
        <v>0</v>
      </c>
      <c r="YU104" s="603">
        <v>0</v>
      </c>
      <c r="YV104" s="603">
        <v>0</v>
      </c>
      <c r="YW104" s="603">
        <v>0</v>
      </c>
      <c r="YX104" s="603">
        <v>0</v>
      </c>
      <c r="YY104" s="603">
        <v>0</v>
      </c>
      <c r="YZ104" s="603">
        <v>0</v>
      </c>
      <c r="ZA104" s="603">
        <v>0</v>
      </c>
      <c r="ZB104" s="603">
        <v>1063616.1299999999</v>
      </c>
      <c r="ZC104" s="603">
        <v>0</v>
      </c>
      <c r="ZD104" s="603">
        <v>0</v>
      </c>
      <c r="ZE104" s="603">
        <v>240080.6</v>
      </c>
      <c r="ZF104" s="603">
        <v>0</v>
      </c>
      <c r="ZG104" s="603">
        <v>0</v>
      </c>
      <c r="ZH104" s="603">
        <v>0</v>
      </c>
      <c r="ZI104" s="603">
        <v>19083.87</v>
      </c>
      <c r="ZJ104" s="603">
        <v>0</v>
      </c>
      <c r="ZK104" s="603">
        <v>0</v>
      </c>
      <c r="ZL104" s="603">
        <v>0</v>
      </c>
      <c r="ZM104" s="603">
        <v>0</v>
      </c>
      <c r="ZN104" s="603">
        <v>0</v>
      </c>
      <c r="ZO104" s="603">
        <v>0</v>
      </c>
      <c r="ZP104" s="603">
        <v>0</v>
      </c>
      <c r="ZQ104" s="603">
        <v>0</v>
      </c>
      <c r="ZR104" s="603">
        <v>0</v>
      </c>
      <c r="ZS104" s="603">
        <v>0</v>
      </c>
      <c r="ZT104" s="603">
        <v>322020</v>
      </c>
      <c r="ZU104" s="603">
        <v>0</v>
      </c>
      <c r="ZV104" s="603">
        <v>0</v>
      </c>
      <c r="ZW104" s="603">
        <v>459564.52</v>
      </c>
      <c r="ZX104" s="603">
        <v>0</v>
      </c>
      <c r="ZY104" s="603">
        <v>114000</v>
      </c>
      <c r="ZZ104" s="603">
        <v>125500</v>
      </c>
      <c r="AAA104" s="603">
        <v>178756</v>
      </c>
      <c r="AAB104" s="603">
        <v>0</v>
      </c>
      <c r="AAC104" s="603">
        <v>0</v>
      </c>
      <c r="AAD104" s="603">
        <v>143000</v>
      </c>
      <c r="AAE104" s="603">
        <v>0</v>
      </c>
      <c r="AAF104" s="603">
        <v>121500</v>
      </c>
      <c r="AAG104" s="603">
        <v>118209.68</v>
      </c>
      <c r="AAH104" s="603">
        <v>0</v>
      </c>
      <c r="AAI104" s="603">
        <v>0</v>
      </c>
      <c r="AAJ104" s="603">
        <v>0</v>
      </c>
      <c r="AAK104" s="603">
        <v>0</v>
      </c>
      <c r="AAL104" s="603">
        <v>95600</v>
      </c>
      <c r="AAM104" s="603">
        <v>0</v>
      </c>
      <c r="AAN104" s="603">
        <v>110000</v>
      </c>
      <c r="AAO104" s="603">
        <v>0</v>
      </c>
      <c r="AAP104" s="603">
        <v>0</v>
      </c>
      <c r="AAQ104" s="603">
        <v>0</v>
      </c>
      <c r="AAR104" s="603">
        <v>0</v>
      </c>
      <c r="AAS104" s="603">
        <v>369754.44</v>
      </c>
      <c r="AAT104" s="603">
        <v>0</v>
      </c>
      <c r="AAU104" s="603">
        <v>0</v>
      </c>
      <c r="AAV104" s="603">
        <v>0</v>
      </c>
      <c r="AAW104" s="603">
        <v>0</v>
      </c>
      <c r="AAX104" s="603">
        <v>0</v>
      </c>
      <c r="AAY104" s="603">
        <v>0</v>
      </c>
      <c r="AAZ104" s="603">
        <v>253957.85</v>
      </c>
      <c r="ABA104" s="603">
        <v>0</v>
      </c>
      <c r="ABB104" s="603">
        <v>0</v>
      </c>
      <c r="ABC104" s="603">
        <v>0</v>
      </c>
      <c r="ABD104" s="603">
        <v>0</v>
      </c>
      <c r="ABE104" s="603">
        <v>0</v>
      </c>
      <c r="ABF104" s="603">
        <v>0</v>
      </c>
      <c r="ABG104" s="603">
        <v>0</v>
      </c>
      <c r="ABH104" s="603">
        <v>1138820.75</v>
      </c>
      <c r="ABI104" s="603">
        <v>0</v>
      </c>
      <c r="ABJ104" s="603">
        <v>0</v>
      </c>
      <c r="ABK104" s="603">
        <v>0</v>
      </c>
      <c r="ABL104" s="603">
        <v>0</v>
      </c>
      <c r="ABM104" s="603">
        <v>102000</v>
      </c>
      <c r="ABN104" s="603">
        <v>347038.5</v>
      </c>
      <c r="ABO104" s="603">
        <v>0</v>
      </c>
      <c r="ABP104" s="603">
        <v>0</v>
      </c>
      <c r="ABQ104" s="603">
        <v>0</v>
      </c>
      <c r="ABR104" s="603">
        <v>0</v>
      </c>
      <c r="ABS104" s="603">
        <v>0</v>
      </c>
      <c r="ABT104" s="603">
        <v>0</v>
      </c>
      <c r="ABU104" s="603">
        <v>0</v>
      </c>
      <c r="ABV104" s="603">
        <v>0</v>
      </c>
      <c r="ABW104" s="603">
        <v>0</v>
      </c>
      <c r="ABX104" s="603">
        <v>0</v>
      </c>
      <c r="ABY104" s="603">
        <v>91000</v>
      </c>
      <c r="ABZ104" s="603">
        <v>0</v>
      </c>
      <c r="ACA104" s="603">
        <v>0</v>
      </c>
      <c r="ACB104" s="603">
        <v>0</v>
      </c>
      <c r="ACC104" s="603">
        <v>0</v>
      </c>
      <c r="ACD104" s="603">
        <v>0</v>
      </c>
      <c r="ACE104" s="603">
        <v>0</v>
      </c>
      <c r="ACF104" s="603">
        <v>1904</v>
      </c>
      <c r="ACG104" s="603">
        <v>0</v>
      </c>
      <c r="ACH104" s="603">
        <v>0</v>
      </c>
      <c r="ACI104" s="603">
        <v>0</v>
      </c>
      <c r="ACJ104" s="603">
        <v>0</v>
      </c>
      <c r="ACK104" s="603">
        <v>141688.01999999999</v>
      </c>
      <c r="ACL104" s="603">
        <v>0</v>
      </c>
      <c r="ACM104" s="603">
        <v>0</v>
      </c>
      <c r="ACN104" s="603">
        <v>457500</v>
      </c>
      <c r="ACO104" s="603">
        <v>0</v>
      </c>
      <c r="ACP104" s="603">
        <v>0</v>
      </c>
      <c r="ACQ104" s="603">
        <v>0</v>
      </c>
      <c r="ACR104" s="603">
        <v>0</v>
      </c>
      <c r="ACS104" s="603">
        <v>0</v>
      </c>
      <c r="ACT104" s="603">
        <v>0</v>
      </c>
      <c r="ACU104" s="603">
        <v>0</v>
      </c>
      <c r="ACV104" s="603">
        <v>0</v>
      </c>
      <c r="ACW104" s="603">
        <v>0</v>
      </c>
      <c r="ACX104" s="603">
        <v>0</v>
      </c>
      <c r="ACY104" s="603">
        <v>384982</v>
      </c>
      <c r="ACZ104" s="603">
        <v>0</v>
      </c>
      <c r="ADA104" s="603">
        <v>0</v>
      </c>
      <c r="ADB104" s="603">
        <v>0</v>
      </c>
      <c r="ADC104" s="603">
        <v>0</v>
      </c>
      <c r="ADD104" s="603">
        <v>0</v>
      </c>
      <c r="ADE104" s="603">
        <v>0</v>
      </c>
      <c r="ADF104" s="603">
        <v>0</v>
      </c>
      <c r="ADG104" s="603">
        <v>0</v>
      </c>
      <c r="ADH104" s="603">
        <v>0</v>
      </c>
      <c r="ADI104" s="603">
        <v>0</v>
      </c>
      <c r="ADJ104" s="603">
        <v>0</v>
      </c>
      <c r="ADK104" s="603">
        <v>0</v>
      </c>
      <c r="ADL104" s="603">
        <v>0</v>
      </c>
      <c r="ADM104" s="603">
        <v>0</v>
      </c>
      <c r="ADN104" s="603">
        <v>0</v>
      </c>
      <c r="ADO104" s="603">
        <v>0</v>
      </c>
      <c r="ADP104" s="603">
        <v>0</v>
      </c>
      <c r="ADQ104" s="603">
        <v>0</v>
      </c>
      <c r="ADR104" s="603">
        <v>0</v>
      </c>
      <c r="ADS104" s="603">
        <v>0</v>
      </c>
      <c r="ADT104" s="603">
        <v>750</v>
      </c>
      <c r="ADU104" s="603">
        <v>83551.8</v>
      </c>
      <c r="ADV104" s="603">
        <v>64500</v>
      </c>
      <c r="ADW104" s="603">
        <v>264000</v>
      </c>
      <c r="ADX104" s="603">
        <v>0</v>
      </c>
      <c r="ADY104" s="603">
        <v>0</v>
      </c>
      <c r="ADZ104" s="603">
        <v>0</v>
      </c>
      <c r="AEA104" s="603">
        <v>4889266.5</v>
      </c>
      <c r="AEB104" s="603">
        <v>105400</v>
      </c>
      <c r="AEC104" s="603">
        <v>1264691.8400000001</v>
      </c>
      <c r="AED104" s="603">
        <v>385943.58</v>
      </c>
      <c r="AEE104" s="603">
        <v>129200</v>
      </c>
      <c r="AEF104" s="603">
        <v>0</v>
      </c>
      <c r="AEG104" s="603">
        <v>0</v>
      </c>
      <c r="AEH104" s="603">
        <v>236163.5</v>
      </c>
      <c r="AEI104" s="603">
        <v>0</v>
      </c>
      <c r="AEJ104" s="603">
        <v>2731373</v>
      </c>
      <c r="AEK104" s="603">
        <v>0</v>
      </c>
      <c r="AEL104" s="603">
        <v>0</v>
      </c>
      <c r="AEM104" s="603">
        <v>2242060</v>
      </c>
      <c r="AEN104" s="603">
        <v>0</v>
      </c>
      <c r="AEO104" s="603">
        <v>2081720</v>
      </c>
      <c r="AEP104" s="603">
        <v>0</v>
      </c>
      <c r="AEQ104" s="603">
        <v>0</v>
      </c>
      <c r="AER104" s="603">
        <v>1385375</v>
      </c>
      <c r="AES104" s="603">
        <v>0</v>
      </c>
      <c r="AET104" s="603">
        <v>2562592.7400000002</v>
      </c>
      <c r="AEU104" s="603">
        <v>0</v>
      </c>
      <c r="AEV104" s="603">
        <v>0</v>
      </c>
      <c r="AEW104" s="603">
        <v>0</v>
      </c>
      <c r="AEX104" s="603">
        <v>0</v>
      </c>
      <c r="AEY104" s="603">
        <v>0</v>
      </c>
      <c r="AEZ104" s="603">
        <v>1457024.85</v>
      </c>
      <c r="AFA104" s="603">
        <v>0</v>
      </c>
      <c r="AFB104" s="603">
        <v>0</v>
      </c>
      <c r="AFC104" s="603">
        <v>0</v>
      </c>
      <c r="AFD104" s="603">
        <v>0</v>
      </c>
      <c r="AFE104" s="603">
        <v>880600</v>
      </c>
      <c r="AFF104" s="603">
        <v>0</v>
      </c>
      <c r="AFG104" s="603">
        <v>0</v>
      </c>
      <c r="AFH104" s="603">
        <v>0</v>
      </c>
      <c r="AFI104" s="603">
        <v>0</v>
      </c>
      <c r="AFJ104" s="603">
        <v>76550</v>
      </c>
      <c r="AFK104" s="603">
        <v>0</v>
      </c>
      <c r="AFL104" s="603">
        <v>0</v>
      </c>
      <c r="AFM104" s="603">
        <v>0</v>
      </c>
      <c r="AFN104" s="603">
        <v>0</v>
      </c>
      <c r="AFO104" s="603">
        <v>0</v>
      </c>
      <c r="AFP104" s="603">
        <v>0</v>
      </c>
      <c r="AFQ104" s="603">
        <v>0</v>
      </c>
      <c r="AFR104" s="603">
        <v>0</v>
      </c>
      <c r="AFS104" s="603">
        <v>0</v>
      </c>
      <c r="AFT104" s="603">
        <v>0</v>
      </c>
      <c r="AFU104" s="603">
        <v>0</v>
      </c>
      <c r="AFV104" s="603">
        <v>230500</v>
      </c>
      <c r="AFW104" s="603">
        <v>0</v>
      </c>
      <c r="AFX104" s="603">
        <v>0</v>
      </c>
      <c r="AFY104" s="603">
        <v>0</v>
      </c>
      <c r="AFZ104" s="603">
        <v>0</v>
      </c>
      <c r="AGA104" s="603">
        <v>0</v>
      </c>
      <c r="AGB104" s="603">
        <v>0</v>
      </c>
      <c r="AGC104" s="603">
        <v>0</v>
      </c>
      <c r="AGD104" s="603">
        <v>0</v>
      </c>
      <c r="AGE104" s="603">
        <v>0</v>
      </c>
      <c r="AGF104" s="603">
        <v>0</v>
      </c>
      <c r="AGG104" s="603">
        <v>0</v>
      </c>
      <c r="AGH104" s="603">
        <v>0</v>
      </c>
      <c r="AGI104" s="603">
        <v>0</v>
      </c>
      <c r="AGJ104" s="603">
        <v>0</v>
      </c>
      <c r="AGK104" s="603">
        <v>0</v>
      </c>
      <c r="AGL104" s="603">
        <v>0</v>
      </c>
      <c r="AGM104" s="603">
        <v>0</v>
      </c>
      <c r="AGN104" s="603">
        <v>0</v>
      </c>
      <c r="AGO104" s="603">
        <v>0</v>
      </c>
      <c r="AGP104" s="603">
        <v>0</v>
      </c>
      <c r="AGQ104" s="603">
        <v>0</v>
      </c>
      <c r="AGR104" s="603">
        <v>0</v>
      </c>
      <c r="AGS104" s="603">
        <v>0</v>
      </c>
      <c r="AGT104" s="603">
        <v>0</v>
      </c>
      <c r="AGU104" s="603">
        <v>0</v>
      </c>
      <c r="AGV104" s="603">
        <v>0</v>
      </c>
      <c r="AGW104" s="603">
        <v>0</v>
      </c>
      <c r="AGX104" s="603">
        <v>0</v>
      </c>
      <c r="AGY104" s="603">
        <v>213635</v>
      </c>
      <c r="AGZ104" s="603">
        <v>0</v>
      </c>
      <c r="AHA104" s="603">
        <v>0</v>
      </c>
      <c r="AHB104" s="603">
        <v>0</v>
      </c>
      <c r="AHC104" s="603">
        <v>0</v>
      </c>
      <c r="AHD104" s="603">
        <v>296730</v>
      </c>
      <c r="AHE104" s="603">
        <v>0</v>
      </c>
      <c r="AHF104" s="603">
        <v>0</v>
      </c>
      <c r="AHG104" s="603">
        <v>0</v>
      </c>
      <c r="AHH104" s="603">
        <v>0</v>
      </c>
      <c r="AHI104" s="603">
        <v>0</v>
      </c>
      <c r="AHJ104" s="603">
        <v>0</v>
      </c>
      <c r="AHK104" s="603">
        <v>0</v>
      </c>
      <c r="AHL104" s="603">
        <v>182000</v>
      </c>
      <c r="AHM104" s="603">
        <v>0</v>
      </c>
      <c r="AHN104" s="603">
        <v>0</v>
      </c>
      <c r="AHO104" s="603">
        <v>0</v>
      </c>
      <c r="AHP104" s="603">
        <v>0</v>
      </c>
      <c r="AHQ104" s="603">
        <v>0</v>
      </c>
      <c r="AHR104" s="603">
        <v>0</v>
      </c>
      <c r="AHS104" s="603">
        <v>0</v>
      </c>
      <c r="AHT104" s="603">
        <v>0</v>
      </c>
      <c r="AHU104" s="603">
        <v>0</v>
      </c>
      <c r="AHV104" s="603">
        <v>0</v>
      </c>
      <c r="AHW104" s="603">
        <f t="shared" si="99"/>
        <v>190351753.81000003</v>
      </c>
      <c r="AHY104" s="648" t="s">
        <v>6248</v>
      </c>
      <c r="AHZ104" s="648" t="s">
        <v>6111</v>
      </c>
      <c r="AIA104" s="648" t="s">
        <v>6112</v>
      </c>
    </row>
    <row r="105" spans="1:911" ht="24.6" x14ac:dyDescent="0.7">
      <c r="A105" s="260" t="str">
        <f t="shared" si="98"/>
        <v>ภาระ</v>
      </c>
      <c r="B105" s="260" t="s">
        <v>6115</v>
      </c>
      <c r="C105" s="260" t="s">
        <v>6116</v>
      </c>
      <c r="D105" s="603">
        <v>0</v>
      </c>
      <c r="E105" s="603">
        <v>0</v>
      </c>
      <c r="F105" s="603">
        <v>0</v>
      </c>
      <c r="G105" s="603">
        <v>0</v>
      </c>
      <c r="H105" s="603">
        <v>0</v>
      </c>
      <c r="I105" s="603">
        <v>0</v>
      </c>
      <c r="J105" s="603">
        <v>0</v>
      </c>
      <c r="K105" s="603">
        <v>0</v>
      </c>
      <c r="L105" s="603">
        <v>0</v>
      </c>
      <c r="M105" s="603">
        <v>0</v>
      </c>
      <c r="N105" s="603">
        <v>0</v>
      </c>
      <c r="O105" s="603">
        <v>0</v>
      </c>
      <c r="P105" s="603">
        <v>0</v>
      </c>
      <c r="Q105" s="603">
        <v>0</v>
      </c>
      <c r="R105" s="603">
        <v>0</v>
      </c>
      <c r="S105" s="603">
        <v>0</v>
      </c>
      <c r="T105" s="603">
        <v>0</v>
      </c>
      <c r="U105" s="603">
        <v>0</v>
      </c>
      <c r="V105" s="603">
        <v>0</v>
      </c>
      <c r="W105" s="603">
        <v>0</v>
      </c>
      <c r="X105" s="603">
        <v>0</v>
      </c>
      <c r="Y105" s="603">
        <v>0</v>
      </c>
      <c r="Z105" s="603">
        <v>0</v>
      </c>
      <c r="AA105" s="603">
        <v>0</v>
      </c>
      <c r="AB105" s="603">
        <v>0</v>
      </c>
      <c r="AC105" s="603">
        <v>0</v>
      </c>
      <c r="AD105" s="603">
        <v>0</v>
      </c>
      <c r="AE105" s="603">
        <v>0</v>
      </c>
      <c r="AF105" s="603">
        <v>0</v>
      </c>
      <c r="AG105" s="603">
        <v>0</v>
      </c>
      <c r="AH105" s="603">
        <v>0</v>
      </c>
      <c r="AI105" s="603">
        <v>0</v>
      </c>
      <c r="AJ105" s="603">
        <v>0</v>
      </c>
      <c r="AK105" s="603">
        <v>0</v>
      </c>
      <c r="AL105" s="603">
        <v>0</v>
      </c>
      <c r="AM105" s="603">
        <v>0</v>
      </c>
      <c r="AN105" s="603">
        <v>0</v>
      </c>
      <c r="AO105" s="603">
        <v>0</v>
      </c>
      <c r="AP105" s="603">
        <v>0</v>
      </c>
      <c r="AQ105" s="603">
        <v>0</v>
      </c>
      <c r="AR105" s="603">
        <v>0</v>
      </c>
      <c r="AS105" s="603">
        <v>0</v>
      </c>
      <c r="AT105" s="603">
        <v>0</v>
      </c>
      <c r="AU105" s="603">
        <v>0</v>
      </c>
      <c r="AV105" s="603">
        <v>0</v>
      </c>
      <c r="AW105" s="603">
        <v>0</v>
      </c>
      <c r="AX105" s="603">
        <v>0</v>
      </c>
      <c r="AY105" s="603">
        <v>0</v>
      </c>
      <c r="AZ105" s="603">
        <v>0</v>
      </c>
      <c r="BA105" s="603">
        <v>0</v>
      </c>
      <c r="BB105" s="603">
        <v>0</v>
      </c>
      <c r="BC105" s="603">
        <v>0</v>
      </c>
      <c r="BD105" s="603">
        <v>0</v>
      </c>
      <c r="BE105" s="603">
        <v>0</v>
      </c>
      <c r="BF105" s="603">
        <v>0</v>
      </c>
      <c r="BG105" s="603">
        <v>0</v>
      </c>
      <c r="BH105" s="603">
        <v>0</v>
      </c>
      <c r="BI105" s="603">
        <v>0</v>
      </c>
      <c r="BJ105" s="603">
        <v>0</v>
      </c>
      <c r="BK105" s="603">
        <v>0</v>
      </c>
      <c r="BL105" s="603">
        <v>0</v>
      </c>
      <c r="BM105" s="603">
        <v>0</v>
      </c>
      <c r="BN105" s="603">
        <v>0</v>
      </c>
      <c r="BO105" s="603">
        <v>0</v>
      </c>
      <c r="BP105" s="603">
        <v>0</v>
      </c>
      <c r="BQ105" s="603">
        <v>0</v>
      </c>
      <c r="BR105" s="603">
        <v>0</v>
      </c>
      <c r="BS105" s="603">
        <v>0</v>
      </c>
      <c r="BT105" s="603">
        <v>0</v>
      </c>
      <c r="BU105" s="603">
        <v>0</v>
      </c>
      <c r="BV105" s="603">
        <v>0</v>
      </c>
      <c r="BW105" s="603">
        <v>0</v>
      </c>
      <c r="BX105" s="603">
        <v>0</v>
      </c>
      <c r="BY105" s="603">
        <v>0</v>
      </c>
      <c r="BZ105" s="603">
        <v>0</v>
      </c>
      <c r="CA105" s="603">
        <v>0</v>
      </c>
      <c r="CB105" s="603">
        <v>0</v>
      </c>
      <c r="CC105" s="603">
        <v>0</v>
      </c>
      <c r="CD105" s="603">
        <v>0</v>
      </c>
      <c r="CE105" s="603">
        <v>0</v>
      </c>
      <c r="CF105" s="603">
        <v>0</v>
      </c>
      <c r="CG105" s="603">
        <v>0</v>
      </c>
      <c r="CH105" s="603">
        <v>0</v>
      </c>
      <c r="CI105" s="603">
        <v>0</v>
      </c>
      <c r="CJ105" s="603">
        <v>0</v>
      </c>
      <c r="CK105" s="603">
        <v>0</v>
      </c>
      <c r="CL105" s="603">
        <v>0</v>
      </c>
      <c r="CM105" s="603">
        <v>0</v>
      </c>
      <c r="CN105" s="603">
        <v>0</v>
      </c>
      <c r="CO105" s="603">
        <v>0</v>
      </c>
      <c r="CP105" s="603">
        <v>0</v>
      </c>
      <c r="CQ105" s="603">
        <v>0</v>
      </c>
      <c r="CR105" s="603">
        <v>0</v>
      </c>
      <c r="CS105" s="603">
        <v>0</v>
      </c>
      <c r="CT105" s="603">
        <v>0</v>
      </c>
      <c r="CU105" s="603">
        <v>0</v>
      </c>
      <c r="CV105" s="603">
        <v>0</v>
      </c>
      <c r="CW105" s="603">
        <v>0</v>
      </c>
      <c r="CX105" s="603">
        <v>0</v>
      </c>
      <c r="CY105" s="603">
        <v>0</v>
      </c>
      <c r="CZ105" s="603">
        <v>0</v>
      </c>
      <c r="DA105" s="603">
        <v>0</v>
      </c>
      <c r="DB105" s="603">
        <v>0</v>
      </c>
      <c r="DC105" s="603">
        <v>0</v>
      </c>
      <c r="DD105" s="603">
        <v>0</v>
      </c>
      <c r="DE105" s="603">
        <v>0</v>
      </c>
      <c r="DF105" s="603">
        <v>0</v>
      </c>
      <c r="DG105" s="603">
        <v>0</v>
      </c>
      <c r="DH105" s="603">
        <v>0</v>
      </c>
      <c r="DI105" s="603">
        <v>0</v>
      </c>
      <c r="DJ105" s="603">
        <v>0</v>
      </c>
      <c r="DK105" s="603">
        <v>0</v>
      </c>
      <c r="DL105" s="603">
        <v>0</v>
      </c>
      <c r="DM105" s="603">
        <v>0</v>
      </c>
      <c r="DN105" s="603">
        <v>0</v>
      </c>
      <c r="DO105" s="603">
        <v>0</v>
      </c>
      <c r="DP105" s="603">
        <v>0</v>
      </c>
      <c r="DQ105" s="603">
        <v>0</v>
      </c>
      <c r="DR105" s="603">
        <v>0</v>
      </c>
      <c r="DS105" s="603">
        <v>0</v>
      </c>
      <c r="DT105" s="603">
        <v>0</v>
      </c>
      <c r="DU105" s="603">
        <v>15784.6</v>
      </c>
      <c r="DV105" s="603">
        <v>0</v>
      </c>
      <c r="DW105" s="603">
        <v>0</v>
      </c>
      <c r="DX105" s="603">
        <v>0</v>
      </c>
      <c r="DY105" s="603">
        <v>0</v>
      </c>
      <c r="DZ105" s="603">
        <v>0</v>
      </c>
      <c r="EA105" s="603">
        <v>0</v>
      </c>
      <c r="EB105" s="603">
        <v>0</v>
      </c>
      <c r="EC105" s="603">
        <v>0</v>
      </c>
      <c r="ED105" s="603">
        <v>25215.24</v>
      </c>
      <c r="EE105" s="603">
        <v>0</v>
      </c>
      <c r="EF105" s="603">
        <v>0</v>
      </c>
      <c r="EG105" s="603">
        <v>0</v>
      </c>
      <c r="EH105" s="603">
        <v>0</v>
      </c>
      <c r="EI105" s="603">
        <v>0</v>
      </c>
      <c r="EJ105" s="603">
        <v>0</v>
      </c>
      <c r="EK105" s="603">
        <v>0</v>
      </c>
      <c r="EL105" s="603">
        <v>0</v>
      </c>
      <c r="EM105" s="603">
        <v>0</v>
      </c>
      <c r="EN105" s="603">
        <v>0</v>
      </c>
      <c r="EO105" s="603">
        <v>0</v>
      </c>
      <c r="EP105" s="603">
        <v>0</v>
      </c>
      <c r="EQ105" s="603">
        <v>0</v>
      </c>
      <c r="ER105" s="603">
        <v>0</v>
      </c>
      <c r="ES105" s="603">
        <v>0</v>
      </c>
      <c r="ET105" s="603">
        <v>0</v>
      </c>
      <c r="EU105" s="603">
        <v>0</v>
      </c>
      <c r="EV105" s="603">
        <v>0</v>
      </c>
      <c r="EW105" s="603">
        <v>0</v>
      </c>
      <c r="EX105" s="603">
        <v>0</v>
      </c>
      <c r="EY105" s="603">
        <v>0</v>
      </c>
      <c r="EZ105" s="603">
        <v>0</v>
      </c>
      <c r="FA105" s="603">
        <v>0</v>
      </c>
      <c r="FB105" s="603">
        <v>0</v>
      </c>
      <c r="FC105" s="603">
        <v>0</v>
      </c>
      <c r="FD105" s="603">
        <v>0</v>
      </c>
      <c r="FE105" s="603">
        <v>0</v>
      </c>
      <c r="FF105" s="603">
        <v>0</v>
      </c>
      <c r="FG105" s="603">
        <v>0</v>
      </c>
      <c r="FH105" s="603">
        <v>0</v>
      </c>
      <c r="FI105" s="603">
        <v>0</v>
      </c>
      <c r="FJ105" s="603">
        <v>0</v>
      </c>
      <c r="FK105" s="603">
        <v>0</v>
      </c>
      <c r="FL105" s="603">
        <v>0</v>
      </c>
      <c r="FM105" s="603">
        <v>0</v>
      </c>
      <c r="FN105" s="603">
        <v>0</v>
      </c>
      <c r="FO105" s="603">
        <v>0</v>
      </c>
      <c r="FP105" s="603">
        <v>0</v>
      </c>
      <c r="FQ105" s="603">
        <v>0</v>
      </c>
      <c r="FR105" s="603">
        <v>0</v>
      </c>
      <c r="FS105" s="603">
        <v>0</v>
      </c>
      <c r="FT105" s="603">
        <v>0</v>
      </c>
      <c r="FU105" s="603">
        <v>0</v>
      </c>
      <c r="FV105" s="603">
        <v>0</v>
      </c>
      <c r="FW105" s="603">
        <v>0</v>
      </c>
      <c r="FX105" s="603">
        <v>0</v>
      </c>
      <c r="FY105" s="603">
        <v>0</v>
      </c>
      <c r="FZ105" s="603">
        <v>0</v>
      </c>
      <c r="GA105" s="603">
        <v>0</v>
      </c>
      <c r="GB105" s="603">
        <v>0</v>
      </c>
      <c r="GC105" s="603">
        <v>0</v>
      </c>
      <c r="GD105" s="603">
        <v>0</v>
      </c>
      <c r="GE105" s="603">
        <v>0</v>
      </c>
      <c r="GF105" s="603">
        <v>0</v>
      </c>
      <c r="GG105" s="603">
        <v>0</v>
      </c>
      <c r="GH105" s="603">
        <v>0</v>
      </c>
      <c r="GI105" s="603">
        <v>0</v>
      </c>
      <c r="GJ105" s="603">
        <v>0</v>
      </c>
      <c r="GK105" s="603">
        <v>0</v>
      </c>
      <c r="GL105" s="603">
        <v>0</v>
      </c>
      <c r="GM105" s="603">
        <v>0</v>
      </c>
      <c r="GN105" s="603">
        <v>0</v>
      </c>
      <c r="GO105" s="603">
        <v>0</v>
      </c>
      <c r="GP105" s="603">
        <v>0</v>
      </c>
      <c r="GQ105" s="603">
        <v>0</v>
      </c>
      <c r="GR105" s="603">
        <v>0</v>
      </c>
      <c r="GS105" s="603">
        <v>0</v>
      </c>
      <c r="GT105" s="603">
        <v>0</v>
      </c>
      <c r="GU105" s="603">
        <v>0</v>
      </c>
      <c r="GV105" s="603">
        <v>0</v>
      </c>
      <c r="GW105" s="603">
        <v>0</v>
      </c>
      <c r="GX105" s="603">
        <v>0</v>
      </c>
      <c r="GY105" s="603">
        <v>0</v>
      </c>
      <c r="GZ105" s="603">
        <v>0</v>
      </c>
      <c r="HA105" s="603">
        <v>0</v>
      </c>
      <c r="HB105" s="603">
        <v>0</v>
      </c>
      <c r="HC105" s="603">
        <v>0</v>
      </c>
      <c r="HD105" s="603">
        <v>0</v>
      </c>
      <c r="HE105" s="603">
        <v>0</v>
      </c>
      <c r="HF105" s="603">
        <v>0</v>
      </c>
      <c r="HG105" s="603">
        <v>0</v>
      </c>
      <c r="HH105" s="603">
        <v>0</v>
      </c>
      <c r="HI105" s="603">
        <v>0</v>
      </c>
      <c r="HJ105" s="603">
        <v>0</v>
      </c>
      <c r="HK105" s="603">
        <v>0</v>
      </c>
      <c r="HL105" s="603">
        <v>0</v>
      </c>
      <c r="HM105" s="603">
        <v>0</v>
      </c>
      <c r="HN105" s="603">
        <v>0</v>
      </c>
      <c r="HO105" s="603">
        <v>0</v>
      </c>
      <c r="HP105" s="603">
        <v>0</v>
      </c>
      <c r="HQ105" s="603">
        <v>0</v>
      </c>
      <c r="HR105" s="603">
        <v>0</v>
      </c>
      <c r="HS105" s="603">
        <v>0</v>
      </c>
      <c r="HT105" s="603">
        <v>0</v>
      </c>
      <c r="HU105" s="603">
        <v>0</v>
      </c>
      <c r="HV105" s="603">
        <v>0</v>
      </c>
      <c r="HW105" s="603">
        <v>0</v>
      </c>
      <c r="HX105" s="603">
        <v>0</v>
      </c>
      <c r="HY105" s="603">
        <v>0</v>
      </c>
      <c r="HZ105" s="603">
        <v>0</v>
      </c>
      <c r="IA105" s="603">
        <v>0</v>
      </c>
      <c r="IB105" s="603">
        <v>0</v>
      </c>
      <c r="IC105" s="603">
        <v>0</v>
      </c>
      <c r="ID105" s="603">
        <v>0</v>
      </c>
      <c r="IE105" s="603">
        <v>0</v>
      </c>
      <c r="IF105" s="603">
        <v>0</v>
      </c>
      <c r="IG105" s="603">
        <v>0</v>
      </c>
      <c r="IH105" s="603">
        <v>0</v>
      </c>
      <c r="II105" s="603">
        <v>0</v>
      </c>
      <c r="IJ105" s="603">
        <v>0</v>
      </c>
      <c r="IK105" s="603">
        <v>0</v>
      </c>
      <c r="IL105" s="603">
        <v>0</v>
      </c>
      <c r="IM105" s="603">
        <v>0</v>
      </c>
      <c r="IN105" s="603">
        <v>0</v>
      </c>
      <c r="IO105" s="603">
        <v>0</v>
      </c>
      <c r="IP105" s="603">
        <v>0</v>
      </c>
      <c r="IQ105" s="603">
        <v>0</v>
      </c>
      <c r="IR105" s="603">
        <v>0</v>
      </c>
      <c r="IS105" s="603">
        <v>0</v>
      </c>
      <c r="IT105" s="603">
        <v>0</v>
      </c>
      <c r="IU105" s="603">
        <v>0</v>
      </c>
      <c r="IV105" s="603">
        <v>0</v>
      </c>
      <c r="IW105" s="603">
        <v>0</v>
      </c>
      <c r="IX105" s="603">
        <v>0</v>
      </c>
      <c r="IY105" s="603">
        <v>0</v>
      </c>
      <c r="IZ105" s="603">
        <v>0</v>
      </c>
      <c r="JA105" s="603">
        <v>0</v>
      </c>
      <c r="JB105" s="603">
        <v>0</v>
      </c>
      <c r="JC105" s="603">
        <v>0</v>
      </c>
      <c r="JD105" s="603">
        <v>0</v>
      </c>
      <c r="JE105" s="603">
        <v>0</v>
      </c>
      <c r="JF105" s="603">
        <v>0</v>
      </c>
      <c r="JG105" s="603">
        <v>0</v>
      </c>
      <c r="JH105" s="603">
        <v>0</v>
      </c>
      <c r="JI105" s="603">
        <v>0</v>
      </c>
      <c r="JJ105" s="603">
        <v>0</v>
      </c>
      <c r="JK105" s="603">
        <v>0</v>
      </c>
      <c r="JL105" s="603">
        <v>0</v>
      </c>
      <c r="JM105" s="603">
        <v>0</v>
      </c>
      <c r="JN105" s="603">
        <v>0</v>
      </c>
      <c r="JO105" s="603">
        <v>0</v>
      </c>
      <c r="JP105" s="603">
        <v>0</v>
      </c>
      <c r="JQ105" s="603">
        <v>0</v>
      </c>
      <c r="JR105" s="603">
        <v>0</v>
      </c>
      <c r="JS105" s="603">
        <v>0</v>
      </c>
      <c r="JT105" s="603">
        <v>0</v>
      </c>
      <c r="JU105" s="603">
        <v>0</v>
      </c>
      <c r="JV105" s="603">
        <v>0</v>
      </c>
      <c r="JW105" s="603">
        <v>0</v>
      </c>
      <c r="JX105" s="603">
        <v>0</v>
      </c>
      <c r="JY105" s="603">
        <v>0</v>
      </c>
      <c r="JZ105" s="603">
        <v>0</v>
      </c>
      <c r="KA105" s="603">
        <v>0</v>
      </c>
      <c r="KB105" s="603">
        <v>0</v>
      </c>
      <c r="KC105" s="603">
        <v>0</v>
      </c>
      <c r="KD105" s="603">
        <v>0</v>
      </c>
      <c r="KE105" s="603">
        <v>0</v>
      </c>
      <c r="KF105" s="603">
        <v>0</v>
      </c>
      <c r="KG105" s="603">
        <v>0</v>
      </c>
      <c r="KH105" s="603">
        <v>0</v>
      </c>
      <c r="KI105" s="603">
        <v>0</v>
      </c>
      <c r="KJ105" s="603">
        <v>0</v>
      </c>
      <c r="KK105" s="603">
        <v>0</v>
      </c>
      <c r="KL105" s="603">
        <v>0</v>
      </c>
      <c r="KM105" s="603">
        <v>0</v>
      </c>
      <c r="KN105" s="603">
        <v>0</v>
      </c>
      <c r="KO105" s="603">
        <v>0</v>
      </c>
      <c r="KP105" s="603">
        <v>0</v>
      </c>
      <c r="KQ105" s="603">
        <v>0</v>
      </c>
      <c r="KR105" s="603">
        <v>0</v>
      </c>
      <c r="KS105" s="603">
        <v>0</v>
      </c>
      <c r="KT105" s="603">
        <v>0</v>
      </c>
      <c r="KU105" s="603">
        <v>0</v>
      </c>
      <c r="KV105" s="603">
        <v>0</v>
      </c>
      <c r="KW105" s="603">
        <v>0</v>
      </c>
      <c r="KX105" s="603">
        <v>0</v>
      </c>
      <c r="KY105" s="603">
        <v>0</v>
      </c>
      <c r="KZ105" s="603">
        <v>0</v>
      </c>
      <c r="LA105" s="603">
        <v>0</v>
      </c>
      <c r="LB105" s="603">
        <v>0</v>
      </c>
      <c r="LC105" s="603">
        <v>0</v>
      </c>
      <c r="LD105" s="603">
        <v>0</v>
      </c>
      <c r="LE105" s="603">
        <v>0</v>
      </c>
      <c r="LF105" s="603">
        <v>0</v>
      </c>
      <c r="LG105" s="603">
        <v>0</v>
      </c>
      <c r="LH105" s="603">
        <v>0</v>
      </c>
      <c r="LI105" s="603">
        <v>0</v>
      </c>
      <c r="LJ105" s="603">
        <v>0</v>
      </c>
      <c r="LK105" s="603">
        <v>0</v>
      </c>
      <c r="LL105" s="603">
        <v>0</v>
      </c>
      <c r="LM105" s="603">
        <v>0</v>
      </c>
      <c r="LN105" s="603">
        <v>0</v>
      </c>
      <c r="LO105" s="603">
        <v>0</v>
      </c>
      <c r="LP105" s="603">
        <v>0</v>
      </c>
      <c r="LQ105" s="603">
        <v>0</v>
      </c>
      <c r="LR105" s="603">
        <v>0</v>
      </c>
      <c r="LS105" s="603">
        <v>0</v>
      </c>
      <c r="LT105" s="603">
        <v>0</v>
      </c>
      <c r="LU105" s="603">
        <v>0</v>
      </c>
      <c r="LV105" s="603">
        <v>0</v>
      </c>
      <c r="LW105" s="603">
        <v>0</v>
      </c>
      <c r="LX105" s="603">
        <v>0</v>
      </c>
      <c r="LY105" s="603">
        <v>288905.53999999998</v>
      </c>
      <c r="LZ105" s="603">
        <v>21363.08</v>
      </c>
      <c r="MA105" s="603">
        <v>0</v>
      </c>
      <c r="MB105" s="603">
        <v>0</v>
      </c>
      <c r="MC105" s="603">
        <v>0</v>
      </c>
      <c r="MD105" s="603">
        <v>0</v>
      </c>
      <c r="ME105" s="603">
        <v>0</v>
      </c>
      <c r="MF105" s="603">
        <v>0</v>
      </c>
      <c r="MG105" s="603">
        <v>0</v>
      </c>
      <c r="MH105" s="603">
        <v>0</v>
      </c>
      <c r="MI105" s="603">
        <v>0</v>
      </c>
      <c r="MJ105" s="603">
        <v>0</v>
      </c>
      <c r="MK105" s="603">
        <v>0</v>
      </c>
      <c r="ML105" s="603">
        <v>0</v>
      </c>
      <c r="MM105" s="603">
        <v>0</v>
      </c>
      <c r="MN105" s="603">
        <v>0</v>
      </c>
      <c r="MO105" s="603">
        <v>0</v>
      </c>
      <c r="MP105" s="603">
        <v>0</v>
      </c>
      <c r="MQ105" s="603">
        <v>0</v>
      </c>
      <c r="MR105" s="603">
        <v>0</v>
      </c>
      <c r="MS105" s="603">
        <v>0</v>
      </c>
      <c r="MT105" s="603">
        <v>0</v>
      </c>
      <c r="MU105" s="603">
        <v>0</v>
      </c>
      <c r="MV105" s="603">
        <v>0</v>
      </c>
      <c r="MW105" s="603">
        <v>0</v>
      </c>
      <c r="MX105" s="603">
        <v>0</v>
      </c>
      <c r="MY105" s="603">
        <v>0</v>
      </c>
      <c r="MZ105" s="603">
        <v>0</v>
      </c>
      <c r="NA105" s="603">
        <v>0</v>
      </c>
      <c r="NB105" s="603">
        <v>0</v>
      </c>
      <c r="NC105" s="603">
        <v>0</v>
      </c>
      <c r="ND105" s="603">
        <v>0</v>
      </c>
      <c r="NE105" s="603">
        <v>0</v>
      </c>
      <c r="NF105" s="603">
        <v>0</v>
      </c>
      <c r="NG105" s="603">
        <v>0</v>
      </c>
      <c r="NH105" s="603">
        <v>0</v>
      </c>
      <c r="NI105" s="603">
        <v>0</v>
      </c>
      <c r="NJ105" s="603">
        <v>0</v>
      </c>
      <c r="NK105" s="603">
        <v>0</v>
      </c>
      <c r="NL105" s="603">
        <v>0</v>
      </c>
      <c r="NM105" s="603">
        <v>0</v>
      </c>
      <c r="NN105" s="603">
        <v>0</v>
      </c>
      <c r="NO105" s="603">
        <v>0</v>
      </c>
      <c r="NP105" s="603">
        <v>0</v>
      </c>
      <c r="NQ105" s="603">
        <v>0</v>
      </c>
      <c r="NR105" s="603">
        <v>12873.76</v>
      </c>
      <c r="NS105" s="603">
        <v>0</v>
      </c>
      <c r="NT105" s="603">
        <v>0</v>
      </c>
      <c r="NU105" s="603">
        <v>0</v>
      </c>
      <c r="NV105" s="603">
        <v>0</v>
      </c>
      <c r="NW105" s="603">
        <v>0</v>
      </c>
      <c r="NX105" s="603">
        <v>0</v>
      </c>
      <c r="NY105" s="603">
        <v>0</v>
      </c>
      <c r="NZ105" s="603">
        <v>0</v>
      </c>
      <c r="OA105" s="603">
        <v>0</v>
      </c>
      <c r="OB105" s="603">
        <v>0</v>
      </c>
      <c r="OC105" s="603">
        <v>0</v>
      </c>
      <c r="OD105" s="603">
        <v>0</v>
      </c>
      <c r="OE105" s="603">
        <v>0</v>
      </c>
      <c r="OF105" s="603">
        <v>0</v>
      </c>
      <c r="OG105" s="603">
        <v>0</v>
      </c>
      <c r="OH105" s="603">
        <v>0</v>
      </c>
      <c r="OI105" s="603">
        <v>0</v>
      </c>
      <c r="OJ105" s="603">
        <v>0</v>
      </c>
      <c r="OK105" s="603">
        <v>0</v>
      </c>
      <c r="OL105" s="603">
        <v>0</v>
      </c>
      <c r="OM105" s="603">
        <v>0</v>
      </c>
      <c r="ON105" s="603">
        <v>0</v>
      </c>
      <c r="OO105" s="603">
        <v>0</v>
      </c>
      <c r="OP105" s="603">
        <v>0</v>
      </c>
      <c r="OQ105" s="603">
        <v>0</v>
      </c>
      <c r="OR105" s="603">
        <v>0</v>
      </c>
      <c r="OS105" s="603">
        <v>0</v>
      </c>
      <c r="OT105" s="603">
        <v>0</v>
      </c>
      <c r="OU105" s="603">
        <v>16212.54</v>
      </c>
      <c r="OV105" s="603">
        <v>0</v>
      </c>
      <c r="OW105" s="603">
        <v>0</v>
      </c>
      <c r="OX105" s="603">
        <v>0</v>
      </c>
      <c r="OY105" s="603">
        <v>0</v>
      </c>
      <c r="OZ105" s="603">
        <v>0</v>
      </c>
      <c r="PA105" s="603">
        <v>0</v>
      </c>
      <c r="PB105" s="603">
        <v>0</v>
      </c>
      <c r="PC105" s="603">
        <v>0</v>
      </c>
      <c r="PD105" s="603">
        <v>187350.64</v>
      </c>
      <c r="PE105" s="603">
        <v>0</v>
      </c>
      <c r="PF105" s="603">
        <v>0</v>
      </c>
      <c r="PG105" s="603">
        <v>0</v>
      </c>
      <c r="PH105" s="603">
        <v>0</v>
      </c>
      <c r="PI105" s="603">
        <v>0</v>
      </c>
      <c r="PJ105" s="603">
        <v>0</v>
      </c>
      <c r="PK105" s="603">
        <v>0</v>
      </c>
      <c r="PL105" s="603">
        <v>0</v>
      </c>
      <c r="PM105" s="603">
        <v>0</v>
      </c>
      <c r="PN105" s="603">
        <v>0</v>
      </c>
      <c r="PO105" s="603">
        <v>0</v>
      </c>
      <c r="PP105" s="603">
        <v>0</v>
      </c>
      <c r="PQ105" s="603">
        <v>0</v>
      </c>
      <c r="PR105" s="603">
        <v>0</v>
      </c>
      <c r="PS105" s="603">
        <v>0</v>
      </c>
      <c r="PT105" s="603">
        <v>0</v>
      </c>
      <c r="PU105" s="603">
        <v>0</v>
      </c>
      <c r="PV105" s="603">
        <v>43497.35</v>
      </c>
      <c r="PW105" s="603">
        <v>91755.62</v>
      </c>
      <c r="PX105" s="603">
        <v>16300.23</v>
      </c>
      <c r="PY105" s="603">
        <v>0</v>
      </c>
      <c r="PZ105" s="603">
        <v>630553.85</v>
      </c>
      <c r="QA105" s="603">
        <v>0</v>
      </c>
      <c r="QB105" s="603">
        <v>0</v>
      </c>
      <c r="QC105" s="603">
        <v>21991.78</v>
      </c>
      <c r="QD105" s="603">
        <v>189719.97</v>
      </c>
      <c r="QE105" s="603">
        <v>13647.15</v>
      </c>
      <c r="QF105" s="603">
        <v>99115.93</v>
      </c>
      <c r="QG105" s="603">
        <v>0</v>
      </c>
      <c r="QH105" s="603">
        <v>47946.95</v>
      </c>
      <c r="QI105" s="603">
        <v>36383.300000000003</v>
      </c>
      <c r="QJ105" s="603">
        <v>43244.92</v>
      </c>
      <c r="QK105" s="603">
        <v>99360.21</v>
      </c>
      <c r="QL105" s="603">
        <v>34602</v>
      </c>
      <c r="QM105" s="603">
        <v>0</v>
      </c>
      <c r="QN105" s="603">
        <v>7803.32</v>
      </c>
      <c r="QO105" s="603">
        <v>199592.89</v>
      </c>
      <c r="QP105" s="603">
        <v>15782.8</v>
      </c>
      <c r="QQ105" s="603">
        <v>0</v>
      </c>
      <c r="QR105" s="603">
        <v>14040.87</v>
      </c>
      <c r="QS105" s="603">
        <v>0</v>
      </c>
      <c r="QT105" s="603">
        <v>1314.97</v>
      </c>
      <c r="QU105" s="603">
        <v>14134.3</v>
      </c>
      <c r="QV105" s="603">
        <v>22358.03</v>
      </c>
      <c r="QW105" s="603">
        <v>0</v>
      </c>
      <c r="QX105" s="603">
        <v>0</v>
      </c>
      <c r="QY105" s="603">
        <v>0</v>
      </c>
      <c r="QZ105" s="603">
        <v>0</v>
      </c>
      <c r="RA105" s="603">
        <v>0</v>
      </c>
      <c r="RB105" s="603">
        <v>0</v>
      </c>
      <c r="RC105" s="603">
        <v>0</v>
      </c>
      <c r="RD105" s="603">
        <v>5557.9</v>
      </c>
      <c r="RE105" s="603">
        <v>0</v>
      </c>
      <c r="RF105" s="603">
        <v>0</v>
      </c>
      <c r="RG105" s="603">
        <v>0</v>
      </c>
      <c r="RH105" s="603">
        <v>0</v>
      </c>
      <c r="RI105" s="603">
        <v>0</v>
      </c>
      <c r="RJ105" s="603">
        <v>0</v>
      </c>
      <c r="RK105" s="603">
        <v>0</v>
      </c>
      <c r="RL105" s="603">
        <v>0</v>
      </c>
      <c r="RM105" s="603">
        <v>0</v>
      </c>
      <c r="RN105" s="603">
        <v>0</v>
      </c>
      <c r="RO105" s="603">
        <v>0</v>
      </c>
      <c r="RP105" s="603">
        <v>0</v>
      </c>
      <c r="RQ105" s="603">
        <v>0</v>
      </c>
      <c r="RR105" s="603">
        <v>0</v>
      </c>
      <c r="RS105" s="603">
        <v>0</v>
      </c>
      <c r="RT105" s="603">
        <v>0</v>
      </c>
      <c r="RU105" s="603">
        <v>0</v>
      </c>
      <c r="RV105" s="603">
        <v>0</v>
      </c>
      <c r="RW105" s="603">
        <v>0</v>
      </c>
      <c r="RX105" s="603">
        <v>0</v>
      </c>
      <c r="RY105" s="603">
        <v>0</v>
      </c>
      <c r="RZ105" s="603">
        <v>0</v>
      </c>
      <c r="SA105" s="603">
        <v>0</v>
      </c>
      <c r="SB105" s="603">
        <v>0</v>
      </c>
      <c r="SC105" s="603">
        <v>0</v>
      </c>
      <c r="SD105" s="603">
        <v>0</v>
      </c>
      <c r="SE105" s="603">
        <v>0</v>
      </c>
      <c r="SF105" s="603">
        <v>0</v>
      </c>
      <c r="SG105" s="603">
        <v>0</v>
      </c>
      <c r="SH105" s="603">
        <v>0</v>
      </c>
      <c r="SI105" s="603">
        <v>0</v>
      </c>
      <c r="SJ105" s="603">
        <v>0</v>
      </c>
      <c r="SK105" s="603">
        <v>0</v>
      </c>
      <c r="SL105" s="603">
        <v>0</v>
      </c>
      <c r="SM105" s="603">
        <v>0</v>
      </c>
      <c r="SN105" s="603">
        <v>0</v>
      </c>
      <c r="SO105" s="603">
        <v>0</v>
      </c>
      <c r="SP105" s="603">
        <v>0</v>
      </c>
      <c r="SQ105" s="603">
        <v>0</v>
      </c>
      <c r="SR105" s="603">
        <v>0</v>
      </c>
      <c r="SS105" s="603">
        <v>0</v>
      </c>
      <c r="ST105" s="603">
        <v>0</v>
      </c>
      <c r="SU105" s="603">
        <v>0</v>
      </c>
      <c r="SV105" s="603">
        <v>0</v>
      </c>
      <c r="SW105" s="603">
        <v>0</v>
      </c>
      <c r="SX105" s="603">
        <v>0</v>
      </c>
      <c r="SY105" s="603">
        <v>0</v>
      </c>
      <c r="SZ105" s="603">
        <v>0</v>
      </c>
      <c r="TA105" s="603">
        <v>0</v>
      </c>
      <c r="TB105" s="603">
        <v>0</v>
      </c>
      <c r="TC105" s="603">
        <v>0</v>
      </c>
      <c r="TD105" s="603">
        <v>0</v>
      </c>
      <c r="TE105" s="603">
        <v>0</v>
      </c>
      <c r="TF105" s="603">
        <v>0</v>
      </c>
      <c r="TG105" s="603">
        <v>0</v>
      </c>
      <c r="TH105" s="603">
        <v>0</v>
      </c>
      <c r="TI105" s="603">
        <v>0</v>
      </c>
      <c r="TJ105" s="603">
        <v>0</v>
      </c>
      <c r="TK105" s="603">
        <v>0</v>
      </c>
      <c r="TL105" s="603">
        <v>0</v>
      </c>
      <c r="TM105" s="603">
        <v>0</v>
      </c>
      <c r="TN105" s="603">
        <v>0</v>
      </c>
      <c r="TO105" s="603">
        <v>0</v>
      </c>
      <c r="TP105" s="603">
        <v>0</v>
      </c>
      <c r="TQ105" s="603">
        <v>0</v>
      </c>
      <c r="TR105" s="603">
        <v>0</v>
      </c>
      <c r="TS105" s="603">
        <v>0</v>
      </c>
      <c r="TT105" s="603">
        <v>0</v>
      </c>
      <c r="TU105" s="603">
        <v>0</v>
      </c>
      <c r="TV105" s="603">
        <v>0</v>
      </c>
      <c r="TW105" s="603">
        <v>0</v>
      </c>
      <c r="TX105" s="603">
        <v>0</v>
      </c>
      <c r="TY105" s="603">
        <v>0</v>
      </c>
      <c r="TZ105" s="603">
        <v>0</v>
      </c>
      <c r="UA105" s="603">
        <v>0</v>
      </c>
      <c r="UB105" s="603">
        <v>0</v>
      </c>
      <c r="UC105" s="603">
        <v>0</v>
      </c>
      <c r="UD105" s="603">
        <v>0</v>
      </c>
      <c r="UE105" s="603">
        <v>0</v>
      </c>
      <c r="UF105" s="603">
        <v>0</v>
      </c>
      <c r="UG105" s="603">
        <v>0</v>
      </c>
      <c r="UH105" s="603">
        <v>0</v>
      </c>
      <c r="UI105" s="603">
        <v>0</v>
      </c>
      <c r="UJ105" s="603">
        <v>0</v>
      </c>
      <c r="UK105" s="603">
        <v>0</v>
      </c>
      <c r="UL105" s="603">
        <v>0</v>
      </c>
      <c r="UM105" s="603">
        <v>0</v>
      </c>
      <c r="UN105" s="603">
        <v>0</v>
      </c>
      <c r="UO105" s="603">
        <v>0</v>
      </c>
      <c r="UP105" s="603">
        <v>0</v>
      </c>
      <c r="UQ105" s="603">
        <v>0</v>
      </c>
      <c r="UR105" s="603">
        <v>0</v>
      </c>
      <c r="US105" s="603">
        <v>0</v>
      </c>
      <c r="UT105" s="603">
        <v>0</v>
      </c>
      <c r="UU105" s="603">
        <v>0</v>
      </c>
      <c r="UV105" s="603">
        <v>0</v>
      </c>
      <c r="UW105" s="603">
        <v>0</v>
      </c>
      <c r="UX105" s="603">
        <v>0</v>
      </c>
      <c r="UY105" s="603">
        <v>0</v>
      </c>
      <c r="UZ105" s="603">
        <v>0</v>
      </c>
      <c r="VA105" s="603">
        <v>0</v>
      </c>
      <c r="VB105" s="603">
        <v>0</v>
      </c>
      <c r="VC105" s="603">
        <v>0</v>
      </c>
      <c r="VD105" s="603">
        <v>0</v>
      </c>
      <c r="VE105" s="603">
        <v>0</v>
      </c>
      <c r="VF105" s="603">
        <v>0</v>
      </c>
      <c r="VG105" s="603">
        <v>0</v>
      </c>
      <c r="VH105" s="603">
        <v>0</v>
      </c>
      <c r="VI105" s="603">
        <v>0</v>
      </c>
      <c r="VJ105" s="603">
        <v>0</v>
      </c>
      <c r="VK105" s="603">
        <v>0</v>
      </c>
      <c r="VL105" s="603">
        <v>0</v>
      </c>
      <c r="VM105" s="603">
        <v>0</v>
      </c>
      <c r="VN105" s="603">
        <v>0</v>
      </c>
      <c r="VO105" s="603">
        <v>0</v>
      </c>
      <c r="VP105" s="603">
        <v>0</v>
      </c>
      <c r="VQ105" s="603">
        <v>0</v>
      </c>
      <c r="VR105" s="603">
        <v>0</v>
      </c>
      <c r="VS105" s="603">
        <v>0</v>
      </c>
      <c r="VT105" s="603">
        <v>0</v>
      </c>
      <c r="VU105" s="603">
        <v>0</v>
      </c>
      <c r="VV105" s="603">
        <v>0</v>
      </c>
      <c r="VW105" s="603">
        <v>0</v>
      </c>
      <c r="VX105" s="603">
        <v>0</v>
      </c>
      <c r="VY105" s="603">
        <v>0</v>
      </c>
      <c r="VZ105" s="603">
        <v>0</v>
      </c>
      <c r="WA105" s="603">
        <v>0</v>
      </c>
      <c r="WB105" s="603">
        <v>0</v>
      </c>
      <c r="WC105" s="603">
        <v>2528.33</v>
      </c>
      <c r="WD105" s="603">
        <v>0</v>
      </c>
      <c r="WE105" s="603">
        <v>0</v>
      </c>
      <c r="WF105" s="603">
        <v>0</v>
      </c>
      <c r="WG105" s="603">
        <v>0</v>
      </c>
      <c r="WH105" s="603">
        <v>0</v>
      </c>
      <c r="WI105" s="603">
        <v>0</v>
      </c>
      <c r="WJ105" s="603">
        <v>0</v>
      </c>
      <c r="WK105" s="603">
        <v>0</v>
      </c>
      <c r="WL105" s="603">
        <v>0</v>
      </c>
      <c r="WM105" s="603">
        <v>0</v>
      </c>
      <c r="WN105" s="603">
        <v>0</v>
      </c>
      <c r="WO105" s="603">
        <v>0</v>
      </c>
      <c r="WP105" s="603">
        <v>0</v>
      </c>
      <c r="WQ105" s="603">
        <v>0</v>
      </c>
      <c r="WR105" s="603">
        <v>0</v>
      </c>
      <c r="WS105" s="603">
        <v>0</v>
      </c>
      <c r="WT105" s="603">
        <v>0</v>
      </c>
      <c r="WU105" s="603">
        <v>0</v>
      </c>
      <c r="WV105" s="603">
        <v>0</v>
      </c>
      <c r="WW105" s="603">
        <v>0</v>
      </c>
      <c r="WX105" s="603">
        <v>0</v>
      </c>
      <c r="WY105" s="603">
        <v>0</v>
      </c>
      <c r="WZ105" s="603">
        <v>0</v>
      </c>
      <c r="XA105" s="603">
        <v>0</v>
      </c>
      <c r="XB105" s="603">
        <v>0</v>
      </c>
      <c r="XC105" s="603">
        <v>0</v>
      </c>
      <c r="XD105" s="603">
        <v>0</v>
      </c>
      <c r="XE105" s="603">
        <v>0</v>
      </c>
      <c r="XF105" s="603">
        <v>0</v>
      </c>
      <c r="XG105" s="603">
        <v>0</v>
      </c>
      <c r="XH105" s="603">
        <v>0</v>
      </c>
      <c r="XI105" s="603">
        <v>0</v>
      </c>
      <c r="XJ105" s="603">
        <v>0</v>
      </c>
      <c r="XK105" s="603">
        <v>0</v>
      </c>
      <c r="XL105" s="603">
        <v>0</v>
      </c>
      <c r="XM105" s="603">
        <v>0</v>
      </c>
      <c r="XN105" s="603">
        <v>0</v>
      </c>
      <c r="XO105" s="603">
        <v>0</v>
      </c>
      <c r="XP105" s="603">
        <v>0</v>
      </c>
      <c r="XQ105" s="603">
        <v>0</v>
      </c>
      <c r="XR105" s="603">
        <v>0</v>
      </c>
      <c r="XS105" s="603">
        <v>0</v>
      </c>
      <c r="XT105" s="603">
        <v>0</v>
      </c>
      <c r="XU105" s="603">
        <v>0</v>
      </c>
      <c r="XV105" s="603">
        <v>0</v>
      </c>
      <c r="XW105" s="603">
        <v>0</v>
      </c>
      <c r="XX105" s="603">
        <v>0</v>
      </c>
      <c r="XY105" s="603">
        <v>0</v>
      </c>
      <c r="XZ105" s="603">
        <v>0</v>
      </c>
      <c r="YA105" s="603">
        <v>0</v>
      </c>
      <c r="YB105" s="603">
        <v>0</v>
      </c>
      <c r="YC105" s="603">
        <v>0</v>
      </c>
      <c r="YD105" s="603">
        <v>0</v>
      </c>
      <c r="YE105" s="603">
        <v>0</v>
      </c>
      <c r="YF105" s="603">
        <v>0</v>
      </c>
      <c r="YG105" s="603">
        <v>0</v>
      </c>
      <c r="YH105" s="603">
        <v>0</v>
      </c>
      <c r="YI105" s="603">
        <v>0</v>
      </c>
      <c r="YJ105" s="603">
        <v>0</v>
      </c>
      <c r="YK105" s="603">
        <v>0</v>
      </c>
      <c r="YL105" s="603">
        <v>0</v>
      </c>
      <c r="YM105" s="603">
        <v>0</v>
      </c>
      <c r="YN105" s="603">
        <v>0</v>
      </c>
      <c r="YO105" s="603">
        <v>0</v>
      </c>
      <c r="YP105" s="603">
        <v>0</v>
      </c>
      <c r="YQ105" s="603">
        <v>0</v>
      </c>
      <c r="YR105" s="603">
        <v>0</v>
      </c>
      <c r="YS105" s="603">
        <v>0</v>
      </c>
      <c r="YT105" s="603">
        <v>0</v>
      </c>
      <c r="YU105" s="603">
        <v>0</v>
      </c>
      <c r="YV105" s="603">
        <v>0</v>
      </c>
      <c r="YW105" s="603">
        <v>0</v>
      </c>
      <c r="YX105" s="603">
        <v>0</v>
      </c>
      <c r="YY105" s="603">
        <v>0</v>
      </c>
      <c r="YZ105" s="603">
        <v>0</v>
      </c>
      <c r="ZA105" s="603">
        <v>0</v>
      </c>
      <c r="ZB105" s="603">
        <v>0</v>
      </c>
      <c r="ZC105" s="603">
        <v>0</v>
      </c>
      <c r="ZD105" s="603">
        <v>0</v>
      </c>
      <c r="ZE105" s="603">
        <v>0</v>
      </c>
      <c r="ZF105" s="603">
        <v>0</v>
      </c>
      <c r="ZG105" s="603">
        <v>0</v>
      </c>
      <c r="ZH105" s="603">
        <v>0</v>
      </c>
      <c r="ZI105" s="603">
        <v>0</v>
      </c>
      <c r="ZJ105" s="603">
        <v>0</v>
      </c>
      <c r="ZK105" s="603">
        <v>0</v>
      </c>
      <c r="ZL105" s="603">
        <v>0</v>
      </c>
      <c r="ZM105" s="603">
        <v>0</v>
      </c>
      <c r="ZN105" s="603">
        <v>0</v>
      </c>
      <c r="ZO105" s="603">
        <v>0</v>
      </c>
      <c r="ZP105" s="603">
        <v>0</v>
      </c>
      <c r="ZQ105" s="603">
        <v>0</v>
      </c>
      <c r="ZR105" s="603">
        <v>0</v>
      </c>
      <c r="ZS105" s="603">
        <v>0</v>
      </c>
      <c r="ZT105" s="603">
        <v>0</v>
      </c>
      <c r="ZU105" s="603">
        <v>0</v>
      </c>
      <c r="ZV105" s="603">
        <v>0</v>
      </c>
      <c r="ZW105" s="603">
        <v>0</v>
      </c>
      <c r="ZX105" s="603">
        <v>0</v>
      </c>
      <c r="ZY105" s="603">
        <v>0</v>
      </c>
      <c r="ZZ105" s="603">
        <v>0</v>
      </c>
      <c r="AAA105" s="603">
        <v>0</v>
      </c>
      <c r="AAB105" s="603">
        <v>0</v>
      </c>
      <c r="AAC105" s="603">
        <v>0</v>
      </c>
      <c r="AAD105" s="603">
        <v>0</v>
      </c>
      <c r="AAE105" s="603">
        <v>0</v>
      </c>
      <c r="AAF105" s="603">
        <v>0</v>
      </c>
      <c r="AAG105" s="603">
        <v>0</v>
      </c>
      <c r="AAH105" s="603">
        <v>0</v>
      </c>
      <c r="AAI105" s="603">
        <v>0</v>
      </c>
      <c r="AAJ105" s="603">
        <v>5471.62</v>
      </c>
      <c r="AAK105" s="603">
        <v>0</v>
      </c>
      <c r="AAL105" s="603">
        <v>0</v>
      </c>
      <c r="AAM105" s="603">
        <v>0</v>
      </c>
      <c r="AAN105" s="603">
        <v>0</v>
      </c>
      <c r="AAO105" s="603">
        <v>0</v>
      </c>
      <c r="AAP105" s="603">
        <v>0</v>
      </c>
      <c r="AAQ105" s="603">
        <v>0</v>
      </c>
      <c r="AAR105" s="603">
        <v>0</v>
      </c>
      <c r="AAS105" s="603">
        <v>0</v>
      </c>
      <c r="AAT105" s="603">
        <v>0</v>
      </c>
      <c r="AAU105" s="603">
        <v>0</v>
      </c>
      <c r="AAV105" s="603">
        <v>0</v>
      </c>
      <c r="AAW105" s="603">
        <v>0</v>
      </c>
      <c r="AAX105" s="603">
        <v>0</v>
      </c>
      <c r="AAY105" s="603">
        <v>0</v>
      </c>
      <c r="AAZ105" s="603">
        <v>0</v>
      </c>
      <c r="ABA105" s="603">
        <v>0</v>
      </c>
      <c r="ABB105" s="603">
        <v>0</v>
      </c>
      <c r="ABC105" s="603">
        <v>0</v>
      </c>
      <c r="ABD105" s="603">
        <v>0</v>
      </c>
      <c r="ABE105" s="603">
        <v>0</v>
      </c>
      <c r="ABF105" s="603">
        <v>0</v>
      </c>
      <c r="ABG105" s="603">
        <v>0</v>
      </c>
      <c r="ABH105" s="603">
        <v>0</v>
      </c>
      <c r="ABI105" s="603">
        <v>0</v>
      </c>
      <c r="ABJ105" s="603">
        <v>0</v>
      </c>
      <c r="ABK105" s="603">
        <v>0</v>
      </c>
      <c r="ABL105" s="603">
        <v>0</v>
      </c>
      <c r="ABM105" s="603">
        <v>0</v>
      </c>
      <c r="ABN105" s="603">
        <v>0</v>
      </c>
      <c r="ABO105" s="603">
        <v>0</v>
      </c>
      <c r="ABP105" s="603">
        <v>0</v>
      </c>
      <c r="ABQ105" s="603">
        <v>0</v>
      </c>
      <c r="ABR105" s="603">
        <v>0</v>
      </c>
      <c r="ABS105" s="603">
        <v>0</v>
      </c>
      <c r="ABT105" s="603">
        <v>0</v>
      </c>
      <c r="ABU105" s="603">
        <v>0</v>
      </c>
      <c r="ABV105" s="603">
        <v>0</v>
      </c>
      <c r="ABW105" s="603">
        <v>0</v>
      </c>
      <c r="ABX105" s="603">
        <v>0</v>
      </c>
      <c r="ABY105" s="603">
        <v>0</v>
      </c>
      <c r="ABZ105" s="603">
        <v>632.15</v>
      </c>
      <c r="ACA105" s="603">
        <v>0</v>
      </c>
      <c r="ACB105" s="603">
        <v>0</v>
      </c>
      <c r="ACC105" s="603">
        <v>0</v>
      </c>
      <c r="ACD105" s="603">
        <v>0</v>
      </c>
      <c r="ACE105" s="603">
        <v>0</v>
      </c>
      <c r="ACF105" s="603">
        <v>626.34</v>
      </c>
      <c r="ACG105" s="603">
        <v>0</v>
      </c>
      <c r="ACH105" s="603">
        <v>0</v>
      </c>
      <c r="ACI105" s="603">
        <v>0</v>
      </c>
      <c r="ACJ105" s="603">
        <v>0</v>
      </c>
      <c r="ACK105" s="603">
        <v>550.54999999999995</v>
      </c>
      <c r="ACL105" s="603">
        <v>0</v>
      </c>
      <c r="ACM105" s="603">
        <v>0</v>
      </c>
      <c r="ACN105" s="603">
        <v>0</v>
      </c>
      <c r="ACO105" s="603">
        <v>2564.4499999999998</v>
      </c>
      <c r="ACP105" s="603">
        <v>0</v>
      </c>
      <c r="ACQ105" s="603">
        <v>0</v>
      </c>
      <c r="ACR105" s="603">
        <v>0</v>
      </c>
      <c r="ACS105" s="603">
        <v>0</v>
      </c>
      <c r="ACT105" s="603">
        <v>0</v>
      </c>
      <c r="ACU105" s="603">
        <v>0</v>
      </c>
      <c r="ACV105" s="603">
        <v>0</v>
      </c>
      <c r="ACW105" s="603">
        <v>0</v>
      </c>
      <c r="ACX105" s="603">
        <v>0</v>
      </c>
      <c r="ACY105" s="603">
        <v>0</v>
      </c>
      <c r="ACZ105" s="603">
        <v>0</v>
      </c>
      <c r="ADA105" s="603">
        <v>0</v>
      </c>
      <c r="ADB105" s="603">
        <v>0</v>
      </c>
      <c r="ADC105" s="603">
        <v>0</v>
      </c>
      <c r="ADD105" s="603">
        <v>0</v>
      </c>
      <c r="ADE105" s="603">
        <v>0</v>
      </c>
      <c r="ADF105" s="603">
        <v>0</v>
      </c>
      <c r="ADG105" s="603">
        <v>0</v>
      </c>
      <c r="ADH105" s="603">
        <v>0</v>
      </c>
      <c r="ADI105" s="603">
        <v>0</v>
      </c>
      <c r="ADJ105" s="603">
        <v>0</v>
      </c>
      <c r="ADK105" s="603">
        <v>0</v>
      </c>
      <c r="ADL105" s="603">
        <v>0</v>
      </c>
      <c r="ADM105" s="603">
        <v>0</v>
      </c>
      <c r="ADN105" s="603">
        <v>0</v>
      </c>
      <c r="ADO105" s="603">
        <v>0</v>
      </c>
      <c r="ADP105" s="603">
        <v>0</v>
      </c>
      <c r="ADQ105" s="603">
        <v>0</v>
      </c>
      <c r="ADR105" s="603">
        <v>0</v>
      </c>
      <c r="ADS105" s="603">
        <v>0</v>
      </c>
      <c r="ADT105" s="603">
        <v>0</v>
      </c>
      <c r="ADU105" s="603">
        <v>0</v>
      </c>
      <c r="ADV105" s="603">
        <v>0</v>
      </c>
      <c r="ADW105" s="603">
        <v>0</v>
      </c>
      <c r="ADX105" s="603">
        <v>0</v>
      </c>
      <c r="ADY105" s="603">
        <v>0</v>
      </c>
      <c r="ADZ105" s="603">
        <v>0</v>
      </c>
      <c r="AEA105" s="603">
        <v>0</v>
      </c>
      <c r="AEB105" s="603">
        <v>6182.21</v>
      </c>
      <c r="AEC105" s="603">
        <v>0</v>
      </c>
      <c r="AED105" s="603">
        <v>0</v>
      </c>
      <c r="AEE105" s="603">
        <v>0</v>
      </c>
      <c r="AEF105" s="603">
        <v>0</v>
      </c>
      <c r="AEG105" s="603">
        <v>0</v>
      </c>
      <c r="AEH105" s="603">
        <v>0</v>
      </c>
      <c r="AEI105" s="603">
        <v>0</v>
      </c>
      <c r="AEJ105" s="603">
        <v>0</v>
      </c>
      <c r="AEK105" s="603">
        <v>0</v>
      </c>
      <c r="AEL105" s="603">
        <v>0</v>
      </c>
      <c r="AEM105" s="603">
        <v>0</v>
      </c>
      <c r="AEN105" s="603">
        <v>0</v>
      </c>
      <c r="AEO105" s="603">
        <v>0</v>
      </c>
      <c r="AEP105" s="603">
        <v>0</v>
      </c>
      <c r="AEQ105" s="603">
        <v>0</v>
      </c>
      <c r="AER105" s="603">
        <v>0</v>
      </c>
      <c r="AES105" s="603">
        <v>0</v>
      </c>
      <c r="AET105" s="603">
        <v>0</v>
      </c>
      <c r="AEU105" s="603">
        <v>0</v>
      </c>
      <c r="AEV105" s="603">
        <v>0</v>
      </c>
      <c r="AEW105" s="603">
        <v>0</v>
      </c>
      <c r="AEX105" s="603">
        <v>0</v>
      </c>
      <c r="AEY105" s="603">
        <v>0</v>
      </c>
      <c r="AEZ105" s="603">
        <v>0</v>
      </c>
      <c r="AFA105" s="603">
        <v>0</v>
      </c>
      <c r="AFB105" s="603">
        <v>0</v>
      </c>
      <c r="AFC105" s="603">
        <v>0</v>
      </c>
      <c r="AFD105" s="603">
        <v>0</v>
      </c>
      <c r="AFE105" s="603">
        <v>0</v>
      </c>
      <c r="AFF105" s="603">
        <v>0</v>
      </c>
      <c r="AFG105" s="603">
        <v>0</v>
      </c>
      <c r="AFH105" s="603">
        <v>0</v>
      </c>
      <c r="AFI105" s="603">
        <v>0</v>
      </c>
      <c r="AFJ105" s="603">
        <v>0</v>
      </c>
      <c r="AFK105" s="603">
        <v>0</v>
      </c>
      <c r="AFL105" s="603">
        <v>0</v>
      </c>
      <c r="AFM105" s="603">
        <v>0</v>
      </c>
      <c r="AFN105" s="603">
        <v>0</v>
      </c>
      <c r="AFO105" s="603">
        <v>0</v>
      </c>
      <c r="AFP105" s="603">
        <v>0</v>
      </c>
      <c r="AFQ105" s="603">
        <v>0</v>
      </c>
      <c r="AFR105" s="603">
        <v>0</v>
      </c>
      <c r="AFS105" s="603">
        <v>0</v>
      </c>
      <c r="AFT105" s="603">
        <v>0</v>
      </c>
      <c r="AFU105" s="603">
        <v>0</v>
      </c>
      <c r="AFV105" s="603">
        <v>0</v>
      </c>
      <c r="AFW105" s="603">
        <v>0</v>
      </c>
      <c r="AFX105" s="603">
        <v>0</v>
      </c>
      <c r="AFY105" s="603">
        <v>0</v>
      </c>
      <c r="AFZ105" s="603">
        <v>0</v>
      </c>
      <c r="AGA105" s="603">
        <v>0</v>
      </c>
      <c r="AGB105" s="603">
        <v>0</v>
      </c>
      <c r="AGC105" s="603">
        <v>0</v>
      </c>
      <c r="AGD105" s="603">
        <v>0</v>
      </c>
      <c r="AGE105" s="603">
        <v>0</v>
      </c>
      <c r="AGF105" s="603">
        <v>0</v>
      </c>
      <c r="AGG105" s="603">
        <v>0</v>
      </c>
      <c r="AGH105" s="603">
        <v>0</v>
      </c>
      <c r="AGI105" s="603">
        <v>0</v>
      </c>
      <c r="AGJ105" s="603">
        <v>0</v>
      </c>
      <c r="AGK105" s="603">
        <v>0</v>
      </c>
      <c r="AGL105" s="603">
        <v>0</v>
      </c>
      <c r="AGM105" s="603">
        <v>0</v>
      </c>
      <c r="AGN105" s="603">
        <v>0</v>
      </c>
      <c r="AGO105" s="603">
        <v>0</v>
      </c>
      <c r="AGP105" s="603">
        <v>0</v>
      </c>
      <c r="AGQ105" s="603">
        <v>0</v>
      </c>
      <c r="AGR105" s="603">
        <v>0</v>
      </c>
      <c r="AGS105" s="603">
        <v>0</v>
      </c>
      <c r="AGT105" s="603">
        <v>0</v>
      </c>
      <c r="AGU105" s="603">
        <v>0</v>
      </c>
      <c r="AGV105" s="603">
        <v>0</v>
      </c>
      <c r="AGW105" s="603">
        <v>0</v>
      </c>
      <c r="AGX105" s="603">
        <v>0</v>
      </c>
      <c r="AGY105" s="603">
        <v>0</v>
      </c>
      <c r="AGZ105" s="603">
        <v>0</v>
      </c>
      <c r="AHA105" s="603">
        <v>0</v>
      </c>
      <c r="AHB105" s="603">
        <v>0</v>
      </c>
      <c r="AHC105" s="603">
        <v>0</v>
      </c>
      <c r="AHD105" s="603">
        <v>0</v>
      </c>
      <c r="AHE105" s="603">
        <v>0</v>
      </c>
      <c r="AHF105" s="603">
        <v>0</v>
      </c>
      <c r="AHG105" s="603">
        <v>0</v>
      </c>
      <c r="AHH105" s="603">
        <v>0</v>
      </c>
      <c r="AHI105" s="603">
        <v>0</v>
      </c>
      <c r="AHJ105" s="603">
        <v>0</v>
      </c>
      <c r="AHK105" s="603">
        <v>0</v>
      </c>
      <c r="AHL105" s="603">
        <v>0</v>
      </c>
      <c r="AHM105" s="603">
        <v>0</v>
      </c>
      <c r="AHN105" s="603">
        <v>0</v>
      </c>
      <c r="AHO105" s="603">
        <v>0</v>
      </c>
      <c r="AHP105" s="603">
        <v>0</v>
      </c>
      <c r="AHQ105" s="603">
        <v>0</v>
      </c>
      <c r="AHR105" s="603">
        <v>0</v>
      </c>
      <c r="AHS105" s="603">
        <v>0</v>
      </c>
      <c r="AHT105" s="603">
        <v>0</v>
      </c>
      <c r="AHU105" s="603">
        <v>0</v>
      </c>
      <c r="AHV105" s="603">
        <v>0</v>
      </c>
      <c r="AHW105" s="603">
        <f t="shared" si="99"/>
        <v>2234965.3899999992</v>
      </c>
      <c r="AHY105" s="648" t="s">
        <v>6248</v>
      </c>
      <c r="AHZ105" s="648" t="s">
        <v>6113</v>
      </c>
      <c r="AIA105" s="648" t="s">
        <v>6114</v>
      </c>
    </row>
    <row r="106" spans="1:911" ht="24.6" x14ac:dyDescent="0.7">
      <c r="A106" s="260" t="str">
        <f t="shared" si="98"/>
        <v>ภาระ</v>
      </c>
      <c r="B106" s="260" t="s">
        <v>6117</v>
      </c>
      <c r="C106" s="260" t="s">
        <v>6118</v>
      </c>
      <c r="D106" s="603">
        <v>0</v>
      </c>
      <c r="E106" s="603">
        <v>0</v>
      </c>
      <c r="F106" s="603">
        <v>0</v>
      </c>
      <c r="G106" s="603">
        <v>0</v>
      </c>
      <c r="H106" s="603">
        <v>0</v>
      </c>
      <c r="I106" s="603">
        <v>0</v>
      </c>
      <c r="J106" s="603">
        <v>0</v>
      </c>
      <c r="K106" s="603">
        <v>0</v>
      </c>
      <c r="L106" s="603">
        <v>0</v>
      </c>
      <c r="M106" s="603">
        <v>0</v>
      </c>
      <c r="N106" s="603">
        <v>0</v>
      </c>
      <c r="O106" s="603">
        <v>0</v>
      </c>
      <c r="P106" s="603">
        <v>0</v>
      </c>
      <c r="Q106" s="603">
        <v>0</v>
      </c>
      <c r="R106" s="603">
        <v>0</v>
      </c>
      <c r="S106" s="603">
        <v>0</v>
      </c>
      <c r="T106" s="603">
        <v>0</v>
      </c>
      <c r="U106" s="603">
        <v>0</v>
      </c>
      <c r="V106" s="603">
        <v>0</v>
      </c>
      <c r="W106" s="603">
        <v>0</v>
      </c>
      <c r="X106" s="603">
        <v>0</v>
      </c>
      <c r="Y106" s="603">
        <v>0</v>
      </c>
      <c r="Z106" s="603">
        <v>0</v>
      </c>
      <c r="AA106" s="603">
        <v>0</v>
      </c>
      <c r="AB106" s="603">
        <v>0</v>
      </c>
      <c r="AC106" s="603">
        <v>0</v>
      </c>
      <c r="AD106" s="603">
        <v>0</v>
      </c>
      <c r="AE106" s="603">
        <v>0</v>
      </c>
      <c r="AF106" s="603">
        <v>0</v>
      </c>
      <c r="AG106" s="603">
        <v>0</v>
      </c>
      <c r="AH106" s="603">
        <v>0</v>
      </c>
      <c r="AI106" s="603">
        <v>0</v>
      </c>
      <c r="AJ106" s="603">
        <v>0</v>
      </c>
      <c r="AK106" s="603">
        <v>0</v>
      </c>
      <c r="AL106" s="603">
        <v>0</v>
      </c>
      <c r="AM106" s="603">
        <v>0</v>
      </c>
      <c r="AN106" s="603">
        <v>0</v>
      </c>
      <c r="AO106" s="603">
        <v>0</v>
      </c>
      <c r="AP106" s="603">
        <v>0</v>
      </c>
      <c r="AQ106" s="603">
        <v>0</v>
      </c>
      <c r="AR106" s="603">
        <v>0</v>
      </c>
      <c r="AS106" s="603">
        <v>0</v>
      </c>
      <c r="AT106" s="603">
        <v>0</v>
      </c>
      <c r="AU106" s="603">
        <v>0</v>
      </c>
      <c r="AV106" s="603">
        <v>0</v>
      </c>
      <c r="AW106" s="603">
        <v>0</v>
      </c>
      <c r="AX106" s="603">
        <v>0</v>
      </c>
      <c r="AY106" s="603">
        <v>0</v>
      </c>
      <c r="AZ106" s="603">
        <v>0</v>
      </c>
      <c r="BA106" s="603">
        <v>0</v>
      </c>
      <c r="BB106" s="603">
        <v>0</v>
      </c>
      <c r="BC106" s="603">
        <v>0</v>
      </c>
      <c r="BD106" s="603">
        <v>0</v>
      </c>
      <c r="BE106" s="603">
        <v>0</v>
      </c>
      <c r="BF106" s="603">
        <v>0</v>
      </c>
      <c r="BG106" s="603">
        <v>0</v>
      </c>
      <c r="BH106" s="603">
        <v>0</v>
      </c>
      <c r="BI106" s="603">
        <v>0</v>
      </c>
      <c r="BJ106" s="603">
        <v>0</v>
      </c>
      <c r="BK106" s="603">
        <v>0</v>
      </c>
      <c r="BL106" s="603">
        <v>0</v>
      </c>
      <c r="BM106" s="603">
        <v>0</v>
      </c>
      <c r="BN106" s="603">
        <v>0</v>
      </c>
      <c r="BO106" s="603">
        <v>0</v>
      </c>
      <c r="BP106" s="603">
        <v>0</v>
      </c>
      <c r="BQ106" s="603">
        <v>0</v>
      </c>
      <c r="BR106" s="603">
        <v>0</v>
      </c>
      <c r="BS106" s="603">
        <v>0</v>
      </c>
      <c r="BT106" s="603">
        <v>0</v>
      </c>
      <c r="BU106" s="603">
        <v>0</v>
      </c>
      <c r="BV106" s="603">
        <v>0</v>
      </c>
      <c r="BW106" s="603">
        <v>0</v>
      </c>
      <c r="BX106" s="603">
        <v>0</v>
      </c>
      <c r="BY106" s="603">
        <v>0</v>
      </c>
      <c r="BZ106" s="603">
        <v>0</v>
      </c>
      <c r="CA106" s="603">
        <v>0</v>
      </c>
      <c r="CB106" s="603">
        <v>0</v>
      </c>
      <c r="CC106" s="603">
        <v>0</v>
      </c>
      <c r="CD106" s="603">
        <v>0</v>
      </c>
      <c r="CE106" s="603">
        <v>0</v>
      </c>
      <c r="CF106" s="603">
        <v>0</v>
      </c>
      <c r="CG106" s="603">
        <v>0</v>
      </c>
      <c r="CH106" s="603">
        <v>0</v>
      </c>
      <c r="CI106" s="603">
        <v>0</v>
      </c>
      <c r="CJ106" s="603">
        <v>0</v>
      </c>
      <c r="CK106" s="603">
        <v>0</v>
      </c>
      <c r="CL106" s="603">
        <v>0</v>
      </c>
      <c r="CM106" s="603">
        <v>0</v>
      </c>
      <c r="CN106" s="603">
        <v>0</v>
      </c>
      <c r="CO106" s="603">
        <v>0</v>
      </c>
      <c r="CP106" s="603">
        <v>0</v>
      </c>
      <c r="CQ106" s="603">
        <v>0</v>
      </c>
      <c r="CR106" s="603">
        <v>0</v>
      </c>
      <c r="CS106" s="603">
        <v>0</v>
      </c>
      <c r="CT106" s="603">
        <v>0</v>
      </c>
      <c r="CU106" s="603">
        <v>0</v>
      </c>
      <c r="CV106" s="603">
        <v>0</v>
      </c>
      <c r="CW106" s="603">
        <v>0</v>
      </c>
      <c r="CX106" s="603">
        <v>0</v>
      </c>
      <c r="CY106" s="603">
        <v>0</v>
      </c>
      <c r="CZ106" s="603">
        <v>0</v>
      </c>
      <c r="DA106" s="603">
        <v>0</v>
      </c>
      <c r="DB106" s="603">
        <v>0</v>
      </c>
      <c r="DC106" s="603">
        <v>0</v>
      </c>
      <c r="DD106" s="603">
        <v>0</v>
      </c>
      <c r="DE106" s="603">
        <v>0</v>
      </c>
      <c r="DF106" s="603">
        <v>0</v>
      </c>
      <c r="DG106" s="603">
        <v>0</v>
      </c>
      <c r="DH106" s="603">
        <v>0</v>
      </c>
      <c r="DI106" s="603">
        <v>0</v>
      </c>
      <c r="DJ106" s="603">
        <v>0</v>
      </c>
      <c r="DK106" s="603">
        <v>0</v>
      </c>
      <c r="DL106" s="603">
        <v>0</v>
      </c>
      <c r="DM106" s="603">
        <v>0</v>
      </c>
      <c r="DN106" s="603">
        <v>0</v>
      </c>
      <c r="DO106" s="603">
        <v>0</v>
      </c>
      <c r="DP106" s="603">
        <v>0</v>
      </c>
      <c r="DQ106" s="603">
        <v>0</v>
      </c>
      <c r="DR106" s="603">
        <v>0</v>
      </c>
      <c r="DS106" s="603">
        <v>0</v>
      </c>
      <c r="DT106" s="603">
        <v>0</v>
      </c>
      <c r="DU106" s="603">
        <v>246081.02</v>
      </c>
      <c r="DV106" s="603">
        <v>0</v>
      </c>
      <c r="DW106" s="603">
        <v>0</v>
      </c>
      <c r="DX106" s="603">
        <v>0</v>
      </c>
      <c r="DY106" s="603">
        <v>0</v>
      </c>
      <c r="DZ106" s="603">
        <v>0</v>
      </c>
      <c r="EA106" s="603">
        <v>0</v>
      </c>
      <c r="EB106" s="603">
        <v>47214</v>
      </c>
      <c r="EC106" s="603">
        <v>0</v>
      </c>
      <c r="ED106" s="603">
        <v>0</v>
      </c>
      <c r="EE106" s="603">
        <v>0</v>
      </c>
      <c r="EF106" s="603">
        <v>0</v>
      </c>
      <c r="EG106" s="603">
        <v>0</v>
      </c>
      <c r="EH106" s="603">
        <v>0</v>
      </c>
      <c r="EI106" s="603">
        <v>0</v>
      </c>
      <c r="EJ106" s="603">
        <v>0</v>
      </c>
      <c r="EK106" s="603">
        <v>0</v>
      </c>
      <c r="EL106" s="603">
        <v>0</v>
      </c>
      <c r="EM106" s="603">
        <v>0</v>
      </c>
      <c r="EN106" s="603">
        <v>0</v>
      </c>
      <c r="EO106" s="603">
        <v>37300</v>
      </c>
      <c r="EP106" s="603">
        <v>0</v>
      </c>
      <c r="EQ106" s="603">
        <v>0</v>
      </c>
      <c r="ER106" s="603">
        <v>0</v>
      </c>
      <c r="ES106" s="603">
        <v>0</v>
      </c>
      <c r="ET106" s="603">
        <v>0</v>
      </c>
      <c r="EU106" s="603">
        <v>0</v>
      </c>
      <c r="EV106" s="603">
        <v>0</v>
      </c>
      <c r="EW106" s="603">
        <v>0</v>
      </c>
      <c r="EX106" s="603">
        <v>0</v>
      </c>
      <c r="EY106" s="603">
        <v>0</v>
      </c>
      <c r="EZ106" s="603">
        <v>0</v>
      </c>
      <c r="FA106" s="603">
        <v>0</v>
      </c>
      <c r="FB106" s="603">
        <v>0</v>
      </c>
      <c r="FC106" s="603">
        <v>0</v>
      </c>
      <c r="FD106" s="603">
        <v>0</v>
      </c>
      <c r="FE106" s="603">
        <v>0</v>
      </c>
      <c r="FF106" s="603">
        <v>0</v>
      </c>
      <c r="FG106" s="603">
        <v>0</v>
      </c>
      <c r="FH106" s="603">
        <v>0</v>
      </c>
      <c r="FI106" s="603">
        <v>0</v>
      </c>
      <c r="FJ106" s="603">
        <v>0</v>
      </c>
      <c r="FK106" s="603">
        <v>0</v>
      </c>
      <c r="FL106" s="603">
        <v>0</v>
      </c>
      <c r="FM106" s="603">
        <v>0</v>
      </c>
      <c r="FN106" s="603">
        <v>0</v>
      </c>
      <c r="FO106" s="603">
        <v>0</v>
      </c>
      <c r="FP106" s="603">
        <v>0</v>
      </c>
      <c r="FQ106" s="603">
        <v>0</v>
      </c>
      <c r="FR106" s="603">
        <v>0</v>
      </c>
      <c r="FS106" s="603">
        <v>0</v>
      </c>
      <c r="FT106" s="603">
        <v>0</v>
      </c>
      <c r="FU106" s="603">
        <v>0</v>
      </c>
      <c r="FV106" s="603">
        <v>0</v>
      </c>
      <c r="FW106" s="603">
        <v>0</v>
      </c>
      <c r="FX106" s="603">
        <v>115476.49</v>
      </c>
      <c r="FY106" s="603">
        <v>0</v>
      </c>
      <c r="FZ106" s="603">
        <v>0</v>
      </c>
      <c r="GA106" s="603">
        <v>0</v>
      </c>
      <c r="GB106" s="603">
        <v>0</v>
      </c>
      <c r="GC106" s="603">
        <v>0</v>
      </c>
      <c r="GD106" s="603">
        <v>0</v>
      </c>
      <c r="GE106" s="603">
        <v>0</v>
      </c>
      <c r="GF106" s="603">
        <v>0</v>
      </c>
      <c r="GG106" s="603">
        <v>0</v>
      </c>
      <c r="GH106" s="603">
        <v>0</v>
      </c>
      <c r="GI106" s="603">
        <v>0</v>
      </c>
      <c r="GJ106" s="603">
        <v>0</v>
      </c>
      <c r="GK106" s="603">
        <v>0</v>
      </c>
      <c r="GL106" s="603">
        <v>11700</v>
      </c>
      <c r="GM106" s="603">
        <v>0</v>
      </c>
      <c r="GN106" s="603">
        <v>0</v>
      </c>
      <c r="GO106" s="603">
        <v>0</v>
      </c>
      <c r="GP106" s="603">
        <v>0</v>
      </c>
      <c r="GQ106" s="603">
        <v>1837.38</v>
      </c>
      <c r="GR106" s="603">
        <v>0</v>
      </c>
      <c r="GS106" s="603">
        <v>0</v>
      </c>
      <c r="GT106" s="603">
        <v>0</v>
      </c>
      <c r="GU106" s="603">
        <v>0</v>
      </c>
      <c r="GV106" s="603">
        <v>0</v>
      </c>
      <c r="GW106" s="603">
        <v>0</v>
      </c>
      <c r="GX106" s="603">
        <v>0</v>
      </c>
      <c r="GY106" s="603">
        <v>0</v>
      </c>
      <c r="GZ106" s="603">
        <v>0</v>
      </c>
      <c r="HA106" s="603">
        <v>0</v>
      </c>
      <c r="HB106" s="603">
        <v>0</v>
      </c>
      <c r="HC106" s="603">
        <v>0</v>
      </c>
      <c r="HD106" s="603">
        <v>0</v>
      </c>
      <c r="HE106" s="603">
        <v>0</v>
      </c>
      <c r="HF106" s="603">
        <v>0</v>
      </c>
      <c r="HG106" s="603">
        <v>0</v>
      </c>
      <c r="HH106" s="603">
        <v>0</v>
      </c>
      <c r="HI106" s="603">
        <v>0</v>
      </c>
      <c r="HJ106" s="603">
        <v>0</v>
      </c>
      <c r="HK106" s="603">
        <v>0</v>
      </c>
      <c r="HL106" s="603">
        <v>0</v>
      </c>
      <c r="HM106" s="603">
        <v>0</v>
      </c>
      <c r="HN106" s="603">
        <v>0</v>
      </c>
      <c r="HO106" s="603">
        <v>0</v>
      </c>
      <c r="HP106" s="603">
        <v>0</v>
      </c>
      <c r="HQ106" s="603">
        <v>0</v>
      </c>
      <c r="HR106" s="603">
        <v>0</v>
      </c>
      <c r="HS106" s="603">
        <v>0</v>
      </c>
      <c r="HT106" s="603">
        <v>0</v>
      </c>
      <c r="HU106" s="603">
        <v>0</v>
      </c>
      <c r="HV106" s="603">
        <v>0</v>
      </c>
      <c r="HW106" s="603">
        <v>0</v>
      </c>
      <c r="HX106" s="603">
        <v>0</v>
      </c>
      <c r="HY106" s="603">
        <v>0</v>
      </c>
      <c r="HZ106" s="603">
        <v>0</v>
      </c>
      <c r="IA106" s="603">
        <v>0</v>
      </c>
      <c r="IB106" s="603">
        <v>0</v>
      </c>
      <c r="IC106" s="603">
        <v>0</v>
      </c>
      <c r="ID106" s="603">
        <v>0</v>
      </c>
      <c r="IE106" s="603">
        <v>0</v>
      </c>
      <c r="IF106" s="603">
        <v>0</v>
      </c>
      <c r="IG106" s="603">
        <v>0</v>
      </c>
      <c r="IH106" s="603">
        <v>0</v>
      </c>
      <c r="II106" s="603">
        <v>0</v>
      </c>
      <c r="IJ106" s="603">
        <v>0</v>
      </c>
      <c r="IK106" s="603">
        <v>0</v>
      </c>
      <c r="IL106" s="603">
        <v>0</v>
      </c>
      <c r="IM106" s="603">
        <v>0</v>
      </c>
      <c r="IN106" s="603">
        <v>0</v>
      </c>
      <c r="IO106" s="603">
        <v>0</v>
      </c>
      <c r="IP106" s="603">
        <v>0</v>
      </c>
      <c r="IQ106" s="603">
        <v>0</v>
      </c>
      <c r="IR106" s="603">
        <v>0</v>
      </c>
      <c r="IS106" s="603">
        <v>0</v>
      </c>
      <c r="IT106" s="603">
        <v>0</v>
      </c>
      <c r="IU106" s="603">
        <v>0</v>
      </c>
      <c r="IV106" s="603">
        <v>0</v>
      </c>
      <c r="IW106" s="603">
        <v>0</v>
      </c>
      <c r="IX106" s="603">
        <v>0</v>
      </c>
      <c r="IY106" s="603">
        <v>0</v>
      </c>
      <c r="IZ106" s="603">
        <v>0</v>
      </c>
      <c r="JA106" s="603">
        <v>0</v>
      </c>
      <c r="JB106" s="603">
        <v>0</v>
      </c>
      <c r="JC106" s="603">
        <v>0</v>
      </c>
      <c r="JD106" s="603">
        <v>0</v>
      </c>
      <c r="JE106" s="603">
        <v>0</v>
      </c>
      <c r="JF106" s="603">
        <v>0</v>
      </c>
      <c r="JG106" s="603">
        <v>0</v>
      </c>
      <c r="JH106" s="603">
        <v>0</v>
      </c>
      <c r="JI106" s="603">
        <v>0</v>
      </c>
      <c r="JJ106" s="603">
        <v>0</v>
      </c>
      <c r="JK106" s="603">
        <v>0</v>
      </c>
      <c r="JL106" s="603">
        <v>0</v>
      </c>
      <c r="JM106" s="603">
        <v>0</v>
      </c>
      <c r="JN106" s="603">
        <v>0</v>
      </c>
      <c r="JO106" s="603">
        <v>0</v>
      </c>
      <c r="JP106" s="603">
        <v>0</v>
      </c>
      <c r="JQ106" s="603">
        <v>0</v>
      </c>
      <c r="JR106" s="603">
        <v>0</v>
      </c>
      <c r="JS106" s="603">
        <v>0</v>
      </c>
      <c r="JT106" s="603">
        <v>663.55</v>
      </c>
      <c r="JU106" s="603">
        <v>0</v>
      </c>
      <c r="JV106" s="603">
        <v>0</v>
      </c>
      <c r="JW106" s="603">
        <v>0</v>
      </c>
      <c r="JX106" s="603">
        <v>0</v>
      </c>
      <c r="JY106" s="603">
        <v>0</v>
      </c>
      <c r="JZ106" s="603">
        <v>0</v>
      </c>
      <c r="KA106" s="603">
        <v>0</v>
      </c>
      <c r="KB106" s="603">
        <v>0</v>
      </c>
      <c r="KC106" s="603">
        <v>0</v>
      </c>
      <c r="KD106" s="603">
        <v>0</v>
      </c>
      <c r="KE106" s="603">
        <v>0</v>
      </c>
      <c r="KF106" s="603">
        <v>0</v>
      </c>
      <c r="KG106" s="603">
        <v>0</v>
      </c>
      <c r="KH106" s="603">
        <v>0</v>
      </c>
      <c r="KI106" s="603">
        <v>0</v>
      </c>
      <c r="KJ106" s="603">
        <v>0</v>
      </c>
      <c r="KK106" s="603">
        <v>0</v>
      </c>
      <c r="KL106" s="603">
        <v>0</v>
      </c>
      <c r="KM106" s="603">
        <v>0</v>
      </c>
      <c r="KN106" s="603">
        <v>0</v>
      </c>
      <c r="KO106" s="603">
        <v>0</v>
      </c>
      <c r="KP106" s="603">
        <v>0</v>
      </c>
      <c r="KQ106" s="603">
        <v>0</v>
      </c>
      <c r="KR106" s="603">
        <v>0</v>
      </c>
      <c r="KS106" s="603">
        <v>0</v>
      </c>
      <c r="KT106" s="603">
        <v>0</v>
      </c>
      <c r="KU106" s="603">
        <v>0</v>
      </c>
      <c r="KV106" s="603">
        <v>0</v>
      </c>
      <c r="KW106" s="603">
        <v>0</v>
      </c>
      <c r="KX106" s="603">
        <v>0</v>
      </c>
      <c r="KY106" s="603">
        <v>0</v>
      </c>
      <c r="KZ106" s="603">
        <v>0</v>
      </c>
      <c r="LA106" s="603">
        <v>0</v>
      </c>
      <c r="LB106" s="603">
        <v>0</v>
      </c>
      <c r="LC106" s="603">
        <v>0</v>
      </c>
      <c r="LD106" s="603">
        <v>0</v>
      </c>
      <c r="LE106" s="603">
        <v>0</v>
      </c>
      <c r="LF106" s="603">
        <v>0</v>
      </c>
      <c r="LG106" s="603">
        <v>0</v>
      </c>
      <c r="LH106" s="603">
        <v>0</v>
      </c>
      <c r="LI106" s="603">
        <v>0</v>
      </c>
      <c r="LJ106" s="603">
        <v>0</v>
      </c>
      <c r="LK106" s="603">
        <v>0</v>
      </c>
      <c r="LL106" s="603">
        <v>0</v>
      </c>
      <c r="LM106" s="603">
        <v>0</v>
      </c>
      <c r="LN106" s="603">
        <v>0</v>
      </c>
      <c r="LO106" s="603">
        <v>0</v>
      </c>
      <c r="LP106" s="603">
        <v>0</v>
      </c>
      <c r="LQ106" s="603">
        <v>0</v>
      </c>
      <c r="LR106" s="603">
        <v>0</v>
      </c>
      <c r="LS106" s="603">
        <v>0</v>
      </c>
      <c r="LT106" s="603">
        <v>0</v>
      </c>
      <c r="LU106" s="603">
        <v>0</v>
      </c>
      <c r="LV106" s="603">
        <v>0</v>
      </c>
      <c r="LW106" s="603">
        <v>0</v>
      </c>
      <c r="LX106" s="603">
        <v>0</v>
      </c>
      <c r="LY106" s="603">
        <v>0</v>
      </c>
      <c r="LZ106" s="603">
        <v>0</v>
      </c>
      <c r="MA106" s="603">
        <v>0</v>
      </c>
      <c r="MB106" s="603">
        <v>0</v>
      </c>
      <c r="MC106" s="603">
        <v>0</v>
      </c>
      <c r="MD106" s="603">
        <v>0</v>
      </c>
      <c r="ME106" s="603">
        <v>0</v>
      </c>
      <c r="MF106" s="603">
        <v>0</v>
      </c>
      <c r="MG106" s="603">
        <v>0</v>
      </c>
      <c r="MH106" s="603">
        <v>0</v>
      </c>
      <c r="MI106" s="603">
        <v>0</v>
      </c>
      <c r="MJ106" s="603">
        <v>0</v>
      </c>
      <c r="MK106" s="603">
        <v>0</v>
      </c>
      <c r="ML106" s="603">
        <v>0</v>
      </c>
      <c r="MM106" s="603">
        <v>0</v>
      </c>
      <c r="MN106" s="603">
        <v>0</v>
      </c>
      <c r="MO106" s="603">
        <v>0</v>
      </c>
      <c r="MP106" s="603">
        <v>0</v>
      </c>
      <c r="MQ106" s="603">
        <v>0</v>
      </c>
      <c r="MR106" s="603">
        <v>0</v>
      </c>
      <c r="MS106" s="603">
        <v>0</v>
      </c>
      <c r="MT106" s="603">
        <v>0</v>
      </c>
      <c r="MU106" s="603">
        <v>0</v>
      </c>
      <c r="MV106" s="603">
        <v>0</v>
      </c>
      <c r="MW106" s="603">
        <v>0</v>
      </c>
      <c r="MX106" s="603">
        <v>0</v>
      </c>
      <c r="MY106" s="603">
        <v>0</v>
      </c>
      <c r="MZ106" s="603">
        <v>0</v>
      </c>
      <c r="NA106" s="603">
        <v>0</v>
      </c>
      <c r="NB106" s="603">
        <v>0</v>
      </c>
      <c r="NC106" s="603">
        <v>0</v>
      </c>
      <c r="ND106" s="603">
        <v>0</v>
      </c>
      <c r="NE106" s="603">
        <v>0</v>
      </c>
      <c r="NF106" s="603">
        <v>0</v>
      </c>
      <c r="NG106" s="603">
        <v>0</v>
      </c>
      <c r="NH106" s="603">
        <v>0</v>
      </c>
      <c r="NI106" s="603">
        <v>0</v>
      </c>
      <c r="NJ106" s="603">
        <v>0</v>
      </c>
      <c r="NK106" s="603">
        <v>0</v>
      </c>
      <c r="NL106" s="603">
        <v>0</v>
      </c>
      <c r="NM106" s="603">
        <v>0</v>
      </c>
      <c r="NN106" s="603">
        <v>0</v>
      </c>
      <c r="NO106" s="603">
        <v>0</v>
      </c>
      <c r="NP106" s="603">
        <v>0</v>
      </c>
      <c r="NQ106" s="603">
        <v>0</v>
      </c>
      <c r="NR106" s="603">
        <v>0</v>
      </c>
      <c r="NS106" s="603">
        <v>0</v>
      </c>
      <c r="NT106" s="603">
        <v>0</v>
      </c>
      <c r="NU106" s="603">
        <v>0</v>
      </c>
      <c r="NV106" s="603">
        <v>0</v>
      </c>
      <c r="NW106" s="603">
        <v>0</v>
      </c>
      <c r="NX106" s="603">
        <v>0</v>
      </c>
      <c r="NY106" s="603">
        <v>0</v>
      </c>
      <c r="NZ106" s="603">
        <v>0</v>
      </c>
      <c r="OA106" s="603">
        <v>0</v>
      </c>
      <c r="OB106" s="603">
        <v>0</v>
      </c>
      <c r="OC106" s="603">
        <v>0</v>
      </c>
      <c r="OD106" s="603">
        <v>0</v>
      </c>
      <c r="OE106" s="603">
        <v>0</v>
      </c>
      <c r="OF106" s="603">
        <v>0</v>
      </c>
      <c r="OG106" s="603">
        <v>0</v>
      </c>
      <c r="OH106" s="603">
        <v>0</v>
      </c>
      <c r="OI106" s="603">
        <v>0</v>
      </c>
      <c r="OJ106" s="603">
        <v>0</v>
      </c>
      <c r="OK106" s="603">
        <v>0</v>
      </c>
      <c r="OL106" s="603">
        <v>0</v>
      </c>
      <c r="OM106" s="603">
        <v>0</v>
      </c>
      <c r="ON106" s="603">
        <v>0</v>
      </c>
      <c r="OO106" s="603">
        <v>0</v>
      </c>
      <c r="OP106" s="603">
        <v>0</v>
      </c>
      <c r="OQ106" s="603">
        <v>0</v>
      </c>
      <c r="OR106" s="603">
        <v>0</v>
      </c>
      <c r="OS106" s="603">
        <v>0</v>
      </c>
      <c r="OT106" s="603">
        <v>0</v>
      </c>
      <c r="OU106" s="603">
        <v>0</v>
      </c>
      <c r="OV106" s="603">
        <v>0</v>
      </c>
      <c r="OW106" s="603">
        <v>0</v>
      </c>
      <c r="OX106" s="603">
        <v>0</v>
      </c>
      <c r="OY106" s="603">
        <v>0</v>
      </c>
      <c r="OZ106" s="603">
        <v>0</v>
      </c>
      <c r="PA106" s="603">
        <v>0</v>
      </c>
      <c r="PB106" s="603">
        <v>0</v>
      </c>
      <c r="PC106" s="603">
        <v>0</v>
      </c>
      <c r="PD106" s="603">
        <v>30957.54</v>
      </c>
      <c r="PE106" s="603">
        <v>0</v>
      </c>
      <c r="PF106" s="603">
        <v>0</v>
      </c>
      <c r="PG106" s="603">
        <v>0</v>
      </c>
      <c r="PH106" s="603">
        <v>0</v>
      </c>
      <c r="PI106" s="603">
        <v>0</v>
      </c>
      <c r="PJ106" s="603">
        <v>0</v>
      </c>
      <c r="PK106" s="603">
        <v>0</v>
      </c>
      <c r="PL106" s="603">
        <v>0</v>
      </c>
      <c r="PM106" s="603">
        <v>0</v>
      </c>
      <c r="PN106" s="603">
        <v>0</v>
      </c>
      <c r="PO106" s="603">
        <v>0</v>
      </c>
      <c r="PP106" s="603">
        <v>0</v>
      </c>
      <c r="PQ106" s="603">
        <v>0</v>
      </c>
      <c r="PR106" s="603">
        <v>0</v>
      </c>
      <c r="PS106" s="603">
        <v>0</v>
      </c>
      <c r="PT106" s="603">
        <v>0</v>
      </c>
      <c r="PU106" s="603">
        <v>0</v>
      </c>
      <c r="PV106" s="603">
        <v>1331150</v>
      </c>
      <c r="PW106" s="603">
        <v>0</v>
      </c>
      <c r="PX106" s="603">
        <v>0</v>
      </c>
      <c r="PY106" s="603">
        <v>0</v>
      </c>
      <c r="PZ106" s="603">
        <v>0</v>
      </c>
      <c r="QA106" s="603">
        <v>0</v>
      </c>
      <c r="QB106" s="603">
        <v>0</v>
      </c>
      <c r="QC106" s="603">
        <v>0</v>
      </c>
      <c r="QD106" s="603">
        <v>0</v>
      </c>
      <c r="QE106" s="603">
        <v>0</v>
      </c>
      <c r="QF106" s="603">
        <v>0</v>
      </c>
      <c r="QG106" s="603">
        <v>0</v>
      </c>
      <c r="QH106" s="603">
        <v>0</v>
      </c>
      <c r="QI106" s="603">
        <v>0</v>
      </c>
      <c r="QJ106" s="603">
        <v>0</v>
      </c>
      <c r="QK106" s="603">
        <v>0</v>
      </c>
      <c r="QL106" s="603">
        <v>0</v>
      </c>
      <c r="QM106" s="603">
        <v>0</v>
      </c>
      <c r="QN106" s="603">
        <v>0</v>
      </c>
      <c r="QO106" s="603">
        <v>0</v>
      </c>
      <c r="QP106" s="603">
        <v>8008</v>
      </c>
      <c r="QQ106" s="603">
        <v>0</v>
      </c>
      <c r="QR106" s="603">
        <v>0</v>
      </c>
      <c r="QS106" s="603">
        <v>0</v>
      </c>
      <c r="QT106" s="603">
        <v>0</v>
      </c>
      <c r="QU106" s="603">
        <v>0</v>
      </c>
      <c r="QV106" s="603">
        <v>327707.40000000002</v>
      </c>
      <c r="QW106" s="603">
        <v>0</v>
      </c>
      <c r="QX106" s="603">
        <v>0</v>
      </c>
      <c r="QY106" s="603">
        <v>0</v>
      </c>
      <c r="QZ106" s="603">
        <v>0</v>
      </c>
      <c r="RA106" s="603">
        <v>0</v>
      </c>
      <c r="RB106" s="603">
        <v>0</v>
      </c>
      <c r="RC106" s="603">
        <v>134735</v>
      </c>
      <c r="RD106" s="603">
        <v>346822</v>
      </c>
      <c r="RE106" s="603">
        <v>0</v>
      </c>
      <c r="RF106" s="603">
        <v>0</v>
      </c>
      <c r="RG106" s="603">
        <v>0</v>
      </c>
      <c r="RH106" s="603">
        <v>0</v>
      </c>
      <c r="RI106" s="603">
        <v>0</v>
      </c>
      <c r="RJ106" s="603">
        <v>0</v>
      </c>
      <c r="RK106" s="603">
        <v>0</v>
      </c>
      <c r="RL106" s="603">
        <v>0</v>
      </c>
      <c r="RM106" s="603">
        <v>0</v>
      </c>
      <c r="RN106" s="603">
        <v>0</v>
      </c>
      <c r="RO106" s="603">
        <v>0</v>
      </c>
      <c r="RP106" s="603">
        <v>0</v>
      </c>
      <c r="RQ106" s="603">
        <v>0</v>
      </c>
      <c r="RR106" s="603">
        <v>0</v>
      </c>
      <c r="RS106" s="603">
        <v>0</v>
      </c>
      <c r="RT106" s="603">
        <v>0</v>
      </c>
      <c r="RU106" s="603">
        <v>0</v>
      </c>
      <c r="RV106" s="603">
        <v>0</v>
      </c>
      <c r="RW106" s="603">
        <v>0</v>
      </c>
      <c r="RX106" s="603">
        <v>0</v>
      </c>
      <c r="RY106" s="603">
        <v>0</v>
      </c>
      <c r="RZ106" s="603">
        <v>0</v>
      </c>
      <c r="SA106" s="603">
        <v>0</v>
      </c>
      <c r="SB106" s="603">
        <v>0</v>
      </c>
      <c r="SC106" s="603">
        <v>0</v>
      </c>
      <c r="SD106" s="603">
        <v>0</v>
      </c>
      <c r="SE106" s="603">
        <v>0</v>
      </c>
      <c r="SF106" s="603">
        <v>0</v>
      </c>
      <c r="SG106" s="603">
        <v>0</v>
      </c>
      <c r="SH106" s="603">
        <v>0</v>
      </c>
      <c r="SI106" s="603">
        <v>0</v>
      </c>
      <c r="SJ106" s="603">
        <v>0</v>
      </c>
      <c r="SK106" s="603">
        <v>0</v>
      </c>
      <c r="SL106" s="603">
        <v>0</v>
      </c>
      <c r="SM106" s="603">
        <v>0</v>
      </c>
      <c r="SN106" s="603">
        <v>0</v>
      </c>
      <c r="SO106" s="603">
        <v>0</v>
      </c>
      <c r="SP106" s="603">
        <v>0</v>
      </c>
      <c r="SQ106" s="603">
        <v>0</v>
      </c>
      <c r="SR106" s="603">
        <v>0</v>
      </c>
      <c r="SS106" s="603">
        <v>0</v>
      </c>
      <c r="ST106" s="603">
        <v>0</v>
      </c>
      <c r="SU106" s="603">
        <v>0</v>
      </c>
      <c r="SV106" s="603">
        <v>0</v>
      </c>
      <c r="SW106" s="603">
        <v>0</v>
      </c>
      <c r="SX106" s="603">
        <v>0</v>
      </c>
      <c r="SY106" s="603">
        <v>0</v>
      </c>
      <c r="SZ106" s="603">
        <v>0</v>
      </c>
      <c r="TA106" s="603">
        <v>0</v>
      </c>
      <c r="TB106" s="603">
        <v>0</v>
      </c>
      <c r="TC106" s="603">
        <v>0</v>
      </c>
      <c r="TD106" s="603">
        <v>0</v>
      </c>
      <c r="TE106" s="603">
        <v>0</v>
      </c>
      <c r="TF106" s="603">
        <v>0</v>
      </c>
      <c r="TG106" s="603">
        <v>0</v>
      </c>
      <c r="TH106" s="603">
        <v>0</v>
      </c>
      <c r="TI106" s="603">
        <v>0</v>
      </c>
      <c r="TJ106" s="603">
        <v>0</v>
      </c>
      <c r="TK106" s="603">
        <v>0</v>
      </c>
      <c r="TL106" s="603">
        <v>0</v>
      </c>
      <c r="TM106" s="603">
        <v>0</v>
      </c>
      <c r="TN106" s="603">
        <v>0</v>
      </c>
      <c r="TO106" s="603">
        <v>0</v>
      </c>
      <c r="TP106" s="603">
        <v>0</v>
      </c>
      <c r="TQ106" s="603">
        <v>0</v>
      </c>
      <c r="TR106" s="603">
        <v>0</v>
      </c>
      <c r="TS106" s="603">
        <v>0</v>
      </c>
      <c r="TT106" s="603">
        <v>0</v>
      </c>
      <c r="TU106" s="603">
        <v>0</v>
      </c>
      <c r="TV106" s="603">
        <v>0</v>
      </c>
      <c r="TW106" s="603">
        <v>0</v>
      </c>
      <c r="TX106" s="603">
        <v>0</v>
      </c>
      <c r="TY106" s="603">
        <v>0</v>
      </c>
      <c r="TZ106" s="603">
        <v>0</v>
      </c>
      <c r="UA106" s="603">
        <v>0</v>
      </c>
      <c r="UB106" s="603">
        <v>0</v>
      </c>
      <c r="UC106" s="603">
        <v>0</v>
      </c>
      <c r="UD106" s="603">
        <v>0</v>
      </c>
      <c r="UE106" s="603">
        <v>0</v>
      </c>
      <c r="UF106" s="603">
        <v>0</v>
      </c>
      <c r="UG106" s="603">
        <v>0</v>
      </c>
      <c r="UH106" s="603">
        <v>0</v>
      </c>
      <c r="UI106" s="603">
        <v>0</v>
      </c>
      <c r="UJ106" s="603">
        <v>0</v>
      </c>
      <c r="UK106" s="603">
        <v>0</v>
      </c>
      <c r="UL106" s="603">
        <v>0</v>
      </c>
      <c r="UM106" s="603">
        <v>0</v>
      </c>
      <c r="UN106" s="603">
        <v>0</v>
      </c>
      <c r="UO106" s="603">
        <v>0</v>
      </c>
      <c r="UP106" s="603">
        <v>0</v>
      </c>
      <c r="UQ106" s="603">
        <v>0</v>
      </c>
      <c r="UR106" s="603">
        <v>0</v>
      </c>
      <c r="US106" s="603">
        <v>0</v>
      </c>
      <c r="UT106" s="603">
        <v>0</v>
      </c>
      <c r="UU106" s="603">
        <v>0</v>
      </c>
      <c r="UV106" s="603">
        <v>0</v>
      </c>
      <c r="UW106" s="603">
        <v>0</v>
      </c>
      <c r="UX106" s="603">
        <v>0</v>
      </c>
      <c r="UY106" s="603">
        <v>0</v>
      </c>
      <c r="UZ106" s="603">
        <v>0</v>
      </c>
      <c r="VA106" s="603">
        <v>0</v>
      </c>
      <c r="VB106" s="603">
        <v>0</v>
      </c>
      <c r="VC106" s="603">
        <v>0</v>
      </c>
      <c r="VD106" s="603">
        <v>0</v>
      </c>
      <c r="VE106" s="603">
        <v>0</v>
      </c>
      <c r="VF106" s="603">
        <v>0</v>
      </c>
      <c r="VG106" s="603">
        <v>0</v>
      </c>
      <c r="VH106" s="603">
        <v>0</v>
      </c>
      <c r="VI106" s="603">
        <v>0</v>
      </c>
      <c r="VJ106" s="603">
        <v>0</v>
      </c>
      <c r="VK106" s="603">
        <v>0</v>
      </c>
      <c r="VL106" s="603">
        <v>0</v>
      </c>
      <c r="VM106" s="603">
        <v>0</v>
      </c>
      <c r="VN106" s="603">
        <v>0</v>
      </c>
      <c r="VO106" s="603">
        <v>0</v>
      </c>
      <c r="VP106" s="603">
        <v>0</v>
      </c>
      <c r="VQ106" s="603">
        <v>0</v>
      </c>
      <c r="VR106" s="603">
        <v>0</v>
      </c>
      <c r="VS106" s="603">
        <v>0</v>
      </c>
      <c r="VT106" s="603">
        <v>0</v>
      </c>
      <c r="VU106" s="603">
        <v>0</v>
      </c>
      <c r="VV106" s="603">
        <v>0</v>
      </c>
      <c r="VW106" s="603">
        <v>0</v>
      </c>
      <c r="VX106" s="603">
        <v>0</v>
      </c>
      <c r="VY106" s="603">
        <v>0</v>
      </c>
      <c r="VZ106" s="603">
        <v>0</v>
      </c>
      <c r="WA106" s="603">
        <v>0</v>
      </c>
      <c r="WB106" s="603">
        <v>0</v>
      </c>
      <c r="WC106" s="603">
        <v>0</v>
      </c>
      <c r="WD106" s="603">
        <v>0</v>
      </c>
      <c r="WE106" s="603">
        <v>0</v>
      </c>
      <c r="WF106" s="603">
        <v>0</v>
      </c>
      <c r="WG106" s="603">
        <v>0</v>
      </c>
      <c r="WH106" s="603">
        <v>0</v>
      </c>
      <c r="WI106" s="603">
        <v>0</v>
      </c>
      <c r="WJ106" s="603">
        <v>0</v>
      </c>
      <c r="WK106" s="603">
        <v>0</v>
      </c>
      <c r="WL106" s="603">
        <v>0</v>
      </c>
      <c r="WM106" s="603">
        <v>0</v>
      </c>
      <c r="WN106" s="603">
        <v>0</v>
      </c>
      <c r="WO106" s="603">
        <v>0</v>
      </c>
      <c r="WP106" s="603">
        <v>0</v>
      </c>
      <c r="WQ106" s="603">
        <v>0</v>
      </c>
      <c r="WR106" s="603">
        <v>0</v>
      </c>
      <c r="WS106" s="603">
        <v>0</v>
      </c>
      <c r="WT106" s="603">
        <v>0</v>
      </c>
      <c r="WU106" s="603">
        <v>0</v>
      </c>
      <c r="WV106" s="603">
        <v>0</v>
      </c>
      <c r="WW106" s="603">
        <v>0</v>
      </c>
      <c r="WX106" s="603">
        <v>0</v>
      </c>
      <c r="WY106" s="603">
        <v>0</v>
      </c>
      <c r="WZ106" s="603">
        <v>0</v>
      </c>
      <c r="XA106" s="603">
        <v>0</v>
      </c>
      <c r="XB106" s="603">
        <v>0</v>
      </c>
      <c r="XC106" s="603">
        <v>0</v>
      </c>
      <c r="XD106" s="603">
        <v>0</v>
      </c>
      <c r="XE106" s="603">
        <v>0</v>
      </c>
      <c r="XF106" s="603">
        <v>0</v>
      </c>
      <c r="XG106" s="603">
        <v>0</v>
      </c>
      <c r="XH106" s="603">
        <v>0</v>
      </c>
      <c r="XI106" s="603">
        <v>0</v>
      </c>
      <c r="XJ106" s="603">
        <v>0</v>
      </c>
      <c r="XK106" s="603">
        <v>0</v>
      </c>
      <c r="XL106" s="603">
        <v>0</v>
      </c>
      <c r="XM106" s="603">
        <v>0</v>
      </c>
      <c r="XN106" s="603">
        <v>0</v>
      </c>
      <c r="XO106" s="603">
        <v>0</v>
      </c>
      <c r="XP106" s="603">
        <v>0</v>
      </c>
      <c r="XQ106" s="603">
        <v>0</v>
      </c>
      <c r="XR106" s="603">
        <v>0</v>
      </c>
      <c r="XS106" s="603">
        <v>0</v>
      </c>
      <c r="XT106" s="603">
        <v>0</v>
      </c>
      <c r="XU106" s="603">
        <v>0</v>
      </c>
      <c r="XV106" s="603">
        <v>0</v>
      </c>
      <c r="XW106" s="603">
        <v>0</v>
      </c>
      <c r="XX106" s="603">
        <v>0</v>
      </c>
      <c r="XY106" s="603">
        <v>0</v>
      </c>
      <c r="XZ106" s="603">
        <v>0</v>
      </c>
      <c r="YA106" s="603">
        <v>0</v>
      </c>
      <c r="YB106" s="603">
        <v>0</v>
      </c>
      <c r="YC106" s="603">
        <v>0</v>
      </c>
      <c r="YD106" s="603">
        <v>0</v>
      </c>
      <c r="YE106" s="603">
        <v>0</v>
      </c>
      <c r="YF106" s="603">
        <v>0</v>
      </c>
      <c r="YG106" s="603">
        <v>0</v>
      </c>
      <c r="YH106" s="603">
        <v>0</v>
      </c>
      <c r="YI106" s="603">
        <v>0</v>
      </c>
      <c r="YJ106" s="603">
        <v>0</v>
      </c>
      <c r="YK106" s="603">
        <v>0</v>
      </c>
      <c r="YL106" s="603">
        <v>0</v>
      </c>
      <c r="YM106" s="603">
        <v>0</v>
      </c>
      <c r="YN106" s="603">
        <v>0</v>
      </c>
      <c r="YO106" s="603">
        <v>0</v>
      </c>
      <c r="YP106" s="603">
        <v>0</v>
      </c>
      <c r="YQ106" s="603">
        <v>0</v>
      </c>
      <c r="YR106" s="603">
        <v>0</v>
      </c>
      <c r="YS106" s="603">
        <v>0</v>
      </c>
      <c r="YT106" s="603">
        <v>0</v>
      </c>
      <c r="YU106" s="603">
        <v>0</v>
      </c>
      <c r="YV106" s="603">
        <v>0</v>
      </c>
      <c r="YW106" s="603">
        <v>0</v>
      </c>
      <c r="YX106" s="603">
        <v>0</v>
      </c>
      <c r="YY106" s="603">
        <v>0</v>
      </c>
      <c r="YZ106" s="603">
        <v>0</v>
      </c>
      <c r="ZA106" s="603">
        <v>0</v>
      </c>
      <c r="ZB106" s="603">
        <v>0</v>
      </c>
      <c r="ZC106" s="603">
        <v>0</v>
      </c>
      <c r="ZD106" s="603">
        <v>0</v>
      </c>
      <c r="ZE106" s="603">
        <v>0</v>
      </c>
      <c r="ZF106" s="603">
        <v>0</v>
      </c>
      <c r="ZG106" s="603">
        <v>0</v>
      </c>
      <c r="ZH106" s="603">
        <v>0</v>
      </c>
      <c r="ZI106" s="603">
        <v>0</v>
      </c>
      <c r="ZJ106" s="603">
        <v>0</v>
      </c>
      <c r="ZK106" s="603">
        <v>0</v>
      </c>
      <c r="ZL106" s="603">
        <v>0</v>
      </c>
      <c r="ZM106" s="603">
        <v>0</v>
      </c>
      <c r="ZN106" s="603">
        <v>0</v>
      </c>
      <c r="ZO106" s="603">
        <v>0</v>
      </c>
      <c r="ZP106" s="603">
        <v>0</v>
      </c>
      <c r="ZQ106" s="603">
        <v>0</v>
      </c>
      <c r="ZR106" s="603">
        <v>0</v>
      </c>
      <c r="ZS106" s="603">
        <v>0</v>
      </c>
      <c r="ZT106" s="603">
        <v>0</v>
      </c>
      <c r="ZU106" s="603">
        <v>0</v>
      </c>
      <c r="ZV106" s="603">
        <v>0</v>
      </c>
      <c r="ZW106" s="603">
        <v>0</v>
      </c>
      <c r="ZX106" s="603">
        <v>0</v>
      </c>
      <c r="ZY106" s="603">
        <v>0</v>
      </c>
      <c r="ZZ106" s="603">
        <v>0</v>
      </c>
      <c r="AAA106" s="603">
        <v>0</v>
      </c>
      <c r="AAB106" s="603">
        <v>0</v>
      </c>
      <c r="AAC106" s="603">
        <v>0</v>
      </c>
      <c r="AAD106" s="603">
        <v>0</v>
      </c>
      <c r="AAE106" s="603">
        <v>0</v>
      </c>
      <c r="AAF106" s="603">
        <v>0</v>
      </c>
      <c r="AAG106" s="603">
        <v>0</v>
      </c>
      <c r="AAH106" s="603">
        <v>0</v>
      </c>
      <c r="AAI106" s="603">
        <v>0</v>
      </c>
      <c r="AAJ106" s="603">
        <v>0</v>
      </c>
      <c r="AAK106" s="603">
        <v>0</v>
      </c>
      <c r="AAL106" s="603">
        <v>0</v>
      </c>
      <c r="AAM106" s="603">
        <v>0</v>
      </c>
      <c r="AAN106" s="603">
        <v>0</v>
      </c>
      <c r="AAO106" s="603">
        <v>0</v>
      </c>
      <c r="AAP106" s="603">
        <v>0</v>
      </c>
      <c r="AAQ106" s="603">
        <v>0</v>
      </c>
      <c r="AAR106" s="603">
        <v>0</v>
      </c>
      <c r="AAS106" s="603">
        <v>0</v>
      </c>
      <c r="AAT106" s="603">
        <v>77796</v>
      </c>
      <c r="AAU106" s="603">
        <v>0</v>
      </c>
      <c r="AAV106" s="603">
        <v>0</v>
      </c>
      <c r="AAW106" s="603">
        <v>54388.26</v>
      </c>
      <c r="AAX106" s="603">
        <v>0</v>
      </c>
      <c r="AAY106" s="603">
        <v>0</v>
      </c>
      <c r="AAZ106" s="603">
        <v>0</v>
      </c>
      <c r="ABA106" s="603">
        <v>0</v>
      </c>
      <c r="ABB106" s="603">
        <v>52880</v>
      </c>
      <c r="ABC106" s="603">
        <v>0</v>
      </c>
      <c r="ABD106" s="603">
        <v>0</v>
      </c>
      <c r="ABE106" s="603">
        <v>0</v>
      </c>
      <c r="ABF106" s="603">
        <v>0</v>
      </c>
      <c r="ABG106" s="603">
        <v>0</v>
      </c>
      <c r="ABH106" s="603">
        <v>0</v>
      </c>
      <c r="ABI106" s="603">
        <v>0</v>
      </c>
      <c r="ABJ106" s="603">
        <v>0</v>
      </c>
      <c r="ABK106" s="603">
        <v>0</v>
      </c>
      <c r="ABL106" s="603">
        <v>0</v>
      </c>
      <c r="ABM106" s="603">
        <v>0</v>
      </c>
      <c r="ABN106" s="603">
        <v>0</v>
      </c>
      <c r="ABO106" s="603">
        <v>0</v>
      </c>
      <c r="ABP106" s="603">
        <v>0</v>
      </c>
      <c r="ABQ106" s="603">
        <v>0</v>
      </c>
      <c r="ABR106" s="603">
        <v>0</v>
      </c>
      <c r="ABS106" s="603">
        <v>0</v>
      </c>
      <c r="ABT106" s="603">
        <v>0</v>
      </c>
      <c r="ABU106" s="603">
        <v>0</v>
      </c>
      <c r="ABV106" s="603">
        <v>0</v>
      </c>
      <c r="ABW106" s="603">
        <v>0</v>
      </c>
      <c r="ABX106" s="603">
        <v>0</v>
      </c>
      <c r="ABY106" s="603">
        <v>0</v>
      </c>
      <c r="ABZ106" s="603">
        <v>0</v>
      </c>
      <c r="ACA106" s="603">
        <v>0</v>
      </c>
      <c r="ACB106" s="603">
        <v>0</v>
      </c>
      <c r="ACC106" s="603">
        <v>0</v>
      </c>
      <c r="ACD106" s="603">
        <v>0</v>
      </c>
      <c r="ACE106" s="603">
        <v>0</v>
      </c>
      <c r="ACF106" s="603">
        <v>1715.08</v>
      </c>
      <c r="ACG106" s="603">
        <v>0</v>
      </c>
      <c r="ACH106" s="603">
        <v>0</v>
      </c>
      <c r="ACI106" s="603">
        <v>0</v>
      </c>
      <c r="ACJ106" s="603">
        <v>0</v>
      </c>
      <c r="ACK106" s="603">
        <v>1760363</v>
      </c>
      <c r="ACL106" s="603">
        <v>0</v>
      </c>
      <c r="ACM106" s="603">
        <v>0</v>
      </c>
      <c r="ACN106" s="603">
        <v>0</v>
      </c>
      <c r="ACO106" s="603">
        <v>0</v>
      </c>
      <c r="ACP106" s="603">
        <v>0</v>
      </c>
      <c r="ACQ106" s="603">
        <v>0</v>
      </c>
      <c r="ACR106" s="603">
        <v>0</v>
      </c>
      <c r="ACS106" s="603">
        <v>0</v>
      </c>
      <c r="ACT106" s="603">
        <v>0</v>
      </c>
      <c r="ACU106" s="603">
        <v>0</v>
      </c>
      <c r="ACV106" s="603">
        <v>0</v>
      </c>
      <c r="ACW106" s="603">
        <v>0</v>
      </c>
      <c r="ACX106" s="603">
        <v>0</v>
      </c>
      <c r="ACY106" s="603">
        <v>0</v>
      </c>
      <c r="ACZ106" s="603">
        <v>0</v>
      </c>
      <c r="ADA106" s="603">
        <v>0</v>
      </c>
      <c r="ADB106" s="603">
        <v>0</v>
      </c>
      <c r="ADC106" s="603">
        <v>0</v>
      </c>
      <c r="ADD106" s="603">
        <v>0</v>
      </c>
      <c r="ADE106" s="603">
        <v>0</v>
      </c>
      <c r="ADF106" s="603">
        <v>0</v>
      </c>
      <c r="ADG106" s="603">
        <v>0</v>
      </c>
      <c r="ADH106" s="603">
        <v>0</v>
      </c>
      <c r="ADI106" s="603">
        <v>0</v>
      </c>
      <c r="ADJ106" s="603">
        <v>0</v>
      </c>
      <c r="ADK106" s="603">
        <v>0</v>
      </c>
      <c r="ADL106" s="603">
        <v>0</v>
      </c>
      <c r="ADM106" s="603">
        <v>0</v>
      </c>
      <c r="ADN106" s="603">
        <v>0</v>
      </c>
      <c r="ADO106" s="603">
        <v>0</v>
      </c>
      <c r="ADP106" s="603">
        <v>0</v>
      </c>
      <c r="ADQ106" s="603">
        <v>0</v>
      </c>
      <c r="ADR106" s="603">
        <v>0</v>
      </c>
      <c r="ADS106" s="603">
        <v>0</v>
      </c>
      <c r="ADT106" s="603">
        <v>0</v>
      </c>
      <c r="ADU106" s="603">
        <v>0</v>
      </c>
      <c r="ADV106" s="603">
        <v>0</v>
      </c>
      <c r="ADW106" s="603">
        <v>0</v>
      </c>
      <c r="ADX106" s="603">
        <v>0</v>
      </c>
      <c r="ADY106" s="603">
        <v>0</v>
      </c>
      <c r="ADZ106" s="603">
        <v>0</v>
      </c>
      <c r="AEA106" s="603">
        <v>0</v>
      </c>
      <c r="AEB106" s="603">
        <v>2980</v>
      </c>
      <c r="AEC106" s="603">
        <v>0</v>
      </c>
      <c r="AED106" s="603">
        <v>0</v>
      </c>
      <c r="AEE106" s="603">
        <v>0</v>
      </c>
      <c r="AEF106" s="603">
        <v>0</v>
      </c>
      <c r="AEG106" s="603">
        <v>0</v>
      </c>
      <c r="AEH106" s="603">
        <v>0</v>
      </c>
      <c r="AEI106" s="603">
        <v>0</v>
      </c>
      <c r="AEJ106" s="603">
        <v>0</v>
      </c>
      <c r="AEK106" s="603">
        <v>0</v>
      </c>
      <c r="AEL106" s="603">
        <v>0</v>
      </c>
      <c r="AEM106" s="603">
        <v>0</v>
      </c>
      <c r="AEN106" s="603">
        <v>0</v>
      </c>
      <c r="AEO106" s="603">
        <v>0</v>
      </c>
      <c r="AEP106" s="603">
        <v>0</v>
      </c>
      <c r="AEQ106" s="603">
        <v>0</v>
      </c>
      <c r="AER106" s="603">
        <v>0</v>
      </c>
      <c r="AES106" s="603">
        <v>0</v>
      </c>
      <c r="AET106" s="603">
        <v>0</v>
      </c>
      <c r="AEU106" s="603">
        <v>0</v>
      </c>
      <c r="AEV106" s="603">
        <v>0</v>
      </c>
      <c r="AEW106" s="603">
        <v>0</v>
      </c>
      <c r="AEX106" s="603">
        <v>0</v>
      </c>
      <c r="AEY106" s="603">
        <v>0</v>
      </c>
      <c r="AEZ106" s="603">
        <v>0</v>
      </c>
      <c r="AFA106" s="603">
        <v>0</v>
      </c>
      <c r="AFB106" s="603">
        <v>0</v>
      </c>
      <c r="AFC106" s="603">
        <v>0</v>
      </c>
      <c r="AFD106" s="603">
        <v>0</v>
      </c>
      <c r="AFE106" s="603">
        <v>0</v>
      </c>
      <c r="AFF106" s="603">
        <v>0</v>
      </c>
      <c r="AFG106" s="603">
        <v>0</v>
      </c>
      <c r="AFH106" s="603">
        <v>0</v>
      </c>
      <c r="AFI106" s="603">
        <v>0</v>
      </c>
      <c r="AFJ106" s="603">
        <v>0</v>
      </c>
      <c r="AFK106" s="603">
        <v>0</v>
      </c>
      <c r="AFL106" s="603">
        <v>0</v>
      </c>
      <c r="AFM106" s="603">
        <v>0</v>
      </c>
      <c r="AFN106" s="603">
        <v>0</v>
      </c>
      <c r="AFO106" s="603">
        <v>0</v>
      </c>
      <c r="AFP106" s="603">
        <v>0</v>
      </c>
      <c r="AFQ106" s="603">
        <v>0</v>
      </c>
      <c r="AFR106" s="603">
        <v>0</v>
      </c>
      <c r="AFS106" s="603">
        <v>0</v>
      </c>
      <c r="AFT106" s="603">
        <v>0</v>
      </c>
      <c r="AFU106" s="603">
        <v>0</v>
      </c>
      <c r="AFV106" s="603">
        <v>0</v>
      </c>
      <c r="AFW106" s="603">
        <v>0</v>
      </c>
      <c r="AFX106" s="603">
        <v>0</v>
      </c>
      <c r="AFY106" s="603">
        <v>0</v>
      </c>
      <c r="AFZ106" s="603">
        <v>0</v>
      </c>
      <c r="AGA106" s="603">
        <v>0</v>
      </c>
      <c r="AGB106" s="603">
        <v>0</v>
      </c>
      <c r="AGC106" s="603">
        <v>0</v>
      </c>
      <c r="AGD106" s="603">
        <v>0</v>
      </c>
      <c r="AGE106" s="603">
        <v>0</v>
      </c>
      <c r="AGF106" s="603">
        <v>0</v>
      </c>
      <c r="AGG106" s="603">
        <v>0</v>
      </c>
      <c r="AGH106" s="603">
        <v>0</v>
      </c>
      <c r="AGI106" s="603">
        <v>0</v>
      </c>
      <c r="AGJ106" s="603">
        <v>0</v>
      </c>
      <c r="AGK106" s="603">
        <v>0</v>
      </c>
      <c r="AGL106" s="603">
        <v>0</v>
      </c>
      <c r="AGM106" s="603">
        <v>0</v>
      </c>
      <c r="AGN106" s="603">
        <v>0</v>
      </c>
      <c r="AGO106" s="603">
        <v>0</v>
      </c>
      <c r="AGP106" s="603">
        <v>0</v>
      </c>
      <c r="AGQ106" s="603">
        <v>0</v>
      </c>
      <c r="AGR106" s="603">
        <v>0</v>
      </c>
      <c r="AGS106" s="603">
        <v>0</v>
      </c>
      <c r="AGT106" s="603">
        <v>0</v>
      </c>
      <c r="AGU106" s="603">
        <v>0</v>
      </c>
      <c r="AGV106" s="603">
        <v>0</v>
      </c>
      <c r="AGW106" s="603">
        <v>0</v>
      </c>
      <c r="AGX106" s="603">
        <v>0</v>
      </c>
      <c r="AGY106" s="603">
        <v>0</v>
      </c>
      <c r="AGZ106" s="603">
        <v>0</v>
      </c>
      <c r="AHA106" s="603">
        <v>0</v>
      </c>
      <c r="AHB106" s="603">
        <v>0</v>
      </c>
      <c r="AHC106" s="603">
        <v>0</v>
      </c>
      <c r="AHD106" s="603">
        <v>0</v>
      </c>
      <c r="AHE106" s="603">
        <v>0</v>
      </c>
      <c r="AHF106" s="603">
        <v>0</v>
      </c>
      <c r="AHG106" s="603">
        <v>0</v>
      </c>
      <c r="AHH106" s="603">
        <v>0</v>
      </c>
      <c r="AHI106" s="603">
        <v>0</v>
      </c>
      <c r="AHJ106" s="603">
        <v>0</v>
      </c>
      <c r="AHK106" s="603">
        <v>0</v>
      </c>
      <c r="AHL106" s="603">
        <v>0</v>
      </c>
      <c r="AHM106" s="603">
        <v>0</v>
      </c>
      <c r="AHN106" s="603">
        <v>0</v>
      </c>
      <c r="AHO106" s="603">
        <v>0</v>
      </c>
      <c r="AHP106" s="603">
        <v>0</v>
      </c>
      <c r="AHQ106" s="603">
        <v>0</v>
      </c>
      <c r="AHR106" s="603">
        <v>0</v>
      </c>
      <c r="AHS106" s="603">
        <v>0</v>
      </c>
      <c r="AHT106" s="603">
        <v>0</v>
      </c>
      <c r="AHU106" s="603">
        <v>0</v>
      </c>
      <c r="AHV106" s="603">
        <v>0</v>
      </c>
      <c r="AHW106" s="603">
        <f t="shared" si="99"/>
        <v>4589774.72</v>
      </c>
      <c r="AHY106" s="648" t="s">
        <v>6248</v>
      </c>
      <c r="AHZ106" s="648" t="s">
        <v>6115</v>
      </c>
      <c r="AIA106" s="648" t="s">
        <v>6116</v>
      </c>
    </row>
    <row r="107" spans="1:911" ht="24.6" x14ac:dyDescent="0.7">
      <c r="A107" s="260" t="str">
        <f t="shared" si="98"/>
        <v>ภาระ</v>
      </c>
      <c r="B107" s="260" t="s">
        <v>6119</v>
      </c>
      <c r="C107" s="260" t="s">
        <v>6120</v>
      </c>
      <c r="D107" s="603">
        <v>0</v>
      </c>
      <c r="E107" s="603">
        <v>0</v>
      </c>
      <c r="F107" s="603">
        <v>0</v>
      </c>
      <c r="G107" s="603">
        <v>0</v>
      </c>
      <c r="H107" s="603">
        <v>0</v>
      </c>
      <c r="I107" s="603">
        <v>0</v>
      </c>
      <c r="J107" s="603">
        <v>0</v>
      </c>
      <c r="K107" s="603">
        <v>0</v>
      </c>
      <c r="L107" s="603">
        <v>0</v>
      </c>
      <c r="M107" s="603">
        <v>0</v>
      </c>
      <c r="N107" s="603">
        <v>0</v>
      </c>
      <c r="O107" s="603">
        <v>0</v>
      </c>
      <c r="P107" s="603">
        <v>0</v>
      </c>
      <c r="Q107" s="603">
        <v>0</v>
      </c>
      <c r="R107" s="603">
        <v>0</v>
      </c>
      <c r="S107" s="603">
        <v>0</v>
      </c>
      <c r="T107" s="603">
        <v>0</v>
      </c>
      <c r="U107" s="603">
        <v>0</v>
      </c>
      <c r="V107" s="603">
        <v>0</v>
      </c>
      <c r="W107" s="603">
        <v>7535.81</v>
      </c>
      <c r="X107" s="603">
        <v>0</v>
      </c>
      <c r="Y107" s="603">
        <v>0</v>
      </c>
      <c r="Z107" s="603">
        <v>0</v>
      </c>
      <c r="AA107" s="603">
        <v>0</v>
      </c>
      <c r="AB107" s="603">
        <v>0</v>
      </c>
      <c r="AC107" s="603">
        <v>0</v>
      </c>
      <c r="AD107" s="603">
        <v>0</v>
      </c>
      <c r="AE107" s="603">
        <v>0</v>
      </c>
      <c r="AF107" s="603">
        <v>0</v>
      </c>
      <c r="AG107" s="603">
        <v>0</v>
      </c>
      <c r="AH107" s="603">
        <v>0</v>
      </c>
      <c r="AI107" s="603">
        <v>0</v>
      </c>
      <c r="AJ107" s="603">
        <v>0</v>
      </c>
      <c r="AK107" s="603">
        <v>0</v>
      </c>
      <c r="AL107" s="603">
        <v>0</v>
      </c>
      <c r="AM107" s="603">
        <v>0</v>
      </c>
      <c r="AN107" s="603">
        <v>0</v>
      </c>
      <c r="AO107" s="603">
        <v>0</v>
      </c>
      <c r="AP107" s="603">
        <v>0</v>
      </c>
      <c r="AQ107" s="603">
        <v>0</v>
      </c>
      <c r="AR107" s="603">
        <v>0</v>
      </c>
      <c r="AS107" s="603">
        <v>0</v>
      </c>
      <c r="AT107" s="603">
        <v>0</v>
      </c>
      <c r="AU107" s="603">
        <v>0</v>
      </c>
      <c r="AV107" s="603">
        <v>0</v>
      </c>
      <c r="AW107" s="603">
        <v>0</v>
      </c>
      <c r="AX107" s="603">
        <v>0</v>
      </c>
      <c r="AY107" s="603">
        <v>0</v>
      </c>
      <c r="AZ107" s="603">
        <v>0</v>
      </c>
      <c r="BA107" s="603">
        <v>0</v>
      </c>
      <c r="BB107" s="603">
        <v>0</v>
      </c>
      <c r="BC107" s="603">
        <v>0</v>
      </c>
      <c r="BD107" s="603">
        <v>0</v>
      </c>
      <c r="BE107" s="603">
        <v>0</v>
      </c>
      <c r="BF107" s="603">
        <v>0</v>
      </c>
      <c r="BG107" s="603">
        <v>0</v>
      </c>
      <c r="BH107" s="603">
        <v>0</v>
      </c>
      <c r="BI107" s="603">
        <v>0</v>
      </c>
      <c r="BJ107" s="603">
        <v>0</v>
      </c>
      <c r="BK107" s="603">
        <v>0</v>
      </c>
      <c r="BL107" s="603">
        <v>0</v>
      </c>
      <c r="BM107" s="603">
        <v>0</v>
      </c>
      <c r="BN107" s="603">
        <v>0</v>
      </c>
      <c r="BO107" s="603">
        <v>0</v>
      </c>
      <c r="BP107" s="603">
        <v>0</v>
      </c>
      <c r="BQ107" s="603">
        <v>0</v>
      </c>
      <c r="BR107" s="603">
        <v>0</v>
      </c>
      <c r="BS107" s="603">
        <v>0</v>
      </c>
      <c r="BT107" s="603">
        <v>0</v>
      </c>
      <c r="BU107" s="603">
        <v>0</v>
      </c>
      <c r="BV107" s="603">
        <v>0</v>
      </c>
      <c r="BW107" s="603">
        <v>0</v>
      </c>
      <c r="BX107" s="603">
        <v>0</v>
      </c>
      <c r="BY107" s="603">
        <v>0</v>
      </c>
      <c r="BZ107" s="603">
        <v>0</v>
      </c>
      <c r="CA107" s="603">
        <v>0</v>
      </c>
      <c r="CB107" s="603">
        <v>0</v>
      </c>
      <c r="CC107" s="603">
        <v>0</v>
      </c>
      <c r="CD107" s="603">
        <v>0</v>
      </c>
      <c r="CE107" s="603">
        <v>0</v>
      </c>
      <c r="CF107" s="603">
        <v>0</v>
      </c>
      <c r="CG107" s="603">
        <v>0</v>
      </c>
      <c r="CH107" s="603">
        <v>0</v>
      </c>
      <c r="CI107" s="603">
        <v>0</v>
      </c>
      <c r="CJ107" s="603">
        <v>0</v>
      </c>
      <c r="CK107" s="603">
        <v>0</v>
      </c>
      <c r="CL107" s="603">
        <v>0</v>
      </c>
      <c r="CM107" s="603">
        <v>0</v>
      </c>
      <c r="CN107" s="603">
        <v>0</v>
      </c>
      <c r="CO107" s="603">
        <v>0</v>
      </c>
      <c r="CP107" s="603">
        <v>0</v>
      </c>
      <c r="CQ107" s="603">
        <v>0</v>
      </c>
      <c r="CR107" s="603">
        <v>0</v>
      </c>
      <c r="CS107" s="603">
        <v>0</v>
      </c>
      <c r="CT107" s="603">
        <v>0</v>
      </c>
      <c r="CU107" s="603">
        <v>0</v>
      </c>
      <c r="CV107" s="603">
        <v>0</v>
      </c>
      <c r="CW107" s="603">
        <v>0</v>
      </c>
      <c r="CX107" s="603">
        <v>0</v>
      </c>
      <c r="CY107" s="603">
        <v>0</v>
      </c>
      <c r="CZ107" s="603">
        <v>0</v>
      </c>
      <c r="DA107" s="603">
        <v>0</v>
      </c>
      <c r="DB107" s="603">
        <v>0</v>
      </c>
      <c r="DC107" s="603">
        <v>0</v>
      </c>
      <c r="DD107" s="603">
        <v>0</v>
      </c>
      <c r="DE107" s="603">
        <v>0</v>
      </c>
      <c r="DF107" s="603">
        <v>0</v>
      </c>
      <c r="DG107" s="603">
        <v>0</v>
      </c>
      <c r="DH107" s="603">
        <v>0</v>
      </c>
      <c r="DI107" s="603">
        <v>0</v>
      </c>
      <c r="DJ107" s="603">
        <v>0</v>
      </c>
      <c r="DK107" s="603">
        <v>0</v>
      </c>
      <c r="DL107" s="603">
        <v>0</v>
      </c>
      <c r="DM107" s="603">
        <v>0</v>
      </c>
      <c r="DN107" s="603">
        <v>0</v>
      </c>
      <c r="DO107" s="603">
        <v>0</v>
      </c>
      <c r="DP107" s="603">
        <v>0</v>
      </c>
      <c r="DQ107" s="603">
        <v>0</v>
      </c>
      <c r="DR107" s="603">
        <v>0</v>
      </c>
      <c r="DS107" s="603">
        <v>0</v>
      </c>
      <c r="DT107" s="603">
        <v>0</v>
      </c>
      <c r="DU107" s="603">
        <v>0</v>
      </c>
      <c r="DV107" s="603">
        <v>0</v>
      </c>
      <c r="DW107" s="603">
        <v>0</v>
      </c>
      <c r="DX107" s="603">
        <v>0</v>
      </c>
      <c r="DY107" s="603">
        <v>0</v>
      </c>
      <c r="DZ107" s="603">
        <v>0</v>
      </c>
      <c r="EA107" s="603">
        <v>0</v>
      </c>
      <c r="EB107" s="603">
        <v>0</v>
      </c>
      <c r="EC107" s="603">
        <v>0</v>
      </c>
      <c r="ED107" s="603">
        <v>0</v>
      </c>
      <c r="EE107" s="603">
        <v>0</v>
      </c>
      <c r="EF107" s="603">
        <v>0</v>
      </c>
      <c r="EG107" s="603">
        <v>0</v>
      </c>
      <c r="EH107" s="603">
        <v>0</v>
      </c>
      <c r="EI107" s="603">
        <v>0</v>
      </c>
      <c r="EJ107" s="603">
        <v>0</v>
      </c>
      <c r="EK107" s="603">
        <v>0</v>
      </c>
      <c r="EL107" s="603">
        <v>0</v>
      </c>
      <c r="EM107" s="603">
        <v>0</v>
      </c>
      <c r="EN107" s="603">
        <v>0</v>
      </c>
      <c r="EO107" s="603">
        <v>0</v>
      </c>
      <c r="EP107" s="603">
        <v>0</v>
      </c>
      <c r="EQ107" s="603">
        <v>0</v>
      </c>
      <c r="ER107" s="603">
        <v>0</v>
      </c>
      <c r="ES107" s="603">
        <v>0</v>
      </c>
      <c r="ET107" s="603">
        <v>0</v>
      </c>
      <c r="EU107" s="603">
        <v>0</v>
      </c>
      <c r="EV107" s="603">
        <v>0</v>
      </c>
      <c r="EW107" s="603">
        <v>0</v>
      </c>
      <c r="EX107" s="603">
        <v>0</v>
      </c>
      <c r="EY107" s="603">
        <v>0</v>
      </c>
      <c r="EZ107" s="603">
        <v>0</v>
      </c>
      <c r="FA107" s="603">
        <v>0</v>
      </c>
      <c r="FB107" s="603">
        <v>0</v>
      </c>
      <c r="FC107" s="603">
        <v>0</v>
      </c>
      <c r="FD107" s="603">
        <v>0</v>
      </c>
      <c r="FE107" s="603">
        <v>0</v>
      </c>
      <c r="FF107" s="603">
        <v>0</v>
      </c>
      <c r="FG107" s="603">
        <v>0</v>
      </c>
      <c r="FH107" s="603">
        <v>0</v>
      </c>
      <c r="FI107" s="603">
        <v>0</v>
      </c>
      <c r="FJ107" s="603">
        <v>0</v>
      </c>
      <c r="FK107" s="603">
        <v>0</v>
      </c>
      <c r="FL107" s="603">
        <v>0</v>
      </c>
      <c r="FM107" s="603">
        <v>0</v>
      </c>
      <c r="FN107" s="603">
        <v>0</v>
      </c>
      <c r="FO107" s="603">
        <v>0</v>
      </c>
      <c r="FP107" s="603">
        <v>0</v>
      </c>
      <c r="FQ107" s="603">
        <v>0</v>
      </c>
      <c r="FR107" s="603">
        <v>0</v>
      </c>
      <c r="FS107" s="603">
        <v>0</v>
      </c>
      <c r="FT107" s="603">
        <v>0</v>
      </c>
      <c r="FU107" s="603">
        <v>0</v>
      </c>
      <c r="FV107" s="603">
        <v>0</v>
      </c>
      <c r="FW107" s="603">
        <v>0</v>
      </c>
      <c r="FX107" s="603">
        <v>0</v>
      </c>
      <c r="FY107" s="603">
        <v>0</v>
      </c>
      <c r="FZ107" s="603">
        <v>0</v>
      </c>
      <c r="GA107" s="603">
        <v>0</v>
      </c>
      <c r="GB107" s="603">
        <v>0</v>
      </c>
      <c r="GC107" s="603">
        <v>0</v>
      </c>
      <c r="GD107" s="603">
        <v>0</v>
      </c>
      <c r="GE107" s="603">
        <v>0</v>
      </c>
      <c r="GF107" s="603">
        <v>0</v>
      </c>
      <c r="GG107" s="603">
        <v>0</v>
      </c>
      <c r="GH107" s="603">
        <v>0</v>
      </c>
      <c r="GI107" s="603">
        <v>0</v>
      </c>
      <c r="GJ107" s="603">
        <v>0</v>
      </c>
      <c r="GK107" s="603">
        <v>0</v>
      </c>
      <c r="GL107" s="603">
        <v>0</v>
      </c>
      <c r="GM107" s="603">
        <v>0</v>
      </c>
      <c r="GN107" s="603">
        <v>0</v>
      </c>
      <c r="GO107" s="603">
        <v>0</v>
      </c>
      <c r="GP107" s="603">
        <v>0</v>
      </c>
      <c r="GQ107" s="603">
        <v>0</v>
      </c>
      <c r="GR107" s="603">
        <v>0</v>
      </c>
      <c r="GS107" s="603">
        <v>0</v>
      </c>
      <c r="GT107" s="603">
        <v>0</v>
      </c>
      <c r="GU107" s="603">
        <v>0</v>
      </c>
      <c r="GV107" s="603">
        <v>0</v>
      </c>
      <c r="GW107" s="603">
        <v>0</v>
      </c>
      <c r="GX107" s="603">
        <v>0</v>
      </c>
      <c r="GY107" s="603">
        <v>0</v>
      </c>
      <c r="GZ107" s="603">
        <v>0</v>
      </c>
      <c r="HA107" s="603">
        <v>0</v>
      </c>
      <c r="HB107" s="603">
        <v>0</v>
      </c>
      <c r="HC107" s="603">
        <v>0</v>
      </c>
      <c r="HD107" s="603">
        <v>0</v>
      </c>
      <c r="HE107" s="603">
        <v>0</v>
      </c>
      <c r="HF107" s="603">
        <v>0</v>
      </c>
      <c r="HG107" s="603">
        <v>0</v>
      </c>
      <c r="HH107" s="603">
        <v>0</v>
      </c>
      <c r="HI107" s="603">
        <v>0</v>
      </c>
      <c r="HJ107" s="603">
        <v>0</v>
      </c>
      <c r="HK107" s="603">
        <v>0</v>
      </c>
      <c r="HL107" s="603">
        <v>0</v>
      </c>
      <c r="HM107" s="603">
        <v>0</v>
      </c>
      <c r="HN107" s="603">
        <v>0</v>
      </c>
      <c r="HO107" s="603">
        <v>0</v>
      </c>
      <c r="HP107" s="603">
        <v>0</v>
      </c>
      <c r="HQ107" s="603">
        <v>0</v>
      </c>
      <c r="HR107" s="603">
        <v>0</v>
      </c>
      <c r="HS107" s="603">
        <v>0</v>
      </c>
      <c r="HT107" s="603">
        <v>0</v>
      </c>
      <c r="HU107" s="603">
        <v>0</v>
      </c>
      <c r="HV107" s="603">
        <v>0</v>
      </c>
      <c r="HW107" s="603">
        <v>0</v>
      </c>
      <c r="HX107" s="603">
        <v>0</v>
      </c>
      <c r="HY107" s="603">
        <v>0</v>
      </c>
      <c r="HZ107" s="603">
        <v>0</v>
      </c>
      <c r="IA107" s="603">
        <v>0</v>
      </c>
      <c r="IB107" s="603">
        <v>0</v>
      </c>
      <c r="IC107" s="603">
        <v>0</v>
      </c>
      <c r="ID107" s="603">
        <v>0</v>
      </c>
      <c r="IE107" s="603">
        <v>0</v>
      </c>
      <c r="IF107" s="603">
        <v>0</v>
      </c>
      <c r="IG107" s="603">
        <v>0</v>
      </c>
      <c r="IH107" s="603">
        <v>0</v>
      </c>
      <c r="II107" s="603">
        <v>0</v>
      </c>
      <c r="IJ107" s="603">
        <v>0</v>
      </c>
      <c r="IK107" s="603">
        <v>0</v>
      </c>
      <c r="IL107" s="603">
        <v>0</v>
      </c>
      <c r="IM107" s="603">
        <v>0</v>
      </c>
      <c r="IN107" s="603">
        <v>0</v>
      </c>
      <c r="IO107" s="603">
        <v>0</v>
      </c>
      <c r="IP107" s="603">
        <v>0</v>
      </c>
      <c r="IQ107" s="603">
        <v>0</v>
      </c>
      <c r="IR107" s="603">
        <v>0</v>
      </c>
      <c r="IS107" s="603">
        <v>0</v>
      </c>
      <c r="IT107" s="603">
        <v>0</v>
      </c>
      <c r="IU107" s="603">
        <v>0</v>
      </c>
      <c r="IV107" s="603">
        <v>0</v>
      </c>
      <c r="IW107" s="603">
        <v>0</v>
      </c>
      <c r="IX107" s="603">
        <v>0</v>
      </c>
      <c r="IY107" s="603">
        <v>0</v>
      </c>
      <c r="IZ107" s="603">
        <v>0</v>
      </c>
      <c r="JA107" s="603">
        <v>0</v>
      </c>
      <c r="JB107" s="603">
        <v>0</v>
      </c>
      <c r="JC107" s="603">
        <v>0</v>
      </c>
      <c r="JD107" s="603">
        <v>0</v>
      </c>
      <c r="JE107" s="603">
        <v>0</v>
      </c>
      <c r="JF107" s="603">
        <v>0</v>
      </c>
      <c r="JG107" s="603">
        <v>0</v>
      </c>
      <c r="JH107" s="603">
        <v>181115.12</v>
      </c>
      <c r="JI107" s="603">
        <v>0</v>
      </c>
      <c r="JJ107" s="603">
        <v>0</v>
      </c>
      <c r="JK107" s="603">
        <v>0</v>
      </c>
      <c r="JL107" s="603">
        <v>0</v>
      </c>
      <c r="JM107" s="603">
        <v>0</v>
      </c>
      <c r="JN107" s="603">
        <v>0</v>
      </c>
      <c r="JO107" s="603">
        <v>0</v>
      </c>
      <c r="JP107" s="603">
        <v>0</v>
      </c>
      <c r="JQ107" s="603">
        <v>0</v>
      </c>
      <c r="JR107" s="603">
        <v>0</v>
      </c>
      <c r="JS107" s="603">
        <v>0</v>
      </c>
      <c r="JT107" s="603">
        <v>0</v>
      </c>
      <c r="JU107" s="603">
        <v>0</v>
      </c>
      <c r="JV107" s="603">
        <v>0</v>
      </c>
      <c r="JW107" s="603">
        <v>0</v>
      </c>
      <c r="JX107" s="603">
        <v>0</v>
      </c>
      <c r="JY107" s="603">
        <v>0</v>
      </c>
      <c r="JZ107" s="603">
        <v>0</v>
      </c>
      <c r="KA107" s="603">
        <v>0</v>
      </c>
      <c r="KB107" s="603">
        <v>0</v>
      </c>
      <c r="KC107" s="603">
        <v>0</v>
      </c>
      <c r="KD107" s="603">
        <v>0</v>
      </c>
      <c r="KE107" s="603">
        <v>0</v>
      </c>
      <c r="KF107" s="603">
        <v>0</v>
      </c>
      <c r="KG107" s="603">
        <v>0</v>
      </c>
      <c r="KH107" s="603">
        <v>0</v>
      </c>
      <c r="KI107" s="603">
        <v>0</v>
      </c>
      <c r="KJ107" s="603">
        <v>0</v>
      </c>
      <c r="KK107" s="603">
        <v>0</v>
      </c>
      <c r="KL107" s="603">
        <v>0</v>
      </c>
      <c r="KM107" s="603">
        <v>0</v>
      </c>
      <c r="KN107" s="603">
        <v>0</v>
      </c>
      <c r="KO107" s="603">
        <v>0</v>
      </c>
      <c r="KP107" s="603">
        <v>0</v>
      </c>
      <c r="KQ107" s="603">
        <v>0</v>
      </c>
      <c r="KR107" s="603">
        <v>0</v>
      </c>
      <c r="KS107" s="603">
        <v>0</v>
      </c>
      <c r="KT107" s="603">
        <v>0</v>
      </c>
      <c r="KU107" s="603">
        <v>0</v>
      </c>
      <c r="KV107" s="603">
        <v>0</v>
      </c>
      <c r="KW107" s="603">
        <v>0</v>
      </c>
      <c r="KX107" s="603">
        <v>0</v>
      </c>
      <c r="KY107" s="603">
        <v>0</v>
      </c>
      <c r="KZ107" s="603">
        <v>0</v>
      </c>
      <c r="LA107" s="603">
        <v>0</v>
      </c>
      <c r="LB107" s="603">
        <v>0</v>
      </c>
      <c r="LC107" s="603">
        <v>0</v>
      </c>
      <c r="LD107" s="603">
        <v>0</v>
      </c>
      <c r="LE107" s="603">
        <v>0</v>
      </c>
      <c r="LF107" s="603">
        <v>0</v>
      </c>
      <c r="LG107" s="603">
        <v>0</v>
      </c>
      <c r="LH107" s="603">
        <v>0</v>
      </c>
      <c r="LI107" s="603">
        <v>0</v>
      </c>
      <c r="LJ107" s="603">
        <v>0</v>
      </c>
      <c r="LK107" s="603">
        <v>0</v>
      </c>
      <c r="LL107" s="603">
        <v>0</v>
      </c>
      <c r="LM107" s="603">
        <v>0</v>
      </c>
      <c r="LN107" s="603">
        <v>0</v>
      </c>
      <c r="LO107" s="603">
        <v>0</v>
      </c>
      <c r="LP107" s="603">
        <v>0</v>
      </c>
      <c r="LQ107" s="603">
        <v>0</v>
      </c>
      <c r="LR107" s="603">
        <v>0</v>
      </c>
      <c r="LS107" s="603">
        <v>0</v>
      </c>
      <c r="LT107" s="603">
        <v>0</v>
      </c>
      <c r="LU107" s="603">
        <v>0</v>
      </c>
      <c r="LV107" s="603">
        <v>0</v>
      </c>
      <c r="LW107" s="603">
        <v>0</v>
      </c>
      <c r="LX107" s="603">
        <v>0</v>
      </c>
      <c r="LY107" s="603">
        <v>0</v>
      </c>
      <c r="LZ107" s="603">
        <v>0</v>
      </c>
      <c r="MA107" s="603">
        <v>0</v>
      </c>
      <c r="MB107" s="603">
        <v>0</v>
      </c>
      <c r="MC107" s="603">
        <v>0</v>
      </c>
      <c r="MD107" s="603">
        <v>0</v>
      </c>
      <c r="ME107" s="603">
        <v>0</v>
      </c>
      <c r="MF107" s="603">
        <v>0</v>
      </c>
      <c r="MG107" s="603">
        <v>0</v>
      </c>
      <c r="MH107" s="603">
        <v>0</v>
      </c>
      <c r="MI107" s="603">
        <v>0</v>
      </c>
      <c r="MJ107" s="603">
        <v>0</v>
      </c>
      <c r="MK107" s="603">
        <v>0</v>
      </c>
      <c r="ML107" s="603">
        <v>0</v>
      </c>
      <c r="MM107" s="603">
        <v>0</v>
      </c>
      <c r="MN107" s="603">
        <v>0</v>
      </c>
      <c r="MO107" s="603">
        <v>0</v>
      </c>
      <c r="MP107" s="603">
        <v>0</v>
      </c>
      <c r="MQ107" s="603">
        <v>0</v>
      </c>
      <c r="MR107" s="603">
        <v>0</v>
      </c>
      <c r="MS107" s="603">
        <v>0</v>
      </c>
      <c r="MT107" s="603">
        <v>0</v>
      </c>
      <c r="MU107" s="603">
        <v>0</v>
      </c>
      <c r="MV107" s="603">
        <v>0</v>
      </c>
      <c r="MW107" s="603">
        <v>0</v>
      </c>
      <c r="MX107" s="603">
        <v>0</v>
      </c>
      <c r="MY107" s="603">
        <v>0</v>
      </c>
      <c r="MZ107" s="603">
        <v>0</v>
      </c>
      <c r="NA107" s="603">
        <v>0</v>
      </c>
      <c r="NB107" s="603">
        <v>0</v>
      </c>
      <c r="NC107" s="603">
        <v>0</v>
      </c>
      <c r="ND107" s="603">
        <v>0</v>
      </c>
      <c r="NE107" s="603">
        <v>0</v>
      </c>
      <c r="NF107" s="603">
        <v>0</v>
      </c>
      <c r="NG107" s="603">
        <v>0</v>
      </c>
      <c r="NH107" s="603">
        <v>0</v>
      </c>
      <c r="NI107" s="603">
        <v>0</v>
      </c>
      <c r="NJ107" s="603">
        <v>0</v>
      </c>
      <c r="NK107" s="603">
        <v>0</v>
      </c>
      <c r="NL107" s="603">
        <v>0</v>
      </c>
      <c r="NM107" s="603">
        <v>0</v>
      </c>
      <c r="NN107" s="603">
        <v>0</v>
      </c>
      <c r="NO107" s="603">
        <v>0</v>
      </c>
      <c r="NP107" s="603">
        <v>0</v>
      </c>
      <c r="NQ107" s="603">
        <v>0</v>
      </c>
      <c r="NR107" s="603">
        <v>159037.54999999999</v>
      </c>
      <c r="NS107" s="603">
        <v>0</v>
      </c>
      <c r="NT107" s="603">
        <v>0</v>
      </c>
      <c r="NU107" s="603">
        <v>0</v>
      </c>
      <c r="NV107" s="603">
        <v>0</v>
      </c>
      <c r="NW107" s="603">
        <v>0</v>
      </c>
      <c r="NX107" s="603">
        <v>0</v>
      </c>
      <c r="NY107" s="603">
        <v>5327.45</v>
      </c>
      <c r="NZ107" s="603">
        <v>0</v>
      </c>
      <c r="OA107" s="603">
        <v>0</v>
      </c>
      <c r="OB107" s="603">
        <v>0</v>
      </c>
      <c r="OC107" s="603">
        <v>0</v>
      </c>
      <c r="OD107" s="603">
        <v>0</v>
      </c>
      <c r="OE107" s="603">
        <v>0</v>
      </c>
      <c r="OF107" s="603">
        <v>0</v>
      </c>
      <c r="OG107" s="603">
        <v>0</v>
      </c>
      <c r="OH107" s="603">
        <v>0</v>
      </c>
      <c r="OI107" s="603">
        <v>0</v>
      </c>
      <c r="OJ107" s="603">
        <v>0</v>
      </c>
      <c r="OK107" s="603">
        <v>0</v>
      </c>
      <c r="OL107" s="603">
        <v>0</v>
      </c>
      <c r="OM107" s="603">
        <v>0</v>
      </c>
      <c r="ON107" s="603">
        <v>0</v>
      </c>
      <c r="OO107" s="603">
        <v>0</v>
      </c>
      <c r="OP107" s="603">
        <v>0</v>
      </c>
      <c r="OQ107" s="603">
        <v>0</v>
      </c>
      <c r="OR107" s="603">
        <v>0</v>
      </c>
      <c r="OS107" s="603">
        <v>0</v>
      </c>
      <c r="OT107" s="603">
        <v>0</v>
      </c>
      <c r="OU107" s="603">
        <v>0</v>
      </c>
      <c r="OV107" s="603">
        <v>0</v>
      </c>
      <c r="OW107" s="603">
        <v>0</v>
      </c>
      <c r="OX107" s="603">
        <v>0</v>
      </c>
      <c r="OY107" s="603">
        <v>0</v>
      </c>
      <c r="OZ107" s="603">
        <v>0</v>
      </c>
      <c r="PA107" s="603">
        <v>0</v>
      </c>
      <c r="PB107" s="603">
        <v>0</v>
      </c>
      <c r="PC107" s="603">
        <v>0</v>
      </c>
      <c r="PD107" s="603">
        <v>614607.79</v>
      </c>
      <c r="PE107" s="603">
        <v>0</v>
      </c>
      <c r="PF107" s="603">
        <v>0</v>
      </c>
      <c r="PG107" s="603">
        <v>0</v>
      </c>
      <c r="PH107" s="603">
        <v>0</v>
      </c>
      <c r="PI107" s="603">
        <v>0</v>
      </c>
      <c r="PJ107" s="603">
        <v>0</v>
      </c>
      <c r="PK107" s="603">
        <v>0</v>
      </c>
      <c r="PL107" s="603">
        <v>0</v>
      </c>
      <c r="PM107" s="603">
        <v>0</v>
      </c>
      <c r="PN107" s="603">
        <v>0</v>
      </c>
      <c r="PO107" s="603">
        <v>0</v>
      </c>
      <c r="PP107" s="603">
        <v>0</v>
      </c>
      <c r="PQ107" s="603">
        <v>0</v>
      </c>
      <c r="PR107" s="603">
        <v>0</v>
      </c>
      <c r="PS107" s="603">
        <v>0</v>
      </c>
      <c r="PT107" s="603">
        <v>0</v>
      </c>
      <c r="PU107" s="603">
        <v>0</v>
      </c>
      <c r="PV107" s="603">
        <v>126767.69</v>
      </c>
      <c r="PW107" s="603">
        <v>0</v>
      </c>
      <c r="PX107" s="603">
        <v>0</v>
      </c>
      <c r="PY107" s="603">
        <v>0</v>
      </c>
      <c r="PZ107" s="603">
        <v>0</v>
      </c>
      <c r="QA107" s="603">
        <v>0</v>
      </c>
      <c r="QB107" s="603">
        <v>0</v>
      </c>
      <c r="QC107" s="603">
        <v>0</v>
      </c>
      <c r="QD107" s="603">
        <v>0</v>
      </c>
      <c r="QE107" s="603">
        <v>0</v>
      </c>
      <c r="QF107" s="603">
        <v>0</v>
      </c>
      <c r="QG107" s="603">
        <v>0</v>
      </c>
      <c r="QH107" s="603">
        <v>0</v>
      </c>
      <c r="QI107" s="603">
        <v>0</v>
      </c>
      <c r="QJ107" s="603">
        <v>0</v>
      </c>
      <c r="QK107" s="603">
        <v>0</v>
      </c>
      <c r="QL107" s="603">
        <v>0</v>
      </c>
      <c r="QM107" s="603">
        <v>0</v>
      </c>
      <c r="QN107" s="603">
        <v>0</v>
      </c>
      <c r="QO107" s="603">
        <v>0</v>
      </c>
      <c r="QP107" s="603">
        <v>140960.76999999999</v>
      </c>
      <c r="QQ107" s="603">
        <v>0</v>
      </c>
      <c r="QR107" s="603">
        <v>0</v>
      </c>
      <c r="QS107" s="603">
        <v>0</v>
      </c>
      <c r="QT107" s="603">
        <v>37040.620000000003</v>
      </c>
      <c r="QU107" s="603">
        <v>0</v>
      </c>
      <c r="QV107" s="603">
        <v>89754.98</v>
      </c>
      <c r="QW107" s="603">
        <v>0</v>
      </c>
      <c r="QX107" s="603">
        <v>0</v>
      </c>
      <c r="QY107" s="603">
        <v>0</v>
      </c>
      <c r="QZ107" s="603">
        <v>0</v>
      </c>
      <c r="RA107" s="603">
        <v>0</v>
      </c>
      <c r="RB107" s="603">
        <v>0</v>
      </c>
      <c r="RC107" s="603">
        <v>0</v>
      </c>
      <c r="RD107" s="603">
        <v>45382.03</v>
      </c>
      <c r="RE107" s="603">
        <v>0</v>
      </c>
      <c r="RF107" s="603">
        <v>0</v>
      </c>
      <c r="RG107" s="603">
        <v>0</v>
      </c>
      <c r="RH107" s="603">
        <v>0</v>
      </c>
      <c r="RI107" s="603">
        <v>0</v>
      </c>
      <c r="RJ107" s="603">
        <v>0</v>
      </c>
      <c r="RK107" s="603">
        <v>0</v>
      </c>
      <c r="RL107" s="603">
        <v>0</v>
      </c>
      <c r="RM107" s="603">
        <v>0</v>
      </c>
      <c r="RN107" s="603">
        <v>0</v>
      </c>
      <c r="RO107" s="603">
        <v>0</v>
      </c>
      <c r="RP107" s="603">
        <v>0</v>
      </c>
      <c r="RQ107" s="603">
        <v>0</v>
      </c>
      <c r="RR107" s="603">
        <v>0</v>
      </c>
      <c r="RS107" s="603">
        <v>0</v>
      </c>
      <c r="RT107" s="603">
        <v>0</v>
      </c>
      <c r="RU107" s="603">
        <v>0</v>
      </c>
      <c r="RV107" s="603">
        <v>0</v>
      </c>
      <c r="RW107" s="603">
        <v>0</v>
      </c>
      <c r="RX107" s="603">
        <v>0</v>
      </c>
      <c r="RY107" s="603">
        <v>0</v>
      </c>
      <c r="RZ107" s="603">
        <v>0</v>
      </c>
      <c r="SA107" s="603">
        <v>0</v>
      </c>
      <c r="SB107" s="603">
        <v>0</v>
      </c>
      <c r="SC107" s="603">
        <v>968213.49</v>
      </c>
      <c r="SD107" s="603">
        <v>0</v>
      </c>
      <c r="SE107" s="603">
        <v>0</v>
      </c>
      <c r="SF107" s="603">
        <v>0</v>
      </c>
      <c r="SG107" s="603">
        <v>0</v>
      </c>
      <c r="SH107" s="603">
        <v>0</v>
      </c>
      <c r="SI107" s="603">
        <v>0</v>
      </c>
      <c r="SJ107" s="603">
        <v>0</v>
      </c>
      <c r="SK107" s="603">
        <v>0</v>
      </c>
      <c r="SL107" s="603">
        <v>0</v>
      </c>
      <c r="SM107" s="603">
        <v>0</v>
      </c>
      <c r="SN107" s="603">
        <v>0</v>
      </c>
      <c r="SO107" s="603">
        <v>0</v>
      </c>
      <c r="SP107" s="603">
        <v>0</v>
      </c>
      <c r="SQ107" s="603">
        <v>0</v>
      </c>
      <c r="SR107" s="603">
        <v>0</v>
      </c>
      <c r="SS107" s="603">
        <v>0</v>
      </c>
      <c r="ST107" s="603">
        <v>0</v>
      </c>
      <c r="SU107" s="603">
        <v>0</v>
      </c>
      <c r="SV107" s="603">
        <v>0</v>
      </c>
      <c r="SW107" s="603">
        <v>0</v>
      </c>
      <c r="SX107" s="603">
        <v>0</v>
      </c>
      <c r="SY107" s="603">
        <v>0</v>
      </c>
      <c r="SZ107" s="603">
        <v>0</v>
      </c>
      <c r="TA107" s="603">
        <v>0</v>
      </c>
      <c r="TB107" s="603">
        <v>0</v>
      </c>
      <c r="TC107" s="603">
        <v>0</v>
      </c>
      <c r="TD107" s="603">
        <v>0</v>
      </c>
      <c r="TE107" s="603">
        <v>0</v>
      </c>
      <c r="TF107" s="603">
        <v>0</v>
      </c>
      <c r="TG107" s="603">
        <v>0</v>
      </c>
      <c r="TH107" s="603">
        <v>0</v>
      </c>
      <c r="TI107" s="603">
        <v>0</v>
      </c>
      <c r="TJ107" s="603">
        <v>0</v>
      </c>
      <c r="TK107" s="603">
        <v>0</v>
      </c>
      <c r="TL107" s="603">
        <v>0</v>
      </c>
      <c r="TM107" s="603">
        <v>0</v>
      </c>
      <c r="TN107" s="603">
        <v>0</v>
      </c>
      <c r="TO107" s="603">
        <v>0</v>
      </c>
      <c r="TP107" s="603">
        <v>0</v>
      </c>
      <c r="TQ107" s="603">
        <v>0</v>
      </c>
      <c r="TR107" s="603">
        <v>0</v>
      </c>
      <c r="TS107" s="603">
        <v>0</v>
      </c>
      <c r="TT107" s="603">
        <v>0</v>
      </c>
      <c r="TU107" s="603">
        <v>0</v>
      </c>
      <c r="TV107" s="603">
        <v>0</v>
      </c>
      <c r="TW107" s="603">
        <v>0</v>
      </c>
      <c r="TX107" s="603">
        <v>0</v>
      </c>
      <c r="TY107" s="603">
        <v>0</v>
      </c>
      <c r="TZ107" s="603">
        <v>0</v>
      </c>
      <c r="UA107" s="603">
        <v>0</v>
      </c>
      <c r="UB107" s="603">
        <v>0</v>
      </c>
      <c r="UC107" s="603">
        <v>0</v>
      </c>
      <c r="UD107" s="603">
        <v>0</v>
      </c>
      <c r="UE107" s="603">
        <v>0</v>
      </c>
      <c r="UF107" s="603">
        <v>0</v>
      </c>
      <c r="UG107" s="603">
        <v>0</v>
      </c>
      <c r="UH107" s="603">
        <v>0</v>
      </c>
      <c r="UI107" s="603">
        <v>0</v>
      </c>
      <c r="UJ107" s="603">
        <v>0</v>
      </c>
      <c r="UK107" s="603">
        <v>0</v>
      </c>
      <c r="UL107" s="603">
        <v>0</v>
      </c>
      <c r="UM107" s="603">
        <v>0</v>
      </c>
      <c r="UN107" s="603">
        <v>0</v>
      </c>
      <c r="UO107" s="603">
        <v>0</v>
      </c>
      <c r="UP107" s="603">
        <v>0</v>
      </c>
      <c r="UQ107" s="603">
        <v>0</v>
      </c>
      <c r="UR107" s="603">
        <v>0</v>
      </c>
      <c r="US107" s="603">
        <v>0</v>
      </c>
      <c r="UT107" s="603">
        <v>0</v>
      </c>
      <c r="UU107" s="603">
        <v>0</v>
      </c>
      <c r="UV107" s="603">
        <v>0</v>
      </c>
      <c r="UW107" s="603">
        <v>0</v>
      </c>
      <c r="UX107" s="603">
        <v>0</v>
      </c>
      <c r="UY107" s="603">
        <v>0</v>
      </c>
      <c r="UZ107" s="603">
        <v>0</v>
      </c>
      <c r="VA107" s="603">
        <v>0</v>
      </c>
      <c r="VB107" s="603">
        <v>0</v>
      </c>
      <c r="VC107" s="603">
        <v>0</v>
      </c>
      <c r="VD107" s="603">
        <v>0</v>
      </c>
      <c r="VE107" s="603">
        <v>0</v>
      </c>
      <c r="VF107" s="603">
        <v>0</v>
      </c>
      <c r="VG107" s="603">
        <v>0</v>
      </c>
      <c r="VH107" s="603">
        <v>0</v>
      </c>
      <c r="VI107" s="603">
        <v>0</v>
      </c>
      <c r="VJ107" s="603">
        <v>0</v>
      </c>
      <c r="VK107" s="603">
        <v>0</v>
      </c>
      <c r="VL107" s="603">
        <v>0</v>
      </c>
      <c r="VM107" s="603">
        <v>0</v>
      </c>
      <c r="VN107" s="603">
        <v>0</v>
      </c>
      <c r="VO107" s="603">
        <v>0</v>
      </c>
      <c r="VP107" s="603">
        <v>0</v>
      </c>
      <c r="VQ107" s="603">
        <v>0</v>
      </c>
      <c r="VR107" s="603">
        <v>0</v>
      </c>
      <c r="VS107" s="603">
        <v>0.22</v>
      </c>
      <c r="VT107" s="603">
        <v>0</v>
      </c>
      <c r="VU107" s="603">
        <v>0</v>
      </c>
      <c r="VV107" s="603">
        <v>0</v>
      </c>
      <c r="VW107" s="603">
        <v>0</v>
      </c>
      <c r="VX107" s="603">
        <v>0</v>
      </c>
      <c r="VY107" s="603">
        <v>0</v>
      </c>
      <c r="VZ107" s="603">
        <v>0</v>
      </c>
      <c r="WA107" s="603">
        <v>0</v>
      </c>
      <c r="WB107" s="603">
        <v>0</v>
      </c>
      <c r="WC107" s="603">
        <v>156316.29</v>
      </c>
      <c r="WD107" s="603">
        <v>0</v>
      </c>
      <c r="WE107" s="603">
        <v>0</v>
      </c>
      <c r="WF107" s="603">
        <v>0</v>
      </c>
      <c r="WG107" s="603">
        <v>0</v>
      </c>
      <c r="WH107" s="603">
        <v>0</v>
      </c>
      <c r="WI107" s="603">
        <v>0</v>
      </c>
      <c r="WJ107" s="603">
        <v>0</v>
      </c>
      <c r="WK107" s="603">
        <v>0</v>
      </c>
      <c r="WL107" s="603">
        <v>0</v>
      </c>
      <c r="WM107" s="603">
        <v>0</v>
      </c>
      <c r="WN107" s="603">
        <v>0</v>
      </c>
      <c r="WO107" s="603">
        <v>0</v>
      </c>
      <c r="WP107" s="603">
        <v>0</v>
      </c>
      <c r="WQ107" s="603">
        <v>0</v>
      </c>
      <c r="WR107" s="603">
        <v>0</v>
      </c>
      <c r="WS107" s="603">
        <v>0</v>
      </c>
      <c r="WT107" s="603">
        <v>0</v>
      </c>
      <c r="WU107" s="603">
        <v>0</v>
      </c>
      <c r="WV107" s="603">
        <v>0</v>
      </c>
      <c r="WW107" s="603">
        <v>0</v>
      </c>
      <c r="WX107" s="603">
        <v>0</v>
      </c>
      <c r="WY107" s="603">
        <v>0</v>
      </c>
      <c r="WZ107" s="603">
        <v>0</v>
      </c>
      <c r="XA107" s="603">
        <v>0</v>
      </c>
      <c r="XB107" s="603">
        <v>0</v>
      </c>
      <c r="XC107" s="603">
        <v>0</v>
      </c>
      <c r="XD107" s="603">
        <v>0</v>
      </c>
      <c r="XE107" s="603">
        <v>0</v>
      </c>
      <c r="XF107" s="603">
        <v>0</v>
      </c>
      <c r="XG107" s="603">
        <v>0</v>
      </c>
      <c r="XH107" s="603">
        <v>0</v>
      </c>
      <c r="XI107" s="603">
        <v>0</v>
      </c>
      <c r="XJ107" s="603">
        <v>0</v>
      </c>
      <c r="XK107" s="603">
        <v>0</v>
      </c>
      <c r="XL107" s="603">
        <v>0</v>
      </c>
      <c r="XM107" s="603">
        <v>0</v>
      </c>
      <c r="XN107" s="603">
        <v>0</v>
      </c>
      <c r="XO107" s="603">
        <v>0</v>
      </c>
      <c r="XP107" s="603">
        <v>0</v>
      </c>
      <c r="XQ107" s="603">
        <v>0</v>
      </c>
      <c r="XR107" s="603">
        <v>0</v>
      </c>
      <c r="XS107" s="603">
        <v>0</v>
      </c>
      <c r="XT107" s="603">
        <v>0</v>
      </c>
      <c r="XU107" s="603">
        <v>0</v>
      </c>
      <c r="XV107" s="603">
        <v>0</v>
      </c>
      <c r="XW107" s="603">
        <v>0</v>
      </c>
      <c r="XX107" s="603">
        <v>0</v>
      </c>
      <c r="XY107" s="603">
        <v>0</v>
      </c>
      <c r="XZ107" s="603">
        <v>0</v>
      </c>
      <c r="YA107" s="603">
        <v>0</v>
      </c>
      <c r="YB107" s="603">
        <v>0</v>
      </c>
      <c r="YC107" s="603">
        <v>0</v>
      </c>
      <c r="YD107" s="603">
        <v>0</v>
      </c>
      <c r="YE107" s="603">
        <v>0</v>
      </c>
      <c r="YF107" s="603">
        <v>0</v>
      </c>
      <c r="YG107" s="603">
        <v>0</v>
      </c>
      <c r="YH107" s="603">
        <v>0</v>
      </c>
      <c r="YI107" s="603">
        <v>0</v>
      </c>
      <c r="YJ107" s="603">
        <v>0</v>
      </c>
      <c r="YK107" s="603">
        <v>0</v>
      </c>
      <c r="YL107" s="603">
        <v>0</v>
      </c>
      <c r="YM107" s="603">
        <v>0</v>
      </c>
      <c r="YN107" s="603">
        <v>0</v>
      </c>
      <c r="YO107" s="603">
        <v>0</v>
      </c>
      <c r="YP107" s="603">
        <v>0</v>
      </c>
      <c r="YQ107" s="603">
        <v>0</v>
      </c>
      <c r="YR107" s="603">
        <v>0</v>
      </c>
      <c r="YS107" s="603">
        <v>0</v>
      </c>
      <c r="YT107" s="603">
        <v>0</v>
      </c>
      <c r="YU107" s="603">
        <v>0</v>
      </c>
      <c r="YV107" s="603">
        <v>0</v>
      </c>
      <c r="YW107" s="603">
        <v>0</v>
      </c>
      <c r="YX107" s="603">
        <v>0</v>
      </c>
      <c r="YY107" s="603">
        <v>0</v>
      </c>
      <c r="YZ107" s="603">
        <v>0</v>
      </c>
      <c r="ZA107" s="603">
        <v>0</v>
      </c>
      <c r="ZB107" s="603">
        <v>0</v>
      </c>
      <c r="ZC107" s="603">
        <v>0</v>
      </c>
      <c r="ZD107" s="603">
        <v>0</v>
      </c>
      <c r="ZE107" s="603">
        <v>0</v>
      </c>
      <c r="ZF107" s="603">
        <v>0</v>
      </c>
      <c r="ZG107" s="603">
        <v>0</v>
      </c>
      <c r="ZH107" s="603">
        <v>0</v>
      </c>
      <c r="ZI107" s="603">
        <v>0</v>
      </c>
      <c r="ZJ107" s="603">
        <v>0</v>
      </c>
      <c r="ZK107" s="603">
        <v>0</v>
      </c>
      <c r="ZL107" s="603">
        <v>0</v>
      </c>
      <c r="ZM107" s="603">
        <v>0</v>
      </c>
      <c r="ZN107" s="603">
        <v>0</v>
      </c>
      <c r="ZO107" s="603">
        <v>0</v>
      </c>
      <c r="ZP107" s="603">
        <v>0</v>
      </c>
      <c r="ZQ107" s="603">
        <v>0</v>
      </c>
      <c r="ZR107" s="603">
        <v>0</v>
      </c>
      <c r="ZS107" s="603">
        <v>0</v>
      </c>
      <c r="ZT107" s="603">
        <v>0</v>
      </c>
      <c r="ZU107" s="603">
        <v>0</v>
      </c>
      <c r="ZV107" s="603">
        <v>0</v>
      </c>
      <c r="ZW107" s="603">
        <v>0</v>
      </c>
      <c r="ZX107" s="603">
        <v>0</v>
      </c>
      <c r="ZY107" s="603">
        <v>0</v>
      </c>
      <c r="ZZ107" s="603">
        <v>0</v>
      </c>
      <c r="AAA107" s="603">
        <v>0</v>
      </c>
      <c r="AAB107" s="603">
        <v>0</v>
      </c>
      <c r="AAC107" s="603">
        <v>0</v>
      </c>
      <c r="AAD107" s="603">
        <v>0</v>
      </c>
      <c r="AAE107" s="603">
        <v>0</v>
      </c>
      <c r="AAF107" s="603">
        <v>0</v>
      </c>
      <c r="AAG107" s="603">
        <v>0</v>
      </c>
      <c r="AAH107" s="603">
        <v>0</v>
      </c>
      <c r="AAI107" s="603">
        <v>0</v>
      </c>
      <c r="AAJ107" s="603">
        <v>843.34</v>
      </c>
      <c r="AAK107" s="603">
        <v>0</v>
      </c>
      <c r="AAL107" s="603">
        <v>0</v>
      </c>
      <c r="AAM107" s="603">
        <v>0</v>
      </c>
      <c r="AAN107" s="603">
        <v>0</v>
      </c>
      <c r="AAO107" s="603">
        <v>0</v>
      </c>
      <c r="AAP107" s="603">
        <v>0</v>
      </c>
      <c r="AAQ107" s="603">
        <v>0</v>
      </c>
      <c r="AAR107" s="603">
        <v>0</v>
      </c>
      <c r="AAS107" s="603">
        <v>0</v>
      </c>
      <c r="AAT107" s="603">
        <v>0</v>
      </c>
      <c r="AAU107" s="603">
        <v>0</v>
      </c>
      <c r="AAV107" s="603">
        <v>0</v>
      </c>
      <c r="AAW107" s="603">
        <v>0</v>
      </c>
      <c r="AAX107" s="603">
        <v>0</v>
      </c>
      <c r="AAY107" s="603">
        <v>0</v>
      </c>
      <c r="AAZ107" s="603">
        <v>0</v>
      </c>
      <c r="ABA107" s="603">
        <v>0</v>
      </c>
      <c r="ABB107" s="603">
        <v>0</v>
      </c>
      <c r="ABC107" s="603">
        <v>0</v>
      </c>
      <c r="ABD107" s="603">
        <v>0</v>
      </c>
      <c r="ABE107" s="603">
        <v>0</v>
      </c>
      <c r="ABF107" s="603">
        <v>0</v>
      </c>
      <c r="ABG107" s="603">
        <v>0</v>
      </c>
      <c r="ABH107" s="603">
        <v>0</v>
      </c>
      <c r="ABI107" s="603">
        <v>0</v>
      </c>
      <c r="ABJ107" s="603">
        <v>0</v>
      </c>
      <c r="ABK107" s="603">
        <v>0</v>
      </c>
      <c r="ABL107" s="603">
        <v>0</v>
      </c>
      <c r="ABM107" s="603">
        <v>0</v>
      </c>
      <c r="ABN107" s="603">
        <v>0</v>
      </c>
      <c r="ABO107" s="603">
        <v>0</v>
      </c>
      <c r="ABP107" s="603">
        <v>0</v>
      </c>
      <c r="ABQ107" s="603">
        <v>0</v>
      </c>
      <c r="ABR107" s="603">
        <v>0</v>
      </c>
      <c r="ABS107" s="603">
        <v>0</v>
      </c>
      <c r="ABT107" s="603">
        <v>0</v>
      </c>
      <c r="ABU107" s="603">
        <v>0</v>
      </c>
      <c r="ABV107" s="603">
        <v>0</v>
      </c>
      <c r="ABW107" s="603">
        <v>0</v>
      </c>
      <c r="ABX107" s="603">
        <v>0</v>
      </c>
      <c r="ABY107" s="603">
        <v>0</v>
      </c>
      <c r="ABZ107" s="603">
        <v>58176.23</v>
      </c>
      <c r="ACA107" s="603">
        <v>0</v>
      </c>
      <c r="ACB107" s="603">
        <v>0</v>
      </c>
      <c r="ACC107" s="603">
        <v>0</v>
      </c>
      <c r="ACD107" s="603">
        <v>0</v>
      </c>
      <c r="ACE107" s="603">
        <v>0</v>
      </c>
      <c r="ACF107" s="603">
        <v>17363.580000000002</v>
      </c>
      <c r="ACG107" s="603">
        <v>0</v>
      </c>
      <c r="ACH107" s="603">
        <v>0</v>
      </c>
      <c r="ACI107" s="603">
        <v>0</v>
      </c>
      <c r="ACJ107" s="603">
        <v>0</v>
      </c>
      <c r="ACK107" s="603">
        <v>1280.19</v>
      </c>
      <c r="ACL107" s="603">
        <v>0</v>
      </c>
      <c r="ACM107" s="603">
        <v>0</v>
      </c>
      <c r="ACN107" s="603">
        <v>0</v>
      </c>
      <c r="ACO107" s="603">
        <v>22808.81</v>
      </c>
      <c r="ACP107" s="603">
        <v>0</v>
      </c>
      <c r="ACQ107" s="603">
        <v>25899.19</v>
      </c>
      <c r="ACR107" s="603">
        <v>0</v>
      </c>
      <c r="ACS107" s="603">
        <v>0</v>
      </c>
      <c r="ACT107" s="603">
        <v>0</v>
      </c>
      <c r="ACU107" s="603">
        <v>0</v>
      </c>
      <c r="ACV107" s="603">
        <v>0</v>
      </c>
      <c r="ACW107" s="603">
        <v>0</v>
      </c>
      <c r="ACX107" s="603">
        <v>0</v>
      </c>
      <c r="ACY107" s="603">
        <v>0</v>
      </c>
      <c r="ACZ107" s="603">
        <v>0</v>
      </c>
      <c r="ADA107" s="603">
        <v>0</v>
      </c>
      <c r="ADB107" s="603">
        <v>0</v>
      </c>
      <c r="ADC107" s="603">
        <v>0</v>
      </c>
      <c r="ADD107" s="603">
        <v>0</v>
      </c>
      <c r="ADE107" s="603">
        <v>0</v>
      </c>
      <c r="ADF107" s="603">
        <v>0</v>
      </c>
      <c r="ADG107" s="603">
        <v>0</v>
      </c>
      <c r="ADH107" s="603">
        <v>0</v>
      </c>
      <c r="ADI107" s="603">
        <v>0</v>
      </c>
      <c r="ADJ107" s="603">
        <v>0</v>
      </c>
      <c r="ADK107" s="603">
        <v>0</v>
      </c>
      <c r="ADL107" s="603">
        <v>0</v>
      </c>
      <c r="ADM107" s="603">
        <v>0</v>
      </c>
      <c r="ADN107" s="603">
        <v>0</v>
      </c>
      <c r="ADO107" s="603">
        <v>0</v>
      </c>
      <c r="ADP107" s="603">
        <v>0</v>
      </c>
      <c r="ADQ107" s="603">
        <v>832180.88</v>
      </c>
      <c r="ADR107" s="603">
        <v>0</v>
      </c>
      <c r="ADS107" s="603">
        <v>0</v>
      </c>
      <c r="ADT107" s="603">
        <v>0</v>
      </c>
      <c r="ADU107" s="603">
        <v>0</v>
      </c>
      <c r="ADV107" s="603">
        <v>0</v>
      </c>
      <c r="ADW107" s="603">
        <v>0</v>
      </c>
      <c r="ADX107" s="603">
        <v>0</v>
      </c>
      <c r="ADY107" s="603">
        <v>0</v>
      </c>
      <c r="ADZ107" s="603">
        <v>0</v>
      </c>
      <c r="AEA107" s="603">
        <v>0</v>
      </c>
      <c r="AEB107" s="603">
        <v>166173.69</v>
      </c>
      <c r="AEC107" s="603">
        <v>0</v>
      </c>
      <c r="AED107" s="603">
        <v>0</v>
      </c>
      <c r="AEE107" s="603">
        <v>0</v>
      </c>
      <c r="AEF107" s="603">
        <v>0</v>
      </c>
      <c r="AEG107" s="603">
        <v>0</v>
      </c>
      <c r="AEH107" s="603">
        <v>0</v>
      </c>
      <c r="AEI107" s="603">
        <v>0</v>
      </c>
      <c r="AEJ107" s="603">
        <v>0</v>
      </c>
      <c r="AEK107" s="603">
        <v>0</v>
      </c>
      <c r="AEL107" s="603">
        <v>0</v>
      </c>
      <c r="AEM107" s="603">
        <v>0</v>
      </c>
      <c r="AEN107" s="603">
        <v>0</v>
      </c>
      <c r="AEO107" s="603">
        <v>0</v>
      </c>
      <c r="AEP107" s="603">
        <v>0</v>
      </c>
      <c r="AEQ107" s="603">
        <v>0</v>
      </c>
      <c r="AER107" s="603">
        <v>0</v>
      </c>
      <c r="AES107" s="603">
        <v>0</v>
      </c>
      <c r="AET107" s="603">
        <v>0</v>
      </c>
      <c r="AEU107" s="603">
        <v>0</v>
      </c>
      <c r="AEV107" s="603">
        <v>0</v>
      </c>
      <c r="AEW107" s="603">
        <v>0</v>
      </c>
      <c r="AEX107" s="603">
        <v>0</v>
      </c>
      <c r="AEY107" s="603">
        <v>0</v>
      </c>
      <c r="AEZ107" s="603">
        <v>0</v>
      </c>
      <c r="AFA107" s="603">
        <v>0</v>
      </c>
      <c r="AFB107" s="603">
        <v>0</v>
      </c>
      <c r="AFC107" s="603">
        <v>0</v>
      </c>
      <c r="AFD107" s="603">
        <v>0</v>
      </c>
      <c r="AFE107" s="603">
        <v>0</v>
      </c>
      <c r="AFF107" s="603">
        <v>0</v>
      </c>
      <c r="AFG107" s="603">
        <v>0</v>
      </c>
      <c r="AFH107" s="603">
        <v>0</v>
      </c>
      <c r="AFI107" s="603">
        <v>0</v>
      </c>
      <c r="AFJ107" s="603">
        <v>0</v>
      </c>
      <c r="AFK107" s="603">
        <v>0</v>
      </c>
      <c r="AFL107" s="603">
        <v>0</v>
      </c>
      <c r="AFM107" s="603">
        <v>0</v>
      </c>
      <c r="AFN107" s="603">
        <v>0</v>
      </c>
      <c r="AFO107" s="603">
        <v>0</v>
      </c>
      <c r="AFP107" s="603">
        <v>0</v>
      </c>
      <c r="AFQ107" s="603">
        <v>0</v>
      </c>
      <c r="AFR107" s="603">
        <v>0</v>
      </c>
      <c r="AFS107" s="603">
        <v>0</v>
      </c>
      <c r="AFT107" s="603">
        <v>0</v>
      </c>
      <c r="AFU107" s="603">
        <v>0</v>
      </c>
      <c r="AFV107" s="603">
        <v>0</v>
      </c>
      <c r="AFW107" s="603">
        <v>0</v>
      </c>
      <c r="AFX107" s="603">
        <v>0</v>
      </c>
      <c r="AFY107" s="603">
        <v>0</v>
      </c>
      <c r="AFZ107" s="603">
        <v>0</v>
      </c>
      <c r="AGA107" s="603">
        <v>0</v>
      </c>
      <c r="AGB107" s="603">
        <v>0</v>
      </c>
      <c r="AGC107" s="603">
        <v>0</v>
      </c>
      <c r="AGD107" s="603">
        <v>0</v>
      </c>
      <c r="AGE107" s="603">
        <v>0</v>
      </c>
      <c r="AGF107" s="603">
        <v>0</v>
      </c>
      <c r="AGG107" s="603">
        <v>0</v>
      </c>
      <c r="AGH107" s="603">
        <v>0</v>
      </c>
      <c r="AGI107" s="603">
        <v>0</v>
      </c>
      <c r="AGJ107" s="603">
        <v>0</v>
      </c>
      <c r="AGK107" s="603">
        <v>0</v>
      </c>
      <c r="AGL107" s="603">
        <v>0</v>
      </c>
      <c r="AGM107" s="603">
        <v>0</v>
      </c>
      <c r="AGN107" s="603">
        <v>0</v>
      </c>
      <c r="AGO107" s="603">
        <v>0</v>
      </c>
      <c r="AGP107" s="603">
        <v>0</v>
      </c>
      <c r="AGQ107" s="603">
        <v>0</v>
      </c>
      <c r="AGR107" s="603">
        <v>0</v>
      </c>
      <c r="AGS107" s="603">
        <v>0</v>
      </c>
      <c r="AGT107" s="603">
        <v>0</v>
      </c>
      <c r="AGU107" s="603">
        <v>0</v>
      </c>
      <c r="AGV107" s="603">
        <v>0</v>
      </c>
      <c r="AGW107" s="603">
        <v>0</v>
      </c>
      <c r="AGX107" s="603">
        <v>0</v>
      </c>
      <c r="AGY107" s="603">
        <v>0</v>
      </c>
      <c r="AGZ107" s="603">
        <v>0</v>
      </c>
      <c r="AHA107" s="603">
        <v>0</v>
      </c>
      <c r="AHB107" s="603">
        <v>0</v>
      </c>
      <c r="AHC107" s="603">
        <v>0</v>
      </c>
      <c r="AHD107" s="603">
        <v>0</v>
      </c>
      <c r="AHE107" s="603">
        <v>0</v>
      </c>
      <c r="AHF107" s="603">
        <v>0</v>
      </c>
      <c r="AHG107" s="603">
        <v>0</v>
      </c>
      <c r="AHH107" s="603">
        <v>0</v>
      </c>
      <c r="AHI107" s="603">
        <v>0</v>
      </c>
      <c r="AHJ107" s="603">
        <v>0</v>
      </c>
      <c r="AHK107" s="603">
        <v>0</v>
      </c>
      <c r="AHL107" s="603">
        <v>0</v>
      </c>
      <c r="AHM107" s="603">
        <v>0</v>
      </c>
      <c r="AHN107" s="603">
        <v>0</v>
      </c>
      <c r="AHO107" s="603">
        <v>0</v>
      </c>
      <c r="AHP107" s="603">
        <v>0</v>
      </c>
      <c r="AHQ107" s="603">
        <v>0</v>
      </c>
      <c r="AHR107" s="603">
        <v>0</v>
      </c>
      <c r="AHS107" s="603">
        <v>0</v>
      </c>
      <c r="AHT107" s="603">
        <v>0</v>
      </c>
      <c r="AHU107" s="603">
        <v>0</v>
      </c>
      <c r="AHV107" s="603">
        <v>0</v>
      </c>
      <c r="AHW107" s="603">
        <f t="shared" si="99"/>
        <v>3656785.7199999997</v>
      </c>
      <c r="AHY107" s="648" t="s">
        <v>6248</v>
      </c>
      <c r="AHZ107" s="648" t="s">
        <v>6117</v>
      </c>
      <c r="AIA107" s="648" t="s">
        <v>6118</v>
      </c>
    </row>
    <row r="108" spans="1:911" ht="24.6" x14ac:dyDescent="0.7">
      <c r="A108" s="260" t="str">
        <f t="shared" si="98"/>
        <v>ภาระ</v>
      </c>
      <c r="B108" s="260" t="s">
        <v>6417</v>
      </c>
      <c r="C108" s="260" t="s">
        <v>6418</v>
      </c>
      <c r="D108" s="603">
        <v>0</v>
      </c>
      <c r="E108" s="603">
        <v>57268</v>
      </c>
      <c r="F108" s="603">
        <v>0</v>
      </c>
      <c r="G108" s="603">
        <v>0</v>
      </c>
      <c r="H108" s="603">
        <v>0</v>
      </c>
      <c r="I108" s="603">
        <v>0</v>
      </c>
      <c r="J108" s="603">
        <v>0</v>
      </c>
      <c r="K108" s="603">
        <v>0</v>
      </c>
      <c r="L108" s="603">
        <v>0</v>
      </c>
      <c r="M108" s="603">
        <v>0</v>
      </c>
      <c r="N108" s="603">
        <v>0</v>
      </c>
      <c r="O108" s="603">
        <v>0</v>
      </c>
      <c r="P108" s="603">
        <v>0</v>
      </c>
      <c r="Q108" s="603">
        <v>0</v>
      </c>
      <c r="R108" s="603">
        <v>0</v>
      </c>
      <c r="S108" s="603">
        <v>0</v>
      </c>
      <c r="T108" s="603">
        <v>0</v>
      </c>
      <c r="U108" s="603">
        <v>0</v>
      </c>
      <c r="V108" s="603">
        <v>0</v>
      </c>
      <c r="W108" s="603">
        <v>0</v>
      </c>
      <c r="X108" s="603">
        <v>14596</v>
      </c>
      <c r="Y108" s="603">
        <v>0</v>
      </c>
      <c r="Z108" s="603">
        <v>0</v>
      </c>
      <c r="AA108" s="603">
        <v>689093.64</v>
      </c>
      <c r="AB108" s="603">
        <v>345238</v>
      </c>
      <c r="AC108" s="603">
        <v>0</v>
      </c>
      <c r="AD108" s="603">
        <v>0</v>
      </c>
      <c r="AE108" s="603">
        <v>32649.99</v>
      </c>
      <c r="AF108" s="603">
        <v>282168.03000000003</v>
      </c>
      <c r="AG108" s="603">
        <v>1317083.5</v>
      </c>
      <c r="AH108" s="603">
        <v>0</v>
      </c>
      <c r="AI108" s="603">
        <v>0</v>
      </c>
      <c r="AJ108" s="603">
        <v>0</v>
      </c>
      <c r="AK108" s="603">
        <v>0</v>
      </c>
      <c r="AL108" s="603">
        <v>0</v>
      </c>
      <c r="AM108" s="603">
        <v>0</v>
      </c>
      <c r="AN108" s="603">
        <v>0</v>
      </c>
      <c r="AO108" s="603">
        <v>0</v>
      </c>
      <c r="AP108" s="603">
        <v>0</v>
      </c>
      <c r="AQ108" s="603">
        <v>97.8</v>
      </c>
      <c r="AR108" s="603">
        <v>214202.88</v>
      </c>
      <c r="AS108" s="603">
        <v>0</v>
      </c>
      <c r="AT108" s="603">
        <v>238809.83</v>
      </c>
      <c r="AU108" s="603">
        <v>0</v>
      </c>
      <c r="AV108" s="603">
        <v>0</v>
      </c>
      <c r="AW108" s="603">
        <v>0</v>
      </c>
      <c r="AX108" s="603">
        <v>0</v>
      </c>
      <c r="AY108" s="603">
        <v>60890</v>
      </c>
      <c r="AZ108" s="603">
        <v>0</v>
      </c>
      <c r="BA108" s="603">
        <v>0</v>
      </c>
      <c r="BB108" s="603">
        <v>0</v>
      </c>
      <c r="BC108" s="603">
        <v>0</v>
      </c>
      <c r="BD108" s="603">
        <v>0</v>
      </c>
      <c r="BE108" s="603">
        <v>13371.8</v>
      </c>
      <c r="BF108" s="603">
        <v>34680</v>
      </c>
      <c r="BG108" s="603">
        <v>0</v>
      </c>
      <c r="BH108" s="603">
        <v>0</v>
      </c>
      <c r="BI108" s="603">
        <v>0</v>
      </c>
      <c r="BJ108" s="603">
        <v>263286</v>
      </c>
      <c r="BK108" s="603">
        <v>118431</v>
      </c>
      <c r="BL108" s="603">
        <v>0</v>
      </c>
      <c r="BM108" s="603">
        <v>0</v>
      </c>
      <c r="BN108" s="603">
        <v>0</v>
      </c>
      <c r="BO108" s="603">
        <v>0</v>
      </c>
      <c r="BP108" s="603">
        <v>0</v>
      </c>
      <c r="BQ108" s="603">
        <v>0</v>
      </c>
      <c r="BR108" s="603">
        <v>0</v>
      </c>
      <c r="BS108" s="603">
        <v>0</v>
      </c>
      <c r="BT108" s="603">
        <v>0</v>
      </c>
      <c r="BU108" s="603">
        <v>0</v>
      </c>
      <c r="BV108" s="603">
        <v>0</v>
      </c>
      <c r="BW108" s="603">
        <v>0</v>
      </c>
      <c r="BX108" s="603">
        <v>0</v>
      </c>
      <c r="BY108" s="603">
        <v>0</v>
      </c>
      <c r="BZ108" s="603">
        <v>0</v>
      </c>
      <c r="CA108" s="603">
        <v>0</v>
      </c>
      <c r="CB108" s="603">
        <v>0</v>
      </c>
      <c r="CC108" s="603">
        <v>0</v>
      </c>
      <c r="CD108" s="603">
        <v>0</v>
      </c>
      <c r="CE108" s="603">
        <v>0</v>
      </c>
      <c r="CF108" s="603">
        <v>0</v>
      </c>
      <c r="CG108" s="603">
        <v>0</v>
      </c>
      <c r="CH108" s="603">
        <v>74371</v>
      </c>
      <c r="CI108" s="603">
        <v>58587.5</v>
      </c>
      <c r="CJ108" s="603">
        <v>175455</v>
      </c>
      <c r="CK108" s="603">
        <v>275320</v>
      </c>
      <c r="CL108" s="603">
        <v>80164.23</v>
      </c>
      <c r="CM108" s="603">
        <v>0</v>
      </c>
      <c r="CN108" s="603">
        <v>15800</v>
      </c>
      <c r="CO108" s="603">
        <v>66502</v>
      </c>
      <c r="CP108" s="603">
        <v>1480</v>
      </c>
      <c r="CQ108" s="603">
        <v>62318</v>
      </c>
      <c r="CR108" s="603">
        <v>55670</v>
      </c>
      <c r="CS108" s="603">
        <v>128173</v>
      </c>
      <c r="CT108" s="603">
        <v>53153</v>
      </c>
      <c r="CU108" s="603">
        <v>0</v>
      </c>
      <c r="CV108" s="603">
        <v>0</v>
      </c>
      <c r="CW108" s="603">
        <v>0</v>
      </c>
      <c r="CX108" s="603">
        <v>0</v>
      </c>
      <c r="CY108" s="603">
        <v>0</v>
      </c>
      <c r="CZ108" s="603">
        <v>0</v>
      </c>
      <c r="DA108" s="603">
        <v>0</v>
      </c>
      <c r="DB108" s="603">
        <v>0</v>
      </c>
      <c r="DC108" s="603">
        <v>0</v>
      </c>
      <c r="DD108" s="603">
        <v>500</v>
      </c>
      <c r="DE108" s="603">
        <v>0</v>
      </c>
      <c r="DF108" s="603">
        <v>0</v>
      </c>
      <c r="DG108" s="603">
        <v>0</v>
      </c>
      <c r="DH108" s="603">
        <v>0</v>
      </c>
      <c r="DI108" s="603">
        <v>0</v>
      </c>
      <c r="DJ108" s="603">
        <v>0</v>
      </c>
      <c r="DK108" s="603">
        <v>0</v>
      </c>
      <c r="DL108" s="603">
        <v>0</v>
      </c>
      <c r="DM108" s="603">
        <v>0</v>
      </c>
      <c r="DN108" s="603">
        <v>24821.4</v>
      </c>
      <c r="DO108" s="603">
        <v>0</v>
      </c>
      <c r="DP108" s="603">
        <v>0</v>
      </c>
      <c r="DQ108" s="603">
        <v>0</v>
      </c>
      <c r="DR108" s="603">
        <v>0</v>
      </c>
      <c r="DS108" s="603">
        <v>152230</v>
      </c>
      <c r="DT108" s="603">
        <v>0</v>
      </c>
      <c r="DU108" s="603">
        <v>0</v>
      </c>
      <c r="DV108" s="603">
        <v>0</v>
      </c>
      <c r="DW108" s="603">
        <v>0</v>
      </c>
      <c r="DX108" s="603">
        <v>0</v>
      </c>
      <c r="DY108" s="603">
        <v>0</v>
      </c>
      <c r="DZ108" s="603">
        <v>0</v>
      </c>
      <c r="EA108" s="603">
        <v>0</v>
      </c>
      <c r="EB108" s="603">
        <v>0</v>
      </c>
      <c r="EC108" s="603">
        <v>0</v>
      </c>
      <c r="ED108" s="603">
        <v>0</v>
      </c>
      <c r="EE108" s="603">
        <v>0</v>
      </c>
      <c r="EF108" s="603">
        <v>168428</v>
      </c>
      <c r="EG108" s="603">
        <v>0</v>
      </c>
      <c r="EH108" s="603">
        <v>0</v>
      </c>
      <c r="EI108" s="603">
        <v>0</v>
      </c>
      <c r="EJ108" s="603">
        <v>0</v>
      </c>
      <c r="EK108" s="603">
        <v>0</v>
      </c>
      <c r="EL108" s="603">
        <v>0</v>
      </c>
      <c r="EM108" s="603">
        <v>0</v>
      </c>
      <c r="EN108" s="603">
        <v>0</v>
      </c>
      <c r="EO108" s="603">
        <v>0</v>
      </c>
      <c r="EP108" s="603">
        <v>0</v>
      </c>
      <c r="EQ108" s="603">
        <v>0</v>
      </c>
      <c r="ER108" s="603">
        <v>0</v>
      </c>
      <c r="ES108" s="603">
        <v>0</v>
      </c>
      <c r="ET108" s="603">
        <v>0</v>
      </c>
      <c r="EU108" s="603">
        <v>0</v>
      </c>
      <c r="EV108" s="603">
        <v>0</v>
      </c>
      <c r="EW108" s="603">
        <v>0</v>
      </c>
      <c r="EX108" s="603">
        <v>0</v>
      </c>
      <c r="EY108" s="603">
        <v>0</v>
      </c>
      <c r="EZ108" s="603">
        <v>0</v>
      </c>
      <c r="FA108" s="603">
        <v>0</v>
      </c>
      <c r="FB108" s="603">
        <v>0</v>
      </c>
      <c r="FC108" s="603">
        <v>0</v>
      </c>
      <c r="FD108" s="603">
        <v>0</v>
      </c>
      <c r="FE108" s="603">
        <v>0</v>
      </c>
      <c r="FF108" s="603">
        <v>0</v>
      </c>
      <c r="FG108" s="603">
        <v>0</v>
      </c>
      <c r="FH108" s="603">
        <v>0</v>
      </c>
      <c r="FI108" s="603">
        <v>0</v>
      </c>
      <c r="FJ108" s="603">
        <v>46488</v>
      </c>
      <c r="FK108" s="603">
        <v>0</v>
      </c>
      <c r="FL108" s="603">
        <v>0</v>
      </c>
      <c r="FM108" s="603">
        <v>0</v>
      </c>
      <c r="FN108" s="603">
        <v>0</v>
      </c>
      <c r="FO108" s="603">
        <v>0</v>
      </c>
      <c r="FP108" s="603">
        <v>0</v>
      </c>
      <c r="FQ108" s="603">
        <v>0</v>
      </c>
      <c r="FR108" s="603">
        <v>0</v>
      </c>
      <c r="FS108" s="603">
        <v>0</v>
      </c>
      <c r="FT108" s="603">
        <v>0</v>
      </c>
      <c r="FU108" s="603">
        <v>0</v>
      </c>
      <c r="FV108" s="603">
        <v>0</v>
      </c>
      <c r="FW108" s="603">
        <v>0</v>
      </c>
      <c r="FX108" s="603">
        <v>0</v>
      </c>
      <c r="FY108" s="603">
        <v>0</v>
      </c>
      <c r="FZ108" s="603">
        <v>0</v>
      </c>
      <c r="GA108" s="603">
        <v>0</v>
      </c>
      <c r="GB108" s="603">
        <v>0</v>
      </c>
      <c r="GC108" s="603">
        <v>0</v>
      </c>
      <c r="GD108" s="603">
        <v>0</v>
      </c>
      <c r="GE108" s="603">
        <v>0</v>
      </c>
      <c r="GF108" s="603">
        <v>117052.74</v>
      </c>
      <c r="GG108" s="603">
        <v>0</v>
      </c>
      <c r="GH108" s="603">
        <v>0</v>
      </c>
      <c r="GI108" s="603">
        <v>0</v>
      </c>
      <c r="GJ108" s="603">
        <v>0</v>
      </c>
      <c r="GK108" s="603">
        <v>0</v>
      </c>
      <c r="GL108" s="603">
        <v>66443</v>
      </c>
      <c r="GM108" s="603">
        <v>0</v>
      </c>
      <c r="GN108" s="603">
        <v>0</v>
      </c>
      <c r="GO108" s="603">
        <v>0</v>
      </c>
      <c r="GP108" s="603">
        <v>0</v>
      </c>
      <c r="GQ108" s="603">
        <v>0</v>
      </c>
      <c r="GR108" s="603">
        <v>0</v>
      </c>
      <c r="GS108" s="603">
        <v>0</v>
      </c>
      <c r="GT108" s="603">
        <v>0</v>
      </c>
      <c r="GU108" s="603">
        <v>0</v>
      </c>
      <c r="GV108" s="603">
        <v>0</v>
      </c>
      <c r="GW108" s="603">
        <v>0</v>
      </c>
      <c r="GX108" s="603">
        <v>0</v>
      </c>
      <c r="GY108" s="603">
        <v>0</v>
      </c>
      <c r="GZ108" s="603">
        <v>0</v>
      </c>
      <c r="HA108" s="603">
        <v>0</v>
      </c>
      <c r="HB108" s="603">
        <v>0</v>
      </c>
      <c r="HC108" s="603">
        <v>0</v>
      </c>
      <c r="HD108" s="603">
        <v>0</v>
      </c>
      <c r="HE108" s="603">
        <v>0</v>
      </c>
      <c r="HF108" s="603">
        <v>0</v>
      </c>
      <c r="HG108" s="603">
        <v>0</v>
      </c>
      <c r="HH108" s="603">
        <v>0</v>
      </c>
      <c r="HI108" s="603">
        <v>0</v>
      </c>
      <c r="HJ108" s="603">
        <v>0</v>
      </c>
      <c r="HK108" s="603">
        <v>0</v>
      </c>
      <c r="HL108" s="603">
        <v>0</v>
      </c>
      <c r="HM108" s="603">
        <v>0</v>
      </c>
      <c r="HN108" s="603">
        <v>0</v>
      </c>
      <c r="HO108" s="603">
        <v>0</v>
      </c>
      <c r="HP108" s="603">
        <v>0</v>
      </c>
      <c r="HQ108" s="603">
        <v>0</v>
      </c>
      <c r="HR108" s="603">
        <v>0</v>
      </c>
      <c r="HS108" s="603">
        <v>0</v>
      </c>
      <c r="HT108" s="603">
        <v>0</v>
      </c>
      <c r="HU108" s="603">
        <v>0</v>
      </c>
      <c r="HV108" s="603">
        <v>0</v>
      </c>
      <c r="HW108" s="603">
        <v>0</v>
      </c>
      <c r="HX108" s="603">
        <v>0</v>
      </c>
      <c r="HY108" s="603">
        <v>0</v>
      </c>
      <c r="HZ108" s="603">
        <v>0</v>
      </c>
      <c r="IA108" s="603">
        <v>0</v>
      </c>
      <c r="IB108" s="603">
        <v>0</v>
      </c>
      <c r="IC108" s="603">
        <v>0</v>
      </c>
      <c r="ID108" s="603">
        <v>0</v>
      </c>
      <c r="IE108" s="603">
        <v>0</v>
      </c>
      <c r="IF108" s="603">
        <v>0</v>
      </c>
      <c r="IG108" s="603">
        <v>0</v>
      </c>
      <c r="IH108" s="603">
        <v>0</v>
      </c>
      <c r="II108" s="603">
        <v>0</v>
      </c>
      <c r="IJ108" s="603">
        <v>0</v>
      </c>
      <c r="IK108" s="603">
        <v>0</v>
      </c>
      <c r="IL108" s="603">
        <v>0</v>
      </c>
      <c r="IM108" s="603">
        <v>0</v>
      </c>
      <c r="IN108" s="603">
        <v>0</v>
      </c>
      <c r="IO108" s="603">
        <v>0</v>
      </c>
      <c r="IP108" s="603">
        <v>125600</v>
      </c>
      <c r="IQ108" s="603">
        <v>0</v>
      </c>
      <c r="IR108" s="603">
        <v>0</v>
      </c>
      <c r="IS108" s="603">
        <v>0</v>
      </c>
      <c r="IT108" s="603">
        <v>0</v>
      </c>
      <c r="IU108" s="603">
        <v>0</v>
      </c>
      <c r="IV108" s="603">
        <v>0</v>
      </c>
      <c r="IW108" s="603">
        <v>0</v>
      </c>
      <c r="IX108" s="603">
        <v>0</v>
      </c>
      <c r="IY108" s="603">
        <v>0</v>
      </c>
      <c r="IZ108" s="603">
        <v>0</v>
      </c>
      <c r="JA108" s="603">
        <v>0</v>
      </c>
      <c r="JB108" s="603">
        <v>0</v>
      </c>
      <c r="JC108" s="603">
        <v>0</v>
      </c>
      <c r="JD108" s="603">
        <v>0</v>
      </c>
      <c r="JE108" s="603">
        <v>0</v>
      </c>
      <c r="JF108" s="603">
        <v>0</v>
      </c>
      <c r="JG108" s="603">
        <v>0</v>
      </c>
      <c r="JH108" s="603">
        <v>89764.15</v>
      </c>
      <c r="JI108" s="603">
        <v>26958</v>
      </c>
      <c r="JJ108" s="603">
        <v>0</v>
      </c>
      <c r="JK108" s="603">
        <v>0</v>
      </c>
      <c r="JL108" s="603">
        <v>0</v>
      </c>
      <c r="JM108" s="603">
        <v>354967.5</v>
      </c>
      <c r="JN108" s="603">
        <v>0</v>
      </c>
      <c r="JO108" s="603">
        <v>0</v>
      </c>
      <c r="JP108" s="603">
        <v>0</v>
      </c>
      <c r="JQ108" s="603">
        <v>2646</v>
      </c>
      <c r="JR108" s="603">
        <v>0</v>
      </c>
      <c r="JS108" s="603">
        <v>0</v>
      </c>
      <c r="JT108" s="603">
        <v>0</v>
      </c>
      <c r="JU108" s="603">
        <v>0</v>
      </c>
      <c r="JV108" s="603">
        <v>0</v>
      </c>
      <c r="JW108" s="603">
        <v>0</v>
      </c>
      <c r="JX108" s="603">
        <v>0</v>
      </c>
      <c r="JY108" s="603">
        <v>0</v>
      </c>
      <c r="JZ108" s="603">
        <v>0</v>
      </c>
      <c r="KA108" s="603">
        <v>0</v>
      </c>
      <c r="KB108" s="603">
        <v>0</v>
      </c>
      <c r="KC108" s="603">
        <v>0</v>
      </c>
      <c r="KD108" s="603">
        <v>0</v>
      </c>
      <c r="KE108" s="603">
        <v>0</v>
      </c>
      <c r="KF108" s="603">
        <v>0</v>
      </c>
      <c r="KG108" s="603">
        <v>0</v>
      </c>
      <c r="KH108" s="603">
        <v>0</v>
      </c>
      <c r="KI108" s="603">
        <v>0</v>
      </c>
      <c r="KJ108" s="603">
        <v>0</v>
      </c>
      <c r="KK108" s="603">
        <v>0</v>
      </c>
      <c r="KL108" s="603">
        <v>0</v>
      </c>
      <c r="KM108" s="603">
        <v>0</v>
      </c>
      <c r="KN108" s="603">
        <v>0</v>
      </c>
      <c r="KO108" s="603">
        <v>0</v>
      </c>
      <c r="KP108" s="603">
        <v>0</v>
      </c>
      <c r="KQ108" s="603">
        <v>0</v>
      </c>
      <c r="KR108" s="603">
        <v>0</v>
      </c>
      <c r="KS108" s="603">
        <v>0</v>
      </c>
      <c r="KT108" s="603">
        <v>0</v>
      </c>
      <c r="KU108" s="603">
        <v>0</v>
      </c>
      <c r="KV108" s="603">
        <v>0</v>
      </c>
      <c r="KW108" s="603">
        <v>0</v>
      </c>
      <c r="KX108" s="603">
        <v>0</v>
      </c>
      <c r="KY108" s="603">
        <v>0</v>
      </c>
      <c r="KZ108" s="603">
        <v>0</v>
      </c>
      <c r="LA108" s="603">
        <v>301372</v>
      </c>
      <c r="LB108" s="603">
        <v>0</v>
      </c>
      <c r="LC108" s="603">
        <v>0</v>
      </c>
      <c r="LD108" s="603">
        <v>0</v>
      </c>
      <c r="LE108" s="603">
        <v>0</v>
      </c>
      <c r="LF108" s="603">
        <v>0</v>
      </c>
      <c r="LG108" s="603">
        <v>0</v>
      </c>
      <c r="LH108" s="603">
        <v>0</v>
      </c>
      <c r="LI108" s="603">
        <v>0</v>
      </c>
      <c r="LJ108" s="603">
        <v>0</v>
      </c>
      <c r="LK108" s="603">
        <v>0</v>
      </c>
      <c r="LL108" s="603">
        <v>0</v>
      </c>
      <c r="LM108" s="603">
        <v>0</v>
      </c>
      <c r="LN108" s="603">
        <v>0</v>
      </c>
      <c r="LO108" s="603">
        <v>0</v>
      </c>
      <c r="LP108" s="603">
        <v>0</v>
      </c>
      <c r="LQ108" s="603">
        <v>0</v>
      </c>
      <c r="LR108" s="603">
        <v>0</v>
      </c>
      <c r="LS108" s="603">
        <v>0</v>
      </c>
      <c r="LT108" s="603">
        <v>0</v>
      </c>
      <c r="LU108" s="603">
        <v>0</v>
      </c>
      <c r="LV108" s="603">
        <v>0</v>
      </c>
      <c r="LW108" s="603">
        <v>0</v>
      </c>
      <c r="LX108" s="603">
        <v>55261</v>
      </c>
      <c r="LY108" s="603">
        <v>917921.9</v>
      </c>
      <c r="LZ108" s="603">
        <v>0</v>
      </c>
      <c r="MA108" s="603">
        <v>0</v>
      </c>
      <c r="MB108" s="603">
        <v>0</v>
      </c>
      <c r="MC108" s="603">
        <v>0</v>
      </c>
      <c r="MD108" s="603">
        <v>0</v>
      </c>
      <c r="ME108" s="603">
        <v>0</v>
      </c>
      <c r="MF108" s="603">
        <v>0</v>
      </c>
      <c r="MG108" s="603">
        <v>0</v>
      </c>
      <c r="MH108" s="603">
        <v>0</v>
      </c>
      <c r="MI108" s="603">
        <v>0</v>
      </c>
      <c r="MJ108" s="603">
        <v>0</v>
      </c>
      <c r="MK108" s="603">
        <v>0</v>
      </c>
      <c r="ML108" s="603">
        <v>0</v>
      </c>
      <c r="MM108" s="603">
        <v>0</v>
      </c>
      <c r="MN108" s="603">
        <v>0</v>
      </c>
      <c r="MO108" s="603">
        <v>0</v>
      </c>
      <c r="MP108" s="603">
        <v>0</v>
      </c>
      <c r="MQ108" s="603">
        <v>0</v>
      </c>
      <c r="MR108" s="603">
        <v>2376</v>
      </c>
      <c r="MS108" s="603">
        <v>86108</v>
      </c>
      <c r="MT108" s="603">
        <v>0</v>
      </c>
      <c r="MU108" s="603">
        <v>0</v>
      </c>
      <c r="MV108" s="603">
        <v>0</v>
      </c>
      <c r="MW108" s="603">
        <v>0</v>
      </c>
      <c r="MX108" s="603">
        <v>0</v>
      </c>
      <c r="MY108" s="603">
        <v>0</v>
      </c>
      <c r="MZ108" s="603">
        <v>0</v>
      </c>
      <c r="NA108" s="603">
        <v>0</v>
      </c>
      <c r="NB108" s="603">
        <v>0</v>
      </c>
      <c r="NC108" s="603">
        <v>0</v>
      </c>
      <c r="ND108" s="603">
        <v>0</v>
      </c>
      <c r="NE108" s="603">
        <v>0</v>
      </c>
      <c r="NF108" s="603">
        <v>7000000</v>
      </c>
      <c r="NG108" s="603">
        <v>0</v>
      </c>
      <c r="NH108" s="603">
        <v>0</v>
      </c>
      <c r="NI108" s="603">
        <v>103786.04</v>
      </c>
      <c r="NJ108" s="603">
        <v>0</v>
      </c>
      <c r="NK108" s="603">
        <v>0</v>
      </c>
      <c r="NL108" s="603">
        <v>0</v>
      </c>
      <c r="NM108" s="603">
        <v>0</v>
      </c>
      <c r="NN108" s="603">
        <v>0</v>
      </c>
      <c r="NO108" s="603">
        <v>0</v>
      </c>
      <c r="NP108" s="603">
        <v>0</v>
      </c>
      <c r="NQ108" s="603">
        <v>0</v>
      </c>
      <c r="NR108" s="603">
        <v>7468</v>
      </c>
      <c r="NS108" s="603">
        <v>0</v>
      </c>
      <c r="NT108" s="603">
        <v>0</v>
      </c>
      <c r="NU108" s="603">
        <v>0</v>
      </c>
      <c r="NV108" s="603">
        <v>0</v>
      </c>
      <c r="NW108" s="603">
        <v>0</v>
      </c>
      <c r="NX108" s="603">
        <v>0</v>
      </c>
      <c r="NY108" s="603">
        <v>0</v>
      </c>
      <c r="NZ108" s="603">
        <v>0</v>
      </c>
      <c r="OA108" s="603">
        <v>0</v>
      </c>
      <c r="OB108" s="603">
        <v>0</v>
      </c>
      <c r="OC108" s="603">
        <v>0</v>
      </c>
      <c r="OD108" s="603">
        <v>371490</v>
      </c>
      <c r="OE108" s="603">
        <v>0</v>
      </c>
      <c r="OF108" s="603">
        <v>0</v>
      </c>
      <c r="OG108" s="603">
        <v>0</v>
      </c>
      <c r="OH108" s="603">
        <v>0</v>
      </c>
      <c r="OI108" s="603">
        <v>0</v>
      </c>
      <c r="OJ108" s="603">
        <v>0</v>
      </c>
      <c r="OK108" s="603">
        <v>0</v>
      </c>
      <c r="OL108" s="603">
        <v>0</v>
      </c>
      <c r="OM108" s="603">
        <v>0</v>
      </c>
      <c r="ON108" s="603">
        <v>0</v>
      </c>
      <c r="OO108" s="603">
        <v>0</v>
      </c>
      <c r="OP108" s="603">
        <v>0</v>
      </c>
      <c r="OQ108" s="603">
        <v>0</v>
      </c>
      <c r="OR108" s="603">
        <v>0</v>
      </c>
      <c r="OS108" s="603">
        <v>0</v>
      </c>
      <c r="OT108" s="603">
        <v>0</v>
      </c>
      <c r="OU108" s="603">
        <v>6932</v>
      </c>
      <c r="OV108" s="603">
        <v>3750</v>
      </c>
      <c r="OW108" s="603">
        <v>0</v>
      </c>
      <c r="OX108" s="603">
        <v>0</v>
      </c>
      <c r="OY108" s="603">
        <v>0</v>
      </c>
      <c r="OZ108" s="603">
        <v>0</v>
      </c>
      <c r="PA108" s="603">
        <v>0</v>
      </c>
      <c r="PB108" s="603">
        <v>0</v>
      </c>
      <c r="PC108" s="603">
        <v>0</v>
      </c>
      <c r="PD108" s="603">
        <v>0</v>
      </c>
      <c r="PE108" s="603">
        <v>116260</v>
      </c>
      <c r="PF108" s="603">
        <v>0</v>
      </c>
      <c r="PG108" s="603">
        <v>0</v>
      </c>
      <c r="PH108" s="603">
        <v>0</v>
      </c>
      <c r="PI108" s="603">
        <v>0</v>
      </c>
      <c r="PJ108" s="603">
        <v>0</v>
      </c>
      <c r="PK108" s="603">
        <v>0</v>
      </c>
      <c r="PL108" s="603">
        <v>0</v>
      </c>
      <c r="PM108" s="603">
        <v>0</v>
      </c>
      <c r="PN108" s="603">
        <v>0</v>
      </c>
      <c r="PO108" s="603">
        <v>0</v>
      </c>
      <c r="PP108" s="603">
        <v>0</v>
      </c>
      <c r="PQ108" s="603">
        <v>0</v>
      </c>
      <c r="PR108" s="603">
        <v>0</v>
      </c>
      <c r="PS108" s="603">
        <v>0</v>
      </c>
      <c r="PT108" s="603">
        <v>0</v>
      </c>
      <c r="PU108" s="603">
        <v>0</v>
      </c>
      <c r="PV108" s="603">
        <v>0</v>
      </c>
      <c r="PW108" s="603">
        <v>0</v>
      </c>
      <c r="PX108" s="603">
        <v>0</v>
      </c>
      <c r="PY108" s="603">
        <v>0</v>
      </c>
      <c r="PZ108" s="603">
        <v>0</v>
      </c>
      <c r="QA108" s="603">
        <v>0</v>
      </c>
      <c r="QB108" s="603">
        <v>0</v>
      </c>
      <c r="QC108" s="603">
        <v>0</v>
      </c>
      <c r="QD108" s="603">
        <v>0</v>
      </c>
      <c r="QE108" s="603">
        <v>0</v>
      </c>
      <c r="QF108" s="603">
        <v>0</v>
      </c>
      <c r="QG108" s="603">
        <v>0</v>
      </c>
      <c r="QH108" s="603">
        <v>0</v>
      </c>
      <c r="QI108" s="603">
        <v>0</v>
      </c>
      <c r="QJ108" s="603">
        <v>0</v>
      </c>
      <c r="QK108" s="603">
        <v>0</v>
      </c>
      <c r="QL108" s="603">
        <v>0</v>
      </c>
      <c r="QM108" s="603">
        <v>0</v>
      </c>
      <c r="QN108" s="603">
        <v>0</v>
      </c>
      <c r="QO108" s="603">
        <v>0</v>
      </c>
      <c r="QP108" s="603">
        <v>0</v>
      </c>
      <c r="QQ108" s="603">
        <v>0</v>
      </c>
      <c r="QR108" s="603">
        <v>0</v>
      </c>
      <c r="QS108" s="603">
        <v>0</v>
      </c>
      <c r="QT108" s="603">
        <v>0</v>
      </c>
      <c r="QU108" s="603">
        <v>0</v>
      </c>
      <c r="QV108" s="603">
        <v>0</v>
      </c>
      <c r="QW108" s="603">
        <v>0</v>
      </c>
      <c r="QX108" s="603">
        <v>0</v>
      </c>
      <c r="QY108" s="603">
        <v>0</v>
      </c>
      <c r="QZ108" s="603">
        <v>0</v>
      </c>
      <c r="RA108" s="603">
        <v>0</v>
      </c>
      <c r="RB108" s="603">
        <v>0</v>
      </c>
      <c r="RC108" s="603">
        <v>0</v>
      </c>
      <c r="RD108" s="603">
        <v>0</v>
      </c>
      <c r="RE108" s="603">
        <v>0</v>
      </c>
      <c r="RF108" s="603">
        <v>0</v>
      </c>
      <c r="RG108" s="603">
        <v>0</v>
      </c>
      <c r="RH108" s="603">
        <v>0</v>
      </c>
      <c r="RI108" s="603">
        <v>0</v>
      </c>
      <c r="RJ108" s="603">
        <v>0</v>
      </c>
      <c r="RK108" s="603">
        <v>0</v>
      </c>
      <c r="RL108" s="603">
        <v>0</v>
      </c>
      <c r="RM108" s="603">
        <v>0</v>
      </c>
      <c r="RN108" s="603">
        <v>0</v>
      </c>
      <c r="RO108" s="603">
        <v>0</v>
      </c>
      <c r="RP108" s="603">
        <v>0</v>
      </c>
      <c r="RQ108" s="603">
        <v>0</v>
      </c>
      <c r="RR108" s="603">
        <v>0</v>
      </c>
      <c r="RS108" s="603">
        <v>0</v>
      </c>
      <c r="RT108" s="603">
        <v>0</v>
      </c>
      <c r="RU108" s="603">
        <v>0</v>
      </c>
      <c r="RV108" s="603">
        <v>0</v>
      </c>
      <c r="RW108" s="603">
        <v>0</v>
      </c>
      <c r="RX108" s="603">
        <v>0</v>
      </c>
      <c r="RY108" s="603">
        <v>0</v>
      </c>
      <c r="RZ108" s="603">
        <v>0</v>
      </c>
      <c r="SA108" s="603">
        <v>0</v>
      </c>
      <c r="SB108" s="603">
        <v>0</v>
      </c>
      <c r="SC108" s="603">
        <v>24092.63</v>
      </c>
      <c r="SD108" s="603">
        <v>0</v>
      </c>
      <c r="SE108" s="603">
        <v>0</v>
      </c>
      <c r="SF108" s="603">
        <v>0</v>
      </c>
      <c r="SG108" s="603">
        <v>0</v>
      </c>
      <c r="SH108" s="603">
        <v>0</v>
      </c>
      <c r="SI108" s="603">
        <v>0</v>
      </c>
      <c r="SJ108" s="603">
        <v>0</v>
      </c>
      <c r="SK108" s="603">
        <v>0</v>
      </c>
      <c r="SL108" s="603">
        <v>0</v>
      </c>
      <c r="SM108" s="603">
        <v>0</v>
      </c>
      <c r="SN108" s="603">
        <v>0</v>
      </c>
      <c r="SO108" s="603">
        <v>0</v>
      </c>
      <c r="SP108" s="603">
        <v>13680</v>
      </c>
      <c r="SQ108" s="603">
        <v>0</v>
      </c>
      <c r="SR108" s="603">
        <v>0</v>
      </c>
      <c r="SS108" s="603">
        <v>0</v>
      </c>
      <c r="ST108" s="603">
        <v>0</v>
      </c>
      <c r="SU108" s="603">
        <v>0</v>
      </c>
      <c r="SV108" s="603">
        <v>0</v>
      </c>
      <c r="SW108" s="603">
        <v>0</v>
      </c>
      <c r="SX108" s="603">
        <v>0</v>
      </c>
      <c r="SY108" s="603">
        <v>0</v>
      </c>
      <c r="SZ108" s="603">
        <v>0</v>
      </c>
      <c r="TA108" s="603">
        <v>0</v>
      </c>
      <c r="TB108" s="603">
        <v>0</v>
      </c>
      <c r="TC108" s="603">
        <v>0</v>
      </c>
      <c r="TD108" s="603">
        <v>0</v>
      </c>
      <c r="TE108" s="603">
        <v>0</v>
      </c>
      <c r="TF108" s="603">
        <v>0</v>
      </c>
      <c r="TG108" s="603">
        <v>0</v>
      </c>
      <c r="TH108" s="603">
        <v>0</v>
      </c>
      <c r="TI108" s="603">
        <v>0</v>
      </c>
      <c r="TJ108" s="603">
        <v>0</v>
      </c>
      <c r="TK108" s="603">
        <v>0</v>
      </c>
      <c r="TL108" s="603">
        <v>0</v>
      </c>
      <c r="TM108" s="603">
        <v>0</v>
      </c>
      <c r="TN108" s="603">
        <v>0</v>
      </c>
      <c r="TO108" s="603">
        <v>0</v>
      </c>
      <c r="TP108" s="603">
        <v>0</v>
      </c>
      <c r="TQ108" s="603">
        <v>0</v>
      </c>
      <c r="TR108" s="603">
        <v>161790</v>
      </c>
      <c r="TS108" s="603">
        <v>0</v>
      </c>
      <c r="TT108" s="603">
        <v>0</v>
      </c>
      <c r="TU108" s="603">
        <v>0</v>
      </c>
      <c r="TV108" s="603">
        <v>0</v>
      </c>
      <c r="TW108" s="603">
        <v>0</v>
      </c>
      <c r="TX108" s="603">
        <v>0</v>
      </c>
      <c r="TY108" s="603">
        <v>0</v>
      </c>
      <c r="TZ108" s="603">
        <v>0</v>
      </c>
      <c r="UA108" s="603">
        <v>0</v>
      </c>
      <c r="UB108" s="603">
        <v>0</v>
      </c>
      <c r="UC108" s="603">
        <v>0</v>
      </c>
      <c r="UD108" s="603">
        <v>0</v>
      </c>
      <c r="UE108" s="603">
        <v>0</v>
      </c>
      <c r="UF108" s="603">
        <v>0</v>
      </c>
      <c r="UG108" s="603">
        <v>0</v>
      </c>
      <c r="UH108" s="603">
        <v>0</v>
      </c>
      <c r="UI108" s="603">
        <v>0</v>
      </c>
      <c r="UJ108" s="603">
        <v>5907</v>
      </c>
      <c r="UK108" s="603">
        <v>0</v>
      </c>
      <c r="UL108" s="603">
        <v>0</v>
      </c>
      <c r="UM108" s="603">
        <v>0</v>
      </c>
      <c r="UN108" s="603">
        <v>0</v>
      </c>
      <c r="UO108" s="603">
        <v>0</v>
      </c>
      <c r="UP108" s="603">
        <v>0</v>
      </c>
      <c r="UQ108" s="603">
        <v>0</v>
      </c>
      <c r="UR108" s="603">
        <v>0</v>
      </c>
      <c r="US108" s="603">
        <v>0</v>
      </c>
      <c r="UT108" s="603">
        <v>0</v>
      </c>
      <c r="UU108" s="603">
        <v>0</v>
      </c>
      <c r="UV108" s="603">
        <v>0</v>
      </c>
      <c r="UW108" s="603">
        <v>0</v>
      </c>
      <c r="UX108" s="603">
        <v>0</v>
      </c>
      <c r="UY108" s="603">
        <v>0</v>
      </c>
      <c r="UZ108" s="603">
        <v>0</v>
      </c>
      <c r="VA108" s="603">
        <v>0</v>
      </c>
      <c r="VB108" s="603">
        <v>0</v>
      </c>
      <c r="VC108" s="603">
        <v>0</v>
      </c>
      <c r="VD108" s="603">
        <v>0</v>
      </c>
      <c r="VE108" s="603">
        <v>0</v>
      </c>
      <c r="VF108" s="603">
        <v>0</v>
      </c>
      <c r="VG108" s="603">
        <v>0</v>
      </c>
      <c r="VH108" s="603">
        <v>0</v>
      </c>
      <c r="VI108" s="603">
        <v>0</v>
      </c>
      <c r="VJ108" s="603">
        <v>0</v>
      </c>
      <c r="VK108" s="603">
        <v>0</v>
      </c>
      <c r="VL108" s="603">
        <v>0</v>
      </c>
      <c r="VM108" s="603">
        <v>0</v>
      </c>
      <c r="VN108" s="603">
        <v>0</v>
      </c>
      <c r="VO108" s="603">
        <v>0</v>
      </c>
      <c r="VP108" s="603">
        <v>0</v>
      </c>
      <c r="VQ108" s="603">
        <v>0</v>
      </c>
      <c r="VR108" s="603">
        <v>0</v>
      </c>
      <c r="VS108" s="603">
        <v>0</v>
      </c>
      <c r="VT108" s="603">
        <v>0</v>
      </c>
      <c r="VU108" s="603">
        <v>0</v>
      </c>
      <c r="VV108" s="603">
        <v>0</v>
      </c>
      <c r="VW108" s="603">
        <v>0</v>
      </c>
      <c r="VX108" s="603">
        <v>0</v>
      </c>
      <c r="VY108" s="603">
        <v>0</v>
      </c>
      <c r="VZ108" s="603">
        <v>0</v>
      </c>
      <c r="WA108" s="603">
        <v>0</v>
      </c>
      <c r="WB108" s="603">
        <v>0</v>
      </c>
      <c r="WC108" s="603">
        <v>0</v>
      </c>
      <c r="WD108" s="603">
        <v>111320</v>
      </c>
      <c r="WE108" s="603">
        <v>0</v>
      </c>
      <c r="WF108" s="603">
        <v>0</v>
      </c>
      <c r="WG108" s="603">
        <v>0</v>
      </c>
      <c r="WH108" s="603">
        <v>0</v>
      </c>
      <c r="WI108" s="603">
        <v>0</v>
      </c>
      <c r="WJ108" s="603">
        <v>0</v>
      </c>
      <c r="WK108" s="603">
        <v>67899</v>
      </c>
      <c r="WL108" s="603">
        <v>0</v>
      </c>
      <c r="WM108" s="603">
        <v>0</v>
      </c>
      <c r="WN108" s="603">
        <v>0</v>
      </c>
      <c r="WO108" s="603">
        <v>0</v>
      </c>
      <c r="WP108" s="603">
        <v>0</v>
      </c>
      <c r="WQ108" s="603">
        <v>0</v>
      </c>
      <c r="WR108" s="603">
        <v>0</v>
      </c>
      <c r="WS108" s="603">
        <v>0</v>
      </c>
      <c r="WT108" s="603">
        <v>0</v>
      </c>
      <c r="WU108" s="603">
        <v>0</v>
      </c>
      <c r="WV108" s="603">
        <v>0</v>
      </c>
      <c r="WW108" s="603">
        <v>0</v>
      </c>
      <c r="WX108" s="603">
        <v>0</v>
      </c>
      <c r="WY108" s="603">
        <v>0</v>
      </c>
      <c r="WZ108" s="603">
        <v>0</v>
      </c>
      <c r="XA108" s="603">
        <v>0</v>
      </c>
      <c r="XB108" s="603">
        <v>0</v>
      </c>
      <c r="XC108" s="603">
        <v>0</v>
      </c>
      <c r="XD108" s="603">
        <v>0</v>
      </c>
      <c r="XE108" s="603">
        <v>0</v>
      </c>
      <c r="XF108" s="603">
        <v>0</v>
      </c>
      <c r="XG108" s="603">
        <v>0</v>
      </c>
      <c r="XH108" s="603">
        <v>0</v>
      </c>
      <c r="XI108" s="603">
        <v>0</v>
      </c>
      <c r="XJ108" s="603">
        <v>0</v>
      </c>
      <c r="XK108" s="603">
        <v>0</v>
      </c>
      <c r="XL108" s="603">
        <v>0</v>
      </c>
      <c r="XM108" s="603">
        <v>0</v>
      </c>
      <c r="XN108" s="603">
        <v>0</v>
      </c>
      <c r="XO108" s="603">
        <v>0</v>
      </c>
      <c r="XP108" s="603">
        <v>0</v>
      </c>
      <c r="XQ108" s="603">
        <v>6270</v>
      </c>
      <c r="XR108" s="603">
        <v>0</v>
      </c>
      <c r="XS108" s="603">
        <v>0</v>
      </c>
      <c r="XT108" s="603">
        <v>0</v>
      </c>
      <c r="XU108" s="603">
        <v>0</v>
      </c>
      <c r="XV108" s="603">
        <v>0</v>
      </c>
      <c r="XW108" s="603">
        <v>12140</v>
      </c>
      <c r="XX108" s="603">
        <v>0</v>
      </c>
      <c r="XY108" s="603">
        <v>0</v>
      </c>
      <c r="XZ108" s="603">
        <v>0</v>
      </c>
      <c r="YA108" s="603">
        <v>0</v>
      </c>
      <c r="YB108" s="603">
        <v>0</v>
      </c>
      <c r="YC108" s="603">
        <v>0</v>
      </c>
      <c r="YD108" s="603">
        <v>0</v>
      </c>
      <c r="YE108" s="603">
        <v>0</v>
      </c>
      <c r="YF108" s="603">
        <v>0</v>
      </c>
      <c r="YG108" s="603">
        <v>0</v>
      </c>
      <c r="YH108" s="603">
        <v>0</v>
      </c>
      <c r="YI108" s="603">
        <v>0</v>
      </c>
      <c r="YJ108" s="603">
        <v>0</v>
      </c>
      <c r="YK108" s="603">
        <v>0</v>
      </c>
      <c r="YL108" s="603">
        <v>0</v>
      </c>
      <c r="YM108" s="603">
        <v>0</v>
      </c>
      <c r="YN108" s="603">
        <v>0</v>
      </c>
      <c r="YO108" s="603">
        <v>0</v>
      </c>
      <c r="YP108" s="603">
        <v>0</v>
      </c>
      <c r="YQ108" s="603">
        <v>0</v>
      </c>
      <c r="YR108" s="603">
        <v>0</v>
      </c>
      <c r="YS108" s="603">
        <v>0</v>
      </c>
      <c r="YT108" s="603">
        <v>0</v>
      </c>
      <c r="YU108" s="603">
        <v>0</v>
      </c>
      <c r="YV108" s="603">
        <v>0</v>
      </c>
      <c r="YW108" s="603">
        <v>0</v>
      </c>
      <c r="YX108" s="603">
        <v>0</v>
      </c>
      <c r="YY108" s="603">
        <v>0</v>
      </c>
      <c r="YZ108" s="603">
        <v>0</v>
      </c>
      <c r="ZA108" s="603">
        <v>0</v>
      </c>
      <c r="ZB108" s="603">
        <v>0</v>
      </c>
      <c r="ZC108" s="603">
        <v>0</v>
      </c>
      <c r="ZD108" s="603">
        <v>0</v>
      </c>
      <c r="ZE108" s="603">
        <v>0</v>
      </c>
      <c r="ZF108" s="603">
        <v>0</v>
      </c>
      <c r="ZG108" s="603">
        <v>0</v>
      </c>
      <c r="ZH108" s="603">
        <v>0</v>
      </c>
      <c r="ZI108" s="603">
        <v>0</v>
      </c>
      <c r="ZJ108" s="603">
        <v>0</v>
      </c>
      <c r="ZK108" s="603">
        <v>214585.54</v>
      </c>
      <c r="ZL108" s="603">
        <v>0</v>
      </c>
      <c r="ZM108" s="603">
        <v>0</v>
      </c>
      <c r="ZN108" s="603">
        <v>0</v>
      </c>
      <c r="ZO108" s="603">
        <v>0</v>
      </c>
      <c r="ZP108" s="603">
        <v>0</v>
      </c>
      <c r="ZQ108" s="603">
        <v>0</v>
      </c>
      <c r="ZR108" s="603">
        <v>0</v>
      </c>
      <c r="ZS108" s="603">
        <v>0</v>
      </c>
      <c r="ZT108" s="603">
        <v>0</v>
      </c>
      <c r="ZU108" s="603">
        <v>0</v>
      </c>
      <c r="ZV108" s="603">
        <v>0</v>
      </c>
      <c r="ZW108" s="603">
        <v>0</v>
      </c>
      <c r="ZX108" s="603">
        <v>0</v>
      </c>
      <c r="ZY108" s="603">
        <v>0</v>
      </c>
      <c r="ZZ108" s="603">
        <v>0</v>
      </c>
      <c r="AAA108" s="603">
        <v>0</v>
      </c>
      <c r="AAB108" s="603">
        <v>0</v>
      </c>
      <c r="AAC108" s="603">
        <v>0</v>
      </c>
      <c r="AAD108" s="603">
        <v>0</v>
      </c>
      <c r="AAE108" s="603">
        <v>0</v>
      </c>
      <c r="AAF108" s="603">
        <v>0</v>
      </c>
      <c r="AAG108" s="603">
        <v>0</v>
      </c>
      <c r="AAH108" s="603">
        <v>0</v>
      </c>
      <c r="AAI108" s="603">
        <v>0</v>
      </c>
      <c r="AAJ108" s="603">
        <v>0</v>
      </c>
      <c r="AAK108" s="603">
        <v>0</v>
      </c>
      <c r="AAL108" s="603">
        <v>0</v>
      </c>
      <c r="AAM108" s="603">
        <v>0</v>
      </c>
      <c r="AAN108" s="603">
        <v>0</v>
      </c>
      <c r="AAO108" s="603">
        <v>0</v>
      </c>
      <c r="AAP108" s="603">
        <v>0</v>
      </c>
      <c r="AAQ108" s="603">
        <v>0</v>
      </c>
      <c r="AAR108" s="603">
        <v>0</v>
      </c>
      <c r="AAS108" s="603">
        <v>0</v>
      </c>
      <c r="AAT108" s="603">
        <v>0</v>
      </c>
      <c r="AAU108" s="603">
        <v>0</v>
      </c>
      <c r="AAV108" s="603">
        <v>0</v>
      </c>
      <c r="AAW108" s="603">
        <v>0</v>
      </c>
      <c r="AAX108" s="603">
        <v>0</v>
      </c>
      <c r="AAY108" s="603">
        <v>0</v>
      </c>
      <c r="AAZ108" s="603">
        <v>0</v>
      </c>
      <c r="ABA108" s="603">
        <v>0</v>
      </c>
      <c r="ABB108" s="603">
        <v>0</v>
      </c>
      <c r="ABC108" s="603">
        <v>0</v>
      </c>
      <c r="ABD108" s="603">
        <v>0</v>
      </c>
      <c r="ABE108" s="603">
        <v>0</v>
      </c>
      <c r="ABF108" s="603">
        <v>0</v>
      </c>
      <c r="ABG108" s="603">
        <v>0</v>
      </c>
      <c r="ABH108" s="603">
        <v>0</v>
      </c>
      <c r="ABI108" s="603">
        <v>0</v>
      </c>
      <c r="ABJ108" s="603">
        <v>0</v>
      </c>
      <c r="ABK108" s="603">
        <v>9720</v>
      </c>
      <c r="ABL108" s="603">
        <v>0</v>
      </c>
      <c r="ABM108" s="603">
        <v>0</v>
      </c>
      <c r="ABN108" s="603">
        <v>0</v>
      </c>
      <c r="ABO108" s="603">
        <v>0</v>
      </c>
      <c r="ABP108" s="603">
        <v>0</v>
      </c>
      <c r="ABQ108" s="603">
        <v>0</v>
      </c>
      <c r="ABR108" s="603">
        <v>0</v>
      </c>
      <c r="ABS108" s="603">
        <v>0</v>
      </c>
      <c r="ABT108" s="603">
        <v>0</v>
      </c>
      <c r="ABU108" s="603">
        <v>0</v>
      </c>
      <c r="ABV108" s="603">
        <v>0</v>
      </c>
      <c r="ABW108" s="603">
        <v>0</v>
      </c>
      <c r="ABX108" s="603">
        <v>0</v>
      </c>
      <c r="ABY108" s="603">
        <v>0</v>
      </c>
      <c r="ABZ108" s="603">
        <v>150610</v>
      </c>
      <c r="ACA108" s="603">
        <v>0</v>
      </c>
      <c r="ACB108" s="603">
        <v>0</v>
      </c>
      <c r="ACC108" s="603">
        <v>0</v>
      </c>
      <c r="ACD108" s="603">
        <v>0</v>
      </c>
      <c r="ACE108" s="603">
        <v>0</v>
      </c>
      <c r="ACF108" s="603">
        <v>0</v>
      </c>
      <c r="ACG108" s="603">
        <v>0</v>
      </c>
      <c r="ACH108" s="603">
        <v>0</v>
      </c>
      <c r="ACI108" s="603">
        <v>0</v>
      </c>
      <c r="ACJ108" s="603">
        <v>0</v>
      </c>
      <c r="ACK108" s="603">
        <v>0</v>
      </c>
      <c r="ACL108" s="603">
        <v>0</v>
      </c>
      <c r="ACM108" s="603">
        <v>0</v>
      </c>
      <c r="ACN108" s="603">
        <v>0</v>
      </c>
      <c r="ACO108" s="603">
        <v>0</v>
      </c>
      <c r="ACP108" s="603">
        <v>0</v>
      </c>
      <c r="ACQ108" s="603">
        <v>0</v>
      </c>
      <c r="ACR108" s="603">
        <v>0</v>
      </c>
      <c r="ACS108" s="603">
        <v>0</v>
      </c>
      <c r="ACT108" s="603">
        <v>0</v>
      </c>
      <c r="ACU108" s="603">
        <v>0</v>
      </c>
      <c r="ACV108" s="603">
        <v>0</v>
      </c>
      <c r="ACW108" s="603">
        <v>0</v>
      </c>
      <c r="ACX108" s="603">
        <v>0</v>
      </c>
      <c r="ACY108" s="603">
        <v>0</v>
      </c>
      <c r="ACZ108" s="603">
        <v>0</v>
      </c>
      <c r="ADA108" s="603">
        <v>0</v>
      </c>
      <c r="ADB108" s="603">
        <v>0</v>
      </c>
      <c r="ADC108" s="603">
        <v>0</v>
      </c>
      <c r="ADD108" s="603">
        <v>0</v>
      </c>
      <c r="ADE108" s="603">
        <v>0</v>
      </c>
      <c r="ADF108" s="603">
        <v>0</v>
      </c>
      <c r="ADG108" s="603">
        <v>0</v>
      </c>
      <c r="ADH108" s="603">
        <v>0</v>
      </c>
      <c r="ADI108" s="603">
        <v>0</v>
      </c>
      <c r="ADJ108" s="603">
        <v>0</v>
      </c>
      <c r="ADK108" s="603">
        <v>0</v>
      </c>
      <c r="ADL108" s="603">
        <v>0</v>
      </c>
      <c r="ADM108" s="603">
        <v>0</v>
      </c>
      <c r="ADN108" s="603">
        <v>0</v>
      </c>
      <c r="ADO108" s="603">
        <v>0</v>
      </c>
      <c r="ADP108" s="603">
        <v>0</v>
      </c>
      <c r="ADQ108" s="603">
        <v>0</v>
      </c>
      <c r="ADR108" s="603">
        <v>0</v>
      </c>
      <c r="ADS108" s="603">
        <v>0</v>
      </c>
      <c r="ADT108" s="603">
        <v>0</v>
      </c>
      <c r="ADU108" s="603">
        <v>0</v>
      </c>
      <c r="ADV108" s="603">
        <v>0</v>
      </c>
      <c r="ADW108" s="603">
        <v>0</v>
      </c>
      <c r="ADX108" s="603">
        <v>0</v>
      </c>
      <c r="ADY108" s="603">
        <v>0</v>
      </c>
      <c r="ADZ108" s="603">
        <v>0</v>
      </c>
      <c r="AEA108" s="603">
        <v>0</v>
      </c>
      <c r="AEB108" s="603">
        <v>0</v>
      </c>
      <c r="AEC108" s="603">
        <v>0</v>
      </c>
      <c r="AED108" s="603">
        <v>0</v>
      </c>
      <c r="AEE108" s="603">
        <v>0</v>
      </c>
      <c r="AEF108" s="603">
        <v>0</v>
      </c>
      <c r="AEG108" s="603">
        <v>0</v>
      </c>
      <c r="AEH108" s="603">
        <v>102250</v>
      </c>
      <c r="AEI108" s="603">
        <v>0</v>
      </c>
      <c r="AEJ108" s="603">
        <v>0</v>
      </c>
      <c r="AEK108" s="603">
        <v>0</v>
      </c>
      <c r="AEL108" s="603">
        <v>0</v>
      </c>
      <c r="AEM108" s="603">
        <v>0</v>
      </c>
      <c r="AEN108" s="603">
        <v>0</v>
      </c>
      <c r="AEO108" s="603">
        <v>0</v>
      </c>
      <c r="AEP108" s="603">
        <v>0</v>
      </c>
      <c r="AEQ108" s="603">
        <v>0</v>
      </c>
      <c r="AER108" s="603">
        <v>0</v>
      </c>
      <c r="AES108" s="603">
        <v>0</v>
      </c>
      <c r="AET108" s="603">
        <v>0</v>
      </c>
      <c r="AEU108" s="603">
        <v>0</v>
      </c>
      <c r="AEV108" s="603">
        <v>0</v>
      </c>
      <c r="AEW108" s="603">
        <v>0</v>
      </c>
      <c r="AEX108" s="603">
        <v>0</v>
      </c>
      <c r="AEY108" s="603">
        <v>0</v>
      </c>
      <c r="AEZ108" s="603">
        <v>0</v>
      </c>
      <c r="AFA108" s="603">
        <v>0</v>
      </c>
      <c r="AFB108" s="603">
        <v>0</v>
      </c>
      <c r="AFC108" s="603">
        <v>0</v>
      </c>
      <c r="AFD108" s="603">
        <v>0</v>
      </c>
      <c r="AFE108" s="603">
        <v>0</v>
      </c>
      <c r="AFF108" s="603">
        <v>0</v>
      </c>
      <c r="AFG108" s="603">
        <v>10000</v>
      </c>
      <c r="AFH108" s="603">
        <v>0</v>
      </c>
      <c r="AFI108" s="603">
        <v>0</v>
      </c>
      <c r="AFJ108" s="603">
        <v>0</v>
      </c>
      <c r="AFK108" s="603">
        <v>0</v>
      </c>
      <c r="AFL108" s="603">
        <v>0</v>
      </c>
      <c r="AFM108" s="603">
        <v>370000</v>
      </c>
      <c r="AFN108" s="603">
        <v>0</v>
      </c>
      <c r="AFO108" s="603">
        <v>0</v>
      </c>
      <c r="AFP108" s="603">
        <v>0</v>
      </c>
      <c r="AFQ108" s="603">
        <v>0</v>
      </c>
      <c r="AFR108" s="603">
        <v>0</v>
      </c>
      <c r="AFS108" s="603">
        <v>0</v>
      </c>
      <c r="AFT108" s="603">
        <v>5053</v>
      </c>
      <c r="AFU108" s="603">
        <v>11850</v>
      </c>
      <c r="AFV108" s="603">
        <v>0</v>
      </c>
      <c r="AFW108" s="603">
        <v>286246.3</v>
      </c>
      <c r="AFX108" s="603">
        <v>0</v>
      </c>
      <c r="AFY108" s="603">
        <v>554270</v>
      </c>
      <c r="AFZ108" s="603">
        <v>433477.4</v>
      </c>
      <c r="AGA108" s="603">
        <v>0</v>
      </c>
      <c r="AGB108" s="603">
        <v>0</v>
      </c>
      <c r="AGC108" s="603">
        <v>0</v>
      </c>
      <c r="AGD108" s="603">
        <v>0</v>
      </c>
      <c r="AGE108" s="603">
        <v>0</v>
      </c>
      <c r="AGF108" s="603">
        <v>0</v>
      </c>
      <c r="AGG108" s="603">
        <v>0</v>
      </c>
      <c r="AGH108" s="603">
        <v>0</v>
      </c>
      <c r="AGI108" s="603">
        <v>0</v>
      </c>
      <c r="AGJ108" s="603">
        <v>0</v>
      </c>
      <c r="AGK108" s="603">
        <v>0</v>
      </c>
      <c r="AGL108" s="603">
        <v>0</v>
      </c>
      <c r="AGM108" s="603">
        <v>0</v>
      </c>
      <c r="AGN108" s="603">
        <v>10770</v>
      </c>
      <c r="AGO108" s="603">
        <v>0</v>
      </c>
      <c r="AGP108" s="603">
        <v>0</v>
      </c>
      <c r="AGQ108" s="603">
        <v>0</v>
      </c>
      <c r="AGR108" s="603">
        <v>0</v>
      </c>
      <c r="AGS108" s="603">
        <v>560</v>
      </c>
      <c r="AGT108" s="603">
        <v>0</v>
      </c>
      <c r="AGU108" s="603">
        <v>0</v>
      </c>
      <c r="AGV108" s="603">
        <v>385740</v>
      </c>
      <c r="AGW108" s="603">
        <v>112200</v>
      </c>
      <c r="AGX108" s="603">
        <v>0</v>
      </c>
      <c r="AGY108" s="603">
        <v>0</v>
      </c>
      <c r="AGZ108" s="603">
        <v>0</v>
      </c>
      <c r="AHA108" s="603">
        <v>0</v>
      </c>
      <c r="AHB108" s="603">
        <v>0</v>
      </c>
      <c r="AHC108" s="603">
        <v>0</v>
      </c>
      <c r="AHD108" s="603">
        <v>0</v>
      </c>
      <c r="AHE108" s="603">
        <v>0</v>
      </c>
      <c r="AHF108" s="603">
        <v>0</v>
      </c>
      <c r="AHG108" s="603">
        <v>0</v>
      </c>
      <c r="AHH108" s="603">
        <v>0</v>
      </c>
      <c r="AHI108" s="603">
        <v>0</v>
      </c>
      <c r="AHJ108" s="603">
        <v>0</v>
      </c>
      <c r="AHK108" s="603">
        <v>0</v>
      </c>
      <c r="AHL108" s="603">
        <v>0</v>
      </c>
      <c r="AHM108" s="603">
        <v>0</v>
      </c>
      <c r="AHN108" s="603">
        <v>0</v>
      </c>
      <c r="AHO108" s="603">
        <v>0</v>
      </c>
      <c r="AHP108" s="603">
        <v>0</v>
      </c>
      <c r="AHQ108" s="603">
        <v>0</v>
      </c>
      <c r="AHR108" s="603">
        <v>0</v>
      </c>
      <c r="AHS108" s="603">
        <v>0</v>
      </c>
      <c r="AHT108" s="603">
        <v>0</v>
      </c>
      <c r="AHU108" s="603">
        <v>0</v>
      </c>
      <c r="AHV108" s="603">
        <v>0</v>
      </c>
      <c r="AHW108" s="603">
        <f t="shared" si="99"/>
        <v>17937914.799999997</v>
      </c>
      <c r="AHY108" s="648" t="s">
        <v>6248</v>
      </c>
      <c r="AHZ108" s="648" t="s">
        <v>6119</v>
      </c>
      <c r="AIA108" s="648" t="s">
        <v>6120</v>
      </c>
    </row>
    <row r="109" spans="1:911" ht="24.6" x14ac:dyDescent="0.7">
      <c r="A109" s="260" t="str">
        <f t="shared" si="98"/>
        <v>ภาระ</v>
      </c>
      <c r="B109" s="260" t="s">
        <v>6419</v>
      </c>
      <c r="C109" s="260" t="s">
        <v>6128</v>
      </c>
      <c r="D109" s="603">
        <v>0</v>
      </c>
      <c r="E109" s="603">
        <v>0</v>
      </c>
      <c r="F109" s="603">
        <v>0</v>
      </c>
      <c r="G109" s="603">
        <v>0</v>
      </c>
      <c r="H109" s="603">
        <v>361710</v>
      </c>
      <c r="I109" s="603">
        <v>0</v>
      </c>
      <c r="J109" s="603">
        <v>0</v>
      </c>
      <c r="K109" s="603">
        <v>0</v>
      </c>
      <c r="L109" s="603">
        <v>0</v>
      </c>
      <c r="M109" s="603">
        <v>0</v>
      </c>
      <c r="N109" s="603">
        <v>0</v>
      </c>
      <c r="O109" s="603">
        <v>0</v>
      </c>
      <c r="P109" s="603">
        <v>14040</v>
      </c>
      <c r="Q109" s="603">
        <v>0</v>
      </c>
      <c r="R109" s="603">
        <v>137564</v>
      </c>
      <c r="S109" s="603">
        <v>0</v>
      </c>
      <c r="T109" s="603">
        <v>0</v>
      </c>
      <c r="U109" s="603">
        <v>0</v>
      </c>
      <c r="V109" s="603">
        <v>0</v>
      </c>
      <c r="W109" s="603">
        <v>0</v>
      </c>
      <c r="X109" s="603">
        <v>223775.65</v>
      </c>
      <c r="Y109" s="603">
        <v>0</v>
      </c>
      <c r="Z109" s="603">
        <v>575895.68000000005</v>
      </c>
      <c r="AA109" s="603">
        <v>14050</v>
      </c>
      <c r="AB109" s="603">
        <v>0</v>
      </c>
      <c r="AC109" s="603">
        <v>0</v>
      </c>
      <c r="AD109" s="603">
        <v>0</v>
      </c>
      <c r="AE109" s="603">
        <v>0</v>
      </c>
      <c r="AF109" s="603">
        <v>0</v>
      </c>
      <c r="AG109" s="603">
        <v>0</v>
      </c>
      <c r="AH109" s="603">
        <v>0</v>
      </c>
      <c r="AI109" s="603">
        <v>0</v>
      </c>
      <c r="AJ109" s="603">
        <v>0</v>
      </c>
      <c r="AK109" s="603">
        <v>0</v>
      </c>
      <c r="AL109" s="603">
        <v>134007</v>
      </c>
      <c r="AM109" s="603">
        <v>0</v>
      </c>
      <c r="AN109" s="603">
        <v>0</v>
      </c>
      <c r="AO109" s="603">
        <v>0</v>
      </c>
      <c r="AP109" s="603">
        <v>0</v>
      </c>
      <c r="AQ109" s="603">
        <v>0</v>
      </c>
      <c r="AR109" s="603">
        <v>0</v>
      </c>
      <c r="AS109" s="603">
        <v>0</v>
      </c>
      <c r="AT109" s="603">
        <v>0</v>
      </c>
      <c r="AU109" s="603">
        <v>1048260.97</v>
      </c>
      <c r="AV109" s="603">
        <v>0</v>
      </c>
      <c r="AW109" s="603">
        <v>0</v>
      </c>
      <c r="AX109" s="603">
        <v>0</v>
      </c>
      <c r="AY109" s="603">
        <v>179338</v>
      </c>
      <c r="AZ109" s="603">
        <v>0</v>
      </c>
      <c r="BA109" s="603">
        <v>0</v>
      </c>
      <c r="BB109" s="603">
        <v>0</v>
      </c>
      <c r="BC109" s="603">
        <v>0</v>
      </c>
      <c r="BD109" s="603">
        <v>0</v>
      </c>
      <c r="BE109" s="603">
        <v>0</v>
      </c>
      <c r="BF109" s="603">
        <v>0</v>
      </c>
      <c r="BG109" s="603">
        <v>0</v>
      </c>
      <c r="BH109" s="603">
        <v>9250</v>
      </c>
      <c r="BI109" s="603">
        <v>0</v>
      </c>
      <c r="BJ109" s="603">
        <v>0</v>
      </c>
      <c r="BK109" s="603">
        <v>0</v>
      </c>
      <c r="BL109" s="603">
        <v>0</v>
      </c>
      <c r="BM109" s="603">
        <v>0</v>
      </c>
      <c r="BN109" s="603">
        <v>0</v>
      </c>
      <c r="BO109" s="603">
        <v>0</v>
      </c>
      <c r="BP109" s="603">
        <v>111695</v>
      </c>
      <c r="BQ109" s="603">
        <v>0</v>
      </c>
      <c r="BR109" s="603">
        <v>0</v>
      </c>
      <c r="BS109" s="603">
        <v>0</v>
      </c>
      <c r="BT109" s="603">
        <v>0</v>
      </c>
      <c r="BU109" s="603">
        <v>0</v>
      </c>
      <c r="BV109" s="603">
        <v>0</v>
      </c>
      <c r="BW109" s="603">
        <v>0</v>
      </c>
      <c r="BX109" s="603">
        <v>0</v>
      </c>
      <c r="BY109" s="603">
        <v>107636</v>
      </c>
      <c r="BZ109" s="603">
        <v>101778</v>
      </c>
      <c r="CA109" s="603">
        <v>0</v>
      </c>
      <c r="CB109" s="603">
        <v>0</v>
      </c>
      <c r="CC109" s="603">
        <v>0</v>
      </c>
      <c r="CD109" s="603">
        <v>0</v>
      </c>
      <c r="CE109" s="603">
        <v>184773</v>
      </c>
      <c r="CF109" s="603">
        <v>0</v>
      </c>
      <c r="CG109" s="603">
        <v>0</v>
      </c>
      <c r="CH109" s="603">
        <v>1230410</v>
      </c>
      <c r="CI109" s="603">
        <v>123058.25</v>
      </c>
      <c r="CJ109" s="603">
        <v>1052496.25</v>
      </c>
      <c r="CK109" s="603">
        <v>458580</v>
      </c>
      <c r="CL109" s="603">
        <v>27360</v>
      </c>
      <c r="CM109" s="603">
        <v>545222.19999999995</v>
      </c>
      <c r="CN109" s="603">
        <v>0</v>
      </c>
      <c r="CO109" s="603">
        <v>290675</v>
      </c>
      <c r="CP109" s="603">
        <v>0</v>
      </c>
      <c r="CQ109" s="603">
        <v>0</v>
      </c>
      <c r="CR109" s="603">
        <v>194338.75</v>
      </c>
      <c r="CS109" s="603">
        <v>35150</v>
      </c>
      <c r="CT109" s="603">
        <v>60668</v>
      </c>
      <c r="CU109" s="603">
        <v>33800</v>
      </c>
      <c r="CV109" s="603">
        <v>0</v>
      </c>
      <c r="CW109" s="603">
        <v>0</v>
      </c>
      <c r="CX109" s="603">
        <v>254910.5</v>
      </c>
      <c r="CY109" s="603">
        <v>372825</v>
      </c>
      <c r="CZ109" s="603">
        <v>0</v>
      </c>
      <c r="DA109" s="603">
        <v>75810</v>
      </c>
      <c r="DB109" s="603">
        <v>0</v>
      </c>
      <c r="DC109" s="603">
        <v>0</v>
      </c>
      <c r="DD109" s="603">
        <v>0</v>
      </c>
      <c r="DE109" s="603">
        <v>0</v>
      </c>
      <c r="DF109" s="603">
        <v>0</v>
      </c>
      <c r="DG109" s="603">
        <v>0</v>
      </c>
      <c r="DH109" s="603">
        <v>0</v>
      </c>
      <c r="DI109" s="603">
        <v>0</v>
      </c>
      <c r="DJ109" s="603">
        <v>0</v>
      </c>
      <c r="DK109" s="603">
        <v>0</v>
      </c>
      <c r="DL109" s="603">
        <v>0</v>
      </c>
      <c r="DM109" s="603">
        <v>0</v>
      </c>
      <c r="DN109" s="603">
        <v>0</v>
      </c>
      <c r="DO109" s="603">
        <v>72550</v>
      </c>
      <c r="DP109" s="603">
        <v>0</v>
      </c>
      <c r="DQ109" s="603">
        <v>0</v>
      </c>
      <c r="DR109" s="603">
        <v>47910</v>
      </c>
      <c r="DS109" s="603">
        <v>0</v>
      </c>
      <c r="DT109" s="603">
        <v>55931</v>
      </c>
      <c r="DU109" s="603">
        <v>0</v>
      </c>
      <c r="DV109" s="603">
        <v>0</v>
      </c>
      <c r="DW109" s="603">
        <v>0</v>
      </c>
      <c r="DX109" s="603">
        <v>0</v>
      </c>
      <c r="DY109" s="603">
        <v>0</v>
      </c>
      <c r="DZ109" s="603">
        <v>0</v>
      </c>
      <c r="EA109" s="603">
        <v>0</v>
      </c>
      <c r="EB109" s="603">
        <v>0</v>
      </c>
      <c r="EC109" s="603">
        <v>0</v>
      </c>
      <c r="ED109" s="603">
        <v>0</v>
      </c>
      <c r="EE109" s="603">
        <v>0</v>
      </c>
      <c r="EF109" s="603">
        <v>898150</v>
      </c>
      <c r="EG109" s="603">
        <v>0</v>
      </c>
      <c r="EH109" s="603">
        <v>0</v>
      </c>
      <c r="EI109" s="603">
        <v>0</v>
      </c>
      <c r="EJ109" s="603">
        <v>217275</v>
      </c>
      <c r="EK109" s="603">
        <v>262271.75</v>
      </c>
      <c r="EL109" s="603">
        <v>0</v>
      </c>
      <c r="EM109" s="603">
        <v>0</v>
      </c>
      <c r="EN109" s="603">
        <v>0</v>
      </c>
      <c r="EO109" s="603">
        <v>0</v>
      </c>
      <c r="EP109" s="603">
        <v>0</v>
      </c>
      <c r="EQ109" s="603">
        <v>0</v>
      </c>
      <c r="ER109" s="603">
        <v>0</v>
      </c>
      <c r="ES109" s="603">
        <v>0</v>
      </c>
      <c r="ET109" s="603">
        <v>0</v>
      </c>
      <c r="EU109" s="603">
        <v>278736.5</v>
      </c>
      <c r="EV109" s="603">
        <v>90720</v>
      </c>
      <c r="EW109" s="603">
        <v>0</v>
      </c>
      <c r="EX109" s="603">
        <v>0</v>
      </c>
      <c r="EY109" s="603">
        <v>0</v>
      </c>
      <c r="EZ109" s="603">
        <v>0</v>
      </c>
      <c r="FA109" s="603">
        <v>0</v>
      </c>
      <c r="FB109" s="603">
        <v>0</v>
      </c>
      <c r="FC109" s="603">
        <v>0</v>
      </c>
      <c r="FD109" s="603">
        <v>0</v>
      </c>
      <c r="FE109" s="603">
        <v>220040</v>
      </c>
      <c r="FF109" s="603">
        <v>74136</v>
      </c>
      <c r="FG109" s="603">
        <v>0</v>
      </c>
      <c r="FH109" s="603">
        <v>0</v>
      </c>
      <c r="FI109" s="603">
        <v>0</v>
      </c>
      <c r="FJ109" s="603">
        <v>0</v>
      </c>
      <c r="FK109" s="603">
        <v>0</v>
      </c>
      <c r="FL109" s="603">
        <v>0</v>
      </c>
      <c r="FM109" s="603">
        <v>0</v>
      </c>
      <c r="FN109" s="603">
        <v>0</v>
      </c>
      <c r="FO109" s="603">
        <v>0</v>
      </c>
      <c r="FP109" s="603">
        <v>0</v>
      </c>
      <c r="FQ109" s="603">
        <v>0</v>
      </c>
      <c r="FR109" s="603">
        <v>0</v>
      </c>
      <c r="FS109" s="603">
        <v>0</v>
      </c>
      <c r="FT109" s="603">
        <v>0</v>
      </c>
      <c r="FU109" s="603">
        <v>0</v>
      </c>
      <c r="FV109" s="603">
        <v>0</v>
      </c>
      <c r="FW109" s="603">
        <v>106830</v>
      </c>
      <c r="FX109" s="603">
        <v>0</v>
      </c>
      <c r="FY109" s="603">
        <v>192143</v>
      </c>
      <c r="FZ109" s="603">
        <v>245385</v>
      </c>
      <c r="GA109" s="603">
        <v>0</v>
      </c>
      <c r="GB109" s="603">
        <v>0</v>
      </c>
      <c r="GC109" s="603">
        <v>0</v>
      </c>
      <c r="GD109" s="603">
        <v>0</v>
      </c>
      <c r="GE109" s="603">
        <v>0</v>
      </c>
      <c r="GF109" s="603">
        <v>0</v>
      </c>
      <c r="GG109" s="603">
        <v>0</v>
      </c>
      <c r="GH109" s="603">
        <v>0</v>
      </c>
      <c r="GI109" s="603">
        <v>0</v>
      </c>
      <c r="GJ109" s="603">
        <v>0</v>
      </c>
      <c r="GK109" s="603">
        <v>0</v>
      </c>
      <c r="GL109" s="603">
        <v>0</v>
      </c>
      <c r="GM109" s="603">
        <v>0</v>
      </c>
      <c r="GN109" s="603">
        <v>0</v>
      </c>
      <c r="GO109" s="603">
        <v>0</v>
      </c>
      <c r="GP109" s="603">
        <v>0</v>
      </c>
      <c r="GQ109" s="603">
        <v>0</v>
      </c>
      <c r="GR109" s="603">
        <v>0</v>
      </c>
      <c r="GS109" s="603">
        <v>0</v>
      </c>
      <c r="GT109" s="603">
        <v>7600</v>
      </c>
      <c r="GU109" s="603">
        <v>0</v>
      </c>
      <c r="GV109" s="603">
        <v>0</v>
      </c>
      <c r="GW109" s="603">
        <v>0</v>
      </c>
      <c r="GX109" s="603">
        <v>207515</v>
      </c>
      <c r="GY109" s="603">
        <v>0</v>
      </c>
      <c r="GZ109" s="603">
        <v>0</v>
      </c>
      <c r="HA109" s="603">
        <v>0</v>
      </c>
      <c r="HB109" s="603">
        <v>0</v>
      </c>
      <c r="HC109" s="603">
        <v>0</v>
      </c>
      <c r="HD109" s="603">
        <v>0</v>
      </c>
      <c r="HE109" s="603">
        <v>0</v>
      </c>
      <c r="HF109" s="603">
        <v>0</v>
      </c>
      <c r="HG109" s="603">
        <v>0</v>
      </c>
      <c r="HH109" s="603">
        <v>107940</v>
      </c>
      <c r="HI109" s="603">
        <v>0</v>
      </c>
      <c r="HJ109" s="603">
        <v>0</v>
      </c>
      <c r="HK109" s="603">
        <v>2829814</v>
      </c>
      <c r="HL109" s="603">
        <v>0</v>
      </c>
      <c r="HM109" s="603">
        <v>0</v>
      </c>
      <c r="HN109" s="603">
        <v>0</v>
      </c>
      <c r="HO109" s="603">
        <v>488740</v>
      </c>
      <c r="HP109" s="603">
        <v>0</v>
      </c>
      <c r="HQ109" s="603">
        <v>0</v>
      </c>
      <c r="HR109" s="603">
        <v>0</v>
      </c>
      <c r="HS109" s="603">
        <v>0</v>
      </c>
      <c r="HT109" s="603">
        <v>0</v>
      </c>
      <c r="HU109" s="603">
        <v>0</v>
      </c>
      <c r="HV109" s="603">
        <v>30000</v>
      </c>
      <c r="HW109" s="603">
        <v>0</v>
      </c>
      <c r="HX109" s="603">
        <v>0</v>
      </c>
      <c r="HY109" s="603">
        <v>66336</v>
      </c>
      <c r="HZ109" s="603">
        <v>685865</v>
      </c>
      <c r="IA109" s="603">
        <v>80525</v>
      </c>
      <c r="IB109" s="603">
        <v>0</v>
      </c>
      <c r="IC109" s="603">
        <v>0</v>
      </c>
      <c r="ID109" s="603">
        <v>0</v>
      </c>
      <c r="IE109" s="603">
        <v>0</v>
      </c>
      <c r="IF109" s="603">
        <v>0</v>
      </c>
      <c r="IG109" s="603">
        <v>540796</v>
      </c>
      <c r="IH109" s="603">
        <v>0</v>
      </c>
      <c r="II109" s="603">
        <v>134652</v>
      </c>
      <c r="IJ109" s="603">
        <v>0</v>
      </c>
      <c r="IK109" s="603">
        <v>0</v>
      </c>
      <c r="IL109" s="603">
        <v>0</v>
      </c>
      <c r="IM109" s="603">
        <v>0</v>
      </c>
      <c r="IN109" s="603">
        <v>0</v>
      </c>
      <c r="IO109" s="603">
        <v>0</v>
      </c>
      <c r="IP109" s="603">
        <v>0</v>
      </c>
      <c r="IQ109" s="603">
        <v>0</v>
      </c>
      <c r="IR109" s="603">
        <v>0</v>
      </c>
      <c r="IS109" s="603">
        <v>0</v>
      </c>
      <c r="IT109" s="603">
        <v>0</v>
      </c>
      <c r="IU109" s="603">
        <v>0</v>
      </c>
      <c r="IV109" s="603">
        <v>0</v>
      </c>
      <c r="IW109" s="603">
        <v>0</v>
      </c>
      <c r="IX109" s="603">
        <v>0</v>
      </c>
      <c r="IY109" s="603">
        <v>0</v>
      </c>
      <c r="IZ109" s="603">
        <v>0</v>
      </c>
      <c r="JA109" s="603">
        <v>0</v>
      </c>
      <c r="JB109" s="603">
        <v>0</v>
      </c>
      <c r="JC109" s="603">
        <v>0</v>
      </c>
      <c r="JD109" s="603">
        <v>0</v>
      </c>
      <c r="JE109" s="603">
        <v>0</v>
      </c>
      <c r="JF109" s="603">
        <v>0</v>
      </c>
      <c r="JG109" s="603">
        <v>1356635</v>
      </c>
      <c r="JH109" s="603">
        <v>0</v>
      </c>
      <c r="JI109" s="603">
        <v>0</v>
      </c>
      <c r="JJ109" s="603">
        <v>0</v>
      </c>
      <c r="JK109" s="603">
        <v>0</v>
      </c>
      <c r="JL109" s="603">
        <v>0</v>
      </c>
      <c r="JM109" s="603">
        <v>0</v>
      </c>
      <c r="JN109" s="603">
        <v>0</v>
      </c>
      <c r="JO109" s="603">
        <v>0</v>
      </c>
      <c r="JP109" s="603">
        <v>0</v>
      </c>
      <c r="JQ109" s="603">
        <v>0</v>
      </c>
      <c r="JR109" s="603">
        <v>0</v>
      </c>
      <c r="JS109" s="603">
        <v>0</v>
      </c>
      <c r="JT109" s="603">
        <v>0</v>
      </c>
      <c r="JU109" s="603">
        <v>0</v>
      </c>
      <c r="JV109" s="603">
        <v>0</v>
      </c>
      <c r="JW109" s="603">
        <v>0</v>
      </c>
      <c r="JX109" s="603">
        <v>0</v>
      </c>
      <c r="JY109" s="603">
        <v>0</v>
      </c>
      <c r="JZ109" s="603">
        <v>0</v>
      </c>
      <c r="KA109" s="603">
        <v>0</v>
      </c>
      <c r="KB109" s="603">
        <v>0</v>
      </c>
      <c r="KC109" s="603">
        <v>0</v>
      </c>
      <c r="KD109" s="603">
        <v>0</v>
      </c>
      <c r="KE109" s="603">
        <v>0</v>
      </c>
      <c r="KF109" s="603">
        <v>69350</v>
      </c>
      <c r="KG109" s="603">
        <v>0</v>
      </c>
      <c r="KH109" s="603">
        <v>0</v>
      </c>
      <c r="KI109" s="603">
        <v>285470</v>
      </c>
      <c r="KJ109" s="603">
        <v>0</v>
      </c>
      <c r="KK109" s="603">
        <v>0</v>
      </c>
      <c r="KL109" s="603">
        <v>0</v>
      </c>
      <c r="KM109" s="603">
        <v>0</v>
      </c>
      <c r="KN109" s="603">
        <v>0</v>
      </c>
      <c r="KO109" s="603">
        <v>0</v>
      </c>
      <c r="KP109" s="603">
        <v>0</v>
      </c>
      <c r="KQ109" s="603">
        <v>0</v>
      </c>
      <c r="KR109" s="603">
        <v>0</v>
      </c>
      <c r="KS109" s="603">
        <v>0</v>
      </c>
      <c r="KT109" s="603">
        <v>0</v>
      </c>
      <c r="KU109" s="603">
        <v>0</v>
      </c>
      <c r="KV109" s="603">
        <v>626790</v>
      </c>
      <c r="KW109" s="603">
        <v>0</v>
      </c>
      <c r="KX109" s="603">
        <v>251520</v>
      </c>
      <c r="KY109" s="603">
        <v>0</v>
      </c>
      <c r="KZ109" s="603">
        <v>0</v>
      </c>
      <c r="LA109" s="603">
        <v>0</v>
      </c>
      <c r="LB109" s="603">
        <v>0</v>
      </c>
      <c r="LC109" s="603">
        <v>0</v>
      </c>
      <c r="LD109" s="603">
        <v>0</v>
      </c>
      <c r="LE109" s="603">
        <v>0</v>
      </c>
      <c r="LF109" s="603">
        <v>0</v>
      </c>
      <c r="LG109" s="603">
        <v>0</v>
      </c>
      <c r="LH109" s="603">
        <v>0</v>
      </c>
      <c r="LI109" s="603">
        <v>0</v>
      </c>
      <c r="LJ109" s="603">
        <v>0</v>
      </c>
      <c r="LK109" s="603">
        <v>0</v>
      </c>
      <c r="LL109" s="603">
        <v>0</v>
      </c>
      <c r="LM109" s="603">
        <v>0</v>
      </c>
      <c r="LN109" s="603">
        <v>0</v>
      </c>
      <c r="LO109" s="603">
        <v>0</v>
      </c>
      <c r="LP109" s="603">
        <v>0</v>
      </c>
      <c r="LQ109" s="603">
        <v>0</v>
      </c>
      <c r="LR109" s="603">
        <v>0</v>
      </c>
      <c r="LS109" s="603">
        <v>0</v>
      </c>
      <c r="LT109" s="603">
        <v>0</v>
      </c>
      <c r="LU109" s="603">
        <v>0</v>
      </c>
      <c r="LV109" s="603">
        <v>0</v>
      </c>
      <c r="LW109" s="603">
        <v>0</v>
      </c>
      <c r="LX109" s="603">
        <v>629606</v>
      </c>
      <c r="LY109" s="603">
        <v>273869</v>
      </c>
      <c r="LZ109" s="603">
        <v>417065</v>
      </c>
      <c r="MA109" s="603">
        <v>53052.639999999999</v>
      </c>
      <c r="MB109" s="603">
        <v>281830</v>
      </c>
      <c r="MC109" s="603">
        <v>131190</v>
      </c>
      <c r="MD109" s="603">
        <v>0</v>
      </c>
      <c r="ME109" s="603">
        <v>142602</v>
      </c>
      <c r="MF109" s="603">
        <v>202489</v>
      </c>
      <c r="MG109" s="603">
        <v>0</v>
      </c>
      <c r="MH109" s="603">
        <v>0</v>
      </c>
      <c r="MI109" s="603">
        <v>0</v>
      </c>
      <c r="MJ109" s="603">
        <v>172400</v>
      </c>
      <c r="MK109" s="603">
        <v>0</v>
      </c>
      <c r="ML109" s="603">
        <v>0</v>
      </c>
      <c r="MM109" s="603">
        <v>0</v>
      </c>
      <c r="MN109" s="603">
        <v>0</v>
      </c>
      <c r="MO109" s="603">
        <v>0</v>
      </c>
      <c r="MP109" s="603">
        <v>0</v>
      </c>
      <c r="MQ109" s="603">
        <v>0</v>
      </c>
      <c r="MR109" s="603">
        <v>0</v>
      </c>
      <c r="MS109" s="603">
        <v>27360</v>
      </c>
      <c r="MT109" s="603">
        <v>0</v>
      </c>
      <c r="MU109" s="603">
        <v>0</v>
      </c>
      <c r="MV109" s="603">
        <v>0</v>
      </c>
      <c r="MW109" s="603">
        <v>0</v>
      </c>
      <c r="MX109" s="603">
        <v>593700</v>
      </c>
      <c r="MY109" s="603">
        <v>508014.45</v>
      </c>
      <c r="MZ109" s="603">
        <v>0</v>
      </c>
      <c r="NA109" s="603">
        <v>443163.5</v>
      </c>
      <c r="NB109" s="603">
        <v>0</v>
      </c>
      <c r="NC109" s="603">
        <v>948179.63</v>
      </c>
      <c r="ND109" s="603">
        <v>62636</v>
      </c>
      <c r="NE109" s="603">
        <v>0</v>
      </c>
      <c r="NF109" s="603">
        <v>0</v>
      </c>
      <c r="NG109" s="603">
        <v>0</v>
      </c>
      <c r="NH109" s="603">
        <v>0</v>
      </c>
      <c r="NI109" s="603">
        <v>0</v>
      </c>
      <c r="NJ109" s="603">
        <v>0</v>
      </c>
      <c r="NK109" s="603">
        <v>207440</v>
      </c>
      <c r="NL109" s="603">
        <v>0</v>
      </c>
      <c r="NM109" s="603">
        <v>0</v>
      </c>
      <c r="NN109" s="603">
        <v>0</v>
      </c>
      <c r="NO109" s="603">
        <v>0</v>
      </c>
      <c r="NP109" s="603">
        <v>0</v>
      </c>
      <c r="NQ109" s="603">
        <v>0</v>
      </c>
      <c r="NR109" s="603">
        <v>535300</v>
      </c>
      <c r="NS109" s="603">
        <v>0</v>
      </c>
      <c r="NT109" s="603">
        <v>0</v>
      </c>
      <c r="NU109" s="603">
        <v>0</v>
      </c>
      <c r="NV109" s="603">
        <v>18859</v>
      </c>
      <c r="NW109" s="603">
        <v>0</v>
      </c>
      <c r="NX109" s="603">
        <v>0</v>
      </c>
      <c r="NY109" s="603">
        <v>0</v>
      </c>
      <c r="NZ109" s="603">
        <v>0</v>
      </c>
      <c r="OA109" s="603">
        <v>0</v>
      </c>
      <c r="OB109" s="603">
        <v>1431</v>
      </c>
      <c r="OC109" s="603">
        <v>0</v>
      </c>
      <c r="OD109" s="603">
        <v>0</v>
      </c>
      <c r="OE109" s="603">
        <v>0</v>
      </c>
      <c r="OF109" s="603">
        <v>0</v>
      </c>
      <c r="OG109" s="603">
        <v>0</v>
      </c>
      <c r="OH109" s="603">
        <v>0</v>
      </c>
      <c r="OI109" s="603">
        <v>0</v>
      </c>
      <c r="OJ109" s="603">
        <v>0</v>
      </c>
      <c r="OK109" s="603">
        <v>0</v>
      </c>
      <c r="OL109" s="603">
        <v>0</v>
      </c>
      <c r="OM109" s="603">
        <v>0</v>
      </c>
      <c r="ON109" s="603">
        <v>0</v>
      </c>
      <c r="OO109" s="603">
        <v>0</v>
      </c>
      <c r="OP109" s="603">
        <v>0</v>
      </c>
      <c r="OQ109" s="603">
        <v>0</v>
      </c>
      <c r="OR109" s="603">
        <v>0</v>
      </c>
      <c r="OS109" s="603">
        <v>26082</v>
      </c>
      <c r="OT109" s="603">
        <v>186538</v>
      </c>
      <c r="OU109" s="603">
        <v>0</v>
      </c>
      <c r="OV109" s="603">
        <v>0</v>
      </c>
      <c r="OW109" s="603">
        <v>0</v>
      </c>
      <c r="OX109" s="603">
        <v>0</v>
      </c>
      <c r="OY109" s="603">
        <v>0</v>
      </c>
      <c r="OZ109" s="603">
        <v>0</v>
      </c>
      <c r="PA109" s="603">
        <v>0</v>
      </c>
      <c r="PB109" s="603">
        <v>0</v>
      </c>
      <c r="PC109" s="603">
        <v>0</v>
      </c>
      <c r="PD109" s="603">
        <v>0</v>
      </c>
      <c r="PE109" s="603">
        <v>0</v>
      </c>
      <c r="PF109" s="603">
        <v>0</v>
      </c>
      <c r="PG109" s="603">
        <v>0</v>
      </c>
      <c r="PH109" s="603">
        <v>0</v>
      </c>
      <c r="PI109" s="603">
        <v>506775</v>
      </c>
      <c r="PJ109" s="603">
        <v>0</v>
      </c>
      <c r="PK109" s="603">
        <v>0</v>
      </c>
      <c r="PL109" s="603">
        <v>201072</v>
      </c>
      <c r="PM109" s="603">
        <v>0</v>
      </c>
      <c r="PN109" s="603">
        <v>0</v>
      </c>
      <c r="PO109" s="603">
        <v>0</v>
      </c>
      <c r="PP109" s="603">
        <v>0</v>
      </c>
      <c r="PQ109" s="603">
        <v>0</v>
      </c>
      <c r="PR109" s="603">
        <v>0</v>
      </c>
      <c r="PS109" s="603">
        <v>152968</v>
      </c>
      <c r="PT109" s="603">
        <v>0</v>
      </c>
      <c r="PU109" s="603">
        <v>0</v>
      </c>
      <c r="PV109" s="603">
        <v>0</v>
      </c>
      <c r="PW109" s="603">
        <v>0</v>
      </c>
      <c r="PX109" s="603">
        <v>0</v>
      </c>
      <c r="PY109" s="603">
        <v>0</v>
      </c>
      <c r="PZ109" s="603">
        <v>0</v>
      </c>
      <c r="QA109" s="603">
        <v>0</v>
      </c>
      <c r="QB109" s="603">
        <v>0</v>
      </c>
      <c r="QC109" s="603">
        <v>0</v>
      </c>
      <c r="QD109" s="603">
        <v>0</v>
      </c>
      <c r="QE109" s="603">
        <v>0</v>
      </c>
      <c r="QF109" s="603">
        <v>0</v>
      </c>
      <c r="QG109" s="603">
        <v>0</v>
      </c>
      <c r="QH109" s="603">
        <v>0</v>
      </c>
      <c r="QI109" s="603">
        <v>0</v>
      </c>
      <c r="QJ109" s="603">
        <v>0</v>
      </c>
      <c r="QK109" s="603">
        <v>0</v>
      </c>
      <c r="QL109" s="603">
        <v>0</v>
      </c>
      <c r="QM109" s="603">
        <v>0</v>
      </c>
      <c r="QN109" s="603">
        <v>0</v>
      </c>
      <c r="QO109" s="603">
        <v>0</v>
      </c>
      <c r="QP109" s="603">
        <v>0</v>
      </c>
      <c r="QQ109" s="603">
        <v>0</v>
      </c>
      <c r="QR109" s="603">
        <v>0</v>
      </c>
      <c r="QS109" s="603">
        <v>0</v>
      </c>
      <c r="QT109" s="603">
        <v>0</v>
      </c>
      <c r="QU109" s="603">
        <v>0</v>
      </c>
      <c r="QV109" s="603">
        <v>0</v>
      </c>
      <c r="QW109" s="603">
        <v>0</v>
      </c>
      <c r="QX109" s="603">
        <v>0</v>
      </c>
      <c r="QY109" s="603">
        <v>168530</v>
      </c>
      <c r="QZ109" s="603">
        <v>0</v>
      </c>
      <c r="RA109" s="603">
        <v>799150</v>
      </c>
      <c r="RB109" s="603">
        <v>0</v>
      </c>
      <c r="RC109" s="603">
        <v>0</v>
      </c>
      <c r="RD109" s="603">
        <v>0</v>
      </c>
      <c r="RE109" s="603">
        <v>0</v>
      </c>
      <c r="RF109" s="603">
        <v>131898</v>
      </c>
      <c r="RG109" s="603">
        <v>314495</v>
      </c>
      <c r="RH109" s="603">
        <v>0</v>
      </c>
      <c r="RI109" s="603">
        <v>5104728</v>
      </c>
      <c r="RJ109" s="603">
        <v>954669</v>
      </c>
      <c r="RK109" s="603">
        <v>0</v>
      </c>
      <c r="RL109" s="603">
        <v>0</v>
      </c>
      <c r="RM109" s="603">
        <v>228167</v>
      </c>
      <c r="RN109" s="603">
        <v>277075</v>
      </c>
      <c r="RO109" s="603">
        <v>0</v>
      </c>
      <c r="RP109" s="603">
        <v>95772</v>
      </c>
      <c r="RQ109" s="603">
        <v>0</v>
      </c>
      <c r="RR109" s="603">
        <v>0</v>
      </c>
      <c r="RS109" s="603">
        <v>1093771</v>
      </c>
      <c r="RT109" s="603">
        <v>0</v>
      </c>
      <c r="RU109" s="603">
        <v>228520</v>
      </c>
      <c r="RV109" s="603">
        <v>250000</v>
      </c>
      <c r="RW109" s="603">
        <v>103065</v>
      </c>
      <c r="RX109" s="603">
        <v>168371</v>
      </c>
      <c r="RY109" s="603">
        <v>0</v>
      </c>
      <c r="RZ109" s="603">
        <v>106400</v>
      </c>
      <c r="SA109" s="603">
        <v>0</v>
      </c>
      <c r="SB109" s="603">
        <v>192229</v>
      </c>
      <c r="SC109" s="603">
        <v>73631.91</v>
      </c>
      <c r="SD109" s="603">
        <v>0</v>
      </c>
      <c r="SE109" s="603">
        <v>0</v>
      </c>
      <c r="SF109" s="603">
        <v>0</v>
      </c>
      <c r="SG109" s="603">
        <v>0</v>
      </c>
      <c r="SH109" s="603">
        <v>0</v>
      </c>
      <c r="SI109" s="603">
        <v>0</v>
      </c>
      <c r="SJ109" s="603">
        <v>0</v>
      </c>
      <c r="SK109" s="603">
        <v>0</v>
      </c>
      <c r="SL109" s="603">
        <v>0</v>
      </c>
      <c r="SM109" s="603">
        <v>0</v>
      </c>
      <c r="SN109" s="603">
        <v>0</v>
      </c>
      <c r="SO109" s="603">
        <v>0</v>
      </c>
      <c r="SP109" s="603">
        <v>0</v>
      </c>
      <c r="SQ109" s="603">
        <v>0</v>
      </c>
      <c r="SR109" s="603">
        <v>0</v>
      </c>
      <c r="SS109" s="603">
        <v>0</v>
      </c>
      <c r="ST109" s="603">
        <v>0</v>
      </c>
      <c r="SU109" s="603">
        <v>0</v>
      </c>
      <c r="SV109" s="603">
        <v>0</v>
      </c>
      <c r="SW109" s="603">
        <v>0</v>
      </c>
      <c r="SX109" s="603">
        <v>229800</v>
      </c>
      <c r="SY109" s="603">
        <v>805766.25</v>
      </c>
      <c r="SZ109" s="603">
        <v>364326</v>
      </c>
      <c r="TA109" s="603">
        <v>195090</v>
      </c>
      <c r="TB109" s="603">
        <v>0</v>
      </c>
      <c r="TC109" s="603">
        <v>0</v>
      </c>
      <c r="TD109" s="603">
        <v>696155</v>
      </c>
      <c r="TE109" s="603">
        <v>216695</v>
      </c>
      <c r="TF109" s="603">
        <v>0</v>
      </c>
      <c r="TG109" s="603">
        <v>62510</v>
      </c>
      <c r="TH109" s="603">
        <v>373796</v>
      </c>
      <c r="TI109" s="603">
        <v>0</v>
      </c>
      <c r="TJ109" s="603">
        <v>34688</v>
      </c>
      <c r="TK109" s="603">
        <v>0</v>
      </c>
      <c r="TL109" s="603">
        <v>0</v>
      </c>
      <c r="TM109" s="603">
        <v>24404</v>
      </c>
      <c r="TN109" s="603">
        <v>0</v>
      </c>
      <c r="TO109" s="603">
        <v>0</v>
      </c>
      <c r="TP109" s="603">
        <v>0</v>
      </c>
      <c r="TQ109" s="603">
        <v>0</v>
      </c>
      <c r="TR109" s="603">
        <v>0</v>
      </c>
      <c r="TS109" s="603">
        <v>0</v>
      </c>
      <c r="TT109" s="603">
        <v>0</v>
      </c>
      <c r="TU109" s="603">
        <v>0</v>
      </c>
      <c r="TV109" s="603">
        <v>0</v>
      </c>
      <c r="TW109" s="603">
        <v>0</v>
      </c>
      <c r="TX109" s="603">
        <v>0</v>
      </c>
      <c r="TY109" s="603">
        <v>0</v>
      </c>
      <c r="TZ109" s="603">
        <v>0</v>
      </c>
      <c r="UA109" s="603">
        <v>0</v>
      </c>
      <c r="UB109" s="603">
        <v>0</v>
      </c>
      <c r="UC109" s="603">
        <v>1500000</v>
      </c>
      <c r="UD109" s="603">
        <v>426665</v>
      </c>
      <c r="UE109" s="603">
        <v>0</v>
      </c>
      <c r="UF109" s="603">
        <v>80750</v>
      </c>
      <c r="UG109" s="603">
        <v>0</v>
      </c>
      <c r="UH109" s="603">
        <v>0</v>
      </c>
      <c r="UI109" s="603">
        <v>0</v>
      </c>
      <c r="UJ109" s="603">
        <v>0</v>
      </c>
      <c r="UK109" s="603">
        <v>0</v>
      </c>
      <c r="UL109" s="603">
        <v>0</v>
      </c>
      <c r="UM109" s="603">
        <v>0</v>
      </c>
      <c r="UN109" s="603">
        <v>109766</v>
      </c>
      <c r="UO109" s="603">
        <v>313233</v>
      </c>
      <c r="UP109" s="603">
        <v>0</v>
      </c>
      <c r="UQ109" s="603">
        <v>0</v>
      </c>
      <c r="UR109" s="603">
        <v>2122260</v>
      </c>
      <c r="US109" s="603">
        <v>0</v>
      </c>
      <c r="UT109" s="603">
        <v>0</v>
      </c>
      <c r="UU109" s="603">
        <v>0</v>
      </c>
      <c r="UV109" s="603">
        <v>0</v>
      </c>
      <c r="UW109" s="603">
        <v>0</v>
      </c>
      <c r="UX109" s="603">
        <v>0</v>
      </c>
      <c r="UY109" s="603">
        <v>0</v>
      </c>
      <c r="UZ109" s="603">
        <v>0</v>
      </c>
      <c r="VA109" s="603">
        <v>23437.5</v>
      </c>
      <c r="VB109" s="603">
        <v>367990</v>
      </c>
      <c r="VC109" s="603">
        <v>0</v>
      </c>
      <c r="VD109" s="603">
        <v>0</v>
      </c>
      <c r="VE109" s="603">
        <v>346260</v>
      </c>
      <c r="VF109" s="603">
        <v>40465</v>
      </c>
      <c r="VG109" s="603">
        <v>0</v>
      </c>
      <c r="VH109" s="603">
        <v>0</v>
      </c>
      <c r="VI109" s="603">
        <v>157634.46</v>
      </c>
      <c r="VJ109" s="603">
        <v>0</v>
      </c>
      <c r="VK109" s="603">
        <v>0</v>
      </c>
      <c r="VL109" s="603">
        <v>0</v>
      </c>
      <c r="VM109" s="603">
        <v>0</v>
      </c>
      <c r="VN109" s="603">
        <v>1470665</v>
      </c>
      <c r="VO109" s="603">
        <v>177399</v>
      </c>
      <c r="VP109" s="603">
        <v>0</v>
      </c>
      <c r="VQ109" s="603">
        <v>0</v>
      </c>
      <c r="VR109" s="603">
        <v>0</v>
      </c>
      <c r="VS109" s="603">
        <v>0</v>
      </c>
      <c r="VT109" s="603">
        <v>0</v>
      </c>
      <c r="VU109" s="603">
        <v>0</v>
      </c>
      <c r="VV109" s="603">
        <v>0</v>
      </c>
      <c r="VW109" s="603">
        <v>0</v>
      </c>
      <c r="VX109" s="603">
        <v>0</v>
      </c>
      <c r="VY109" s="603">
        <v>0</v>
      </c>
      <c r="VZ109" s="603">
        <v>0</v>
      </c>
      <c r="WA109" s="603">
        <v>0</v>
      </c>
      <c r="WB109" s="603">
        <v>0</v>
      </c>
      <c r="WC109" s="603">
        <v>0</v>
      </c>
      <c r="WD109" s="603">
        <v>111490</v>
      </c>
      <c r="WE109" s="603">
        <v>0</v>
      </c>
      <c r="WF109" s="603">
        <v>0</v>
      </c>
      <c r="WG109" s="603">
        <v>45690</v>
      </c>
      <c r="WH109" s="603">
        <v>0</v>
      </c>
      <c r="WI109" s="603">
        <v>155190</v>
      </c>
      <c r="WJ109" s="603">
        <v>339807</v>
      </c>
      <c r="WK109" s="603">
        <v>89085</v>
      </c>
      <c r="WL109" s="603">
        <v>73370</v>
      </c>
      <c r="WM109" s="603">
        <v>33571</v>
      </c>
      <c r="WN109" s="603">
        <v>0</v>
      </c>
      <c r="WO109" s="603">
        <v>0</v>
      </c>
      <c r="WP109" s="603">
        <v>0</v>
      </c>
      <c r="WQ109" s="603">
        <v>0</v>
      </c>
      <c r="WR109" s="603">
        <v>0</v>
      </c>
      <c r="WS109" s="603">
        <v>0</v>
      </c>
      <c r="WT109" s="603">
        <v>0</v>
      </c>
      <c r="WU109" s="603">
        <v>0</v>
      </c>
      <c r="WV109" s="603">
        <v>67960</v>
      </c>
      <c r="WW109" s="603">
        <v>0</v>
      </c>
      <c r="WX109" s="603">
        <v>0</v>
      </c>
      <c r="WY109" s="603">
        <v>0</v>
      </c>
      <c r="WZ109" s="603">
        <v>0</v>
      </c>
      <c r="XA109" s="603">
        <v>0</v>
      </c>
      <c r="XB109" s="603">
        <v>0</v>
      </c>
      <c r="XC109" s="603">
        <v>0</v>
      </c>
      <c r="XD109" s="603">
        <v>194624</v>
      </c>
      <c r="XE109" s="603">
        <v>0</v>
      </c>
      <c r="XF109" s="603">
        <v>74700</v>
      </c>
      <c r="XG109" s="603">
        <v>0</v>
      </c>
      <c r="XH109" s="603">
        <v>45930</v>
      </c>
      <c r="XI109" s="603">
        <v>0</v>
      </c>
      <c r="XJ109" s="603">
        <v>56100</v>
      </c>
      <c r="XK109" s="603">
        <v>310553.98</v>
      </c>
      <c r="XL109" s="603">
        <v>0</v>
      </c>
      <c r="XM109" s="603">
        <v>878073.75</v>
      </c>
      <c r="XN109" s="603">
        <v>126405</v>
      </c>
      <c r="XO109" s="603">
        <v>194962.5</v>
      </c>
      <c r="XP109" s="603">
        <v>0</v>
      </c>
      <c r="XQ109" s="603">
        <v>131180</v>
      </c>
      <c r="XR109" s="603">
        <v>0</v>
      </c>
      <c r="XS109" s="603">
        <v>0</v>
      </c>
      <c r="XT109" s="603">
        <v>195905</v>
      </c>
      <c r="XU109" s="603">
        <v>0</v>
      </c>
      <c r="XV109" s="603">
        <v>0</v>
      </c>
      <c r="XW109" s="603">
        <v>0</v>
      </c>
      <c r="XX109" s="603">
        <v>0</v>
      </c>
      <c r="XY109" s="603">
        <v>0</v>
      </c>
      <c r="XZ109" s="603">
        <v>0</v>
      </c>
      <c r="YA109" s="603">
        <v>88505</v>
      </c>
      <c r="YB109" s="603">
        <v>0</v>
      </c>
      <c r="YC109" s="603">
        <v>0</v>
      </c>
      <c r="YD109" s="603">
        <v>41066</v>
      </c>
      <c r="YE109" s="603">
        <v>0</v>
      </c>
      <c r="YF109" s="603">
        <v>0</v>
      </c>
      <c r="YG109" s="603">
        <v>0</v>
      </c>
      <c r="YH109" s="603">
        <v>0</v>
      </c>
      <c r="YI109" s="603">
        <v>0</v>
      </c>
      <c r="YJ109" s="603">
        <v>0</v>
      </c>
      <c r="YK109" s="603">
        <v>0</v>
      </c>
      <c r="YL109" s="603">
        <v>116474.1</v>
      </c>
      <c r="YM109" s="603">
        <v>0</v>
      </c>
      <c r="YN109" s="603">
        <v>0</v>
      </c>
      <c r="YO109" s="603">
        <v>0</v>
      </c>
      <c r="YP109" s="603">
        <v>0</v>
      </c>
      <c r="YQ109" s="603">
        <v>0</v>
      </c>
      <c r="YR109" s="603">
        <v>0</v>
      </c>
      <c r="YS109" s="603">
        <v>0</v>
      </c>
      <c r="YT109" s="603">
        <v>0</v>
      </c>
      <c r="YU109" s="603">
        <v>0</v>
      </c>
      <c r="YV109" s="603">
        <v>0</v>
      </c>
      <c r="YW109" s="603">
        <v>0</v>
      </c>
      <c r="YX109" s="603">
        <v>0</v>
      </c>
      <c r="YY109" s="603">
        <v>242536</v>
      </c>
      <c r="YZ109" s="603">
        <v>0</v>
      </c>
      <c r="ZA109" s="603">
        <v>0</v>
      </c>
      <c r="ZB109" s="603">
        <v>292860</v>
      </c>
      <c r="ZC109" s="603">
        <v>0</v>
      </c>
      <c r="ZD109" s="603">
        <v>0</v>
      </c>
      <c r="ZE109" s="603">
        <v>0</v>
      </c>
      <c r="ZF109" s="603">
        <v>94400</v>
      </c>
      <c r="ZG109" s="603">
        <v>0</v>
      </c>
      <c r="ZH109" s="603">
        <v>0</v>
      </c>
      <c r="ZI109" s="603">
        <v>0</v>
      </c>
      <c r="ZJ109" s="603">
        <v>0</v>
      </c>
      <c r="ZK109" s="603">
        <v>0</v>
      </c>
      <c r="ZL109" s="603">
        <v>0</v>
      </c>
      <c r="ZM109" s="603">
        <v>0</v>
      </c>
      <c r="ZN109" s="603">
        <v>4000000</v>
      </c>
      <c r="ZO109" s="603">
        <v>0</v>
      </c>
      <c r="ZP109" s="603">
        <v>0</v>
      </c>
      <c r="ZQ109" s="603">
        <v>0</v>
      </c>
      <c r="ZR109" s="603">
        <v>0</v>
      </c>
      <c r="ZS109" s="603">
        <v>0</v>
      </c>
      <c r="ZT109" s="603">
        <v>0</v>
      </c>
      <c r="ZU109" s="603">
        <v>0</v>
      </c>
      <c r="ZV109" s="603">
        <v>0</v>
      </c>
      <c r="ZW109" s="603">
        <v>0</v>
      </c>
      <c r="ZX109" s="603">
        <v>0</v>
      </c>
      <c r="ZY109" s="603">
        <v>0</v>
      </c>
      <c r="ZZ109" s="603">
        <v>0</v>
      </c>
      <c r="AAA109" s="603">
        <v>0</v>
      </c>
      <c r="AAB109" s="603">
        <v>0</v>
      </c>
      <c r="AAC109" s="603">
        <v>0</v>
      </c>
      <c r="AAD109" s="603">
        <v>0</v>
      </c>
      <c r="AAE109" s="603">
        <v>0</v>
      </c>
      <c r="AAF109" s="603">
        <v>0</v>
      </c>
      <c r="AAG109" s="603">
        <v>0</v>
      </c>
      <c r="AAH109" s="603">
        <v>0</v>
      </c>
      <c r="AAI109" s="603">
        <v>0</v>
      </c>
      <c r="AAJ109" s="603">
        <v>0</v>
      </c>
      <c r="AAK109" s="603">
        <v>102560</v>
      </c>
      <c r="AAL109" s="603">
        <v>0</v>
      </c>
      <c r="AAM109" s="603">
        <v>0</v>
      </c>
      <c r="AAN109" s="603">
        <v>0</v>
      </c>
      <c r="AAO109" s="603">
        <v>0</v>
      </c>
      <c r="AAP109" s="603">
        <v>0</v>
      </c>
      <c r="AAQ109" s="603">
        <v>0</v>
      </c>
      <c r="AAR109" s="603">
        <v>0</v>
      </c>
      <c r="AAS109" s="603">
        <v>0</v>
      </c>
      <c r="AAT109" s="603">
        <v>0</v>
      </c>
      <c r="AAU109" s="603">
        <v>0</v>
      </c>
      <c r="AAV109" s="603">
        <v>0</v>
      </c>
      <c r="AAW109" s="603">
        <v>0</v>
      </c>
      <c r="AAX109" s="603">
        <v>0</v>
      </c>
      <c r="AAY109" s="603">
        <v>0</v>
      </c>
      <c r="AAZ109" s="603">
        <v>0</v>
      </c>
      <c r="ABA109" s="603">
        <v>0</v>
      </c>
      <c r="ABB109" s="603">
        <v>0</v>
      </c>
      <c r="ABC109" s="603">
        <v>0</v>
      </c>
      <c r="ABD109" s="603">
        <v>0</v>
      </c>
      <c r="ABE109" s="603">
        <v>0</v>
      </c>
      <c r="ABF109" s="603">
        <v>0</v>
      </c>
      <c r="ABG109" s="603">
        <v>0</v>
      </c>
      <c r="ABH109" s="603">
        <v>0</v>
      </c>
      <c r="ABI109" s="603">
        <v>0</v>
      </c>
      <c r="ABJ109" s="603">
        <v>0</v>
      </c>
      <c r="ABK109" s="603">
        <v>0</v>
      </c>
      <c r="ABL109" s="603">
        <v>0</v>
      </c>
      <c r="ABM109" s="603">
        <v>0</v>
      </c>
      <c r="ABN109" s="603">
        <v>0</v>
      </c>
      <c r="ABO109" s="603">
        <v>0</v>
      </c>
      <c r="ABP109" s="603">
        <v>0</v>
      </c>
      <c r="ABQ109" s="603">
        <v>0</v>
      </c>
      <c r="ABR109" s="603">
        <v>159158.5</v>
      </c>
      <c r="ABS109" s="603">
        <v>0</v>
      </c>
      <c r="ABT109" s="603">
        <v>342741</v>
      </c>
      <c r="ABU109" s="603">
        <v>180500</v>
      </c>
      <c r="ABV109" s="603">
        <v>0</v>
      </c>
      <c r="ABW109" s="603">
        <v>50550</v>
      </c>
      <c r="ABX109" s="603">
        <v>203740</v>
      </c>
      <c r="ABY109" s="603">
        <v>0</v>
      </c>
      <c r="ABZ109" s="603">
        <v>0</v>
      </c>
      <c r="ACA109" s="603">
        <v>0</v>
      </c>
      <c r="ACB109" s="603">
        <v>0</v>
      </c>
      <c r="ACC109" s="603">
        <v>0</v>
      </c>
      <c r="ACD109" s="603">
        <v>0</v>
      </c>
      <c r="ACE109" s="603">
        <v>0</v>
      </c>
      <c r="ACF109" s="603">
        <v>0</v>
      </c>
      <c r="ACG109" s="603">
        <v>0</v>
      </c>
      <c r="ACH109" s="603">
        <v>0</v>
      </c>
      <c r="ACI109" s="603">
        <v>0</v>
      </c>
      <c r="ACJ109" s="603">
        <v>0</v>
      </c>
      <c r="ACK109" s="603">
        <v>0</v>
      </c>
      <c r="ACL109" s="603">
        <v>0</v>
      </c>
      <c r="ACM109" s="603">
        <v>0</v>
      </c>
      <c r="ACN109" s="603">
        <v>0</v>
      </c>
      <c r="ACO109" s="603">
        <v>0</v>
      </c>
      <c r="ACP109" s="603">
        <v>0</v>
      </c>
      <c r="ACQ109" s="603">
        <v>0</v>
      </c>
      <c r="ACR109" s="603">
        <v>0</v>
      </c>
      <c r="ACS109" s="603">
        <v>0</v>
      </c>
      <c r="ACT109" s="603">
        <v>0</v>
      </c>
      <c r="ACU109" s="603">
        <v>0</v>
      </c>
      <c r="ACV109" s="603">
        <v>0</v>
      </c>
      <c r="ACW109" s="603">
        <v>0</v>
      </c>
      <c r="ACX109" s="603">
        <v>0</v>
      </c>
      <c r="ACY109" s="603">
        <v>0</v>
      </c>
      <c r="ACZ109" s="603">
        <v>0</v>
      </c>
      <c r="ADA109" s="603">
        <v>0</v>
      </c>
      <c r="ADB109" s="603">
        <v>0</v>
      </c>
      <c r="ADC109" s="603">
        <v>0</v>
      </c>
      <c r="ADD109" s="603">
        <v>0</v>
      </c>
      <c r="ADE109" s="603">
        <v>0</v>
      </c>
      <c r="ADF109" s="603">
        <v>0</v>
      </c>
      <c r="ADG109" s="603">
        <v>0</v>
      </c>
      <c r="ADH109" s="603">
        <v>0</v>
      </c>
      <c r="ADI109" s="603">
        <v>0</v>
      </c>
      <c r="ADJ109" s="603">
        <v>0</v>
      </c>
      <c r="ADK109" s="603">
        <v>0</v>
      </c>
      <c r="ADL109" s="603">
        <v>0</v>
      </c>
      <c r="ADM109" s="603">
        <v>19875</v>
      </c>
      <c r="ADN109" s="603">
        <v>0</v>
      </c>
      <c r="ADO109" s="603">
        <v>0</v>
      </c>
      <c r="ADP109" s="603">
        <v>0</v>
      </c>
      <c r="ADQ109" s="603">
        <v>0</v>
      </c>
      <c r="ADR109" s="603">
        <v>0</v>
      </c>
      <c r="ADS109" s="603">
        <v>641609</v>
      </c>
      <c r="ADT109" s="603">
        <v>0</v>
      </c>
      <c r="ADU109" s="603">
        <v>0</v>
      </c>
      <c r="ADV109" s="603">
        <v>0</v>
      </c>
      <c r="ADW109" s="603">
        <v>0</v>
      </c>
      <c r="ADX109" s="603">
        <v>0</v>
      </c>
      <c r="ADY109" s="603">
        <v>0</v>
      </c>
      <c r="ADZ109" s="603">
        <v>0</v>
      </c>
      <c r="AEA109" s="603">
        <v>0</v>
      </c>
      <c r="AEB109" s="603">
        <v>0</v>
      </c>
      <c r="AEC109" s="603">
        <v>1515936.75</v>
      </c>
      <c r="AED109" s="603">
        <v>0</v>
      </c>
      <c r="AEE109" s="603">
        <v>0</v>
      </c>
      <c r="AEF109" s="603">
        <v>0</v>
      </c>
      <c r="AEG109" s="603">
        <v>0</v>
      </c>
      <c r="AEH109" s="603">
        <v>0</v>
      </c>
      <c r="AEI109" s="603">
        <v>0</v>
      </c>
      <c r="AEJ109" s="603">
        <v>0</v>
      </c>
      <c r="AEK109" s="603">
        <v>0</v>
      </c>
      <c r="AEL109" s="603">
        <v>0</v>
      </c>
      <c r="AEM109" s="603">
        <v>0</v>
      </c>
      <c r="AEN109" s="603">
        <v>0</v>
      </c>
      <c r="AEO109" s="603">
        <v>214900</v>
      </c>
      <c r="AEP109" s="603">
        <v>0</v>
      </c>
      <c r="AEQ109" s="603">
        <v>0</v>
      </c>
      <c r="AER109" s="603">
        <v>0</v>
      </c>
      <c r="AES109" s="603">
        <v>0</v>
      </c>
      <c r="AET109" s="603">
        <v>0</v>
      </c>
      <c r="AEU109" s="603">
        <v>0</v>
      </c>
      <c r="AEV109" s="603">
        <v>0</v>
      </c>
      <c r="AEW109" s="603">
        <v>201018</v>
      </c>
      <c r="AEX109" s="603">
        <v>0</v>
      </c>
      <c r="AEY109" s="603">
        <v>194920</v>
      </c>
      <c r="AEZ109" s="603">
        <v>430000</v>
      </c>
      <c r="AFA109" s="603">
        <v>295710</v>
      </c>
      <c r="AFB109" s="603">
        <v>132960</v>
      </c>
      <c r="AFC109" s="603">
        <v>0</v>
      </c>
      <c r="AFD109" s="603">
        <v>204828</v>
      </c>
      <c r="AFE109" s="603">
        <v>0</v>
      </c>
      <c r="AFF109" s="603">
        <v>0</v>
      </c>
      <c r="AFG109" s="603">
        <v>0</v>
      </c>
      <c r="AFH109" s="603">
        <v>0</v>
      </c>
      <c r="AFI109" s="603">
        <v>0</v>
      </c>
      <c r="AFJ109" s="603">
        <v>411909.5</v>
      </c>
      <c r="AFK109" s="603">
        <v>0</v>
      </c>
      <c r="AFL109" s="603">
        <v>0</v>
      </c>
      <c r="AFM109" s="603">
        <v>0</v>
      </c>
      <c r="AFN109" s="603">
        <v>0</v>
      </c>
      <c r="AFO109" s="603">
        <v>0</v>
      </c>
      <c r="AFP109" s="603">
        <v>0</v>
      </c>
      <c r="AFQ109" s="603">
        <v>0</v>
      </c>
      <c r="AFR109" s="603">
        <v>0</v>
      </c>
      <c r="AFS109" s="603">
        <v>0</v>
      </c>
      <c r="AFT109" s="603">
        <v>0</v>
      </c>
      <c r="AFU109" s="603">
        <v>0</v>
      </c>
      <c r="AFV109" s="603">
        <v>0</v>
      </c>
      <c r="AFW109" s="603">
        <v>0</v>
      </c>
      <c r="AFX109" s="603">
        <v>0</v>
      </c>
      <c r="AFY109" s="603">
        <v>0</v>
      </c>
      <c r="AFZ109" s="603">
        <v>0</v>
      </c>
      <c r="AGA109" s="603">
        <v>0</v>
      </c>
      <c r="AGB109" s="603">
        <v>0</v>
      </c>
      <c r="AGC109" s="603">
        <v>0</v>
      </c>
      <c r="AGD109" s="603">
        <v>0</v>
      </c>
      <c r="AGE109" s="603">
        <v>57000</v>
      </c>
      <c r="AGF109" s="603">
        <v>0</v>
      </c>
      <c r="AGG109" s="603">
        <v>152136</v>
      </c>
      <c r="AGH109" s="603">
        <v>0</v>
      </c>
      <c r="AGI109" s="603">
        <v>72910</v>
      </c>
      <c r="AGJ109" s="603">
        <v>0</v>
      </c>
      <c r="AGK109" s="603">
        <v>62800</v>
      </c>
      <c r="AGL109" s="603">
        <v>0</v>
      </c>
      <c r="AGM109" s="603">
        <v>0</v>
      </c>
      <c r="AGN109" s="603">
        <v>0</v>
      </c>
      <c r="AGO109" s="603">
        <v>0</v>
      </c>
      <c r="AGP109" s="603">
        <v>0</v>
      </c>
      <c r="AGQ109" s="603">
        <v>0</v>
      </c>
      <c r="AGR109" s="603">
        <v>0</v>
      </c>
      <c r="AGS109" s="603">
        <v>0</v>
      </c>
      <c r="AGT109" s="603">
        <v>0</v>
      </c>
      <c r="AGU109" s="603">
        <v>0</v>
      </c>
      <c r="AGV109" s="603">
        <v>35687.97</v>
      </c>
      <c r="AGW109" s="603">
        <v>0</v>
      </c>
      <c r="AGX109" s="603">
        <v>1974080</v>
      </c>
      <c r="AGY109" s="603">
        <v>0</v>
      </c>
      <c r="AGZ109" s="603">
        <v>0</v>
      </c>
      <c r="AHA109" s="603">
        <v>0</v>
      </c>
      <c r="AHB109" s="603">
        <v>0</v>
      </c>
      <c r="AHC109" s="603">
        <v>0</v>
      </c>
      <c r="AHD109" s="603">
        <v>201959</v>
      </c>
      <c r="AHE109" s="603">
        <v>0</v>
      </c>
      <c r="AHF109" s="603">
        <v>0</v>
      </c>
      <c r="AHG109" s="603">
        <v>0</v>
      </c>
      <c r="AHH109" s="603">
        <v>0</v>
      </c>
      <c r="AHI109" s="603">
        <v>0</v>
      </c>
      <c r="AHJ109" s="603">
        <v>0</v>
      </c>
      <c r="AHK109" s="603">
        <v>296034</v>
      </c>
      <c r="AHL109" s="603">
        <v>0</v>
      </c>
      <c r="AHM109" s="603">
        <v>0</v>
      </c>
      <c r="AHN109" s="603">
        <v>0</v>
      </c>
      <c r="AHO109" s="603">
        <v>0</v>
      </c>
      <c r="AHP109" s="603">
        <v>40470</v>
      </c>
      <c r="AHQ109" s="603">
        <v>163573</v>
      </c>
      <c r="AHR109" s="603">
        <v>0</v>
      </c>
      <c r="AHS109" s="603">
        <v>68420</v>
      </c>
      <c r="AHT109" s="603">
        <v>155192</v>
      </c>
      <c r="AHU109" s="603">
        <v>0</v>
      </c>
      <c r="AHV109" s="603">
        <v>0</v>
      </c>
      <c r="AHW109" s="603">
        <f t="shared" si="99"/>
        <v>62228168.889999993</v>
      </c>
      <c r="AHY109" s="648" t="s">
        <v>6248</v>
      </c>
      <c r="AHZ109" s="648" t="s">
        <v>6121</v>
      </c>
      <c r="AIA109" s="648" t="s">
        <v>6122</v>
      </c>
    </row>
    <row r="110" spans="1:911" ht="24.6" x14ac:dyDescent="0.7">
      <c r="A110" s="260" t="str">
        <f t="shared" si="98"/>
        <v>ภาระ</v>
      </c>
      <c r="B110" s="260" t="s">
        <v>6420</v>
      </c>
      <c r="C110" s="260" t="s">
        <v>6130</v>
      </c>
      <c r="D110" s="603">
        <v>0</v>
      </c>
      <c r="E110" s="603">
        <v>0</v>
      </c>
      <c r="F110" s="603">
        <v>0</v>
      </c>
      <c r="G110" s="603">
        <v>0</v>
      </c>
      <c r="H110" s="603">
        <v>11025</v>
      </c>
      <c r="I110" s="603">
        <v>0</v>
      </c>
      <c r="J110" s="603">
        <v>0</v>
      </c>
      <c r="K110" s="603">
        <v>0</v>
      </c>
      <c r="L110" s="603">
        <v>0</v>
      </c>
      <c r="M110" s="603">
        <v>0</v>
      </c>
      <c r="N110" s="603">
        <v>0</v>
      </c>
      <c r="O110" s="603">
        <v>0</v>
      </c>
      <c r="P110" s="603">
        <v>0</v>
      </c>
      <c r="Q110" s="603">
        <v>0</v>
      </c>
      <c r="R110" s="603">
        <v>28295</v>
      </c>
      <c r="S110" s="603">
        <v>0</v>
      </c>
      <c r="T110" s="603">
        <v>0</v>
      </c>
      <c r="U110" s="603">
        <v>0</v>
      </c>
      <c r="V110" s="603">
        <v>0</v>
      </c>
      <c r="W110" s="603">
        <v>0</v>
      </c>
      <c r="X110" s="603">
        <v>68116</v>
      </c>
      <c r="Y110" s="603">
        <v>0</v>
      </c>
      <c r="Z110" s="603">
        <v>0</v>
      </c>
      <c r="AA110" s="603">
        <v>0</v>
      </c>
      <c r="AB110" s="603">
        <v>0</v>
      </c>
      <c r="AC110" s="603">
        <v>0</v>
      </c>
      <c r="AD110" s="603">
        <v>0</v>
      </c>
      <c r="AE110" s="603">
        <v>0</v>
      </c>
      <c r="AF110" s="603">
        <v>0</v>
      </c>
      <c r="AG110" s="603">
        <v>0</v>
      </c>
      <c r="AH110" s="603">
        <v>0</v>
      </c>
      <c r="AI110" s="603">
        <v>0</v>
      </c>
      <c r="AJ110" s="603">
        <v>0</v>
      </c>
      <c r="AK110" s="603">
        <v>0</v>
      </c>
      <c r="AL110" s="603">
        <v>0</v>
      </c>
      <c r="AM110" s="603">
        <v>0</v>
      </c>
      <c r="AN110" s="603">
        <v>0</v>
      </c>
      <c r="AO110" s="603">
        <v>0</v>
      </c>
      <c r="AP110" s="603">
        <v>0</v>
      </c>
      <c r="AQ110" s="603">
        <v>0</v>
      </c>
      <c r="AR110" s="603">
        <v>0</v>
      </c>
      <c r="AS110" s="603">
        <v>0</v>
      </c>
      <c r="AT110" s="603">
        <v>0</v>
      </c>
      <c r="AU110" s="603">
        <v>483478.39</v>
      </c>
      <c r="AV110" s="603">
        <v>0</v>
      </c>
      <c r="AW110" s="603">
        <v>0</v>
      </c>
      <c r="AX110" s="603">
        <v>0</v>
      </c>
      <c r="AY110" s="603">
        <v>38470</v>
      </c>
      <c r="AZ110" s="603">
        <v>0</v>
      </c>
      <c r="BA110" s="603">
        <v>0</v>
      </c>
      <c r="BB110" s="603">
        <v>0</v>
      </c>
      <c r="BC110" s="603">
        <v>0</v>
      </c>
      <c r="BD110" s="603">
        <v>0</v>
      </c>
      <c r="BE110" s="603">
        <v>0</v>
      </c>
      <c r="BF110" s="603">
        <v>0</v>
      </c>
      <c r="BG110" s="603">
        <v>0</v>
      </c>
      <c r="BH110" s="603">
        <v>0</v>
      </c>
      <c r="BI110" s="603">
        <v>0</v>
      </c>
      <c r="BJ110" s="603">
        <v>0</v>
      </c>
      <c r="BK110" s="603">
        <v>0</v>
      </c>
      <c r="BL110" s="603">
        <v>313529.59000000003</v>
      </c>
      <c r="BM110" s="603">
        <v>0</v>
      </c>
      <c r="BN110" s="603">
        <v>0</v>
      </c>
      <c r="BO110" s="603">
        <v>255756.25</v>
      </c>
      <c r="BP110" s="603">
        <v>44140</v>
      </c>
      <c r="BQ110" s="603">
        <v>0</v>
      </c>
      <c r="BR110" s="603">
        <v>0</v>
      </c>
      <c r="BS110" s="603">
        <v>0</v>
      </c>
      <c r="BT110" s="603">
        <v>444325</v>
      </c>
      <c r="BU110" s="603">
        <v>0</v>
      </c>
      <c r="BV110" s="603">
        <v>0</v>
      </c>
      <c r="BW110" s="603">
        <v>0</v>
      </c>
      <c r="BX110" s="603">
        <v>0</v>
      </c>
      <c r="BY110" s="603">
        <v>197640</v>
      </c>
      <c r="BZ110" s="603">
        <v>52352</v>
      </c>
      <c r="CA110" s="603">
        <v>0</v>
      </c>
      <c r="CB110" s="603">
        <v>0</v>
      </c>
      <c r="CC110" s="603">
        <v>0</v>
      </c>
      <c r="CD110" s="603">
        <v>0</v>
      </c>
      <c r="CE110" s="603">
        <v>66660</v>
      </c>
      <c r="CF110" s="603">
        <v>0</v>
      </c>
      <c r="CG110" s="603">
        <v>0</v>
      </c>
      <c r="CH110" s="603">
        <v>357040</v>
      </c>
      <c r="CI110" s="603">
        <v>40072.400000000001</v>
      </c>
      <c r="CJ110" s="603">
        <v>166053.75</v>
      </c>
      <c r="CK110" s="603">
        <v>59280</v>
      </c>
      <c r="CL110" s="603">
        <v>18240</v>
      </c>
      <c r="CM110" s="603">
        <v>0</v>
      </c>
      <c r="CN110" s="603">
        <v>0</v>
      </c>
      <c r="CO110" s="603">
        <v>106750</v>
      </c>
      <c r="CP110" s="603">
        <v>0</v>
      </c>
      <c r="CQ110" s="603">
        <v>0</v>
      </c>
      <c r="CR110" s="603">
        <v>0</v>
      </c>
      <c r="CS110" s="603">
        <v>49220</v>
      </c>
      <c r="CT110" s="603">
        <v>300009</v>
      </c>
      <c r="CU110" s="603">
        <v>0</v>
      </c>
      <c r="CV110" s="603">
        <v>0</v>
      </c>
      <c r="CW110" s="603">
        <v>0</v>
      </c>
      <c r="CX110" s="603">
        <v>26003</v>
      </c>
      <c r="CY110" s="603">
        <v>0</v>
      </c>
      <c r="CZ110" s="603">
        <v>0</v>
      </c>
      <c r="DA110" s="603">
        <v>17024</v>
      </c>
      <c r="DB110" s="603">
        <v>0</v>
      </c>
      <c r="DC110" s="603">
        <v>0</v>
      </c>
      <c r="DD110" s="603">
        <v>0</v>
      </c>
      <c r="DE110" s="603">
        <v>0</v>
      </c>
      <c r="DF110" s="603">
        <v>0</v>
      </c>
      <c r="DG110" s="603">
        <v>0</v>
      </c>
      <c r="DH110" s="603">
        <v>0</v>
      </c>
      <c r="DI110" s="603">
        <v>0</v>
      </c>
      <c r="DJ110" s="603">
        <v>0</v>
      </c>
      <c r="DK110" s="603">
        <v>0</v>
      </c>
      <c r="DL110" s="603">
        <v>0</v>
      </c>
      <c r="DM110" s="603">
        <v>0</v>
      </c>
      <c r="DN110" s="603">
        <v>0</v>
      </c>
      <c r="DO110" s="603">
        <v>43900</v>
      </c>
      <c r="DP110" s="603">
        <v>0</v>
      </c>
      <c r="DQ110" s="603">
        <v>0</v>
      </c>
      <c r="DR110" s="603">
        <v>0</v>
      </c>
      <c r="DS110" s="603">
        <v>0</v>
      </c>
      <c r="DT110" s="603">
        <v>281107</v>
      </c>
      <c r="DU110" s="603">
        <v>0</v>
      </c>
      <c r="DV110" s="603">
        <v>0</v>
      </c>
      <c r="DW110" s="603">
        <v>0</v>
      </c>
      <c r="DX110" s="603">
        <v>0</v>
      </c>
      <c r="DY110" s="603">
        <v>0</v>
      </c>
      <c r="DZ110" s="603">
        <v>0</v>
      </c>
      <c r="EA110" s="603">
        <v>0</v>
      </c>
      <c r="EB110" s="603">
        <v>0</v>
      </c>
      <c r="EC110" s="603">
        <v>0</v>
      </c>
      <c r="ED110" s="603">
        <v>0</v>
      </c>
      <c r="EE110" s="603">
        <v>0</v>
      </c>
      <c r="EF110" s="603">
        <v>168680</v>
      </c>
      <c r="EG110" s="603">
        <v>0</v>
      </c>
      <c r="EH110" s="603">
        <v>0</v>
      </c>
      <c r="EI110" s="603">
        <v>0</v>
      </c>
      <c r="EJ110" s="603">
        <v>43360</v>
      </c>
      <c r="EK110" s="603">
        <v>151973.25</v>
      </c>
      <c r="EL110" s="603">
        <v>0</v>
      </c>
      <c r="EM110" s="603">
        <v>0</v>
      </c>
      <c r="EN110" s="603">
        <v>0</v>
      </c>
      <c r="EO110" s="603">
        <v>0</v>
      </c>
      <c r="EP110" s="603">
        <v>0</v>
      </c>
      <c r="EQ110" s="603">
        <v>0</v>
      </c>
      <c r="ER110" s="603">
        <v>0</v>
      </c>
      <c r="ES110" s="603">
        <v>0</v>
      </c>
      <c r="ET110" s="603">
        <v>0</v>
      </c>
      <c r="EU110" s="603">
        <v>40755</v>
      </c>
      <c r="EV110" s="603">
        <v>0</v>
      </c>
      <c r="EW110" s="603">
        <v>0</v>
      </c>
      <c r="EX110" s="603">
        <v>0</v>
      </c>
      <c r="EY110" s="603">
        <v>0</v>
      </c>
      <c r="EZ110" s="603">
        <v>0</v>
      </c>
      <c r="FA110" s="603">
        <v>0</v>
      </c>
      <c r="FB110" s="603">
        <v>0</v>
      </c>
      <c r="FC110" s="603">
        <v>0</v>
      </c>
      <c r="FD110" s="603">
        <v>0</v>
      </c>
      <c r="FE110" s="603">
        <v>21375</v>
      </c>
      <c r="FF110" s="603">
        <v>31628</v>
      </c>
      <c r="FG110" s="603">
        <v>0</v>
      </c>
      <c r="FH110" s="603">
        <v>0</v>
      </c>
      <c r="FI110" s="603">
        <v>0</v>
      </c>
      <c r="FJ110" s="603">
        <v>0</v>
      </c>
      <c r="FK110" s="603">
        <v>0</v>
      </c>
      <c r="FL110" s="603">
        <v>0</v>
      </c>
      <c r="FM110" s="603">
        <v>0</v>
      </c>
      <c r="FN110" s="603">
        <v>0</v>
      </c>
      <c r="FO110" s="603">
        <v>0</v>
      </c>
      <c r="FP110" s="603">
        <v>0</v>
      </c>
      <c r="FQ110" s="603">
        <v>0</v>
      </c>
      <c r="FR110" s="603">
        <v>0</v>
      </c>
      <c r="FS110" s="603">
        <v>0</v>
      </c>
      <c r="FT110" s="603">
        <v>0</v>
      </c>
      <c r="FU110" s="603">
        <v>0</v>
      </c>
      <c r="FV110" s="603">
        <v>0</v>
      </c>
      <c r="FW110" s="603">
        <v>12350</v>
      </c>
      <c r="FX110" s="603">
        <v>0</v>
      </c>
      <c r="FY110" s="603">
        <v>182981</v>
      </c>
      <c r="FZ110" s="603">
        <v>21470</v>
      </c>
      <c r="GA110" s="603">
        <v>0</v>
      </c>
      <c r="GB110" s="603">
        <v>0</v>
      </c>
      <c r="GC110" s="603">
        <v>0</v>
      </c>
      <c r="GD110" s="603">
        <v>0</v>
      </c>
      <c r="GE110" s="603">
        <v>0</v>
      </c>
      <c r="GF110" s="603">
        <v>0</v>
      </c>
      <c r="GG110" s="603">
        <v>0</v>
      </c>
      <c r="GH110" s="603">
        <v>0</v>
      </c>
      <c r="GI110" s="603">
        <v>0</v>
      </c>
      <c r="GJ110" s="603">
        <v>0</v>
      </c>
      <c r="GK110" s="603">
        <v>0</v>
      </c>
      <c r="GL110" s="603">
        <v>0</v>
      </c>
      <c r="GM110" s="603">
        <v>0</v>
      </c>
      <c r="GN110" s="603">
        <v>0</v>
      </c>
      <c r="GO110" s="603">
        <v>0</v>
      </c>
      <c r="GP110" s="603">
        <v>0</v>
      </c>
      <c r="GQ110" s="603">
        <v>0</v>
      </c>
      <c r="GR110" s="603">
        <v>0</v>
      </c>
      <c r="GS110" s="603">
        <v>0</v>
      </c>
      <c r="GT110" s="603">
        <v>7500</v>
      </c>
      <c r="GU110" s="603">
        <v>0</v>
      </c>
      <c r="GV110" s="603">
        <v>0</v>
      </c>
      <c r="GW110" s="603">
        <v>0</v>
      </c>
      <c r="GX110" s="603">
        <v>68285</v>
      </c>
      <c r="GY110" s="603">
        <v>0</v>
      </c>
      <c r="GZ110" s="603">
        <v>0</v>
      </c>
      <c r="HA110" s="603">
        <v>0</v>
      </c>
      <c r="HB110" s="603">
        <v>0</v>
      </c>
      <c r="HC110" s="603">
        <v>0</v>
      </c>
      <c r="HD110" s="603">
        <v>0</v>
      </c>
      <c r="HE110" s="603">
        <v>0</v>
      </c>
      <c r="HF110" s="603">
        <v>0</v>
      </c>
      <c r="HG110" s="603">
        <v>0</v>
      </c>
      <c r="HH110" s="603">
        <v>0</v>
      </c>
      <c r="HI110" s="603">
        <v>0</v>
      </c>
      <c r="HJ110" s="603">
        <v>0</v>
      </c>
      <c r="HK110" s="603">
        <v>0</v>
      </c>
      <c r="HL110" s="603">
        <v>0</v>
      </c>
      <c r="HM110" s="603">
        <v>0</v>
      </c>
      <c r="HN110" s="603">
        <v>0</v>
      </c>
      <c r="HO110" s="603">
        <v>0</v>
      </c>
      <c r="HP110" s="603">
        <v>0</v>
      </c>
      <c r="HQ110" s="603">
        <v>0</v>
      </c>
      <c r="HR110" s="603">
        <v>0</v>
      </c>
      <c r="HS110" s="603">
        <v>0</v>
      </c>
      <c r="HT110" s="603">
        <v>0</v>
      </c>
      <c r="HU110" s="603">
        <v>0</v>
      </c>
      <c r="HV110" s="603">
        <v>100000</v>
      </c>
      <c r="HW110" s="603">
        <v>0</v>
      </c>
      <c r="HX110" s="603">
        <v>0</v>
      </c>
      <c r="HY110" s="603">
        <v>111240</v>
      </c>
      <c r="HZ110" s="603">
        <v>120141</v>
      </c>
      <c r="IA110" s="603">
        <v>102886</v>
      </c>
      <c r="IB110" s="603">
        <v>0</v>
      </c>
      <c r="IC110" s="603">
        <v>0</v>
      </c>
      <c r="ID110" s="603">
        <v>0</v>
      </c>
      <c r="IE110" s="603">
        <v>0</v>
      </c>
      <c r="IF110" s="603">
        <v>0</v>
      </c>
      <c r="IG110" s="603">
        <v>34032</v>
      </c>
      <c r="IH110" s="603">
        <v>0</v>
      </c>
      <c r="II110" s="603">
        <v>27987</v>
      </c>
      <c r="IJ110" s="603">
        <v>0</v>
      </c>
      <c r="IK110" s="603">
        <v>0</v>
      </c>
      <c r="IL110" s="603">
        <v>0</v>
      </c>
      <c r="IM110" s="603">
        <v>0</v>
      </c>
      <c r="IN110" s="603">
        <v>0</v>
      </c>
      <c r="IO110" s="603">
        <v>0</v>
      </c>
      <c r="IP110" s="603">
        <v>0</v>
      </c>
      <c r="IQ110" s="603">
        <v>0</v>
      </c>
      <c r="IR110" s="603">
        <v>0</v>
      </c>
      <c r="IS110" s="603">
        <v>0</v>
      </c>
      <c r="IT110" s="603">
        <v>0</v>
      </c>
      <c r="IU110" s="603">
        <v>0</v>
      </c>
      <c r="IV110" s="603">
        <v>6460</v>
      </c>
      <c r="IW110" s="603">
        <v>0</v>
      </c>
      <c r="IX110" s="603">
        <v>0</v>
      </c>
      <c r="IY110" s="603">
        <v>0</v>
      </c>
      <c r="IZ110" s="603">
        <v>0</v>
      </c>
      <c r="JA110" s="603">
        <v>0</v>
      </c>
      <c r="JB110" s="603">
        <v>0</v>
      </c>
      <c r="JC110" s="603">
        <v>0</v>
      </c>
      <c r="JD110" s="603">
        <v>0</v>
      </c>
      <c r="JE110" s="603">
        <v>0</v>
      </c>
      <c r="JF110" s="603">
        <v>0</v>
      </c>
      <c r="JG110" s="603">
        <v>0</v>
      </c>
      <c r="JH110" s="603">
        <v>0</v>
      </c>
      <c r="JI110" s="603">
        <v>0</v>
      </c>
      <c r="JJ110" s="603">
        <v>0</v>
      </c>
      <c r="JK110" s="603">
        <v>0</v>
      </c>
      <c r="JL110" s="603">
        <v>0</v>
      </c>
      <c r="JM110" s="603">
        <v>0</v>
      </c>
      <c r="JN110" s="603">
        <v>0</v>
      </c>
      <c r="JO110" s="603">
        <v>0</v>
      </c>
      <c r="JP110" s="603">
        <v>0</v>
      </c>
      <c r="JQ110" s="603">
        <v>50284</v>
      </c>
      <c r="JR110" s="603">
        <v>0</v>
      </c>
      <c r="JS110" s="603">
        <v>0</v>
      </c>
      <c r="JT110" s="603">
        <v>0</v>
      </c>
      <c r="JU110" s="603">
        <v>0</v>
      </c>
      <c r="JV110" s="603">
        <v>0</v>
      </c>
      <c r="JW110" s="603">
        <v>0</v>
      </c>
      <c r="JX110" s="603">
        <v>0</v>
      </c>
      <c r="JY110" s="603">
        <v>0</v>
      </c>
      <c r="JZ110" s="603">
        <v>0</v>
      </c>
      <c r="KA110" s="603">
        <v>0</v>
      </c>
      <c r="KB110" s="603">
        <v>0</v>
      </c>
      <c r="KC110" s="603">
        <v>0</v>
      </c>
      <c r="KD110" s="603">
        <v>0</v>
      </c>
      <c r="KE110" s="603">
        <v>0</v>
      </c>
      <c r="KF110" s="603">
        <v>129880</v>
      </c>
      <c r="KG110" s="603">
        <v>0</v>
      </c>
      <c r="KH110" s="603">
        <v>0</v>
      </c>
      <c r="KI110" s="603">
        <v>80085</v>
      </c>
      <c r="KJ110" s="603">
        <v>0</v>
      </c>
      <c r="KK110" s="603">
        <v>0</v>
      </c>
      <c r="KL110" s="603">
        <v>0</v>
      </c>
      <c r="KM110" s="603">
        <v>0</v>
      </c>
      <c r="KN110" s="603">
        <v>0</v>
      </c>
      <c r="KO110" s="603">
        <v>0</v>
      </c>
      <c r="KP110" s="603">
        <v>0</v>
      </c>
      <c r="KQ110" s="603">
        <v>0</v>
      </c>
      <c r="KR110" s="603">
        <v>0</v>
      </c>
      <c r="KS110" s="603">
        <v>0</v>
      </c>
      <c r="KT110" s="603">
        <v>0</v>
      </c>
      <c r="KU110" s="603">
        <v>0</v>
      </c>
      <c r="KV110" s="603">
        <v>303795</v>
      </c>
      <c r="KW110" s="603">
        <v>0</v>
      </c>
      <c r="KX110" s="603">
        <v>0</v>
      </c>
      <c r="KY110" s="603">
        <v>0</v>
      </c>
      <c r="KZ110" s="603">
        <v>0</v>
      </c>
      <c r="LA110" s="603">
        <v>0</v>
      </c>
      <c r="LB110" s="603">
        <v>0</v>
      </c>
      <c r="LC110" s="603">
        <v>0</v>
      </c>
      <c r="LD110" s="603">
        <v>0</v>
      </c>
      <c r="LE110" s="603">
        <v>0</v>
      </c>
      <c r="LF110" s="603">
        <v>0</v>
      </c>
      <c r="LG110" s="603">
        <v>0</v>
      </c>
      <c r="LH110" s="603">
        <v>0</v>
      </c>
      <c r="LI110" s="603">
        <v>0</v>
      </c>
      <c r="LJ110" s="603">
        <v>0</v>
      </c>
      <c r="LK110" s="603">
        <v>0</v>
      </c>
      <c r="LL110" s="603">
        <v>0</v>
      </c>
      <c r="LM110" s="603">
        <v>0</v>
      </c>
      <c r="LN110" s="603">
        <v>0</v>
      </c>
      <c r="LO110" s="603">
        <v>0</v>
      </c>
      <c r="LP110" s="603">
        <v>0</v>
      </c>
      <c r="LQ110" s="603">
        <v>0</v>
      </c>
      <c r="LR110" s="603">
        <v>0</v>
      </c>
      <c r="LS110" s="603">
        <v>0</v>
      </c>
      <c r="LT110" s="603">
        <v>0</v>
      </c>
      <c r="LU110" s="603">
        <v>0</v>
      </c>
      <c r="LV110" s="603">
        <v>0</v>
      </c>
      <c r="LW110" s="603">
        <v>0</v>
      </c>
      <c r="LX110" s="603">
        <v>697047</v>
      </c>
      <c r="LY110" s="603">
        <v>0</v>
      </c>
      <c r="LZ110" s="603">
        <v>188189</v>
      </c>
      <c r="MA110" s="603">
        <v>243460</v>
      </c>
      <c r="MB110" s="603">
        <v>68227</v>
      </c>
      <c r="MC110" s="603">
        <v>93860</v>
      </c>
      <c r="MD110" s="603">
        <v>0</v>
      </c>
      <c r="ME110" s="603">
        <v>24548</v>
      </c>
      <c r="MF110" s="603">
        <v>0</v>
      </c>
      <c r="MG110" s="603">
        <v>0</v>
      </c>
      <c r="MH110" s="603">
        <v>0</v>
      </c>
      <c r="MI110" s="603">
        <v>0</v>
      </c>
      <c r="MJ110" s="603">
        <v>7800</v>
      </c>
      <c r="MK110" s="603">
        <v>0</v>
      </c>
      <c r="ML110" s="603">
        <v>0</v>
      </c>
      <c r="MM110" s="603">
        <v>0</v>
      </c>
      <c r="MN110" s="603">
        <v>0</v>
      </c>
      <c r="MO110" s="603">
        <v>0</v>
      </c>
      <c r="MP110" s="603">
        <v>0</v>
      </c>
      <c r="MQ110" s="603">
        <v>0</v>
      </c>
      <c r="MR110" s="603">
        <v>0</v>
      </c>
      <c r="MS110" s="603">
        <v>7600</v>
      </c>
      <c r="MT110" s="603">
        <v>53600</v>
      </c>
      <c r="MU110" s="603">
        <v>0</v>
      </c>
      <c r="MV110" s="603">
        <v>0</v>
      </c>
      <c r="MW110" s="603">
        <v>0</v>
      </c>
      <c r="MX110" s="603">
        <v>0</v>
      </c>
      <c r="MY110" s="603">
        <v>0</v>
      </c>
      <c r="MZ110" s="603">
        <v>0</v>
      </c>
      <c r="NA110" s="603">
        <v>306139.5</v>
      </c>
      <c r="NB110" s="603">
        <v>0</v>
      </c>
      <c r="NC110" s="603">
        <v>212560</v>
      </c>
      <c r="ND110" s="603">
        <v>51840</v>
      </c>
      <c r="NE110" s="603">
        <v>0</v>
      </c>
      <c r="NF110" s="603">
        <v>0</v>
      </c>
      <c r="NG110" s="603">
        <v>0</v>
      </c>
      <c r="NH110" s="603">
        <v>0</v>
      </c>
      <c r="NI110" s="603">
        <v>0</v>
      </c>
      <c r="NJ110" s="603">
        <v>0</v>
      </c>
      <c r="NK110" s="603">
        <v>212435</v>
      </c>
      <c r="NL110" s="603">
        <v>0</v>
      </c>
      <c r="NM110" s="603">
        <v>0</v>
      </c>
      <c r="NN110" s="603">
        <v>0</v>
      </c>
      <c r="NO110" s="603">
        <v>0</v>
      </c>
      <c r="NP110" s="603">
        <v>0</v>
      </c>
      <c r="NQ110" s="603">
        <v>0</v>
      </c>
      <c r="NR110" s="603">
        <v>241600</v>
      </c>
      <c r="NS110" s="603">
        <v>0</v>
      </c>
      <c r="NT110" s="603">
        <v>0</v>
      </c>
      <c r="NU110" s="603">
        <v>0</v>
      </c>
      <c r="NV110" s="603">
        <v>26137</v>
      </c>
      <c r="NW110" s="603">
        <v>0</v>
      </c>
      <c r="NX110" s="603">
        <v>0</v>
      </c>
      <c r="NY110" s="603">
        <v>0</v>
      </c>
      <c r="NZ110" s="603">
        <v>0</v>
      </c>
      <c r="OA110" s="603">
        <v>0</v>
      </c>
      <c r="OB110" s="603">
        <v>0</v>
      </c>
      <c r="OC110" s="603">
        <v>0</v>
      </c>
      <c r="OD110" s="603">
        <v>0</v>
      </c>
      <c r="OE110" s="603">
        <v>0</v>
      </c>
      <c r="OF110" s="603">
        <v>0</v>
      </c>
      <c r="OG110" s="603">
        <v>0</v>
      </c>
      <c r="OH110" s="603">
        <v>0</v>
      </c>
      <c r="OI110" s="603">
        <v>0</v>
      </c>
      <c r="OJ110" s="603">
        <v>0</v>
      </c>
      <c r="OK110" s="603">
        <v>0</v>
      </c>
      <c r="OL110" s="603">
        <v>0</v>
      </c>
      <c r="OM110" s="603">
        <v>0</v>
      </c>
      <c r="ON110" s="603">
        <v>0</v>
      </c>
      <c r="OO110" s="603">
        <v>0</v>
      </c>
      <c r="OP110" s="603">
        <v>0</v>
      </c>
      <c r="OQ110" s="603">
        <v>0</v>
      </c>
      <c r="OR110" s="603">
        <v>0</v>
      </c>
      <c r="OS110" s="603">
        <v>94596</v>
      </c>
      <c r="OT110" s="603">
        <v>6859</v>
      </c>
      <c r="OU110" s="603">
        <v>0</v>
      </c>
      <c r="OV110" s="603">
        <v>0</v>
      </c>
      <c r="OW110" s="603">
        <v>0</v>
      </c>
      <c r="OX110" s="603">
        <v>0</v>
      </c>
      <c r="OY110" s="603">
        <v>0</v>
      </c>
      <c r="OZ110" s="603">
        <v>0</v>
      </c>
      <c r="PA110" s="603">
        <v>0</v>
      </c>
      <c r="PB110" s="603">
        <v>0</v>
      </c>
      <c r="PC110" s="603">
        <v>0</v>
      </c>
      <c r="PD110" s="603">
        <v>0</v>
      </c>
      <c r="PE110" s="603">
        <v>0</v>
      </c>
      <c r="PF110" s="603">
        <v>0</v>
      </c>
      <c r="PG110" s="603">
        <v>0</v>
      </c>
      <c r="PH110" s="603">
        <v>0</v>
      </c>
      <c r="PI110" s="603">
        <v>354820</v>
      </c>
      <c r="PJ110" s="603">
        <v>0</v>
      </c>
      <c r="PK110" s="603">
        <v>0</v>
      </c>
      <c r="PL110" s="603">
        <v>91790</v>
      </c>
      <c r="PM110" s="603">
        <v>0</v>
      </c>
      <c r="PN110" s="603">
        <v>0</v>
      </c>
      <c r="PO110" s="603">
        <v>0</v>
      </c>
      <c r="PP110" s="603">
        <v>0</v>
      </c>
      <c r="PQ110" s="603">
        <v>0</v>
      </c>
      <c r="PR110" s="603">
        <v>0</v>
      </c>
      <c r="PS110" s="603">
        <v>14934</v>
      </c>
      <c r="PT110" s="603">
        <v>0</v>
      </c>
      <c r="PU110" s="603">
        <v>5850</v>
      </c>
      <c r="PV110" s="603">
        <v>0</v>
      </c>
      <c r="PW110" s="603">
        <v>14730</v>
      </c>
      <c r="PX110" s="603">
        <v>0</v>
      </c>
      <c r="PY110" s="603">
        <v>0</v>
      </c>
      <c r="PZ110" s="603">
        <v>0</v>
      </c>
      <c r="QA110" s="603">
        <v>0</v>
      </c>
      <c r="QB110" s="603">
        <v>0</v>
      </c>
      <c r="QC110" s="603">
        <v>0</v>
      </c>
      <c r="QD110" s="603">
        <v>0</v>
      </c>
      <c r="QE110" s="603">
        <v>0</v>
      </c>
      <c r="QF110" s="603">
        <v>0</v>
      </c>
      <c r="QG110" s="603">
        <v>0</v>
      </c>
      <c r="QH110" s="603">
        <v>0</v>
      </c>
      <c r="QI110" s="603">
        <v>0</v>
      </c>
      <c r="QJ110" s="603">
        <v>0</v>
      </c>
      <c r="QK110" s="603">
        <v>0</v>
      </c>
      <c r="QL110" s="603">
        <v>0</v>
      </c>
      <c r="QM110" s="603">
        <v>0</v>
      </c>
      <c r="QN110" s="603">
        <v>0</v>
      </c>
      <c r="QO110" s="603">
        <v>0</v>
      </c>
      <c r="QP110" s="603">
        <v>0</v>
      </c>
      <c r="QQ110" s="603">
        <v>0</v>
      </c>
      <c r="QR110" s="603">
        <v>0</v>
      </c>
      <c r="QS110" s="603">
        <v>0</v>
      </c>
      <c r="QT110" s="603">
        <v>0</v>
      </c>
      <c r="QU110" s="603">
        <v>0</v>
      </c>
      <c r="QV110" s="603">
        <v>0</v>
      </c>
      <c r="QW110" s="603">
        <v>0</v>
      </c>
      <c r="QX110" s="603">
        <v>0</v>
      </c>
      <c r="QY110" s="603">
        <v>15580</v>
      </c>
      <c r="QZ110" s="603">
        <v>0</v>
      </c>
      <c r="RA110" s="603">
        <v>143880</v>
      </c>
      <c r="RB110" s="603">
        <v>0</v>
      </c>
      <c r="RC110" s="603">
        <v>0</v>
      </c>
      <c r="RD110" s="603">
        <v>0</v>
      </c>
      <c r="RE110" s="603">
        <v>0</v>
      </c>
      <c r="RF110" s="603">
        <v>60002</v>
      </c>
      <c r="RG110" s="603">
        <v>115380</v>
      </c>
      <c r="RH110" s="603">
        <v>0</v>
      </c>
      <c r="RI110" s="603">
        <v>2343726</v>
      </c>
      <c r="RJ110" s="603">
        <v>0</v>
      </c>
      <c r="RK110" s="603">
        <v>0</v>
      </c>
      <c r="RL110" s="603">
        <v>0</v>
      </c>
      <c r="RM110" s="603">
        <v>286300</v>
      </c>
      <c r="RN110" s="603">
        <v>256817</v>
      </c>
      <c r="RO110" s="603">
        <v>0</v>
      </c>
      <c r="RP110" s="603">
        <v>92806</v>
      </c>
      <c r="RQ110" s="603">
        <v>0</v>
      </c>
      <c r="RR110" s="603">
        <v>0</v>
      </c>
      <c r="RS110" s="603">
        <v>160664</v>
      </c>
      <c r="RT110" s="603">
        <v>0</v>
      </c>
      <c r="RU110" s="603">
        <v>22800</v>
      </c>
      <c r="RV110" s="603">
        <v>105000</v>
      </c>
      <c r="RW110" s="603">
        <v>58520</v>
      </c>
      <c r="RX110" s="603">
        <v>108598</v>
      </c>
      <c r="RY110" s="603">
        <v>0</v>
      </c>
      <c r="RZ110" s="603">
        <v>0</v>
      </c>
      <c r="SA110" s="603">
        <v>0</v>
      </c>
      <c r="SB110" s="603">
        <v>17689</v>
      </c>
      <c r="SC110" s="603">
        <v>24890</v>
      </c>
      <c r="SD110" s="603">
        <v>0</v>
      </c>
      <c r="SE110" s="603">
        <v>389979.84</v>
      </c>
      <c r="SF110" s="603">
        <v>0</v>
      </c>
      <c r="SG110" s="603">
        <v>0</v>
      </c>
      <c r="SH110" s="603">
        <v>0</v>
      </c>
      <c r="SI110" s="603">
        <v>0</v>
      </c>
      <c r="SJ110" s="603">
        <v>0</v>
      </c>
      <c r="SK110" s="603">
        <v>0</v>
      </c>
      <c r="SL110" s="603">
        <v>0</v>
      </c>
      <c r="SM110" s="603">
        <v>0</v>
      </c>
      <c r="SN110" s="603">
        <v>0</v>
      </c>
      <c r="SO110" s="603">
        <v>0</v>
      </c>
      <c r="SP110" s="603">
        <v>0</v>
      </c>
      <c r="SQ110" s="603">
        <v>0</v>
      </c>
      <c r="SR110" s="603">
        <v>0</v>
      </c>
      <c r="SS110" s="603">
        <v>0</v>
      </c>
      <c r="ST110" s="603">
        <v>0</v>
      </c>
      <c r="SU110" s="603">
        <v>0</v>
      </c>
      <c r="SV110" s="603">
        <v>0</v>
      </c>
      <c r="SW110" s="603">
        <v>0</v>
      </c>
      <c r="SX110" s="603">
        <v>77128</v>
      </c>
      <c r="SY110" s="603">
        <v>150960</v>
      </c>
      <c r="SZ110" s="603">
        <v>33054</v>
      </c>
      <c r="TA110" s="603">
        <v>0</v>
      </c>
      <c r="TB110" s="603">
        <v>0</v>
      </c>
      <c r="TC110" s="603">
        <v>460580</v>
      </c>
      <c r="TD110" s="603">
        <v>0</v>
      </c>
      <c r="TE110" s="603">
        <v>0</v>
      </c>
      <c r="TF110" s="603">
        <v>0</v>
      </c>
      <c r="TG110" s="603">
        <v>259898</v>
      </c>
      <c r="TH110" s="603">
        <v>45130</v>
      </c>
      <c r="TI110" s="603">
        <v>0</v>
      </c>
      <c r="TJ110" s="603">
        <v>209731</v>
      </c>
      <c r="TK110" s="603">
        <v>0</v>
      </c>
      <c r="TL110" s="603">
        <v>0</v>
      </c>
      <c r="TM110" s="603">
        <v>0</v>
      </c>
      <c r="TN110" s="603">
        <v>0</v>
      </c>
      <c r="TO110" s="603">
        <v>0</v>
      </c>
      <c r="TP110" s="603">
        <v>0</v>
      </c>
      <c r="TQ110" s="603">
        <v>0</v>
      </c>
      <c r="TR110" s="603">
        <v>0</v>
      </c>
      <c r="TS110" s="603">
        <v>0</v>
      </c>
      <c r="TT110" s="603">
        <v>0</v>
      </c>
      <c r="TU110" s="603">
        <v>0</v>
      </c>
      <c r="TV110" s="603">
        <v>0</v>
      </c>
      <c r="TW110" s="603">
        <v>0</v>
      </c>
      <c r="TX110" s="603">
        <v>0</v>
      </c>
      <c r="TY110" s="603">
        <v>0</v>
      </c>
      <c r="TZ110" s="603">
        <v>0</v>
      </c>
      <c r="UA110" s="603">
        <v>0</v>
      </c>
      <c r="UB110" s="603">
        <v>0</v>
      </c>
      <c r="UC110" s="603">
        <v>800000</v>
      </c>
      <c r="UD110" s="603">
        <v>61470</v>
      </c>
      <c r="UE110" s="603">
        <v>0</v>
      </c>
      <c r="UF110" s="603">
        <v>326290</v>
      </c>
      <c r="UG110" s="603">
        <v>0</v>
      </c>
      <c r="UH110" s="603">
        <v>0</v>
      </c>
      <c r="UI110" s="603">
        <v>0</v>
      </c>
      <c r="UJ110" s="603">
        <v>0</v>
      </c>
      <c r="UK110" s="603">
        <v>0</v>
      </c>
      <c r="UL110" s="603">
        <v>0</v>
      </c>
      <c r="UM110" s="603">
        <v>0</v>
      </c>
      <c r="UN110" s="603">
        <v>10409</v>
      </c>
      <c r="UO110" s="603">
        <v>12643</v>
      </c>
      <c r="UP110" s="603">
        <v>0</v>
      </c>
      <c r="UQ110" s="603">
        <v>0</v>
      </c>
      <c r="UR110" s="603">
        <v>0</v>
      </c>
      <c r="US110" s="603">
        <v>0</v>
      </c>
      <c r="UT110" s="603">
        <v>0</v>
      </c>
      <c r="UU110" s="603">
        <v>0</v>
      </c>
      <c r="UV110" s="603">
        <v>0</v>
      </c>
      <c r="UW110" s="603">
        <v>0</v>
      </c>
      <c r="UX110" s="603">
        <v>0</v>
      </c>
      <c r="UY110" s="603">
        <v>0</v>
      </c>
      <c r="UZ110" s="603">
        <v>0</v>
      </c>
      <c r="VA110" s="603">
        <v>12346.75</v>
      </c>
      <c r="VB110" s="603">
        <v>0</v>
      </c>
      <c r="VC110" s="603">
        <v>0</v>
      </c>
      <c r="VD110" s="603">
        <v>0</v>
      </c>
      <c r="VE110" s="603">
        <v>171880</v>
      </c>
      <c r="VF110" s="603">
        <v>0</v>
      </c>
      <c r="VG110" s="603">
        <v>0</v>
      </c>
      <c r="VH110" s="603">
        <v>0</v>
      </c>
      <c r="VI110" s="603">
        <v>92135</v>
      </c>
      <c r="VJ110" s="603">
        <v>0</v>
      </c>
      <c r="VK110" s="603">
        <v>0</v>
      </c>
      <c r="VL110" s="603">
        <v>0</v>
      </c>
      <c r="VM110" s="603">
        <v>0</v>
      </c>
      <c r="VN110" s="603">
        <v>0</v>
      </c>
      <c r="VO110" s="603">
        <v>40128</v>
      </c>
      <c r="VP110" s="603">
        <v>0</v>
      </c>
      <c r="VQ110" s="603">
        <v>0</v>
      </c>
      <c r="VR110" s="603">
        <v>0</v>
      </c>
      <c r="VS110" s="603">
        <v>0</v>
      </c>
      <c r="VT110" s="603">
        <v>0</v>
      </c>
      <c r="VU110" s="603">
        <v>0</v>
      </c>
      <c r="VV110" s="603">
        <v>0</v>
      </c>
      <c r="VW110" s="603">
        <v>0</v>
      </c>
      <c r="VX110" s="603">
        <v>0</v>
      </c>
      <c r="VY110" s="603">
        <v>0</v>
      </c>
      <c r="VZ110" s="603">
        <v>4320</v>
      </c>
      <c r="WA110" s="603">
        <v>0</v>
      </c>
      <c r="WB110" s="603">
        <v>0</v>
      </c>
      <c r="WC110" s="603">
        <v>0</v>
      </c>
      <c r="WD110" s="603">
        <v>586446.25</v>
      </c>
      <c r="WE110" s="603">
        <v>0</v>
      </c>
      <c r="WF110" s="603">
        <v>0</v>
      </c>
      <c r="WG110" s="603">
        <v>0</v>
      </c>
      <c r="WH110" s="603">
        <v>0</v>
      </c>
      <c r="WI110" s="603">
        <v>23400</v>
      </c>
      <c r="WJ110" s="603">
        <v>42410</v>
      </c>
      <c r="WK110" s="603">
        <v>44301</v>
      </c>
      <c r="WL110" s="603">
        <v>39140</v>
      </c>
      <c r="WM110" s="603">
        <v>0</v>
      </c>
      <c r="WN110" s="603">
        <v>0</v>
      </c>
      <c r="WO110" s="603">
        <v>0</v>
      </c>
      <c r="WP110" s="603">
        <v>0</v>
      </c>
      <c r="WQ110" s="603">
        <v>0</v>
      </c>
      <c r="WR110" s="603">
        <v>0</v>
      </c>
      <c r="WS110" s="603">
        <v>0</v>
      </c>
      <c r="WT110" s="603">
        <v>0</v>
      </c>
      <c r="WU110" s="603">
        <v>0</v>
      </c>
      <c r="WV110" s="603">
        <v>8840</v>
      </c>
      <c r="WW110" s="603">
        <v>0</v>
      </c>
      <c r="WX110" s="603">
        <v>0</v>
      </c>
      <c r="WY110" s="603">
        <v>0</v>
      </c>
      <c r="WZ110" s="603">
        <v>0</v>
      </c>
      <c r="XA110" s="603">
        <v>0</v>
      </c>
      <c r="XB110" s="603">
        <v>0</v>
      </c>
      <c r="XC110" s="603">
        <v>0</v>
      </c>
      <c r="XD110" s="603">
        <v>48130</v>
      </c>
      <c r="XE110" s="603">
        <v>0</v>
      </c>
      <c r="XF110" s="603">
        <v>18180</v>
      </c>
      <c r="XG110" s="603">
        <v>0</v>
      </c>
      <c r="XH110" s="603">
        <v>0</v>
      </c>
      <c r="XI110" s="603">
        <v>0</v>
      </c>
      <c r="XJ110" s="603">
        <v>17050</v>
      </c>
      <c r="XK110" s="603">
        <v>0</v>
      </c>
      <c r="XL110" s="603">
        <v>0</v>
      </c>
      <c r="XM110" s="603">
        <v>204000</v>
      </c>
      <c r="XN110" s="603">
        <v>2100</v>
      </c>
      <c r="XO110" s="603">
        <v>58625</v>
      </c>
      <c r="XP110" s="603">
        <v>0</v>
      </c>
      <c r="XQ110" s="603">
        <v>16560</v>
      </c>
      <c r="XR110" s="603">
        <v>0</v>
      </c>
      <c r="XS110" s="603">
        <v>0</v>
      </c>
      <c r="XT110" s="603">
        <v>0</v>
      </c>
      <c r="XU110" s="603">
        <v>0</v>
      </c>
      <c r="XV110" s="603">
        <v>0</v>
      </c>
      <c r="XW110" s="603">
        <v>6745</v>
      </c>
      <c r="XX110" s="603">
        <v>0</v>
      </c>
      <c r="XY110" s="603">
        <v>0</v>
      </c>
      <c r="XZ110" s="603">
        <v>0</v>
      </c>
      <c r="YA110" s="603">
        <v>600</v>
      </c>
      <c r="YB110" s="603">
        <v>0</v>
      </c>
      <c r="YC110" s="603">
        <v>0</v>
      </c>
      <c r="YD110" s="603">
        <v>7220</v>
      </c>
      <c r="YE110" s="603">
        <v>0</v>
      </c>
      <c r="YF110" s="603">
        <v>0</v>
      </c>
      <c r="YG110" s="603">
        <v>0</v>
      </c>
      <c r="YH110" s="603">
        <v>0</v>
      </c>
      <c r="YI110" s="603">
        <v>0</v>
      </c>
      <c r="YJ110" s="603">
        <v>0</v>
      </c>
      <c r="YK110" s="603">
        <v>0</v>
      </c>
      <c r="YL110" s="603">
        <v>79822</v>
      </c>
      <c r="YM110" s="603">
        <v>0</v>
      </c>
      <c r="YN110" s="603">
        <v>0</v>
      </c>
      <c r="YO110" s="603">
        <v>0</v>
      </c>
      <c r="YP110" s="603">
        <v>0</v>
      </c>
      <c r="YQ110" s="603">
        <v>0</v>
      </c>
      <c r="YR110" s="603">
        <v>0</v>
      </c>
      <c r="YS110" s="603">
        <v>0</v>
      </c>
      <c r="YT110" s="603">
        <v>0</v>
      </c>
      <c r="YU110" s="603">
        <v>0</v>
      </c>
      <c r="YV110" s="603">
        <v>0</v>
      </c>
      <c r="YW110" s="603">
        <v>0</v>
      </c>
      <c r="YX110" s="603">
        <v>0</v>
      </c>
      <c r="YY110" s="603">
        <v>80269</v>
      </c>
      <c r="YZ110" s="603">
        <v>0</v>
      </c>
      <c r="ZA110" s="603">
        <v>0</v>
      </c>
      <c r="ZB110" s="603">
        <v>0</v>
      </c>
      <c r="ZC110" s="603">
        <v>0</v>
      </c>
      <c r="ZD110" s="603">
        <v>0</v>
      </c>
      <c r="ZE110" s="603">
        <v>0</v>
      </c>
      <c r="ZF110" s="603">
        <v>0</v>
      </c>
      <c r="ZG110" s="603">
        <v>0</v>
      </c>
      <c r="ZH110" s="603">
        <v>0</v>
      </c>
      <c r="ZI110" s="603">
        <v>0</v>
      </c>
      <c r="ZJ110" s="603">
        <v>0</v>
      </c>
      <c r="ZK110" s="603">
        <v>0</v>
      </c>
      <c r="ZL110" s="603">
        <v>0</v>
      </c>
      <c r="ZM110" s="603">
        <v>0</v>
      </c>
      <c r="ZN110" s="603">
        <v>0</v>
      </c>
      <c r="ZO110" s="603">
        <v>0</v>
      </c>
      <c r="ZP110" s="603">
        <v>0</v>
      </c>
      <c r="ZQ110" s="603">
        <v>0</v>
      </c>
      <c r="ZR110" s="603">
        <v>0</v>
      </c>
      <c r="ZS110" s="603">
        <v>0</v>
      </c>
      <c r="ZT110" s="603">
        <v>0</v>
      </c>
      <c r="ZU110" s="603">
        <v>0</v>
      </c>
      <c r="ZV110" s="603">
        <v>0</v>
      </c>
      <c r="ZW110" s="603">
        <v>0</v>
      </c>
      <c r="ZX110" s="603">
        <v>0</v>
      </c>
      <c r="ZY110" s="603">
        <v>0</v>
      </c>
      <c r="ZZ110" s="603">
        <v>0</v>
      </c>
      <c r="AAA110" s="603">
        <v>0</v>
      </c>
      <c r="AAB110" s="603">
        <v>0</v>
      </c>
      <c r="AAC110" s="603">
        <v>0</v>
      </c>
      <c r="AAD110" s="603">
        <v>0</v>
      </c>
      <c r="AAE110" s="603">
        <v>0</v>
      </c>
      <c r="AAF110" s="603">
        <v>0</v>
      </c>
      <c r="AAG110" s="603">
        <v>0</v>
      </c>
      <c r="AAH110" s="603">
        <v>0</v>
      </c>
      <c r="AAI110" s="603">
        <v>0</v>
      </c>
      <c r="AAJ110" s="603">
        <v>0</v>
      </c>
      <c r="AAK110" s="603">
        <v>86600</v>
      </c>
      <c r="AAL110" s="603">
        <v>0</v>
      </c>
      <c r="AAM110" s="603">
        <v>0</v>
      </c>
      <c r="AAN110" s="603">
        <v>145614</v>
      </c>
      <c r="AAO110" s="603">
        <v>0</v>
      </c>
      <c r="AAP110" s="603">
        <v>0</v>
      </c>
      <c r="AAQ110" s="603">
        <v>0</v>
      </c>
      <c r="AAR110" s="603">
        <v>0</v>
      </c>
      <c r="AAS110" s="603">
        <v>0</v>
      </c>
      <c r="AAT110" s="603">
        <v>0</v>
      </c>
      <c r="AAU110" s="603">
        <v>0</v>
      </c>
      <c r="AAV110" s="603">
        <v>0</v>
      </c>
      <c r="AAW110" s="603">
        <v>0</v>
      </c>
      <c r="AAX110" s="603">
        <v>0</v>
      </c>
      <c r="AAY110" s="603">
        <v>0</v>
      </c>
      <c r="AAZ110" s="603">
        <v>0</v>
      </c>
      <c r="ABA110" s="603">
        <v>0</v>
      </c>
      <c r="ABB110" s="603">
        <v>0</v>
      </c>
      <c r="ABC110" s="603">
        <v>0</v>
      </c>
      <c r="ABD110" s="603">
        <v>0</v>
      </c>
      <c r="ABE110" s="603">
        <v>0</v>
      </c>
      <c r="ABF110" s="603">
        <v>0</v>
      </c>
      <c r="ABG110" s="603">
        <v>0</v>
      </c>
      <c r="ABH110" s="603">
        <v>0</v>
      </c>
      <c r="ABI110" s="603">
        <v>0</v>
      </c>
      <c r="ABJ110" s="603">
        <v>0</v>
      </c>
      <c r="ABK110" s="603">
        <v>0</v>
      </c>
      <c r="ABL110" s="603">
        <v>0</v>
      </c>
      <c r="ABM110" s="603">
        <v>0</v>
      </c>
      <c r="ABN110" s="603">
        <v>0</v>
      </c>
      <c r="ABO110" s="603">
        <v>0</v>
      </c>
      <c r="ABP110" s="603">
        <v>0</v>
      </c>
      <c r="ABQ110" s="603">
        <v>0</v>
      </c>
      <c r="ABR110" s="603">
        <v>242864</v>
      </c>
      <c r="ABS110" s="603">
        <v>0</v>
      </c>
      <c r="ABT110" s="603">
        <v>0</v>
      </c>
      <c r="ABU110" s="603">
        <v>72940</v>
      </c>
      <c r="ABV110" s="603">
        <v>0</v>
      </c>
      <c r="ABW110" s="603">
        <v>68590</v>
      </c>
      <c r="ABX110" s="603">
        <v>41780</v>
      </c>
      <c r="ABY110" s="603">
        <v>0</v>
      </c>
      <c r="ABZ110" s="603">
        <v>0</v>
      </c>
      <c r="ACA110" s="603">
        <v>0</v>
      </c>
      <c r="ACB110" s="603">
        <v>0</v>
      </c>
      <c r="ACC110" s="603">
        <v>0</v>
      </c>
      <c r="ACD110" s="603">
        <v>0</v>
      </c>
      <c r="ACE110" s="603">
        <v>0</v>
      </c>
      <c r="ACF110" s="603">
        <v>0</v>
      </c>
      <c r="ACG110" s="603">
        <v>0</v>
      </c>
      <c r="ACH110" s="603">
        <v>0</v>
      </c>
      <c r="ACI110" s="603">
        <v>0</v>
      </c>
      <c r="ACJ110" s="603">
        <v>0</v>
      </c>
      <c r="ACK110" s="603">
        <v>0</v>
      </c>
      <c r="ACL110" s="603">
        <v>0</v>
      </c>
      <c r="ACM110" s="603">
        <v>0</v>
      </c>
      <c r="ACN110" s="603">
        <v>0</v>
      </c>
      <c r="ACO110" s="603">
        <v>0</v>
      </c>
      <c r="ACP110" s="603">
        <v>0</v>
      </c>
      <c r="ACQ110" s="603">
        <v>0</v>
      </c>
      <c r="ACR110" s="603">
        <v>0</v>
      </c>
      <c r="ACS110" s="603">
        <v>0</v>
      </c>
      <c r="ACT110" s="603">
        <v>0</v>
      </c>
      <c r="ACU110" s="603">
        <v>0</v>
      </c>
      <c r="ACV110" s="603">
        <v>0</v>
      </c>
      <c r="ACW110" s="603">
        <v>0</v>
      </c>
      <c r="ACX110" s="603">
        <v>0</v>
      </c>
      <c r="ACY110" s="603">
        <v>0</v>
      </c>
      <c r="ACZ110" s="603">
        <v>0</v>
      </c>
      <c r="ADA110" s="603">
        <v>0</v>
      </c>
      <c r="ADB110" s="603">
        <v>0</v>
      </c>
      <c r="ADC110" s="603">
        <v>0</v>
      </c>
      <c r="ADD110" s="603">
        <v>0</v>
      </c>
      <c r="ADE110" s="603">
        <v>0</v>
      </c>
      <c r="ADF110" s="603">
        <v>0</v>
      </c>
      <c r="ADG110" s="603">
        <v>0</v>
      </c>
      <c r="ADH110" s="603">
        <v>0</v>
      </c>
      <c r="ADI110" s="603">
        <v>0</v>
      </c>
      <c r="ADJ110" s="603">
        <v>0</v>
      </c>
      <c r="ADK110" s="603">
        <v>0</v>
      </c>
      <c r="ADL110" s="603">
        <v>0</v>
      </c>
      <c r="ADM110" s="603">
        <v>22050</v>
      </c>
      <c r="ADN110" s="603">
        <v>0</v>
      </c>
      <c r="ADO110" s="603">
        <v>0</v>
      </c>
      <c r="ADP110" s="603">
        <v>0</v>
      </c>
      <c r="ADQ110" s="603">
        <v>0</v>
      </c>
      <c r="ADR110" s="603">
        <v>0</v>
      </c>
      <c r="ADS110" s="603">
        <v>360806</v>
      </c>
      <c r="ADT110" s="603">
        <v>0</v>
      </c>
      <c r="ADU110" s="603">
        <v>0</v>
      </c>
      <c r="ADV110" s="603">
        <v>0</v>
      </c>
      <c r="ADW110" s="603">
        <v>0</v>
      </c>
      <c r="ADX110" s="603">
        <v>0</v>
      </c>
      <c r="ADY110" s="603">
        <v>0</v>
      </c>
      <c r="ADZ110" s="603">
        <v>0</v>
      </c>
      <c r="AEA110" s="603">
        <v>0</v>
      </c>
      <c r="AEB110" s="603">
        <v>0</v>
      </c>
      <c r="AEC110" s="603">
        <v>649361.5</v>
      </c>
      <c r="AED110" s="603">
        <v>0</v>
      </c>
      <c r="AEE110" s="603">
        <v>0</v>
      </c>
      <c r="AEF110" s="603">
        <v>0</v>
      </c>
      <c r="AEG110" s="603">
        <v>0</v>
      </c>
      <c r="AEH110" s="603">
        <v>0</v>
      </c>
      <c r="AEI110" s="603">
        <v>0</v>
      </c>
      <c r="AEJ110" s="603">
        <v>0</v>
      </c>
      <c r="AEK110" s="603">
        <v>0</v>
      </c>
      <c r="AEL110" s="603">
        <v>0</v>
      </c>
      <c r="AEM110" s="603">
        <v>0</v>
      </c>
      <c r="AEN110" s="603">
        <v>0</v>
      </c>
      <c r="AEO110" s="603">
        <v>0</v>
      </c>
      <c r="AEP110" s="603">
        <v>378</v>
      </c>
      <c r="AEQ110" s="603">
        <v>0</v>
      </c>
      <c r="AER110" s="603">
        <v>0</v>
      </c>
      <c r="AES110" s="603">
        <v>0</v>
      </c>
      <c r="AET110" s="603">
        <v>0</v>
      </c>
      <c r="AEU110" s="603">
        <v>0</v>
      </c>
      <c r="AEV110" s="603">
        <v>0</v>
      </c>
      <c r="AEW110" s="603">
        <v>444330</v>
      </c>
      <c r="AEX110" s="603">
        <v>0</v>
      </c>
      <c r="AEY110" s="603">
        <v>175880</v>
      </c>
      <c r="AEZ110" s="603">
        <v>185000</v>
      </c>
      <c r="AFA110" s="603">
        <v>0</v>
      </c>
      <c r="AFB110" s="603">
        <v>16340</v>
      </c>
      <c r="AFC110" s="603">
        <v>0</v>
      </c>
      <c r="AFD110" s="603">
        <v>131071</v>
      </c>
      <c r="AFE110" s="603">
        <v>0</v>
      </c>
      <c r="AFF110" s="603">
        <v>0</v>
      </c>
      <c r="AFG110" s="603">
        <v>0</v>
      </c>
      <c r="AFH110" s="603">
        <v>456281</v>
      </c>
      <c r="AFI110" s="603">
        <v>0</v>
      </c>
      <c r="AFJ110" s="603">
        <v>0</v>
      </c>
      <c r="AFK110" s="603">
        <v>0</v>
      </c>
      <c r="AFL110" s="603">
        <v>0</v>
      </c>
      <c r="AFM110" s="603">
        <v>0</v>
      </c>
      <c r="AFN110" s="603">
        <v>0</v>
      </c>
      <c r="AFO110" s="603">
        <v>0</v>
      </c>
      <c r="AFP110" s="603">
        <v>0</v>
      </c>
      <c r="AFQ110" s="603">
        <v>0</v>
      </c>
      <c r="AFR110" s="603">
        <v>0</v>
      </c>
      <c r="AFS110" s="603">
        <v>0</v>
      </c>
      <c r="AFT110" s="603">
        <v>0</v>
      </c>
      <c r="AFU110" s="603">
        <v>0</v>
      </c>
      <c r="AFV110" s="603">
        <v>0</v>
      </c>
      <c r="AFW110" s="603">
        <v>0</v>
      </c>
      <c r="AFX110" s="603">
        <v>0</v>
      </c>
      <c r="AFY110" s="603">
        <v>0</v>
      </c>
      <c r="AFZ110" s="603">
        <v>0</v>
      </c>
      <c r="AGA110" s="603">
        <v>0</v>
      </c>
      <c r="AGB110" s="603">
        <v>0</v>
      </c>
      <c r="AGC110" s="603">
        <v>0</v>
      </c>
      <c r="AGD110" s="603">
        <v>0</v>
      </c>
      <c r="AGE110" s="603">
        <v>19560</v>
      </c>
      <c r="AGF110" s="603">
        <v>0</v>
      </c>
      <c r="AGG110" s="603">
        <v>136800</v>
      </c>
      <c r="AGH110" s="603">
        <v>0</v>
      </c>
      <c r="AGI110" s="603">
        <v>54530</v>
      </c>
      <c r="AGJ110" s="603">
        <v>0</v>
      </c>
      <c r="AGK110" s="603">
        <v>103470</v>
      </c>
      <c r="AGL110" s="603">
        <v>0</v>
      </c>
      <c r="AGM110" s="603">
        <v>0</v>
      </c>
      <c r="AGN110" s="603">
        <v>0</v>
      </c>
      <c r="AGO110" s="603">
        <v>0</v>
      </c>
      <c r="AGP110" s="603">
        <v>0</v>
      </c>
      <c r="AGQ110" s="603">
        <v>0</v>
      </c>
      <c r="AGR110" s="603">
        <v>0</v>
      </c>
      <c r="AGS110" s="603">
        <v>0</v>
      </c>
      <c r="AGT110" s="603">
        <v>0</v>
      </c>
      <c r="AGU110" s="603">
        <v>0</v>
      </c>
      <c r="AGV110" s="603">
        <v>23781</v>
      </c>
      <c r="AGW110" s="603">
        <v>0</v>
      </c>
      <c r="AGX110" s="603">
        <v>612345</v>
      </c>
      <c r="AGY110" s="603">
        <v>0</v>
      </c>
      <c r="AGZ110" s="603">
        <v>0</v>
      </c>
      <c r="AHA110" s="603">
        <v>0</v>
      </c>
      <c r="AHB110" s="603">
        <v>0</v>
      </c>
      <c r="AHC110" s="603">
        <v>0</v>
      </c>
      <c r="AHD110" s="603">
        <v>0</v>
      </c>
      <c r="AHE110" s="603">
        <v>0</v>
      </c>
      <c r="AHF110" s="603">
        <v>0</v>
      </c>
      <c r="AHG110" s="603">
        <v>0</v>
      </c>
      <c r="AHH110" s="603">
        <v>0</v>
      </c>
      <c r="AHI110" s="603">
        <v>0</v>
      </c>
      <c r="AHJ110" s="603">
        <v>0</v>
      </c>
      <c r="AHK110" s="603">
        <v>60776</v>
      </c>
      <c r="AHL110" s="603">
        <v>0</v>
      </c>
      <c r="AHM110" s="603">
        <v>0</v>
      </c>
      <c r="AHN110" s="603">
        <v>0</v>
      </c>
      <c r="AHO110" s="603">
        <v>0</v>
      </c>
      <c r="AHP110" s="603">
        <v>33660</v>
      </c>
      <c r="AHQ110" s="603">
        <v>153289</v>
      </c>
      <c r="AHR110" s="603">
        <v>0</v>
      </c>
      <c r="AHS110" s="603">
        <v>7920</v>
      </c>
      <c r="AHT110" s="603">
        <v>72558.2</v>
      </c>
      <c r="AHU110" s="603">
        <v>0</v>
      </c>
      <c r="AHV110" s="603">
        <v>0</v>
      </c>
      <c r="AHW110" s="603">
        <f t="shared" si="99"/>
        <v>20937402.669999998</v>
      </c>
      <c r="AHY110" s="648" t="s">
        <v>6248</v>
      </c>
      <c r="AHZ110" s="648" t="s">
        <v>6123</v>
      </c>
      <c r="AIA110" s="648" t="s">
        <v>6124</v>
      </c>
    </row>
    <row r="111" spans="1:911" ht="24.6" x14ac:dyDescent="0.7">
      <c r="A111" s="260" t="str">
        <f t="shared" si="98"/>
        <v>ภาระ</v>
      </c>
      <c r="B111" s="260" t="s">
        <v>6421</v>
      </c>
      <c r="C111" s="260" t="s">
        <v>6132</v>
      </c>
      <c r="D111" s="603">
        <v>0</v>
      </c>
      <c r="E111" s="603">
        <v>0</v>
      </c>
      <c r="F111" s="603">
        <v>0</v>
      </c>
      <c r="G111" s="603">
        <v>0</v>
      </c>
      <c r="H111" s="603">
        <v>0</v>
      </c>
      <c r="I111" s="603">
        <v>0</v>
      </c>
      <c r="J111" s="603">
        <v>0</v>
      </c>
      <c r="K111" s="603">
        <v>0</v>
      </c>
      <c r="L111" s="603">
        <v>0</v>
      </c>
      <c r="M111" s="603">
        <v>0</v>
      </c>
      <c r="N111" s="603">
        <v>0</v>
      </c>
      <c r="O111" s="603">
        <v>0</v>
      </c>
      <c r="P111" s="603">
        <v>0</v>
      </c>
      <c r="Q111" s="603">
        <v>0</v>
      </c>
      <c r="R111" s="603">
        <v>0</v>
      </c>
      <c r="S111" s="603">
        <v>0</v>
      </c>
      <c r="T111" s="603">
        <v>0</v>
      </c>
      <c r="U111" s="603">
        <v>0</v>
      </c>
      <c r="V111" s="603">
        <v>0</v>
      </c>
      <c r="W111" s="603">
        <v>0</v>
      </c>
      <c r="X111" s="603">
        <v>0</v>
      </c>
      <c r="Y111" s="603">
        <v>0</v>
      </c>
      <c r="Z111" s="603">
        <v>0</v>
      </c>
      <c r="AA111" s="603">
        <v>0</v>
      </c>
      <c r="AB111" s="603">
        <v>0</v>
      </c>
      <c r="AC111" s="603">
        <v>0</v>
      </c>
      <c r="AD111" s="603">
        <v>0</v>
      </c>
      <c r="AE111" s="603">
        <v>0</v>
      </c>
      <c r="AF111" s="603">
        <v>0</v>
      </c>
      <c r="AG111" s="603">
        <v>0</v>
      </c>
      <c r="AH111" s="603">
        <v>0</v>
      </c>
      <c r="AI111" s="603">
        <v>0</v>
      </c>
      <c r="AJ111" s="603">
        <v>0</v>
      </c>
      <c r="AK111" s="603">
        <v>0</v>
      </c>
      <c r="AL111" s="603">
        <v>0</v>
      </c>
      <c r="AM111" s="603">
        <v>0</v>
      </c>
      <c r="AN111" s="603">
        <v>0</v>
      </c>
      <c r="AO111" s="603">
        <v>0</v>
      </c>
      <c r="AP111" s="603">
        <v>0</v>
      </c>
      <c r="AQ111" s="603">
        <v>0</v>
      </c>
      <c r="AR111" s="603">
        <v>0</v>
      </c>
      <c r="AS111" s="603">
        <v>0</v>
      </c>
      <c r="AT111" s="603">
        <v>0</v>
      </c>
      <c r="AU111" s="603">
        <v>0</v>
      </c>
      <c r="AV111" s="603">
        <v>0</v>
      </c>
      <c r="AW111" s="603">
        <v>0</v>
      </c>
      <c r="AX111" s="603">
        <v>0</v>
      </c>
      <c r="AY111" s="603">
        <v>0</v>
      </c>
      <c r="AZ111" s="603">
        <v>0</v>
      </c>
      <c r="BA111" s="603">
        <v>0</v>
      </c>
      <c r="BB111" s="603">
        <v>0</v>
      </c>
      <c r="BC111" s="603">
        <v>0</v>
      </c>
      <c r="BD111" s="603">
        <v>0</v>
      </c>
      <c r="BE111" s="603">
        <v>0</v>
      </c>
      <c r="BF111" s="603">
        <v>0</v>
      </c>
      <c r="BG111" s="603">
        <v>0</v>
      </c>
      <c r="BH111" s="603">
        <v>0</v>
      </c>
      <c r="BI111" s="603">
        <v>0</v>
      </c>
      <c r="BJ111" s="603">
        <v>0</v>
      </c>
      <c r="BK111" s="603">
        <v>0</v>
      </c>
      <c r="BL111" s="603">
        <v>0</v>
      </c>
      <c r="BM111" s="603">
        <v>0</v>
      </c>
      <c r="BN111" s="603">
        <v>0</v>
      </c>
      <c r="BO111" s="603">
        <v>0</v>
      </c>
      <c r="BP111" s="603">
        <v>0</v>
      </c>
      <c r="BQ111" s="603">
        <v>0</v>
      </c>
      <c r="BR111" s="603">
        <v>0</v>
      </c>
      <c r="BS111" s="603">
        <v>0</v>
      </c>
      <c r="BT111" s="603">
        <v>0</v>
      </c>
      <c r="BU111" s="603">
        <v>0</v>
      </c>
      <c r="BV111" s="603">
        <v>0</v>
      </c>
      <c r="BW111" s="603">
        <v>0</v>
      </c>
      <c r="BX111" s="603">
        <v>0</v>
      </c>
      <c r="BY111" s="603">
        <v>0</v>
      </c>
      <c r="BZ111" s="603">
        <v>0</v>
      </c>
      <c r="CA111" s="603">
        <v>0</v>
      </c>
      <c r="CB111" s="603">
        <v>0</v>
      </c>
      <c r="CC111" s="603">
        <v>0</v>
      </c>
      <c r="CD111" s="603">
        <v>0</v>
      </c>
      <c r="CE111" s="603">
        <v>0</v>
      </c>
      <c r="CF111" s="603">
        <v>0</v>
      </c>
      <c r="CG111" s="603">
        <v>0</v>
      </c>
      <c r="CH111" s="603">
        <v>0</v>
      </c>
      <c r="CI111" s="603">
        <v>0</v>
      </c>
      <c r="CJ111" s="603">
        <v>0</v>
      </c>
      <c r="CK111" s="603">
        <v>0</v>
      </c>
      <c r="CL111" s="603">
        <v>0</v>
      </c>
      <c r="CM111" s="603">
        <v>0</v>
      </c>
      <c r="CN111" s="603">
        <v>0</v>
      </c>
      <c r="CO111" s="603">
        <v>0</v>
      </c>
      <c r="CP111" s="603">
        <v>0</v>
      </c>
      <c r="CQ111" s="603">
        <v>0</v>
      </c>
      <c r="CR111" s="603">
        <v>0</v>
      </c>
      <c r="CS111" s="603">
        <v>0</v>
      </c>
      <c r="CT111" s="603">
        <v>0</v>
      </c>
      <c r="CU111" s="603">
        <v>0</v>
      </c>
      <c r="CV111" s="603">
        <v>0</v>
      </c>
      <c r="CW111" s="603">
        <v>0</v>
      </c>
      <c r="CX111" s="603">
        <v>0</v>
      </c>
      <c r="CY111" s="603">
        <v>0</v>
      </c>
      <c r="CZ111" s="603">
        <v>0</v>
      </c>
      <c r="DA111" s="603">
        <v>0</v>
      </c>
      <c r="DB111" s="603">
        <v>0</v>
      </c>
      <c r="DC111" s="603">
        <v>0</v>
      </c>
      <c r="DD111" s="603">
        <v>0</v>
      </c>
      <c r="DE111" s="603">
        <v>0</v>
      </c>
      <c r="DF111" s="603">
        <v>0</v>
      </c>
      <c r="DG111" s="603">
        <v>0</v>
      </c>
      <c r="DH111" s="603">
        <v>0</v>
      </c>
      <c r="DI111" s="603">
        <v>0</v>
      </c>
      <c r="DJ111" s="603">
        <v>0</v>
      </c>
      <c r="DK111" s="603">
        <v>0</v>
      </c>
      <c r="DL111" s="603">
        <v>0</v>
      </c>
      <c r="DM111" s="603">
        <v>0</v>
      </c>
      <c r="DN111" s="603">
        <v>0</v>
      </c>
      <c r="DO111" s="603">
        <v>0</v>
      </c>
      <c r="DP111" s="603">
        <v>0</v>
      </c>
      <c r="DQ111" s="603">
        <v>0</v>
      </c>
      <c r="DR111" s="603">
        <v>138810</v>
      </c>
      <c r="DS111" s="603">
        <v>0</v>
      </c>
      <c r="DT111" s="603">
        <v>0</v>
      </c>
      <c r="DU111" s="603">
        <v>0</v>
      </c>
      <c r="DV111" s="603">
        <v>0</v>
      </c>
      <c r="DW111" s="603">
        <v>0</v>
      </c>
      <c r="DX111" s="603">
        <v>0</v>
      </c>
      <c r="DY111" s="603">
        <v>0</v>
      </c>
      <c r="DZ111" s="603">
        <v>0</v>
      </c>
      <c r="EA111" s="603">
        <v>0</v>
      </c>
      <c r="EB111" s="603">
        <v>0</v>
      </c>
      <c r="EC111" s="603">
        <v>0</v>
      </c>
      <c r="ED111" s="603">
        <v>0</v>
      </c>
      <c r="EE111" s="603">
        <v>0</v>
      </c>
      <c r="EF111" s="603">
        <v>0</v>
      </c>
      <c r="EG111" s="603">
        <v>0</v>
      </c>
      <c r="EH111" s="603">
        <v>0</v>
      </c>
      <c r="EI111" s="603">
        <v>0</v>
      </c>
      <c r="EJ111" s="603">
        <v>0</v>
      </c>
      <c r="EK111" s="603">
        <v>0</v>
      </c>
      <c r="EL111" s="603">
        <v>0</v>
      </c>
      <c r="EM111" s="603">
        <v>0</v>
      </c>
      <c r="EN111" s="603">
        <v>0</v>
      </c>
      <c r="EO111" s="603">
        <v>0</v>
      </c>
      <c r="EP111" s="603">
        <v>0</v>
      </c>
      <c r="EQ111" s="603">
        <v>0</v>
      </c>
      <c r="ER111" s="603">
        <v>0</v>
      </c>
      <c r="ES111" s="603">
        <v>0</v>
      </c>
      <c r="ET111" s="603">
        <v>0</v>
      </c>
      <c r="EU111" s="603">
        <v>0</v>
      </c>
      <c r="EV111" s="603">
        <v>0</v>
      </c>
      <c r="EW111" s="603">
        <v>0</v>
      </c>
      <c r="EX111" s="603">
        <v>0</v>
      </c>
      <c r="EY111" s="603">
        <v>0</v>
      </c>
      <c r="EZ111" s="603">
        <v>0</v>
      </c>
      <c r="FA111" s="603">
        <v>0</v>
      </c>
      <c r="FB111" s="603">
        <v>0</v>
      </c>
      <c r="FC111" s="603">
        <v>0</v>
      </c>
      <c r="FD111" s="603">
        <v>0</v>
      </c>
      <c r="FE111" s="603">
        <v>0</v>
      </c>
      <c r="FF111" s="603">
        <v>0</v>
      </c>
      <c r="FG111" s="603">
        <v>0</v>
      </c>
      <c r="FH111" s="603">
        <v>0</v>
      </c>
      <c r="FI111" s="603">
        <v>0</v>
      </c>
      <c r="FJ111" s="603">
        <v>0</v>
      </c>
      <c r="FK111" s="603">
        <v>0</v>
      </c>
      <c r="FL111" s="603">
        <v>0</v>
      </c>
      <c r="FM111" s="603">
        <v>0</v>
      </c>
      <c r="FN111" s="603">
        <v>0</v>
      </c>
      <c r="FO111" s="603">
        <v>0</v>
      </c>
      <c r="FP111" s="603">
        <v>0</v>
      </c>
      <c r="FQ111" s="603">
        <v>0</v>
      </c>
      <c r="FR111" s="603">
        <v>0</v>
      </c>
      <c r="FS111" s="603">
        <v>0</v>
      </c>
      <c r="FT111" s="603">
        <v>0</v>
      </c>
      <c r="FU111" s="603">
        <v>0</v>
      </c>
      <c r="FV111" s="603">
        <v>0</v>
      </c>
      <c r="FW111" s="603">
        <v>0</v>
      </c>
      <c r="FX111" s="603">
        <v>0</v>
      </c>
      <c r="FY111" s="603">
        <v>157940</v>
      </c>
      <c r="FZ111" s="603">
        <v>0</v>
      </c>
      <c r="GA111" s="603">
        <v>0</v>
      </c>
      <c r="GB111" s="603">
        <v>0</v>
      </c>
      <c r="GC111" s="603">
        <v>0</v>
      </c>
      <c r="GD111" s="603">
        <v>0</v>
      </c>
      <c r="GE111" s="603">
        <v>0</v>
      </c>
      <c r="GF111" s="603">
        <v>0</v>
      </c>
      <c r="GG111" s="603">
        <v>0</v>
      </c>
      <c r="GH111" s="603">
        <v>0</v>
      </c>
      <c r="GI111" s="603">
        <v>0</v>
      </c>
      <c r="GJ111" s="603">
        <v>0</v>
      </c>
      <c r="GK111" s="603">
        <v>0</v>
      </c>
      <c r="GL111" s="603">
        <v>0</v>
      </c>
      <c r="GM111" s="603">
        <v>0</v>
      </c>
      <c r="GN111" s="603">
        <v>0</v>
      </c>
      <c r="GO111" s="603">
        <v>0</v>
      </c>
      <c r="GP111" s="603">
        <v>0</v>
      </c>
      <c r="GQ111" s="603">
        <v>0</v>
      </c>
      <c r="GR111" s="603">
        <v>0</v>
      </c>
      <c r="GS111" s="603">
        <v>0</v>
      </c>
      <c r="GT111" s="603">
        <v>0</v>
      </c>
      <c r="GU111" s="603">
        <v>0</v>
      </c>
      <c r="GV111" s="603">
        <v>0</v>
      </c>
      <c r="GW111" s="603">
        <v>0</v>
      </c>
      <c r="GX111" s="603">
        <v>0</v>
      </c>
      <c r="GY111" s="603">
        <v>0</v>
      </c>
      <c r="GZ111" s="603">
        <v>0</v>
      </c>
      <c r="HA111" s="603">
        <v>0</v>
      </c>
      <c r="HB111" s="603">
        <v>0</v>
      </c>
      <c r="HC111" s="603">
        <v>0</v>
      </c>
      <c r="HD111" s="603">
        <v>0</v>
      </c>
      <c r="HE111" s="603">
        <v>0</v>
      </c>
      <c r="HF111" s="603">
        <v>0</v>
      </c>
      <c r="HG111" s="603">
        <v>0</v>
      </c>
      <c r="HH111" s="603">
        <v>0</v>
      </c>
      <c r="HI111" s="603">
        <v>0</v>
      </c>
      <c r="HJ111" s="603">
        <v>0</v>
      </c>
      <c r="HK111" s="603">
        <v>859650</v>
      </c>
      <c r="HL111" s="603">
        <v>0</v>
      </c>
      <c r="HM111" s="603">
        <v>0</v>
      </c>
      <c r="HN111" s="603">
        <v>0</v>
      </c>
      <c r="HO111" s="603">
        <v>360980</v>
      </c>
      <c r="HP111" s="603">
        <v>0</v>
      </c>
      <c r="HQ111" s="603">
        <v>0</v>
      </c>
      <c r="HR111" s="603">
        <v>0</v>
      </c>
      <c r="HS111" s="603">
        <v>0</v>
      </c>
      <c r="HT111" s="603">
        <v>0</v>
      </c>
      <c r="HU111" s="603">
        <v>0</v>
      </c>
      <c r="HV111" s="603">
        <v>0</v>
      </c>
      <c r="HW111" s="603">
        <v>0</v>
      </c>
      <c r="HX111" s="603">
        <v>0</v>
      </c>
      <c r="HY111" s="603">
        <v>0</v>
      </c>
      <c r="HZ111" s="603">
        <v>0</v>
      </c>
      <c r="IA111" s="603">
        <v>0</v>
      </c>
      <c r="IB111" s="603">
        <v>0</v>
      </c>
      <c r="IC111" s="603">
        <v>0</v>
      </c>
      <c r="ID111" s="603">
        <v>0</v>
      </c>
      <c r="IE111" s="603">
        <v>0</v>
      </c>
      <c r="IF111" s="603">
        <v>0</v>
      </c>
      <c r="IG111" s="603">
        <v>0</v>
      </c>
      <c r="IH111" s="603">
        <v>0</v>
      </c>
      <c r="II111" s="603">
        <v>0</v>
      </c>
      <c r="IJ111" s="603">
        <v>0</v>
      </c>
      <c r="IK111" s="603">
        <v>0</v>
      </c>
      <c r="IL111" s="603">
        <v>0</v>
      </c>
      <c r="IM111" s="603">
        <v>0</v>
      </c>
      <c r="IN111" s="603">
        <v>0</v>
      </c>
      <c r="IO111" s="603">
        <v>0</v>
      </c>
      <c r="IP111" s="603">
        <v>0</v>
      </c>
      <c r="IQ111" s="603">
        <v>0</v>
      </c>
      <c r="IR111" s="603">
        <v>0</v>
      </c>
      <c r="IS111" s="603">
        <v>0</v>
      </c>
      <c r="IT111" s="603">
        <v>0</v>
      </c>
      <c r="IU111" s="603">
        <v>0</v>
      </c>
      <c r="IV111" s="603">
        <v>0</v>
      </c>
      <c r="IW111" s="603">
        <v>0</v>
      </c>
      <c r="IX111" s="603">
        <v>0</v>
      </c>
      <c r="IY111" s="603">
        <v>0</v>
      </c>
      <c r="IZ111" s="603">
        <v>0</v>
      </c>
      <c r="JA111" s="603">
        <v>0</v>
      </c>
      <c r="JB111" s="603">
        <v>0</v>
      </c>
      <c r="JC111" s="603">
        <v>0</v>
      </c>
      <c r="JD111" s="603">
        <v>0</v>
      </c>
      <c r="JE111" s="603">
        <v>0</v>
      </c>
      <c r="JF111" s="603">
        <v>0</v>
      </c>
      <c r="JG111" s="603">
        <v>0</v>
      </c>
      <c r="JH111" s="603">
        <v>0</v>
      </c>
      <c r="JI111" s="603">
        <v>0</v>
      </c>
      <c r="JJ111" s="603">
        <v>0</v>
      </c>
      <c r="JK111" s="603">
        <v>0</v>
      </c>
      <c r="JL111" s="603">
        <v>0</v>
      </c>
      <c r="JM111" s="603">
        <v>0</v>
      </c>
      <c r="JN111" s="603">
        <v>0</v>
      </c>
      <c r="JO111" s="603">
        <v>0</v>
      </c>
      <c r="JP111" s="603">
        <v>0</v>
      </c>
      <c r="JQ111" s="603">
        <v>0</v>
      </c>
      <c r="JR111" s="603">
        <v>0</v>
      </c>
      <c r="JS111" s="603">
        <v>0</v>
      </c>
      <c r="JT111" s="603">
        <v>0</v>
      </c>
      <c r="JU111" s="603">
        <v>0</v>
      </c>
      <c r="JV111" s="603">
        <v>0</v>
      </c>
      <c r="JW111" s="603">
        <v>0</v>
      </c>
      <c r="JX111" s="603">
        <v>0</v>
      </c>
      <c r="JY111" s="603">
        <v>0</v>
      </c>
      <c r="JZ111" s="603">
        <v>0</v>
      </c>
      <c r="KA111" s="603">
        <v>0</v>
      </c>
      <c r="KB111" s="603">
        <v>0</v>
      </c>
      <c r="KC111" s="603">
        <v>0</v>
      </c>
      <c r="KD111" s="603">
        <v>0</v>
      </c>
      <c r="KE111" s="603">
        <v>0</v>
      </c>
      <c r="KF111" s="603">
        <v>0</v>
      </c>
      <c r="KG111" s="603">
        <v>0</v>
      </c>
      <c r="KH111" s="603">
        <v>0</v>
      </c>
      <c r="KI111" s="603">
        <v>0</v>
      </c>
      <c r="KJ111" s="603">
        <v>0</v>
      </c>
      <c r="KK111" s="603">
        <v>0</v>
      </c>
      <c r="KL111" s="603">
        <v>0</v>
      </c>
      <c r="KM111" s="603">
        <v>0</v>
      </c>
      <c r="KN111" s="603">
        <v>0</v>
      </c>
      <c r="KO111" s="603">
        <v>0</v>
      </c>
      <c r="KP111" s="603">
        <v>0</v>
      </c>
      <c r="KQ111" s="603">
        <v>0</v>
      </c>
      <c r="KR111" s="603">
        <v>0</v>
      </c>
      <c r="KS111" s="603">
        <v>0</v>
      </c>
      <c r="KT111" s="603">
        <v>0</v>
      </c>
      <c r="KU111" s="603">
        <v>0</v>
      </c>
      <c r="KV111" s="603">
        <v>0</v>
      </c>
      <c r="KW111" s="603">
        <v>0</v>
      </c>
      <c r="KX111" s="603">
        <v>0</v>
      </c>
      <c r="KY111" s="603">
        <v>0</v>
      </c>
      <c r="KZ111" s="603">
        <v>0</v>
      </c>
      <c r="LA111" s="603">
        <v>0</v>
      </c>
      <c r="LB111" s="603">
        <v>0</v>
      </c>
      <c r="LC111" s="603">
        <v>0</v>
      </c>
      <c r="LD111" s="603">
        <v>0</v>
      </c>
      <c r="LE111" s="603">
        <v>0</v>
      </c>
      <c r="LF111" s="603">
        <v>0</v>
      </c>
      <c r="LG111" s="603">
        <v>0</v>
      </c>
      <c r="LH111" s="603">
        <v>0</v>
      </c>
      <c r="LI111" s="603">
        <v>0</v>
      </c>
      <c r="LJ111" s="603">
        <v>0</v>
      </c>
      <c r="LK111" s="603">
        <v>0</v>
      </c>
      <c r="LL111" s="603">
        <v>0</v>
      </c>
      <c r="LM111" s="603">
        <v>0</v>
      </c>
      <c r="LN111" s="603">
        <v>0</v>
      </c>
      <c r="LO111" s="603">
        <v>0</v>
      </c>
      <c r="LP111" s="603">
        <v>0</v>
      </c>
      <c r="LQ111" s="603">
        <v>0</v>
      </c>
      <c r="LR111" s="603">
        <v>0</v>
      </c>
      <c r="LS111" s="603">
        <v>0</v>
      </c>
      <c r="LT111" s="603">
        <v>0</v>
      </c>
      <c r="LU111" s="603">
        <v>0</v>
      </c>
      <c r="LV111" s="603">
        <v>0</v>
      </c>
      <c r="LW111" s="603">
        <v>0</v>
      </c>
      <c r="LX111" s="603">
        <v>0</v>
      </c>
      <c r="LY111" s="603">
        <v>0</v>
      </c>
      <c r="LZ111" s="603">
        <v>0</v>
      </c>
      <c r="MA111" s="603">
        <v>0</v>
      </c>
      <c r="MB111" s="603">
        <v>0</v>
      </c>
      <c r="MC111" s="603">
        <v>0</v>
      </c>
      <c r="MD111" s="603">
        <v>0</v>
      </c>
      <c r="ME111" s="603">
        <v>0</v>
      </c>
      <c r="MF111" s="603">
        <v>0</v>
      </c>
      <c r="MG111" s="603">
        <v>0</v>
      </c>
      <c r="MH111" s="603">
        <v>0</v>
      </c>
      <c r="MI111" s="603">
        <v>0</v>
      </c>
      <c r="MJ111" s="603">
        <v>0</v>
      </c>
      <c r="MK111" s="603">
        <v>0</v>
      </c>
      <c r="ML111" s="603">
        <v>0</v>
      </c>
      <c r="MM111" s="603">
        <v>0</v>
      </c>
      <c r="MN111" s="603">
        <v>0</v>
      </c>
      <c r="MO111" s="603">
        <v>0</v>
      </c>
      <c r="MP111" s="603">
        <v>0</v>
      </c>
      <c r="MQ111" s="603">
        <v>0</v>
      </c>
      <c r="MR111" s="603">
        <v>0</v>
      </c>
      <c r="MS111" s="603">
        <v>0</v>
      </c>
      <c r="MT111" s="603">
        <v>0</v>
      </c>
      <c r="MU111" s="603">
        <v>0</v>
      </c>
      <c r="MV111" s="603">
        <v>0</v>
      </c>
      <c r="MW111" s="603">
        <v>0</v>
      </c>
      <c r="MX111" s="603">
        <v>0</v>
      </c>
      <c r="MY111" s="603">
        <v>0</v>
      </c>
      <c r="MZ111" s="603">
        <v>0</v>
      </c>
      <c r="NA111" s="603">
        <v>0</v>
      </c>
      <c r="NB111" s="603">
        <v>0</v>
      </c>
      <c r="NC111" s="603">
        <v>0</v>
      </c>
      <c r="ND111" s="603">
        <v>0</v>
      </c>
      <c r="NE111" s="603">
        <v>0</v>
      </c>
      <c r="NF111" s="603">
        <v>0</v>
      </c>
      <c r="NG111" s="603">
        <v>0</v>
      </c>
      <c r="NH111" s="603">
        <v>0</v>
      </c>
      <c r="NI111" s="603">
        <v>0</v>
      </c>
      <c r="NJ111" s="603">
        <v>0</v>
      </c>
      <c r="NK111" s="603">
        <v>0</v>
      </c>
      <c r="NL111" s="603">
        <v>0</v>
      </c>
      <c r="NM111" s="603">
        <v>0</v>
      </c>
      <c r="NN111" s="603">
        <v>0</v>
      </c>
      <c r="NO111" s="603">
        <v>0</v>
      </c>
      <c r="NP111" s="603">
        <v>0</v>
      </c>
      <c r="NQ111" s="603">
        <v>0</v>
      </c>
      <c r="NR111" s="603">
        <v>0</v>
      </c>
      <c r="NS111" s="603">
        <v>0</v>
      </c>
      <c r="NT111" s="603">
        <v>0</v>
      </c>
      <c r="NU111" s="603">
        <v>0</v>
      </c>
      <c r="NV111" s="603">
        <v>8458.2000000000007</v>
      </c>
      <c r="NW111" s="603">
        <v>0</v>
      </c>
      <c r="NX111" s="603">
        <v>0</v>
      </c>
      <c r="NY111" s="603">
        <v>0</v>
      </c>
      <c r="NZ111" s="603">
        <v>0</v>
      </c>
      <c r="OA111" s="603">
        <v>0</v>
      </c>
      <c r="OB111" s="603">
        <v>0</v>
      </c>
      <c r="OC111" s="603">
        <v>0</v>
      </c>
      <c r="OD111" s="603">
        <v>0</v>
      </c>
      <c r="OE111" s="603">
        <v>0</v>
      </c>
      <c r="OF111" s="603">
        <v>0</v>
      </c>
      <c r="OG111" s="603">
        <v>0</v>
      </c>
      <c r="OH111" s="603">
        <v>0</v>
      </c>
      <c r="OI111" s="603">
        <v>0</v>
      </c>
      <c r="OJ111" s="603">
        <v>0</v>
      </c>
      <c r="OK111" s="603">
        <v>0</v>
      </c>
      <c r="OL111" s="603">
        <v>0</v>
      </c>
      <c r="OM111" s="603">
        <v>0</v>
      </c>
      <c r="ON111" s="603">
        <v>0</v>
      </c>
      <c r="OO111" s="603">
        <v>0</v>
      </c>
      <c r="OP111" s="603">
        <v>0</v>
      </c>
      <c r="OQ111" s="603">
        <v>0</v>
      </c>
      <c r="OR111" s="603">
        <v>0</v>
      </c>
      <c r="OS111" s="603">
        <v>0</v>
      </c>
      <c r="OT111" s="603">
        <v>0</v>
      </c>
      <c r="OU111" s="603">
        <v>0</v>
      </c>
      <c r="OV111" s="603">
        <v>0</v>
      </c>
      <c r="OW111" s="603">
        <v>0</v>
      </c>
      <c r="OX111" s="603">
        <v>0</v>
      </c>
      <c r="OY111" s="603">
        <v>0</v>
      </c>
      <c r="OZ111" s="603">
        <v>0</v>
      </c>
      <c r="PA111" s="603">
        <v>0</v>
      </c>
      <c r="PB111" s="603">
        <v>0</v>
      </c>
      <c r="PC111" s="603">
        <v>0</v>
      </c>
      <c r="PD111" s="603">
        <v>0</v>
      </c>
      <c r="PE111" s="603">
        <v>0</v>
      </c>
      <c r="PF111" s="603">
        <v>0</v>
      </c>
      <c r="PG111" s="603">
        <v>0</v>
      </c>
      <c r="PH111" s="603">
        <v>0</v>
      </c>
      <c r="PI111" s="603">
        <v>0</v>
      </c>
      <c r="PJ111" s="603">
        <v>0</v>
      </c>
      <c r="PK111" s="603">
        <v>0</v>
      </c>
      <c r="PL111" s="603">
        <v>0</v>
      </c>
      <c r="PM111" s="603">
        <v>0</v>
      </c>
      <c r="PN111" s="603">
        <v>0</v>
      </c>
      <c r="PO111" s="603">
        <v>0</v>
      </c>
      <c r="PP111" s="603">
        <v>0</v>
      </c>
      <c r="PQ111" s="603">
        <v>0</v>
      </c>
      <c r="PR111" s="603">
        <v>0</v>
      </c>
      <c r="PS111" s="603">
        <v>0</v>
      </c>
      <c r="PT111" s="603">
        <v>0</v>
      </c>
      <c r="PU111" s="603">
        <v>0</v>
      </c>
      <c r="PV111" s="603">
        <v>0</v>
      </c>
      <c r="PW111" s="603">
        <v>0</v>
      </c>
      <c r="PX111" s="603">
        <v>0</v>
      </c>
      <c r="PY111" s="603">
        <v>0</v>
      </c>
      <c r="PZ111" s="603">
        <v>0</v>
      </c>
      <c r="QA111" s="603">
        <v>0</v>
      </c>
      <c r="QB111" s="603">
        <v>0</v>
      </c>
      <c r="QC111" s="603">
        <v>0</v>
      </c>
      <c r="QD111" s="603">
        <v>0</v>
      </c>
      <c r="QE111" s="603">
        <v>0</v>
      </c>
      <c r="QF111" s="603">
        <v>0</v>
      </c>
      <c r="QG111" s="603">
        <v>0</v>
      </c>
      <c r="QH111" s="603">
        <v>0</v>
      </c>
      <c r="QI111" s="603">
        <v>0</v>
      </c>
      <c r="QJ111" s="603">
        <v>0</v>
      </c>
      <c r="QK111" s="603">
        <v>0</v>
      </c>
      <c r="QL111" s="603">
        <v>0</v>
      </c>
      <c r="QM111" s="603">
        <v>0</v>
      </c>
      <c r="QN111" s="603">
        <v>0</v>
      </c>
      <c r="QO111" s="603">
        <v>0</v>
      </c>
      <c r="QP111" s="603">
        <v>0</v>
      </c>
      <c r="QQ111" s="603">
        <v>0</v>
      </c>
      <c r="QR111" s="603">
        <v>0</v>
      </c>
      <c r="QS111" s="603">
        <v>0</v>
      </c>
      <c r="QT111" s="603">
        <v>0</v>
      </c>
      <c r="QU111" s="603">
        <v>0</v>
      </c>
      <c r="QV111" s="603">
        <v>0</v>
      </c>
      <c r="QW111" s="603">
        <v>0</v>
      </c>
      <c r="QX111" s="603">
        <v>0</v>
      </c>
      <c r="QY111" s="603">
        <v>0</v>
      </c>
      <c r="QZ111" s="603">
        <v>0</v>
      </c>
      <c r="RA111" s="603">
        <v>0</v>
      </c>
      <c r="RB111" s="603">
        <v>0</v>
      </c>
      <c r="RC111" s="603">
        <v>0</v>
      </c>
      <c r="RD111" s="603">
        <v>0</v>
      </c>
      <c r="RE111" s="603">
        <v>0</v>
      </c>
      <c r="RF111" s="603">
        <v>0</v>
      </c>
      <c r="RG111" s="603">
        <v>0</v>
      </c>
      <c r="RH111" s="603">
        <v>0</v>
      </c>
      <c r="RI111" s="603">
        <v>0</v>
      </c>
      <c r="RJ111" s="603">
        <v>0</v>
      </c>
      <c r="RK111" s="603">
        <v>0</v>
      </c>
      <c r="RL111" s="603">
        <v>0</v>
      </c>
      <c r="RM111" s="603">
        <v>0</v>
      </c>
      <c r="RN111" s="603">
        <v>0</v>
      </c>
      <c r="RO111" s="603">
        <v>0</v>
      </c>
      <c r="RP111" s="603">
        <v>0</v>
      </c>
      <c r="RQ111" s="603">
        <v>0</v>
      </c>
      <c r="RR111" s="603">
        <v>0</v>
      </c>
      <c r="RS111" s="603">
        <v>0</v>
      </c>
      <c r="RT111" s="603">
        <v>0</v>
      </c>
      <c r="RU111" s="603">
        <v>0</v>
      </c>
      <c r="RV111" s="603">
        <v>0</v>
      </c>
      <c r="RW111" s="603">
        <v>0</v>
      </c>
      <c r="RX111" s="603">
        <v>0</v>
      </c>
      <c r="RY111" s="603">
        <v>0</v>
      </c>
      <c r="RZ111" s="603">
        <v>0</v>
      </c>
      <c r="SA111" s="603">
        <v>0</v>
      </c>
      <c r="SB111" s="603">
        <v>0</v>
      </c>
      <c r="SC111" s="603">
        <v>0</v>
      </c>
      <c r="SD111" s="603">
        <v>0</v>
      </c>
      <c r="SE111" s="603">
        <v>0</v>
      </c>
      <c r="SF111" s="603">
        <v>0</v>
      </c>
      <c r="SG111" s="603">
        <v>0</v>
      </c>
      <c r="SH111" s="603">
        <v>0</v>
      </c>
      <c r="SI111" s="603">
        <v>0</v>
      </c>
      <c r="SJ111" s="603">
        <v>0</v>
      </c>
      <c r="SK111" s="603">
        <v>0</v>
      </c>
      <c r="SL111" s="603">
        <v>0</v>
      </c>
      <c r="SM111" s="603">
        <v>0</v>
      </c>
      <c r="SN111" s="603">
        <v>0</v>
      </c>
      <c r="SO111" s="603">
        <v>0</v>
      </c>
      <c r="SP111" s="603">
        <v>0</v>
      </c>
      <c r="SQ111" s="603">
        <v>0</v>
      </c>
      <c r="SR111" s="603">
        <v>0</v>
      </c>
      <c r="SS111" s="603">
        <v>0</v>
      </c>
      <c r="ST111" s="603">
        <v>0</v>
      </c>
      <c r="SU111" s="603">
        <v>0</v>
      </c>
      <c r="SV111" s="603">
        <v>0</v>
      </c>
      <c r="SW111" s="603">
        <v>0</v>
      </c>
      <c r="SX111" s="603">
        <v>0</v>
      </c>
      <c r="SY111" s="603">
        <v>0</v>
      </c>
      <c r="SZ111" s="603">
        <v>0</v>
      </c>
      <c r="TA111" s="603">
        <v>0</v>
      </c>
      <c r="TB111" s="603">
        <v>0</v>
      </c>
      <c r="TC111" s="603">
        <v>0</v>
      </c>
      <c r="TD111" s="603">
        <v>0</v>
      </c>
      <c r="TE111" s="603">
        <v>0</v>
      </c>
      <c r="TF111" s="603">
        <v>0</v>
      </c>
      <c r="TG111" s="603">
        <v>0</v>
      </c>
      <c r="TH111" s="603">
        <v>0</v>
      </c>
      <c r="TI111" s="603">
        <v>0</v>
      </c>
      <c r="TJ111" s="603">
        <v>0</v>
      </c>
      <c r="TK111" s="603">
        <v>0</v>
      </c>
      <c r="TL111" s="603">
        <v>0</v>
      </c>
      <c r="TM111" s="603">
        <v>0</v>
      </c>
      <c r="TN111" s="603">
        <v>0</v>
      </c>
      <c r="TO111" s="603">
        <v>0</v>
      </c>
      <c r="TP111" s="603">
        <v>0</v>
      </c>
      <c r="TQ111" s="603">
        <v>0</v>
      </c>
      <c r="TR111" s="603">
        <v>0</v>
      </c>
      <c r="TS111" s="603">
        <v>0</v>
      </c>
      <c r="TT111" s="603">
        <v>0</v>
      </c>
      <c r="TU111" s="603">
        <v>0</v>
      </c>
      <c r="TV111" s="603">
        <v>0</v>
      </c>
      <c r="TW111" s="603">
        <v>0</v>
      </c>
      <c r="TX111" s="603">
        <v>0</v>
      </c>
      <c r="TY111" s="603">
        <v>0</v>
      </c>
      <c r="TZ111" s="603">
        <v>0</v>
      </c>
      <c r="UA111" s="603">
        <v>0</v>
      </c>
      <c r="UB111" s="603">
        <v>0</v>
      </c>
      <c r="UC111" s="603">
        <v>0</v>
      </c>
      <c r="UD111" s="603">
        <v>0</v>
      </c>
      <c r="UE111" s="603">
        <v>0</v>
      </c>
      <c r="UF111" s="603">
        <v>0</v>
      </c>
      <c r="UG111" s="603">
        <v>0</v>
      </c>
      <c r="UH111" s="603">
        <v>0</v>
      </c>
      <c r="UI111" s="603">
        <v>0</v>
      </c>
      <c r="UJ111" s="603">
        <v>0</v>
      </c>
      <c r="UK111" s="603">
        <v>0</v>
      </c>
      <c r="UL111" s="603">
        <v>0</v>
      </c>
      <c r="UM111" s="603">
        <v>0</v>
      </c>
      <c r="UN111" s="603">
        <v>0</v>
      </c>
      <c r="UO111" s="603">
        <v>0</v>
      </c>
      <c r="UP111" s="603">
        <v>0</v>
      </c>
      <c r="UQ111" s="603">
        <v>0</v>
      </c>
      <c r="UR111" s="603">
        <v>0</v>
      </c>
      <c r="US111" s="603">
        <v>0</v>
      </c>
      <c r="UT111" s="603">
        <v>0</v>
      </c>
      <c r="UU111" s="603">
        <v>0</v>
      </c>
      <c r="UV111" s="603">
        <v>0</v>
      </c>
      <c r="UW111" s="603">
        <v>0</v>
      </c>
      <c r="UX111" s="603">
        <v>0</v>
      </c>
      <c r="UY111" s="603">
        <v>0</v>
      </c>
      <c r="UZ111" s="603">
        <v>0</v>
      </c>
      <c r="VA111" s="603">
        <v>0</v>
      </c>
      <c r="VB111" s="603">
        <v>0</v>
      </c>
      <c r="VC111" s="603">
        <v>0</v>
      </c>
      <c r="VD111" s="603">
        <v>0</v>
      </c>
      <c r="VE111" s="603">
        <v>0</v>
      </c>
      <c r="VF111" s="603">
        <v>0</v>
      </c>
      <c r="VG111" s="603">
        <v>0</v>
      </c>
      <c r="VH111" s="603">
        <v>0</v>
      </c>
      <c r="VI111" s="603">
        <v>0</v>
      </c>
      <c r="VJ111" s="603">
        <v>0</v>
      </c>
      <c r="VK111" s="603">
        <v>0</v>
      </c>
      <c r="VL111" s="603">
        <v>0</v>
      </c>
      <c r="VM111" s="603">
        <v>0</v>
      </c>
      <c r="VN111" s="603">
        <v>0</v>
      </c>
      <c r="VO111" s="603">
        <v>0</v>
      </c>
      <c r="VP111" s="603">
        <v>0</v>
      </c>
      <c r="VQ111" s="603">
        <v>0</v>
      </c>
      <c r="VR111" s="603">
        <v>0</v>
      </c>
      <c r="VS111" s="603">
        <v>0</v>
      </c>
      <c r="VT111" s="603">
        <v>0</v>
      </c>
      <c r="VU111" s="603">
        <v>0</v>
      </c>
      <c r="VV111" s="603">
        <v>0</v>
      </c>
      <c r="VW111" s="603">
        <v>0</v>
      </c>
      <c r="VX111" s="603">
        <v>0</v>
      </c>
      <c r="VY111" s="603">
        <v>0</v>
      </c>
      <c r="VZ111" s="603">
        <v>0</v>
      </c>
      <c r="WA111" s="603">
        <v>0</v>
      </c>
      <c r="WB111" s="603">
        <v>0</v>
      </c>
      <c r="WC111" s="603">
        <v>0</v>
      </c>
      <c r="WD111" s="603">
        <v>0</v>
      </c>
      <c r="WE111" s="603">
        <v>0</v>
      </c>
      <c r="WF111" s="603">
        <v>0</v>
      </c>
      <c r="WG111" s="603">
        <v>0</v>
      </c>
      <c r="WH111" s="603">
        <v>0</v>
      </c>
      <c r="WI111" s="603">
        <v>0</v>
      </c>
      <c r="WJ111" s="603">
        <v>0</v>
      </c>
      <c r="WK111" s="603">
        <v>0</v>
      </c>
      <c r="WL111" s="603">
        <v>0</v>
      </c>
      <c r="WM111" s="603">
        <v>0</v>
      </c>
      <c r="WN111" s="603">
        <v>0</v>
      </c>
      <c r="WO111" s="603">
        <v>0</v>
      </c>
      <c r="WP111" s="603">
        <v>0</v>
      </c>
      <c r="WQ111" s="603">
        <v>0</v>
      </c>
      <c r="WR111" s="603">
        <v>0</v>
      </c>
      <c r="WS111" s="603">
        <v>0</v>
      </c>
      <c r="WT111" s="603">
        <v>0</v>
      </c>
      <c r="WU111" s="603">
        <v>0</v>
      </c>
      <c r="WV111" s="603">
        <v>0</v>
      </c>
      <c r="WW111" s="603">
        <v>0</v>
      </c>
      <c r="WX111" s="603">
        <v>0</v>
      </c>
      <c r="WY111" s="603">
        <v>0</v>
      </c>
      <c r="WZ111" s="603">
        <v>0</v>
      </c>
      <c r="XA111" s="603">
        <v>0</v>
      </c>
      <c r="XB111" s="603">
        <v>0</v>
      </c>
      <c r="XC111" s="603">
        <v>0</v>
      </c>
      <c r="XD111" s="603">
        <v>0</v>
      </c>
      <c r="XE111" s="603">
        <v>0</v>
      </c>
      <c r="XF111" s="603">
        <v>0</v>
      </c>
      <c r="XG111" s="603">
        <v>0</v>
      </c>
      <c r="XH111" s="603">
        <v>0</v>
      </c>
      <c r="XI111" s="603">
        <v>0</v>
      </c>
      <c r="XJ111" s="603">
        <v>0</v>
      </c>
      <c r="XK111" s="603">
        <v>0</v>
      </c>
      <c r="XL111" s="603">
        <v>0</v>
      </c>
      <c r="XM111" s="603">
        <v>0</v>
      </c>
      <c r="XN111" s="603">
        <v>0</v>
      </c>
      <c r="XO111" s="603">
        <v>0</v>
      </c>
      <c r="XP111" s="603">
        <v>0</v>
      </c>
      <c r="XQ111" s="603">
        <v>0</v>
      </c>
      <c r="XR111" s="603">
        <v>0</v>
      </c>
      <c r="XS111" s="603">
        <v>0</v>
      </c>
      <c r="XT111" s="603">
        <v>0</v>
      </c>
      <c r="XU111" s="603">
        <v>0</v>
      </c>
      <c r="XV111" s="603">
        <v>0</v>
      </c>
      <c r="XW111" s="603">
        <v>0</v>
      </c>
      <c r="XX111" s="603">
        <v>0</v>
      </c>
      <c r="XY111" s="603">
        <v>0</v>
      </c>
      <c r="XZ111" s="603">
        <v>0</v>
      </c>
      <c r="YA111" s="603">
        <v>0</v>
      </c>
      <c r="YB111" s="603">
        <v>0</v>
      </c>
      <c r="YC111" s="603">
        <v>0</v>
      </c>
      <c r="YD111" s="603">
        <v>0</v>
      </c>
      <c r="YE111" s="603">
        <v>0</v>
      </c>
      <c r="YF111" s="603">
        <v>0</v>
      </c>
      <c r="YG111" s="603">
        <v>0</v>
      </c>
      <c r="YH111" s="603">
        <v>0</v>
      </c>
      <c r="YI111" s="603">
        <v>0</v>
      </c>
      <c r="YJ111" s="603">
        <v>0</v>
      </c>
      <c r="YK111" s="603">
        <v>0</v>
      </c>
      <c r="YL111" s="603">
        <v>0</v>
      </c>
      <c r="YM111" s="603">
        <v>0</v>
      </c>
      <c r="YN111" s="603">
        <v>0</v>
      </c>
      <c r="YO111" s="603">
        <v>0</v>
      </c>
      <c r="YP111" s="603">
        <v>0</v>
      </c>
      <c r="YQ111" s="603">
        <v>0</v>
      </c>
      <c r="YR111" s="603">
        <v>0</v>
      </c>
      <c r="YS111" s="603">
        <v>0</v>
      </c>
      <c r="YT111" s="603">
        <v>0</v>
      </c>
      <c r="YU111" s="603">
        <v>0</v>
      </c>
      <c r="YV111" s="603">
        <v>0</v>
      </c>
      <c r="YW111" s="603">
        <v>0</v>
      </c>
      <c r="YX111" s="603">
        <v>0</v>
      </c>
      <c r="YY111" s="603">
        <v>0</v>
      </c>
      <c r="YZ111" s="603">
        <v>0</v>
      </c>
      <c r="ZA111" s="603">
        <v>0</v>
      </c>
      <c r="ZB111" s="603">
        <v>0</v>
      </c>
      <c r="ZC111" s="603">
        <v>0</v>
      </c>
      <c r="ZD111" s="603">
        <v>0</v>
      </c>
      <c r="ZE111" s="603">
        <v>0</v>
      </c>
      <c r="ZF111" s="603">
        <v>0</v>
      </c>
      <c r="ZG111" s="603">
        <v>0</v>
      </c>
      <c r="ZH111" s="603">
        <v>0</v>
      </c>
      <c r="ZI111" s="603">
        <v>0</v>
      </c>
      <c r="ZJ111" s="603">
        <v>0</v>
      </c>
      <c r="ZK111" s="603">
        <v>0</v>
      </c>
      <c r="ZL111" s="603">
        <v>0</v>
      </c>
      <c r="ZM111" s="603">
        <v>0</v>
      </c>
      <c r="ZN111" s="603">
        <v>0</v>
      </c>
      <c r="ZO111" s="603">
        <v>0</v>
      </c>
      <c r="ZP111" s="603">
        <v>0</v>
      </c>
      <c r="ZQ111" s="603">
        <v>0</v>
      </c>
      <c r="ZR111" s="603">
        <v>0</v>
      </c>
      <c r="ZS111" s="603">
        <v>0</v>
      </c>
      <c r="ZT111" s="603">
        <v>0</v>
      </c>
      <c r="ZU111" s="603">
        <v>0</v>
      </c>
      <c r="ZV111" s="603">
        <v>0</v>
      </c>
      <c r="ZW111" s="603">
        <v>0</v>
      </c>
      <c r="ZX111" s="603">
        <v>0</v>
      </c>
      <c r="ZY111" s="603">
        <v>0</v>
      </c>
      <c r="ZZ111" s="603">
        <v>0</v>
      </c>
      <c r="AAA111" s="603">
        <v>0</v>
      </c>
      <c r="AAB111" s="603">
        <v>0</v>
      </c>
      <c r="AAC111" s="603">
        <v>0</v>
      </c>
      <c r="AAD111" s="603">
        <v>0</v>
      </c>
      <c r="AAE111" s="603">
        <v>0</v>
      </c>
      <c r="AAF111" s="603">
        <v>0</v>
      </c>
      <c r="AAG111" s="603">
        <v>0</v>
      </c>
      <c r="AAH111" s="603">
        <v>0</v>
      </c>
      <c r="AAI111" s="603">
        <v>0</v>
      </c>
      <c r="AAJ111" s="603">
        <v>0</v>
      </c>
      <c r="AAK111" s="603">
        <v>0</v>
      </c>
      <c r="AAL111" s="603">
        <v>0</v>
      </c>
      <c r="AAM111" s="603">
        <v>0</v>
      </c>
      <c r="AAN111" s="603">
        <v>0</v>
      </c>
      <c r="AAO111" s="603">
        <v>0</v>
      </c>
      <c r="AAP111" s="603">
        <v>0</v>
      </c>
      <c r="AAQ111" s="603">
        <v>0</v>
      </c>
      <c r="AAR111" s="603">
        <v>0</v>
      </c>
      <c r="AAS111" s="603">
        <v>0</v>
      </c>
      <c r="AAT111" s="603">
        <v>0</v>
      </c>
      <c r="AAU111" s="603">
        <v>0</v>
      </c>
      <c r="AAV111" s="603">
        <v>0</v>
      </c>
      <c r="AAW111" s="603">
        <v>0</v>
      </c>
      <c r="AAX111" s="603">
        <v>0</v>
      </c>
      <c r="AAY111" s="603">
        <v>0</v>
      </c>
      <c r="AAZ111" s="603">
        <v>0</v>
      </c>
      <c r="ABA111" s="603">
        <v>0</v>
      </c>
      <c r="ABB111" s="603">
        <v>0</v>
      </c>
      <c r="ABC111" s="603">
        <v>0</v>
      </c>
      <c r="ABD111" s="603">
        <v>0</v>
      </c>
      <c r="ABE111" s="603">
        <v>0</v>
      </c>
      <c r="ABF111" s="603">
        <v>0</v>
      </c>
      <c r="ABG111" s="603">
        <v>0</v>
      </c>
      <c r="ABH111" s="603">
        <v>0</v>
      </c>
      <c r="ABI111" s="603">
        <v>0</v>
      </c>
      <c r="ABJ111" s="603">
        <v>0</v>
      </c>
      <c r="ABK111" s="603">
        <v>0</v>
      </c>
      <c r="ABL111" s="603">
        <v>0</v>
      </c>
      <c r="ABM111" s="603">
        <v>0</v>
      </c>
      <c r="ABN111" s="603">
        <v>0</v>
      </c>
      <c r="ABO111" s="603">
        <v>0</v>
      </c>
      <c r="ABP111" s="603">
        <v>0</v>
      </c>
      <c r="ABQ111" s="603">
        <v>0</v>
      </c>
      <c r="ABR111" s="603">
        <v>0</v>
      </c>
      <c r="ABS111" s="603">
        <v>0</v>
      </c>
      <c r="ABT111" s="603">
        <v>0</v>
      </c>
      <c r="ABU111" s="603">
        <v>0</v>
      </c>
      <c r="ABV111" s="603">
        <v>0</v>
      </c>
      <c r="ABW111" s="603">
        <v>0</v>
      </c>
      <c r="ABX111" s="603">
        <v>0</v>
      </c>
      <c r="ABY111" s="603">
        <v>0</v>
      </c>
      <c r="ABZ111" s="603">
        <v>0</v>
      </c>
      <c r="ACA111" s="603">
        <v>0</v>
      </c>
      <c r="ACB111" s="603">
        <v>0</v>
      </c>
      <c r="ACC111" s="603">
        <v>0</v>
      </c>
      <c r="ACD111" s="603">
        <v>0</v>
      </c>
      <c r="ACE111" s="603">
        <v>0</v>
      </c>
      <c r="ACF111" s="603">
        <v>0</v>
      </c>
      <c r="ACG111" s="603">
        <v>0</v>
      </c>
      <c r="ACH111" s="603">
        <v>0</v>
      </c>
      <c r="ACI111" s="603">
        <v>0</v>
      </c>
      <c r="ACJ111" s="603">
        <v>0</v>
      </c>
      <c r="ACK111" s="603">
        <v>0</v>
      </c>
      <c r="ACL111" s="603">
        <v>0</v>
      </c>
      <c r="ACM111" s="603">
        <v>0</v>
      </c>
      <c r="ACN111" s="603">
        <v>0</v>
      </c>
      <c r="ACO111" s="603">
        <v>0</v>
      </c>
      <c r="ACP111" s="603">
        <v>0</v>
      </c>
      <c r="ACQ111" s="603">
        <v>0</v>
      </c>
      <c r="ACR111" s="603">
        <v>0</v>
      </c>
      <c r="ACS111" s="603">
        <v>0</v>
      </c>
      <c r="ACT111" s="603">
        <v>0</v>
      </c>
      <c r="ACU111" s="603">
        <v>0</v>
      </c>
      <c r="ACV111" s="603">
        <v>0</v>
      </c>
      <c r="ACW111" s="603">
        <v>0</v>
      </c>
      <c r="ACX111" s="603">
        <v>0</v>
      </c>
      <c r="ACY111" s="603">
        <v>0</v>
      </c>
      <c r="ACZ111" s="603">
        <v>0</v>
      </c>
      <c r="ADA111" s="603">
        <v>0</v>
      </c>
      <c r="ADB111" s="603">
        <v>0</v>
      </c>
      <c r="ADC111" s="603">
        <v>0</v>
      </c>
      <c r="ADD111" s="603">
        <v>0</v>
      </c>
      <c r="ADE111" s="603">
        <v>0</v>
      </c>
      <c r="ADF111" s="603">
        <v>0</v>
      </c>
      <c r="ADG111" s="603">
        <v>0</v>
      </c>
      <c r="ADH111" s="603">
        <v>0</v>
      </c>
      <c r="ADI111" s="603">
        <v>0</v>
      </c>
      <c r="ADJ111" s="603">
        <v>0</v>
      </c>
      <c r="ADK111" s="603">
        <v>0</v>
      </c>
      <c r="ADL111" s="603">
        <v>0</v>
      </c>
      <c r="ADM111" s="603">
        <v>0</v>
      </c>
      <c r="ADN111" s="603">
        <v>0</v>
      </c>
      <c r="ADO111" s="603">
        <v>0</v>
      </c>
      <c r="ADP111" s="603">
        <v>0</v>
      </c>
      <c r="ADQ111" s="603">
        <v>0</v>
      </c>
      <c r="ADR111" s="603">
        <v>0</v>
      </c>
      <c r="ADS111" s="603">
        <v>0</v>
      </c>
      <c r="ADT111" s="603">
        <v>0</v>
      </c>
      <c r="ADU111" s="603">
        <v>0</v>
      </c>
      <c r="ADV111" s="603">
        <v>0</v>
      </c>
      <c r="ADW111" s="603">
        <v>0</v>
      </c>
      <c r="ADX111" s="603">
        <v>0</v>
      </c>
      <c r="ADY111" s="603">
        <v>0</v>
      </c>
      <c r="ADZ111" s="603">
        <v>0</v>
      </c>
      <c r="AEA111" s="603">
        <v>0</v>
      </c>
      <c r="AEB111" s="603">
        <v>0</v>
      </c>
      <c r="AEC111" s="603">
        <v>0</v>
      </c>
      <c r="AED111" s="603">
        <v>0</v>
      </c>
      <c r="AEE111" s="603">
        <v>0</v>
      </c>
      <c r="AEF111" s="603">
        <v>0</v>
      </c>
      <c r="AEG111" s="603">
        <v>0</v>
      </c>
      <c r="AEH111" s="603">
        <v>0</v>
      </c>
      <c r="AEI111" s="603">
        <v>0</v>
      </c>
      <c r="AEJ111" s="603">
        <v>0</v>
      </c>
      <c r="AEK111" s="603">
        <v>0</v>
      </c>
      <c r="AEL111" s="603">
        <v>0</v>
      </c>
      <c r="AEM111" s="603">
        <v>0</v>
      </c>
      <c r="AEN111" s="603">
        <v>0</v>
      </c>
      <c r="AEO111" s="603">
        <v>0</v>
      </c>
      <c r="AEP111" s="603">
        <v>0</v>
      </c>
      <c r="AEQ111" s="603">
        <v>0</v>
      </c>
      <c r="AER111" s="603">
        <v>0</v>
      </c>
      <c r="AES111" s="603">
        <v>0</v>
      </c>
      <c r="AET111" s="603">
        <v>0</v>
      </c>
      <c r="AEU111" s="603">
        <v>0</v>
      </c>
      <c r="AEV111" s="603">
        <v>0</v>
      </c>
      <c r="AEW111" s="603">
        <v>0</v>
      </c>
      <c r="AEX111" s="603">
        <v>0</v>
      </c>
      <c r="AEY111" s="603">
        <v>0</v>
      </c>
      <c r="AEZ111" s="603">
        <v>0</v>
      </c>
      <c r="AFA111" s="603">
        <v>0</v>
      </c>
      <c r="AFB111" s="603">
        <v>0</v>
      </c>
      <c r="AFC111" s="603">
        <v>0</v>
      </c>
      <c r="AFD111" s="603">
        <v>0</v>
      </c>
      <c r="AFE111" s="603">
        <v>0</v>
      </c>
      <c r="AFF111" s="603">
        <v>0</v>
      </c>
      <c r="AFG111" s="603">
        <v>0</v>
      </c>
      <c r="AFH111" s="603">
        <v>0</v>
      </c>
      <c r="AFI111" s="603">
        <v>0</v>
      </c>
      <c r="AFJ111" s="603">
        <v>0</v>
      </c>
      <c r="AFK111" s="603">
        <v>0</v>
      </c>
      <c r="AFL111" s="603">
        <v>0</v>
      </c>
      <c r="AFM111" s="603">
        <v>0</v>
      </c>
      <c r="AFN111" s="603">
        <v>0</v>
      </c>
      <c r="AFO111" s="603">
        <v>0</v>
      </c>
      <c r="AFP111" s="603">
        <v>0</v>
      </c>
      <c r="AFQ111" s="603">
        <v>0</v>
      </c>
      <c r="AFR111" s="603">
        <v>0</v>
      </c>
      <c r="AFS111" s="603">
        <v>0</v>
      </c>
      <c r="AFT111" s="603">
        <v>0</v>
      </c>
      <c r="AFU111" s="603">
        <v>0</v>
      </c>
      <c r="AFV111" s="603">
        <v>0</v>
      </c>
      <c r="AFW111" s="603">
        <v>0</v>
      </c>
      <c r="AFX111" s="603">
        <v>0</v>
      </c>
      <c r="AFY111" s="603">
        <v>0</v>
      </c>
      <c r="AFZ111" s="603">
        <v>0</v>
      </c>
      <c r="AGA111" s="603">
        <v>0</v>
      </c>
      <c r="AGB111" s="603">
        <v>0</v>
      </c>
      <c r="AGC111" s="603">
        <v>0</v>
      </c>
      <c r="AGD111" s="603">
        <v>0</v>
      </c>
      <c r="AGE111" s="603">
        <v>0</v>
      </c>
      <c r="AGF111" s="603">
        <v>0</v>
      </c>
      <c r="AGG111" s="603">
        <v>0</v>
      </c>
      <c r="AGH111" s="603">
        <v>0</v>
      </c>
      <c r="AGI111" s="603">
        <v>0</v>
      </c>
      <c r="AGJ111" s="603">
        <v>0</v>
      </c>
      <c r="AGK111" s="603">
        <v>0</v>
      </c>
      <c r="AGL111" s="603">
        <v>0</v>
      </c>
      <c r="AGM111" s="603">
        <v>0</v>
      </c>
      <c r="AGN111" s="603">
        <v>0</v>
      </c>
      <c r="AGO111" s="603">
        <v>0</v>
      </c>
      <c r="AGP111" s="603">
        <v>0</v>
      </c>
      <c r="AGQ111" s="603">
        <v>0</v>
      </c>
      <c r="AGR111" s="603">
        <v>0</v>
      </c>
      <c r="AGS111" s="603">
        <v>0</v>
      </c>
      <c r="AGT111" s="603">
        <v>0</v>
      </c>
      <c r="AGU111" s="603">
        <v>0</v>
      </c>
      <c r="AGV111" s="603">
        <v>54753</v>
      </c>
      <c r="AGW111" s="603">
        <v>0</v>
      </c>
      <c r="AGX111" s="603">
        <v>0</v>
      </c>
      <c r="AGY111" s="603">
        <v>0</v>
      </c>
      <c r="AGZ111" s="603">
        <v>0</v>
      </c>
      <c r="AHA111" s="603">
        <v>0</v>
      </c>
      <c r="AHB111" s="603">
        <v>0</v>
      </c>
      <c r="AHC111" s="603">
        <v>0</v>
      </c>
      <c r="AHD111" s="603">
        <v>0</v>
      </c>
      <c r="AHE111" s="603">
        <v>0</v>
      </c>
      <c r="AHF111" s="603">
        <v>0</v>
      </c>
      <c r="AHG111" s="603">
        <v>0</v>
      </c>
      <c r="AHH111" s="603">
        <v>0</v>
      </c>
      <c r="AHI111" s="603">
        <v>0</v>
      </c>
      <c r="AHJ111" s="603">
        <v>0</v>
      </c>
      <c r="AHK111" s="603">
        <v>0</v>
      </c>
      <c r="AHL111" s="603">
        <v>0</v>
      </c>
      <c r="AHM111" s="603">
        <v>0</v>
      </c>
      <c r="AHN111" s="603">
        <v>0</v>
      </c>
      <c r="AHO111" s="603">
        <v>0</v>
      </c>
      <c r="AHP111" s="603">
        <v>0</v>
      </c>
      <c r="AHQ111" s="603">
        <v>0</v>
      </c>
      <c r="AHR111" s="603">
        <v>0</v>
      </c>
      <c r="AHS111" s="603">
        <v>0</v>
      </c>
      <c r="AHT111" s="603">
        <v>0</v>
      </c>
      <c r="AHU111" s="603">
        <v>0</v>
      </c>
      <c r="AHV111" s="603">
        <v>0</v>
      </c>
      <c r="AHW111" s="603">
        <f t="shared" si="99"/>
        <v>1580591.2</v>
      </c>
      <c r="AHY111" s="648" t="s">
        <v>6248</v>
      </c>
      <c r="AHZ111" s="648" t="s">
        <v>6125</v>
      </c>
      <c r="AIA111" s="648" t="s">
        <v>6126</v>
      </c>
    </row>
    <row r="112" spans="1:911" ht="24.6" x14ac:dyDescent="0.7">
      <c r="A112" s="260" t="str">
        <f t="shared" si="98"/>
        <v>ภาระ</v>
      </c>
      <c r="B112" s="260" t="s">
        <v>6422</v>
      </c>
      <c r="C112" s="260" t="s">
        <v>6134</v>
      </c>
      <c r="D112" s="603">
        <v>0</v>
      </c>
      <c r="E112" s="603">
        <v>0</v>
      </c>
      <c r="F112" s="603">
        <v>0</v>
      </c>
      <c r="G112" s="603">
        <v>0</v>
      </c>
      <c r="H112" s="603">
        <v>0</v>
      </c>
      <c r="I112" s="603">
        <v>0</v>
      </c>
      <c r="J112" s="603">
        <v>0</v>
      </c>
      <c r="K112" s="603">
        <v>0</v>
      </c>
      <c r="L112" s="603">
        <v>0</v>
      </c>
      <c r="M112" s="603">
        <v>0</v>
      </c>
      <c r="N112" s="603">
        <v>0</v>
      </c>
      <c r="O112" s="603">
        <v>0</v>
      </c>
      <c r="P112" s="603">
        <v>0</v>
      </c>
      <c r="Q112" s="603">
        <v>0</v>
      </c>
      <c r="R112" s="603">
        <v>0</v>
      </c>
      <c r="S112" s="603">
        <v>0</v>
      </c>
      <c r="T112" s="603">
        <v>0</v>
      </c>
      <c r="U112" s="603">
        <v>0</v>
      </c>
      <c r="V112" s="603">
        <v>0</v>
      </c>
      <c r="W112" s="603">
        <v>0</v>
      </c>
      <c r="X112" s="603">
        <v>0</v>
      </c>
      <c r="Y112" s="603">
        <v>0</v>
      </c>
      <c r="Z112" s="603">
        <v>0</v>
      </c>
      <c r="AA112" s="603">
        <v>0</v>
      </c>
      <c r="AB112" s="603">
        <v>0</v>
      </c>
      <c r="AC112" s="603">
        <v>0</v>
      </c>
      <c r="AD112" s="603">
        <v>0</v>
      </c>
      <c r="AE112" s="603">
        <v>0</v>
      </c>
      <c r="AF112" s="603">
        <v>0</v>
      </c>
      <c r="AG112" s="603">
        <v>0</v>
      </c>
      <c r="AH112" s="603">
        <v>0</v>
      </c>
      <c r="AI112" s="603">
        <v>0</v>
      </c>
      <c r="AJ112" s="603">
        <v>0</v>
      </c>
      <c r="AK112" s="603">
        <v>0</v>
      </c>
      <c r="AL112" s="603">
        <v>0</v>
      </c>
      <c r="AM112" s="603">
        <v>0</v>
      </c>
      <c r="AN112" s="603">
        <v>0</v>
      </c>
      <c r="AO112" s="603">
        <v>0</v>
      </c>
      <c r="AP112" s="603">
        <v>0</v>
      </c>
      <c r="AQ112" s="603">
        <v>0</v>
      </c>
      <c r="AR112" s="603">
        <v>0</v>
      </c>
      <c r="AS112" s="603">
        <v>0</v>
      </c>
      <c r="AT112" s="603">
        <v>5537</v>
      </c>
      <c r="AU112" s="603">
        <v>0</v>
      </c>
      <c r="AV112" s="603">
        <v>0</v>
      </c>
      <c r="AW112" s="603">
        <v>0</v>
      </c>
      <c r="AX112" s="603">
        <v>0</v>
      </c>
      <c r="AY112" s="603">
        <v>0</v>
      </c>
      <c r="AZ112" s="603">
        <v>0</v>
      </c>
      <c r="BA112" s="603">
        <v>0</v>
      </c>
      <c r="BB112" s="603">
        <v>0</v>
      </c>
      <c r="BC112" s="603">
        <v>0</v>
      </c>
      <c r="BD112" s="603">
        <v>0</v>
      </c>
      <c r="BE112" s="603">
        <v>0</v>
      </c>
      <c r="BF112" s="603">
        <v>0</v>
      </c>
      <c r="BG112" s="603">
        <v>0</v>
      </c>
      <c r="BH112" s="603">
        <v>0</v>
      </c>
      <c r="BI112" s="603">
        <v>0</v>
      </c>
      <c r="BJ112" s="603">
        <v>0</v>
      </c>
      <c r="BK112" s="603">
        <v>0</v>
      </c>
      <c r="BL112" s="603">
        <v>0</v>
      </c>
      <c r="BM112" s="603">
        <v>0</v>
      </c>
      <c r="BN112" s="603">
        <v>0</v>
      </c>
      <c r="BO112" s="603">
        <v>0</v>
      </c>
      <c r="BP112" s="603">
        <v>0</v>
      </c>
      <c r="BQ112" s="603">
        <v>0</v>
      </c>
      <c r="BR112" s="603">
        <v>0</v>
      </c>
      <c r="BS112" s="603">
        <v>0</v>
      </c>
      <c r="BT112" s="603">
        <v>0</v>
      </c>
      <c r="BU112" s="603">
        <v>0</v>
      </c>
      <c r="BV112" s="603">
        <v>0</v>
      </c>
      <c r="BW112" s="603">
        <v>0</v>
      </c>
      <c r="BX112" s="603">
        <v>0</v>
      </c>
      <c r="BY112" s="603">
        <v>0</v>
      </c>
      <c r="BZ112" s="603">
        <v>0</v>
      </c>
      <c r="CA112" s="603">
        <v>0</v>
      </c>
      <c r="CB112" s="603">
        <v>0</v>
      </c>
      <c r="CC112" s="603">
        <v>0</v>
      </c>
      <c r="CD112" s="603">
        <v>0</v>
      </c>
      <c r="CE112" s="603">
        <v>0</v>
      </c>
      <c r="CF112" s="603">
        <v>0</v>
      </c>
      <c r="CG112" s="603">
        <v>0</v>
      </c>
      <c r="CH112" s="603">
        <v>0</v>
      </c>
      <c r="CI112" s="603">
        <v>0</v>
      </c>
      <c r="CJ112" s="603">
        <v>0</v>
      </c>
      <c r="CK112" s="603">
        <v>0</v>
      </c>
      <c r="CL112" s="603">
        <v>0</v>
      </c>
      <c r="CM112" s="603">
        <v>0</v>
      </c>
      <c r="CN112" s="603">
        <v>0</v>
      </c>
      <c r="CO112" s="603">
        <v>0</v>
      </c>
      <c r="CP112" s="603">
        <v>0</v>
      </c>
      <c r="CQ112" s="603">
        <v>0</v>
      </c>
      <c r="CR112" s="603">
        <v>0</v>
      </c>
      <c r="CS112" s="603">
        <v>0</v>
      </c>
      <c r="CT112" s="603">
        <v>0</v>
      </c>
      <c r="CU112" s="603">
        <v>0</v>
      </c>
      <c r="CV112" s="603">
        <v>0</v>
      </c>
      <c r="CW112" s="603">
        <v>0</v>
      </c>
      <c r="CX112" s="603">
        <v>0</v>
      </c>
      <c r="CY112" s="603">
        <v>0</v>
      </c>
      <c r="CZ112" s="603">
        <v>0</v>
      </c>
      <c r="DA112" s="603">
        <v>0</v>
      </c>
      <c r="DB112" s="603">
        <v>0</v>
      </c>
      <c r="DC112" s="603">
        <v>0</v>
      </c>
      <c r="DD112" s="603">
        <v>0</v>
      </c>
      <c r="DE112" s="603">
        <v>0</v>
      </c>
      <c r="DF112" s="603">
        <v>0</v>
      </c>
      <c r="DG112" s="603">
        <v>0</v>
      </c>
      <c r="DH112" s="603">
        <v>0</v>
      </c>
      <c r="DI112" s="603">
        <v>0</v>
      </c>
      <c r="DJ112" s="603">
        <v>0</v>
      </c>
      <c r="DK112" s="603">
        <v>0</v>
      </c>
      <c r="DL112" s="603">
        <v>0</v>
      </c>
      <c r="DM112" s="603">
        <v>0</v>
      </c>
      <c r="DN112" s="603">
        <v>0</v>
      </c>
      <c r="DO112" s="603">
        <v>0</v>
      </c>
      <c r="DP112" s="603">
        <v>0</v>
      </c>
      <c r="DQ112" s="603">
        <v>0</v>
      </c>
      <c r="DR112" s="603">
        <v>645995</v>
      </c>
      <c r="DS112" s="603">
        <v>0</v>
      </c>
      <c r="DT112" s="603">
        <v>0</v>
      </c>
      <c r="DU112" s="603">
        <v>0</v>
      </c>
      <c r="DV112" s="603">
        <v>0</v>
      </c>
      <c r="DW112" s="603">
        <v>0</v>
      </c>
      <c r="DX112" s="603">
        <v>0</v>
      </c>
      <c r="DY112" s="603">
        <v>0</v>
      </c>
      <c r="DZ112" s="603">
        <v>0</v>
      </c>
      <c r="EA112" s="603">
        <v>0</v>
      </c>
      <c r="EB112" s="603">
        <v>0</v>
      </c>
      <c r="EC112" s="603">
        <v>0</v>
      </c>
      <c r="ED112" s="603">
        <v>0</v>
      </c>
      <c r="EE112" s="603">
        <v>0</v>
      </c>
      <c r="EF112" s="603">
        <v>0</v>
      </c>
      <c r="EG112" s="603">
        <v>0</v>
      </c>
      <c r="EH112" s="603">
        <v>0</v>
      </c>
      <c r="EI112" s="603">
        <v>0</v>
      </c>
      <c r="EJ112" s="603">
        <v>0</v>
      </c>
      <c r="EK112" s="603">
        <v>0</v>
      </c>
      <c r="EL112" s="603">
        <v>0</v>
      </c>
      <c r="EM112" s="603">
        <v>0</v>
      </c>
      <c r="EN112" s="603">
        <v>0</v>
      </c>
      <c r="EO112" s="603">
        <v>0</v>
      </c>
      <c r="EP112" s="603">
        <v>0</v>
      </c>
      <c r="EQ112" s="603">
        <v>0</v>
      </c>
      <c r="ER112" s="603">
        <v>0</v>
      </c>
      <c r="ES112" s="603">
        <v>0</v>
      </c>
      <c r="ET112" s="603">
        <v>0</v>
      </c>
      <c r="EU112" s="603">
        <v>0</v>
      </c>
      <c r="EV112" s="603">
        <v>0</v>
      </c>
      <c r="EW112" s="603">
        <v>0</v>
      </c>
      <c r="EX112" s="603">
        <v>0</v>
      </c>
      <c r="EY112" s="603">
        <v>0</v>
      </c>
      <c r="EZ112" s="603">
        <v>0</v>
      </c>
      <c r="FA112" s="603">
        <v>0</v>
      </c>
      <c r="FB112" s="603">
        <v>0</v>
      </c>
      <c r="FC112" s="603">
        <v>0</v>
      </c>
      <c r="FD112" s="603">
        <v>0</v>
      </c>
      <c r="FE112" s="603">
        <v>0</v>
      </c>
      <c r="FF112" s="603">
        <v>0</v>
      </c>
      <c r="FG112" s="603">
        <v>0</v>
      </c>
      <c r="FH112" s="603">
        <v>0</v>
      </c>
      <c r="FI112" s="603">
        <v>0</v>
      </c>
      <c r="FJ112" s="603">
        <v>0</v>
      </c>
      <c r="FK112" s="603">
        <v>0</v>
      </c>
      <c r="FL112" s="603">
        <v>0</v>
      </c>
      <c r="FM112" s="603">
        <v>0</v>
      </c>
      <c r="FN112" s="603">
        <v>0</v>
      </c>
      <c r="FO112" s="603">
        <v>0</v>
      </c>
      <c r="FP112" s="603">
        <v>0</v>
      </c>
      <c r="FQ112" s="603">
        <v>0</v>
      </c>
      <c r="FR112" s="603">
        <v>0</v>
      </c>
      <c r="FS112" s="603">
        <v>0</v>
      </c>
      <c r="FT112" s="603">
        <v>0</v>
      </c>
      <c r="FU112" s="603">
        <v>0</v>
      </c>
      <c r="FV112" s="603">
        <v>0</v>
      </c>
      <c r="FW112" s="603">
        <v>0</v>
      </c>
      <c r="FX112" s="603">
        <v>0</v>
      </c>
      <c r="FY112" s="603">
        <v>48260</v>
      </c>
      <c r="FZ112" s="603">
        <v>0</v>
      </c>
      <c r="GA112" s="603">
        <v>0</v>
      </c>
      <c r="GB112" s="603">
        <v>0</v>
      </c>
      <c r="GC112" s="603">
        <v>0</v>
      </c>
      <c r="GD112" s="603">
        <v>0</v>
      </c>
      <c r="GE112" s="603">
        <v>0</v>
      </c>
      <c r="GF112" s="603">
        <v>0</v>
      </c>
      <c r="GG112" s="603">
        <v>0</v>
      </c>
      <c r="GH112" s="603">
        <v>0</v>
      </c>
      <c r="GI112" s="603">
        <v>0</v>
      </c>
      <c r="GJ112" s="603">
        <v>0</v>
      </c>
      <c r="GK112" s="603">
        <v>0</v>
      </c>
      <c r="GL112" s="603">
        <v>0</v>
      </c>
      <c r="GM112" s="603">
        <v>0</v>
      </c>
      <c r="GN112" s="603">
        <v>0</v>
      </c>
      <c r="GO112" s="603">
        <v>0</v>
      </c>
      <c r="GP112" s="603">
        <v>0</v>
      </c>
      <c r="GQ112" s="603">
        <v>0</v>
      </c>
      <c r="GR112" s="603">
        <v>0</v>
      </c>
      <c r="GS112" s="603">
        <v>0</v>
      </c>
      <c r="GT112" s="603">
        <v>0</v>
      </c>
      <c r="GU112" s="603">
        <v>0</v>
      </c>
      <c r="GV112" s="603">
        <v>0</v>
      </c>
      <c r="GW112" s="603">
        <v>0</v>
      </c>
      <c r="GX112" s="603">
        <v>0</v>
      </c>
      <c r="GY112" s="603">
        <v>0</v>
      </c>
      <c r="GZ112" s="603">
        <v>0</v>
      </c>
      <c r="HA112" s="603">
        <v>0</v>
      </c>
      <c r="HB112" s="603">
        <v>0</v>
      </c>
      <c r="HC112" s="603">
        <v>0</v>
      </c>
      <c r="HD112" s="603">
        <v>0</v>
      </c>
      <c r="HE112" s="603">
        <v>0</v>
      </c>
      <c r="HF112" s="603">
        <v>0</v>
      </c>
      <c r="HG112" s="603">
        <v>0</v>
      </c>
      <c r="HH112" s="603">
        <v>0</v>
      </c>
      <c r="HI112" s="603">
        <v>0</v>
      </c>
      <c r="HJ112" s="603">
        <v>0</v>
      </c>
      <c r="HK112" s="603">
        <v>0</v>
      </c>
      <c r="HL112" s="603">
        <v>0</v>
      </c>
      <c r="HM112" s="603">
        <v>0</v>
      </c>
      <c r="HN112" s="603">
        <v>0</v>
      </c>
      <c r="HO112" s="603">
        <v>121240</v>
      </c>
      <c r="HP112" s="603">
        <v>0</v>
      </c>
      <c r="HQ112" s="603">
        <v>0</v>
      </c>
      <c r="HR112" s="603">
        <v>0</v>
      </c>
      <c r="HS112" s="603">
        <v>0</v>
      </c>
      <c r="HT112" s="603">
        <v>0</v>
      </c>
      <c r="HU112" s="603">
        <v>0</v>
      </c>
      <c r="HV112" s="603">
        <v>0</v>
      </c>
      <c r="HW112" s="603">
        <v>0</v>
      </c>
      <c r="HX112" s="603">
        <v>0</v>
      </c>
      <c r="HY112" s="603">
        <v>0</v>
      </c>
      <c r="HZ112" s="603">
        <v>0</v>
      </c>
      <c r="IA112" s="603">
        <v>0</v>
      </c>
      <c r="IB112" s="603">
        <v>0</v>
      </c>
      <c r="IC112" s="603">
        <v>0</v>
      </c>
      <c r="ID112" s="603">
        <v>0</v>
      </c>
      <c r="IE112" s="603">
        <v>0</v>
      </c>
      <c r="IF112" s="603">
        <v>0</v>
      </c>
      <c r="IG112" s="603">
        <v>0</v>
      </c>
      <c r="IH112" s="603">
        <v>0</v>
      </c>
      <c r="II112" s="603">
        <v>0</v>
      </c>
      <c r="IJ112" s="603">
        <v>0</v>
      </c>
      <c r="IK112" s="603">
        <v>0</v>
      </c>
      <c r="IL112" s="603">
        <v>0</v>
      </c>
      <c r="IM112" s="603">
        <v>0</v>
      </c>
      <c r="IN112" s="603">
        <v>0</v>
      </c>
      <c r="IO112" s="603">
        <v>0</v>
      </c>
      <c r="IP112" s="603">
        <v>0</v>
      </c>
      <c r="IQ112" s="603">
        <v>0</v>
      </c>
      <c r="IR112" s="603">
        <v>0</v>
      </c>
      <c r="IS112" s="603">
        <v>0</v>
      </c>
      <c r="IT112" s="603">
        <v>0</v>
      </c>
      <c r="IU112" s="603">
        <v>0</v>
      </c>
      <c r="IV112" s="603">
        <v>0</v>
      </c>
      <c r="IW112" s="603">
        <v>0</v>
      </c>
      <c r="IX112" s="603">
        <v>0</v>
      </c>
      <c r="IY112" s="603">
        <v>0</v>
      </c>
      <c r="IZ112" s="603">
        <v>0</v>
      </c>
      <c r="JA112" s="603">
        <v>0</v>
      </c>
      <c r="JB112" s="603">
        <v>0</v>
      </c>
      <c r="JC112" s="603">
        <v>0</v>
      </c>
      <c r="JD112" s="603">
        <v>0</v>
      </c>
      <c r="JE112" s="603">
        <v>0</v>
      </c>
      <c r="JF112" s="603">
        <v>0</v>
      </c>
      <c r="JG112" s="603">
        <v>0</v>
      </c>
      <c r="JH112" s="603">
        <v>0</v>
      </c>
      <c r="JI112" s="603">
        <v>0</v>
      </c>
      <c r="JJ112" s="603">
        <v>0</v>
      </c>
      <c r="JK112" s="603">
        <v>0</v>
      </c>
      <c r="JL112" s="603">
        <v>0</v>
      </c>
      <c r="JM112" s="603">
        <v>0</v>
      </c>
      <c r="JN112" s="603">
        <v>0</v>
      </c>
      <c r="JO112" s="603">
        <v>0</v>
      </c>
      <c r="JP112" s="603">
        <v>0</v>
      </c>
      <c r="JQ112" s="603">
        <v>0</v>
      </c>
      <c r="JR112" s="603">
        <v>0</v>
      </c>
      <c r="JS112" s="603">
        <v>0</v>
      </c>
      <c r="JT112" s="603">
        <v>0</v>
      </c>
      <c r="JU112" s="603">
        <v>0</v>
      </c>
      <c r="JV112" s="603">
        <v>0</v>
      </c>
      <c r="JW112" s="603">
        <v>0</v>
      </c>
      <c r="JX112" s="603">
        <v>0</v>
      </c>
      <c r="JY112" s="603">
        <v>0</v>
      </c>
      <c r="JZ112" s="603">
        <v>0</v>
      </c>
      <c r="KA112" s="603">
        <v>0</v>
      </c>
      <c r="KB112" s="603">
        <v>0</v>
      </c>
      <c r="KC112" s="603">
        <v>0</v>
      </c>
      <c r="KD112" s="603">
        <v>0</v>
      </c>
      <c r="KE112" s="603">
        <v>0</v>
      </c>
      <c r="KF112" s="603">
        <v>0</v>
      </c>
      <c r="KG112" s="603">
        <v>0</v>
      </c>
      <c r="KH112" s="603">
        <v>0</v>
      </c>
      <c r="KI112" s="603">
        <v>0</v>
      </c>
      <c r="KJ112" s="603">
        <v>0</v>
      </c>
      <c r="KK112" s="603">
        <v>0</v>
      </c>
      <c r="KL112" s="603">
        <v>0</v>
      </c>
      <c r="KM112" s="603">
        <v>0</v>
      </c>
      <c r="KN112" s="603">
        <v>0</v>
      </c>
      <c r="KO112" s="603">
        <v>0</v>
      </c>
      <c r="KP112" s="603">
        <v>0</v>
      </c>
      <c r="KQ112" s="603">
        <v>0</v>
      </c>
      <c r="KR112" s="603">
        <v>0</v>
      </c>
      <c r="KS112" s="603">
        <v>0</v>
      </c>
      <c r="KT112" s="603">
        <v>0</v>
      </c>
      <c r="KU112" s="603">
        <v>0</v>
      </c>
      <c r="KV112" s="603">
        <v>0</v>
      </c>
      <c r="KW112" s="603">
        <v>0</v>
      </c>
      <c r="KX112" s="603">
        <v>0</v>
      </c>
      <c r="KY112" s="603">
        <v>0</v>
      </c>
      <c r="KZ112" s="603">
        <v>0</v>
      </c>
      <c r="LA112" s="603">
        <v>0</v>
      </c>
      <c r="LB112" s="603">
        <v>0</v>
      </c>
      <c r="LC112" s="603">
        <v>0</v>
      </c>
      <c r="LD112" s="603">
        <v>0</v>
      </c>
      <c r="LE112" s="603">
        <v>0</v>
      </c>
      <c r="LF112" s="603">
        <v>0</v>
      </c>
      <c r="LG112" s="603">
        <v>0</v>
      </c>
      <c r="LH112" s="603">
        <v>0</v>
      </c>
      <c r="LI112" s="603">
        <v>0</v>
      </c>
      <c r="LJ112" s="603">
        <v>0</v>
      </c>
      <c r="LK112" s="603">
        <v>0</v>
      </c>
      <c r="LL112" s="603">
        <v>0</v>
      </c>
      <c r="LM112" s="603">
        <v>0</v>
      </c>
      <c r="LN112" s="603">
        <v>0</v>
      </c>
      <c r="LO112" s="603">
        <v>0</v>
      </c>
      <c r="LP112" s="603">
        <v>0</v>
      </c>
      <c r="LQ112" s="603">
        <v>0</v>
      </c>
      <c r="LR112" s="603">
        <v>0</v>
      </c>
      <c r="LS112" s="603">
        <v>0</v>
      </c>
      <c r="LT112" s="603">
        <v>0</v>
      </c>
      <c r="LU112" s="603">
        <v>0</v>
      </c>
      <c r="LV112" s="603">
        <v>0</v>
      </c>
      <c r="LW112" s="603">
        <v>0</v>
      </c>
      <c r="LX112" s="603">
        <v>0</v>
      </c>
      <c r="LY112" s="603">
        <v>0</v>
      </c>
      <c r="LZ112" s="603">
        <v>0</v>
      </c>
      <c r="MA112" s="603">
        <v>0</v>
      </c>
      <c r="MB112" s="603">
        <v>0</v>
      </c>
      <c r="MC112" s="603">
        <v>0</v>
      </c>
      <c r="MD112" s="603">
        <v>0</v>
      </c>
      <c r="ME112" s="603">
        <v>0</v>
      </c>
      <c r="MF112" s="603">
        <v>0</v>
      </c>
      <c r="MG112" s="603">
        <v>0</v>
      </c>
      <c r="MH112" s="603">
        <v>0</v>
      </c>
      <c r="MI112" s="603">
        <v>0</v>
      </c>
      <c r="MJ112" s="603">
        <v>0</v>
      </c>
      <c r="MK112" s="603">
        <v>0</v>
      </c>
      <c r="ML112" s="603">
        <v>0</v>
      </c>
      <c r="MM112" s="603">
        <v>0</v>
      </c>
      <c r="MN112" s="603">
        <v>0</v>
      </c>
      <c r="MO112" s="603">
        <v>0</v>
      </c>
      <c r="MP112" s="603">
        <v>0</v>
      </c>
      <c r="MQ112" s="603">
        <v>0</v>
      </c>
      <c r="MR112" s="603">
        <v>0</v>
      </c>
      <c r="MS112" s="603">
        <v>0</v>
      </c>
      <c r="MT112" s="603">
        <v>0</v>
      </c>
      <c r="MU112" s="603">
        <v>0</v>
      </c>
      <c r="MV112" s="603">
        <v>0</v>
      </c>
      <c r="MW112" s="603">
        <v>0</v>
      </c>
      <c r="MX112" s="603">
        <v>0</v>
      </c>
      <c r="MY112" s="603">
        <v>0</v>
      </c>
      <c r="MZ112" s="603">
        <v>0</v>
      </c>
      <c r="NA112" s="603">
        <v>0</v>
      </c>
      <c r="NB112" s="603">
        <v>0</v>
      </c>
      <c r="NC112" s="603">
        <v>0</v>
      </c>
      <c r="ND112" s="603">
        <v>0</v>
      </c>
      <c r="NE112" s="603">
        <v>0</v>
      </c>
      <c r="NF112" s="603">
        <v>0</v>
      </c>
      <c r="NG112" s="603">
        <v>0</v>
      </c>
      <c r="NH112" s="603">
        <v>0</v>
      </c>
      <c r="NI112" s="603">
        <v>0</v>
      </c>
      <c r="NJ112" s="603">
        <v>0</v>
      </c>
      <c r="NK112" s="603">
        <v>0</v>
      </c>
      <c r="NL112" s="603">
        <v>0</v>
      </c>
      <c r="NM112" s="603">
        <v>0</v>
      </c>
      <c r="NN112" s="603">
        <v>0</v>
      </c>
      <c r="NO112" s="603">
        <v>0</v>
      </c>
      <c r="NP112" s="603">
        <v>0</v>
      </c>
      <c r="NQ112" s="603">
        <v>0</v>
      </c>
      <c r="NR112" s="603">
        <v>0</v>
      </c>
      <c r="NS112" s="603">
        <v>0</v>
      </c>
      <c r="NT112" s="603">
        <v>0</v>
      </c>
      <c r="NU112" s="603">
        <v>0</v>
      </c>
      <c r="NV112" s="603">
        <v>0</v>
      </c>
      <c r="NW112" s="603">
        <v>0</v>
      </c>
      <c r="NX112" s="603">
        <v>0</v>
      </c>
      <c r="NY112" s="603">
        <v>0</v>
      </c>
      <c r="NZ112" s="603">
        <v>0</v>
      </c>
      <c r="OA112" s="603">
        <v>0</v>
      </c>
      <c r="OB112" s="603">
        <v>0</v>
      </c>
      <c r="OC112" s="603">
        <v>0</v>
      </c>
      <c r="OD112" s="603">
        <v>0</v>
      </c>
      <c r="OE112" s="603">
        <v>0</v>
      </c>
      <c r="OF112" s="603">
        <v>0</v>
      </c>
      <c r="OG112" s="603">
        <v>0</v>
      </c>
      <c r="OH112" s="603">
        <v>0</v>
      </c>
      <c r="OI112" s="603">
        <v>0</v>
      </c>
      <c r="OJ112" s="603">
        <v>0</v>
      </c>
      <c r="OK112" s="603">
        <v>0</v>
      </c>
      <c r="OL112" s="603">
        <v>0</v>
      </c>
      <c r="OM112" s="603">
        <v>0</v>
      </c>
      <c r="ON112" s="603">
        <v>0</v>
      </c>
      <c r="OO112" s="603">
        <v>0</v>
      </c>
      <c r="OP112" s="603">
        <v>0</v>
      </c>
      <c r="OQ112" s="603">
        <v>0</v>
      </c>
      <c r="OR112" s="603">
        <v>0</v>
      </c>
      <c r="OS112" s="603">
        <v>0</v>
      </c>
      <c r="OT112" s="603">
        <v>0</v>
      </c>
      <c r="OU112" s="603">
        <v>0</v>
      </c>
      <c r="OV112" s="603">
        <v>0</v>
      </c>
      <c r="OW112" s="603">
        <v>0</v>
      </c>
      <c r="OX112" s="603">
        <v>0</v>
      </c>
      <c r="OY112" s="603">
        <v>0</v>
      </c>
      <c r="OZ112" s="603">
        <v>0</v>
      </c>
      <c r="PA112" s="603">
        <v>0</v>
      </c>
      <c r="PB112" s="603">
        <v>0</v>
      </c>
      <c r="PC112" s="603">
        <v>0</v>
      </c>
      <c r="PD112" s="603">
        <v>0</v>
      </c>
      <c r="PE112" s="603">
        <v>0</v>
      </c>
      <c r="PF112" s="603">
        <v>0</v>
      </c>
      <c r="PG112" s="603">
        <v>0</v>
      </c>
      <c r="PH112" s="603">
        <v>0</v>
      </c>
      <c r="PI112" s="603">
        <v>0</v>
      </c>
      <c r="PJ112" s="603">
        <v>0</v>
      </c>
      <c r="PK112" s="603">
        <v>0</v>
      </c>
      <c r="PL112" s="603">
        <v>0</v>
      </c>
      <c r="PM112" s="603">
        <v>0</v>
      </c>
      <c r="PN112" s="603">
        <v>0</v>
      </c>
      <c r="PO112" s="603">
        <v>0</v>
      </c>
      <c r="PP112" s="603">
        <v>0</v>
      </c>
      <c r="PQ112" s="603">
        <v>0</v>
      </c>
      <c r="PR112" s="603">
        <v>0</v>
      </c>
      <c r="PS112" s="603">
        <v>0</v>
      </c>
      <c r="PT112" s="603">
        <v>0</v>
      </c>
      <c r="PU112" s="603">
        <v>0</v>
      </c>
      <c r="PV112" s="603">
        <v>0</v>
      </c>
      <c r="PW112" s="603">
        <v>0</v>
      </c>
      <c r="PX112" s="603">
        <v>0</v>
      </c>
      <c r="PY112" s="603">
        <v>0</v>
      </c>
      <c r="PZ112" s="603">
        <v>0</v>
      </c>
      <c r="QA112" s="603">
        <v>0</v>
      </c>
      <c r="QB112" s="603">
        <v>0</v>
      </c>
      <c r="QC112" s="603">
        <v>0</v>
      </c>
      <c r="QD112" s="603">
        <v>0</v>
      </c>
      <c r="QE112" s="603">
        <v>0</v>
      </c>
      <c r="QF112" s="603">
        <v>0</v>
      </c>
      <c r="QG112" s="603">
        <v>0</v>
      </c>
      <c r="QH112" s="603">
        <v>0</v>
      </c>
      <c r="QI112" s="603">
        <v>0</v>
      </c>
      <c r="QJ112" s="603">
        <v>0</v>
      </c>
      <c r="QK112" s="603">
        <v>0</v>
      </c>
      <c r="QL112" s="603">
        <v>0</v>
      </c>
      <c r="QM112" s="603">
        <v>0</v>
      </c>
      <c r="QN112" s="603">
        <v>0</v>
      </c>
      <c r="QO112" s="603">
        <v>0</v>
      </c>
      <c r="QP112" s="603">
        <v>0</v>
      </c>
      <c r="QQ112" s="603">
        <v>0</v>
      </c>
      <c r="QR112" s="603">
        <v>0</v>
      </c>
      <c r="QS112" s="603">
        <v>0</v>
      </c>
      <c r="QT112" s="603">
        <v>0</v>
      </c>
      <c r="QU112" s="603">
        <v>0</v>
      </c>
      <c r="QV112" s="603">
        <v>0</v>
      </c>
      <c r="QW112" s="603">
        <v>0</v>
      </c>
      <c r="QX112" s="603">
        <v>0</v>
      </c>
      <c r="QY112" s="603">
        <v>0</v>
      </c>
      <c r="QZ112" s="603">
        <v>0</v>
      </c>
      <c r="RA112" s="603">
        <v>0</v>
      </c>
      <c r="RB112" s="603">
        <v>0</v>
      </c>
      <c r="RC112" s="603">
        <v>0</v>
      </c>
      <c r="RD112" s="603">
        <v>0</v>
      </c>
      <c r="RE112" s="603">
        <v>0</v>
      </c>
      <c r="RF112" s="603">
        <v>0</v>
      </c>
      <c r="RG112" s="603">
        <v>0</v>
      </c>
      <c r="RH112" s="603">
        <v>0</v>
      </c>
      <c r="RI112" s="603">
        <v>0</v>
      </c>
      <c r="RJ112" s="603">
        <v>0</v>
      </c>
      <c r="RK112" s="603">
        <v>0</v>
      </c>
      <c r="RL112" s="603">
        <v>0</v>
      </c>
      <c r="RM112" s="603">
        <v>151500</v>
      </c>
      <c r="RN112" s="603">
        <v>0</v>
      </c>
      <c r="RO112" s="603">
        <v>0</v>
      </c>
      <c r="RP112" s="603">
        <v>0</v>
      </c>
      <c r="RQ112" s="603">
        <v>0</v>
      </c>
      <c r="RR112" s="603">
        <v>0</v>
      </c>
      <c r="RS112" s="603">
        <v>0</v>
      </c>
      <c r="RT112" s="603">
        <v>0</v>
      </c>
      <c r="RU112" s="603">
        <v>0</v>
      </c>
      <c r="RV112" s="603">
        <v>0</v>
      </c>
      <c r="RW112" s="603">
        <v>0</v>
      </c>
      <c r="RX112" s="603">
        <v>0</v>
      </c>
      <c r="RY112" s="603">
        <v>0</v>
      </c>
      <c r="RZ112" s="603">
        <v>0</v>
      </c>
      <c r="SA112" s="603">
        <v>0</v>
      </c>
      <c r="SB112" s="603">
        <v>0</v>
      </c>
      <c r="SC112" s="603">
        <v>0</v>
      </c>
      <c r="SD112" s="603">
        <v>0</v>
      </c>
      <c r="SE112" s="603">
        <v>0</v>
      </c>
      <c r="SF112" s="603">
        <v>0</v>
      </c>
      <c r="SG112" s="603">
        <v>0</v>
      </c>
      <c r="SH112" s="603">
        <v>0</v>
      </c>
      <c r="SI112" s="603">
        <v>0</v>
      </c>
      <c r="SJ112" s="603">
        <v>0</v>
      </c>
      <c r="SK112" s="603">
        <v>0</v>
      </c>
      <c r="SL112" s="603">
        <v>0</v>
      </c>
      <c r="SM112" s="603">
        <v>0</v>
      </c>
      <c r="SN112" s="603">
        <v>0</v>
      </c>
      <c r="SO112" s="603">
        <v>0</v>
      </c>
      <c r="SP112" s="603">
        <v>0</v>
      </c>
      <c r="SQ112" s="603">
        <v>0</v>
      </c>
      <c r="SR112" s="603">
        <v>0</v>
      </c>
      <c r="SS112" s="603">
        <v>0</v>
      </c>
      <c r="ST112" s="603">
        <v>0</v>
      </c>
      <c r="SU112" s="603">
        <v>0</v>
      </c>
      <c r="SV112" s="603">
        <v>0</v>
      </c>
      <c r="SW112" s="603">
        <v>0</v>
      </c>
      <c r="SX112" s="603">
        <v>0</v>
      </c>
      <c r="SY112" s="603">
        <v>0</v>
      </c>
      <c r="SZ112" s="603">
        <v>0</v>
      </c>
      <c r="TA112" s="603">
        <v>0</v>
      </c>
      <c r="TB112" s="603">
        <v>0</v>
      </c>
      <c r="TC112" s="603">
        <v>0</v>
      </c>
      <c r="TD112" s="603">
        <v>0</v>
      </c>
      <c r="TE112" s="603">
        <v>0</v>
      </c>
      <c r="TF112" s="603">
        <v>0</v>
      </c>
      <c r="TG112" s="603">
        <v>0</v>
      </c>
      <c r="TH112" s="603">
        <v>0</v>
      </c>
      <c r="TI112" s="603">
        <v>0</v>
      </c>
      <c r="TJ112" s="603">
        <v>0</v>
      </c>
      <c r="TK112" s="603">
        <v>0</v>
      </c>
      <c r="TL112" s="603">
        <v>0</v>
      </c>
      <c r="TM112" s="603">
        <v>0</v>
      </c>
      <c r="TN112" s="603">
        <v>0</v>
      </c>
      <c r="TO112" s="603">
        <v>0</v>
      </c>
      <c r="TP112" s="603">
        <v>0</v>
      </c>
      <c r="TQ112" s="603">
        <v>0</v>
      </c>
      <c r="TR112" s="603">
        <v>0</v>
      </c>
      <c r="TS112" s="603">
        <v>0</v>
      </c>
      <c r="TT112" s="603">
        <v>0</v>
      </c>
      <c r="TU112" s="603">
        <v>0</v>
      </c>
      <c r="TV112" s="603">
        <v>0</v>
      </c>
      <c r="TW112" s="603">
        <v>0</v>
      </c>
      <c r="TX112" s="603">
        <v>0</v>
      </c>
      <c r="TY112" s="603">
        <v>0</v>
      </c>
      <c r="TZ112" s="603">
        <v>0</v>
      </c>
      <c r="UA112" s="603">
        <v>0</v>
      </c>
      <c r="UB112" s="603">
        <v>0</v>
      </c>
      <c r="UC112" s="603">
        <v>0</v>
      </c>
      <c r="UD112" s="603">
        <v>0</v>
      </c>
      <c r="UE112" s="603">
        <v>0</v>
      </c>
      <c r="UF112" s="603">
        <v>0</v>
      </c>
      <c r="UG112" s="603">
        <v>0</v>
      </c>
      <c r="UH112" s="603">
        <v>0</v>
      </c>
      <c r="UI112" s="603">
        <v>0</v>
      </c>
      <c r="UJ112" s="603">
        <v>0</v>
      </c>
      <c r="UK112" s="603">
        <v>0</v>
      </c>
      <c r="UL112" s="603">
        <v>0</v>
      </c>
      <c r="UM112" s="603">
        <v>0</v>
      </c>
      <c r="UN112" s="603">
        <v>0</v>
      </c>
      <c r="UO112" s="603">
        <v>0</v>
      </c>
      <c r="UP112" s="603">
        <v>0</v>
      </c>
      <c r="UQ112" s="603">
        <v>0</v>
      </c>
      <c r="UR112" s="603">
        <v>0</v>
      </c>
      <c r="US112" s="603">
        <v>0</v>
      </c>
      <c r="UT112" s="603">
        <v>0</v>
      </c>
      <c r="UU112" s="603">
        <v>0</v>
      </c>
      <c r="UV112" s="603">
        <v>0</v>
      </c>
      <c r="UW112" s="603">
        <v>0</v>
      </c>
      <c r="UX112" s="603">
        <v>0</v>
      </c>
      <c r="UY112" s="603">
        <v>0</v>
      </c>
      <c r="UZ112" s="603">
        <v>0</v>
      </c>
      <c r="VA112" s="603">
        <v>0</v>
      </c>
      <c r="VB112" s="603">
        <v>0</v>
      </c>
      <c r="VC112" s="603">
        <v>0</v>
      </c>
      <c r="VD112" s="603">
        <v>0</v>
      </c>
      <c r="VE112" s="603">
        <v>0</v>
      </c>
      <c r="VF112" s="603">
        <v>0</v>
      </c>
      <c r="VG112" s="603">
        <v>0</v>
      </c>
      <c r="VH112" s="603">
        <v>0</v>
      </c>
      <c r="VI112" s="603">
        <v>0</v>
      </c>
      <c r="VJ112" s="603">
        <v>0</v>
      </c>
      <c r="VK112" s="603">
        <v>0</v>
      </c>
      <c r="VL112" s="603">
        <v>0</v>
      </c>
      <c r="VM112" s="603">
        <v>0</v>
      </c>
      <c r="VN112" s="603">
        <v>0</v>
      </c>
      <c r="VO112" s="603">
        <v>0</v>
      </c>
      <c r="VP112" s="603">
        <v>0</v>
      </c>
      <c r="VQ112" s="603">
        <v>0</v>
      </c>
      <c r="VR112" s="603">
        <v>0</v>
      </c>
      <c r="VS112" s="603">
        <v>0</v>
      </c>
      <c r="VT112" s="603">
        <v>0</v>
      </c>
      <c r="VU112" s="603">
        <v>0</v>
      </c>
      <c r="VV112" s="603">
        <v>0</v>
      </c>
      <c r="VW112" s="603">
        <v>0</v>
      </c>
      <c r="VX112" s="603">
        <v>0</v>
      </c>
      <c r="VY112" s="603">
        <v>0</v>
      </c>
      <c r="VZ112" s="603">
        <v>0</v>
      </c>
      <c r="WA112" s="603">
        <v>0</v>
      </c>
      <c r="WB112" s="603">
        <v>0</v>
      </c>
      <c r="WC112" s="603">
        <v>0</v>
      </c>
      <c r="WD112" s="603">
        <v>0</v>
      </c>
      <c r="WE112" s="603">
        <v>0</v>
      </c>
      <c r="WF112" s="603">
        <v>0</v>
      </c>
      <c r="WG112" s="603">
        <v>0</v>
      </c>
      <c r="WH112" s="603">
        <v>0</v>
      </c>
      <c r="WI112" s="603">
        <v>0</v>
      </c>
      <c r="WJ112" s="603">
        <v>0</v>
      </c>
      <c r="WK112" s="603">
        <v>0</v>
      </c>
      <c r="WL112" s="603">
        <v>0</v>
      </c>
      <c r="WM112" s="603">
        <v>0</v>
      </c>
      <c r="WN112" s="603">
        <v>0</v>
      </c>
      <c r="WO112" s="603">
        <v>0</v>
      </c>
      <c r="WP112" s="603">
        <v>0</v>
      </c>
      <c r="WQ112" s="603">
        <v>0</v>
      </c>
      <c r="WR112" s="603">
        <v>0</v>
      </c>
      <c r="WS112" s="603">
        <v>0</v>
      </c>
      <c r="WT112" s="603">
        <v>0</v>
      </c>
      <c r="WU112" s="603">
        <v>0</v>
      </c>
      <c r="WV112" s="603">
        <v>0</v>
      </c>
      <c r="WW112" s="603">
        <v>0</v>
      </c>
      <c r="WX112" s="603">
        <v>0</v>
      </c>
      <c r="WY112" s="603">
        <v>0</v>
      </c>
      <c r="WZ112" s="603">
        <v>0</v>
      </c>
      <c r="XA112" s="603">
        <v>0</v>
      </c>
      <c r="XB112" s="603">
        <v>0</v>
      </c>
      <c r="XC112" s="603">
        <v>0</v>
      </c>
      <c r="XD112" s="603">
        <v>0</v>
      </c>
      <c r="XE112" s="603">
        <v>0</v>
      </c>
      <c r="XF112" s="603">
        <v>0</v>
      </c>
      <c r="XG112" s="603">
        <v>0</v>
      </c>
      <c r="XH112" s="603">
        <v>0</v>
      </c>
      <c r="XI112" s="603">
        <v>0</v>
      </c>
      <c r="XJ112" s="603">
        <v>0</v>
      </c>
      <c r="XK112" s="603">
        <v>0</v>
      </c>
      <c r="XL112" s="603">
        <v>0</v>
      </c>
      <c r="XM112" s="603">
        <v>0</v>
      </c>
      <c r="XN112" s="603">
        <v>0</v>
      </c>
      <c r="XO112" s="603">
        <v>0</v>
      </c>
      <c r="XP112" s="603">
        <v>0</v>
      </c>
      <c r="XQ112" s="603">
        <v>0</v>
      </c>
      <c r="XR112" s="603">
        <v>0</v>
      </c>
      <c r="XS112" s="603">
        <v>0</v>
      </c>
      <c r="XT112" s="603">
        <v>0</v>
      </c>
      <c r="XU112" s="603">
        <v>0</v>
      </c>
      <c r="XV112" s="603">
        <v>0</v>
      </c>
      <c r="XW112" s="603">
        <v>0</v>
      </c>
      <c r="XX112" s="603">
        <v>0</v>
      </c>
      <c r="XY112" s="603">
        <v>0</v>
      </c>
      <c r="XZ112" s="603">
        <v>0</v>
      </c>
      <c r="YA112" s="603">
        <v>0</v>
      </c>
      <c r="YB112" s="603">
        <v>0</v>
      </c>
      <c r="YC112" s="603">
        <v>0</v>
      </c>
      <c r="YD112" s="603">
        <v>0</v>
      </c>
      <c r="YE112" s="603">
        <v>0</v>
      </c>
      <c r="YF112" s="603">
        <v>0</v>
      </c>
      <c r="YG112" s="603">
        <v>0</v>
      </c>
      <c r="YH112" s="603">
        <v>0</v>
      </c>
      <c r="YI112" s="603">
        <v>0</v>
      </c>
      <c r="YJ112" s="603">
        <v>0</v>
      </c>
      <c r="YK112" s="603">
        <v>0</v>
      </c>
      <c r="YL112" s="603">
        <v>0</v>
      </c>
      <c r="YM112" s="603">
        <v>0</v>
      </c>
      <c r="YN112" s="603">
        <v>0</v>
      </c>
      <c r="YO112" s="603">
        <v>0</v>
      </c>
      <c r="YP112" s="603">
        <v>0</v>
      </c>
      <c r="YQ112" s="603">
        <v>0</v>
      </c>
      <c r="YR112" s="603">
        <v>0</v>
      </c>
      <c r="YS112" s="603">
        <v>0</v>
      </c>
      <c r="YT112" s="603">
        <v>0</v>
      </c>
      <c r="YU112" s="603">
        <v>0</v>
      </c>
      <c r="YV112" s="603">
        <v>0</v>
      </c>
      <c r="YW112" s="603">
        <v>0</v>
      </c>
      <c r="YX112" s="603">
        <v>0</v>
      </c>
      <c r="YY112" s="603">
        <v>0</v>
      </c>
      <c r="YZ112" s="603">
        <v>0</v>
      </c>
      <c r="ZA112" s="603">
        <v>0</v>
      </c>
      <c r="ZB112" s="603">
        <v>0</v>
      </c>
      <c r="ZC112" s="603">
        <v>0</v>
      </c>
      <c r="ZD112" s="603">
        <v>0</v>
      </c>
      <c r="ZE112" s="603">
        <v>0</v>
      </c>
      <c r="ZF112" s="603">
        <v>0</v>
      </c>
      <c r="ZG112" s="603">
        <v>0</v>
      </c>
      <c r="ZH112" s="603">
        <v>0</v>
      </c>
      <c r="ZI112" s="603">
        <v>0</v>
      </c>
      <c r="ZJ112" s="603">
        <v>0</v>
      </c>
      <c r="ZK112" s="603">
        <v>0</v>
      </c>
      <c r="ZL112" s="603">
        <v>0</v>
      </c>
      <c r="ZM112" s="603">
        <v>0</v>
      </c>
      <c r="ZN112" s="603">
        <v>0</v>
      </c>
      <c r="ZO112" s="603">
        <v>0</v>
      </c>
      <c r="ZP112" s="603">
        <v>0</v>
      </c>
      <c r="ZQ112" s="603">
        <v>0</v>
      </c>
      <c r="ZR112" s="603">
        <v>0</v>
      </c>
      <c r="ZS112" s="603">
        <v>0</v>
      </c>
      <c r="ZT112" s="603">
        <v>0</v>
      </c>
      <c r="ZU112" s="603">
        <v>0</v>
      </c>
      <c r="ZV112" s="603">
        <v>0</v>
      </c>
      <c r="ZW112" s="603">
        <v>0</v>
      </c>
      <c r="ZX112" s="603">
        <v>0</v>
      </c>
      <c r="ZY112" s="603">
        <v>0</v>
      </c>
      <c r="ZZ112" s="603">
        <v>0</v>
      </c>
      <c r="AAA112" s="603">
        <v>0</v>
      </c>
      <c r="AAB112" s="603">
        <v>0</v>
      </c>
      <c r="AAC112" s="603">
        <v>0</v>
      </c>
      <c r="AAD112" s="603">
        <v>0</v>
      </c>
      <c r="AAE112" s="603">
        <v>0</v>
      </c>
      <c r="AAF112" s="603">
        <v>0</v>
      </c>
      <c r="AAG112" s="603">
        <v>0</v>
      </c>
      <c r="AAH112" s="603">
        <v>0</v>
      </c>
      <c r="AAI112" s="603">
        <v>0</v>
      </c>
      <c r="AAJ112" s="603">
        <v>0</v>
      </c>
      <c r="AAK112" s="603">
        <v>0</v>
      </c>
      <c r="AAL112" s="603">
        <v>0</v>
      </c>
      <c r="AAM112" s="603">
        <v>0</v>
      </c>
      <c r="AAN112" s="603">
        <v>0</v>
      </c>
      <c r="AAO112" s="603">
        <v>0</v>
      </c>
      <c r="AAP112" s="603">
        <v>0</v>
      </c>
      <c r="AAQ112" s="603">
        <v>0</v>
      </c>
      <c r="AAR112" s="603">
        <v>0</v>
      </c>
      <c r="AAS112" s="603">
        <v>0</v>
      </c>
      <c r="AAT112" s="603">
        <v>0</v>
      </c>
      <c r="AAU112" s="603">
        <v>0</v>
      </c>
      <c r="AAV112" s="603">
        <v>0</v>
      </c>
      <c r="AAW112" s="603">
        <v>0</v>
      </c>
      <c r="AAX112" s="603">
        <v>0</v>
      </c>
      <c r="AAY112" s="603">
        <v>0</v>
      </c>
      <c r="AAZ112" s="603">
        <v>0</v>
      </c>
      <c r="ABA112" s="603">
        <v>0</v>
      </c>
      <c r="ABB112" s="603">
        <v>0</v>
      </c>
      <c r="ABC112" s="603">
        <v>0</v>
      </c>
      <c r="ABD112" s="603">
        <v>0</v>
      </c>
      <c r="ABE112" s="603">
        <v>0</v>
      </c>
      <c r="ABF112" s="603">
        <v>0</v>
      </c>
      <c r="ABG112" s="603">
        <v>0</v>
      </c>
      <c r="ABH112" s="603">
        <v>0</v>
      </c>
      <c r="ABI112" s="603">
        <v>0</v>
      </c>
      <c r="ABJ112" s="603">
        <v>0</v>
      </c>
      <c r="ABK112" s="603">
        <v>0</v>
      </c>
      <c r="ABL112" s="603">
        <v>0</v>
      </c>
      <c r="ABM112" s="603">
        <v>0</v>
      </c>
      <c r="ABN112" s="603">
        <v>0</v>
      </c>
      <c r="ABO112" s="603">
        <v>0</v>
      </c>
      <c r="ABP112" s="603">
        <v>0</v>
      </c>
      <c r="ABQ112" s="603">
        <v>0</v>
      </c>
      <c r="ABR112" s="603">
        <v>0</v>
      </c>
      <c r="ABS112" s="603">
        <v>0</v>
      </c>
      <c r="ABT112" s="603">
        <v>0</v>
      </c>
      <c r="ABU112" s="603">
        <v>0</v>
      </c>
      <c r="ABV112" s="603">
        <v>0</v>
      </c>
      <c r="ABW112" s="603">
        <v>0</v>
      </c>
      <c r="ABX112" s="603">
        <v>0</v>
      </c>
      <c r="ABY112" s="603">
        <v>0</v>
      </c>
      <c r="ABZ112" s="603">
        <v>0</v>
      </c>
      <c r="ACA112" s="603">
        <v>0</v>
      </c>
      <c r="ACB112" s="603">
        <v>0</v>
      </c>
      <c r="ACC112" s="603">
        <v>0</v>
      </c>
      <c r="ACD112" s="603">
        <v>0</v>
      </c>
      <c r="ACE112" s="603">
        <v>0</v>
      </c>
      <c r="ACF112" s="603">
        <v>0</v>
      </c>
      <c r="ACG112" s="603">
        <v>0</v>
      </c>
      <c r="ACH112" s="603">
        <v>0</v>
      </c>
      <c r="ACI112" s="603">
        <v>0</v>
      </c>
      <c r="ACJ112" s="603">
        <v>0</v>
      </c>
      <c r="ACK112" s="603">
        <v>0</v>
      </c>
      <c r="ACL112" s="603">
        <v>0</v>
      </c>
      <c r="ACM112" s="603">
        <v>0</v>
      </c>
      <c r="ACN112" s="603">
        <v>0</v>
      </c>
      <c r="ACO112" s="603">
        <v>0</v>
      </c>
      <c r="ACP112" s="603">
        <v>0</v>
      </c>
      <c r="ACQ112" s="603">
        <v>0</v>
      </c>
      <c r="ACR112" s="603">
        <v>0</v>
      </c>
      <c r="ACS112" s="603">
        <v>0</v>
      </c>
      <c r="ACT112" s="603">
        <v>0</v>
      </c>
      <c r="ACU112" s="603">
        <v>0</v>
      </c>
      <c r="ACV112" s="603">
        <v>0</v>
      </c>
      <c r="ACW112" s="603">
        <v>0</v>
      </c>
      <c r="ACX112" s="603">
        <v>0</v>
      </c>
      <c r="ACY112" s="603">
        <v>0</v>
      </c>
      <c r="ACZ112" s="603">
        <v>0</v>
      </c>
      <c r="ADA112" s="603">
        <v>0</v>
      </c>
      <c r="ADB112" s="603">
        <v>0</v>
      </c>
      <c r="ADC112" s="603">
        <v>0</v>
      </c>
      <c r="ADD112" s="603">
        <v>0</v>
      </c>
      <c r="ADE112" s="603">
        <v>0</v>
      </c>
      <c r="ADF112" s="603">
        <v>0</v>
      </c>
      <c r="ADG112" s="603">
        <v>0</v>
      </c>
      <c r="ADH112" s="603">
        <v>0</v>
      </c>
      <c r="ADI112" s="603">
        <v>0</v>
      </c>
      <c r="ADJ112" s="603">
        <v>0</v>
      </c>
      <c r="ADK112" s="603">
        <v>0</v>
      </c>
      <c r="ADL112" s="603">
        <v>0</v>
      </c>
      <c r="ADM112" s="603">
        <v>0</v>
      </c>
      <c r="ADN112" s="603">
        <v>0</v>
      </c>
      <c r="ADO112" s="603">
        <v>0</v>
      </c>
      <c r="ADP112" s="603">
        <v>0</v>
      </c>
      <c r="ADQ112" s="603">
        <v>0</v>
      </c>
      <c r="ADR112" s="603">
        <v>0</v>
      </c>
      <c r="ADS112" s="603">
        <v>0</v>
      </c>
      <c r="ADT112" s="603">
        <v>0</v>
      </c>
      <c r="ADU112" s="603">
        <v>0</v>
      </c>
      <c r="ADV112" s="603">
        <v>0</v>
      </c>
      <c r="ADW112" s="603">
        <v>0</v>
      </c>
      <c r="ADX112" s="603">
        <v>0</v>
      </c>
      <c r="ADY112" s="603">
        <v>0</v>
      </c>
      <c r="ADZ112" s="603">
        <v>0</v>
      </c>
      <c r="AEA112" s="603">
        <v>0</v>
      </c>
      <c r="AEB112" s="603">
        <v>0</v>
      </c>
      <c r="AEC112" s="603">
        <v>0</v>
      </c>
      <c r="AED112" s="603">
        <v>0</v>
      </c>
      <c r="AEE112" s="603">
        <v>0</v>
      </c>
      <c r="AEF112" s="603">
        <v>0</v>
      </c>
      <c r="AEG112" s="603">
        <v>0</v>
      </c>
      <c r="AEH112" s="603">
        <v>0</v>
      </c>
      <c r="AEI112" s="603">
        <v>0</v>
      </c>
      <c r="AEJ112" s="603">
        <v>0</v>
      </c>
      <c r="AEK112" s="603">
        <v>0</v>
      </c>
      <c r="AEL112" s="603">
        <v>0</v>
      </c>
      <c r="AEM112" s="603">
        <v>0</v>
      </c>
      <c r="AEN112" s="603">
        <v>0</v>
      </c>
      <c r="AEO112" s="603">
        <v>0</v>
      </c>
      <c r="AEP112" s="603">
        <v>0</v>
      </c>
      <c r="AEQ112" s="603">
        <v>0</v>
      </c>
      <c r="AER112" s="603">
        <v>0</v>
      </c>
      <c r="AES112" s="603">
        <v>0</v>
      </c>
      <c r="AET112" s="603">
        <v>0</v>
      </c>
      <c r="AEU112" s="603">
        <v>0</v>
      </c>
      <c r="AEV112" s="603">
        <v>0</v>
      </c>
      <c r="AEW112" s="603">
        <v>0</v>
      </c>
      <c r="AEX112" s="603">
        <v>0</v>
      </c>
      <c r="AEY112" s="603">
        <v>0</v>
      </c>
      <c r="AEZ112" s="603">
        <v>0</v>
      </c>
      <c r="AFA112" s="603">
        <v>0</v>
      </c>
      <c r="AFB112" s="603">
        <v>0</v>
      </c>
      <c r="AFC112" s="603">
        <v>0</v>
      </c>
      <c r="AFD112" s="603">
        <v>0</v>
      </c>
      <c r="AFE112" s="603">
        <v>0</v>
      </c>
      <c r="AFF112" s="603">
        <v>0</v>
      </c>
      <c r="AFG112" s="603">
        <v>0</v>
      </c>
      <c r="AFH112" s="603">
        <v>0</v>
      </c>
      <c r="AFI112" s="603">
        <v>0</v>
      </c>
      <c r="AFJ112" s="603">
        <v>0</v>
      </c>
      <c r="AFK112" s="603">
        <v>0</v>
      </c>
      <c r="AFL112" s="603">
        <v>0</v>
      </c>
      <c r="AFM112" s="603">
        <v>0</v>
      </c>
      <c r="AFN112" s="603">
        <v>0</v>
      </c>
      <c r="AFO112" s="603">
        <v>0</v>
      </c>
      <c r="AFP112" s="603">
        <v>0</v>
      </c>
      <c r="AFQ112" s="603">
        <v>0</v>
      </c>
      <c r="AFR112" s="603">
        <v>0</v>
      </c>
      <c r="AFS112" s="603">
        <v>0</v>
      </c>
      <c r="AFT112" s="603">
        <v>0</v>
      </c>
      <c r="AFU112" s="603">
        <v>0</v>
      </c>
      <c r="AFV112" s="603">
        <v>0</v>
      </c>
      <c r="AFW112" s="603">
        <v>0</v>
      </c>
      <c r="AFX112" s="603">
        <v>0</v>
      </c>
      <c r="AFY112" s="603">
        <v>0</v>
      </c>
      <c r="AFZ112" s="603">
        <v>0</v>
      </c>
      <c r="AGA112" s="603">
        <v>0</v>
      </c>
      <c r="AGB112" s="603">
        <v>0</v>
      </c>
      <c r="AGC112" s="603">
        <v>0</v>
      </c>
      <c r="AGD112" s="603">
        <v>0</v>
      </c>
      <c r="AGE112" s="603">
        <v>0</v>
      </c>
      <c r="AGF112" s="603">
        <v>0</v>
      </c>
      <c r="AGG112" s="603">
        <v>0</v>
      </c>
      <c r="AGH112" s="603">
        <v>0</v>
      </c>
      <c r="AGI112" s="603">
        <v>0</v>
      </c>
      <c r="AGJ112" s="603">
        <v>0</v>
      </c>
      <c r="AGK112" s="603">
        <v>0</v>
      </c>
      <c r="AGL112" s="603">
        <v>0</v>
      </c>
      <c r="AGM112" s="603">
        <v>0</v>
      </c>
      <c r="AGN112" s="603">
        <v>0</v>
      </c>
      <c r="AGO112" s="603">
        <v>0</v>
      </c>
      <c r="AGP112" s="603">
        <v>0</v>
      </c>
      <c r="AGQ112" s="603">
        <v>0</v>
      </c>
      <c r="AGR112" s="603">
        <v>0</v>
      </c>
      <c r="AGS112" s="603">
        <v>0</v>
      </c>
      <c r="AGT112" s="603">
        <v>0</v>
      </c>
      <c r="AGU112" s="603">
        <v>0</v>
      </c>
      <c r="AGV112" s="603">
        <v>228778.75</v>
      </c>
      <c r="AGW112" s="603">
        <v>0</v>
      </c>
      <c r="AGX112" s="603">
        <v>0</v>
      </c>
      <c r="AGY112" s="603">
        <v>0</v>
      </c>
      <c r="AGZ112" s="603">
        <v>0</v>
      </c>
      <c r="AHA112" s="603">
        <v>0</v>
      </c>
      <c r="AHB112" s="603">
        <v>0</v>
      </c>
      <c r="AHC112" s="603">
        <v>0</v>
      </c>
      <c r="AHD112" s="603">
        <v>0</v>
      </c>
      <c r="AHE112" s="603">
        <v>0</v>
      </c>
      <c r="AHF112" s="603">
        <v>0</v>
      </c>
      <c r="AHG112" s="603">
        <v>0</v>
      </c>
      <c r="AHH112" s="603">
        <v>0</v>
      </c>
      <c r="AHI112" s="603">
        <v>0</v>
      </c>
      <c r="AHJ112" s="603">
        <v>0</v>
      </c>
      <c r="AHK112" s="603">
        <v>0</v>
      </c>
      <c r="AHL112" s="603">
        <v>0</v>
      </c>
      <c r="AHM112" s="603">
        <v>0</v>
      </c>
      <c r="AHN112" s="603">
        <v>0</v>
      </c>
      <c r="AHO112" s="603">
        <v>0</v>
      </c>
      <c r="AHP112" s="603">
        <v>0</v>
      </c>
      <c r="AHQ112" s="603">
        <v>0</v>
      </c>
      <c r="AHR112" s="603">
        <v>0</v>
      </c>
      <c r="AHS112" s="603">
        <v>0</v>
      </c>
      <c r="AHT112" s="603">
        <v>0</v>
      </c>
      <c r="AHU112" s="603">
        <v>0</v>
      </c>
      <c r="AHV112" s="603">
        <v>0</v>
      </c>
      <c r="AHW112" s="603">
        <f t="shared" si="99"/>
        <v>1201310.75</v>
      </c>
      <c r="AHY112" s="648" t="s">
        <v>6248</v>
      </c>
      <c r="AHZ112" s="648" t="s">
        <v>6127</v>
      </c>
      <c r="AIA112" s="648" t="s">
        <v>6128</v>
      </c>
    </row>
    <row r="113" spans="1:911" ht="24.6" x14ac:dyDescent="0.7">
      <c r="A113" s="260" t="str">
        <f t="shared" si="98"/>
        <v>ภาระ</v>
      </c>
      <c r="B113" s="260" t="s">
        <v>6423</v>
      </c>
      <c r="C113" s="260" t="s">
        <v>6136</v>
      </c>
      <c r="D113" s="603">
        <v>1875000</v>
      </c>
      <c r="E113" s="603">
        <v>135000</v>
      </c>
      <c r="F113" s="603">
        <v>0</v>
      </c>
      <c r="G113" s="603">
        <v>0</v>
      </c>
      <c r="H113" s="603">
        <v>0</v>
      </c>
      <c r="I113" s="603">
        <v>0</v>
      </c>
      <c r="J113" s="603">
        <v>0</v>
      </c>
      <c r="K113" s="603">
        <v>170000</v>
      </c>
      <c r="L113" s="603">
        <v>145000</v>
      </c>
      <c r="M113" s="603">
        <v>0</v>
      </c>
      <c r="N113" s="603">
        <v>0</v>
      </c>
      <c r="O113" s="603">
        <v>0</v>
      </c>
      <c r="P113" s="603">
        <v>0</v>
      </c>
      <c r="Q113" s="603">
        <v>0</v>
      </c>
      <c r="R113" s="603">
        <v>95000</v>
      </c>
      <c r="S113" s="603">
        <v>215000</v>
      </c>
      <c r="T113" s="603">
        <v>135000</v>
      </c>
      <c r="U113" s="603">
        <v>0</v>
      </c>
      <c r="V113" s="603">
        <v>0</v>
      </c>
      <c r="W113" s="603">
        <v>0</v>
      </c>
      <c r="X113" s="603">
        <v>540000</v>
      </c>
      <c r="Y113" s="603">
        <v>0</v>
      </c>
      <c r="Z113" s="603">
        <v>255000</v>
      </c>
      <c r="AA113" s="603">
        <v>0</v>
      </c>
      <c r="AB113" s="603">
        <v>130000</v>
      </c>
      <c r="AC113" s="603">
        <v>0</v>
      </c>
      <c r="AD113" s="603">
        <v>375000</v>
      </c>
      <c r="AE113" s="603">
        <v>0</v>
      </c>
      <c r="AF113" s="603">
        <v>110000</v>
      </c>
      <c r="AG113" s="603">
        <v>475000</v>
      </c>
      <c r="AH113" s="603">
        <v>0</v>
      </c>
      <c r="AI113" s="603">
        <v>0</v>
      </c>
      <c r="AJ113" s="603">
        <v>255000</v>
      </c>
      <c r="AK113" s="603">
        <v>0</v>
      </c>
      <c r="AL113" s="603">
        <v>185000</v>
      </c>
      <c r="AM113" s="603">
        <v>145000</v>
      </c>
      <c r="AN113" s="603">
        <v>190000</v>
      </c>
      <c r="AO113" s="603">
        <v>90000</v>
      </c>
      <c r="AP113" s="603">
        <v>0</v>
      </c>
      <c r="AQ113" s="603">
        <v>0</v>
      </c>
      <c r="AR113" s="603">
        <v>105000</v>
      </c>
      <c r="AS113" s="603">
        <v>0</v>
      </c>
      <c r="AT113" s="603">
        <v>60000</v>
      </c>
      <c r="AU113" s="603">
        <v>830000</v>
      </c>
      <c r="AV113" s="603">
        <v>75000</v>
      </c>
      <c r="AW113" s="603">
        <v>60000</v>
      </c>
      <c r="AX113" s="603">
        <v>125000</v>
      </c>
      <c r="AY113" s="603">
        <v>90000</v>
      </c>
      <c r="AZ113" s="603">
        <v>120000</v>
      </c>
      <c r="BA113" s="603">
        <v>75000</v>
      </c>
      <c r="BB113" s="603">
        <v>65000</v>
      </c>
      <c r="BC113" s="603">
        <v>50000</v>
      </c>
      <c r="BD113" s="603">
        <v>55000</v>
      </c>
      <c r="BE113" s="603">
        <v>65000</v>
      </c>
      <c r="BF113" s="603">
        <v>55000</v>
      </c>
      <c r="BG113" s="603">
        <v>420000</v>
      </c>
      <c r="BH113" s="603">
        <v>10000</v>
      </c>
      <c r="BI113" s="603">
        <v>10000</v>
      </c>
      <c r="BJ113" s="603">
        <v>0</v>
      </c>
      <c r="BK113" s="603">
        <v>485000</v>
      </c>
      <c r="BL113" s="603">
        <v>125000</v>
      </c>
      <c r="BM113" s="603">
        <v>0</v>
      </c>
      <c r="BN113" s="603">
        <v>0</v>
      </c>
      <c r="BO113" s="603">
        <v>0</v>
      </c>
      <c r="BP113" s="603">
        <v>0</v>
      </c>
      <c r="BQ113" s="603">
        <v>50000</v>
      </c>
      <c r="BR113" s="603">
        <v>65000</v>
      </c>
      <c r="BS113" s="603">
        <v>1038000</v>
      </c>
      <c r="BT113" s="603">
        <v>130000</v>
      </c>
      <c r="BU113" s="603">
        <v>0</v>
      </c>
      <c r="BV113" s="603">
        <v>120000</v>
      </c>
      <c r="BW113" s="603">
        <v>0</v>
      </c>
      <c r="BX113" s="603">
        <v>0</v>
      </c>
      <c r="BY113" s="603">
        <v>70000</v>
      </c>
      <c r="BZ113" s="603">
        <v>0</v>
      </c>
      <c r="CA113" s="603">
        <v>435000</v>
      </c>
      <c r="CB113" s="603">
        <v>90000</v>
      </c>
      <c r="CC113" s="603">
        <v>155000</v>
      </c>
      <c r="CD113" s="603">
        <v>0</v>
      </c>
      <c r="CE113" s="603">
        <v>65000</v>
      </c>
      <c r="CF113" s="603">
        <v>90000</v>
      </c>
      <c r="CG113" s="603">
        <v>65000</v>
      </c>
      <c r="CH113" s="603">
        <v>1800000</v>
      </c>
      <c r="CI113" s="603">
        <v>125000</v>
      </c>
      <c r="CJ113" s="603">
        <v>370000</v>
      </c>
      <c r="CK113" s="603">
        <v>45000</v>
      </c>
      <c r="CL113" s="603">
        <v>110000</v>
      </c>
      <c r="CM113" s="603">
        <v>80000</v>
      </c>
      <c r="CN113" s="603">
        <v>130000</v>
      </c>
      <c r="CO113" s="603">
        <v>230000</v>
      </c>
      <c r="CP113" s="603">
        <v>30000</v>
      </c>
      <c r="CQ113" s="603">
        <v>85000</v>
      </c>
      <c r="CR113" s="603">
        <v>75000</v>
      </c>
      <c r="CS113" s="603">
        <v>100000</v>
      </c>
      <c r="CT113" s="603">
        <v>80000</v>
      </c>
      <c r="CU113" s="603">
        <v>0</v>
      </c>
      <c r="CV113" s="603">
        <v>95000</v>
      </c>
      <c r="CW113" s="603">
        <v>115000</v>
      </c>
      <c r="CX113" s="603">
        <v>130000</v>
      </c>
      <c r="CY113" s="603">
        <v>80000</v>
      </c>
      <c r="CZ113" s="603">
        <v>75000</v>
      </c>
      <c r="DA113" s="603">
        <v>50000</v>
      </c>
      <c r="DB113" s="603">
        <v>0</v>
      </c>
      <c r="DC113" s="603">
        <v>655000</v>
      </c>
      <c r="DD113" s="603">
        <v>730000</v>
      </c>
      <c r="DE113" s="603">
        <v>80000</v>
      </c>
      <c r="DF113" s="603">
        <v>0</v>
      </c>
      <c r="DG113" s="603">
        <v>90000</v>
      </c>
      <c r="DH113" s="603">
        <v>135000</v>
      </c>
      <c r="DI113" s="603">
        <v>0</v>
      </c>
      <c r="DJ113" s="603">
        <v>0</v>
      </c>
      <c r="DK113" s="603">
        <v>70000</v>
      </c>
      <c r="DL113" s="603">
        <v>1780000</v>
      </c>
      <c r="DM113" s="603">
        <v>90000</v>
      </c>
      <c r="DN113" s="603">
        <v>160000</v>
      </c>
      <c r="DO113" s="603">
        <v>160000</v>
      </c>
      <c r="DP113" s="603">
        <v>135000</v>
      </c>
      <c r="DQ113" s="603">
        <v>115000</v>
      </c>
      <c r="DR113" s="603">
        <v>0</v>
      </c>
      <c r="DS113" s="603">
        <v>100000</v>
      </c>
      <c r="DT113" s="603">
        <v>280000</v>
      </c>
      <c r="DU113" s="603">
        <v>0</v>
      </c>
      <c r="DV113" s="603">
        <v>85000</v>
      </c>
      <c r="DW113" s="603">
        <v>0</v>
      </c>
      <c r="DX113" s="603">
        <v>315000</v>
      </c>
      <c r="DY113" s="603">
        <v>75000</v>
      </c>
      <c r="DZ113" s="603">
        <v>0</v>
      </c>
      <c r="EA113" s="603">
        <v>0</v>
      </c>
      <c r="EB113" s="603">
        <v>75000</v>
      </c>
      <c r="EC113" s="603">
        <v>0</v>
      </c>
      <c r="ED113" s="603">
        <v>0</v>
      </c>
      <c r="EE113" s="603">
        <v>0</v>
      </c>
      <c r="EF113" s="603">
        <v>370000</v>
      </c>
      <c r="EG113" s="603">
        <v>330000</v>
      </c>
      <c r="EH113" s="603">
        <v>125000</v>
      </c>
      <c r="EI113" s="603">
        <v>125000</v>
      </c>
      <c r="EJ113" s="603">
        <v>85000</v>
      </c>
      <c r="EK113" s="603">
        <v>155000</v>
      </c>
      <c r="EL113" s="603">
        <v>215000</v>
      </c>
      <c r="EM113" s="603">
        <v>55000</v>
      </c>
      <c r="EN113" s="603">
        <v>0</v>
      </c>
      <c r="EO113" s="603">
        <v>1000000</v>
      </c>
      <c r="EP113" s="603">
        <v>105000</v>
      </c>
      <c r="EQ113" s="603">
        <v>115000</v>
      </c>
      <c r="ER113" s="603">
        <v>130000</v>
      </c>
      <c r="ES113" s="603">
        <v>72400</v>
      </c>
      <c r="ET113" s="603">
        <v>50000</v>
      </c>
      <c r="EU113" s="603">
        <v>190000</v>
      </c>
      <c r="EV113" s="603">
        <v>185000</v>
      </c>
      <c r="EW113" s="603">
        <v>0</v>
      </c>
      <c r="EX113" s="603">
        <v>0</v>
      </c>
      <c r="EY113" s="603">
        <v>50000</v>
      </c>
      <c r="EZ113" s="603">
        <v>75000</v>
      </c>
      <c r="FA113" s="603">
        <v>20680</v>
      </c>
      <c r="FB113" s="603">
        <v>0</v>
      </c>
      <c r="FC113" s="603">
        <v>0</v>
      </c>
      <c r="FD113" s="603">
        <v>90000</v>
      </c>
      <c r="FE113" s="603">
        <v>70000</v>
      </c>
      <c r="FF113" s="603">
        <v>50000</v>
      </c>
      <c r="FG113" s="603">
        <v>55000</v>
      </c>
      <c r="FH113" s="603">
        <v>75000</v>
      </c>
      <c r="FI113" s="603">
        <v>70000</v>
      </c>
      <c r="FJ113" s="603">
        <v>0</v>
      </c>
      <c r="FK113" s="603">
        <v>70000</v>
      </c>
      <c r="FL113" s="603">
        <v>65000</v>
      </c>
      <c r="FM113" s="603">
        <v>80000</v>
      </c>
      <c r="FN113" s="603">
        <v>105000</v>
      </c>
      <c r="FO113" s="603">
        <v>0</v>
      </c>
      <c r="FP113" s="603">
        <v>20000</v>
      </c>
      <c r="FQ113" s="603">
        <v>0</v>
      </c>
      <c r="FR113" s="603">
        <v>0</v>
      </c>
      <c r="FS113" s="603">
        <v>0</v>
      </c>
      <c r="FT113" s="603">
        <v>0</v>
      </c>
      <c r="FU113" s="603">
        <v>0</v>
      </c>
      <c r="FV113" s="603">
        <v>150000</v>
      </c>
      <c r="FW113" s="603">
        <v>80000</v>
      </c>
      <c r="FX113" s="603">
        <v>195000</v>
      </c>
      <c r="FY113" s="603">
        <v>130000</v>
      </c>
      <c r="FZ113" s="603">
        <v>115000</v>
      </c>
      <c r="GA113" s="603">
        <v>0</v>
      </c>
      <c r="GB113" s="603">
        <v>0</v>
      </c>
      <c r="GC113" s="603">
        <v>0</v>
      </c>
      <c r="GD113" s="603">
        <v>110000</v>
      </c>
      <c r="GE113" s="603">
        <v>0</v>
      </c>
      <c r="GF113" s="603">
        <v>0</v>
      </c>
      <c r="GG113" s="603">
        <v>0</v>
      </c>
      <c r="GH113" s="603">
        <v>0</v>
      </c>
      <c r="GI113" s="603">
        <v>0</v>
      </c>
      <c r="GJ113" s="603">
        <v>0</v>
      </c>
      <c r="GK113" s="603">
        <v>70000</v>
      </c>
      <c r="GL113" s="603">
        <v>75000</v>
      </c>
      <c r="GM113" s="603">
        <v>235000</v>
      </c>
      <c r="GN113" s="603">
        <v>0</v>
      </c>
      <c r="GO113" s="603">
        <v>0</v>
      </c>
      <c r="GP113" s="603">
        <v>0</v>
      </c>
      <c r="GQ113" s="603">
        <v>0</v>
      </c>
      <c r="GR113" s="603">
        <v>370000</v>
      </c>
      <c r="GS113" s="603">
        <v>130000</v>
      </c>
      <c r="GT113" s="603">
        <v>0</v>
      </c>
      <c r="GU113" s="603">
        <v>145000</v>
      </c>
      <c r="GV113" s="603">
        <v>55000</v>
      </c>
      <c r="GW113" s="603">
        <v>105000</v>
      </c>
      <c r="GX113" s="603">
        <v>0</v>
      </c>
      <c r="GY113" s="603">
        <v>90000</v>
      </c>
      <c r="GZ113" s="603">
        <v>265000</v>
      </c>
      <c r="HA113" s="603">
        <v>65000</v>
      </c>
      <c r="HB113" s="603">
        <v>150000</v>
      </c>
      <c r="HC113" s="603">
        <v>115000</v>
      </c>
      <c r="HD113" s="603">
        <v>0</v>
      </c>
      <c r="HE113" s="603">
        <v>0</v>
      </c>
      <c r="HF113" s="603">
        <v>555000</v>
      </c>
      <c r="HG113" s="603">
        <v>330000</v>
      </c>
      <c r="HH113" s="603">
        <v>120000</v>
      </c>
      <c r="HI113" s="603">
        <v>0</v>
      </c>
      <c r="HJ113" s="603">
        <v>50000</v>
      </c>
      <c r="HK113" s="603">
        <v>0</v>
      </c>
      <c r="HL113" s="603">
        <v>660000</v>
      </c>
      <c r="HM113" s="603">
        <v>0</v>
      </c>
      <c r="HN113" s="603">
        <v>195000</v>
      </c>
      <c r="HO113" s="603">
        <v>120000</v>
      </c>
      <c r="HP113" s="603">
        <v>0</v>
      </c>
      <c r="HQ113" s="603">
        <v>0</v>
      </c>
      <c r="HR113" s="603">
        <v>75000</v>
      </c>
      <c r="HS113" s="603">
        <v>0</v>
      </c>
      <c r="HT113" s="603">
        <v>0</v>
      </c>
      <c r="HU113" s="603">
        <v>350000</v>
      </c>
      <c r="HV113" s="603">
        <v>60000</v>
      </c>
      <c r="HW113" s="603">
        <v>65000</v>
      </c>
      <c r="HX113" s="603">
        <v>60000</v>
      </c>
      <c r="HY113" s="603">
        <v>0</v>
      </c>
      <c r="HZ113" s="603">
        <v>0</v>
      </c>
      <c r="IA113" s="603">
        <v>70000</v>
      </c>
      <c r="IB113" s="603">
        <v>40000</v>
      </c>
      <c r="IC113" s="603">
        <v>0</v>
      </c>
      <c r="ID113" s="603">
        <v>0</v>
      </c>
      <c r="IE113" s="603">
        <v>0</v>
      </c>
      <c r="IF113" s="603">
        <v>40000</v>
      </c>
      <c r="IG113" s="603">
        <v>55000</v>
      </c>
      <c r="IH113" s="603">
        <v>80000</v>
      </c>
      <c r="II113" s="603">
        <v>45000</v>
      </c>
      <c r="IJ113" s="603">
        <v>0</v>
      </c>
      <c r="IK113" s="603">
        <v>0</v>
      </c>
      <c r="IL113" s="603">
        <v>0</v>
      </c>
      <c r="IM113" s="603">
        <v>0</v>
      </c>
      <c r="IN113" s="603">
        <v>0</v>
      </c>
      <c r="IO113" s="603">
        <v>0</v>
      </c>
      <c r="IP113" s="603">
        <v>50000</v>
      </c>
      <c r="IQ113" s="603">
        <v>0</v>
      </c>
      <c r="IR113" s="603">
        <v>45000</v>
      </c>
      <c r="IS113" s="603">
        <v>45000</v>
      </c>
      <c r="IT113" s="603">
        <v>55000</v>
      </c>
      <c r="IU113" s="603">
        <v>0</v>
      </c>
      <c r="IV113" s="603">
        <v>0</v>
      </c>
      <c r="IW113" s="603">
        <v>185000</v>
      </c>
      <c r="IX113" s="603">
        <v>70000</v>
      </c>
      <c r="IY113" s="603">
        <v>340000</v>
      </c>
      <c r="IZ113" s="603">
        <v>35000</v>
      </c>
      <c r="JA113" s="603">
        <v>80000</v>
      </c>
      <c r="JB113" s="603">
        <v>45000</v>
      </c>
      <c r="JC113" s="603">
        <v>35000</v>
      </c>
      <c r="JD113" s="603">
        <v>0</v>
      </c>
      <c r="JE113" s="603">
        <v>115000</v>
      </c>
      <c r="JF113" s="603">
        <v>0</v>
      </c>
      <c r="JG113" s="603">
        <v>0</v>
      </c>
      <c r="JH113" s="603">
        <v>0</v>
      </c>
      <c r="JI113" s="603">
        <v>0</v>
      </c>
      <c r="JJ113" s="603">
        <v>0</v>
      </c>
      <c r="JK113" s="603">
        <v>0</v>
      </c>
      <c r="JL113" s="603">
        <v>0</v>
      </c>
      <c r="JM113" s="603">
        <v>350000</v>
      </c>
      <c r="JN113" s="603">
        <v>65000</v>
      </c>
      <c r="JO113" s="603">
        <v>90000</v>
      </c>
      <c r="JP113" s="603">
        <v>95000</v>
      </c>
      <c r="JQ113" s="603">
        <v>65000</v>
      </c>
      <c r="JR113" s="603">
        <v>0</v>
      </c>
      <c r="JS113" s="603">
        <v>50000</v>
      </c>
      <c r="JT113" s="603">
        <v>615000</v>
      </c>
      <c r="JU113" s="603">
        <v>280000</v>
      </c>
      <c r="JV113" s="603">
        <v>50000</v>
      </c>
      <c r="JW113" s="603">
        <v>65000</v>
      </c>
      <c r="JX113" s="603">
        <v>110000</v>
      </c>
      <c r="JY113" s="603">
        <v>55000</v>
      </c>
      <c r="JZ113" s="603">
        <v>160000</v>
      </c>
      <c r="KA113" s="603">
        <v>80000</v>
      </c>
      <c r="KB113" s="603">
        <v>85000</v>
      </c>
      <c r="KC113" s="603">
        <v>105000</v>
      </c>
      <c r="KD113" s="603">
        <v>85000</v>
      </c>
      <c r="KE113" s="603">
        <v>85000</v>
      </c>
      <c r="KF113" s="603">
        <v>50000</v>
      </c>
      <c r="KG113" s="603">
        <v>40000</v>
      </c>
      <c r="KH113" s="603">
        <v>65000</v>
      </c>
      <c r="KI113" s="603">
        <v>60000</v>
      </c>
      <c r="KJ113" s="603">
        <v>850000</v>
      </c>
      <c r="KK113" s="603">
        <v>0</v>
      </c>
      <c r="KL113" s="603">
        <v>0</v>
      </c>
      <c r="KM113" s="603">
        <v>0</v>
      </c>
      <c r="KN113" s="603">
        <v>0</v>
      </c>
      <c r="KO113" s="603">
        <v>0</v>
      </c>
      <c r="KP113" s="603">
        <v>0</v>
      </c>
      <c r="KQ113" s="603">
        <v>0</v>
      </c>
      <c r="KR113" s="603">
        <v>0</v>
      </c>
      <c r="KS113" s="603">
        <v>0</v>
      </c>
      <c r="KT113" s="603">
        <v>0</v>
      </c>
      <c r="KU113" s="603">
        <v>50000</v>
      </c>
      <c r="KV113" s="603">
        <v>0</v>
      </c>
      <c r="KW113" s="603">
        <v>0</v>
      </c>
      <c r="KX113" s="603">
        <v>95000</v>
      </c>
      <c r="KY113" s="603">
        <v>0</v>
      </c>
      <c r="KZ113" s="603">
        <v>95000</v>
      </c>
      <c r="LA113" s="603">
        <v>0</v>
      </c>
      <c r="LB113" s="603">
        <v>0</v>
      </c>
      <c r="LC113" s="603">
        <v>45000</v>
      </c>
      <c r="LD113" s="603">
        <v>0</v>
      </c>
      <c r="LE113" s="603">
        <v>0</v>
      </c>
      <c r="LF113" s="603">
        <v>0</v>
      </c>
      <c r="LG113" s="603">
        <v>65000</v>
      </c>
      <c r="LH113" s="603">
        <v>75000</v>
      </c>
      <c r="LI113" s="603">
        <v>1370000</v>
      </c>
      <c r="LJ113" s="603">
        <v>0</v>
      </c>
      <c r="LK113" s="603">
        <v>0</v>
      </c>
      <c r="LL113" s="603">
        <v>610000</v>
      </c>
      <c r="LM113" s="603">
        <v>175000</v>
      </c>
      <c r="LN113" s="603">
        <v>0</v>
      </c>
      <c r="LO113" s="603">
        <v>0</v>
      </c>
      <c r="LP113" s="603">
        <v>175000</v>
      </c>
      <c r="LQ113" s="603">
        <v>90000</v>
      </c>
      <c r="LR113" s="603">
        <v>195000</v>
      </c>
      <c r="LS113" s="603">
        <v>85000</v>
      </c>
      <c r="LT113" s="603">
        <v>505000</v>
      </c>
      <c r="LU113" s="603">
        <v>80000</v>
      </c>
      <c r="LV113" s="603">
        <v>90000</v>
      </c>
      <c r="LW113" s="603">
        <v>0</v>
      </c>
      <c r="LX113" s="603">
        <v>450000</v>
      </c>
      <c r="LY113" s="603">
        <v>925000</v>
      </c>
      <c r="LZ113" s="603">
        <v>0</v>
      </c>
      <c r="MA113" s="603">
        <v>120000</v>
      </c>
      <c r="MB113" s="603">
        <v>100000</v>
      </c>
      <c r="MC113" s="603">
        <v>0</v>
      </c>
      <c r="MD113" s="603">
        <v>160000</v>
      </c>
      <c r="ME113" s="603">
        <v>0</v>
      </c>
      <c r="MF113" s="603">
        <v>105000</v>
      </c>
      <c r="MG113" s="603">
        <v>0</v>
      </c>
      <c r="MH113" s="603">
        <v>60000</v>
      </c>
      <c r="MI113" s="603">
        <v>0</v>
      </c>
      <c r="MJ113" s="603">
        <v>150000</v>
      </c>
      <c r="MK113" s="603">
        <v>0</v>
      </c>
      <c r="ML113" s="603">
        <v>0</v>
      </c>
      <c r="MM113" s="603">
        <v>0</v>
      </c>
      <c r="MN113" s="603">
        <v>95000</v>
      </c>
      <c r="MO113" s="603">
        <v>70000</v>
      </c>
      <c r="MP113" s="603">
        <v>55000</v>
      </c>
      <c r="MQ113" s="603">
        <v>90000</v>
      </c>
      <c r="MR113" s="603">
        <v>70000</v>
      </c>
      <c r="MS113" s="603">
        <v>90000</v>
      </c>
      <c r="MT113" s="603">
        <v>85000</v>
      </c>
      <c r="MU113" s="603">
        <v>0</v>
      </c>
      <c r="MV113" s="603">
        <v>130000</v>
      </c>
      <c r="MW113" s="603">
        <v>105000</v>
      </c>
      <c r="MX113" s="603">
        <v>143500</v>
      </c>
      <c r="MY113" s="603">
        <v>0</v>
      </c>
      <c r="MZ113" s="603">
        <v>0</v>
      </c>
      <c r="NA113" s="603">
        <v>170000</v>
      </c>
      <c r="NB113" s="603">
        <v>165000</v>
      </c>
      <c r="NC113" s="603">
        <v>0</v>
      </c>
      <c r="ND113" s="603">
        <v>80000</v>
      </c>
      <c r="NE113" s="603">
        <v>70000</v>
      </c>
      <c r="NF113" s="603">
        <v>1050000</v>
      </c>
      <c r="NG113" s="603">
        <v>0</v>
      </c>
      <c r="NH113" s="603">
        <v>35000</v>
      </c>
      <c r="NI113" s="603">
        <v>0</v>
      </c>
      <c r="NJ113" s="603">
        <v>0</v>
      </c>
      <c r="NK113" s="603">
        <v>80000</v>
      </c>
      <c r="NL113" s="603">
        <v>135000</v>
      </c>
      <c r="NM113" s="603">
        <v>155000</v>
      </c>
      <c r="NN113" s="603">
        <v>0</v>
      </c>
      <c r="NO113" s="603">
        <v>115000</v>
      </c>
      <c r="NP113" s="603">
        <v>0</v>
      </c>
      <c r="NQ113" s="603">
        <v>55000</v>
      </c>
      <c r="NR113" s="603">
        <v>270000</v>
      </c>
      <c r="NS113" s="603">
        <v>0</v>
      </c>
      <c r="NT113" s="603">
        <v>0</v>
      </c>
      <c r="NU113" s="603">
        <v>70000</v>
      </c>
      <c r="NV113" s="603">
        <v>45000</v>
      </c>
      <c r="NW113" s="603">
        <v>0</v>
      </c>
      <c r="NX113" s="603">
        <v>0</v>
      </c>
      <c r="NY113" s="603">
        <v>745000</v>
      </c>
      <c r="NZ113" s="603">
        <v>0</v>
      </c>
      <c r="OA113" s="603">
        <v>70000</v>
      </c>
      <c r="OB113" s="603">
        <v>60000</v>
      </c>
      <c r="OC113" s="603">
        <v>25000</v>
      </c>
      <c r="OD113" s="603">
        <v>75000</v>
      </c>
      <c r="OE113" s="603">
        <v>10000</v>
      </c>
      <c r="OF113" s="603">
        <v>0</v>
      </c>
      <c r="OG113" s="603">
        <v>0</v>
      </c>
      <c r="OH113" s="603">
        <v>70000</v>
      </c>
      <c r="OI113" s="603">
        <v>0</v>
      </c>
      <c r="OJ113" s="603">
        <v>85000</v>
      </c>
      <c r="OK113" s="603">
        <v>380000</v>
      </c>
      <c r="OL113" s="603">
        <v>0</v>
      </c>
      <c r="OM113" s="603">
        <v>0</v>
      </c>
      <c r="ON113" s="603">
        <v>25000</v>
      </c>
      <c r="OO113" s="603">
        <v>0</v>
      </c>
      <c r="OP113" s="603">
        <v>545000</v>
      </c>
      <c r="OQ113" s="603">
        <v>0</v>
      </c>
      <c r="OR113" s="603">
        <v>120000</v>
      </c>
      <c r="OS113" s="603">
        <v>480000</v>
      </c>
      <c r="OT113" s="603">
        <v>30000</v>
      </c>
      <c r="OU113" s="603">
        <v>596666.66</v>
      </c>
      <c r="OV113" s="603">
        <v>55000</v>
      </c>
      <c r="OW113" s="603">
        <v>90000</v>
      </c>
      <c r="OX113" s="603">
        <v>75000</v>
      </c>
      <c r="OY113" s="603">
        <v>0</v>
      </c>
      <c r="OZ113" s="603">
        <v>330000</v>
      </c>
      <c r="PA113" s="603">
        <v>55000</v>
      </c>
      <c r="PB113" s="603">
        <v>75000</v>
      </c>
      <c r="PC113" s="603">
        <v>100000</v>
      </c>
      <c r="PD113" s="603">
        <v>780000</v>
      </c>
      <c r="PE113" s="603">
        <v>0</v>
      </c>
      <c r="PF113" s="603">
        <v>145000</v>
      </c>
      <c r="PG113" s="603">
        <v>0</v>
      </c>
      <c r="PH113" s="603">
        <v>0</v>
      </c>
      <c r="PI113" s="603">
        <v>0</v>
      </c>
      <c r="PJ113" s="603">
        <v>0</v>
      </c>
      <c r="PK113" s="603">
        <v>40000</v>
      </c>
      <c r="PL113" s="603">
        <v>80000</v>
      </c>
      <c r="PM113" s="603">
        <v>0</v>
      </c>
      <c r="PN113" s="603">
        <v>75000</v>
      </c>
      <c r="PO113" s="603">
        <v>215000</v>
      </c>
      <c r="PP113" s="603">
        <v>50000</v>
      </c>
      <c r="PQ113" s="603">
        <v>0</v>
      </c>
      <c r="PR113" s="603">
        <v>95000</v>
      </c>
      <c r="PS113" s="603">
        <v>55000</v>
      </c>
      <c r="PT113" s="603">
        <v>0</v>
      </c>
      <c r="PU113" s="603">
        <v>35000</v>
      </c>
      <c r="PV113" s="603">
        <v>520360</v>
      </c>
      <c r="PW113" s="603">
        <v>0</v>
      </c>
      <c r="PX113" s="603">
        <v>0</v>
      </c>
      <c r="PY113" s="603">
        <v>0</v>
      </c>
      <c r="PZ113" s="603">
        <v>0</v>
      </c>
      <c r="QA113" s="603">
        <v>130000</v>
      </c>
      <c r="QB113" s="603">
        <v>285000</v>
      </c>
      <c r="QC113" s="603">
        <v>0</v>
      </c>
      <c r="QD113" s="603">
        <v>240000</v>
      </c>
      <c r="QE113" s="603">
        <v>0</v>
      </c>
      <c r="QF113" s="603">
        <v>0</v>
      </c>
      <c r="QG113" s="603">
        <v>0</v>
      </c>
      <c r="QH113" s="603">
        <v>50000</v>
      </c>
      <c r="QI113" s="603">
        <v>0</v>
      </c>
      <c r="QJ113" s="603">
        <v>0</v>
      </c>
      <c r="QK113" s="603">
        <v>160000</v>
      </c>
      <c r="QL113" s="603">
        <v>0</v>
      </c>
      <c r="QM113" s="603">
        <v>0</v>
      </c>
      <c r="QN113" s="603">
        <v>0</v>
      </c>
      <c r="QO113" s="603">
        <v>160000</v>
      </c>
      <c r="QP113" s="603">
        <v>315000</v>
      </c>
      <c r="QQ113" s="603">
        <v>35000</v>
      </c>
      <c r="QR113" s="603">
        <v>0</v>
      </c>
      <c r="QS113" s="603">
        <v>0</v>
      </c>
      <c r="QT113" s="603">
        <v>30000</v>
      </c>
      <c r="QU113" s="603">
        <v>0</v>
      </c>
      <c r="QV113" s="603">
        <v>75000</v>
      </c>
      <c r="QW113" s="603">
        <v>0</v>
      </c>
      <c r="QX113" s="603">
        <v>185000</v>
      </c>
      <c r="QY113" s="603">
        <v>140000</v>
      </c>
      <c r="QZ113" s="603">
        <v>70000</v>
      </c>
      <c r="RA113" s="603">
        <v>245000</v>
      </c>
      <c r="RB113" s="603">
        <v>55000</v>
      </c>
      <c r="RC113" s="603">
        <v>160000</v>
      </c>
      <c r="RD113" s="603">
        <v>225000</v>
      </c>
      <c r="RE113" s="603">
        <v>65000</v>
      </c>
      <c r="RF113" s="603">
        <v>40000</v>
      </c>
      <c r="RG113" s="603">
        <v>45000</v>
      </c>
      <c r="RH113" s="603">
        <v>60000</v>
      </c>
      <c r="RI113" s="603">
        <v>0</v>
      </c>
      <c r="RJ113" s="603">
        <v>220000</v>
      </c>
      <c r="RK113" s="603">
        <v>65000</v>
      </c>
      <c r="RL113" s="603">
        <v>145000</v>
      </c>
      <c r="RM113" s="603">
        <v>155000</v>
      </c>
      <c r="RN113" s="603">
        <v>35000</v>
      </c>
      <c r="RO113" s="603">
        <v>0</v>
      </c>
      <c r="RP113" s="603">
        <v>80000</v>
      </c>
      <c r="RQ113" s="603">
        <v>45000</v>
      </c>
      <c r="RR113" s="603">
        <v>120000</v>
      </c>
      <c r="RS113" s="603">
        <v>130000</v>
      </c>
      <c r="RT113" s="603">
        <v>30000</v>
      </c>
      <c r="RU113" s="603">
        <v>55000</v>
      </c>
      <c r="RV113" s="603">
        <v>75000</v>
      </c>
      <c r="RW113" s="603">
        <v>65000</v>
      </c>
      <c r="RX113" s="603">
        <v>40000</v>
      </c>
      <c r="RY113" s="603">
        <v>95000</v>
      </c>
      <c r="RZ113" s="603">
        <v>35000</v>
      </c>
      <c r="SA113" s="603">
        <v>52036</v>
      </c>
      <c r="SB113" s="603">
        <v>65000</v>
      </c>
      <c r="SC113" s="603">
        <v>0</v>
      </c>
      <c r="SD113" s="603">
        <v>0</v>
      </c>
      <c r="SE113" s="603">
        <v>0</v>
      </c>
      <c r="SF113" s="603">
        <v>0</v>
      </c>
      <c r="SG113" s="603">
        <v>45000</v>
      </c>
      <c r="SH113" s="603">
        <v>75000</v>
      </c>
      <c r="SI113" s="603">
        <v>5000</v>
      </c>
      <c r="SJ113" s="603">
        <v>130000</v>
      </c>
      <c r="SK113" s="603">
        <v>65000</v>
      </c>
      <c r="SL113" s="603">
        <v>345000</v>
      </c>
      <c r="SM113" s="603">
        <v>240000</v>
      </c>
      <c r="SN113" s="603">
        <v>65000</v>
      </c>
      <c r="SO113" s="603">
        <v>0</v>
      </c>
      <c r="SP113" s="603">
        <v>0</v>
      </c>
      <c r="SQ113" s="603">
        <v>55000</v>
      </c>
      <c r="SR113" s="603">
        <v>0</v>
      </c>
      <c r="SS113" s="603">
        <v>55000</v>
      </c>
      <c r="ST113" s="603">
        <v>0</v>
      </c>
      <c r="SU113" s="603">
        <v>0</v>
      </c>
      <c r="SV113" s="603">
        <v>0</v>
      </c>
      <c r="SW113" s="603">
        <v>0</v>
      </c>
      <c r="SX113" s="603">
        <v>0</v>
      </c>
      <c r="SY113" s="603">
        <v>75000</v>
      </c>
      <c r="SZ113" s="603">
        <v>80000</v>
      </c>
      <c r="TA113" s="603">
        <v>35000</v>
      </c>
      <c r="TB113" s="603">
        <v>35000</v>
      </c>
      <c r="TC113" s="603">
        <v>75000</v>
      </c>
      <c r="TD113" s="603">
        <v>125000</v>
      </c>
      <c r="TE113" s="603">
        <v>0</v>
      </c>
      <c r="TF113" s="603">
        <v>50000</v>
      </c>
      <c r="TG113" s="603">
        <v>85000</v>
      </c>
      <c r="TH113" s="603">
        <v>190000</v>
      </c>
      <c r="TI113" s="603">
        <v>65000</v>
      </c>
      <c r="TJ113" s="603">
        <v>0</v>
      </c>
      <c r="TK113" s="603">
        <v>0</v>
      </c>
      <c r="TL113" s="603">
        <v>85000</v>
      </c>
      <c r="TM113" s="603">
        <v>87940</v>
      </c>
      <c r="TN113" s="603">
        <v>105000</v>
      </c>
      <c r="TO113" s="603">
        <v>0</v>
      </c>
      <c r="TP113" s="603">
        <v>85000</v>
      </c>
      <c r="TQ113" s="603">
        <v>25000</v>
      </c>
      <c r="TR113" s="603">
        <v>285000</v>
      </c>
      <c r="TS113" s="603">
        <v>100000</v>
      </c>
      <c r="TT113" s="603">
        <v>100000</v>
      </c>
      <c r="TU113" s="603">
        <v>130000</v>
      </c>
      <c r="TV113" s="603">
        <v>85000</v>
      </c>
      <c r="TW113" s="603">
        <v>55000</v>
      </c>
      <c r="TX113" s="603">
        <v>40000</v>
      </c>
      <c r="TY113" s="603">
        <v>70000</v>
      </c>
      <c r="TZ113" s="603">
        <v>70000</v>
      </c>
      <c r="UA113" s="603">
        <v>290000</v>
      </c>
      <c r="UB113" s="603">
        <v>30000</v>
      </c>
      <c r="UC113" s="603">
        <v>450000</v>
      </c>
      <c r="UD113" s="603">
        <v>0</v>
      </c>
      <c r="UE113" s="603">
        <v>0</v>
      </c>
      <c r="UF113" s="603">
        <v>85000</v>
      </c>
      <c r="UG113" s="603">
        <v>0</v>
      </c>
      <c r="UH113" s="603">
        <v>0</v>
      </c>
      <c r="UI113" s="603">
        <v>55000</v>
      </c>
      <c r="UJ113" s="603">
        <v>80000</v>
      </c>
      <c r="UK113" s="603">
        <v>40000</v>
      </c>
      <c r="UL113" s="603">
        <v>485000</v>
      </c>
      <c r="UM113" s="603">
        <v>150000</v>
      </c>
      <c r="UN113" s="603">
        <v>85000</v>
      </c>
      <c r="UO113" s="603">
        <v>135000</v>
      </c>
      <c r="UP113" s="603">
        <v>125000</v>
      </c>
      <c r="UQ113" s="603">
        <v>0</v>
      </c>
      <c r="UR113" s="603">
        <v>0</v>
      </c>
      <c r="US113" s="603">
        <v>115000</v>
      </c>
      <c r="UT113" s="603">
        <v>90000</v>
      </c>
      <c r="UU113" s="603">
        <v>355000</v>
      </c>
      <c r="UV113" s="603">
        <v>35000</v>
      </c>
      <c r="UW113" s="603">
        <v>0</v>
      </c>
      <c r="UX113" s="603">
        <v>195000</v>
      </c>
      <c r="UY113" s="603">
        <v>0</v>
      </c>
      <c r="UZ113" s="603">
        <v>0</v>
      </c>
      <c r="VA113" s="603">
        <v>60000</v>
      </c>
      <c r="VB113" s="603">
        <v>0</v>
      </c>
      <c r="VC113" s="603">
        <v>0</v>
      </c>
      <c r="VD113" s="603">
        <v>65000</v>
      </c>
      <c r="VE113" s="603">
        <v>0</v>
      </c>
      <c r="VF113" s="603">
        <v>45000</v>
      </c>
      <c r="VG113" s="603">
        <v>0</v>
      </c>
      <c r="VH113" s="603">
        <v>55000</v>
      </c>
      <c r="VI113" s="603">
        <v>45000</v>
      </c>
      <c r="VJ113" s="603">
        <v>0</v>
      </c>
      <c r="VK113" s="603">
        <v>0</v>
      </c>
      <c r="VL113" s="603">
        <v>40000</v>
      </c>
      <c r="VM113" s="603">
        <v>30000</v>
      </c>
      <c r="VN113" s="603">
        <v>845000</v>
      </c>
      <c r="VO113" s="603">
        <v>75000</v>
      </c>
      <c r="VP113" s="603">
        <v>55000</v>
      </c>
      <c r="VQ113" s="603">
        <v>155000</v>
      </c>
      <c r="VR113" s="603">
        <v>0</v>
      </c>
      <c r="VS113" s="603">
        <v>140000</v>
      </c>
      <c r="VT113" s="603">
        <v>120000</v>
      </c>
      <c r="VU113" s="603">
        <v>90000</v>
      </c>
      <c r="VV113" s="603">
        <v>0</v>
      </c>
      <c r="VW113" s="603">
        <v>295000</v>
      </c>
      <c r="VX113" s="603">
        <v>0</v>
      </c>
      <c r="VY113" s="603">
        <v>130000</v>
      </c>
      <c r="VZ113" s="603">
        <v>0</v>
      </c>
      <c r="WA113" s="603">
        <v>0</v>
      </c>
      <c r="WB113" s="603">
        <v>130000</v>
      </c>
      <c r="WC113" s="603">
        <v>0</v>
      </c>
      <c r="WD113" s="603">
        <v>140000</v>
      </c>
      <c r="WE113" s="603">
        <v>170000</v>
      </c>
      <c r="WF113" s="603">
        <v>0</v>
      </c>
      <c r="WG113" s="603">
        <v>95000</v>
      </c>
      <c r="WH113" s="603">
        <v>125000</v>
      </c>
      <c r="WI113" s="603">
        <v>280000</v>
      </c>
      <c r="WJ113" s="603">
        <v>240000</v>
      </c>
      <c r="WK113" s="603">
        <v>170000</v>
      </c>
      <c r="WL113" s="603">
        <v>195000</v>
      </c>
      <c r="WM113" s="603">
        <v>80000</v>
      </c>
      <c r="WN113" s="603">
        <v>205000</v>
      </c>
      <c r="WO113" s="603">
        <v>105000</v>
      </c>
      <c r="WP113" s="603">
        <v>170000</v>
      </c>
      <c r="WQ113" s="603">
        <v>420000</v>
      </c>
      <c r="WR113" s="603">
        <v>0</v>
      </c>
      <c r="WS113" s="603">
        <v>175000</v>
      </c>
      <c r="WT113" s="603">
        <v>180000</v>
      </c>
      <c r="WU113" s="603">
        <v>110000</v>
      </c>
      <c r="WV113" s="603">
        <v>215000</v>
      </c>
      <c r="WW113" s="603">
        <v>475000</v>
      </c>
      <c r="WX113" s="603">
        <v>0</v>
      </c>
      <c r="WY113" s="603">
        <v>70000</v>
      </c>
      <c r="WZ113" s="603">
        <v>0</v>
      </c>
      <c r="XA113" s="603">
        <v>0</v>
      </c>
      <c r="XB113" s="603">
        <v>90420</v>
      </c>
      <c r="XC113" s="603">
        <v>80000</v>
      </c>
      <c r="XD113" s="603">
        <v>95000</v>
      </c>
      <c r="XE113" s="603">
        <v>0</v>
      </c>
      <c r="XF113" s="603">
        <v>55000</v>
      </c>
      <c r="XG113" s="603">
        <v>250000</v>
      </c>
      <c r="XH113" s="603">
        <v>40000</v>
      </c>
      <c r="XI113" s="603">
        <v>0</v>
      </c>
      <c r="XJ113" s="603">
        <v>1780000</v>
      </c>
      <c r="XK113" s="603">
        <v>135000</v>
      </c>
      <c r="XL113" s="603">
        <v>130000</v>
      </c>
      <c r="XM113" s="603">
        <v>620000</v>
      </c>
      <c r="XN113" s="603">
        <v>135000</v>
      </c>
      <c r="XO113" s="603">
        <v>255000</v>
      </c>
      <c r="XP113" s="603">
        <v>150000</v>
      </c>
      <c r="XQ113" s="603">
        <v>125000</v>
      </c>
      <c r="XR113" s="603">
        <v>105000</v>
      </c>
      <c r="XS113" s="603">
        <v>140000</v>
      </c>
      <c r="XT113" s="603">
        <v>120000</v>
      </c>
      <c r="XU113" s="603">
        <v>85000</v>
      </c>
      <c r="XV113" s="603">
        <v>65000</v>
      </c>
      <c r="XW113" s="603">
        <v>85000</v>
      </c>
      <c r="XX113" s="603">
        <v>65000</v>
      </c>
      <c r="XY113" s="603">
        <v>55000</v>
      </c>
      <c r="XZ113" s="603">
        <v>45000</v>
      </c>
      <c r="YA113" s="603">
        <v>130000</v>
      </c>
      <c r="YB113" s="603">
        <v>70000</v>
      </c>
      <c r="YC113" s="603">
        <v>60000</v>
      </c>
      <c r="YD113" s="603">
        <v>0</v>
      </c>
      <c r="YE113" s="603">
        <v>55000</v>
      </c>
      <c r="YF113" s="603">
        <v>105000</v>
      </c>
      <c r="YG113" s="603">
        <v>0</v>
      </c>
      <c r="YH113" s="603">
        <v>95000</v>
      </c>
      <c r="YI113" s="603">
        <v>135000</v>
      </c>
      <c r="YJ113" s="603">
        <v>0</v>
      </c>
      <c r="YK113" s="603">
        <v>740000</v>
      </c>
      <c r="YL113" s="603">
        <v>35000</v>
      </c>
      <c r="YM113" s="603">
        <v>190000</v>
      </c>
      <c r="YN113" s="603">
        <v>20000</v>
      </c>
      <c r="YO113" s="603">
        <v>210000</v>
      </c>
      <c r="YP113" s="603">
        <v>135000</v>
      </c>
      <c r="YQ113" s="603">
        <v>160000</v>
      </c>
      <c r="YR113" s="603">
        <v>90000</v>
      </c>
      <c r="YS113" s="603">
        <v>80000</v>
      </c>
      <c r="YT113" s="603">
        <v>85000</v>
      </c>
      <c r="YU113" s="603">
        <v>0</v>
      </c>
      <c r="YV113" s="603">
        <v>20000</v>
      </c>
      <c r="YW113" s="603">
        <v>180000</v>
      </c>
      <c r="YX113" s="603">
        <v>725000</v>
      </c>
      <c r="YY113" s="603">
        <v>290000</v>
      </c>
      <c r="YZ113" s="603">
        <v>170000</v>
      </c>
      <c r="ZA113" s="603">
        <v>125000</v>
      </c>
      <c r="ZB113" s="603">
        <v>0</v>
      </c>
      <c r="ZC113" s="603">
        <v>160000</v>
      </c>
      <c r="ZD113" s="603">
        <v>65000</v>
      </c>
      <c r="ZE113" s="603">
        <v>520000</v>
      </c>
      <c r="ZF113" s="603">
        <v>65000</v>
      </c>
      <c r="ZG113" s="603">
        <v>55000</v>
      </c>
      <c r="ZH113" s="603">
        <v>90000</v>
      </c>
      <c r="ZI113" s="603">
        <v>55000</v>
      </c>
      <c r="ZJ113" s="603">
        <v>100000</v>
      </c>
      <c r="ZK113" s="603">
        <v>55000</v>
      </c>
      <c r="ZL113" s="603">
        <v>40000</v>
      </c>
      <c r="ZM113" s="603">
        <v>245000</v>
      </c>
      <c r="ZN113" s="603">
        <v>0</v>
      </c>
      <c r="ZO113" s="603">
        <v>0</v>
      </c>
      <c r="ZP113" s="603">
        <v>235000</v>
      </c>
      <c r="ZQ113" s="603">
        <v>380000</v>
      </c>
      <c r="ZR113" s="603">
        <v>230000</v>
      </c>
      <c r="ZS113" s="603">
        <v>0</v>
      </c>
      <c r="ZT113" s="603">
        <v>70000</v>
      </c>
      <c r="ZU113" s="603">
        <v>0</v>
      </c>
      <c r="ZV113" s="603">
        <v>0</v>
      </c>
      <c r="ZW113" s="603">
        <v>135000</v>
      </c>
      <c r="ZX113" s="603">
        <v>65000</v>
      </c>
      <c r="ZY113" s="603">
        <v>60000</v>
      </c>
      <c r="ZZ113" s="603">
        <v>140000</v>
      </c>
      <c r="AAA113" s="603">
        <v>0</v>
      </c>
      <c r="AAB113" s="603">
        <v>0</v>
      </c>
      <c r="AAC113" s="603">
        <v>70000</v>
      </c>
      <c r="AAD113" s="603">
        <v>75000</v>
      </c>
      <c r="AAE113" s="603">
        <v>0</v>
      </c>
      <c r="AAF113" s="603">
        <v>0</v>
      </c>
      <c r="AAG113" s="603">
        <v>0</v>
      </c>
      <c r="AAH113" s="603">
        <v>60000</v>
      </c>
      <c r="AAI113" s="603">
        <v>0</v>
      </c>
      <c r="AAJ113" s="603">
        <v>0</v>
      </c>
      <c r="AAK113" s="603">
        <v>45000</v>
      </c>
      <c r="AAL113" s="603">
        <v>90000</v>
      </c>
      <c r="AAM113" s="603">
        <v>0</v>
      </c>
      <c r="AAN113" s="603">
        <v>0</v>
      </c>
      <c r="AAO113" s="603">
        <v>95000</v>
      </c>
      <c r="AAP113" s="603">
        <v>0</v>
      </c>
      <c r="AAQ113" s="603">
        <v>0</v>
      </c>
      <c r="AAR113" s="603">
        <v>145000</v>
      </c>
      <c r="AAS113" s="603">
        <v>100000</v>
      </c>
      <c r="AAT113" s="603">
        <v>0</v>
      </c>
      <c r="AAU113" s="603">
        <v>0</v>
      </c>
      <c r="AAV113" s="603">
        <v>75000</v>
      </c>
      <c r="AAW113" s="603">
        <v>115000</v>
      </c>
      <c r="AAX113" s="603">
        <v>170000</v>
      </c>
      <c r="AAY113" s="603">
        <v>0</v>
      </c>
      <c r="AAZ113" s="603">
        <v>0</v>
      </c>
      <c r="ABA113" s="603">
        <v>0</v>
      </c>
      <c r="ABB113" s="603">
        <v>525000</v>
      </c>
      <c r="ABC113" s="603">
        <v>0</v>
      </c>
      <c r="ABD113" s="603">
        <v>60000</v>
      </c>
      <c r="ABE113" s="603">
        <v>65000</v>
      </c>
      <c r="ABF113" s="603">
        <v>85000</v>
      </c>
      <c r="ABG113" s="603">
        <v>60000</v>
      </c>
      <c r="ABH113" s="603">
        <v>65000</v>
      </c>
      <c r="ABI113" s="603">
        <v>40000</v>
      </c>
      <c r="ABJ113" s="603">
        <v>430000</v>
      </c>
      <c r="ABK113" s="603">
        <v>455000</v>
      </c>
      <c r="ABL113" s="603">
        <v>80000</v>
      </c>
      <c r="ABM113" s="603">
        <v>0</v>
      </c>
      <c r="ABN113" s="603">
        <v>60000</v>
      </c>
      <c r="ABO113" s="603">
        <v>0</v>
      </c>
      <c r="ABP113" s="603">
        <v>0</v>
      </c>
      <c r="ABQ113" s="603">
        <v>0</v>
      </c>
      <c r="ABR113" s="603">
        <v>60000</v>
      </c>
      <c r="ABS113" s="603">
        <v>75000</v>
      </c>
      <c r="ABT113" s="603">
        <v>85000</v>
      </c>
      <c r="ABU113" s="603">
        <v>125000</v>
      </c>
      <c r="ABV113" s="603">
        <v>90000</v>
      </c>
      <c r="ABW113" s="603">
        <v>60000</v>
      </c>
      <c r="ABX113" s="603">
        <v>60000</v>
      </c>
      <c r="ABY113" s="603">
        <v>50000</v>
      </c>
      <c r="ABZ113" s="603">
        <v>0</v>
      </c>
      <c r="ACA113" s="603">
        <v>0</v>
      </c>
      <c r="ACB113" s="603">
        <v>0</v>
      </c>
      <c r="ACC113" s="603">
        <v>40000</v>
      </c>
      <c r="ACD113" s="603">
        <v>50000</v>
      </c>
      <c r="ACE113" s="603">
        <v>0</v>
      </c>
      <c r="ACF113" s="603">
        <v>0</v>
      </c>
      <c r="ACG113" s="603">
        <v>60000</v>
      </c>
      <c r="ACH113" s="603">
        <v>0</v>
      </c>
      <c r="ACI113" s="603">
        <v>0</v>
      </c>
      <c r="ACJ113" s="603">
        <v>55000</v>
      </c>
      <c r="ACK113" s="603">
        <v>0</v>
      </c>
      <c r="ACL113" s="603">
        <v>0</v>
      </c>
      <c r="ACM113" s="603">
        <v>0</v>
      </c>
      <c r="ACN113" s="603">
        <v>0</v>
      </c>
      <c r="ACO113" s="603">
        <v>0</v>
      </c>
      <c r="ACP113" s="603">
        <v>0</v>
      </c>
      <c r="ACQ113" s="603">
        <v>200000</v>
      </c>
      <c r="ACR113" s="603">
        <v>0</v>
      </c>
      <c r="ACS113" s="603">
        <v>0</v>
      </c>
      <c r="ACT113" s="603">
        <v>0</v>
      </c>
      <c r="ACU113" s="603">
        <v>0</v>
      </c>
      <c r="ACV113" s="603">
        <v>235000</v>
      </c>
      <c r="ACW113" s="603">
        <v>0</v>
      </c>
      <c r="ACX113" s="603">
        <v>540000</v>
      </c>
      <c r="ACY113" s="603">
        <v>105000</v>
      </c>
      <c r="ACZ113" s="603">
        <v>105000</v>
      </c>
      <c r="ADA113" s="603">
        <v>0</v>
      </c>
      <c r="ADB113" s="603">
        <v>0</v>
      </c>
      <c r="ADC113" s="603">
        <v>35000</v>
      </c>
      <c r="ADD113" s="603">
        <v>0</v>
      </c>
      <c r="ADE113" s="603">
        <v>45000</v>
      </c>
      <c r="ADF113" s="603">
        <v>85000</v>
      </c>
      <c r="ADG113" s="603">
        <v>65000</v>
      </c>
      <c r="ADH113" s="603">
        <v>300000</v>
      </c>
      <c r="ADI113" s="603">
        <v>0</v>
      </c>
      <c r="ADJ113" s="603">
        <v>0</v>
      </c>
      <c r="ADK113" s="603">
        <v>0</v>
      </c>
      <c r="ADL113" s="603">
        <v>0</v>
      </c>
      <c r="ADM113" s="603">
        <v>20000</v>
      </c>
      <c r="ADN113" s="603">
        <v>55000</v>
      </c>
      <c r="ADO113" s="603">
        <v>40000</v>
      </c>
      <c r="ADP113" s="603">
        <v>90000</v>
      </c>
      <c r="ADQ113" s="603">
        <v>0</v>
      </c>
      <c r="ADR113" s="603">
        <v>0</v>
      </c>
      <c r="ADS113" s="603">
        <v>0</v>
      </c>
      <c r="ADT113" s="603">
        <v>0</v>
      </c>
      <c r="ADU113" s="603">
        <v>0</v>
      </c>
      <c r="ADV113" s="603">
        <v>0</v>
      </c>
      <c r="ADW113" s="603">
        <v>0</v>
      </c>
      <c r="ADX113" s="603">
        <v>75000</v>
      </c>
      <c r="ADY113" s="603">
        <v>0</v>
      </c>
      <c r="ADZ113" s="603">
        <v>0</v>
      </c>
      <c r="AEA113" s="603">
        <v>0</v>
      </c>
      <c r="AEB113" s="603">
        <v>80000</v>
      </c>
      <c r="AEC113" s="603">
        <v>250000</v>
      </c>
      <c r="AED113" s="603">
        <v>70000</v>
      </c>
      <c r="AEE113" s="603">
        <v>65000</v>
      </c>
      <c r="AEF113" s="603">
        <v>0</v>
      </c>
      <c r="AEG113" s="603">
        <v>0</v>
      </c>
      <c r="AEH113" s="603">
        <v>80000</v>
      </c>
      <c r="AEI113" s="603">
        <v>0</v>
      </c>
      <c r="AEJ113" s="603">
        <v>45000</v>
      </c>
      <c r="AEK113" s="603">
        <v>0</v>
      </c>
      <c r="AEL113" s="603">
        <v>115000</v>
      </c>
      <c r="AEM113" s="603">
        <v>80000</v>
      </c>
      <c r="AEN113" s="603">
        <v>0</v>
      </c>
      <c r="AEO113" s="603">
        <v>150000</v>
      </c>
      <c r="AEP113" s="603">
        <v>90000</v>
      </c>
      <c r="AEQ113" s="603">
        <v>70000</v>
      </c>
      <c r="AER113" s="603">
        <v>115000</v>
      </c>
      <c r="AES113" s="603">
        <v>275000</v>
      </c>
      <c r="AET113" s="603">
        <v>245000</v>
      </c>
      <c r="AEU113" s="603">
        <v>0</v>
      </c>
      <c r="AEV113" s="603">
        <v>195000</v>
      </c>
      <c r="AEW113" s="603">
        <v>165000</v>
      </c>
      <c r="AEX113" s="603">
        <v>50000</v>
      </c>
      <c r="AEY113" s="603">
        <v>0</v>
      </c>
      <c r="AEZ113" s="603">
        <v>445000</v>
      </c>
      <c r="AFA113" s="603">
        <v>105000</v>
      </c>
      <c r="AFB113" s="603">
        <v>130000</v>
      </c>
      <c r="AFC113" s="603">
        <v>80000</v>
      </c>
      <c r="AFD113" s="603">
        <v>75000</v>
      </c>
      <c r="AFE113" s="603">
        <v>0</v>
      </c>
      <c r="AFF113" s="603">
        <v>0</v>
      </c>
      <c r="AFG113" s="603">
        <v>180000</v>
      </c>
      <c r="AFH113" s="603">
        <v>130000</v>
      </c>
      <c r="AFI113" s="603">
        <v>0</v>
      </c>
      <c r="AFJ113" s="603">
        <v>365000</v>
      </c>
      <c r="AFK113" s="603">
        <v>70000</v>
      </c>
      <c r="AFL113" s="603">
        <v>140000</v>
      </c>
      <c r="AFM113" s="603">
        <v>80000</v>
      </c>
      <c r="AFN113" s="603">
        <v>0</v>
      </c>
      <c r="AFO113" s="603">
        <v>100000</v>
      </c>
      <c r="AFP113" s="603">
        <v>105000</v>
      </c>
      <c r="AFQ113" s="603">
        <v>130000</v>
      </c>
      <c r="AFR113" s="603">
        <v>370000</v>
      </c>
      <c r="AFS113" s="603">
        <v>145000</v>
      </c>
      <c r="AFT113" s="603">
        <v>75000</v>
      </c>
      <c r="AFU113" s="603">
        <v>95000</v>
      </c>
      <c r="AFV113" s="603">
        <v>135000</v>
      </c>
      <c r="AFW113" s="603">
        <v>90000</v>
      </c>
      <c r="AFX113" s="603">
        <v>130000</v>
      </c>
      <c r="AFY113" s="603">
        <v>155000</v>
      </c>
      <c r="AFZ113" s="603">
        <v>285000</v>
      </c>
      <c r="AGA113" s="603">
        <v>50000</v>
      </c>
      <c r="AGB113" s="603">
        <v>30000</v>
      </c>
      <c r="AGC113" s="603">
        <v>80000</v>
      </c>
      <c r="AGD113" s="603">
        <v>710000</v>
      </c>
      <c r="AGE113" s="603">
        <v>60000</v>
      </c>
      <c r="AGF113" s="603">
        <v>80000</v>
      </c>
      <c r="AGG113" s="603">
        <v>100000</v>
      </c>
      <c r="AGH113" s="603">
        <v>0</v>
      </c>
      <c r="AGI113" s="603">
        <v>260000</v>
      </c>
      <c r="AGJ113" s="603">
        <v>45000</v>
      </c>
      <c r="AGK113" s="603">
        <v>80000</v>
      </c>
      <c r="AGL113" s="603">
        <v>0</v>
      </c>
      <c r="AGM113" s="603">
        <v>80000</v>
      </c>
      <c r="AGN113" s="603">
        <v>0</v>
      </c>
      <c r="AGO113" s="603">
        <v>895000</v>
      </c>
      <c r="AGP113" s="603">
        <v>335000</v>
      </c>
      <c r="AGQ113" s="603">
        <v>130000</v>
      </c>
      <c r="AGR113" s="603">
        <v>95000</v>
      </c>
      <c r="AGS113" s="603">
        <v>200000</v>
      </c>
      <c r="AGT113" s="603">
        <v>185000</v>
      </c>
      <c r="AGU113" s="603">
        <v>80000</v>
      </c>
      <c r="AGV113" s="603">
        <v>85000</v>
      </c>
      <c r="AGW113" s="603">
        <v>0</v>
      </c>
      <c r="AGX113" s="603">
        <v>1340000</v>
      </c>
      <c r="AGY113" s="603">
        <v>105000</v>
      </c>
      <c r="AGZ113" s="603">
        <v>240000</v>
      </c>
      <c r="AHA113" s="603">
        <v>335000</v>
      </c>
      <c r="AHB113" s="603">
        <v>180000</v>
      </c>
      <c r="AHC113" s="603">
        <v>130000</v>
      </c>
      <c r="AHD113" s="603">
        <v>175000</v>
      </c>
      <c r="AHE113" s="603">
        <v>50000</v>
      </c>
      <c r="AHF113" s="603">
        <v>130000</v>
      </c>
      <c r="AHG113" s="603">
        <v>0</v>
      </c>
      <c r="AHH113" s="603">
        <v>0</v>
      </c>
      <c r="AHI113" s="603">
        <v>140000</v>
      </c>
      <c r="AHJ113" s="603">
        <v>80000</v>
      </c>
      <c r="AHK113" s="603">
        <v>95000</v>
      </c>
      <c r="AHL113" s="603">
        <v>110000</v>
      </c>
      <c r="AHM113" s="603">
        <v>75000</v>
      </c>
      <c r="AHN113" s="603">
        <v>515000</v>
      </c>
      <c r="AHO113" s="603">
        <v>0</v>
      </c>
      <c r="AHP113" s="603">
        <v>75000</v>
      </c>
      <c r="AHQ113" s="603">
        <v>95000</v>
      </c>
      <c r="AHR113" s="603">
        <v>220000</v>
      </c>
      <c r="AHS113" s="603">
        <v>85000</v>
      </c>
      <c r="AHT113" s="603">
        <v>100000</v>
      </c>
      <c r="AHU113" s="603">
        <v>0</v>
      </c>
      <c r="AHV113" s="603">
        <v>0</v>
      </c>
      <c r="AHW113" s="603">
        <f t="shared" si="99"/>
        <v>96717002.659999996</v>
      </c>
      <c r="AHY113" s="648" t="s">
        <v>6248</v>
      </c>
      <c r="AHZ113" s="648" t="s">
        <v>6129</v>
      </c>
      <c r="AIA113" s="648" t="s">
        <v>6130</v>
      </c>
    </row>
    <row r="114" spans="1:911" ht="24.6" x14ac:dyDescent="0.7">
      <c r="A114" s="260" t="str">
        <f t="shared" si="98"/>
        <v>ภาระ</v>
      </c>
      <c r="B114" s="260" t="s">
        <v>6424</v>
      </c>
      <c r="C114" s="260" t="s">
        <v>6138</v>
      </c>
      <c r="D114" s="603">
        <v>26008610</v>
      </c>
      <c r="E114" s="603">
        <v>1107532.68</v>
      </c>
      <c r="F114" s="603">
        <v>0</v>
      </c>
      <c r="G114" s="603">
        <v>450000</v>
      </c>
      <c r="H114" s="603">
        <v>2259821.5</v>
      </c>
      <c r="I114" s="603">
        <v>1299893.6100000001</v>
      </c>
      <c r="J114" s="603">
        <v>0</v>
      </c>
      <c r="K114" s="603">
        <v>1110000</v>
      </c>
      <c r="L114" s="603">
        <v>1573882.7</v>
      </c>
      <c r="M114" s="603">
        <v>520415</v>
      </c>
      <c r="N114" s="603">
        <v>769000</v>
      </c>
      <c r="O114" s="603">
        <v>2032312.43</v>
      </c>
      <c r="P114" s="603">
        <v>824290.5</v>
      </c>
      <c r="Q114" s="603">
        <v>569782</v>
      </c>
      <c r="R114" s="603">
        <v>664571</v>
      </c>
      <c r="S114" s="603">
        <v>1850753.08</v>
      </c>
      <c r="T114" s="603">
        <v>779695.15</v>
      </c>
      <c r="U114" s="603">
        <v>0</v>
      </c>
      <c r="V114" s="603">
        <v>0</v>
      </c>
      <c r="W114" s="603">
        <v>18626500</v>
      </c>
      <c r="X114" s="603">
        <v>4955259.34</v>
      </c>
      <c r="Y114" s="603">
        <v>1014276</v>
      </c>
      <c r="Z114" s="603">
        <v>2000000</v>
      </c>
      <c r="AA114" s="603">
        <v>898228</v>
      </c>
      <c r="AB114" s="603">
        <v>1026965</v>
      </c>
      <c r="AC114" s="603">
        <v>507682.5</v>
      </c>
      <c r="AD114" s="603">
        <v>5482937.5</v>
      </c>
      <c r="AE114" s="603">
        <v>1419051.27</v>
      </c>
      <c r="AF114" s="603">
        <v>0</v>
      </c>
      <c r="AG114" s="603">
        <v>2450930.63</v>
      </c>
      <c r="AH114" s="603">
        <v>0</v>
      </c>
      <c r="AI114" s="603">
        <v>4174003.75</v>
      </c>
      <c r="AJ114" s="603">
        <v>1808858.14</v>
      </c>
      <c r="AK114" s="603">
        <v>998260</v>
      </c>
      <c r="AL114" s="603">
        <v>755220</v>
      </c>
      <c r="AM114" s="603">
        <v>1071891.25</v>
      </c>
      <c r="AN114" s="603">
        <v>652390</v>
      </c>
      <c r="AO114" s="603">
        <v>0</v>
      </c>
      <c r="AP114" s="603">
        <v>700000</v>
      </c>
      <c r="AQ114" s="603">
        <v>0</v>
      </c>
      <c r="AR114" s="603">
        <v>483186.27</v>
      </c>
      <c r="AS114" s="603">
        <v>270000</v>
      </c>
      <c r="AT114" s="603">
        <v>394233.74</v>
      </c>
      <c r="AU114" s="603">
        <v>9045378.5999999996</v>
      </c>
      <c r="AV114" s="603">
        <v>405109.8</v>
      </c>
      <c r="AW114" s="603">
        <v>463610</v>
      </c>
      <c r="AX114" s="603">
        <v>383149.48</v>
      </c>
      <c r="AY114" s="603">
        <v>772500</v>
      </c>
      <c r="AZ114" s="603">
        <v>738030</v>
      </c>
      <c r="BA114" s="603">
        <v>444397</v>
      </c>
      <c r="BB114" s="603">
        <v>350414</v>
      </c>
      <c r="BC114" s="603">
        <v>210000</v>
      </c>
      <c r="BD114" s="603">
        <v>379059</v>
      </c>
      <c r="BE114" s="603">
        <v>549455</v>
      </c>
      <c r="BF114" s="603">
        <v>590036</v>
      </c>
      <c r="BG114" s="603">
        <v>1802340.2</v>
      </c>
      <c r="BH114" s="603">
        <v>415095</v>
      </c>
      <c r="BI114" s="603">
        <v>369975</v>
      </c>
      <c r="BJ114" s="603">
        <v>3351935.6</v>
      </c>
      <c r="BK114" s="603">
        <v>3754792</v>
      </c>
      <c r="BL114" s="603">
        <v>711659.25</v>
      </c>
      <c r="BM114" s="603">
        <v>0</v>
      </c>
      <c r="BN114" s="603">
        <v>751199.5</v>
      </c>
      <c r="BO114" s="603">
        <v>715000</v>
      </c>
      <c r="BP114" s="603">
        <v>0</v>
      </c>
      <c r="BQ114" s="603">
        <v>0</v>
      </c>
      <c r="BR114" s="603">
        <v>64920</v>
      </c>
      <c r="BS114" s="603">
        <v>5589930.75</v>
      </c>
      <c r="BT114" s="603">
        <v>666406.25</v>
      </c>
      <c r="BU114" s="603">
        <v>0</v>
      </c>
      <c r="BV114" s="603">
        <v>968925</v>
      </c>
      <c r="BW114" s="603">
        <v>0</v>
      </c>
      <c r="BX114" s="603">
        <v>0</v>
      </c>
      <c r="BY114" s="603">
        <v>599898.75</v>
      </c>
      <c r="BZ114" s="603">
        <v>395430.5</v>
      </c>
      <c r="CA114" s="603">
        <v>3292500</v>
      </c>
      <c r="CB114" s="603">
        <v>624985</v>
      </c>
      <c r="CC114" s="603">
        <v>989941</v>
      </c>
      <c r="CD114" s="603">
        <v>0</v>
      </c>
      <c r="CE114" s="603">
        <v>616194.38</v>
      </c>
      <c r="CF114" s="603">
        <v>523685</v>
      </c>
      <c r="CG114" s="603">
        <v>500000</v>
      </c>
      <c r="CH114" s="603">
        <v>21130100</v>
      </c>
      <c r="CI114" s="603">
        <v>446798.75</v>
      </c>
      <c r="CJ114" s="603">
        <v>2983841.25</v>
      </c>
      <c r="CK114" s="603">
        <v>566455</v>
      </c>
      <c r="CL114" s="603">
        <v>1008778.75</v>
      </c>
      <c r="CM114" s="603">
        <v>759000</v>
      </c>
      <c r="CN114" s="603">
        <v>783488.14</v>
      </c>
      <c r="CO114" s="603">
        <v>1889870</v>
      </c>
      <c r="CP114" s="603">
        <v>473030</v>
      </c>
      <c r="CQ114" s="603">
        <v>471262.5</v>
      </c>
      <c r="CR114" s="603">
        <v>599901</v>
      </c>
      <c r="CS114" s="603">
        <v>753085</v>
      </c>
      <c r="CT114" s="603">
        <v>378695</v>
      </c>
      <c r="CU114" s="603">
        <v>6500000</v>
      </c>
      <c r="CV114" s="603">
        <v>457275</v>
      </c>
      <c r="CW114" s="603">
        <v>360430</v>
      </c>
      <c r="CX114" s="603">
        <v>873365</v>
      </c>
      <c r="CY114" s="603">
        <v>649175</v>
      </c>
      <c r="CZ114" s="603">
        <v>944310</v>
      </c>
      <c r="DA114" s="603">
        <v>427830</v>
      </c>
      <c r="DB114" s="603">
        <v>210000</v>
      </c>
      <c r="DC114" s="603">
        <v>7198806.8499999996</v>
      </c>
      <c r="DD114" s="603">
        <v>7203052</v>
      </c>
      <c r="DE114" s="603">
        <v>941182.5</v>
      </c>
      <c r="DF114" s="603">
        <v>320269.03000000003</v>
      </c>
      <c r="DG114" s="603">
        <v>0</v>
      </c>
      <c r="DH114" s="603">
        <v>1350000</v>
      </c>
      <c r="DI114" s="603">
        <v>0</v>
      </c>
      <c r="DJ114" s="603">
        <v>601812</v>
      </c>
      <c r="DK114" s="603">
        <v>610252.5</v>
      </c>
      <c r="DL114" s="603">
        <v>1664744</v>
      </c>
      <c r="DM114" s="603">
        <v>701188</v>
      </c>
      <c r="DN114" s="603">
        <v>745000</v>
      </c>
      <c r="DO114" s="603">
        <v>555000</v>
      </c>
      <c r="DP114" s="603">
        <v>972500</v>
      </c>
      <c r="DQ114" s="603">
        <v>450000</v>
      </c>
      <c r="DR114" s="603">
        <v>66600</v>
      </c>
      <c r="DS114" s="603">
        <v>598205.5</v>
      </c>
      <c r="DT114" s="603">
        <v>1700000</v>
      </c>
      <c r="DU114" s="603">
        <v>0</v>
      </c>
      <c r="DV114" s="603">
        <v>1200000</v>
      </c>
      <c r="DW114" s="603">
        <v>3710000</v>
      </c>
      <c r="DX114" s="603">
        <v>3765000</v>
      </c>
      <c r="DY114" s="603">
        <v>1168389.75</v>
      </c>
      <c r="DZ114" s="603">
        <v>0</v>
      </c>
      <c r="EA114" s="603">
        <v>1380000</v>
      </c>
      <c r="EB114" s="603">
        <v>480607.5</v>
      </c>
      <c r="EC114" s="603">
        <v>871215</v>
      </c>
      <c r="ED114" s="603">
        <v>0</v>
      </c>
      <c r="EE114" s="603">
        <v>13200</v>
      </c>
      <c r="EF114" s="603">
        <v>4509997</v>
      </c>
      <c r="EG114" s="603">
        <v>4085273.73</v>
      </c>
      <c r="EH114" s="603">
        <v>512500</v>
      </c>
      <c r="EI114" s="603">
        <v>625005</v>
      </c>
      <c r="EJ114" s="603">
        <v>667366.25</v>
      </c>
      <c r="EK114" s="603">
        <v>1195666.98</v>
      </c>
      <c r="EL114" s="603">
        <v>1105017.5</v>
      </c>
      <c r="EM114" s="603">
        <v>388000</v>
      </c>
      <c r="EN114" s="603">
        <v>0</v>
      </c>
      <c r="EO114" s="603">
        <v>7338119</v>
      </c>
      <c r="EP114" s="603">
        <v>587802.5</v>
      </c>
      <c r="EQ114" s="603">
        <v>532632.5</v>
      </c>
      <c r="ER114" s="603">
        <v>744866.25</v>
      </c>
      <c r="ES114" s="603">
        <v>485250</v>
      </c>
      <c r="ET114" s="603">
        <v>496330</v>
      </c>
      <c r="EU114" s="603">
        <v>997301.25</v>
      </c>
      <c r="EV114" s="603">
        <v>874517.5</v>
      </c>
      <c r="EW114" s="603">
        <v>802157.25</v>
      </c>
      <c r="EX114" s="603">
        <v>11630000</v>
      </c>
      <c r="EY114" s="603">
        <v>254640</v>
      </c>
      <c r="EZ114" s="603">
        <v>519260</v>
      </c>
      <c r="FA114" s="603">
        <v>1072490</v>
      </c>
      <c r="FB114" s="603">
        <v>1827715.5</v>
      </c>
      <c r="FC114" s="603">
        <v>0</v>
      </c>
      <c r="FD114" s="603">
        <v>1080203</v>
      </c>
      <c r="FE114" s="603">
        <v>795420</v>
      </c>
      <c r="FF114" s="603">
        <v>467508.5</v>
      </c>
      <c r="FG114" s="603">
        <v>592067.5</v>
      </c>
      <c r="FH114" s="603">
        <v>660285</v>
      </c>
      <c r="FI114" s="603">
        <v>486952.5</v>
      </c>
      <c r="FJ114" s="603">
        <v>0</v>
      </c>
      <c r="FK114" s="603">
        <v>0</v>
      </c>
      <c r="FL114" s="603">
        <v>398907.5</v>
      </c>
      <c r="FM114" s="603">
        <v>153305</v>
      </c>
      <c r="FN114" s="603">
        <v>963790</v>
      </c>
      <c r="FO114" s="603">
        <v>0</v>
      </c>
      <c r="FP114" s="603">
        <v>0</v>
      </c>
      <c r="FQ114" s="603">
        <v>0</v>
      </c>
      <c r="FR114" s="603">
        <v>0</v>
      </c>
      <c r="FS114" s="603">
        <v>348000</v>
      </c>
      <c r="FT114" s="603">
        <v>0</v>
      </c>
      <c r="FU114" s="603">
        <v>0</v>
      </c>
      <c r="FV114" s="603">
        <v>0</v>
      </c>
      <c r="FW114" s="603">
        <v>673600</v>
      </c>
      <c r="FX114" s="603">
        <v>1943413.19</v>
      </c>
      <c r="FY114" s="603">
        <v>800000</v>
      </c>
      <c r="FZ114" s="603">
        <v>759455</v>
      </c>
      <c r="GA114" s="603">
        <v>616621.25</v>
      </c>
      <c r="GB114" s="603">
        <v>2308105</v>
      </c>
      <c r="GC114" s="603">
        <v>667901.25</v>
      </c>
      <c r="GD114" s="603">
        <v>740235</v>
      </c>
      <c r="GE114" s="603">
        <v>498090</v>
      </c>
      <c r="GF114" s="603">
        <v>0</v>
      </c>
      <c r="GG114" s="603">
        <v>0</v>
      </c>
      <c r="GH114" s="603">
        <v>0</v>
      </c>
      <c r="GI114" s="603">
        <v>0</v>
      </c>
      <c r="GJ114" s="603">
        <v>0</v>
      </c>
      <c r="GK114" s="603">
        <v>280000</v>
      </c>
      <c r="GL114" s="603">
        <v>483333</v>
      </c>
      <c r="GM114" s="603">
        <v>1980470</v>
      </c>
      <c r="GN114" s="603">
        <v>521793.75</v>
      </c>
      <c r="GO114" s="603">
        <v>395000</v>
      </c>
      <c r="GP114" s="603">
        <v>0</v>
      </c>
      <c r="GQ114" s="603">
        <v>0</v>
      </c>
      <c r="GR114" s="603">
        <v>3393422.5</v>
      </c>
      <c r="GS114" s="603">
        <v>910619</v>
      </c>
      <c r="GT114" s="603">
        <v>394621.87</v>
      </c>
      <c r="GU114" s="603">
        <v>1019000</v>
      </c>
      <c r="GV114" s="603">
        <v>225000</v>
      </c>
      <c r="GW114" s="603">
        <v>850000</v>
      </c>
      <c r="GX114" s="603">
        <v>821587.5</v>
      </c>
      <c r="GY114" s="603">
        <v>400000</v>
      </c>
      <c r="GZ114" s="603">
        <v>5363094.78</v>
      </c>
      <c r="HA114" s="603">
        <v>252364.25</v>
      </c>
      <c r="HB114" s="603">
        <v>559600</v>
      </c>
      <c r="HC114" s="603">
        <v>583520</v>
      </c>
      <c r="HD114" s="603">
        <v>0</v>
      </c>
      <c r="HE114" s="603">
        <v>0</v>
      </c>
      <c r="HF114" s="603">
        <v>1915058.25</v>
      </c>
      <c r="HG114" s="603">
        <v>3006298</v>
      </c>
      <c r="HH114" s="603">
        <v>330201</v>
      </c>
      <c r="HI114" s="603">
        <v>1925000</v>
      </c>
      <c r="HJ114" s="603">
        <v>783084</v>
      </c>
      <c r="HK114" s="603">
        <v>0</v>
      </c>
      <c r="HL114" s="603">
        <v>7000000</v>
      </c>
      <c r="HM114" s="603">
        <v>850000</v>
      </c>
      <c r="HN114" s="603">
        <v>2453000</v>
      </c>
      <c r="HO114" s="603">
        <v>1235778.1200000001</v>
      </c>
      <c r="HP114" s="603">
        <v>0</v>
      </c>
      <c r="HQ114" s="603">
        <v>76500</v>
      </c>
      <c r="HR114" s="603">
        <v>1100000</v>
      </c>
      <c r="HS114" s="603">
        <v>850000</v>
      </c>
      <c r="HT114" s="603">
        <v>12300000</v>
      </c>
      <c r="HU114" s="603">
        <v>3884500</v>
      </c>
      <c r="HV114" s="603">
        <v>350000</v>
      </c>
      <c r="HW114" s="603">
        <v>380000</v>
      </c>
      <c r="HX114" s="603">
        <v>447038.75</v>
      </c>
      <c r="HY114" s="603">
        <v>325140</v>
      </c>
      <c r="HZ114" s="603">
        <v>1172017.08</v>
      </c>
      <c r="IA114" s="603">
        <v>5000</v>
      </c>
      <c r="IB114" s="603">
        <v>555649.54</v>
      </c>
      <c r="IC114" s="603">
        <v>697360</v>
      </c>
      <c r="ID114" s="603">
        <v>552956.19999999995</v>
      </c>
      <c r="IE114" s="603">
        <v>782320</v>
      </c>
      <c r="IF114" s="603">
        <v>285067.5</v>
      </c>
      <c r="IG114" s="603">
        <v>799547</v>
      </c>
      <c r="IH114" s="603">
        <v>460855</v>
      </c>
      <c r="II114" s="603">
        <v>463755.62</v>
      </c>
      <c r="IJ114" s="603">
        <v>0</v>
      </c>
      <c r="IK114" s="603">
        <v>2650000</v>
      </c>
      <c r="IL114" s="603">
        <v>0</v>
      </c>
      <c r="IM114" s="603">
        <v>0</v>
      </c>
      <c r="IN114" s="603">
        <v>1831125.71</v>
      </c>
      <c r="IO114" s="603">
        <v>0</v>
      </c>
      <c r="IP114" s="603">
        <v>469600</v>
      </c>
      <c r="IQ114" s="603">
        <v>0</v>
      </c>
      <c r="IR114" s="603">
        <v>524352</v>
      </c>
      <c r="IS114" s="603">
        <v>0</v>
      </c>
      <c r="IT114" s="603">
        <v>0</v>
      </c>
      <c r="IU114" s="603">
        <v>630</v>
      </c>
      <c r="IV114" s="603">
        <v>0</v>
      </c>
      <c r="IW114" s="603">
        <v>891110</v>
      </c>
      <c r="IX114" s="603">
        <v>830000</v>
      </c>
      <c r="IY114" s="603">
        <v>12109884.59</v>
      </c>
      <c r="IZ114" s="603">
        <v>394795</v>
      </c>
      <c r="JA114" s="603">
        <v>404000</v>
      </c>
      <c r="JB114" s="603">
        <v>402000</v>
      </c>
      <c r="JC114" s="603">
        <v>420000</v>
      </c>
      <c r="JD114" s="603">
        <v>517045</v>
      </c>
      <c r="JE114" s="603">
        <v>620000</v>
      </c>
      <c r="JF114" s="603">
        <v>0</v>
      </c>
      <c r="JG114" s="603">
        <v>4303424.5</v>
      </c>
      <c r="JH114" s="603">
        <v>0</v>
      </c>
      <c r="JI114" s="603">
        <v>0</v>
      </c>
      <c r="JJ114" s="603">
        <v>0</v>
      </c>
      <c r="JK114" s="603">
        <v>0</v>
      </c>
      <c r="JL114" s="603">
        <v>0</v>
      </c>
      <c r="JM114" s="603">
        <v>4068831.16</v>
      </c>
      <c r="JN114" s="603">
        <v>462759.25</v>
      </c>
      <c r="JO114" s="603">
        <v>764340</v>
      </c>
      <c r="JP114" s="603">
        <v>778626.25</v>
      </c>
      <c r="JQ114" s="603">
        <v>569145</v>
      </c>
      <c r="JR114" s="603">
        <v>0</v>
      </c>
      <c r="JS114" s="603">
        <v>444006</v>
      </c>
      <c r="JT114" s="603">
        <v>10335106.25</v>
      </c>
      <c r="JU114" s="603">
        <v>2900000</v>
      </c>
      <c r="JV114" s="603">
        <v>878527.5</v>
      </c>
      <c r="JW114" s="603">
        <v>0</v>
      </c>
      <c r="JX114" s="603">
        <v>1023805</v>
      </c>
      <c r="JY114" s="603">
        <v>830967.5</v>
      </c>
      <c r="JZ114" s="603">
        <v>1800000</v>
      </c>
      <c r="KA114" s="603">
        <v>0</v>
      </c>
      <c r="KB114" s="603">
        <v>747105</v>
      </c>
      <c r="KC114" s="603">
        <v>1246262.5</v>
      </c>
      <c r="KD114" s="603">
        <v>894763.75</v>
      </c>
      <c r="KE114" s="603">
        <v>723566.5</v>
      </c>
      <c r="KF114" s="603">
        <v>613338.75</v>
      </c>
      <c r="KG114" s="603">
        <v>332251.25</v>
      </c>
      <c r="KH114" s="603">
        <v>731058.51</v>
      </c>
      <c r="KI114" s="603">
        <v>682685</v>
      </c>
      <c r="KJ114" s="603">
        <v>32000000</v>
      </c>
      <c r="KK114" s="603">
        <v>0</v>
      </c>
      <c r="KL114" s="603">
        <v>0</v>
      </c>
      <c r="KM114" s="603">
        <v>0</v>
      </c>
      <c r="KN114" s="603">
        <v>0</v>
      </c>
      <c r="KO114" s="603">
        <v>0</v>
      </c>
      <c r="KP114" s="603">
        <v>0</v>
      </c>
      <c r="KQ114" s="603">
        <v>0</v>
      </c>
      <c r="KR114" s="603">
        <v>0</v>
      </c>
      <c r="KS114" s="603">
        <v>0</v>
      </c>
      <c r="KT114" s="603">
        <v>637286</v>
      </c>
      <c r="KU114" s="603">
        <v>1018849</v>
      </c>
      <c r="KV114" s="603">
        <v>399340</v>
      </c>
      <c r="KW114" s="603">
        <v>0</v>
      </c>
      <c r="KX114" s="603">
        <v>1032376.25</v>
      </c>
      <c r="KY114" s="603">
        <v>9160470</v>
      </c>
      <c r="KZ114" s="603">
        <v>1205322.5</v>
      </c>
      <c r="LA114" s="603">
        <v>7881877.8600000003</v>
      </c>
      <c r="LB114" s="603">
        <v>0</v>
      </c>
      <c r="LC114" s="603">
        <v>561066</v>
      </c>
      <c r="LD114" s="603">
        <v>1943968</v>
      </c>
      <c r="LE114" s="603">
        <v>890000</v>
      </c>
      <c r="LF114" s="603">
        <v>440000</v>
      </c>
      <c r="LG114" s="603">
        <v>550690</v>
      </c>
      <c r="LH114" s="603">
        <v>634551</v>
      </c>
      <c r="LI114" s="603">
        <v>15460000</v>
      </c>
      <c r="LJ114" s="603">
        <v>0</v>
      </c>
      <c r="LK114" s="603">
        <v>3853177</v>
      </c>
      <c r="LL114" s="603">
        <v>3500000</v>
      </c>
      <c r="LM114" s="603">
        <v>1508359.25</v>
      </c>
      <c r="LN114" s="603">
        <v>0</v>
      </c>
      <c r="LO114" s="603">
        <v>0</v>
      </c>
      <c r="LP114" s="603">
        <v>909200</v>
      </c>
      <c r="LQ114" s="603">
        <v>397421.25</v>
      </c>
      <c r="LR114" s="603">
        <v>1254161</v>
      </c>
      <c r="LS114" s="603">
        <v>461000</v>
      </c>
      <c r="LT114" s="603">
        <v>3337747.5</v>
      </c>
      <c r="LU114" s="603">
        <v>430000</v>
      </c>
      <c r="LV114" s="603">
        <v>267785</v>
      </c>
      <c r="LW114" s="603">
        <v>8931076.25</v>
      </c>
      <c r="LX114" s="603">
        <v>6260000</v>
      </c>
      <c r="LY114" s="603">
        <v>11554941</v>
      </c>
      <c r="LZ114" s="603">
        <v>147105</v>
      </c>
      <c r="MA114" s="603">
        <v>1000000</v>
      </c>
      <c r="MB114" s="603">
        <v>1970000</v>
      </c>
      <c r="MC114" s="603">
        <v>770000</v>
      </c>
      <c r="MD114" s="603">
        <v>1430110</v>
      </c>
      <c r="ME114" s="603">
        <v>1004850</v>
      </c>
      <c r="MF114" s="603">
        <v>889835</v>
      </c>
      <c r="MG114" s="603">
        <v>0</v>
      </c>
      <c r="MH114" s="603">
        <v>797232.5</v>
      </c>
      <c r="MI114" s="603">
        <v>0</v>
      </c>
      <c r="MJ114" s="603">
        <v>1000000</v>
      </c>
      <c r="MK114" s="603">
        <v>479388.75</v>
      </c>
      <c r="ML114" s="603">
        <v>573563.5</v>
      </c>
      <c r="MM114" s="603">
        <v>604000</v>
      </c>
      <c r="MN114" s="603">
        <v>1240000</v>
      </c>
      <c r="MO114" s="603">
        <v>705000</v>
      </c>
      <c r="MP114" s="603">
        <v>696075</v>
      </c>
      <c r="MQ114" s="603">
        <v>1739412.5</v>
      </c>
      <c r="MR114" s="603">
        <v>820000</v>
      </c>
      <c r="MS114" s="603">
        <v>985581.25</v>
      </c>
      <c r="MT114" s="603">
        <v>688100</v>
      </c>
      <c r="MU114" s="603">
        <v>17174498</v>
      </c>
      <c r="MV114" s="603">
        <v>900000</v>
      </c>
      <c r="MW114" s="603">
        <v>1490672.5</v>
      </c>
      <c r="MX114" s="603">
        <v>1800000</v>
      </c>
      <c r="MY114" s="603">
        <v>0</v>
      </c>
      <c r="MZ114" s="603">
        <v>1154376</v>
      </c>
      <c r="NA114" s="603">
        <v>2961515</v>
      </c>
      <c r="NB114" s="603">
        <v>2007305</v>
      </c>
      <c r="NC114" s="603">
        <v>1234357</v>
      </c>
      <c r="ND114" s="603">
        <v>596846</v>
      </c>
      <c r="NE114" s="603">
        <v>364882.5</v>
      </c>
      <c r="NF114" s="603">
        <v>14000000</v>
      </c>
      <c r="NG114" s="603">
        <v>3250000</v>
      </c>
      <c r="NH114" s="603">
        <v>844588.57</v>
      </c>
      <c r="NI114" s="603">
        <v>10322415</v>
      </c>
      <c r="NJ114" s="603">
        <v>642500</v>
      </c>
      <c r="NK114" s="603">
        <v>1650000</v>
      </c>
      <c r="NL114" s="603">
        <v>3410137</v>
      </c>
      <c r="NM114" s="603">
        <v>3890019.91</v>
      </c>
      <c r="NN114" s="603">
        <v>666942</v>
      </c>
      <c r="NO114" s="603">
        <v>2372849.58</v>
      </c>
      <c r="NP114" s="603">
        <v>1373989.3</v>
      </c>
      <c r="NQ114" s="603">
        <v>931823.48</v>
      </c>
      <c r="NR114" s="603">
        <v>5476200</v>
      </c>
      <c r="NS114" s="603">
        <v>163800</v>
      </c>
      <c r="NT114" s="603">
        <v>0</v>
      </c>
      <c r="NU114" s="603">
        <v>635505</v>
      </c>
      <c r="NV114" s="603">
        <v>465000</v>
      </c>
      <c r="NW114" s="603">
        <v>180000</v>
      </c>
      <c r="NX114" s="603">
        <v>500000</v>
      </c>
      <c r="NY114" s="603">
        <v>6500000</v>
      </c>
      <c r="NZ114" s="603">
        <v>0</v>
      </c>
      <c r="OA114" s="603">
        <v>574560.17000000004</v>
      </c>
      <c r="OB114" s="603">
        <v>552486.25</v>
      </c>
      <c r="OC114" s="603">
        <v>430584.98</v>
      </c>
      <c r="OD114" s="603">
        <v>952005</v>
      </c>
      <c r="OE114" s="603">
        <v>858619.75</v>
      </c>
      <c r="OF114" s="603">
        <v>10000000</v>
      </c>
      <c r="OG114" s="603">
        <v>0</v>
      </c>
      <c r="OH114" s="603">
        <v>312680</v>
      </c>
      <c r="OI114" s="603">
        <v>0</v>
      </c>
      <c r="OJ114" s="603">
        <v>911846</v>
      </c>
      <c r="OK114" s="603">
        <v>798855</v>
      </c>
      <c r="OL114" s="603">
        <v>0</v>
      </c>
      <c r="OM114" s="603">
        <v>541925</v>
      </c>
      <c r="ON114" s="603">
        <v>394188</v>
      </c>
      <c r="OO114" s="603">
        <v>11262907.32</v>
      </c>
      <c r="OP114" s="603">
        <v>3469950.2</v>
      </c>
      <c r="OQ114" s="603">
        <v>0</v>
      </c>
      <c r="OR114" s="603">
        <v>1652399</v>
      </c>
      <c r="OS114" s="603">
        <v>1566014.81</v>
      </c>
      <c r="OT114" s="603">
        <v>821597.25</v>
      </c>
      <c r="OU114" s="603">
        <v>8395599.1699999999</v>
      </c>
      <c r="OV114" s="603">
        <v>612002</v>
      </c>
      <c r="OW114" s="603">
        <v>764922</v>
      </c>
      <c r="OX114" s="603">
        <v>1225979.5</v>
      </c>
      <c r="OY114" s="603">
        <v>1277190</v>
      </c>
      <c r="OZ114" s="603">
        <v>3500000</v>
      </c>
      <c r="PA114" s="603">
        <v>837811</v>
      </c>
      <c r="PB114" s="603">
        <v>746604</v>
      </c>
      <c r="PC114" s="603">
        <v>600000</v>
      </c>
      <c r="PD114" s="603">
        <v>12550000</v>
      </c>
      <c r="PE114" s="603">
        <v>0</v>
      </c>
      <c r="PF114" s="603">
        <v>0</v>
      </c>
      <c r="PG114" s="603">
        <v>580090.75</v>
      </c>
      <c r="PH114" s="603">
        <v>0</v>
      </c>
      <c r="PI114" s="603">
        <v>0</v>
      </c>
      <c r="PJ114" s="603">
        <v>0</v>
      </c>
      <c r="PK114" s="603">
        <v>742507.5</v>
      </c>
      <c r="PL114" s="603">
        <v>1388466.27</v>
      </c>
      <c r="PM114" s="603">
        <v>0</v>
      </c>
      <c r="PN114" s="603">
        <v>358715</v>
      </c>
      <c r="PO114" s="603">
        <v>0</v>
      </c>
      <c r="PP114" s="603">
        <v>527730</v>
      </c>
      <c r="PQ114" s="603">
        <v>0</v>
      </c>
      <c r="PR114" s="603">
        <v>1095220</v>
      </c>
      <c r="PS114" s="603">
        <v>0</v>
      </c>
      <c r="PT114" s="603">
        <v>0</v>
      </c>
      <c r="PU114" s="603">
        <v>783586.25</v>
      </c>
      <c r="PV114" s="603">
        <v>2109080</v>
      </c>
      <c r="PW114" s="603">
        <v>0</v>
      </c>
      <c r="PX114" s="603">
        <v>0</v>
      </c>
      <c r="PY114" s="603">
        <v>0</v>
      </c>
      <c r="PZ114" s="603">
        <v>0</v>
      </c>
      <c r="QA114" s="603">
        <v>1482877.5</v>
      </c>
      <c r="QB114" s="603">
        <v>1620677</v>
      </c>
      <c r="QC114" s="603">
        <v>0</v>
      </c>
      <c r="QD114" s="603">
        <v>2808571.25</v>
      </c>
      <c r="QE114" s="603">
        <v>0</v>
      </c>
      <c r="QF114" s="603">
        <v>0</v>
      </c>
      <c r="QG114" s="603">
        <v>0</v>
      </c>
      <c r="QH114" s="603">
        <v>400000</v>
      </c>
      <c r="QI114" s="603">
        <v>1439271.25</v>
      </c>
      <c r="QJ114" s="603">
        <v>0</v>
      </c>
      <c r="QK114" s="603">
        <v>1574198.5</v>
      </c>
      <c r="QL114" s="603">
        <v>0</v>
      </c>
      <c r="QM114" s="603">
        <v>0</v>
      </c>
      <c r="QN114" s="603">
        <v>0</v>
      </c>
      <c r="QO114" s="603">
        <v>2110570</v>
      </c>
      <c r="QP114" s="603">
        <v>3050000</v>
      </c>
      <c r="QQ114" s="603">
        <v>624222.5</v>
      </c>
      <c r="QR114" s="603">
        <v>0</v>
      </c>
      <c r="QS114" s="603">
        <v>0</v>
      </c>
      <c r="QT114" s="603">
        <v>309445</v>
      </c>
      <c r="QU114" s="603">
        <v>0</v>
      </c>
      <c r="QV114" s="603">
        <v>2225200</v>
      </c>
      <c r="QW114" s="603">
        <v>521715</v>
      </c>
      <c r="QX114" s="603">
        <v>1700000</v>
      </c>
      <c r="QY114" s="603">
        <v>1075905</v>
      </c>
      <c r="QZ114" s="603">
        <v>1285000</v>
      </c>
      <c r="RA114" s="603">
        <v>3314575</v>
      </c>
      <c r="RB114" s="603">
        <v>1000000</v>
      </c>
      <c r="RC114" s="603">
        <v>2000000</v>
      </c>
      <c r="RD114" s="603">
        <v>2245215</v>
      </c>
      <c r="RE114" s="603">
        <v>685302.5</v>
      </c>
      <c r="RF114" s="603">
        <v>598845</v>
      </c>
      <c r="RG114" s="603">
        <v>747935</v>
      </c>
      <c r="RH114" s="603">
        <v>602106.25</v>
      </c>
      <c r="RI114" s="603">
        <v>14400000</v>
      </c>
      <c r="RJ114" s="603">
        <v>3026599.25</v>
      </c>
      <c r="RK114" s="603">
        <v>823583</v>
      </c>
      <c r="RL114" s="603">
        <v>1095948.5</v>
      </c>
      <c r="RM114" s="603">
        <v>866086.88</v>
      </c>
      <c r="RN114" s="603">
        <v>994612.24</v>
      </c>
      <c r="RO114" s="603">
        <v>0</v>
      </c>
      <c r="RP114" s="603">
        <v>733116.81</v>
      </c>
      <c r="RQ114" s="603">
        <v>1029684.5</v>
      </c>
      <c r="RR114" s="603">
        <v>3096557</v>
      </c>
      <c r="RS114" s="603">
        <v>3954444</v>
      </c>
      <c r="RT114" s="603">
        <v>579603.02</v>
      </c>
      <c r="RU114" s="603">
        <v>672840</v>
      </c>
      <c r="RV114" s="603">
        <v>575397.5</v>
      </c>
      <c r="RW114" s="603">
        <v>584948.75</v>
      </c>
      <c r="RX114" s="603">
        <v>810300</v>
      </c>
      <c r="RY114" s="603">
        <v>645807.5</v>
      </c>
      <c r="RZ114" s="603">
        <v>652932</v>
      </c>
      <c r="SA114" s="603">
        <v>201915</v>
      </c>
      <c r="SB114" s="603">
        <v>775705</v>
      </c>
      <c r="SC114" s="603">
        <v>15300</v>
      </c>
      <c r="SD114" s="603">
        <v>762535</v>
      </c>
      <c r="SE114" s="603">
        <v>701000</v>
      </c>
      <c r="SF114" s="603">
        <v>810568.5</v>
      </c>
      <c r="SG114" s="603">
        <v>562995</v>
      </c>
      <c r="SH114" s="603">
        <v>610000</v>
      </c>
      <c r="SI114" s="603">
        <v>1415787.5</v>
      </c>
      <c r="SJ114" s="603">
        <v>1317100</v>
      </c>
      <c r="SK114" s="603">
        <v>819337.62</v>
      </c>
      <c r="SL114" s="603">
        <v>900000</v>
      </c>
      <c r="SM114" s="603">
        <v>1934028.75</v>
      </c>
      <c r="SN114" s="603">
        <v>448725</v>
      </c>
      <c r="SO114" s="603">
        <v>5791662.2699999996</v>
      </c>
      <c r="SP114" s="603">
        <v>1089391</v>
      </c>
      <c r="SQ114" s="603">
        <v>2141950</v>
      </c>
      <c r="SR114" s="603">
        <v>2197884</v>
      </c>
      <c r="SS114" s="603">
        <v>985014.88</v>
      </c>
      <c r="ST114" s="603">
        <v>1060356.5</v>
      </c>
      <c r="SU114" s="603">
        <v>1044124</v>
      </c>
      <c r="SV114" s="603">
        <v>0</v>
      </c>
      <c r="SW114" s="603">
        <v>2978427.63</v>
      </c>
      <c r="SX114" s="603">
        <v>714198.75</v>
      </c>
      <c r="SY114" s="603">
        <v>1074522.75</v>
      </c>
      <c r="SZ114" s="603">
        <v>1165695.8600000001</v>
      </c>
      <c r="TA114" s="603">
        <v>517769.5</v>
      </c>
      <c r="TB114" s="603">
        <v>706185</v>
      </c>
      <c r="TC114" s="603">
        <v>678680</v>
      </c>
      <c r="TD114" s="603">
        <v>2794092.5</v>
      </c>
      <c r="TE114" s="603">
        <v>981717.5</v>
      </c>
      <c r="TF114" s="603">
        <v>884889.74</v>
      </c>
      <c r="TG114" s="603">
        <v>1126861.31</v>
      </c>
      <c r="TH114" s="603">
        <v>1290675</v>
      </c>
      <c r="TI114" s="603">
        <v>794266.25</v>
      </c>
      <c r="TJ114" s="603">
        <v>547686.25</v>
      </c>
      <c r="TK114" s="603">
        <v>21348726.41</v>
      </c>
      <c r="TL114" s="603">
        <v>936273.75</v>
      </c>
      <c r="TM114" s="603">
        <v>757207.5</v>
      </c>
      <c r="TN114" s="603">
        <v>500000</v>
      </c>
      <c r="TO114" s="603">
        <v>1780000.25</v>
      </c>
      <c r="TP114" s="603">
        <v>833704</v>
      </c>
      <c r="TQ114" s="603">
        <v>395900</v>
      </c>
      <c r="TR114" s="603">
        <v>3687508.25</v>
      </c>
      <c r="TS114" s="603">
        <v>820570.25</v>
      </c>
      <c r="TT114" s="603">
        <v>0</v>
      </c>
      <c r="TU114" s="603">
        <v>1236869.25</v>
      </c>
      <c r="TV114" s="603">
        <v>811599</v>
      </c>
      <c r="TW114" s="603">
        <v>620704</v>
      </c>
      <c r="TX114" s="603">
        <v>822970</v>
      </c>
      <c r="TY114" s="603">
        <v>521568</v>
      </c>
      <c r="TZ114" s="603">
        <v>669373</v>
      </c>
      <c r="UA114" s="603">
        <v>4787251.25</v>
      </c>
      <c r="UB114" s="603">
        <v>730306.25</v>
      </c>
      <c r="UC114" s="603">
        <v>7000000</v>
      </c>
      <c r="UD114" s="603">
        <v>2289187.5</v>
      </c>
      <c r="UE114" s="603">
        <v>759400</v>
      </c>
      <c r="UF114" s="603">
        <v>550000</v>
      </c>
      <c r="UG114" s="603">
        <v>1670000</v>
      </c>
      <c r="UH114" s="603">
        <v>811519</v>
      </c>
      <c r="UI114" s="603">
        <v>50000</v>
      </c>
      <c r="UJ114" s="603">
        <v>856646</v>
      </c>
      <c r="UK114" s="603">
        <v>937463.25</v>
      </c>
      <c r="UL114" s="603">
        <v>7036653.75</v>
      </c>
      <c r="UM114" s="603">
        <v>1461585</v>
      </c>
      <c r="UN114" s="603">
        <v>1070370</v>
      </c>
      <c r="UO114" s="603">
        <v>1926173.75</v>
      </c>
      <c r="UP114" s="603">
        <v>950924</v>
      </c>
      <c r="UQ114" s="603">
        <v>790103</v>
      </c>
      <c r="UR114" s="603">
        <v>18000000</v>
      </c>
      <c r="US114" s="603">
        <v>1085107.5</v>
      </c>
      <c r="UT114" s="603">
        <v>1125152.5</v>
      </c>
      <c r="UU114" s="603">
        <v>5561393</v>
      </c>
      <c r="UV114" s="603">
        <v>208897</v>
      </c>
      <c r="UW114" s="603">
        <v>758268.75</v>
      </c>
      <c r="UX114" s="603">
        <v>2172000</v>
      </c>
      <c r="UY114" s="603">
        <v>601275</v>
      </c>
      <c r="UZ114" s="603">
        <v>643873</v>
      </c>
      <c r="VA114" s="603">
        <v>908505.62</v>
      </c>
      <c r="VB114" s="603">
        <v>1658766.5</v>
      </c>
      <c r="VC114" s="603">
        <v>2996344</v>
      </c>
      <c r="VD114" s="603">
        <v>1169659.6200000001</v>
      </c>
      <c r="VE114" s="603">
        <v>1703654.25</v>
      </c>
      <c r="VF114" s="603">
        <v>887447.5</v>
      </c>
      <c r="VG114" s="603">
        <v>605900</v>
      </c>
      <c r="VH114" s="603">
        <v>705337.5</v>
      </c>
      <c r="VI114" s="603">
        <v>591847.5</v>
      </c>
      <c r="VJ114" s="603">
        <v>3698430</v>
      </c>
      <c r="VK114" s="603">
        <v>684630</v>
      </c>
      <c r="VL114" s="603">
        <v>525080</v>
      </c>
      <c r="VM114" s="603">
        <v>569333</v>
      </c>
      <c r="VN114" s="603">
        <v>7209494</v>
      </c>
      <c r="VO114" s="603">
        <v>700000</v>
      </c>
      <c r="VP114" s="603">
        <v>570000</v>
      </c>
      <c r="VQ114" s="603">
        <v>1130013.1399999999</v>
      </c>
      <c r="VR114" s="603">
        <v>2366755</v>
      </c>
      <c r="VS114" s="603">
        <v>200000</v>
      </c>
      <c r="VT114" s="603">
        <v>1055926</v>
      </c>
      <c r="VU114" s="603">
        <v>495513</v>
      </c>
      <c r="VV114" s="603">
        <v>940803.75</v>
      </c>
      <c r="VW114" s="603">
        <v>3000000</v>
      </c>
      <c r="VX114" s="603">
        <v>0</v>
      </c>
      <c r="VY114" s="603">
        <v>1910055</v>
      </c>
      <c r="VZ114" s="603">
        <v>961027.5</v>
      </c>
      <c r="WA114" s="603">
        <v>850447</v>
      </c>
      <c r="WB114" s="603">
        <v>669090</v>
      </c>
      <c r="WC114" s="603">
        <v>21500000</v>
      </c>
      <c r="WD114" s="603">
        <v>2423662.5</v>
      </c>
      <c r="WE114" s="603">
        <v>1545643</v>
      </c>
      <c r="WF114" s="603">
        <v>1110000</v>
      </c>
      <c r="WG114" s="603">
        <v>809302</v>
      </c>
      <c r="WH114" s="603">
        <v>1488112.5</v>
      </c>
      <c r="WI114" s="603">
        <v>2845985</v>
      </c>
      <c r="WJ114" s="603">
        <v>2418920</v>
      </c>
      <c r="WK114" s="603">
        <v>1151290</v>
      </c>
      <c r="WL114" s="603">
        <v>1759921</v>
      </c>
      <c r="WM114" s="603">
        <v>906000</v>
      </c>
      <c r="WN114" s="603">
        <v>4758487</v>
      </c>
      <c r="WO114" s="603">
        <v>1379236</v>
      </c>
      <c r="WP114" s="603">
        <v>2433275.67</v>
      </c>
      <c r="WQ114" s="603">
        <v>5035785.76</v>
      </c>
      <c r="WR114" s="603">
        <v>1447470</v>
      </c>
      <c r="WS114" s="603">
        <v>1672044</v>
      </c>
      <c r="WT114" s="603">
        <v>1388000</v>
      </c>
      <c r="WU114" s="603">
        <v>697687.5</v>
      </c>
      <c r="WV114" s="603">
        <v>2685199</v>
      </c>
      <c r="WW114" s="603">
        <v>6976780.6799999997</v>
      </c>
      <c r="WX114" s="603">
        <v>1475520</v>
      </c>
      <c r="WY114" s="603">
        <v>973236</v>
      </c>
      <c r="WZ114" s="603">
        <v>636409</v>
      </c>
      <c r="XA114" s="603">
        <v>1116510</v>
      </c>
      <c r="XB114" s="603">
        <v>1128676</v>
      </c>
      <c r="XC114" s="603">
        <v>778572</v>
      </c>
      <c r="XD114" s="603">
        <v>799040</v>
      </c>
      <c r="XE114" s="603">
        <v>0</v>
      </c>
      <c r="XF114" s="603">
        <v>501710</v>
      </c>
      <c r="XG114" s="603">
        <v>0</v>
      </c>
      <c r="XH114" s="603">
        <v>450000</v>
      </c>
      <c r="XI114" s="603">
        <v>0</v>
      </c>
      <c r="XJ114" s="603">
        <v>28303250.25</v>
      </c>
      <c r="XK114" s="603">
        <v>2141840</v>
      </c>
      <c r="XL114" s="603">
        <v>1372485</v>
      </c>
      <c r="XM114" s="603">
        <v>8579093.25</v>
      </c>
      <c r="XN114" s="603">
        <v>813470</v>
      </c>
      <c r="XO114" s="603">
        <v>2398182.5</v>
      </c>
      <c r="XP114" s="603">
        <v>3685512</v>
      </c>
      <c r="XQ114" s="603">
        <v>1522300</v>
      </c>
      <c r="XR114" s="603">
        <v>1462540</v>
      </c>
      <c r="XS114" s="603">
        <v>3822819.37</v>
      </c>
      <c r="XT114" s="603">
        <v>2998386</v>
      </c>
      <c r="XU114" s="603">
        <v>774532.5</v>
      </c>
      <c r="XV114" s="603">
        <v>1039671</v>
      </c>
      <c r="XW114" s="603">
        <v>1432400</v>
      </c>
      <c r="XX114" s="603">
        <v>978280.75</v>
      </c>
      <c r="XY114" s="603">
        <v>895162.5</v>
      </c>
      <c r="XZ114" s="603">
        <v>812792.08</v>
      </c>
      <c r="YA114" s="603">
        <v>1024855</v>
      </c>
      <c r="YB114" s="603">
        <v>1036577.5</v>
      </c>
      <c r="YC114" s="603">
        <v>872504</v>
      </c>
      <c r="YD114" s="603">
        <v>893172.75</v>
      </c>
      <c r="YE114" s="603">
        <v>713549</v>
      </c>
      <c r="YF114" s="603">
        <v>1029090</v>
      </c>
      <c r="YG114" s="603">
        <v>17100940.260000002</v>
      </c>
      <c r="YH114" s="603">
        <v>1358790</v>
      </c>
      <c r="YI114" s="603">
        <v>3087087</v>
      </c>
      <c r="YJ114" s="603">
        <v>813427.5</v>
      </c>
      <c r="YK114" s="603">
        <v>5376742.6399999997</v>
      </c>
      <c r="YL114" s="603">
        <v>1156725</v>
      </c>
      <c r="YM114" s="603">
        <v>3155467.51</v>
      </c>
      <c r="YN114" s="603">
        <v>524109</v>
      </c>
      <c r="YO114" s="603">
        <v>6787684</v>
      </c>
      <c r="YP114" s="603">
        <v>3231764</v>
      </c>
      <c r="YQ114" s="603">
        <v>1729905</v>
      </c>
      <c r="YR114" s="603">
        <v>1199115</v>
      </c>
      <c r="YS114" s="603">
        <v>869620.45</v>
      </c>
      <c r="YT114" s="603">
        <v>988195</v>
      </c>
      <c r="YU114" s="603">
        <v>547765</v>
      </c>
      <c r="YV114" s="603">
        <v>807688.32</v>
      </c>
      <c r="YW114" s="603">
        <v>832681.25</v>
      </c>
      <c r="YX114" s="603">
        <v>5653513</v>
      </c>
      <c r="YY114" s="603">
        <v>857239.75</v>
      </c>
      <c r="YZ114" s="603">
        <v>736710</v>
      </c>
      <c r="ZA114" s="603">
        <v>771820</v>
      </c>
      <c r="ZB114" s="603">
        <v>0</v>
      </c>
      <c r="ZC114" s="603">
        <v>532735</v>
      </c>
      <c r="ZD114" s="603">
        <v>714915.05</v>
      </c>
      <c r="ZE114" s="603">
        <v>10149238.92</v>
      </c>
      <c r="ZF114" s="603">
        <v>510697.5</v>
      </c>
      <c r="ZG114" s="603">
        <v>1110470.73</v>
      </c>
      <c r="ZH114" s="603">
        <v>955321.25</v>
      </c>
      <c r="ZI114" s="603">
        <v>524270</v>
      </c>
      <c r="ZJ114" s="603">
        <v>975725</v>
      </c>
      <c r="ZK114" s="603">
        <v>507792.5</v>
      </c>
      <c r="ZL114" s="603">
        <v>692978.5</v>
      </c>
      <c r="ZM114" s="603">
        <v>2896108</v>
      </c>
      <c r="ZN114" s="603">
        <v>21910000</v>
      </c>
      <c r="ZO114" s="603">
        <v>160000</v>
      </c>
      <c r="ZP114" s="603">
        <v>0</v>
      </c>
      <c r="ZQ114" s="603">
        <v>3600000</v>
      </c>
      <c r="ZR114" s="603">
        <v>2105000</v>
      </c>
      <c r="ZS114" s="603">
        <v>0</v>
      </c>
      <c r="ZT114" s="603">
        <v>280000</v>
      </c>
      <c r="ZU114" s="603">
        <v>1357290</v>
      </c>
      <c r="ZV114" s="603">
        <v>554874</v>
      </c>
      <c r="ZW114" s="603">
        <v>1729705</v>
      </c>
      <c r="ZX114" s="603">
        <v>16000</v>
      </c>
      <c r="ZY114" s="603">
        <v>209000</v>
      </c>
      <c r="ZZ114" s="603">
        <v>760185.95</v>
      </c>
      <c r="AAA114" s="603">
        <v>192600</v>
      </c>
      <c r="AAB114" s="603">
        <v>45000</v>
      </c>
      <c r="AAC114" s="603">
        <v>382250</v>
      </c>
      <c r="AAD114" s="603">
        <v>374758</v>
      </c>
      <c r="AAE114" s="603">
        <v>336627</v>
      </c>
      <c r="AAF114" s="603">
        <v>0</v>
      </c>
      <c r="AAG114" s="603">
        <v>148185</v>
      </c>
      <c r="AAH114" s="603">
        <v>583250</v>
      </c>
      <c r="AAI114" s="603">
        <v>217875</v>
      </c>
      <c r="AAJ114" s="603">
        <v>8559709.75</v>
      </c>
      <c r="AAK114" s="603">
        <v>720092.48</v>
      </c>
      <c r="AAL114" s="603">
        <v>1422295</v>
      </c>
      <c r="AAM114" s="603">
        <v>765155</v>
      </c>
      <c r="AAN114" s="603">
        <v>0</v>
      </c>
      <c r="AAO114" s="603">
        <v>1543145</v>
      </c>
      <c r="AAP114" s="603">
        <v>0</v>
      </c>
      <c r="AAQ114" s="603">
        <v>30069596.25</v>
      </c>
      <c r="AAR114" s="603">
        <v>1218136</v>
      </c>
      <c r="AAS114" s="603">
        <v>735681</v>
      </c>
      <c r="AAT114" s="603">
        <v>1770000</v>
      </c>
      <c r="AAU114" s="603">
        <v>1375882</v>
      </c>
      <c r="AAV114" s="603">
        <v>1169452</v>
      </c>
      <c r="AAW114" s="603">
        <v>831852.4</v>
      </c>
      <c r="AAX114" s="603">
        <v>1100000</v>
      </c>
      <c r="AAY114" s="603">
        <v>3647369</v>
      </c>
      <c r="AAZ114" s="603">
        <v>930862.5</v>
      </c>
      <c r="ABA114" s="603">
        <v>1410494.75</v>
      </c>
      <c r="ABB114" s="603">
        <v>4758494.5</v>
      </c>
      <c r="ABC114" s="603">
        <v>3219865</v>
      </c>
      <c r="ABD114" s="603">
        <v>436570</v>
      </c>
      <c r="ABE114" s="603">
        <v>525000</v>
      </c>
      <c r="ABF114" s="603">
        <v>798571.5</v>
      </c>
      <c r="ABG114" s="603">
        <v>536928</v>
      </c>
      <c r="ABH114" s="603">
        <v>1165015</v>
      </c>
      <c r="ABI114" s="603">
        <v>558543</v>
      </c>
      <c r="ABJ114" s="603">
        <v>7640955.5</v>
      </c>
      <c r="ABK114" s="603">
        <v>5446669.25</v>
      </c>
      <c r="ABL114" s="603">
        <v>613943</v>
      </c>
      <c r="ABM114" s="603">
        <v>546000</v>
      </c>
      <c r="ABN114" s="603">
        <v>706700</v>
      </c>
      <c r="ABO114" s="603">
        <v>559173</v>
      </c>
      <c r="ABP114" s="603">
        <v>460000</v>
      </c>
      <c r="ABQ114" s="603">
        <v>4929800</v>
      </c>
      <c r="ABR114" s="603">
        <v>979447</v>
      </c>
      <c r="ABS114" s="603">
        <v>684552.5</v>
      </c>
      <c r="ABT114" s="603">
        <v>1043292.5</v>
      </c>
      <c r="ABU114" s="603">
        <v>1006082.5</v>
      </c>
      <c r="ABV114" s="603">
        <v>956082.25</v>
      </c>
      <c r="ABW114" s="603">
        <v>699065</v>
      </c>
      <c r="ABX114" s="603">
        <v>837486.18</v>
      </c>
      <c r="ABY114" s="603">
        <v>757430</v>
      </c>
      <c r="ABZ114" s="603">
        <v>0</v>
      </c>
      <c r="ACA114" s="603">
        <v>0</v>
      </c>
      <c r="ACB114" s="603">
        <v>0</v>
      </c>
      <c r="ACC114" s="603">
        <v>645612.5</v>
      </c>
      <c r="ACD114" s="603">
        <v>694030</v>
      </c>
      <c r="ACE114" s="603">
        <v>0</v>
      </c>
      <c r="ACF114" s="603">
        <v>0</v>
      </c>
      <c r="ACG114" s="603">
        <v>710000</v>
      </c>
      <c r="ACH114" s="603">
        <v>0</v>
      </c>
      <c r="ACI114" s="603">
        <v>0</v>
      </c>
      <c r="ACJ114" s="603">
        <v>431998</v>
      </c>
      <c r="ACK114" s="603">
        <v>19470562.300000001</v>
      </c>
      <c r="ACL114" s="603">
        <v>743255</v>
      </c>
      <c r="ACM114" s="603">
        <v>0</v>
      </c>
      <c r="ACN114" s="603">
        <v>2020490</v>
      </c>
      <c r="ACO114" s="603">
        <v>0</v>
      </c>
      <c r="ACP114" s="603">
        <v>0</v>
      </c>
      <c r="ACQ114" s="603">
        <v>0</v>
      </c>
      <c r="ACR114" s="603">
        <v>4000000</v>
      </c>
      <c r="ACS114" s="603">
        <v>6550032</v>
      </c>
      <c r="ACT114" s="603">
        <v>0</v>
      </c>
      <c r="ACU114" s="603">
        <v>0</v>
      </c>
      <c r="ACV114" s="603">
        <v>1750000</v>
      </c>
      <c r="ACW114" s="603">
        <v>0</v>
      </c>
      <c r="ACX114" s="603">
        <v>6164851.25</v>
      </c>
      <c r="ACY114" s="603">
        <v>1007874</v>
      </c>
      <c r="ACZ114" s="603">
        <v>1044525</v>
      </c>
      <c r="ADA114" s="603">
        <v>0</v>
      </c>
      <c r="ADB114" s="603">
        <v>0</v>
      </c>
      <c r="ADC114" s="603">
        <v>1199580</v>
      </c>
      <c r="ADD114" s="603">
        <v>0</v>
      </c>
      <c r="ADE114" s="603">
        <v>720748</v>
      </c>
      <c r="ADF114" s="603">
        <v>438792</v>
      </c>
      <c r="ADG114" s="603">
        <v>600000</v>
      </c>
      <c r="ADH114" s="603">
        <v>4265232.53</v>
      </c>
      <c r="ADI114" s="603">
        <v>3000000</v>
      </c>
      <c r="ADJ114" s="603">
        <v>45000</v>
      </c>
      <c r="ADK114" s="603">
        <v>0</v>
      </c>
      <c r="ADL114" s="603">
        <v>0</v>
      </c>
      <c r="ADM114" s="603">
        <v>249798</v>
      </c>
      <c r="ADN114" s="603">
        <v>492400</v>
      </c>
      <c r="ADO114" s="603">
        <v>750000</v>
      </c>
      <c r="ADP114" s="603">
        <v>1698043.75</v>
      </c>
      <c r="ADQ114" s="603">
        <v>31155244.129999999</v>
      </c>
      <c r="ADR114" s="603">
        <v>0</v>
      </c>
      <c r="ADS114" s="603">
        <v>0</v>
      </c>
      <c r="ADT114" s="603">
        <v>0</v>
      </c>
      <c r="ADU114" s="603">
        <v>1000000</v>
      </c>
      <c r="ADV114" s="603">
        <v>579135</v>
      </c>
      <c r="ADW114" s="603">
        <v>0</v>
      </c>
      <c r="ADX114" s="603">
        <v>1037493.75</v>
      </c>
      <c r="ADY114" s="603">
        <v>0</v>
      </c>
      <c r="ADZ114" s="603">
        <v>0</v>
      </c>
      <c r="AEA114" s="603">
        <v>0</v>
      </c>
      <c r="AEB114" s="603">
        <v>4523706.46</v>
      </c>
      <c r="AEC114" s="603">
        <v>2990455.61</v>
      </c>
      <c r="AED114" s="603">
        <v>603679.94999999995</v>
      </c>
      <c r="AEE114" s="603">
        <v>1015722</v>
      </c>
      <c r="AEF114" s="603">
        <v>0</v>
      </c>
      <c r="AEG114" s="603">
        <v>539546.05000000005</v>
      </c>
      <c r="AEH114" s="603">
        <v>0</v>
      </c>
      <c r="AEI114" s="603">
        <v>0</v>
      </c>
      <c r="AEJ114" s="603">
        <v>602159</v>
      </c>
      <c r="AEK114" s="603">
        <v>264484</v>
      </c>
      <c r="AEL114" s="603">
        <v>1950000</v>
      </c>
      <c r="AEM114" s="603">
        <v>690000</v>
      </c>
      <c r="AEN114" s="603">
        <v>990959</v>
      </c>
      <c r="AEO114" s="603">
        <v>1497149.5</v>
      </c>
      <c r="AEP114" s="603">
        <v>972542.39</v>
      </c>
      <c r="AEQ114" s="603">
        <v>675000</v>
      </c>
      <c r="AER114" s="603">
        <v>1978086.58</v>
      </c>
      <c r="AES114" s="603">
        <v>1148976</v>
      </c>
      <c r="AET114" s="603">
        <v>3425000</v>
      </c>
      <c r="AEU114" s="603">
        <v>13869673</v>
      </c>
      <c r="AEV114" s="603">
        <v>1596105</v>
      </c>
      <c r="AEW114" s="603">
        <v>1279625</v>
      </c>
      <c r="AEX114" s="603">
        <v>190322.2</v>
      </c>
      <c r="AEY114" s="603">
        <v>444067.5</v>
      </c>
      <c r="AEZ114" s="603">
        <v>1545000</v>
      </c>
      <c r="AFA114" s="603">
        <v>792149.75</v>
      </c>
      <c r="AFB114" s="603">
        <v>722265</v>
      </c>
      <c r="AFC114" s="603">
        <v>633632.5</v>
      </c>
      <c r="AFD114" s="603">
        <v>500157.5</v>
      </c>
      <c r="AFE114" s="603">
        <v>4947500</v>
      </c>
      <c r="AFF114" s="603">
        <v>3370000</v>
      </c>
      <c r="AFG114" s="603">
        <v>1694750</v>
      </c>
      <c r="AFH114" s="603">
        <v>764721</v>
      </c>
      <c r="AFI114" s="603">
        <v>1780000</v>
      </c>
      <c r="AFJ114" s="603">
        <v>2533328.25</v>
      </c>
      <c r="AFK114" s="603">
        <v>763110</v>
      </c>
      <c r="AFL114" s="603">
        <v>875894</v>
      </c>
      <c r="AFM114" s="603">
        <v>480400</v>
      </c>
      <c r="AFN114" s="603">
        <v>867360</v>
      </c>
      <c r="AFO114" s="603">
        <v>815520</v>
      </c>
      <c r="AFP114" s="603">
        <v>995000</v>
      </c>
      <c r="AFQ114" s="603">
        <v>732110</v>
      </c>
      <c r="AFR114" s="603">
        <v>6233287</v>
      </c>
      <c r="AFS114" s="603">
        <v>1504447.5</v>
      </c>
      <c r="AFT114" s="603">
        <v>670635</v>
      </c>
      <c r="AFU114" s="603">
        <v>892302.5</v>
      </c>
      <c r="AFV114" s="603">
        <v>551548</v>
      </c>
      <c r="AFW114" s="603">
        <v>777960</v>
      </c>
      <c r="AFX114" s="603">
        <v>371370</v>
      </c>
      <c r="AFY114" s="603">
        <v>775000</v>
      </c>
      <c r="AFZ114" s="603">
        <v>2208520</v>
      </c>
      <c r="AGA114" s="603">
        <v>490265</v>
      </c>
      <c r="AGB114" s="603">
        <v>1753838</v>
      </c>
      <c r="AGC114" s="603">
        <v>568380</v>
      </c>
      <c r="AGD114" s="603">
        <v>10850000</v>
      </c>
      <c r="AGE114" s="603">
        <v>496640</v>
      </c>
      <c r="AGF114" s="603">
        <v>460000</v>
      </c>
      <c r="AGG114" s="603">
        <v>569497.5</v>
      </c>
      <c r="AGH114" s="603">
        <v>0</v>
      </c>
      <c r="AGI114" s="603">
        <v>828310</v>
      </c>
      <c r="AGJ114" s="603">
        <v>465000</v>
      </c>
      <c r="AGK114" s="603">
        <v>586578</v>
      </c>
      <c r="AGL114" s="603">
        <v>350000</v>
      </c>
      <c r="AGM114" s="603">
        <v>562477.5</v>
      </c>
      <c r="AGN114" s="603">
        <v>592590</v>
      </c>
      <c r="AGO114" s="603">
        <v>9620330.7699999996</v>
      </c>
      <c r="AGP114" s="603">
        <v>2440725</v>
      </c>
      <c r="AGQ114" s="603">
        <v>1195899.5</v>
      </c>
      <c r="AGR114" s="603">
        <v>686811.75</v>
      </c>
      <c r="AGS114" s="603">
        <v>1620000</v>
      </c>
      <c r="AGT114" s="603">
        <v>635796.25</v>
      </c>
      <c r="AGU114" s="603">
        <v>621000</v>
      </c>
      <c r="AGV114" s="603">
        <v>802500</v>
      </c>
      <c r="AGW114" s="603">
        <v>19441416.25</v>
      </c>
      <c r="AGX114" s="603">
        <v>10550165</v>
      </c>
      <c r="AGY114" s="603">
        <v>784960</v>
      </c>
      <c r="AGZ114" s="603">
        <v>1267981.24</v>
      </c>
      <c r="AHA114" s="603">
        <v>2681039.7400000002</v>
      </c>
      <c r="AHB114" s="603">
        <v>1522373.75</v>
      </c>
      <c r="AHC114" s="603">
        <v>800000</v>
      </c>
      <c r="AHD114" s="603">
        <v>1119529</v>
      </c>
      <c r="AHE114" s="603">
        <v>546368</v>
      </c>
      <c r="AHF114" s="603">
        <v>1142112.06</v>
      </c>
      <c r="AHG114" s="603">
        <v>1315000</v>
      </c>
      <c r="AHH114" s="603">
        <v>717058.5</v>
      </c>
      <c r="AHI114" s="603">
        <v>640382.75</v>
      </c>
      <c r="AHJ114" s="603">
        <v>708320.48</v>
      </c>
      <c r="AHK114" s="603">
        <v>655730.43999999994</v>
      </c>
      <c r="AHL114" s="603">
        <v>0</v>
      </c>
      <c r="AHM114" s="603">
        <v>482055.15</v>
      </c>
      <c r="AHN114" s="603">
        <v>4442003</v>
      </c>
      <c r="AHO114" s="603">
        <v>500895</v>
      </c>
      <c r="AHP114" s="603">
        <v>502190</v>
      </c>
      <c r="AHQ114" s="603">
        <v>420000</v>
      </c>
      <c r="AHR114" s="603">
        <v>2059625</v>
      </c>
      <c r="AHS114" s="603">
        <v>601170</v>
      </c>
      <c r="AHT114" s="603">
        <v>645060</v>
      </c>
      <c r="AHU114" s="603">
        <v>0</v>
      </c>
      <c r="AHV114" s="603">
        <v>0</v>
      </c>
      <c r="AHW114" s="603">
        <f t="shared" si="99"/>
        <v>1547025688.9000003</v>
      </c>
      <c r="AHY114" s="648" t="s">
        <v>6248</v>
      </c>
      <c r="AHZ114" s="648" t="s">
        <v>6131</v>
      </c>
      <c r="AIA114" s="648" t="s">
        <v>6132</v>
      </c>
    </row>
    <row r="115" spans="1:911" ht="24.6" x14ac:dyDescent="0.7">
      <c r="A115" s="260" t="str">
        <f t="shared" si="98"/>
        <v>ภาระ</v>
      </c>
      <c r="B115" s="260" t="s">
        <v>6425</v>
      </c>
      <c r="C115" s="260" t="s">
        <v>6140</v>
      </c>
      <c r="D115" s="603">
        <v>2012640</v>
      </c>
      <c r="E115" s="603">
        <v>143466.26</v>
      </c>
      <c r="F115" s="603">
        <v>0</v>
      </c>
      <c r="G115" s="603">
        <v>50000</v>
      </c>
      <c r="H115" s="603">
        <v>200000</v>
      </c>
      <c r="I115" s="603">
        <v>79582.87</v>
      </c>
      <c r="J115" s="603">
        <v>0</v>
      </c>
      <c r="K115" s="603">
        <v>350000</v>
      </c>
      <c r="L115" s="603">
        <v>114948.5</v>
      </c>
      <c r="M115" s="603">
        <v>103274</v>
      </c>
      <c r="N115" s="603">
        <v>200000</v>
      </c>
      <c r="O115" s="603">
        <v>367264</v>
      </c>
      <c r="P115" s="603">
        <v>107462.3</v>
      </c>
      <c r="Q115" s="603">
        <v>67167</v>
      </c>
      <c r="R115" s="603">
        <v>52164</v>
      </c>
      <c r="S115" s="603">
        <v>0</v>
      </c>
      <c r="T115" s="603">
        <v>136068</v>
      </c>
      <c r="U115" s="603">
        <v>0</v>
      </c>
      <c r="V115" s="603">
        <v>0</v>
      </c>
      <c r="W115" s="603">
        <v>1338320</v>
      </c>
      <c r="X115" s="603">
        <v>470780</v>
      </c>
      <c r="Y115" s="603">
        <v>53751</v>
      </c>
      <c r="Z115" s="603">
        <v>26000</v>
      </c>
      <c r="AA115" s="603">
        <v>0</v>
      </c>
      <c r="AB115" s="603">
        <v>114637.5</v>
      </c>
      <c r="AC115" s="603">
        <v>62250</v>
      </c>
      <c r="AD115" s="603">
        <v>294345</v>
      </c>
      <c r="AE115" s="603">
        <v>91500</v>
      </c>
      <c r="AF115" s="603">
        <v>0</v>
      </c>
      <c r="AG115" s="603">
        <v>166966</v>
      </c>
      <c r="AH115" s="603">
        <v>0</v>
      </c>
      <c r="AI115" s="603">
        <v>183190</v>
      </c>
      <c r="AJ115" s="603">
        <v>82286.25</v>
      </c>
      <c r="AK115" s="603">
        <v>113240</v>
      </c>
      <c r="AL115" s="603">
        <v>36770</v>
      </c>
      <c r="AM115" s="603">
        <v>174600</v>
      </c>
      <c r="AN115" s="603">
        <v>114940</v>
      </c>
      <c r="AO115" s="603">
        <v>0</v>
      </c>
      <c r="AP115" s="603">
        <v>0</v>
      </c>
      <c r="AQ115" s="603">
        <v>0</v>
      </c>
      <c r="AR115" s="603">
        <v>46643.13</v>
      </c>
      <c r="AS115" s="603">
        <v>20000</v>
      </c>
      <c r="AT115" s="603">
        <v>60580</v>
      </c>
      <c r="AU115" s="603">
        <v>1212467.5</v>
      </c>
      <c r="AV115" s="603">
        <v>13340</v>
      </c>
      <c r="AW115" s="603">
        <v>86620</v>
      </c>
      <c r="AX115" s="603">
        <v>303635</v>
      </c>
      <c r="AY115" s="603">
        <v>128681.25</v>
      </c>
      <c r="AZ115" s="603">
        <v>192040</v>
      </c>
      <c r="BA115" s="603">
        <v>13050</v>
      </c>
      <c r="BB115" s="603">
        <v>7360</v>
      </c>
      <c r="BC115" s="603">
        <v>23000</v>
      </c>
      <c r="BD115" s="603">
        <v>50065</v>
      </c>
      <c r="BE115" s="603">
        <v>0</v>
      </c>
      <c r="BF115" s="603">
        <v>3480</v>
      </c>
      <c r="BG115" s="603">
        <v>801998</v>
      </c>
      <c r="BH115" s="603">
        <v>50932</v>
      </c>
      <c r="BI115" s="603">
        <v>29540</v>
      </c>
      <c r="BJ115" s="603">
        <v>837983.9</v>
      </c>
      <c r="BK115" s="603">
        <v>540096.25</v>
      </c>
      <c r="BL115" s="603">
        <v>59146.25</v>
      </c>
      <c r="BM115" s="603">
        <v>0</v>
      </c>
      <c r="BN115" s="603">
        <v>10926.25</v>
      </c>
      <c r="BO115" s="603">
        <v>50000</v>
      </c>
      <c r="BP115" s="603">
        <v>0</v>
      </c>
      <c r="BQ115" s="603">
        <v>0</v>
      </c>
      <c r="BR115" s="603">
        <v>72332.5</v>
      </c>
      <c r="BS115" s="603">
        <v>1555191.5</v>
      </c>
      <c r="BT115" s="603">
        <v>13700</v>
      </c>
      <c r="BU115" s="603">
        <v>0</v>
      </c>
      <c r="BV115" s="603">
        <v>40750</v>
      </c>
      <c r="BW115" s="603">
        <v>0</v>
      </c>
      <c r="BX115" s="603">
        <v>0</v>
      </c>
      <c r="BY115" s="603">
        <v>0</v>
      </c>
      <c r="BZ115" s="603">
        <v>43560</v>
      </c>
      <c r="CA115" s="603">
        <v>300000</v>
      </c>
      <c r="CB115" s="603">
        <v>148220</v>
      </c>
      <c r="CC115" s="603">
        <v>30745</v>
      </c>
      <c r="CD115" s="603">
        <v>0</v>
      </c>
      <c r="CE115" s="603">
        <v>59180</v>
      </c>
      <c r="CF115" s="603">
        <v>48270</v>
      </c>
      <c r="CG115" s="603">
        <v>76870</v>
      </c>
      <c r="CH115" s="603">
        <v>1208000</v>
      </c>
      <c r="CI115" s="603">
        <v>6460</v>
      </c>
      <c r="CJ115" s="603">
        <v>21700</v>
      </c>
      <c r="CK115" s="603">
        <v>0</v>
      </c>
      <c r="CL115" s="603">
        <v>10020</v>
      </c>
      <c r="CM115" s="603">
        <v>10000</v>
      </c>
      <c r="CN115" s="603">
        <v>0</v>
      </c>
      <c r="CO115" s="603">
        <v>46610</v>
      </c>
      <c r="CP115" s="603">
        <v>0</v>
      </c>
      <c r="CQ115" s="603">
        <v>121497.5</v>
      </c>
      <c r="CR115" s="603">
        <v>11825</v>
      </c>
      <c r="CS115" s="603">
        <v>42865</v>
      </c>
      <c r="CT115" s="603">
        <v>38760</v>
      </c>
      <c r="CU115" s="603">
        <v>500000</v>
      </c>
      <c r="CV115" s="603">
        <v>0</v>
      </c>
      <c r="CW115" s="603">
        <v>31775</v>
      </c>
      <c r="CX115" s="603">
        <v>152385</v>
      </c>
      <c r="CY115" s="603">
        <v>24400</v>
      </c>
      <c r="CZ115" s="603">
        <v>52890</v>
      </c>
      <c r="DA115" s="603">
        <v>50160</v>
      </c>
      <c r="DB115" s="603">
        <v>5000</v>
      </c>
      <c r="DC115" s="603">
        <v>486861</v>
      </c>
      <c r="DD115" s="603">
        <v>842939</v>
      </c>
      <c r="DE115" s="603">
        <v>0</v>
      </c>
      <c r="DF115" s="603">
        <v>60000</v>
      </c>
      <c r="DG115" s="603">
        <v>0</v>
      </c>
      <c r="DH115" s="603">
        <v>80000</v>
      </c>
      <c r="DI115" s="603">
        <v>0</v>
      </c>
      <c r="DJ115" s="603">
        <v>37504.400000000001</v>
      </c>
      <c r="DK115" s="603">
        <v>40200</v>
      </c>
      <c r="DL115" s="603">
        <v>7555256</v>
      </c>
      <c r="DM115" s="603">
        <v>126912</v>
      </c>
      <c r="DN115" s="603">
        <v>100000</v>
      </c>
      <c r="DO115" s="603">
        <v>37000</v>
      </c>
      <c r="DP115" s="603">
        <v>25000</v>
      </c>
      <c r="DQ115" s="603">
        <v>40000</v>
      </c>
      <c r="DR115" s="603">
        <v>1798827.5</v>
      </c>
      <c r="DS115" s="603">
        <v>57667.5</v>
      </c>
      <c r="DT115" s="603">
        <v>600000</v>
      </c>
      <c r="DU115" s="603">
        <v>0</v>
      </c>
      <c r="DV115" s="603">
        <v>105615</v>
      </c>
      <c r="DW115" s="603">
        <v>245000</v>
      </c>
      <c r="DX115" s="603">
        <v>50000</v>
      </c>
      <c r="DY115" s="603">
        <v>180206</v>
      </c>
      <c r="DZ115" s="603">
        <v>0</v>
      </c>
      <c r="EA115" s="603">
        <v>168000</v>
      </c>
      <c r="EB115" s="603">
        <v>76050</v>
      </c>
      <c r="EC115" s="603">
        <v>128125</v>
      </c>
      <c r="ED115" s="603">
        <v>0</v>
      </c>
      <c r="EE115" s="603">
        <v>0</v>
      </c>
      <c r="EF115" s="603">
        <v>538921.25</v>
      </c>
      <c r="EG115" s="603">
        <v>383247.42</v>
      </c>
      <c r="EH115" s="603">
        <v>40000</v>
      </c>
      <c r="EI115" s="603">
        <v>149975</v>
      </c>
      <c r="EJ115" s="603">
        <v>37530</v>
      </c>
      <c r="EK115" s="603">
        <v>94848.75</v>
      </c>
      <c r="EL115" s="603">
        <v>128177.5</v>
      </c>
      <c r="EM115" s="603">
        <v>0</v>
      </c>
      <c r="EN115" s="603">
        <v>0</v>
      </c>
      <c r="EO115" s="603">
        <v>1984179</v>
      </c>
      <c r="EP115" s="603">
        <v>83902.5</v>
      </c>
      <c r="EQ115" s="603">
        <v>176750</v>
      </c>
      <c r="ER115" s="603">
        <v>101265</v>
      </c>
      <c r="ES115" s="603">
        <v>61020</v>
      </c>
      <c r="ET115" s="603">
        <v>36730</v>
      </c>
      <c r="EU115" s="603">
        <v>63635.63</v>
      </c>
      <c r="EV115" s="603">
        <v>83160</v>
      </c>
      <c r="EW115" s="603">
        <v>356490.25</v>
      </c>
      <c r="EX115" s="603">
        <v>750000</v>
      </c>
      <c r="EY115" s="603">
        <v>24400</v>
      </c>
      <c r="EZ115" s="603">
        <v>45226.25</v>
      </c>
      <c r="FA115" s="603">
        <v>29400</v>
      </c>
      <c r="FB115" s="603">
        <v>91460</v>
      </c>
      <c r="FC115" s="603">
        <v>0</v>
      </c>
      <c r="FD115" s="603">
        <v>119530</v>
      </c>
      <c r="FE115" s="603">
        <v>159132.5</v>
      </c>
      <c r="FF115" s="603">
        <v>29060</v>
      </c>
      <c r="FG115" s="603">
        <v>0</v>
      </c>
      <c r="FH115" s="603">
        <v>40795</v>
      </c>
      <c r="FI115" s="603">
        <v>41554.379999999997</v>
      </c>
      <c r="FJ115" s="603">
        <v>0</v>
      </c>
      <c r="FK115" s="603">
        <v>0</v>
      </c>
      <c r="FL115" s="603">
        <v>49519</v>
      </c>
      <c r="FM115" s="603">
        <v>139260</v>
      </c>
      <c r="FN115" s="603">
        <v>62832.5</v>
      </c>
      <c r="FO115" s="603">
        <v>0</v>
      </c>
      <c r="FP115" s="603">
        <v>0</v>
      </c>
      <c r="FQ115" s="603">
        <v>0</v>
      </c>
      <c r="FR115" s="603">
        <v>0</v>
      </c>
      <c r="FS115" s="603">
        <v>44000</v>
      </c>
      <c r="FT115" s="603">
        <v>0</v>
      </c>
      <c r="FU115" s="603">
        <v>0</v>
      </c>
      <c r="FV115" s="603">
        <v>0</v>
      </c>
      <c r="FW115" s="603">
        <v>30000</v>
      </c>
      <c r="FX115" s="603">
        <v>98830</v>
      </c>
      <c r="FY115" s="603">
        <v>200000</v>
      </c>
      <c r="FZ115" s="603">
        <v>43935</v>
      </c>
      <c r="GA115" s="603">
        <v>85869.92</v>
      </c>
      <c r="GB115" s="603">
        <v>301310</v>
      </c>
      <c r="GC115" s="603">
        <v>107723</v>
      </c>
      <c r="GD115" s="603">
        <v>0</v>
      </c>
      <c r="GE115" s="603">
        <v>69395</v>
      </c>
      <c r="GF115" s="603">
        <v>0</v>
      </c>
      <c r="GG115" s="603">
        <v>0</v>
      </c>
      <c r="GH115" s="603">
        <v>0</v>
      </c>
      <c r="GI115" s="603">
        <v>0</v>
      </c>
      <c r="GJ115" s="603">
        <v>0</v>
      </c>
      <c r="GK115" s="603">
        <v>20000</v>
      </c>
      <c r="GL115" s="603">
        <v>57070</v>
      </c>
      <c r="GM115" s="603">
        <v>0</v>
      </c>
      <c r="GN115" s="603">
        <v>45240</v>
      </c>
      <c r="GO115" s="603">
        <v>53000</v>
      </c>
      <c r="GP115" s="603">
        <v>0</v>
      </c>
      <c r="GQ115" s="603">
        <v>0</v>
      </c>
      <c r="GR115" s="603">
        <v>659995</v>
      </c>
      <c r="GS115" s="603">
        <v>7140</v>
      </c>
      <c r="GT115" s="603">
        <v>19989.38</v>
      </c>
      <c r="GU115" s="603">
        <v>30000</v>
      </c>
      <c r="GV115" s="603">
        <v>25000</v>
      </c>
      <c r="GW115" s="603">
        <v>30000</v>
      </c>
      <c r="GX115" s="603">
        <v>73865</v>
      </c>
      <c r="GY115" s="603">
        <v>50000</v>
      </c>
      <c r="GZ115" s="603">
        <v>260648</v>
      </c>
      <c r="HA115" s="603">
        <v>0</v>
      </c>
      <c r="HB115" s="603">
        <v>50000</v>
      </c>
      <c r="HC115" s="603">
        <v>87300</v>
      </c>
      <c r="HD115" s="603">
        <v>0</v>
      </c>
      <c r="HE115" s="603">
        <v>0</v>
      </c>
      <c r="HF115" s="603">
        <v>0</v>
      </c>
      <c r="HG115" s="603">
        <v>180000</v>
      </c>
      <c r="HH115" s="603">
        <v>87749</v>
      </c>
      <c r="HI115" s="603">
        <v>65000</v>
      </c>
      <c r="HJ115" s="603">
        <v>117226</v>
      </c>
      <c r="HK115" s="603">
        <v>0</v>
      </c>
      <c r="HL115" s="603">
        <v>3000000</v>
      </c>
      <c r="HM115" s="603">
        <v>150000</v>
      </c>
      <c r="HN115" s="603">
        <v>46000</v>
      </c>
      <c r="HO115" s="603">
        <v>0</v>
      </c>
      <c r="HP115" s="603">
        <v>0</v>
      </c>
      <c r="HQ115" s="603">
        <v>0</v>
      </c>
      <c r="HR115" s="603">
        <v>60000</v>
      </c>
      <c r="HS115" s="603">
        <v>35000</v>
      </c>
      <c r="HT115" s="603">
        <v>700000</v>
      </c>
      <c r="HU115" s="603">
        <v>310100</v>
      </c>
      <c r="HV115" s="603">
        <v>50000</v>
      </c>
      <c r="HW115" s="603">
        <v>95000</v>
      </c>
      <c r="HX115" s="603">
        <v>45900</v>
      </c>
      <c r="HY115" s="603">
        <v>1500</v>
      </c>
      <c r="HZ115" s="603">
        <v>104769.5</v>
      </c>
      <c r="IA115" s="603">
        <v>0</v>
      </c>
      <c r="IB115" s="603">
        <v>17700</v>
      </c>
      <c r="IC115" s="603">
        <v>97340</v>
      </c>
      <c r="ID115" s="603">
        <v>12280</v>
      </c>
      <c r="IE115" s="603">
        <v>550956.24</v>
      </c>
      <c r="IF115" s="603">
        <v>34918.28</v>
      </c>
      <c r="IG115" s="603">
        <v>12980</v>
      </c>
      <c r="IH115" s="603">
        <v>61560</v>
      </c>
      <c r="II115" s="603">
        <v>8730</v>
      </c>
      <c r="IJ115" s="603">
        <v>0</v>
      </c>
      <c r="IK115" s="603">
        <v>250000</v>
      </c>
      <c r="IL115" s="603">
        <v>0</v>
      </c>
      <c r="IM115" s="603">
        <v>0</v>
      </c>
      <c r="IN115" s="603">
        <v>319811.24</v>
      </c>
      <c r="IO115" s="603">
        <v>0</v>
      </c>
      <c r="IP115" s="603">
        <v>64490</v>
      </c>
      <c r="IQ115" s="603">
        <v>0</v>
      </c>
      <c r="IR115" s="603">
        <v>115721.89</v>
      </c>
      <c r="IS115" s="603">
        <v>0</v>
      </c>
      <c r="IT115" s="603">
        <v>0</v>
      </c>
      <c r="IU115" s="603">
        <v>0</v>
      </c>
      <c r="IV115" s="603">
        <v>0</v>
      </c>
      <c r="IW115" s="603">
        <v>38200</v>
      </c>
      <c r="IX115" s="603">
        <v>30000</v>
      </c>
      <c r="IY115" s="603">
        <v>1342010</v>
      </c>
      <c r="IZ115" s="603">
        <v>0</v>
      </c>
      <c r="JA115" s="603">
        <v>75000</v>
      </c>
      <c r="JB115" s="603">
        <v>23000</v>
      </c>
      <c r="JC115" s="603">
        <v>105020</v>
      </c>
      <c r="JD115" s="603">
        <v>419187.22</v>
      </c>
      <c r="JE115" s="603">
        <v>75000</v>
      </c>
      <c r="JF115" s="603">
        <v>0</v>
      </c>
      <c r="JG115" s="603">
        <v>207440</v>
      </c>
      <c r="JH115" s="603">
        <v>0</v>
      </c>
      <c r="JI115" s="603">
        <v>0</v>
      </c>
      <c r="JJ115" s="603">
        <v>0</v>
      </c>
      <c r="JK115" s="603">
        <v>0</v>
      </c>
      <c r="JL115" s="603">
        <v>0</v>
      </c>
      <c r="JM115" s="603">
        <v>849238.75</v>
      </c>
      <c r="JN115" s="603">
        <v>0</v>
      </c>
      <c r="JO115" s="603">
        <v>0</v>
      </c>
      <c r="JP115" s="603">
        <v>0</v>
      </c>
      <c r="JQ115" s="603">
        <v>28550</v>
      </c>
      <c r="JR115" s="603">
        <v>0</v>
      </c>
      <c r="JS115" s="603">
        <v>0</v>
      </c>
      <c r="JT115" s="603">
        <v>408655</v>
      </c>
      <c r="JU115" s="603">
        <v>160000</v>
      </c>
      <c r="JV115" s="603">
        <v>40260</v>
      </c>
      <c r="JW115" s="603">
        <v>0</v>
      </c>
      <c r="JX115" s="603">
        <v>19080</v>
      </c>
      <c r="JY115" s="603">
        <v>33906.25</v>
      </c>
      <c r="JZ115" s="603">
        <v>100000</v>
      </c>
      <c r="KA115" s="603">
        <v>0</v>
      </c>
      <c r="KB115" s="603">
        <v>154263.75</v>
      </c>
      <c r="KC115" s="603">
        <v>0</v>
      </c>
      <c r="KD115" s="603">
        <v>35180</v>
      </c>
      <c r="KE115" s="603">
        <v>0</v>
      </c>
      <c r="KF115" s="603">
        <v>19780</v>
      </c>
      <c r="KG115" s="603">
        <v>0</v>
      </c>
      <c r="KH115" s="603">
        <v>32670</v>
      </c>
      <c r="KI115" s="603">
        <v>25820</v>
      </c>
      <c r="KJ115" s="603">
        <v>0</v>
      </c>
      <c r="KK115" s="603">
        <v>0</v>
      </c>
      <c r="KL115" s="603">
        <v>0</v>
      </c>
      <c r="KM115" s="603">
        <v>0</v>
      </c>
      <c r="KN115" s="603">
        <v>0</v>
      </c>
      <c r="KO115" s="603">
        <v>0</v>
      </c>
      <c r="KP115" s="603">
        <v>0</v>
      </c>
      <c r="KQ115" s="603">
        <v>0</v>
      </c>
      <c r="KR115" s="603">
        <v>0</v>
      </c>
      <c r="KS115" s="603">
        <v>0</v>
      </c>
      <c r="KT115" s="603">
        <v>76098</v>
      </c>
      <c r="KU115" s="603">
        <v>203792</v>
      </c>
      <c r="KV115" s="603">
        <v>184240</v>
      </c>
      <c r="KW115" s="603">
        <v>0</v>
      </c>
      <c r="KX115" s="603">
        <v>158400</v>
      </c>
      <c r="KY115" s="603">
        <v>1217759</v>
      </c>
      <c r="KZ115" s="603">
        <v>186070</v>
      </c>
      <c r="LA115" s="603">
        <v>0</v>
      </c>
      <c r="LB115" s="603">
        <v>0</v>
      </c>
      <c r="LC115" s="603">
        <v>9360</v>
      </c>
      <c r="LD115" s="603">
        <v>0</v>
      </c>
      <c r="LE115" s="603">
        <v>0</v>
      </c>
      <c r="LF115" s="603">
        <v>0</v>
      </c>
      <c r="LG115" s="603">
        <v>131539</v>
      </c>
      <c r="LH115" s="603">
        <v>88184</v>
      </c>
      <c r="LI115" s="603">
        <v>620000</v>
      </c>
      <c r="LJ115" s="603">
        <v>0</v>
      </c>
      <c r="LK115" s="603">
        <v>302203</v>
      </c>
      <c r="LL115" s="603">
        <v>200000</v>
      </c>
      <c r="LM115" s="603">
        <v>102850</v>
      </c>
      <c r="LN115" s="603">
        <v>0</v>
      </c>
      <c r="LO115" s="603">
        <v>0</v>
      </c>
      <c r="LP115" s="603">
        <v>166000</v>
      </c>
      <c r="LQ115" s="603">
        <v>50787.5</v>
      </c>
      <c r="LR115" s="603">
        <v>102050</v>
      </c>
      <c r="LS115" s="603">
        <v>70000</v>
      </c>
      <c r="LT115" s="603">
        <v>402997.5</v>
      </c>
      <c r="LU115" s="603">
        <v>40000</v>
      </c>
      <c r="LV115" s="603">
        <v>41320</v>
      </c>
      <c r="LW115" s="603">
        <v>0</v>
      </c>
      <c r="LX115" s="603">
        <v>1580000</v>
      </c>
      <c r="LY115" s="603">
        <v>263730</v>
      </c>
      <c r="LZ115" s="603">
        <v>92672.5</v>
      </c>
      <c r="MA115" s="603">
        <v>200000</v>
      </c>
      <c r="MB115" s="603">
        <v>140000</v>
      </c>
      <c r="MC115" s="603">
        <v>150000</v>
      </c>
      <c r="MD115" s="603">
        <v>186250</v>
      </c>
      <c r="ME115" s="603">
        <v>164692</v>
      </c>
      <c r="MF115" s="603">
        <v>77150</v>
      </c>
      <c r="MG115" s="603">
        <v>0</v>
      </c>
      <c r="MH115" s="603">
        <v>189283.75</v>
      </c>
      <c r="MI115" s="603">
        <v>0</v>
      </c>
      <c r="MJ115" s="603">
        <v>120000</v>
      </c>
      <c r="MK115" s="603">
        <v>0</v>
      </c>
      <c r="ML115" s="603">
        <v>12030</v>
      </c>
      <c r="MM115" s="603">
        <v>0</v>
      </c>
      <c r="MN115" s="603">
        <v>100000</v>
      </c>
      <c r="MO115" s="603">
        <v>40000</v>
      </c>
      <c r="MP115" s="603">
        <v>30400</v>
      </c>
      <c r="MQ115" s="603">
        <v>297932.5</v>
      </c>
      <c r="MR115" s="603">
        <v>50000</v>
      </c>
      <c r="MS115" s="603">
        <v>29770</v>
      </c>
      <c r="MT115" s="603">
        <v>8980</v>
      </c>
      <c r="MU115" s="603">
        <v>0</v>
      </c>
      <c r="MV115" s="603">
        <v>20000</v>
      </c>
      <c r="MW115" s="603">
        <v>0</v>
      </c>
      <c r="MX115" s="603">
        <v>0</v>
      </c>
      <c r="MY115" s="603">
        <v>0</v>
      </c>
      <c r="MZ115" s="603">
        <v>0</v>
      </c>
      <c r="NA115" s="603">
        <v>86172.5</v>
      </c>
      <c r="NB115" s="603">
        <v>0</v>
      </c>
      <c r="NC115" s="603">
        <v>132000</v>
      </c>
      <c r="ND115" s="603">
        <v>50000</v>
      </c>
      <c r="NE115" s="603">
        <v>1890</v>
      </c>
      <c r="NF115" s="603">
        <v>4000000</v>
      </c>
      <c r="NG115" s="603">
        <v>0</v>
      </c>
      <c r="NH115" s="603">
        <v>46820.7</v>
      </c>
      <c r="NI115" s="603">
        <v>0</v>
      </c>
      <c r="NJ115" s="603">
        <v>60000</v>
      </c>
      <c r="NK115" s="603">
        <v>250000</v>
      </c>
      <c r="NL115" s="603">
        <v>411637.5</v>
      </c>
      <c r="NM115" s="603">
        <v>134573</v>
      </c>
      <c r="NN115" s="603">
        <v>1800</v>
      </c>
      <c r="NO115" s="603">
        <v>0</v>
      </c>
      <c r="NP115" s="603">
        <v>5990</v>
      </c>
      <c r="NQ115" s="603">
        <v>166353.31</v>
      </c>
      <c r="NR115" s="603">
        <v>522900</v>
      </c>
      <c r="NS115" s="603">
        <v>292211</v>
      </c>
      <c r="NT115" s="603">
        <v>0</v>
      </c>
      <c r="NU115" s="603">
        <v>16762.5</v>
      </c>
      <c r="NV115" s="603">
        <v>45000</v>
      </c>
      <c r="NW115" s="603">
        <v>50000</v>
      </c>
      <c r="NX115" s="603">
        <v>20000</v>
      </c>
      <c r="NY115" s="603">
        <v>900000</v>
      </c>
      <c r="NZ115" s="603">
        <v>0</v>
      </c>
      <c r="OA115" s="603">
        <v>116292.2</v>
      </c>
      <c r="OB115" s="603">
        <v>71692.5</v>
      </c>
      <c r="OC115" s="603">
        <v>151901.84</v>
      </c>
      <c r="OD115" s="603">
        <v>235130</v>
      </c>
      <c r="OE115" s="603">
        <v>0</v>
      </c>
      <c r="OF115" s="603">
        <v>0</v>
      </c>
      <c r="OG115" s="603">
        <v>0</v>
      </c>
      <c r="OH115" s="603">
        <v>84240</v>
      </c>
      <c r="OI115" s="603">
        <v>0</v>
      </c>
      <c r="OJ115" s="603">
        <v>7610</v>
      </c>
      <c r="OK115" s="603">
        <v>0</v>
      </c>
      <c r="OL115" s="603">
        <v>0</v>
      </c>
      <c r="OM115" s="603">
        <v>18925</v>
      </c>
      <c r="ON115" s="603">
        <v>55484</v>
      </c>
      <c r="OO115" s="603">
        <v>907894.65</v>
      </c>
      <c r="OP115" s="603">
        <v>427246.74</v>
      </c>
      <c r="OQ115" s="603">
        <v>0</v>
      </c>
      <c r="OR115" s="603">
        <v>50854</v>
      </c>
      <c r="OS115" s="603">
        <v>75227.8</v>
      </c>
      <c r="OT115" s="603">
        <v>0</v>
      </c>
      <c r="OU115" s="603">
        <v>582258.34</v>
      </c>
      <c r="OV115" s="603">
        <v>206532</v>
      </c>
      <c r="OW115" s="603">
        <v>163586</v>
      </c>
      <c r="OX115" s="603">
        <v>173168.75</v>
      </c>
      <c r="OY115" s="603">
        <v>138474</v>
      </c>
      <c r="OZ115" s="603">
        <v>120000</v>
      </c>
      <c r="PA115" s="603">
        <v>173756</v>
      </c>
      <c r="PB115" s="603">
        <v>250554</v>
      </c>
      <c r="PC115" s="603">
        <v>40000</v>
      </c>
      <c r="PD115" s="603">
        <v>1000000</v>
      </c>
      <c r="PE115" s="603">
        <v>0</v>
      </c>
      <c r="PF115" s="603">
        <v>0</v>
      </c>
      <c r="PG115" s="603">
        <v>62498.75</v>
      </c>
      <c r="PH115" s="603">
        <v>0</v>
      </c>
      <c r="PI115" s="603">
        <v>0</v>
      </c>
      <c r="PJ115" s="603">
        <v>0</v>
      </c>
      <c r="PK115" s="603">
        <v>149808.13</v>
      </c>
      <c r="PL115" s="603">
        <v>252946.21</v>
      </c>
      <c r="PM115" s="603">
        <v>0</v>
      </c>
      <c r="PN115" s="603">
        <v>16280</v>
      </c>
      <c r="PO115" s="603">
        <v>0</v>
      </c>
      <c r="PP115" s="603">
        <v>65190</v>
      </c>
      <c r="PQ115" s="603">
        <v>0</v>
      </c>
      <c r="PR115" s="603">
        <v>106560</v>
      </c>
      <c r="PS115" s="603">
        <v>0</v>
      </c>
      <c r="PT115" s="603">
        <v>0</v>
      </c>
      <c r="PU115" s="603">
        <v>6720</v>
      </c>
      <c r="PV115" s="603">
        <v>301600</v>
      </c>
      <c r="PW115" s="603">
        <v>0</v>
      </c>
      <c r="PX115" s="603">
        <v>11550</v>
      </c>
      <c r="PY115" s="603">
        <v>0</v>
      </c>
      <c r="PZ115" s="603">
        <v>0</v>
      </c>
      <c r="QA115" s="603">
        <v>119055</v>
      </c>
      <c r="QB115" s="603">
        <v>243008</v>
      </c>
      <c r="QC115" s="603">
        <v>0</v>
      </c>
      <c r="QD115" s="603">
        <v>48530</v>
      </c>
      <c r="QE115" s="603">
        <v>0</v>
      </c>
      <c r="QF115" s="603">
        <v>0</v>
      </c>
      <c r="QG115" s="603">
        <v>0</v>
      </c>
      <c r="QH115" s="603">
        <v>0</v>
      </c>
      <c r="QI115" s="603">
        <v>47380</v>
      </c>
      <c r="QJ115" s="603">
        <v>0</v>
      </c>
      <c r="QK115" s="603">
        <v>142396</v>
      </c>
      <c r="QL115" s="603">
        <v>0</v>
      </c>
      <c r="QM115" s="603">
        <v>0</v>
      </c>
      <c r="QN115" s="603">
        <v>0</v>
      </c>
      <c r="QO115" s="603">
        <v>259550</v>
      </c>
      <c r="QP115" s="603">
        <v>115000</v>
      </c>
      <c r="QQ115" s="603">
        <v>71920</v>
      </c>
      <c r="QR115" s="603">
        <v>0</v>
      </c>
      <c r="QS115" s="603">
        <v>0</v>
      </c>
      <c r="QT115" s="603">
        <v>9030</v>
      </c>
      <c r="QU115" s="603">
        <v>0</v>
      </c>
      <c r="QV115" s="603">
        <v>318862.5</v>
      </c>
      <c r="QW115" s="603">
        <v>8400</v>
      </c>
      <c r="QX115" s="603">
        <v>0</v>
      </c>
      <c r="QY115" s="603">
        <v>0</v>
      </c>
      <c r="QZ115" s="603">
        <v>18040</v>
      </c>
      <c r="RA115" s="603">
        <v>173140</v>
      </c>
      <c r="RB115" s="603">
        <v>0</v>
      </c>
      <c r="RC115" s="603">
        <v>350000</v>
      </c>
      <c r="RD115" s="603">
        <v>0</v>
      </c>
      <c r="RE115" s="603">
        <v>0</v>
      </c>
      <c r="RF115" s="603">
        <v>160815</v>
      </c>
      <c r="RG115" s="603">
        <v>6800</v>
      </c>
      <c r="RH115" s="603">
        <v>21260</v>
      </c>
      <c r="RI115" s="603">
        <v>4900000</v>
      </c>
      <c r="RJ115" s="603">
        <v>0</v>
      </c>
      <c r="RK115" s="603">
        <v>84910</v>
      </c>
      <c r="RL115" s="603">
        <v>80894</v>
      </c>
      <c r="RM115" s="603">
        <v>19095</v>
      </c>
      <c r="RN115" s="603">
        <v>162216.21</v>
      </c>
      <c r="RO115" s="603">
        <v>0</v>
      </c>
      <c r="RP115" s="603">
        <v>20960</v>
      </c>
      <c r="RQ115" s="603">
        <v>26310</v>
      </c>
      <c r="RR115" s="603">
        <v>332170</v>
      </c>
      <c r="RS115" s="603">
        <v>0</v>
      </c>
      <c r="RT115" s="603">
        <v>50575</v>
      </c>
      <c r="RU115" s="603">
        <v>0</v>
      </c>
      <c r="RV115" s="603">
        <v>354600</v>
      </c>
      <c r="RW115" s="603">
        <v>13020</v>
      </c>
      <c r="RX115" s="603">
        <v>6600</v>
      </c>
      <c r="RY115" s="603">
        <v>0</v>
      </c>
      <c r="RZ115" s="603">
        <v>0</v>
      </c>
      <c r="SA115" s="603">
        <v>16720</v>
      </c>
      <c r="SB115" s="603">
        <v>0</v>
      </c>
      <c r="SC115" s="603">
        <v>19677.5</v>
      </c>
      <c r="SD115" s="603">
        <v>146385</v>
      </c>
      <c r="SE115" s="603">
        <v>120000</v>
      </c>
      <c r="SF115" s="603">
        <v>70000</v>
      </c>
      <c r="SG115" s="603">
        <v>19850</v>
      </c>
      <c r="SH115" s="603">
        <v>30000</v>
      </c>
      <c r="SI115" s="603">
        <v>140362.5</v>
      </c>
      <c r="SJ115" s="603">
        <v>10740</v>
      </c>
      <c r="SK115" s="603">
        <v>44797.5</v>
      </c>
      <c r="SL115" s="603">
        <v>200000</v>
      </c>
      <c r="SM115" s="603">
        <v>26840</v>
      </c>
      <c r="SN115" s="603">
        <v>0</v>
      </c>
      <c r="SO115" s="603">
        <v>589168.5</v>
      </c>
      <c r="SP115" s="603">
        <v>59320</v>
      </c>
      <c r="SQ115" s="603">
        <v>288310</v>
      </c>
      <c r="SR115" s="603">
        <v>135944</v>
      </c>
      <c r="SS115" s="603">
        <v>137826</v>
      </c>
      <c r="ST115" s="603">
        <v>53516</v>
      </c>
      <c r="SU115" s="603">
        <v>67970</v>
      </c>
      <c r="SV115" s="603">
        <v>0</v>
      </c>
      <c r="SW115" s="603">
        <v>683987.5</v>
      </c>
      <c r="SX115" s="603">
        <v>105597.5</v>
      </c>
      <c r="SY115" s="603">
        <v>182642.5</v>
      </c>
      <c r="SZ115" s="603">
        <v>46730</v>
      </c>
      <c r="TA115" s="603">
        <v>81780</v>
      </c>
      <c r="TB115" s="603">
        <v>7840</v>
      </c>
      <c r="TC115" s="603">
        <v>0</v>
      </c>
      <c r="TD115" s="603">
        <v>98376</v>
      </c>
      <c r="TE115" s="603">
        <v>95380</v>
      </c>
      <c r="TF115" s="603">
        <v>30590</v>
      </c>
      <c r="TG115" s="603">
        <v>347506.75</v>
      </c>
      <c r="TH115" s="603">
        <v>57167</v>
      </c>
      <c r="TI115" s="603">
        <v>182717.5</v>
      </c>
      <c r="TJ115" s="603">
        <v>100830.56</v>
      </c>
      <c r="TK115" s="603">
        <v>1519056.25</v>
      </c>
      <c r="TL115" s="603">
        <v>177770</v>
      </c>
      <c r="TM115" s="603">
        <v>100040</v>
      </c>
      <c r="TN115" s="603">
        <v>0</v>
      </c>
      <c r="TO115" s="603">
        <v>0</v>
      </c>
      <c r="TP115" s="603">
        <v>0</v>
      </c>
      <c r="TQ115" s="603">
        <v>45995</v>
      </c>
      <c r="TR115" s="603">
        <v>307478.75</v>
      </c>
      <c r="TS115" s="603">
        <v>112666.25</v>
      </c>
      <c r="TT115" s="603">
        <v>0</v>
      </c>
      <c r="TU115" s="603">
        <v>20740</v>
      </c>
      <c r="TV115" s="603">
        <v>29345</v>
      </c>
      <c r="TW115" s="603">
        <v>55770</v>
      </c>
      <c r="TX115" s="603">
        <v>32200</v>
      </c>
      <c r="TY115" s="603">
        <v>49410</v>
      </c>
      <c r="TZ115" s="603">
        <v>111183.75</v>
      </c>
      <c r="UA115" s="603">
        <v>296780</v>
      </c>
      <c r="UB115" s="603">
        <v>39020</v>
      </c>
      <c r="UC115" s="603">
        <v>2000000</v>
      </c>
      <c r="UD115" s="603">
        <v>114330</v>
      </c>
      <c r="UE115" s="603">
        <v>35000</v>
      </c>
      <c r="UF115" s="603">
        <v>30000</v>
      </c>
      <c r="UG115" s="603">
        <v>100000</v>
      </c>
      <c r="UH115" s="603">
        <v>36870</v>
      </c>
      <c r="UI115" s="603">
        <v>50000</v>
      </c>
      <c r="UJ115" s="603">
        <v>138070</v>
      </c>
      <c r="UK115" s="603">
        <v>175275</v>
      </c>
      <c r="UL115" s="603">
        <v>760680</v>
      </c>
      <c r="UM115" s="603">
        <v>306395</v>
      </c>
      <c r="UN115" s="603">
        <v>53340</v>
      </c>
      <c r="UO115" s="603">
        <v>274214</v>
      </c>
      <c r="UP115" s="603">
        <v>101555</v>
      </c>
      <c r="UQ115" s="603">
        <v>68850</v>
      </c>
      <c r="UR115" s="603">
        <v>3000000</v>
      </c>
      <c r="US115" s="603">
        <v>113493.79</v>
      </c>
      <c r="UT115" s="603">
        <v>65325</v>
      </c>
      <c r="UU115" s="603">
        <v>406385</v>
      </c>
      <c r="UV115" s="603">
        <v>18747</v>
      </c>
      <c r="UW115" s="603">
        <v>67362.5</v>
      </c>
      <c r="UX115" s="603">
        <v>420000</v>
      </c>
      <c r="UY115" s="603">
        <v>110410</v>
      </c>
      <c r="UZ115" s="603">
        <v>81510</v>
      </c>
      <c r="VA115" s="603">
        <v>23680</v>
      </c>
      <c r="VB115" s="603">
        <v>42468</v>
      </c>
      <c r="VC115" s="603">
        <v>224087.5</v>
      </c>
      <c r="VD115" s="603">
        <v>182800</v>
      </c>
      <c r="VE115" s="603">
        <v>257162.5</v>
      </c>
      <c r="VF115" s="603">
        <v>28550</v>
      </c>
      <c r="VG115" s="603">
        <v>90680</v>
      </c>
      <c r="VH115" s="603">
        <v>93234</v>
      </c>
      <c r="VI115" s="603">
        <v>108835</v>
      </c>
      <c r="VJ115" s="603">
        <v>109990</v>
      </c>
      <c r="VK115" s="603">
        <v>91807.5</v>
      </c>
      <c r="VL115" s="603">
        <v>55392.5</v>
      </c>
      <c r="VM115" s="603">
        <v>5400</v>
      </c>
      <c r="VN115" s="603">
        <v>520995</v>
      </c>
      <c r="VO115" s="603">
        <v>0</v>
      </c>
      <c r="VP115" s="603">
        <v>75000</v>
      </c>
      <c r="VQ115" s="603">
        <v>301178.12</v>
      </c>
      <c r="VR115" s="603">
        <v>85395</v>
      </c>
      <c r="VS115" s="603">
        <v>200000</v>
      </c>
      <c r="VT115" s="603">
        <v>140062.5</v>
      </c>
      <c r="VU115" s="603">
        <v>6400</v>
      </c>
      <c r="VV115" s="603">
        <v>158261</v>
      </c>
      <c r="VW115" s="603">
        <v>150000</v>
      </c>
      <c r="VX115" s="603">
        <v>0</v>
      </c>
      <c r="VY115" s="603">
        <v>0</v>
      </c>
      <c r="VZ115" s="603">
        <v>0</v>
      </c>
      <c r="WA115" s="603">
        <v>90575</v>
      </c>
      <c r="WB115" s="603">
        <v>131780.5</v>
      </c>
      <c r="WC115" s="603">
        <v>9700000</v>
      </c>
      <c r="WD115" s="603">
        <v>144440</v>
      </c>
      <c r="WE115" s="603">
        <v>295291</v>
      </c>
      <c r="WF115" s="603">
        <v>110000</v>
      </c>
      <c r="WG115" s="603">
        <v>28256</v>
      </c>
      <c r="WH115" s="603">
        <v>154662.5</v>
      </c>
      <c r="WI115" s="603">
        <v>249910</v>
      </c>
      <c r="WJ115" s="603">
        <v>0</v>
      </c>
      <c r="WK115" s="603">
        <v>176215</v>
      </c>
      <c r="WL115" s="603">
        <v>154775</v>
      </c>
      <c r="WM115" s="603">
        <v>8000</v>
      </c>
      <c r="WN115" s="603">
        <v>445985</v>
      </c>
      <c r="WO115" s="603">
        <v>121575</v>
      </c>
      <c r="WP115" s="603">
        <v>0</v>
      </c>
      <c r="WQ115" s="603">
        <v>508480.25</v>
      </c>
      <c r="WR115" s="603">
        <v>0</v>
      </c>
      <c r="WS115" s="603">
        <v>0</v>
      </c>
      <c r="WT115" s="603">
        <v>100000</v>
      </c>
      <c r="WU115" s="603">
        <v>57840</v>
      </c>
      <c r="WV115" s="603">
        <v>167825</v>
      </c>
      <c r="WW115" s="603">
        <v>0</v>
      </c>
      <c r="WX115" s="603">
        <v>0</v>
      </c>
      <c r="WY115" s="603">
        <v>106845</v>
      </c>
      <c r="WZ115" s="603">
        <v>102340</v>
      </c>
      <c r="XA115" s="603">
        <v>0</v>
      </c>
      <c r="XB115" s="603">
        <v>293216.5</v>
      </c>
      <c r="XC115" s="603">
        <v>101730</v>
      </c>
      <c r="XD115" s="603">
        <v>0</v>
      </c>
      <c r="XE115" s="603">
        <v>0</v>
      </c>
      <c r="XF115" s="603">
        <v>166360</v>
      </c>
      <c r="XG115" s="603">
        <v>0</v>
      </c>
      <c r="XH115" s="603">
        <v>0</v>
      </c>
      <c r="XI115" s="603">
        <v>0</v>
      </c>
      <c r="XJ115" s="603">
        <v>2115385</v>
      </c>
      <c r="XK115" s="603">
        <v>183295</v>
      </c>
      <c r="XL115" s="603">
        <v>180775</v>
      </c>
      <c r="XM115" s="603">
        <v>528450</v>
      </c>
      <c r="XN115" s="603">
        <v>39375</v>
      </c>
      <c r="XO115" s="603">
        <v>236395</v>
      </c>
      <c r="XP115" s="603">
        <v>115532</v>
      </c>
      <c r="XQ115" s="603">
        <v>194495</v>
      </c>
      <c r="XR115" s="603">
        <v>225570</v>
      </c>
      <c r="XS115" s="603">
        <v>227535</v>
      </c>
      <c r="XT115" s="603">
        <v>258565</v>
      </c>
      <c r="XU115" s="603">
        <v>179295</v>
      </c>
      <c r="XV115" s="603">
        <v>116681.25</v>
      </c>
      <c r="XW115" s="603">
        <v>164500</v>
      </c>
      <c r="XX115" s="603">
        <v>24150</v>
      </c>
      <c r="XY115" s="603">
        <v>34650</v>
      </c>
      <c r="XZ115" s="603">
        <v>194287.5</v>
      </c>
      <c r="YA115" s="603">
        <v>63545.5</v>
      </c>
      <c r="YB115" s="603">
        <v>111030</v>
      </c>
      <c r="YC115" s="603">
        <v>51418</v>
      </c>
      <c r="YD115" s="603">
        <v>19250</v>
      </c>
      <c r="YE115" s="603">
        <v>59550</v>
      </c>
      <c r="YF115" s="603">
        <v>0</v>
      </c>
      <c r="YG115" s="603">
        <v>1096027.74</v>
      </c>
      <c r="YH115" s="603">
        <v>38860</v>
      </c>
      <c r="YI115" s="603">
        <v>220995</v>
      </c>
      <c r="YJ115" s="603">
        <v>77120</v>
      </c>
      <c r="YK115" s="603">
        <v>606512.88</v>
      </c>
      <c r="YL115" s="603">
        <v>125086</v>
      </c>
      <c r="YM115" s="603">
        <v>300000</v>
      </c>
      <c r="YN115" s="603">
        <v>110628</v>
      </c>
      <c r="YO115" s="603">
        <v>636325.59</v>
      </c>
      <c r="YP115" s="603">
        <v>84695</v>
      </c>
      <c r="YQ115" s="603">
        <v>90700</v>
      </c>
      <c r="YR115" s="603">
        <v>191800</v>
      </c>
      <c r="YS115" s="603">
        <v>122050</v>
      </c>
      <c r="YT115" s="603">
        <v>114816.25</v>
      </c>
      <c r="YU115" s="603">
        <v>105770</v>
      </c>
      <c r="YV115" s="603">
        <v>61510</v>
      </c>
      <c r="YW115" s="603">
        <v>176663.75</v>
      </c>
      <c r="YX115" s="603">
        <v>499770</v>
      </c>
      <c r="YY115" s="603">
        <v>28800</v>
      </c>
      <c r="YZ115" s="603">
        <v>0</v>
      </c>
      <c r="ZA115" s="603">
        <v>27100</v>
      </c>
      <c r="ZB115" s="603">
        <v>0</v>
      </c>
      <c r="ZC115" s="603">
        <v>13720</v>
      </c>
      <c r="ZD115" s="603">
        <v>36340</v>
      </c>
      <c r="ZE115" s="603">
        <v>0</v>
      </c>
      <c r="ZF115" s="603">
        <v>16130</v>
      </c>
      <c r="ZG115" s="603">
        <v>100000</v>
      </c>
      <c r="ZH115" s="603">
        <v>67345</v>
      </c>
      <c r="ZI115" s="603">
        <v>47405</v>
      </c>
      <c r="ZJ115" s="603">
        <v>150200</v>
      </c>
      <c r="ZK115" s="603">
        <v>40335</v>
      </c>
      <c r="ZL115" s="603">
        <v>93600</v>
      </c>
      <c r="ZM115" s="603">
        <v>131429</v>
      </c>
      <c r="ZN115" s="603">
        <v>0</v>
      </c>
      <c r="ZO115" s="603">
        <v>9000</v>
      </c>
      <c r="ZP115" s="603">
        <v>0</v>
      </c>
      <c r="ZQ115" s="603">
        <v>850000</v>
      </c>
      <c r="ZR115" s="603">
        <v>80000</v>
      </c>
      <c r="ZS115" s="603">
        <v>0</v>
      </c>
      <c r="ZT115" s="603">
        <v>0</v>
      </c>
      <c r="ZU115" s="603">
        <v>123020</v>
      </c>
      <c r="ZV115" s="603">
        <v>57968</v>
      </c>
      <c r="ZW115" s="603">
        <v>176892.5</v>
      </c>
      <c r="ZX115" s="603">
        <v>840</v>
      </c>
      <c r="ZY115" s="603">
        <v>30000</v>
      </c>
      <c r="ZZ115" s="603">
        <v>17182.5</v>
      </c>
      <c r="AAA115" s="603">
        <v>29100</v>
      </c>
      <c r="AAB115" s="603">
        <v>0</v>
      </c>
      <c r="AAC115" s="603">
        <v>11490</v>
      </c>
      <c r="AAD115" s="603">
        <v>77347</v>
      </c>
      <c r="AAE115" s="603">
        <v>16750</v>
      </c>
      <c r="AAF115" s="603">
        <v>0</v>
      </c>
      <c r="AAG115" s="603">
        <v>10211</v>
      </c>
      <c r="AAH115" s="603">
        <v>25695</v>
      </c>
      <c r="AAI115" s="603">
        <v>9200</v>
      </c>
      <c r="AAJ115" s="603">
        <v>0</v>
      </c>
      <c r="AAK115" s="603">
        <v>78606.25</v>
      </c>
      <c r="AAL115" s="603">
        <v>101580</v>
      </c>
      <c r="AAM115" s="603">
        <v>50730</v>
      </c>
      <c r="AAN115" s="603">
        <v>0</v>
      </c>
      <c r="AAO115" s="603">
        <v>100970</v>
      </c>
      <c r="AAP115" s="603">
        <v>0</v>
      </c>
      <c r="AAQ115" s="603">
        <v>1254503.04</v>
      </c>
      <c r="AAR115" s="603">
        <v>87858</v>
      </c>
      <c r="AAS115" s="603">
        <v>217015</v>
      </c>
      <c r="AAT115" s="603">
        <v>230000</v>
      </c>
      <c r="AAU115" s="603">
        <v>203490</v>
      </c>
      <c r="AAV115" s="603">
        <v>147909</v>
      </c>
      <c r="AAW115" s="603">
        <v>113540</v>
      </c>
      <c r="AAX115" s="603">
        <v>200000</v>
      </c>
      <c r="AAY115" s="603">
        <v>201480</v>
      </c>
      <c r="AAZ115" s="603">
        <v>368393</v>
      </c>
      <c r="ABA115" s="603">
        <v>166692.5</v>
      </c>
      <c r="ABB115" s="603">
        <v>385853.5</v>
      </c>
      <c r="ABC115" s="603">
        <v>365035</v>
      </c>
      <c r="ABD115" s="603">
        <v>114492</v>
      </c>
      <c r="ABE115" s="603">
        <v>92000</v>
      </c>
      <c r="ABF115" s="603">
        <v>101282.28</v>
      </c>
      <c r="ABG115" s="603">
        <v>40580</v>
      </c>
      <c r="ABH115" s="603">
        <v>400843.75</v>
      </c>
      <c r="ABI115" s="603">
        <v>95600</v>
      </c>
      <c r="ABJ115" s="603">
        <v>471925</v>
      </c>
      <c r="ABK115" s="603">
        <v>267477.5</v>
      </c>
      <c r="ABL115" s="603">
        <v>64973</v>
      </c>
      <c r="ABM115" s="603">
        <v>84020</v>
      </c>
      <c r="ABN115" s="603">
        <v>55540</v>
      </c>
      <c r="ABO115" s="603">
        <v>99895</v>
      </c>
      <c r="ABP115" s="603">
        <v>20000</v>
      </c>
      <c r="ABQ115" s="603">
        <v>0</v>
      </c>
      <c r="ABR115" s="603">
        <v>0</v>
      </c>
      <c r="ABS115" s="603">
        <v>195610</v>
      </c>
      <c r="ABT115" s="603">
        <v>37990.629999999997</v>
      </c>
      <c r="ABU115" s="603">
        <v>72440</v>
      </c>
      <c r="ABV115" s="603">
        <v>59460</v>
      </c>
      <c r="ABW115" s="603">
        <v>0</v>
      </c>
      <c r="ABX115" s="603">
        <v>0</v>
      </c>
      <c r="ABY115" s="603">
        <v>0</v>
      </c>
      <c r="ABZ115" s="603">
        <v>0</v>
      </c>
      <c r="ACA115" s="603">
        <v>0</v>
      </c>
      <c r="ACB115" s="603">
        <v>0</v>
      </c>
      <c r="ACC115" s="603">
        <v>95040</v>
      </c>
      <c r="ACD115" s="603">
        <v>0</v>
      </c>
      <c r="ACE115" s="603">
        <v>0</v>
      </c>
      <c r="ACF115" s="603">
        <v>0</v>
      </c>
      <c r="ACG115" s="603">
        <v>50000</v>
      </c>
      <c r="ACH115" s="603">
        <v>0</v>
      </c>
      <c r="ACI115" s="603">
        <v>0</v>
      </c>
      <c r="ACJ115" s="603">
        <v>28710</v>
      </c>
      <c r="ACK115" s="603">
        <v>4393296.95</v>
      </c>
      <c r="ACL115" s="603">
        <v>39694</v>
      </c>
      <c r="ACM115" s="603">
        <v>0</v>
      </c>
      <c r="ACN115" s="603">
        <v>0</v>
      </c>
      <c r="ACO115" s="603">
        <v>0</v>
      </c>
      <c r="ACP115" s="603">
        <v>0</v>
      </c>
      <c r="ACQ115" s="603">
        <v>0</v>
      </c>
      <c r="ACR115" s="603">
        <v>0</v>
      </c>
      <c r="ACS115" s="603">
        <v>498102</v>
      </c>
      <c r="ACT115" s="603">
        <v>0</v>
      </c>
      <c r="ACU115" s="603">
        <v>0</v>
      </c>
      <c r="ACV115" s="603">
        <v>0</v>
      </c>
      <c r="ACW115" s="603">
        <v>0</v>
      </c>
      <c r="ACX115" s="603">
        <v>501030</v>
      </c>
      <c r="ACY115" s="603">
        <v>0</v>
      </c>
      <c r="ACZ115" s="603">
        <v>110630</v>
      </c>
      <c r="ADA115" s="603">
        <v>0</v>
      </c>
      <c r="ADB115" s="603">
        <v>0</v>
      </c>
      <c r="ADC115" s="603">
        <v>27520</v>
      </c>
      <c r="ADD115" s="603">
        <v>0</v>
      </c>
      <c r="ADE115" s="603">
        <v>65760</v>
      </c>
      <c r="ADF115" s="603">
        <v>148535</v>
      </c>
      <c r="ADG115" s="603">
        <v>70000</v>
      </c>
      <c r="ADH115" s="603">
        <v>0</v>
      </c>
      <c r="ADI115" s="603">
        <v>0</v>
      </c>
      <c r="ADJ115" s="603">
        <v>0</v>
      </c>
      <c r="ADK115" s="603">
        <v>0</v>
      </c>
      <c r="ADL115" s="603">
        <v>0</v>
      </c>
      <c r="ADM115" s="603">
        <v>0</v>
      </c>
      <c r="ADN115" s="603">
        <v>150000</v>
      </c>
      <c r="ADO115" s="603">
        <v>0</v>
      </c>
      <c r="ADP115" s="603">
        <v>133582.5</v>
      </c>
      <c r="ADQ115" s="603">
        <v>2578597.5</v>
      </c>
      <c r="ADR115" s="603">
        <v>0</v>
      </c>
      <c r="ADS115" s="603">
        <v>0</v>
      </c>
      <c r="ADT115" s="603">
        <v>0</v>
      </c>
      <c r="ADU115" s="603">
        <v>0</v>
      </c>
      <c r="ADV115" s="603">
        <v>7280</v>
      </c>
      <c r="ADW115" s="603">
        <v>0</v>
      </c>
      <c r="ADX115" s="603">
        <v>0</v>
      </c>
      <c r="ADY115" s="603">
        <v>0</v>
      </c>
      <c r="ADZ115" s="603">
        <v>0</v>
      </c>
      <c r="AEA115" s="603">
        <v>0</v>
      </c>
      <c r="AEB115" s="603">
        <v>495642</v>
      </c>
      <c r="AEC115" s="603">
        <v>337039.89</v>
      </c>
      <c r="AED115" s="603">
        <v>113451.5</v>
      </c>
      <c r="AEE115" s="603">
        <v>78948</v>
      </c>
      <c r="AEF115" s="603">
        <v>0</v>
      </c>
      <c r="AEG115" s="603">
        <v>0</v>
      </c>
      <c r="AEH115" s="603">
        <v>0</v>
      </c>
      <c r="AEI115" s="603">
        <v>0</v>
      </c>
      <c r="AEJ115" s="603">
        <v>104298.75</v>
      </c>
      <c r="AEK115" s="603">
        <v>118287.75</v>
      </c>
      <c r="AEL115" s="603">
        <v>0</v>
      </c>
      <c r="AEM115" s="603">
        <v>52000</v>
      </c>
      <c r="AEN115" s="603">
        <v>95880</v>
      </c>
      <c r="AEO115" s="603">
        <v>53330</v>
      </c>
      <c r="AEP115" s="603">
        <v>307980.71000000002</v>
      </c>
      <c r="AEQ115" s="603">
        <v>62000</v>
      </c>
      <c r="AER115" s="603">
        <v>122580</v>
      </c>
      <c r="AES115" s="603">
        <v>207682</v>
      </c>
      <c r="AET115" s="603">
        <v>20000</v>
      </c>
      <c r="AEU115" s="603">
        <v>727514</v>
      </c>
      <c r="AEV115" s="603">
        <v>97661.25</v>
      </c>
      <c r="AEW115" s="603">
        <v>123652.5</v>
      </c>
      <c r="AEX115" s="603">
        <v>207555</v>
      </c>
      <c r="AEY115" s="603">
        <v>229715</v>
      </c>
      <c r="AEZ115" s="603">
        <v>170000</v>
      </c>
      <c r="AFA115" s="603">
        <v>149655</v>
      </c>
      <c r="AFB115" s="603">
        <v>48725</v>
      </c>
      <c r="AFC115" s="603">
        <v>134625</v>
      </c>
      <c r="AFD115" s="603">
        <v>62793.75</v>
      </c>
      <c r="AFE115" s="603">
        <v>240000</v>
      </c>
      <c r="AFF115" s="603">
        <v>277200</v>
      </c>
      <c r="AFG115" s="603">
        <v>30080</v>
      </c>
      <c r="AFH115" s="603">
        <v>83440</v>
      </c>
      <c r="AFI115" s="603">
        <v>220000</v>
      </c>
      <c r="AFJ115" s="603">
        <v>385840</v>
      </c>
      <c r="AFK115" s="603">
        <v>94220</v>
      </c>
      <c r="AFL115" s="603">
        <v>48640</v>
      </c>
      <c r="AFM115" s="603">
        <v>25000</v>
      </c>
      <c r="AFN115" s="603">
        <v>136320</v>
      </c>
      <c r="AFO115" s="603">
        <v>110000</v>
      </c>
      <c r="AFP115" s="603">
        <v>140000</v>
      </c>
      <c r="AFQ115" s="603">
        <v>170700</v>
      </c>
      <c r="AFR115" s="603">
        <v>1590888</v>
      </c>
      <c r="AFS115" s="603">
        <v>96803.75</v>
      </c>
      <c r="AFT115" s="603">
        <v>106820</v>
      </c>
      <c r="AFU115" s="603">
        <v>8580</v>
      </c>
      <c r="AFV115" s="603">
        <v>94405</v>
      </c>
      <c r="AFW115" s="603">
        <v>174935</v>
      </c>
      <c r="AFX115" s="603">
        <v>22040</v>
      </c>
      <c r="AFY115" s="603">
        <v>120000</v>
      </c>
      <c r="AFZ115" s="603">
        <v>734080</v>
      </c>
      <c r="AGA115" s="603">
        <v>43910</v>
      </c>
      <c r="AGB115" s="603">
        <v>80703.75</v>
      </c>
      <c r="AGC115" s="603">
        <v>69570</v>
      </c>
      <c r="AGD115" s="603">
        <v>950000</v>
      </c>
      <c r="AGE115" s="603">
        <v>6675</v>
      </c>
      <c r="AGF115" s="603">
        <v>65000</v>
      </c>
      <c r="AGG115" s="603">
        <v>155028</v>
      </c>
      <c r="AGH115" s="603">
        <v>0</v>
      </c>
      <c r="AGI115" s="603">
        <v>86292</v>
      </c>
      <c r="AGJ115" s="603">
        <v>40000</v>
      </c>
      <c r="AGK115" s="603">
        <v>97047</v>
      </c>
      <c r="AGL115" s="603">
        <v>40000</v>
      </c>
      <c r="AGM115" s="603">
        <v>64090</v>
      </c>
      <c r="AGN115" s="603">
        <v>0</v>
      </c>
      <c r="AGO115" s="603">
        <v>1296330.92</v>
      </c>
      <c r="AGP115" s="603">
        <v>202275</v>
      </c>
      <c r="AGQ115" s="603">
        <v>14140</v>
      </c>
      <c r="AGR115" s="603">
        <v>111798.75</v>
      </c>
      <c r="AGS115" s="603">
        <v>300000</v>
      </c>
      <c r="AGT115" s="603">
        <v>0</v>
      </c>
      <c r="AGU115" s="603">
        <v>45000</v>
      </c>
      <c r="AGV115" s="603">
        <v>125000</v>
      </c>
      <c r="AGW115" s="603">
        <v>1554288.75</v>
      </c>
      <c r="AGX115" s="603">
        <v>484966</v>
      </c>
      <c r="AGY115" s="603">
        <v>11080</v>
      </c>
      <c r="AGZ115" s="603">
        <v>117992.5</v>
      </c>
      <c r="AHA115" s="603">
        <v>113583</v>
      </c>
      <c r="AHB115" s="603">
        <v>163105</v>
      </c>
      <c r="AHC115" s="603">
        <v>5000</v>
      </c>
      <c r="AHD115" s="603">
        <v>20000</v>
      </c>
      <c r="AHE115" s="603">
        <v>5700</v>
      </c>
      <c r="AHF115" s="603">
        <v>174740.5</v>
      </c>
      <c r="AHG115" s="603">
        <v>18000</v>
      </c>
      <c r="AHH115" s="603">
        <v>54100</v>
      </c>
      <c r="AHI115" s="603">
        <v>107477</v>
      </c>
      <c r="AHJ115" s="603">
        <v>29735</v>
      </c>
      <c r="AHK115" s="603">
        <v>100746.75</v>
      </c>
      <c r="AHL115" s="603">
        <v>721010</v>
      </c>
      <c r="AHM115" s="603">
        <v>121872</v>
      </c>
      <c r="AHN115" s="603">
        <v>441125</v>
      </c>
      <c r="AHO115" s="603">
        <v>42685</v>
      </c>
      <c r="AHP115" s="603">
        <v>76400</v>
      </c>
      <c r="AHQ115" s="603">
        <v>80000</v>
      </c>
      <c r="AHR115" s="603">
        <v>92055</v>
      </c>
      <c r="AHS115" s="603">
        <v>22350</v>
      </c>
      <c r="AHT115" s="603">
        <v>90700</v>
      </c>
      <c r="AHU115" s="603">
        <v>0</v>
      </c>
      <c r="AHV115" s="603">
        <v>0</v>
      </c>
      <c r="AHW115" s="603">
        <f t="shared" si="99"/>
        <v>155241623.94</v>
      </c>
      <c r="AHY115" s="648" t="s">
        <v>6248</v>
      </c>
      <c r="AHZ115" s="648" t="s">
        <v>6133</v>
      </c>
      <c r="AIA115" s="648" t="s">
        <v>6134</v>
      </c>
    </row>
    <row r="116" spans="1:911" ht="24.6" x14ac:dyDescent="0.7">
      <c r="A116" s="260" t="str">
        <f t="shared" si="98"/>
        <v>ภาระ</v>
      </c>
      <c r="B116" s="260" t="s">
        <v>6426</v>
      </c>
      <c r="C116" s="260" t="s">
        <v>6142</v>
      </c>
      <c r="D116" s="603">
        <v>0</v>
      </c>
      <c r="E116" s="603">
        <v>0</v>
      </c>
      <c r="F116" s="603">
        <v>0</v>
      </c>
      <c r="G116" s="603">
        <v>0</v>
      </c>
      <c r="H116" s="603">
        <v>17000</v>
      </c>
      <c r="I116" s="603">
        <v>0</v>
      </c>
      <c r="J116" s="603">
        <v>0</v>
      </c>
      <c r="K116" s="603">
        <v>0</v>
      </c>
      <c r="L116" s="603">
        <v>0</v>
      </c>
      <c r="M116" s="603">
        <v>1500</v>
      </c>
      <c r="N116" s="603">
        <v>0</v>
      </c>
      <c r="O116" s="603">
        <v>0</v>
      </c>
      <c r="P116" s="603">
        <v>0</v>
      </c>
      <c r="Q116" s="603">
        <v>17500</v>
      </c>
      <c r="R116" s="603">
        <v>4000</v>
      </c>
      <c r="S116" s="603">
        <v>0</v>
      </c>
      <c r="T116" s="603">
        <v>0</v>
      </c>
      <c r="U116" s="603">
        <v>0</v>
      </c>
      <c r="V116" s="603">
        <v>0</v>
      </c>
      <c r="W116" s="603">
        <v>0</v>
      </c>
      <c r="X116" s="603">
        <v>51096.75</v>
      </c>
      <c r="Y116" s="603">
        <v>0</v>
      </c>
      <c r="Z116" s="603">
        <v>36000</v>
      </c>
      <c r="AA116" s="603">
        <v>0</v>
      </c>
      <c r="AB116" s="603">
        <v>7500</v>
      </c>
      <c r="AC116" s="603">
        <v>34774</v>
      </c>
      <c r="AD116" s="603">
        <v>0</v>
      </c>
      <c r="AE116" s="603">
        <v>0</v>
      </c>
      <c r="AF116" s="603">
        <v>0</v>
      </c>
      <c r="AG116" s="603">
        <v>0</v>
      </c>
      <c r="AH116" s="603">
        <v>0</v>
      </c>
      <c r="AI116" s="603">
        <v>0</v>
      </c>
      <c r="AJ116" s="603">
        <v>0</v>
      </c>
      <c r="AK116" s="603">
        <v>0</v>
      </c>
      <c r="AL116" s="603">
        <v>0</v>
      </c>
      <c r="AM116" s="603">
        <v>22500</v>
      </c>
      <c r="AN116" s="603">
        <v>13000</v>
      </c>
      <c r="AO116" s="603">
        <v>10500</v>
      </c>
      <c r="AP116" s="603">
        <v>0</v>
      </c>
      <c r="AQ116" s="603">
        <v>0</v>
      </c>
      <c r="AR116" s="603">
        <v>6000</v>
      </c>
      <c r="AS116" s="603">
        <v>0</v>
      </c>
      <c r="AT116" s="603">
        <v>13500</v>
      </c>
      <c r="AU116" s="603">
        <v>172000</v>
      </c>
      <c r="AV116" s="603">
        <v>10500</v>
      </c>
      <c r="AW116" s="603">
        <v>1000</v>
      </c>
      <c r="AX116" s="603">
        <v>0</v>
      </c>
      <c r="AY116" s="603">
        <v>15500</v>
      </c>
      <c r="AZ116" s="603">
        <v>24000</v>
      </c>
      <c r="BA116" s="603">
        <v>13838.7</v>
      </c>
      <c r="BB116" s="603">
        <v>3500</v>
      </c>
      <c r="BC116" s="603">
        <v>1500</v>
      </c>
      <c r="BD116" s="603">
        <v>1500</v>
      </c>
      <c r="BE116" s="603">
        <v>5500</v>
      </c>
      <c r="BF116" s="603">
        <v>1500</v>
      </c>
      <c r="BG116" s="603">
        <v>0</v>
      </c>
      <c r="BH116" s="603">
        <v>0</v>
      </c>
      <c r="BI116" s="603">
        <v>4500</v>
      </c>
      <c r="BJ116" s="603">
        <v>0</v>
      </c>
      <c r="BK116" s="603">
        <v>6000</v>
      </c>
      <c r="BL116" s="603">
        <v>0</v>
      </c>
      <c r="BM116" s="603">
        <v>0</v>
      </c>
      <c r="BN116" s="603">
        <v>0</v>
      </c>
      <c r="BO116" s="603">
        <v>0</v>
      </c>
      <c r="BP116" s="603">
        <v>0</v>
      </c>
      <c r="BQ116" s="603">
        <v>0</v>
      </c>
      <c r="BR116" s="603">
        <v>0</v>
      </c>
      <c r="BS116" s="603">
        <v>0</v>
      </c>
      <c r="BT116" s="603">
        <v>1000</v>
      </c>
      <c r="BU116" s="603">
        <v>0</v>
      </c>
      <c r="BV116" s="603">
        <v>7500</v>
      </c>
      <c r="BW116" s="603">
        <v>0</v>
      </c>
      <c r="BX116" s="603">
        <v>0</v>
      </c>
      <c r="BY116" s="603">
        <v>0</v>
      </c>
      <c r="BZ116" s="603">
        <v>0</v>
      </c>
      <c r="CA116" s="603">
        <v>0</v>
      </c>
      <c r="CB116" s="603">
        <v>1000</v>
      </c>
      <c r="CC116" s="603">
        <v>0</v>
      </c>
      <c r="CD116" s="603">
        <v>0</v>
      </c>
      <c r="CE116" s="603">
        <v>0</v>
      </c>
      <c r="CF116" s="603">
        <v>4500</v>
      </c>
      <c r="CG116" s="603">
        <v>0</v>
      </c>
      <c r="CH116" s="603">
        <v>48516.11</v>
      </c>
      <c r="CI116" s="603">
        <v>3000</v>
      </c>
      <c r="CJ116" s="603">
        <v>27000</v>
      </c>
      <c r="CK116" s="603">
        <v>1000</v>
      </c>
      <c r="CL116" s="603">
        <v>11177.4</v>
      </c>
      <c r="CM116" s="603">
        <v>1500</v>
      </c>
      <c r="CN116" s="603">
        <v>2000</v>
      </c>
      <c r="CO116" s="603">
        <v>6080.64</v>
      </c>
      <c r="CP116" s="603">
        <v>1500</v>
      </c>
      <c r="CQ116" s="603">
        <v>4000</v>
      </c>
      <c r="CR116" s="603">
        <v>7000</v>
      </c>
      <c r="CS116" s="603">
        <v>3870.96</v>
      </c>
      <c r="CT116" s="603">
        <v>1000</v>
      </c>
      <c r="CU116" s="603">
        <v>0</v>
      </c>
      <c r="CV116" s="603">
        <v>0</v>
      </c>
      <c r="CW116" s="603">
        <v>0</v>
      </c>
      <c r="CX116" s="603">
        <v>0</v>
      </c>
      <c r="CY116" s="603">
        <v>114000</v>
      </c>
      <c r="CZ116" s="603">
        <v>0</v>
      </c>
      <c r="DA116" s="603">
        <v>0</v>
      </c>
      <c r="DB116" s="603">
        <v>0</v>
      </c>
      <c r="DC116" s="603">
        <v>0</v>
      </c>
      <c r="DD116" s="603">
        <v>0</v>
      </c>
      <c r="DE116" s="603">
        <v>12000</v>
      </c>
      <c r="DF116" s="603">
        <v>0</v>
      </c>
      <c r="DG116" s="603">
        <v>0</v>
      </c>
      <c r="DH116" s="603">
        <v>0</v>
      </c>
      <c r="DI116" s="603">
        <v>0</v>
      </c>
      <c r="DJ116" s="603">
        <v>0</v>
      </c>
      <c r="DK116" s="603">
        <v>0</v>
      </c>
      <c r="DL116" s="603">
        <v>0</v>
      </c>
      <c r="DM116" s="603">
        <v>0</v>
      </c>
      <c r="DN116" s="603">
        <v>0</v>
      </c>
      <c r="DO116" s="603">
        <v>0</v>
      </c>
      <c r="DP116" s="603">
        <v>0</v>
      </c>
      <c r="DQ116" s="603">
        <v>0</v>
      </c>
      <c r="DR116" s="603">
        <v>4000</v>
      </c>
      <c r="DS116" s="603">
        <v>0</v>
      </c>
      <c r="DT116" s="603">
        <v>17500</v>
      </c>
      <c r="DU116" s="603">
        <v>0</v>
      </c>
      <c r="DV116" s="603">
        <v>9500</v>
      </c>
      <c r="DW116" s="603">
        <v>0</v>
      </c>
      <c r="DX116" s="603">
        <v>0</v>
      </c>
      <c r="DY116" s="603">
        <v>0</v>
      </c>
      <c r="DZ116" s="603">
        <v>0</v>
      </c>
      <c r="EA116" s="603">
        <v>0</v>
      </c>
      <c r="EB116" s="603">
        <v>7000</v>
      </c>
      <c r="EC116" s="603">
        <v>0</v>
      </c>
      <c r="ED116" s="603">
        <v>0</v>
      </c>
      <c r="EE116" s="603">
        <v>0</v>
      </c>
      <c r="EF116" s="603">
        <v>6370.96</v>
      </c>
      <c r="EG116" s="603">
        <v>0</v>
      </c>
      <c r="EH116" s="603">
        <v>0</v>
      </c>
      <c r="EI116" s="603">
        <v>1000</v>
      </c>
      <c r="EJ116" s="603">
        <v>2000</v>
      </c>
      <c r="EK116" s="603">
        <v>0</v>
      </c>
      <c r="EL116" s="603">
        <v>0</v>
      </c>
      <c r="EM116" s="603">
        <v>7500</v>
      </c>
      <c r="EN116" s="603">
        <v>0</v>
      </c>
      <c r="EO116" s="603">
        <v>0</v>
      </c>
      <c r="EP116" s="603">
        <v>0</v>
      </c>
      <c r="EQ116" s="603">
        <v>0</v>
      </c>
      <c r="ER116" s="603">
        <v>1000</v>
      </c>
      <c r="ES116" s="603">
        <v>7550</v>
      </c>
      <c r="ET116" s="603">
        <v>0</v>
      </c>
      <c r="EU116" s="603">
        <v>8967</v>
      </c>
      <c r="EV116" s="603">
        <v>4000</v>
      </c>
      <c r="EW116" s="603">
        <v>0</v>
      </c>
      <c r="EX116" s="603">
        <v>0</v>
      </c>
      <c r="EY116" s="603">
        <v>3500</v>
      </c>
      <c r="EZ116" s="603">
        <v>7400</v>
      </c>
      <c r="FA116" s="603">
        <v>1500</v>
      </c>
      <c r="FB116" s="603">
        <v>0</v>
      </c>
      <c r="FC116" s="603">
        <v>0</v>
      </c>
      <c r="FD116" s="603">
        <v>34404</v>
      </c>
      <c r="FE116" s="603">
        <v>16500</v>
      </c>
      <c r="FF116" s="603">
        <v>0</v>
      </c>
      <c r="FG116" s="603">
        <v>1500</v>
      </c>
      <c r="FH116" s="603">
        <v>7500</v>
      </c>
      <c r="FI116" s="603">
        <v>6500</v>
      </c>
      <c r="FJ116" s="603">
        <v>0</v>
      </c>
      <c r="FK116" s="603">
        <v>0</v>
      </c>
      <c r="FL116" s="603">
        <v>0</v>
      </c>
      <c r="FM116" s="603">
        <v>0</v>
      </c>
      <c r="FN116" s="603">
        <v>0</v>
      </c>
      <c r="FO116" s="603">
        <v>0</v>
      </c>
      <c r="FP116" s="603">
        <v>4000</v>
      </c>
      <c r="FQ116" s="603">
        <v>0</v>
      </c>
      <c r="FR116" s="603">
        <v>0</v>
      </c>
      <c r="FS116" s="603">
        <v>0</v>
      </c>
      <c r="FT116" s="603">
        <v>0</v>
      </c>
      <c r="FU116" s="603">
        <v>0</v>
      </c>
      <c r="FV116" s="603">
        <v>0</v>
      </c>
      <c r="FW116" s="603">
        <v>5000</v>
      </c>
      <c r="FX116" s="603">
        <v>0</v>
      </c>
      <c r="FY116" s="603">
        <v>0</v>
      </c>
      <c r="FZ116" s="603">
        <v>16000</v>
      </c>
      <c r="GA116" s="603">
        <v>43067.05</v>
      </c>
      <c r="GB116" s="603">
        <v>0</v>
      </c>
      <c r="GC116" s="603">
        <v>150000</v>
      </c>
      <c r="GD116" s="603">
        <v>0</v>
      </c>
      <c r="GE116" s="603">
        <v>0</v>
      </c>
      <c r="GF116" s="603">
        <v>0</v>
      </c>
      <c r="GG116" s="603">
        <v>0</v>
      </c>
      <c r="GH116" s="603">
        <v>0</v>
      </c>
      <c r="GI116" s="603">
        <v>0</v>
      </c>
      <c r="GJ116" s="603">
        <v>0</v>
      </c>
      <c r="GK116" s="603">
        <v>4000</v>
      </c>
      <c r="GL116" s="603">
        <v>4000</v>
      </c>
      <c r="GM116" s="603">
        <v>0</v>
      </c>
      <c r="GN116" s="603">
        <v>0</v>
      </c>
      <c r="GO116" s="603">
        <v>2500</v>
      </c>
      <c r="GP116" s="603">
        <v>4500</v>
      </c>
      <c r="GQ116" s="603">
        <v>0</v>
      </c>
      <c r="GR116" s="603">
        <v>50000</v>
      </c>
      <c r="GS116" s="603">
        <v>15000</v>
      </c>
      <c r="GT116" s="603">
        <v>0</v>
      </c>
      <c r="GU116" s="603">
        <v>15000</v>
      </c>
      <c r="GV116" s="603">
        <v>0</v>
      </c>
      <c r="GW116" s="603">
        <v>12500</v>
      </c>
      <c r="GX116" s="603">
        <v>0</v>
      </c>
      <c r="GY116" s="603">
        <v>1500</v>
      </c>
      <c r="GZ116" s="603">
        <v>12500</v>
      </c>
      <c r="HA116" s="603">
        <v>0</v>
      </c>
      <c r="HB116" s="603">
        <v>0</v>
      </c>
      <c r="HC116" s="603">
        <v>0</v>
      </c>
      <c r="HD116" s="603">
        <v>0</v>
      </c>
      <c r="HE116" s="603">
        <v>0</v>
      </c>
      <c r="HF116" s="603">
        <v>67000</v>
      </c>
      <c r="HG116" s="603">
        <v>40000</v>
      </c>
      <c r="HH116" s="603">
        <v>28000</v>
      </c>
      <c r="HI116" s="603">
        <v>407516.13</v>
      </c>
      <c r="HJ116" s="603">
        <v>2000</v>
      </c>
      <c r="HK116" s="603">
        <v>633502.99</v>
      </c>
      <c r="HL116" s="603">
        <v>0</v>
      </c>
      <c r="HM116" s="603">
        <v>0</v>
      </c>
      <c r="HN116" s="603">
        <v>9000</v>
      </c>
      <c r="HO116" s="603">
        <v>1000</v>
      </c>
      <c r="HP116" s="603">
        <v>0</v>
      </c>
      <c r="HQ116" s="603">
        <v>0</v>
      </c>
      <c r="HR116" s="603">
        <v>2000</v>
      </c>
      <c r="HS116" s="603">
        <v>0</v>
      </c>
      <c r="HT116" s="603">
        <v>0</v>
      </c>
      <c r="HU116" s="603">
        <v>0</v>
      </c>
      <c r="HV116" s="603">
        <v>5500</v>
      </c>
      <c r="HW116" s="603">
        <v>0</v>
      </c>
      <c r="HX116" s="603">
        <v>6000</v>
      </c>
      <c r="HY116" s="603">
        <v>0</v>
      </c>
      <c r="HZ116" s="603">
        <v>0</v>
      </c>
      <c r="IA116" s="603">
        <v>4500</v>
      </c>
      <c r="IB116" s="603">
        <v>0</v>
      </c>
      <c r="IC116" s="603">
        <v>0</v>
      </c>
      <c r="ID116" s="603">
        <v>0</v>
      </c>
      <c r="IE116" s="603">
        <v>0</v>
      </c>
      <c r="IF116" s="603">
        <v>0</v>
      </c>
      <c r="IG116" s="603">
        <v>1000</v>
      </c>
      <c r="IH116" s="603">
        <v>0</v>
      </c>
      <c r="II116" s="603">
        <v>0</v>
      </c>
      <c r="IJ116" s="603">
        <v>0</v>
      </c>
      <c r="IK116" s="603">
        <v>0</v>
      </c>
      <c r="IL116" s="603">
        <v>0</v>
      </c>
      <c r="IM116" s="603">
        <v>0</v>
      </c>
      <c r="IN116" s="603">
        <v>19000</v>
      </c>
      <c r="IO116" s="603">
        <v>0</v>
      </c>
      <c r="IP116" s="603">
        <v>0</v>
      </c>
      <c r="IQ116" s="603">
        <v>0</v>
      </c>
      <c r="IR116" s="603">
        <v>4500</v>
      </c>
      <c r="IS116" s="603">
        <v>0</v>
      </c>
      <c r="IT116" s="603">
        <v>0</v>
      </c>
      <c r="IU116" s="603">
        <v>0</v>
      </c>
      <c r="IV116" s="603">
        <v>0</v>
      </c>
      <c r="IW116" s="603">
        <v>0</v>
      </c>
      <c r="IX116" s="603">
        <v>5500</v>
      </c>
      <c r="IY116" s="603">
        <v>0</v>
      </c>
      <c r="IZ116" s="603">
        <v>1000</v>
      </c>
      <c r="JA116" s="603">
        <v>0</v>
      </c>
      <c r="JB116" s="603">
        <v>0</v>
      </c>
      <c r="JC116" s="603">
        <v>2000</v>
      </c>
      <c r="JD116" s="603">
        <v>0</v>
      </c>
      <c r="JE116" s="603">
        <v>0</v>
      </c>
      <c r="JF116" s="603">
        <v>0</v>
      </c>
      <c r="JG116" s="603">
        <v>0</v>
      </c>
      <c r="JH116" s="603">
        <v>0</v>
      </c>
      <c r="JI116" s="603">
        <v>0</v>
      </c>
      <c r="JJ116" s="603">
        <v>0</v>
      </c>
      <c r="JK116" s="603">
        <v>0</v>
      </c>
      <c r="JL116" s="603">
        <v>0</v>
      </c>
      <c r="JM116" s="603">
        <v>16000</v>
      </c>
      <c r="JN116" s="603">
        <v>3000</v>
      </c>
      <c r="JO116" s="603">
        <v>0</v>
      </c>
      <c r="JP116" s="603">
        <v>0</v>
      </c>
      <c r="JQ116" s="603">
        <v>0</v>
      </c>
      <c r="JR116" s="603">
        <v>0</v>
      </c>
      <c r="JS116" s="603">
        <v>0</v>
      </c>
      <c r="JT116" s="603">
        <v>0</v>
      </c>
      <c r="JU116" s="603">
        <v>0</v>
      </c>
      <c r="JV116" s="603">
        <v>0</v>
      </c>
      <c r="JW116" s="603">
        <v>7000</v>
      </c>
      <c r="JX116" s="603">
        <v>0</v>
      </c>
      <c r="JY116" s="603">
        <v>0</v>
      </c>
      <c r="JZ116" s="603">
        <v>0</v>
      </c>
      <c r="KA116" s="603">
        <v>0</v>
      </c>
      <c r="KB116" s="603">
        <v>0</v>
      </c>
      <c r="KC116" s="603">
        <v>4000</v>
      </c>
      <c r="KD116" s="603">
        <v>8661.2999999999993</v>
      </c>
      <c r="KE116" s="603">
        <v>5096.79</v>
      </c>
      <c r="KF116" s="603">
        <v>7935.5</v>
      </c>
      <c r="KG116" s="603">
        <v>0</v>
      </c>
      <c r="KH116" s="603">
        <v>0</v>
      </c>
      <c r="KI116" s="603">
        <v>7000</v>
      </c>
      <c r="KJ116" s="603">
        <v>250000</v>
      </c>
      <c r="KK116" s="603">
        <v>0</v>
      </c>
      <c r="KL116" s="603">
        <v>0</v>
      </c>
      <c r="KM116" s="603">
        <v>0</v>
      </c>
      <c r="KN116" s="603">
        <v>0</v>
      </c>
      <c r="KO116" s="603">
        <v>0</v>
      </c>
      <c r="KP116" s="603">
        <v>0</v>
      </c>
      <c r="KQ116" s="603">
        <v>0</v>
      </c>
      <c r="KR116" s="603">
        <v>0</v>
      </c>
      <c r="KS116" s="603">
        <v>0</v>
      </c>
      <c r="KT116" s="603">
        <v>0</v>
      </c>
      <c r="KU116" s="603">
        <v>10000</v>
      </c>
      <c r="KV116" s="603">
        <v>0</v>
      </c>
      <c r="KW116" s="603">
        <v>0</v>
      </c>
      <c r="KX116" s="603">
        <v>0</v>
      </c>
      <c r="KY116" s="603">
        <v>0</v>
      </c>
      <c r="KZ116" s="603">
        <v>14000</v>
      </c>
      <c r="LA116" s="603">
        <v>0</v>
      </c>
      <c r="LB116" s="603">
        <v>508000</v>
      </c>
      <c r="LC116" s="603">
        <v>7500</v>
      </c>
      <c r="LD116" s="603">
        <v>0</v>
      </c>
      <c r="LE116" s="603">
        <v>0</v>
      </c>
      <c r="LF116" s="603">
        <v>0</v>
      </c>
      <c r="LG116" s="603">
        <v>15500</v>
      </c>
      <c r="LH116" s="603">
        <v>0</v>
      </c>
      <c r="LI116" s="603">
        <v>0</v>
      </c>
      <c r="LJ116" s="603">
        <v>0</v>
      </c>
      <c r="LK116" s="603">
        <v>0</v>
      </c>
      <c r="LL116" s="603">
        <v>0</v>
      </c>
      <c r="LM116" s="603">
        <v>0</v>
      </c>
      <c r="LN116" s="603">
        <v>0</v>
      </c>
      <c r="LO116" s="603">
        <v>0</v>
      </c>
      <c r="LP116" s="603">
        <v>0</v>
      </c>
      <c r="LQ116" s="603">
        <v>6000</v>
      </c>
      <c r="LR116" s="603">
        <v>8500</v>
      </c>
      <c r="LS116" s="603">
        <v>0</v>
      </c>
      <c r="LT116" s="603">
        <v>0</v>
      </c>
      <c r="LU116" s="603">
        <v>0</v>
      </c>
      <c r="LV116" s="603">
        <v>3500</v>
      </c>
      <c r="LW116" s="603">
        <v>0</v>
      </c>
      <c r="LX116" s="603">
        <v>0</v>
      </c>
      <c r="LY116" s="603">
        <v>0</v>
      </c>
      <c r="LZ116" s="603">
        <v>0</v>
      </c>
      <c r="MA116" s="603">
        <v>0</v>
      </c>
      <c r="MB116" s="603">
        <v>21000</v>
      </c>
      <c r="MC116" s="603">
        <v>0</v>
      </c>
      <c r="MD116" s="603">
        <v>7500</v>
      </c>
      <c r="ME116" s="603">
        <v>0</v>
      </c>
      <c r="MF116" s="603">
        <v>16000</v>
      </c>
      <c r="MG116" s="603">
        <v>0</v>
      </c>
      <c r="MH116" s="603">
        <v>0</v>
      </c>
      <c r="MI116" s="603">
        <v>0</v>
      </c>
      <c r="MJ116" s="603">
        <v>15000</v>
      </c>
      <c r="MK116" s="603">
        <v>0</v>
      </c>
      <c r="ML116" s="603">
        <v>0</v>
      </c>
      <c r="MM116" s="603">
        <v>0</v>
      </c>
      <c r="MN116" s="603">
        <v>5800</v>
      </c>
      <c r="MO116" s="603">
        <v>0</v>
      </c>
      <c r="MP116" s="603">
        <v>0</v>
      </c>
      <c r="MQ116" s="603">
        <v>1000</v>
      </c>
      <c r="MR116" s="603">
        <v>0</v>
      </c>
      <c r="MS116" s="603">
        <v>0</v>
      </c>
      <c r="MT116" s="603">
        <v>0</v>
      </c>
      <c r="MU116" s="603">
        <v>0</v>
      </c>
      <c r="MV116" s="603">
        <v>77500</v>
      </c>
      <c r="MW116" s="603">
        <v>0</v>
      </c>
      <c r="MX116" s="603">
        <v>86773</v>
      </c>
      <c r="MY116" s="603">
        <v>0</v>
      </c>
      <c r="MZ116" s="603">
        <v>5000</v>
      </c>
      <c r="NA116" s="603">
        <v>0</v>
      </c>
      <c r="NB116" s="603">
        <v>0</v>
      </c>
      <c r="NC116" s="603">
        <v>4066.68</v>
      </c>
      <c r="ND116" s="603">
        <v>5000</v>
      </c>
      <c r="NE116" s="603">
        <v>3500</v>
      </c>
      <c r="NF116" s="603">
        <v>0</v>
      </c>
      <c r="NG116" s="603">
        <v>0</v>
      </c>
      <c r="NH116" s="603">
        <v>3000</v>
      </c>
      <c r="NI116" s="603">
        <v>0</v>
      </c>
      <c r="NJ116" s="603">
        <v>0</v>
      </c>
      <c r="NK116" s="603">
        <v>0</v>
      </c>
      <c r="NL116" s="603">
        <v>134933.34</v>
      </c>
      <c r="NM116" s="603">
        <v>33000</v>
      </c>
      <c r="NN116" s="603">
        <v>0</v>
      </c>
      <c r="NO116" s="603">
        <v>0</v>
      </c>
      <c r="NP116" s="603">
        <v>0</v>
      </c>
      <c r="NQ116" s="603">
        <v>0</v>
      </c>
      <c r="NR116" s="603">
        <v>0</v>
      </c>
      <c r="NS116" s="603">
        <v>0</v>
      </c>
      <c r="NT116" s="603">
        <v>0</v>
      </c>
      <c r="NU116" s="603">
        <v>0</v>
      </c>
      <c r="NV116" s="603">
        <v>107000</v>
      </c>
      <c r="NW116" s="603">
        <v>0</v>
      </c>
      <c r="NX116" s="603">
        <v>0</v>
      </c>
      <c r="NY116" s="603">
        <v>0</v>
      </c>
      <c r="NZ116" s="603">
        <v>4682761.88</v>
      </c>
      <c r="OA116" s="603">
        <v>0</v>
      </c>
      <c r="OB116" s="603">
        <v>0</v>
      </c>
      <c r="OC116" s="603">
        <v>0</v>
      </c>
      <c r="OD116" s="603">
        <v>5200</v>
      </c>
      <c r="OE116" s="603">
        <v>0</v>
      </c>
      <c r="OF116" s="603">
        <v>0</v>
      </c>
      <c r="OG116" s="603">
        <v>0</v>
      </c>
      <c r="OH116" s="603">
        <v>8500</v>
      </c>
      <c r="OI116" s="603">
        <v>0</v>
      </c>
      <c r="OJ116" s="603">
        <v>0</v>
      </c>
      <c r="OK116" s="603">
        <v>8566.75</v>
      </c>
      <c r="OL116" s="603">
        <v>0</v>
      </c>
      <c r="OM116" s="603">
        <v>0</v>
      </c>
      <c r="ON116" s="603">
        <v>6000</v>
      </c>
      <c r="OO116" s="603">
        <v>0</v>
      </c>
      <c r="OP116" s="603">
        <v>27000</v>
      </c>
      <c r="OQ116" s="603">
        <v>0</v>
      </c>
      <c r="OR116" s="603">
        <v>143000</v>
      </c>
      <c r="OS116" s="603">
        <v>0</v>
      </c>
      <c r="OT116" s="603">
        <v>0</v>
      </c>
      <c r="OU116" s="603">
        <v>185475.83</v>
      </c>
      <c r="OV116" s="603">
        <v>0</v>
      </c>
      <c r="OW116" s="603">
        <v>18000</v>
      </c>
      <c r="OX116" s="603">
        <v>0</v>
      </c>
      <c r="OY116" s="603">
        <v>0</v>
      </c>
      <c r="OZ116" s="603">
        <v>0</v>
      </c>
      <c r="PA116" s="603">
        <v>0</v>
      </c>
      <c r="PB116" s="603">
        <v>70273.81</v>
      </c>
      <c r="PC116" s="603">
        <v>13000</v>
      </c>
      <c r="PD116" s="603">
        <v>0</v>
      </c>
      <c r="PE116" s="603">
        <v>0</v>
      </c>
      <c r="PF116" s="603">
        <v>10000</v>
      </c>
      <c r="PG116" s="603">
        <v>4000</v>
      </c>
      <c r="PH116" s="603">
        <v>0</v>
      </c>
      <c r="PI116" s="603">
        <v>0</v>
      </c>
      <c r="PJ116" s="603">
        <v>0</v>
      </c>
      <c r="PK116" s="603">
        <v>7000</v>
      </c>
      <c r="PL116" s="603">
        <v>32000</v>
      </c>
      <c r="PM116" s="603">
        <v>0</v>
      </c>
      <c r="PN116" s="603">
        <v>0</v>
      </c>
      <c r="PO116" s="603">
        <v>322210.77</v>
      </c>
      <c r="PP116" s="603">
        <v>7000</v>
      </c>
      <c r="PQ116" s="603">
        <v>0</v>
      </c>
      <c r="PR116" s="603">
        <v>64000</v>
      </c>
      <c r="PS116" s="603">
        <v>0</v>
      </c>
      <c r="PT116" s="603">
        <v>0</v>
      </c>
      <c r="PU116" s="603">
        <v>0</v>
      </c>
      <c r="PV116" s="603">
        <v>0</v>
      </c>
      <c r="PW116" s="603">
        <v>0</v>
      </c>
      <c r="PX116" s="603">
        <v>2000</v>
      </c>
      <c r="PY116" s="603">
        <v>0</v>
      </c>
      <c r="PZ116" s="603">
        <v>0</v>
      </c>
      <c r="QA116" s="603">
        <v>16450</v>
      </c>
      <c r="QB116" s="603">
        <v>18500</v>
      </c>
      <c r="QC116" s="603">
        <v>0</v>
      </c>
      <c r="QD116" s="603">
        <v>0</v>
      </c>
      <c r="QE116" s="603">
        <v>0</v>
      </c>
      <c r="QF116" s="603">
        <v>0</v>
      </c>
      <c r="QG116" s="603">
        <v>0</v>
      </c>
      <c r="QH116" s="603">
        <v>0</v>
      </c>
      <c r="QI116" s="603">
        <v>0</v>
      </c>
      <c r="QJ116" s="603">
        <v>0</v>
      </c>
      <c r="QK116" s="603">
        <v>0</v>
      </c>
      <c r="QL116" s="603">
        <v>0</v>
      </c>
      <c r="QM116" s="603">
        <v>0</v>
      </c>
      <c r="QN116" s="603">
        <v>0</v>
      </c>
      <c r="QO116" s="603">
        <v>82000</v>
      </c>
      <c r="QP116" s="603">
        <v>0</v>
      </c>
      <c r="QQ116" s="603">
        <v>0</v>
      </c>
      <c r="QR116" s="603">
        <v>0</v>
      </c>
      <c r="QS116" s="603">
        <v>0</v>
      </c>
      <c r="QT116" s="603">
        <v>0</v>
      </c>
      <c r="QU116" s="603">
        <v>0</v>
      </c>
      <c r="QV116" s="603">
        <v>0</v>
      </c>
      <c r="QW116" s="603">
        <v>158483.87</v>
      </c>
      <c r="QX116" s="603">
        <v>415000</v>
      </c>
      <c r="QY116" s="603">
        <v>185967.74</v>
      </c>
      <c r="QZ116" s="603">
        <v>0</v>
      </c>
      <c r="RA116" s="603">
        <v>52500</v>
      </c>
      <c r="RB116" s="603">
        <v>0</v>
      </c>
      <c r="RC116" s="603">
        <v>460400</v>
      </c>
      <c r="RD116" s="603">
        <v>51500</v>
      </c>
      <c r="RE116" s="603">
        <v>419095.35</v>
      </c>
      <c r="RF116" s="603">
        <v>8000</v>
      </c>
      <c r="RG116" s="603">
        <v>99000</v>
      </c>
      <c r="RH116" s="603">
        <v>186000</v>
      </c>
      <c r="RI116" s="603">
        <v>0</v>
      </c>
      <c r="RJ116" s="603">
        <v>65580.639999999999</v>
      </c>
      <c r="RK116" s="603">
        <v>300000</v>
      </c>
      <c r="RL116" s="603">
        <v>0</v>
      </c>
      <c r="RM116" s="603">
        <v>142790.39999999999</v>
      </c>
      <c r="RN116" s="603">
        <v>3548.48</v>
      </c>
      <c r="RO116" s="603">
        <v>0</v>
      </c>
      <c r="RP116" s="603">
        <v>13000</v>
      </c>
      <c r="RQ116" s="603">
        <v>19000</v>
      </c>
      <c r="RR116" s="603">
        <v>67500</v>
      </c>
      <c r="RS116" s="603">
        <v>58612</v>
      </c>
      <c r="RT116" s="603">
        <v>6000</v>
      </c>
      <c r="RU116" s="603">
        <v>7000</v>
      </c>
      <c r="RV116" s="603">
        <v>0</v>
      </c>
      <c r="RW116" s="603">
        <v>16500</v>
      </c>
      <c r="RX116" s="603">
        <v>22000</v>
      </c>
      <c r="RY116" s="603">
        <v>9000</v>
      </c>
      <c r="RZ116" s="603">
        <v>4000</v>
      </c>
      <c r="SA116" s="603">
        <v>0</v>
      </c>
      <c r="SB116" s="603">
        <v>10000</v>
      </c>
      <c r="SC116" s="603">
        <v>0</v>
      </c>
      <c r="SD116" s="603">
        <v>8000</v>
      </c>
      <c r="SE116" s="603">
        <v>0</v>
      </c>
      <c r="SF116" s="603">
        <v>0</v>
      </c>
      <c r="SG116" s="603">
        <v>10500</v>
      </c>
      <c r="SH116" s="603">
        <v>6000</v>
      </c>
      <c r="SI116" s="603">
        <v>15500</v>
      </c>
      <c r="SJ116" s="603">
        <v>27000</v>
      </c>
      <c r="SK116" s="603">
        <v>6500</v>
      </c>
      <c r="SL116" s="603">
        <v>16000</v>
      </c>
      <c r="SM116" s="603">
        <v>0</v>
      </c>
      <c r="SN116" s="603">
        <v>1860</v>
      </c>
      <c r="SO116" s="603">
        <v>0</v>
      </c>
      <c r="SP116" s="603">
        <v>0</v>
      </c>
      <c r="SQ116" s="603">
        <v>42000</v>
      </c>
      <c r="SR116" s="603">
        <v>0</v>
      </c>
      <c r="SS116" s="603">
        <v>12000</v>
      </c>
      <c r="ST116" s="603">
        <v>0</v>
      </c>
      <c r="SU116" s="603">
        <v>0</v>
      </c>
      <c r="SV116" s="603">
        <v>0</v>
      </c>
      <c r="SW116" s="603">
        <v>0</v>
      </c>
      <c r="SX116" s="603">
        <v>0</v>
      </c>
      <c r="SY116" s="603">
        <v>37161.29</v>
      </c>
      <c r="SZ116" s="603">
        <v>20000</v>
      </c>
      <c r="TA116" s="603">
        <v>12000</v>
      </c>
      <c r="TB116" s="603">
        <v>0</v>
      </c>
      <c r="TC116" s="603">
        <v>1500</v>
      </c>
      <c r="TD116" s="603">
        <v>709.72</v>
      </c>
      <c r="TE116" s="603">
        <v>0</v>
      </c>
      <c r="TF116" s="603">
        <v>0</v>
      </c>
      <c r="TG116" s="603">
        <v>19500</v>
      </c>
      <c r="TH116" s="603">
        <v>18000</v>
      </c>
      <c r="TI116" s="603">
        <v>13903</v>
      </c>
      <c r="TJ116" s="603">
        <v>4500</v>
      </c>
      <c r="TK116" s="603">
        <v>0</v>
      </c>
      <c r="TL116" s="603">
        <v>0</v>
      </c>
      <c r="TM116" s="603">
        <v>15500</v>
      </c>
      <c r="TN116" s="603">
        <v>3500</v>
      </c>
      <c r="TO116" s="603">
        <v>0</v>
      </c>
      <c r="TP116" s="603">
        <v>0</v>
      </c>
      <c r="TQ116" s="603">
        <v>1000</v>
      </c>
      <c r="TR116" s="603">
        <v>0</v>
      </c>
      <c r="TS116" s="603">
        <v>9000</v>
      </c>
      <c r="TT116" s="603">
        <v>39059</v>
      </c>
      <c r="TU116" s="603">
        <v>0</v>
      </c>
      <c r="TV116" s="603">
        <v>0</v>
      </c>
      <c r="TW116" s="603">
        <v>11500</v>
      </c>
      <c r="TX116" s="603">
        <v>0</v>
      </c>
      <c r="TY116" s="603">
        <v>15500</v>
      </c>
      <c r="TZ116" s="603">
        <v>19500</v>
      </c>
      <c r="UA116" s="603">
        <v>20242</v>
      </c>
      <c r="UB116" s="603">
        <v>0</v>
      </c>
      <c r="UC116" s="603">
        <v>75000</v>
      </c>
      <c r="UD116" s="603">
        <v>0</v>
      </c>
      <c r="UE116" s="603">
        <v>0</v>
      </c>
      <c r="UF116" s="603">
        <v>9000</v>
      </c>
      <c r="UG116" s="603">
        <v>0</v>
      </c>
      <c r="UH116" s="603">
        <v>0</v>
      </c>
      <c r="UI116" s="603">
        <v>0</v>
      </c>
      <c r="UJ116" s="603">
        <v>0</v>
      </c>
      <c r="UK116" s="603">
        <v>0</v>
      </c>
      <c r="UL116" s="603">
        <v>43322.58</v>
      </c>
      <c r="UM116" s="603">
        <v>0</v>
      </c>
      <c r="UN116" s="603">
        <v>0</v>
      </c>
      <c r="UO116" s="603">
        <v>0</v>
      </c>
      <c r="UP116" s="603">
        <v>0</v>
      </c>
      <c r="UQ116" s="603">
        <v>0</v>
      </c>
      <c r="UR116" s="603">
        <v>232408.75</v>
      </c>
      <c r="US116" s="603">
        <v>0</v>
      </c>
      <c r="UT116" s="603">
        <v>0</v>
      </c>
      <c r="UU116" s="603">
        <v>3500</v>
      </c>
      <c r="UV116" s="603">
        <v>0</v>
      </c>
      <c r="UW116" s="603">
        <v>0</v>
      </c>
      <c r="UX116" s="603">
        <v>39500</v>
      </c>
      <c r="UY116" s="603">
        <v>0</v>
      </c>
      <c r="UZ116" s="603">
        <v>0</v>
      </c>
      <c r="VA116" s="603">
        <v>2500</v>
      </c>
      <c r="VB116" s="603">
        <v>0</v>
      </c>
      <c r="VC116" s="603">
        <v>0</v>
      </c>
      <c r="VD116" s="603">
        <v>0</v>
      </c>
      <c r="VE116" s="603">
        <v>42500</v>
      </c>
      <c r="VF116" s="603">
        <v>0</v>
      </c>
      <c r="VG116" s="603">
        <v>0</v>
      </c>
      <c r="VH116" s="603">
        <v>16000</v>
      </c>
      <c r="VI116" s="603">
        <v>0</v>
      </c>
      <c r="VJ116" s="603">
        <v>0</v>
      </c>
      <c r="VK116" s="603">
        <v>0</v>
      </c>
      <c r="VL116" s="603">
        <v>10500</v>
      </c>
      <c r="VM116" s="603">
        <v>0</v>
      </c>
      <c r="VN116" s="603">
        <v>40500</v>
      </c>
      <c r="VO116" s="603">
        <v>7500</v>
      </c>
      <c r="VP116" s="603">
        <v>11500</v>
      </c>
      <c r="VQ116" s="603">
        <v>84900</v>
      </c>
      <c r="VR116" s="603">
        <v>20500</v>
      </c>
      <c r="VS116" s="603">
        <v>8500</v>
      </c>
      <c r="VT116" s="603">
        <v>4500</v>
      </c>
      <c r="VU116" s="603">
        <v>4500</v>
      </c>
      <c r="VV116" s="603">
        <v>0</v>
      </c>
      <c r="VW116" s="603">
        <v>0</v>
      </c>
      <c r="VX116" s="603">
        <v>0</v>
      </c>
      <c r="VY116" s="603">
        <v>342500</v>
      </c>
      <c r="VZ116" s="603">
        <v>17500</v>
      </c>
      <c r="WA116" s="603">
        <v>0</v>
      </c>
      <c r="WB116" s="603">
        <v>12500</v>
      </c>
      <c r="WC116" s="603">
        <v>0</v>
      </c>
      <c r="WD116" s="603">
        <v>39203</v>
      </c>
      <c r="WE116" s="603">
        <v>0</v>
      </c>
      <c r="WF116" s="603">
        <v>0</v>
      </c>
      <c r="WG116" s="603">
        <v>0</v>
      </c>
      <c r="WH116" s="603">
        <v>9000</v>
      </c>
      <c r="WI116" s="603">
        <v>38000</v>
      </c>
      <c r="WJ116" s="603">
        <v>24366</v>
      </c>
      <c r="WK116" s="603">
        <v>23403.23</v>
      </c>
      <c r="WL116" s="603">
        <v>355500</v>
      </c>
      <c r="WM116" s="603">
        <v>4500</v>
      </c>
      <c r="WN116" s="603">
        <v>0</v>
      </c>
      <c r="WO116" s="603">
        <v>9000</v>
      </c>
      <c r="WP116" s="603">
        <v>25000</v>
      </c>
      <c r="WQ116" s="603">
        <v>65096.77</v>
      </c>
      <c r="WR116" s="603">
        <v>0</v>
      </c>
      <c r="WS116" s="603">
        <v>20000</v>
      </c>
      <c r="WT116" s="603">
        <v>26000</v>
      </c>
      <c r="WU116" s="603">
        <v>148306.46</v>
      </c>
      <c r="WV116" s="603">
        <v>0</v>
      </c>
      <c r="WW116" s="603">
        <v>0</v>
      </c>
      <c r="WX116" s="603">
        <v>10000</v>
      </c>
      <c r="WY116" s="603">
        <v>4500</v>
      </c>
      <c r="WZ116" s="603">
        <v>0</v>
      </c>
      <c r="XA116" s="603">
        <v>0</v>
      </c>
      <c r="XB116" s="603">
        <v>3000</v>
      </c>
      <c r="XC116" s="603">
        <v>7000</v>
      </c>
      <c r="XD116" s="603">
        <v>42000</v>
      </c>
      <c r="XE116" s="603">
        <v>0</v>
      </c>
      <c r="XF116" s="603">
        <v>2500</v>
      </c>
      <c r="XG116" s="603">
        <v>0</v>
      </c>
      <c r="XH116" s="603">
        <v>9433.24</v>
      </c>
      <c r="XI116" s="603">
        <v>0</v>
      </c>
      <c r="XJ116" s="603">
        <v>0</v>
      </c>
      <c r="XK116" s="603">
        <v>20500</v>
      </c>
      <c r="XL116" s="603">
        <v>6000</v>
      </c>
      <c r="XM116" s="603">
        <v>75645.17</v>
      </c>
      <c r="XN116" s="603">
        <v>12000</v>
      </c>
      <c r="XO116" s="603">
        <v>4000</v>
      </c>
      <c r="XP116" s="603">
        <v>39403</v>
      </c>
      <c r="XQ116" s="603">
        <v>5000</v>
      </c>
      <c r="XR116" s="603">
        <v>4500</v>
      </c>
      <c r="XS116" s="603">
        <v>26000</v>
      </c>
      <c r="XT116" s="603">
        <v>12000</v>
      </c>
      <c r="XU116" s="603">
        <v>0</v>
      </c>
      <c r="XV116" s="603">
        <v>3000</v>
      </c>
      <c r="XW116" s="603">
        <v>6500</v>
      </c>
      <c r="XX116" s="603">
        <v>0</v>
      </c>
      <c r="XY116" s="603">
        <v>28546.77</v>
      </c>
      <c r="XZ116" s="603">
        <v>6500</v>
      </c>
      <c r="YA116" s="603">
        <v>5000</v>
      </c>
      <c r="YB116" s="603">
        <v>13500</v>
      </c>
      <c r="YC116" s="603">
        <v>6500</v>
      </c>
      <c r="YD116" s="603">
        <v>0</v>
      </c>
      <c r="YE116" s="603">
        <v>0</v>
      </c>
      <c r="YF116" s="603">
        <v>0</v>
      </c>
      <c r="YG116" s="603">
        <v>0</v>
      </c>
      <c r="YH116" s="603">
        <v>0</v>
      </c>
      <c r="YI116" s="603">
        <v>21000</v>
      </c>
      <c r="YJ116" s="603">
        <v>5000</v>
      </c>
      <c r="YK116" s="603">
        <v>51000</v>
      </c>
      <c r="YL116" s="603">
        <v>10000</v>
      </c>
      <c r="YM116" s="603">
        <v>24000</v>
      </c>
      <c r="YN116" s="603">
        <v>9000</v>
      </c>
      <c r="YO116" s="603">
        <v>65102.43</v>
      </c>
      <c r="YP116" s="603">
        <v>29000</v>
      </c>
      <c r="YQ116" s="603">
        <v>9500</v>
      </c>
      <c r="YR116" s="603">
        <v>6000</v>
      </c>
      <c r="YS116" s="603">
        <v>0</v>
      </c>
      <c r="YT116" s="603">
        <v>5500</v>
      </c>
      <c r="YU116" s="603">
        <v>0</v>
      </c>
      <c r="YV116" s="603">
        <v>14000</v>
      </c>
      <c r="YW116" s="603">
        <v>7000</v>
      </c>
      <c r="YX116" s="603">
        <v>0</v>
      </c>
      <c r="YY116" s="603">
        <v>0</v>
      </c>
      <c r="YZ116" s="603">
        <v>3000</v>
      </c>
      <c r="ZA116" s="603">
        <v>5500</v>
      </c>
      <c r="ZB116" s="603">
        <v>0</v>
      </c>
      <c r="ZC116" s="603">
        <v>0</v>
      </c>
      <c r="ZD116" s="603">
        <v>3000</v>
      </c>
      <c r="ZE116" s="603">
        <v>51564.52</v>
      </c>
      <c r="ZF116" s="603">
        <v>0</v>
      </c>
      <c r="ZG116" s="603">
        <v>8500</v>
      </c>
      <c r="ZH116" s="603">
        <v>51500</v>
      </c>
      <c r="ZI116" s="603">
        <v>0</v>
      </c>
      <c r="ZJ116" s="603">
        <v>0</v>
      </c>
      <c r="ZK116" s="603">
        <v>0</v>
      </c>
      <c r="ZL116" s="603">
        <v>0</v>
      </c>
      <c r="ZM116" s="603">
        <v>15000</v>
      </c>
      <c r="ZN116" s="603">
        <v>0</v>
      </c>
      <c r="ZO116" s="603">
        <v>0</v>
      </c>
      <c r="ZP116" s="603">
        <v>9000</v>
      </c>
      <c r="ZQ116" s="603">
        <v>815783.33</v>
      </c>
      <c r="ZR116" s="603">
        <v>37500</v>
      </c>
      <c r="ZS116" s="603">
        <v>0</v>
      </c>
      <c r="ZT116" s="603">
        <v>8000</v>
      </c>
      <c r="ZU116" s="603">
        <v>17000</v>
      </c>
      <c r="ZV116" s="603">
        <v>24000</v>
      </c>
      <c r="ZW116" s="603">
        <v>24000</v>
      </c>
      <c r="ZX116" s="603">
        <v>4000</v>
      </c>
      <c r="ZY116" s="603">
        <v>0</v>
      </c>
      <c r="ZZ116" s="603">
        <v>0</v>
      </c>
      <c r="AAA116" s="603">
        <v>0</v>
      </c>
      <c r="AAB116" s="603">
        <v>0</v>
      </c>
      <c r="AAC116" s="603">
        <v>5500</v>
      </c>
      <c r="AAD116" s="603">
        <v>4500</v>
      </c>
      <c r="AAE116" s="603">
        <v>0</v>
      </c>
      <c r="AAF116" s="603">
        <v>0</v>
      </c>
      <c r="AAG116" s="603">
        <v>4500</v>
      </c>
      <c r="AAH116" s="603">
        <v>13000</v>
      </c>
      <c r="AAI116" s="603">
        <v>9500</v>
      </c>
      <c r="AAJ116" s="603">
        <v>0</v>
      </c>
      <c r="AAK116" s="603">
        <v>23000</v>
      </c>
      <c r="AAL116" s="603">
        <v>4000</v>
      </c>
      <c r="AAM116" s="603">
        <v>0</v>
      </c>
      <c r="AAN116" s="603">
        <v>0</v>
      </c>
      <c r="AAO116" s="603">
        <v>4500</v>
      </c>
      <c r="AAP116" s="603">
        <v>0</v>
      </c>
      <c r="AAQ116" s="603">
        <v>0</v>
      </c>
      <c r="AAR116" s="603">
        <v>0</v>
      </c>
      <c r="AAS116" s="603">
        <v>52000</v>
      </c>
      <c r="AAT116" s="603">
        <v>15000</v>
      </c>
      <c r="AAU116" s="603">
        <v>0</v>
      </c>
      <c r="AAV116" s="603">
        <v>0</v>
      </c>
      <c r="AAW116" s="603">
        <v>0</v>
      </c>
      <c r="AAX116" s="603">
        <v>0</v>
      </c>
      <c r="AAY116" s="603">
        <v>43500</v>
      </c>
      <c r="AAZ116" s="603">
        <v>7500</v>
      </c>
      <c r="ABA116" s="603">
        <v>0</v>
      </c>
      <c r="ABB116" s="603">
        <v>53000</v>
      </c>
      <c r="ABC116" s="603">
        <v>0</v>
      </c>
      <c r="ABD116" s="603">
        <v>0</v>
      </c>
      <c r="ABE116" s="603">
        <v>5500</v>
      </c>
      <c r="ABF116" s="603">
        <v>11500</v>
      </c>
      <c r="ABG116" s="603">
        <v>105000</v>
      </c>
      <c r="ABH116" s="603">
        <v>9000</v>
      </c>
      <c r="ABI116" s="603">
        <v>0</v>
      </c>
      <c r="ABJ116" s="603">
        <v>101050</v>
      </c>
      <c r="ABK116" s="603">
        <v>0</v>
      </c>
      <c r="ABL116" s="603">
        <v>6000</v>
      </c>
      <c r="ABM116" s="603">
        <v>3000</v>
      </c>
      <c r="ABN116" s="603">
        <v>6500</v>
      </c>
      <c r="ABO116" s="603">
        <v>0</v>
      </c>
      <c r="ABP116" s="603">
        <v>0</v>
      </c>
      <c r="ABQ116" s="603">
        <v>0</v>
      </c>
      <c r="ABR116" s="603">
        <v>7000</v>
      </c>
      <c r="ABS116" s="603">
        <v>31403.31</v>
      </c>
      <c r="ABT116" s="603">
        <v>0</v>
      </c>
      <c r="ABU116" s="603">
        <v>0</v>
      </c>
      <c r="ABV116" s="603">
        <v>13500</v>
      </c>
      <c r="ABW116" s="603">
        <v>4500</v>
      </c>
      <c r="ABX116" s="603">
        <v>0</v>
      </c>
      <c r="ABY116" s="603">
        <v>0</v>
      </c>
      <c r="ABZ116" s="603">
        <v>0</v>
      </c>
      <c r="ACA116" s="603">
        <v>0</v>
      </c>
      <c r="ACB116" s="603">
        <v>0</v>
      </c>
      <c r="ACC116" s="603">
        <v>0</v>
      </c>
      <c r="ACD116" s="603">
        <v>0</v>
      </c>
      <c r="ACE116" s="603">
        <v>0</v>
      </c>
      <c r="ACF116" s="603">
        <v>0</v>
      </c>
      <c r="ACG116" s="603">
        <v>0</v>
      </c>
      <c r="ACH116" s="603">
        <v>0</v>
      </c>
      <c r="ACI116" s="603">
        <v>0</v>
      </c>
      <c r="ACJ116" s="603">
        <v>1500</v>
      </c>
      <c r="ACK116" s="603">
        <v>0</v>
      </c>
      <c r="ACL116" s="603">
        <v>0</v>
      </c>
      <c r="ACM116" s="603">
        <v>0</v>
      </c>
      <c r="ACN116" s="603">
        <v>0</v>
      </c>
      <c r="ACO116" s="603">
        <v>0</v>
      </c>
      <c r="ACP116" s="603">
        <v>0</v>
      </c>
      <c r="ACQ116" s="603">
        <v>0</v>
      </c>
      <c r="ACR116" s="603">
        <v>75000</v>
      </c>
      <c r="ACS116" s="603">
        <v>0</v>
      </c>
      <c r="ACT116" s="603">
        <v>0</v>
      </c>
      <c r="ACU116" s="603">
        <v>0</v>
      </c>
      <c r="ACV116" s="603">
        <v>0</v>
      </c>
      <c r="ACW116" s="603">
        <v>0</v>
      </c>
      <c r="ACX116" s="603">
        <v>0</v>
      </c>
      <c r="ACY116" s="603">
        <v>17000</v>
      </c>
      <c r="ACZ116" s="603">
        <v>6500</v>
      </c>
      <c r="ADA116" s="603">
        <v>0</v>
      </c>
      <c r="ADB116" s="603">
        <v>0</v>
      </c>
      <c r="ADC116" s="603">
        <v>6000</v>
      </c>
      <c r="ADD116" s="603">
        <v>0</v>
      </c>
      <c r="ADE116" s="603">
        <v>9225.81</v>
      </c>
      <c r="ADF116" s="603">
        <v>0</v>
      </c>
      <c r="ADG116" s="603">
        <v>13000</v>
      </c>
      <c r="ADH116" s="603">
        <v>0</v>
      </c>
      <c r="ADI116" s="603">
        <v>0</v>
      </c>
      <c r="ADJ116" s="603">
        <v>0</v>
      </c>
      <c r="ADK116" s="603">
        <v>0</v>
      </c>
      <c r="ADL116" s="603">
        <v>0</v>
      </c>
      <c r="ADM116" s="603">
        <v>0</v>
      </c>
      <c r="ADN116" s="603">
        <v>1000</v>
      </c>
      <c r="ADO116" s="603">
        <v>0</v>
      </c>
      <c r="ADP116" s="603">
        <v>0</v>
      </c>
      <c r="ADQ116" s="603">
        <v>0</v>
      </c>
      <c r="ADR116" s="603">
        <v>0</v>
      </c>
      <c r="ADS116" s="603">
        <v>0</v>
      </c>
      <c r="ADT116" s="603">
        <v>0</v>
      </c>
      <c r="ADU116" s="603">
        <v>28500</v>
      </c>
      <c r="ADV116" s="603">
        <v>6403.31</v>
      </c>
      <c r="ADW116" s="603">
        <v>11000</v>
      </c>
      <c r="ADX116" s="603">
        <v>2000</v>
      </c>
      <c r="ADY116" s="603">
        <v>0</v>
      </c>
      <c r="ADZ116" s="603">
        <v>0</v>
      </c>
      <c r="AEA116" s="603">
        <v>0</v>
      </c>
      <c r="AEB116" s="603">
        <v>0</v>
      </c>
      <c r="AEC116" s="603">
        <v>21000</v>
      </c>
      <c r="AED116" s="603">
        <v>8000</v>
      </c>
      <c r="AEE116" s="603">
        <v>7500</v>
      </c>
      <c r="AEF116" s="603">
        <v>0</v>
      </c>
      <c r="AEG116" s="603">
        <v>0</v>
      </c>
      <c r="AEH116" s="603">
        <v>4500</v>
      </c>
      <c r="AEI116" s="603">
        <v>0</v>
      </c>
      <c r="AEJ116" s="603">
        <v>0</v>
      </c>
      <c r="AEK116" s="603">
        <v>76700</v>
      </c>
      <c r="AEL116" s="603">
        <v>17000</v>
      </c>
      <c r="AEM116" s="603">
        <v>4112.8900000000003</v>
      </c>
      <c r="AEN116" s="603">
        <v>0</v>
      </c>
      <c r="AEO116" s="603">
        <v>17500</v>
      </c>
      <c r="AEP116" s="603">
        <v>69000</v>
      </c>
      <c r="AEQ116" s="603">
        <v>5000</v>
      </c>
      <c r="AER116" s="603">
        <v>14300</v>
      </c>
      <c r="AES116" s="603">
        <v>0</v>
      </c>
      <c r="AET116" s="603">
        <v>43403.23</v>
      </c>
      <c r="AEU116" s="603">
        <v>101100</v>
      </c>
      <c r="AEV116" s="603">
        <v>30000</v>
      </c>
      <c r="AEW116" s="603">
        <v>41000</v>
      </c>
      <c r="AEX116" s="603">
        <v>7500</v>
      </c>
      <c r="AEY116" s="603">
        <v>0</v>
      </c>
      <c r="AEZ116" s="603">
        <v>0</v>
      </c>
      <c r="AFA116" s="603">
        <v>1000</v>
      </c>
      <c r="AFB116" s="603">
        <v>2500</v>
      </c>
      <c r="AFC116" s="603">
        <v>2000</v>
      </c>
      <c r="AFD116" s="603">
        <v>0</v>
      </c>
      <c r="AFE116" s="603">
        <v>247387.36</v>
      </c>
      <c r="AFF116" s="603">
        <v>0</v>
      </c>
      <c r="AFG116" s="603">
        <v>8000</v>
      </c>
      <c r="AFH116" s="603">
        <v>4000</v>
      </c>
      <c r="AFI116" s="603">
        <v>0</v>
      </c>
      <c r="AFJ116" s="603">
        <v>1079000</v>
      </c>
      <c r="AFK116" s="603">
        <v>68400</v>
      </c>
      <c r="AFL116" s="603">
        <v>0</v>
      </c>
      <c r="AFM116" s="603">
        <v>0</v>
      </c>
      <c r="AFN116" s="603">
        <v>0</v>
      </c>
      <c r="AFO116" s="603">
        <v>3500</v>
      </c>
      <c r="AFP116" s="603">
        <v>0</v>
      </c>
      <c r="AFQ116" s="603">
        <v>0</v>
      </c>
      <c r="AFR116" s="603">
        <v>5000</v>
      </c>
      <c r="AFS116" s="603">
        <v>383500</v>
      </c>
      <c r="AFT116" s="603">
        <v>0</v>
      </c>
      <c r="AFU116" s="603">
        <v>0</v>
      </c>
      <c r="AFV116" s="603">
        <v>1500</v>
      </c>
      <c r="AFW116" s="603">
        <v>1000</v>
      </c>
      <c r="AFX116" s="603">
        <v>1000</v>
      </c>
      <c r="AFY116" s="603">
        <v>2500</v>
      </c>
      <c r="AFZ116" s="603">
        <v>0</v>
      </c>
      <c r="AGA116" s="603">
        <v>0</v>
      </c>
      <c r="AGB116" s="603">
        <v>0</v>
      </c>
      <c r="AGC116" s="603">
        <v>1500</v>
      </c>
      <c r="AGD116" s="603">
        <v>0</v>
      </c>
      <c r="AGE116" s="603">
        <v>0</v>
      </c>
      <c r="AGF116" s="603">
        <v>42000</v>
      </c>
      <c r="AGG116" s="603">
        <v>3000</v>
      </c>
      <c r="AGH116" s="603">
        <v>2403</v>
      </c>
      <c r="AGI116" s="603">
        <v>10000</v>
      </c>
      <c r="AGJ116" s="603">
        <v>1000</v>
      </c>
      <c r="AGK116" s="603">
        <v>13500</v>
      </c>
      <c r="AGL116" s="603">
        <v>0</v>
      </c>
      <c r="AGM116" s="603">
        <v>3500</v>
      </c>
      <c r="AGN116" s="603">
        <v>0</v>
      </c>
      <c r="AGO116" s="603">
        <v>23000</v>
      </c>
      <c r="AGP116" s="603">
        <v>2500</v>
      </c>
      <c r="AGQ116" s="603">
        <v>0</v>
      </c>
      <c r="AGR116" s="603">
        <v>2500</v>
      </c>
      <c r="AGS116" s="603">
        <v>0</v>
      </c>
      <c r="AGT116" s="603">
        <v>0</v>
      </c>
      <c r="AGU116" s="603">
        <v>0</v>
      </c>
      <c r="AGV116" s="603">
        <v>1500</v>
      </c>
      <c r="AGW116" s="603">
        <v>60000</v>
      </c>
      <c r="AGX116" s="603">
        <v>31500</v>
      </c>
      <c r="AGY116" s="603">
        <v>4000</v>
      </c>
      <c r="AGZ116" s="603">
        <v>14000</v>
      </c>
      <c r="AHA116" s="603">
        <v>12000</v>
      </c>
      <c r="AHB116" s="603">
        <v>20500</v>
      </c>
      <c r="AHC116" s="603">
        <v>15500</v>
      </c>
      <c r="AHD116" s="603">
        <v>3000</v>
      </c>
      <c r="AHE116" s="603">
        <v>1000</v>
      </c>
      <c r="AHF116" s="603">
        <v>0</v>
      </c>
      <c r="AHG116" s="603">
        <v>0</v>
      </c>
      <c r="AHH116" s="603">
        <v>0</v>
      </c>
      <c r="AHI116" s="603">
        <v>0</v>
      </c>
      <c r="AHJ116" s="603">
        <v>0</v>
      </c>
      <c r="AHK116" s="603">
        <v>170500</v>
      </c>
      <c r="AHL116" s="603">
        <v>0</v>
      </c>
      <c r="AHM116" s="603">
        <v>0</v>
      </c>
      <c r="AHN116" s="603">
        <v>0</v>
      </c>
      <c r="AHO116" s="603">
        <v>0</v>
      </c>
      <c r="AHP116" s="603">
        <v>2000</v>
      </c>
      <c r="AHQ116" s="603">
        <v>11000</v>
      </c>
      <c r="AHR116" s="603">
        <v>0</v>
      </c>
      <c r="AHS116" s="603">
        <v>0</v>
      </c>
      <c r="AHT116" s="603">
        <v>0</v>
      </c>
      <c r="AHU116" s="603">
        <v>0</v>
      </c>
      <c r="AHV116" s="603">
        <v>0</v>
      </c>
      <c r="AHW116" s="603">
        <f t="shared" ref="AHW116:AHW158" si="100">SUM(D116:AHT116)</f>
        <v>19768625.989999995</v>
      </c>
      <c r="AHY116" s="648" t="s">
        <v>6248</v>
      </c>
      <c r="AHZ116" s="648" t="s">
        <v>6135</v>
      </c>
      <c r="AIA116" s="648" t="s">
        <v>6136</v>
      </c>
    </row>
    <row r="117" spans="1:911" ht="24.6" x14ac:dyDescent="0.7">
      <c r="A117" s="260" t="str">
        <f t="shared" si="98"/>
        <v>ภาระ</v>
      </c>
      <c r="B117" s="260" t="s">
        <v>6427</v>
      </c>
      <c r="C117" s="260" t="s">
        <v>6144</v>
      </c>
      <c r="D117" s="603">
        <v>18500000</v>
      </c>
      <c r="E117" s="603">
        <v>0</v>
      </c>
      <c r="F117" s="603">
        <v>0</v>
      </c>
      <c r="G117" s="603">
        <v>0</v>
      </c>
      <c r="H117" s="603">
        <v>0</v>
      </c>
      <c r="I117" s="603">
        <v>0</v>
      </c>
      <c r="J117" s="603">
        <v>0</v>
      </c>
      <c r="K117" s="603">
        <v>0</v>
      </c>
      <c r="L117" s="603">
        <v>0</v>
      </c>
      <c r="M117" s="603">
        <v>0</v>
      </c>
      <c r="N117" s="603">
        <v>0</v>
      </c>
      <c r="O117" s="603">
        <v>0</v>
      </c>
      <c r="P117" s="603">
        <v>0</v>
      </c>
      <c r="Q117" s="603">
        <v>0</v>
      </c>
      <c r="R117" s="603">
        <v>0</v>
      </c>
      <c r="S117" s="603">
        <v>0</v>
      </c>
      <c r="T117" s="603">
        <v>0</v>
      </c>
      <c r="U117" s="603">
        <v>0</v>
      </c>
      <c r="V117" s="603">
        <v>0</v>
      </c>
      <c r="W117" s="603">
        <v>12000000</v>
      </c>
      <c r="X117" s="603">
        <v>0</v>
      </c>
      <c r="Y117" s="603">
        <v>0</v>
      </c>
      <c r="Z117" s="603">
        <v>2800000</v>
      </c>
      <c r="AA117" s="603">
        <v>0</v>
      </c>
      <c r="AB117" s="603">
        <v>10230.030000000001</v>
      </c>
      <c r="AC117" s="603">
        <v>0</v>
      </c>
      <c r="AD117" s="603">
        <v>0</v>
      </c>
      <c r="AE117" s="603">
        <v>0</v>
      </c>
      <c r="AF117" s="603">
        <v>0</v>
      </c>
      <c r="AG117" s="603">
        <v>0</v>
      </c>
      <c r="AH117" s="603">
        <v>0</v>
      </c>
      <c r="AI117" s="603">
        <v>0</v>
      </c>
      <c r="AJ117" s="603">
        <v>0</v>
      </c>
      <c r="AK117" s="603">
        <v>0</v>
      </c>
      <c r="AL117" s="603">
        <v>0</v>
      </c>
      <c r="AM117" s="603">
        <v>0</v>
      </c>
      <c r="AN117" s="603">
        <v>0</v>
      </c>
      <c r="AO117" s="603">
        <v>0</v>
      </c>
      <c r="AP117" s="603">
        <v>0</v>
      </c>
      <c r="AQ117" s="603">
        <v>0</v>
      </c>
      <c r="AR117" s="603">
        <v>0</v>
      </c>
      <c r="AS117" s="603">
        <v>0</v>
      </c>
      <c r="AT117" s="603">
        <v>0</v>
      </c>
      <c r="AU117" s="603">
        <v>4000000</v>
      </c>
      <c r="AV117" s="603">
        <v>0</v>
      </c>
      <c r="AW117" s="603">
        <v>0</v>
      </c>
      <c r="AX117" s="603">
        <v>0</v>
      </c>
      <c r="AY117" s="603">
        <v>0</v>
      </c>
      <c r="AZ117" s="603">
        <v>0</v>
      </c>
      <c r="BA117" s="603">
        <v>0</v>
      </c>
      <c r="BB117" s="603">
        <v>0</v>
      </c>
      <c r="BC117" s="603">
        <v>0</v>
      </c>
      <c r="BD117" s="603">
        <v>0</v>
      </c>
      <c r="BE117" s="603">
        <v>0</v>
      </c>
      <c r="BF117" s="603">
        <v>0</v>
      </c>
      <c r="BG117" s="603">
        <v>0</v>
      </c>
      <c r="BH117" s="603">
        <v>0</v>
      </c>
      <c r="BI117" s="603">
        <v>0</v>
      </c>
      <c r="BJ117" s="603">
        <v>15271360.439999999</v>
      </c>
      <c r="BK117" s="603">
        <v>4748281.01</v>
      </c>
      <c r="BL117" s="603">
        <v>0</v>
      </c>
      <c r="BM117" s="603">
        <v>0</v>
      </c>
      <c r="BN117" s="603">
        <v>0</v>
      </c>
      <c r="BO117" s="603">
        <v>0</v>
      </c>
      <c r="BP117" s="603">
        <v>0</v>
      </c>
      <c r="BQ117" s="603">
        <v>0</v>
      </c>
      <c r="BR117" s="603">
        <v>0</v>
      </c>
      <c r="BS117" s="603">
        <v>7086380.6299999999</v>
      </c>
      <c r="BT117" s="603">
        <v>0</v>
      </c>
      <c r="BU117" s="603">
        <v>0</v>
      </c>
      <c r="BV117" s="603">
        <v>0</v>
      </c>
      <c r="BW117" s="603">
        <v>0</v>
      </c>
      <c r="BX117" s="603">
        <v>0</v>
      </c>
      <c r="BY117" s="603">
        <v>0</v>
      </c>
      <c r="BZ117" s="603">
        <v>0</v>
      </c>
      <c r="CA117" s="603">
        <v>1693173</v>
      </c>
      <c r="CB117" s="603">
        <v>0</v>
      </c>
      <c r="CC117" s="603">
        <v>0</v>
      </c>
      <c r="CD117" s="603">
        <v>0</v>
      </c>
      <c r="CE117" s="603">
        <v>0</v>
      </c>
      <c r="CF117" s="603">
        <v>0</v>
      </c>
      <c r="CG117" s="603">
        <v>0</v>
      </c>
      <c r="CH117" s="603">
        <v>8735000</v>
      </c>
      <c r="CI117" s="603">
        <v>0</v>
      </c>
      <c r="CJ117" s="603">
        <v>0</v>
      </c>
      <c r="CK117" s="603">
        <v>0</v>
      </c>
      <c r="CL117" s="603">
        <v>0</v>
      </c>
      <c r="CM117" s="603">
        <v>0</v>
      </c>
      <c r="CN117" s="603">
        <v>0</v>
      </c>
      <c r="CO117" s="603">
        <v>0</v>
      </c>
      <c r="CP117" s="603">
        <v>0</v>
      </c>
      <c r="CQ117" s="603">
        <v>0</v>
      </c>
      <c r="CR117" s="603">
        <v>0</v>
      </c>
      <c r="CS117" s="603">
        <v>0</v>
      </c>
      <c r="CT117" s="603">
        <v>0</v>
      </c>
      <c r="CU117" s="603">
        <v>10204000</v>
      </c>
      <c r="CV117" s="603">
        <v>0</v>
      </c>
      <c r="CW117" s="603">
        <v>0</v>
      </c>
      <c r="CX117" s="603">
        <v>0</v>
      </c>
      <c r="CY117" s="603">
        <v>0</v>
      </c>
      <c r="CZ117" s="603">
        <v>0</v>
      </c>
      <c r="DA117" s="603">
        <v>0</v>
      </c>
      <c r="DB117" s="603">
        <v>0</v>
      </c>
      <c r="DC117" s="603">
        <v>9300000</v>
      </c>
      <c r="DD117" s="603">
        <v>1125348.22</v>
      </c>
      <c r="DE117" s="603">
        <v>0</v>
      </c>
      <c r="DF117" s="603">
        <v>0</v>
      </c>
      <c r="DG117" s="603">
        <v>0</v>
      </c>
      <c r="DH117" s="603">
        <v>0</v>
      </c>
      <c r="DI117" s="603">
        <v>0</v>
      </c>
      <c r="DJ117" s="603">
        <v>0</v>
      </c>
      <c r="DK117" s="603">
        <v>0</v>
      </c>
      <c r="DL117" s="603">
        <v>13970120.26</v>
      </c>
      <c r="DM117" s="603">
        <v>0</v>
      </c>
      <c r="DN117" s="603">
        <v>260000</v>
      </c>
      <c r="DO117" s="603">
        <v>223337.28</v>
      </c>
      <c r="DP117" s="603">
        <v>0</v>
      </c>
      <c r="DQ117" s="603">
        <v>2254679.66</v>
      </c>
      <c r="DR117" s="603">
        <v>1951482.5</v>
      </c>
      <c r="DS117" s="603">
        <v>784106.52</v>
      </c>
      <c r="DT117" s="603">
        <v>1221606.3600000001</v>
      </c>
      <c r="DU117" s="603">
        <v>-4805682</v>
      </c>
      <c r="DV117" s="603">
        <v>0</v>
      </c>
      <c r="DW117" s="603">
        <v>0</v>
      </c>
      <c r="DX117" s="603">
        <v>0</v>
      </c>
      <c r="DY117" s="603">
        <v>413488</v>
      </c>
      <c r="DZ117" s="603">
        <v>0</v>
      </c>
      <c r="EA117" s="603">
        <v>612925</v>
      </c>
      <c r="EB117" s="603">
        <v>0</v>
      </c>
      <c r="EC117" s="603">
        <v>0</v>
      </c>
      <c r="ED117" s="603">
        <v>0</v>
      </c>
      <c r="EE117" s="603">
        <v>0</v>
      </c>
      <c r="EF117" s="603">
        <v>4009043.55</v>
      </c>
      <c r="EG117" s="603">
        <v>5062484.17</v>
      </c>
      <c r="EH117" s="603">
        <v>0</v>
      </c>
      <c r="EI117" s="603">
        <v>0</v>
      </c>
      <c r="EJ117" s="603">
        <v>0</v>
      </c>
      <c r="EK117" s="603">
        <v>0</v>
      </c>
      <c r="EL117" s="603">
        <v>0</v>
      </c>
      <c r="EM117" s="603">
        <v>0</v>
      </c>
      <c r="EN117" s="603">
        <v>0</v>
      </c>
      <c r="EO117" s="603">
        <v>6516800.4800000004</v>
      </c>
      <c r="EP117" s="603">
        <v>0</v>
      </c>
      <c r="EQ117" s="603">
        <v>0</v>
      </c>
      <c r="ER117" s="603">
        <v>0</v>
      </c>
      <c r="ES117" s="603">
        <v>0</v>
      </c>
      <c r="ET117" s="603">
        <v>0</v>
      </c>
      <c r="EU117" s="603">
        <v>0</v>
      </c>
      <c r="EV117" s="603">
        <v>0</v>
      </c>
      <c r="EW117" s="603">
        <v>0</v>
      </c>
      <c r="EX117" s="603">
        <v>4713989</v>
      </c>
      <c r="EY117" s="603">
        <v>0</v>
      </c>
      <c r="EZ117" s="603">
        <v>0</v>
      </c>
      <c r="FA117" s="603">
        <v>0</v>
      </c>
      <c r="FB117" s="603">
        <v>0</v>
      </c>
      <c r="FC117" s="603">
        <v>0</v>
      </c>
      <c r="FD117" s="603">
        <v>0</v>
      </c>
      <c r="FE117" s="603">
        <v>0</v>
      </c>
      <c r="FF117" s="603">
        <v>0</v>
      </c>
      <c r="FG117" s="603">
        <v>0</v>
      </c>
      <c r="FH117" s="603">
        <v>0</v>
      </c>
      <c r="FI117" s="603">
        <v>0</v>
      </c>
      <c r="FJ117" s="603">
        <v>2420000</v>
      </c>
      <c r="FK117" s="603">
        <v>0</v>
      </c>
      <c r="FL117" s="603">
        <v>0</v>
      </c>
      <c r="FM117" s="603">
        <v>0</v>
      </c>
      <c r="FN117" s="603">
        <v>0</v>
      </c>
      <c r="FO117" s="603">
        <v>0</v>
      </c>
      <c r="FP117" s="603">
        <v>0</v>
      </c>
      <c r="FQ117" s="603">
        <v>0</v>
      </c>
      <c r="FR117" s="603">
        <v>7859070</v>
      </c>
      <c r="FS117" s="603">
        <v>0</v>
      </c>
      <c r="FT117" s="603">
        <v>0</v>
      </c>
      <c r="FU117" s="603">
        <v>0</v>
      </c>
      <c r="FV117" s="603">
        <v>0</v>
      </c>
      <c r="FW117" s="603">
        <v>0</v>
      </c>
      <c r="FX117" s="603">
        <v>36610.550000000003</v>
      </c>
      <c r="FY117" s="603">
        <v>0</v>
      </c>
      <c r="FZ117" s="603">
        <v>0</v>
      </c>
      <c r="GA117" s="603">
        <v>0</v>
      </c>
      <c r="GB117" s="603">
        <v>0</v>
      </c>
      <c r="GC117" s="603">
        <v>0</v>
      </c>
      <c r="GD117" s="603">
        <v>0</v>
      </c>
      <c r="GE117" s="603">
        <v>0</v>
      </c>
      <c r="GF117" s="603">
        <v>7926100</v>
      </c>
      <c r="GG117" s="603">
        <v>0</v>
      </c>
      <c r="GH117" s="603">
        <v>0</v>
      </c>
      <c r="GI117" s="603">
        <v>0</v>
      </c>
      <c r="GJ117" s="603">
        <v>0</v>
      </c>
      <c r="GK117" s="603">
        <v>0</v>
      </c>
      <c r="GL117" s="603">
        <v>0</v>
      </c>
      <c r="GM117" s="603">
        <v>0</v>
      </c>
      <c r="GN117" s="603">
        <v>0</v>
      </c>
      <c r="GO117" s="603">
        <v>0</v>
      </c>
      <c r="GP117" s="603">
        <v>0</v>
      </c>
      <c r="GQ117" s="603">
        <v>0</v>
      </c>
      <c r="GR117" s="603">
        <v>1790995</v>
      </c>
      <c r="GS117" s="603">
        <v>56300</v>
      </c>
      <c r="GT117" s="603">
        <v>0</v>
      </c>
      <c r="GU117" s="603">
        <v>0</v>
      </c>
      <c r="GV117" s="603">
        <v>0</v>
      </c>
      <c r="GW117" s="603">
        <v>287000</v>
      </c>
      <c r="GX117" s="603">
        <v>0</v>
      </c>
      <c r="GY117" s="603">
        <v>0</v>
      </c>
      <c r="GZ117" s="603">
        <v>2470200</v>
      </c>
      <c r="HA117" s="603">
        <v>0</v>
      </c>
      <c r="HB117" s="603">
        <v>0</v>
      </c>
      <c r="HC117" s="603">
        <v>0</v>
      </c>
      <c r="HD117" s="603">
        <v>12595500</v>
      </c>
      <c r="HE117" s="603">
        <v>2677292.87</v>
      </c>
      <c r="HF117" s="603">
        <v>3188810</v>
      </c>
      <c r="HG117" s="603">
        <v>0</v>
      </c>
      <c r="HH117" s="603">
        <v>0</v>
      </c>
      <c r="HI117" s="603">
        <v>1680000</v>
      </c>
      <c r="HJ117" s="603">
        <v>0</v>
      </c>
      <c r="HK117" s="603">
        <v>816188.28</v>
      </c>
      <c r="HL117" s="603">
        <v>33484033.48</v>
      </c>
      <c r="HM117" s="603">
        <v>0</v>
      </c>
      <c r="HN117" s="603">
        <v>0</v>
      </c>
      <c r="HO117" s="603">
        <v>0</v>
      </c>
      <c r="HP117" s="603">
        <v>0</v>
      </c>
      <c r="HQ117" s="603">
        <v>0</v>
      </c>
      <c r="HR117" s="603">
        <v>0</v>
      </c>
      <c r="HS117" s="603">
        <v>0</v>
      </c>
      <c r="HT117" s="603">
        <v>5096000</v>
      </c>
      <c r="HU117" s="603">
        <v>26340400</v>
      </c>
      <c r="HV117" s="603">
        <v>0</v>
      </c>
      <c r="HW117" s="603">
        <v>0</v>
      </c>
      <c r="HX117" s="603">
        <v>0</v>
      </c>
      <c r="HY117" s="603">
        <v>0</v>
      </c>
      <c r="HZ117" s="603">
        <v>0</v>
      </c>
      <c r="IA117" s="603">
        <v>0</v>
      </c>
      <c r="IB117" s="603">
        <v>0</v>
      </c>
      <c r="IC117" s="603">
        <v>0</v>
      </c>
      <c r="ID117" s="603">
        <v>0</v>
      </c>
      <c r="IE117" s="603">
        <v>0</v>
      </c>
      <c r="IF117" s="603">
        <v>0</v>
      </c>
      <c r="IG117" s="603">
        <v>0</v>
      </c>
      <c r="IH117" s="603">
        <v>0</v>
      </c>
      <c r="II117" s="603">
        <v>0</v>
      </c>
      <c r="IJ117" s="603">
        <v>0</v>
      </c>
      <c r="IK117" s="603">
        <v>1000000</v>
      </c>
      <c r="IL117" s="603">
        <v>0</v>
      </c>
      <c r="IM117" s="603">
        <v>0</v>
      </c>
      <c r="IN117" s="603">
        <v>0</v>
      </c>
      <c r="IO117" s="603">
        <v>0</v>
      </c>
      <c r="IP117" s="603">
        <v>0</v>
      </c>
      <c r="IQ117" s="603">
        <v>0</v>
      </c>
      <c r="IR117" s="603">
        <v>0</v>
      </c>
      <c r="IS117" s="603">
        <v>0</v>
      </c>
      <c r="IT117" s="603">
        <v>0</v>
      </c>
      <c r="IU117" s="603">
        <v>9805920</v>
      </c>
      <c r="IV117" s="603">
        <v>0</v>
      </c>
      <c r="IW117" s="603">
        <v>136287</v>
      </c>
      <c r="IX117" s="603">
        <v>0</v>
      </c>
      <c r="IY117" s="603">
        <v>16416</v>
      </c>
      <c r="IZ117" s="603">
        <v>0</v>
      </c>
      <c r="JA117" s="603">
        <v>0</v>
      </c>
      <c r="JB117" s="603">
        <v>0</v>
      </c>
      <c r="JC117" s="603">
        <v>0</v>
      </c>
      <c r="JD117" s="603">
        <v>0</v>
      </c>
      <c r="JE117" s="603">
        <v>0</v>
      </c>
      <c r="JF117" s="603">
        <v>0</v>
      </c>
      <c r="JG117" s="603">
        <v>0</v>
      </c>
      <c r="JH117" s="603">
        <v>4332180.55</v>
      </c>
      <c r="JI117" s="603">
        <v>0</v>
      </c>
      <c r="JJ117" s="603">
        <v>0</v>
      </c>
      <c r="JK117" s="603">
        <v>0</v>
      </c>
      <c r="JL117" s="603">
        <v>0</v>
      </c>
      <c r="JM117" s="603">
        <v>1731753</v>
      </c>
      <c r="JN117" s="603">
        <v>0</v>
      </c>
      <c r="JO117" s="603">
        <v>0</v>
      </c>
      <c r="JP117" s="603">
        <v>0</v>
      </c>
      <c r="JQ117" s="603">
        <v>0</v>
      </c>
      <c r="JR117" s="603">
        <v>0</v>
      </c>
      <c r="JS117" s="603">
        <v>0</v>
      </c>
      <c r="JT117" s="603">
        <v>5500000</v>
      </c>
      <c r="JU117" s="603">
        <v>2439834</v>
      </c>
      <c r="JV117" s="603">
        <v>302000</v>
      </c>
      <c r="JW117" s="603">
        <v>110100</v>
      </c>
      <c r="JX117" s="603">
        <v>100874</v>
      </c>
      <c r="JY117" s="603">
        <v>29000</v>
      </c>
      <c r="JZ117" s="603">
        <v>150000</v>
      </c>
      <c r="KA117" s="603">
        <v>0</v>
      </c>
      <c r="KB117" s="603">
        <v>53800</v>
      </c>
      <c r="KC117" s="603">
        <v>246720</v>
      </c>
      <c r="KD117" s="603">
        <v>48700</v>
      </c>
      <c r="KE117" s="603">
        <v>0</v>
      </c>
      <c r="KF117" s="603">
        <v>437390</v>
      </c>
      <c r="KG117" s="603">
        <v>0</v>
      </c>
      <c r="KH117" s="603">
        <v>0</v>
      </c>
      <c r="KI117" s="603">
        <v>80800</v>
      </c>
      <c r="KJ117" s="603">
        <v>0</v>
      </c>
      <c r="KK117" s="603">
        <v>0</v>
      </c>
      <c r="KL117" s="603">
        <v>0</v>
      </c>
      <c r="KM117" s="603">
        <v>0</v>
      </c>
      <c r="KN117" s="603">
        <v>0</v>
      </c>
      <c r="KO117" s="603">
        <v>0</v>
      </c>
      <c r="KP117" s="603">
        <v>500000</v>
      </c>
      <c r="KQ117" s="603">
        <v>0</v>
      </c>
      <c r="KR117" s="603">
        <v>0</v>
      </c>
      <c r="KS117" s="603">
        <v>0</v>
      </c>
      <c r="KT117" s="603">
        <v>129100</v>
      </c>
      <c r="KU117" s="603">
        <v>74800</v>
      </c>
      <c r="KV117" s="603">
        <v>0</v>
      </c>
      <c r="KW117" s="603">
        <v>85070</v>
      </c>
      <c r="KX117" s="603">
        <v>221200</v>
      </c>
      <c r="KY117" s="603">
        <v>2499724</v>
      </c>
      <c r="KZ117" s="603">
        <v>61465</v>
      </c>
      <c r="LA117" s="603">
        <v>2675400</v>
      </c>
      <c r="LB117" s="603">
        <v>0</v>
      </c>
      <c r="LC117" s="603">
        <v>0</v>
      </c>
      <c r="LD117" s="603">
        <v>0</v>
      </c>
      <c r="LE117" s="603">
        <v>0</v>
      </c>
      <c r="LF117" s="603">
        <v>0</v>
      </c>
      <c r="LG117" s="603">
        <v>0</v>
      </c>
      <c r="LH117" s="603">
        <v>0</v>
      </c>
      <c r="LI117" s="603">
        <v>7500000</v>
      </c>
      <c r="LJ117" s="603">
        <v>4580416.3</v>
      </c>
      <c r="LK117" s="603">
        <v>3282075</v>
      </c>
      <c r="LL117" s="603">
        <v>3681155</v>
      </c>
      <c r="LM117" s="603">
        <v>0</v>
      </c>
      <c r="LN117" s="603">
        <v>0</v>
      </c>
      <c r="LO117" s="603">
        <v>0</v>
      </c>
      <c r="LP117" s="603">
        <v>0</v>
      </c>
      <c r="LQ117" s="603">
        <v>0</v>
      </c>
      <c r="LR117" s="603">
        <v>0</v>
      </c>
      <c r="LS117" s="603">
        <v>0</v>
      </c>
      <c r="LT117" s="603">
        <v>2082166.67</v>
      </c>
      <c r="LU117" s="603">
        <v>0</v>
      </c>
      <c r="LV117" s="603">
        <v>0</v>
      </c>
      <c r="LW117" s="603">
        <v>17046942.969999999</v>
      </c>
      <c r="LX117" s="603">
        <v>3608539.49</v>
      </c>
      <c r="LY117" s="603">
        <v>4878049</v>
      </c>
      <c r="LZ117" s="603">
        <v>2042450</v>
      </c>
      <c r="MA117" s="603">
        <v>0</v>
      </c>
      <c r="MB117" s="603">
        <v>0</v>
      </c>
      <c r="MC117" s="603">
        <v>0</v>
      </c>
      <c r="MD117" s="603">
        <v>0</v>
      </c>
      <c r="ME117" s="603">
        <v>0</v>
      </c>
      <c r="MF117" s="603">
        <v>0</v>
      </c>
      <c r="MG117" s="603">
        <v>0</v>
      </c>
      <c r="MH117" s="603">
        <v>0</v>
      </c>
      <c r="MI117" s="603">
        <v>0</v>
      </c>
      <c r="MJ117" s="603">
        <v>0</v>
      </c>
      <c r="MK117" s="603">
        <v>0</v>
      </c>
      <c r="ML117" s="603">
        <v>0</v>
      </c>
      <c r="MM117" s="603">
        <v>0</v>
      </c>
      <c r="MN117" s="603">
        <v>0</v>
      </c>
      <c r="MO117" s="603">
        <v>0</v>
      </c>
      <c r="MP117" s="603">
        <v>0</v>
      </c>
      <c r="MQ117" s="603">
        <v>0</v>
      </c>
      <c r="MR117" s="603">
        <v>0</v>
      </c>
      <c r="MS117" s="603">
        <v>0</v>
      </c>
      <c r="MT117" s="603">
        <v>0</v>
      </c>
      <c r="MU117" s="603">
        <v>7079449.8499999996</v>
      </c>
      <c r="MV117" s="603">
        <v>0</v>
      </c>
      <c r="MW117" s="603">
        <v>231060</v>
      </c>
      <c r="MX117" s="603">
        <v>0</v>
      </c>
      <c r="MY117" s="603">
        <v>0</v>
      </c>
      <c r="MZ117" s="603">
        <v>0</v>
      </c>
      <c r="NA117" s="603">
        <v>588504</v>
      </c>
      <c r="NB117" s="603">
        <v>0</v>
      </c>
      <c r="NC117" s="603">
        <v>0</v>
      </c>
      <c r="ND117" s="603">
        <v>0</v>
      </c>
      <c r="NE117" s="603">
        <v>0</v>
      </c>
      <c r="NF117" s="603">
        <v>18396682</v>
      </c>
      <c r="NG117" s="603">
        <v>5008973.63</v>
      </c>
      <c r="NH117" s="603">
        <v>0</v>
      </c>
      <c r="NI117" s="603">
        <v>2811323</v>
      </c>
      <c r="NJ117" s="603">
        <v>0</v>
      </c>
      <c r="NK117" s="603">
        <v>2470554</v>
      </c>
      <c r="NL117" s="603">
        <v>1600000</v>
      </c>
      <c r="NM117" s="603">
        <v>0</v>
      </c>
      <c r="NN117" s="603">
        <v>0</v>
      </c>
      <c r="NO117" s="603">
        <v>1660000</v>
      </c>
      <c r="NP117" s="603">
        <v>0</v>
      </c>
      <c r="NQ117" s="603">
        <v>0</v>
      </c>
      <c r="NR117" s="603">
        <v>2251650</v>
      </c>
      <c r="NS117" s="603">
        <v>0</v>
      </c>
      <c r="NT117" s="603">
        <v>0</v>
      </c>
      <c r="NU117" s="603">
        <v>0</v>
      </c>
      <c r="NV117" s="603">
        <v>0</v>
      </c>
      <c r="NW117" s="603">
        <v>0</v>
      </c>
      <c r="NX117" s="603">
        <v>0</v>
      </c>
      <c r="NY117" s="603">
        <v>3601103</v>
      </c>
      <c r="NZ117" s="603">
        <v>0</v>
      </c>
      <c r="OA117" s="603">
        <v>0</v>
      </c>
      <c r="OB117" s="603">
        <v>0</v>
      </c>
      <c r="OC117" s="603">
        <v>0</v>
      </c>
      <c r="OD117" s="603">
        <v>0</v>
      </c>
      <c r="OE117" s="603">
        <v>0</v>
      </c>
      <c r="OF117" s="603">
        <v>6000000</v>
      </c>
      <c r="OG117" s="603">
        <v>0</v>
      </c>
      <c r="OH117" s="603">
        <v>0</v>
      </c>
      <c r="OI117" s="603">
        <v>5467185.3099999996</v>
      </c>
      <c r="OJ117" s="603">
        <v>0</v>
      </c>
      <c r="OK117" s="603">
        <v>850000</v>
      </c>
      <c r="OL117" s="603">
        <v>3081720.35</v>
      </c>
      <c r="OM117" s="603">
        <v>0</v>
      </c>
      <c r="ON117" s="603">
        <v>234609.34</v>
      </c>
      <c r="OO117" s="603">
        <v>6311482.7800000003</v>
      </c>
      <c r="OP117" s="603">
        <v>0</v>
      </c>
      <c r="OQ117" s="603">
        <v>0</v>
      </c>
      <c r="OR117" s="603">
        <v>0</v>
      </c>
      <c r="OS117" s="603">
        <v>0</v>
      </c>
      <c r="OT117" s="603">
        <v>0</v>
      </c>
      <c r="OU117" s="603">
        <v>2291666.67</v>
      </c>
      <c r="OV117" s="603">
        <v>0</v>
      </c>
      <c r="OW117" s="603">
        <v>0</v>
      </c>
      <c r="OX117" s="603">
        <v>0</v>
      </c>
      <c r="OY117" s="603">
        <v>0</v>
      </c>
      <c r="OZ117" s="603">
        <v>0</v>
      </c>
      <c r="PA117" s="603">
        <v>0</v>
      </c>
      <c r="PB117" s="603">
        <v>0</v>
      </c>
      <c r="PC117" s="603">
        <v>0</v>
      </c>
      <c r="PD117" s="603">
        <v>10919620.720000001</v>
      </c>
      <c r="PE117" s="603">
        <v>0</v>
      </c>
      <c r="PF117" s="603">
        <v>0</v>
      </c>
      <c r="PG117" s="603">
        <v>0</v>
      </c>
      <c r="PH117" s="603">
        <v>0</v>
      </c>
      <c r="PI117" s="603">
        <v>0</v>
      </c>
      <c r="PJ117" s="603">
        <v>0</v>
      </c>
      <c r="PK117" s="603">
        <v>0</v>
      </c>
      <c r="PL117" s="603">
        <v>0</v>
      </c>
      <c r="PM117" s="603">
        <v>0</v>
      </c>
      <c r="PN117" s="603">
        <v>0</v>
      </c>
      <c r="PO117" s="603">
        <v>0</v>
      </c>
      <c r="PP117" s="603">
        <v>0</v>
      </c>
      <c r="PQ117" s="603">
        <v>0</v>
      </c>
      <c r="PR117" s="603">
        <v>0</v>
      </c>
      <c r="PS117" s="603">
        <v>0</v>
      </c>
      <c r="PT117" s="603">
        <v>0</v>
      </c>
      <c r="PU117" s="603">
        <v>0</v>
      </c>
      <c r="PV117" s="603">
        <v>0</v>
      </c>
      <c r="PW117" s="603">
        <v>0</v>
      </c>
      <c r="PX117" s="603">
        <v>0</v>
      </c>
      <c r="PY117" s="603">
        <v>0</v>
      </c>
      <c r="PZ117" s="603">
        <v>0</v>
      </c>
      <c r="QA117" s="603">
        <v>0</v>
      </c>
      <c r="QB117" s="603">
        <v>0</v>
      </c>
      <c r="QC117" s="603">
        <v>0</v>
      </c>
      <c r="QD117" s="603">
        <v>0</v>
      </c>
      <c r="QE117" s="603">
        <v>0</v>
      </c>
      <c r="QF117" s="603">
        <v>0</v>
      </c>
      <c r="QG117" s="603">
        <v>0</v>
      </c>
      <c r="QH117" s="603">
        <v>0</v>
      </c>
      <c r="QI117" s="603">
        <v>0</v>
      </c>
      <c r="QJ117" s="603">
        <v>0</v>
      </c>
      <c r="QK117" s="603">
        <v>0</v>
      </c>
      <c r="QL117" s="603">
        <v>0</v>
      </c>
      <c r="QM117" s="603">
        <v>0</v>
      </c>
      <c r="QN117" s="603">
        <v>0</v>
      </c>
      <c r="QO117" s="603">
        <v>0</v>
      </c>
      <c r="QP117" s="603">
        <v>0</v>
      </c>
      <c r="QQ117" s="603">
        <v>0</v>
      </c>
      <c r="QR117" s="603">
        <v>0</v>
      </c>
      <c r="QS117" s="603">
        <v>0</v>
      </c>
      <c r="QT117" s="603">
        <v>0</v>
      </c>
      <c r="QU117" s="603">
        <v>0</v>
      </c>
      <c r="QV117" s="603">
        <v>0</v>
      </c>
      <c r="QW117" s="603">
        <v>0</v>
      </c>
      <c r="QX117" s="603">
        <v>0</v>
      </c>
      <c r="QY117" s="603">
        <v>0</v>
      </c>
      <c r="QZ117" s="603">
        <v>0</v>
      </c>
      <c r="RA117" s="603">
        <v>0</v>
      </c>
      <c r="RB117" s="603">
        <v>0</v>
      </c>
      <c r="RC117" s="603">
        <v>0</v>
      </c>
      <c r="RD117" s="603">
        <v>0</v>
      </c>
      <c r="RE117" s="603">
        <v>0</v>
      </c>
      <c r="RF117" s="603">
        <v>0</v>
      </c>
      <c r="RG117" s="603">
        <v>0</v>
      </c>
      <c r="RH117" s="603">
        <v>0</v>
      </c>
      <c r="RI117" s="603">
        <v>7500000</v>
      </c>
      <c r="RJ117" s="603">
        <v>0</v>
      </c>
      <c r="RK117" s="603">
        <v>0</v>
      </c>
      <c r="RL117" s="603">
        <v>0</v>
      </c>
      <c r="RM117" s="603">
        <v>0</v>
      </c>
      <c r="RN117" s="603">
        <v>0</v>
      </c>
      <c r="RO117" s="603">
        <v>0</v>
      </c>
      <c r="RP117" s="603">
        <v>0</v>
      </c>
      <c r="RQ117" s="603">
        <v>0</v>
      </c>
      <c r="RR117" s="603">
        <v>0</v>
      </c>
      <c r="RS117" s="603">
        <v>0</v>
      </c>
      <c r="RT117" s="603">
        <v>0</v>
      </c>
      <c r="RU117" s="603">
        <v>0</v>
      </c>
      <c r="RV117" s="603">
        <v>0</v>
      </c>
      <c r="RW117" s="603">
        <v>0</v>
      </c>
      <c r="RX117" s="603">
        <v>0</v>
      </c>
      <c r="RY117" s="603">
        <v>0</v>
      </c>
      <c r="RZ117" s="603">
        <v>0</v>
      </c>
      <c r="SA117" s="603">
        <v>0</v>
      </c>
      <c r="SB117" s="603">
        <v>0</v>
      </c>
      <c r="SC117" s="603">
        <v>4000000</v>
      </c>
      <c r="SD117" s="603">
        <v>0</v>
      </c>
      <c r="SE117" s="603">
        <v>0</v>
      </c>
      <c r="SF117" s="603">
        <v>0</v>
      </c>
      <c r="SG117" s="603">
        <v>0</v>
      </c>
      <c r="SH117" s="603">
        <v>0</v>
      </c>
      <c r="SI117" s="603">
        <v>0</v>
      </c>
      <c r="SJ117" s="603">
        <v>0</v>
      </c>
      <c r="SK117" s="603">
        <v>0</v>
      </c>
      <c r="SL117" s="603">
        <v>0</v>
      </c>
      <c r="SM117" s="603">
        <v>0</v>
      </c>
      <c r="SN117" s="603">
        <v>0</v>
      </c>
      <c r="SO117" s="603">
        <v>211243.4</v>
      </c>
      <c r="SP117" s="603">
        <v>56300</v>
      </c>
      <c r="SQ117" s="603">
        <v>59600</v>
      </c>
      <c r="SR117" s="603">
        <v>0</v>
      </c>
      <c r="SS117" s="603">
        <v>39100</v>
      </c>
      <c r="ST117" s="603">
        <v>39400</v>
      </c>
      <c r="SU117" s="603">
        <v>33700</v>
      </c>
      <c r="SV117" s="603">
        <v>0</v>
      </c>
      <c r="SW117" s="603">
        <v>1885163</v>
      </c>
      <c r="SX117" s="603">
        <v>0</v>
      </c>
      <c r="SY117" s="603">
        <v>0</v>
      </c>
      <c r="SZ117" s="603">
        <v>0</v>
      </c>
      <c r="TA117" s="603">
        <v>0</v>
      </c>
      <c r="TB117" s="603">
        <v>0</v>
      </c>
      <c r="TC117" s="603">
        <v>0</v>
      </c>
      <c r="TD117" s="603">
        <v>0</v>
      </c>
      <c r="TE117" s="603">
        <v>0</v>
      </c>
      <c r="TF117" s="603">
        <v>0</v>
      </c>
      <c r="TG117" s="603">
        <v>0</v>
      </c>
      <c r="TH117" s="603">
        <v>0</v>
      </c>
      <c r="TI117" s="603">
        <v>0</v>
      </c>
      <c r="TJ117" s="603">
        <v>0</v>
      </c>
      <c r="TK117" s="603">
        <v>3312500</v>
      </c>
      <c r="TL117" s="603">
        <v>0</v>
      </c>
      <c r="TM117" s="603">
        <v>0</v>
      </c>
      <c r="TN117" s="603">
        <v>0</v>
      </c>
      <c r="TO117" s="603">
        <v>0</v>
      </c>
      <c r="TP117" s="603">
        <v>0</v>
      </c>
      <c r="TQ117" s="603">
        <v>0</v>
      </c>
      <c r="TR117" s="603">
        <v>0</v>
      </c>
      <c r="TS117" s="603">
        <v>0</v>
      </c>
      <c r="TT117" s="603">
        <v>0</v>
      </c>
      <c r="TU117" s="603">
        <v>0</v>
      </c>
      <c r="TV117" s="603">
        <v>0</v>
      </c>
      <c r="TW117" s="603">
        <v>0</v>
      </c>
      <c r="TX117" s="603">
        <v>0</v>
      </c>
      <c r="TY117" s="603">
        <v>0</v>
      </c>
      <c r="TZ117" s="603">
        <v>0</v>
      </c>
      <c r="UA117" s="603">
        <v>0</v>
      </c>
      <c r="UB117" s="603">
        <v>0</v>
      </c>
      <c r="UC117" s="603">
        <v>4032283.88</v>
      </c>
      <c r="UD117" s="603">
        <v>300000</v>
      </c>
      <c r="UE117" s="603">
        <v>0</v>
      </c>
      <c r="UF117" s="603">
        <v>0</v>
      </c>
      <c r="UG117" s="603">
        <v>0</v>
      </c>
      <c r="UH117" s="603">
        <v>0</v>
      </c>
      <c r="UI117" s="603">
        <v>0</v>
      </c>
      <c r="UJ117" s="603">
        <v>0</v>
      </c>
      <c r="UK117" s="603">
        <v>0</v>
      </c>
      <c r="UL117" s="603">
        <v>2200760</v>
      </c>
      <c r="UM117" s="603">
        <v>0</v>
      </c>
      <c r="UN117" s="603">
        <v>0</v>
      </c>
      <c r="UO117" s="603">
        <v>0</v>
      </c>
      <c r="UP117" s="603">
        <v>0</v>
      </c>
      <c r="UQ117" s="603">
        <v>0</v>
      </c>
      <c r="UR117" s="603">
        <v>10000000</v>
      </c>
      <c r="US117" s="603">
        <v>0</v>
      </c>
      <c r="UT117" s="603">
        <v>0</v>
      </c>
      <c r="UU117" s="603">
        <v>0</v>
      </c>
      <c r="UV117" s="603">
        <v>0</v>
      </c>
      <c r="UW117" s="603">
        <v>0</v>
      </c>
      <c r="UX117" s="603">
        <v>250000</v>
      </c>
      <c r="UY117" s="603">
        <v>0</v>
      </c>
      <c r="UZ117" s="603">
        <v>0</v>
      </c>
      <c r="VA117" s="603">
        <v>0</v>
      </c>
      <c r="VB117" s="603">
        <v>986416</v>
      </c>
      <c r="VC117" s="603">
        <v>0</v>
      </c>
      <c r="VD117" s="603">
        <v>0</v>
      </c>
      <c r="VE117" s="603">
        <v>0</v>
      </c>
      <c r="VF117" s="603">
        <v>0</v>
      </c>
      <c r="VG117" s="603">
        <v>0</v>
      </c>
      <c r="VH117" s="603">
        <v>0</v>
      </c>
      <c r="VI117" s="603">
        <v>0</v>
      </c>
      <c r="VJ117" s="603">
        <v>0</v>
      </c>
      <c r="VK117" s="603">
        <v>0</v>
      </c>
      <c r="VL117" s="603">
        <v>0</v>
      </c>
      <c r="VM117" s="603">
        <v>0</v>
      </c>
      <c r="VN117" s="603">
        <v>4072276</v>
      </c>
      <c r="VO117" s="603">
        <v>0</v>
      </c>
      <c r="VP117" s="603">
        <v>0</v>
      </c>
      <c r="VQ117" s="603">
        <v>0</v>
      </c>
      <c r="VR117" s="603">
        <v>0</v>
      </c>
      <c r="VS117" s="603">
        <v>0</v>
      </c>
      <c r="VT117" s="603">
        <v>0</v>
      </c>
      <c r="VU117" s="603">
        <v>0</v>
      </c>
      <c r="VV117" s="603">
        <v>0</v>
      </c>
      <c r="VW117" s="603">
        <v>1050000</v>
      </c>
      <c r="VX117" s="603">
        <v>0</v>
      </c>
      <c r="VY117" s="603">
        <v>0</v>
      </c>
      <c r="VZ117" s="603">
        <v>0</v>
      </c>
      <c r="WA117" s="603">
        <v>0</v>
      </c>
      <c r="WB117" s="603">
        <v>0</v>
      </c>
      <c r="WC117" s="603">
        <v>17400000</v>
      </c>
      <c r="WD117" s="603">
        <v>0</v>
      </c>
      <c r="WE117" s="603">
        <v>0</v>
      </c>
      <c r="WF117" s="603">
        <v>0</v>
      </c>
      <c r="WG117" s="603">
        <v>0</v>
      </c>
      <c r="WH117" s="603">
        <v>0</v>
      </c>
      <c r="WI117" s="603">
        <v>0</v>
      </c>
      <c r="WJ117" s="603">
        <v>0</v>
      </c>
      <c r="WK117" s="603">
        <v>0</v>
      </c>
      <c r="WL117" s="603">
        <v>0</v>
      </c>
      <c r="WM117" s="603">
        <v>0</v>
      </c>
      <c r="WN117" s="603">
        <v>0</v>
      </c>
      <c r="WO117" s="603">
        <v>0</v>
      </c>
      <c r="WP117" s="603">
        <v>0</v>
      </c>
      <c r="WQ117" s="603">
        <v>0</v>
      </c>
      <c r="WR117" s="603">
        <v>0</v>
      </c>
      <c r="WS117" s="603">
        <v>0</v>
      </c>
      <c r="WT117" s="603">
        <v>0</v>
      </c>
      <c r="WU117" s="603">
        <v>0</v>
      </c>
      <c r="WV117" s="603">
        <v>0</v>
      </c>
      <c r="WW117" s="603">
        <v>0</v>
      </c>
      <c r="WX117" s="603">
        <v>0</v>
      </c>
      <c r="WY117" s="603">
        <v>0</v>
      </c>
      <c r="WZ117" s="603">
        <v>0</v>
      </c>
      <c r="XA117" s="603">
        <v>0</v>
      </c>
      <c r="XB117" s="603">
        <v>0</v>
      </c>
      <c r="XC117" s="603">
        <v>0</v>
      </c>
      <c r="XD117" s="603">
        <v>0</v>
      </c>
      <c r="XE117" s="603">
        <v>11871476</v>
      </c>
      <c r="XF117" s="603">
        <v>0</v>
      </c>
      <c r="XG117" s="603">
        <v>0</v>
      </c>
      <c r="XH117" s="603">
        <v>0</v>
      </c>
      <c r="XI117" s="603">
        <v>0</v>
      </c>
      <c r="XJ117" s="603">
        <v>6452010</v>
      </c>
      <c r="XK117" s="603">
        <v>0</v>
      </c>
      <c r="XL117" s="603">
        <v>0</v>
      </c>
      <c r="XM117" s="603">
        <v>3762772.93</v>
      </c>
      <c r="XN117" s="603">
        <v>0</v>
      </c>
      <c r="XO117" s="603">
        <v>0</v>
      </c>
      <c r="XP117" s="603">
        <v>0</v>
      </c>
      <c r="XQ117" s="603">
        <v>0</v>
      </c>
      <c r="XR117" s="603">
        <v>0</v>
      </c>
      <c r="XS117" s="603">
        <v>0</v>
      </c>
      <c r="XT117" s="603">
        <v>0</v>
      </c>
      <c r="XU117" s="603">
        <v>0</v>
      </c>
      <c r="XV117" s="603">
        <v>0</v>
      </c>
      <c r="XW117" s="603">
        <v>0</v>
      </c>
      <c r="XX117" s="603">
        <v>0</v>
      </c>
      <c r="XY117" s="603">
        <v>0</v>
      </c>
      <c r="XZ117" s="603">
        <v>0</v>
      </c>
      <c r="YA117" s="603">
        <v>0</v>
      </c>
      <c r="YB117" s="603">
        <v>0</v>
      </c>
      <c r="YC117" s="603">
        <v>0</v>
      </c>
      <c r="YD117" s="603">
        <v>0</v>
      </c>
      <c r="YE117" s="603">
        <v>0</v>
      </c>
      <c r="YF117" s="603">
        <v>0</v>
      </c>
      <c r="YG117" s="603">
        <v>2596227</v>
      </c>
      <c r="YH117" s="603">
        <v>0</v>
      </c>
      <c r="YI117" s="603">
        <v>0</v>
      </c>
      <c r="YJ117" s="603">
        <v>0</v>
      </c>
      <c r="YK117" s="603">
        <v>0</v>
      </c>
      <c r="YL117" s="603">
        <v>0</v>
      </c>
      <c r="YM117" s="603">
        <v>0</v>
      </c>
      <c r="YN117" s="603">
        <v>0</v>
      </c>
      <c r="YO117" s="603">
        <v>0</v>
      </c>
      <c r="YP117" s="603">
        <v>0</v>
      </c>
      <c r="YQ117" s="603">
        <v>0</v>
      </c>
      <c r="YR117" s="603">
        <v>0</v>
      </c>
      <c r="YS117" s="603">
        <v>0</v>
      </c>
      <c r="YT117" s="603">
        <v>0</v>
      </c>
      <c r="YU117" s="603">
        <v>0</v>
      </c>
      <c r="YV117" s="603">
        <v>0</v>
      </c>
      <c r="YW117" s="603">
        <v>0</v>
      </c>
      <c r="YX117" s="603">
        <v>6431895</v>
      </c>
      <c r="YY117" s="603">
        <v>154000</v>
      </c>
      <c r="YZ117" s="603">
        <v>0</v>
      </c>
      <c r="ZA117" s="603">
        <v>0</v>
      </c>
      <c r="ZB117" s="603">
        <v>0</v>
      </c>
      <c r="ZC117" s="603">
        <v>16100</v>
      </c>
      <c r="ZD117" s="603">
        <v>0</v>
      </c>
      <c r="ZE117" s="603">
        <v>6773378.6799999997</v>
      </c>
      <c r="ZF117" s="603">
        <v>19800</v>
      </c>
      <c r="ZG117" s="603">
        <v>36500</v>
      </c>
      <c r="ZH117" s="603">
        <v>42000</v>
      </c>
      <c r="ZI117" s="603">
        <v>44100</v>
      </c>
      <c r="ZJ117" s="603">
        <v>149000</v>
      </c>
      <c r="ZK117" s="603">
        <v>0</v>
      </c>
      <c r="ZL117" s="603">
        <v>17600</v>
      </c>
      <c r="ZM117" s="603">
        <v>0</v>
      </c>
      <c r="ZN117" s="603">
        <v>5800000</v>
      </c>
      <c r="ZO117" s="603">
        <v>0</v>
      </c>
      <c r="ZP117" s="603">
        <v>0</v>
      </c>
      <c r="ZQ117" s="603">
        <v>0</v>
      </c>
      <c r="ZR117" s="603">
        <v>0</v>
      </c>
      <c r="ZS117" s="603">
        <v>0</v>
      </c>
      <c r="ZT117" s="603">
        <v>0</v>
      </c>
      <c r="ZU117" s="603">
        <v>0</v>
      </c>
      <c r="ZV117" s="603">
        <v>0</v>
      </c>
      <c r="ZW117" s="603">
        <v>0</v>
      </c>
      <c r="ZX117" s="603">
        <v>0</v>
      </c>
      <c r="ZY117" s="603">
        <v>0</v>
      </c>
      <c r="ZZ117" s="603">
        <v>0</v>
      </c>
      <c r="AAA117" s="603">
        <v>0</v>
      </c>
      <c r="AAB117" s="603">
        <v>0</v>
      </c>
      <c r="AAC117" s="603">
        <v>0</v>
      </c>
      <c r="AAD117" s="603">
        <v>0</v>
      </c>
      <c r="AAE117" s="603">
        <v>0</v>
      </c>
      <c r="AAF117" s="603">
        <v>0</v>
      </c>
      <c r="AAG117" s="603">
        <v>0</v>
      </c>
      <c r="AAH117" s="603">
        <v>0</v>
      </c>
      <c r="AAI117" s="603">
        <v>0</v>
      </c>
      <c r="AAJ117" s="603">
        <v>2261282</v>
      </c>
      <c r="AAK117" s="603">
        <v>0</v>
      </c>
      <c r="AAL117" s="603">
        <v>0</v>
      </c>
      <c r="AAM117" s="603">
        <v>0</v>
      </c>
      <c r="AAN117" s="603">
        <v>0</v>
      </c>
      <c r="AAO117" s="603">
        <v>0</v>
      </c>
      <c r="AAP117" s="603">
        <v>0</v>
      </c>
      <c r="AAQ117" s="603">
        <v>37200000</v>
      </c>
      <c r="AAR117" s="603">
        <v>0</v>
      </c>
      <c r="AAS117" s="603">
        <v>0</v>
      </c>
      <c r="AAT117" s="603">
        <v>0</v>
      </c>
      <c r="AAU117" s="603">
        <v>0</v>
      </c>
      <c r="AAV117" s="603">
        <v>0</v>
      </c>
      <c r="AAW117" s="603">
        <v>0</v>
      </c>
      <c r="AAX117" s="603">
        <v>0</v>
      </c>
      <c r="AAY117" s="603">
        <v>0</v>
      </c>
      <c r="AAZ117" s="603">
        <v>0</v>
      </c>
      <c r="ABA117" s="603">
        <v>0</v>
      </c>
      <c r="ABB117" s="603">
        <v>0</v>
      </c>
      <c r="ABC117" s="603">
        <v>0</v>
      </c>
      <c r="ABD117" s="603">
        <v>0</v>
      </c>
      <c r="ABE117" s="603">
        <v>0</v>
      </c>
      <c r="ABF117" s="603">
        <v>0</v>
      </c>
      <c r="ABG117" s="603">
        <v>0</v>
      </c>
      <c r="ABH117" s="603">
        <v>0</v>
      </c>
      <c r="ABI117" s="603">
        <v>0</v>
      </c>
      <c r="ABJ117" s="603">
        <v>0</v>
      </c>
      <c r="ABK117" s="603">
        <v>0</v>
      </c>
      <c r="ABL117" s="603">
        <v>0</v>
      </c>
      <c r="ABM117" s="603">
        <v>0</v>
      </c>
      <c r="ABN117" s="603">
        <v>0</v>
      </c>
      <c r="ABO117" s="603">
        <v>0</v>
      </c>
      <c r="ABP117" s="603">
        <v>0</v>
      </c>
      <c r="ABQ117" s="603">
        <v>9144219.7899999991</v>
      </c>
      <c r="ABR117" s="603">
        <v>0</v>
      </c>
      <c r="ABS117" s="603">
        <v>0</v>
      </c>
      <c r="ABT117" s="603">
        <v>0</v>
      </c>
      <c r="ABU117" s="603">
        <v>0</v>
      </c>
      <c r="ABV117" s="603">
        <v>0</v>
      </c>
      <c r="ABW117" s="603">
        <v>0</v>
      </c>
      <c r="ABX117" s="603">
        <v>0</v>
      </c>
      <c r="ABY117" s="603">
        <v>0</v>
      </c>
      <c r="ABZ117" s="603">
        <v>4400000</v>
      </c>
      <c r="ACA117" s="603">
        <v>0</v>
      </c>
      <c r="ACB117" s="603">
        <v>0</v>
      </c>
      <c r="ACC117" s="603">
        <v>0</v>
      </c>
      <c r="ACD117" s="603">
        <v>0</v>
      </c>
      <c r="ACE117" s="603">
        <v>0</v>
      </c>
      <c r="ACF117" s="603">
        <v>0</v>
      </c>
      <c r="ACG117" s="603">
        <v>0</v>
      </c>
      <c r="ACH117" s="603">
        <v>0</v>
      </c>
      <c r="ACI117" s="603">
        <v>0</v>
      </c>
      <c r="ACJ117" s="603">
        <v>0</v>
      </c>
      <c r="ACK117" s="603">
        <v>7656180.5999999996</v>
      </c>
      <c r="ACL117" s="603">
        <v>0</v>
      </c>
      <c r="ACM117" s="603">
        <v>0</v>
      </c>
      <c r="ACN117" s="603">
        <v>0</v>
      </c>
      <c r="ACO117" s="603">
        <v>0</v>
      </c>
      <c r="ACP117" s="603">
        <v>0</v>
      </c>
      <c r="ACQ117" s="603">
        <v>0</v>
      </c>
      <c r="ACR117" s="603">
        <v>0</v>
      </c>
      <c r="ACS117" s="603">
        <v>0</v>
      </c>
      <c r="ACT117" s="603">
        <v>0</v>
      </c>
      <c r="ACU117" s="603">
        <v>0</v>
      </c>
      <c r="ACV117" s="603">
        <v>0</v>
      </c>
      <c r="ACW117" s="603">
        <v>0</v>
      </c>
      <c r="ACX117" s="603">
        <v>0</v>
      </c>
      <c r="ACY117" s="603">
        <v>0</v>
      </c>
      <c r="ACZ117" s="603">
        <v>0</v>
      </c>
      <c r="ADA117" s="603">
        <v>0</v>
      </c>
      <c r="ADB117" s="603">
        <v>0</v>
      </c>
      <c r="ADC117" s="603">
        <v>9000</v>
      </c>
      <c r="ADD117" s="603">
        <v>0</v>
      </c>
      <c r="ADE117" s="603">
        <v>0</v>
      </c>
      <c r="ADF117" s="603">
        <v>0</v>
      </c>
      <c r="ADG117" s="603">
        <v>0</v>
      </c>
      <c r="ADH117" s="603">
        <v>3406391</v>
      </c>
      <c r="ADI117" s="603">
        <v>2800000</v>
      </c>
      <c r="ADJ117" s="603">
        <v>0</v>
      </c>
      <c r="ADK117" s="603">
        <v>0</v>
      </c>
      <c r="ADL117" s="603">
        <v>0</v>
      </c>
      <c r="ADM117" s="603">
        <v>0</v>
      </c>
      <c r="ADN117" s="603">
        <v>0</v>
      </c>
      <c r="ADO117" s="603">
        <v>0</v>
      </c>
      <c r="ADP117" s="603">
        <v>0</v>
      </c>
      <c r="ADQ117" s="603">
        <v>15126761.039999999</v>
      </c>
      <c r="ADR117" s="603">
        <v>0</v>
      </c>
      <c r="ADS117" s="603">
        <v>0</v>
      </c>
      <c r="ADT117" s="603">
        <v>0</v>
      </c>
      <c r="ADU117" s="603">
        <v>1800000</v>
      </c>
      <c r="ADV117" s="603">
        <v>0</v>
      </c>
      <c r="ADW117" s="603">
        <v>0</v>
      </c>
      <c r="ADX117" s="603">
        <v>0</v>
      </c>
      <c r="ADY117" s="603">
        <v>0</v>
      </c>
      <c r="ADZ117" s="603">
        <v>0</v>
      </c>
      <c r="AEA117" s="603">
        <v>31853486.289999999</v>
      </c>
      <c r="AEB117" s="603">
        <v>1584752.96</v>
      </c>
      <c r="AEC117" s="603">
        <v>0</v>
      </c>
      <c r="AED117" s="603">
        <v>0</v>
      </c>
      <c r="AEE117" s="603">
        <v>0</v>
      </c>
      <c r="AEF117" s="603">
        <v>0</v>
      </c>
      <c r="AEG117" s="603">
        <v>0</v>
      </c>
      <c r="AEH117" s="603">
        <v>0</v>
      </c>
      <c r="AEI117" s="603">
        <v>0</v>
      </c>
      <c r="AEJ117" s="603">
        <v>0</v>
      </c>
      <c r="AEK117" s="603">
        <v>0</v>
      </c>
      <c r="AEL117" s="603">
        <v>0</v>
      </c>
      <c r="AEM117" s="603">
        <v>0</v>
      </c>
      <c r="AEN117" s="603">
        <v>0</v>
      </c>
      <c r="AEO117" s="603">
        <v>0</v>
      </c>
      <c r="AEP117" s="603">
        <v>0</v>
      </c>
      <c r="AEQ117" s="603">
        <v>0</v>
      </c>
      <c r="AER117" s="603">
        <v>0</v>
      </c>
      <c r="AES117" s="603">
        <v>0</v>
      </c>
      <c r="AET117" s="603">
        <v>0</v>
      </c>
      <c r="AEU117" s="603">
        <v>7546654</v>
      </c>
      <c r="AEV117" s="603">
        <v>135500</v>
      </c>
      <c r="AEW117" s="603">
        <v>125000</v>
      </c>
      <c r="AEX117" s="603">
        <v>0</v>
      </c>
      <c r="AEY117" s="603">
        <v>0</v>
      </c>
      <c r="AEZ117" s="603">
        <v>0</v>
      </c>
      <c r="AFA117" s="603">
        <v>0</v>
      </c>
      <c r="AFB117" s="603">
        <v>0</v>
      </c>
      <c r="AFC117" s="603">
        <v>0</v>
      </c>
      <c r="AFD117" s="603">
        <v>0</v>
      </c>
      <c r="AFE117" s="603">
        <v>1845975.87</v>
      </c>
      <c r="AFF117" s="603">
        <v>3345000</v>
      </c>
      <c r="AFG117" s="603">
        <v>0</v>
      </c>
      <c r="AFH117" s="603">
        <v>0</v>
      </c>
      <c r="AFI117" s="603">
        <v>0</v>
      </c>
      <c r="AFJ117" s="603">
        <v>0</v>
      </c>
      <c r="AFK117" s="603">
        <v>0</v>
      </c>
      <c r="AFL117" s="603">
        <v>0</v>
      </c>
      <c r="AFM117" s="603">
        <v>0</v>
      </c>
      <c r="AFN117" s="603">
        <v>0</v>
      </c>
      <c r="AFO117" s="603">
        <v>0</v>
      </c>
      <c r="AFP117" s="603">
        <v>0</v>
      </c>
      <c r="AFQ117" s="603">
        <v>0</v>
      </c>
      <c r="AFR117" s="603">
        <v>2288912</v>
      </c>
      <c r="AFS117" s="603">
        <v>0</v>
      </c>
      <c r="AFT117" s="603">
        <v>0</v>
      </c>
      <c r="AFU117" s="603">
        <v>0</v>
      </c>
      <c r="AFV117" s="603">
        <v>0</v>
      </c>
      <c r="AFW117" s="603">
        <v>0</v>
      </c>
      <c r="AFX117" s="603">
        <v>0</v>
      </c>
      <c r="AFY117" s="603">
        <v>0</v>
      </c>
      <c r="AFZ117" s="603">
        <v>0</v>
      </c>
      <c r="AGA117" s="603">
        <v>0</v>
      </c>
      <c r="AGB117" s="603">
        <v>0</v>
      </c>
      <c r="AGC117" s="603">
        <v>0</v>
      </c>
      <c r="AGD117" s="603">
        <v>2365000</v>
      </c>
      <c r="AGE117" s="603">
        <v>0</v>
      </c>
      <c r="AGF117" s="603">
        <v>0</v>
      </c>
      <c r="AGG117" s="603">
        <v>0</v>
      </c>
      <c r="AGH117" s="603">
        <v>0</v>
      </c>
      <c r="AGI117" s="603">
        <v>0</v>
      </c>
      <c r="AGJ117" s="603">
        <v>0</v>
      </c>
      <c r="AGK117" s="603">
        <v>0</v>
      </c>
      <c r="AGL117" s="603">
        <v>0</v>
      </c>
      <c r="AGM117" s="603">
        <v>0</v>
      </c>
      <c r="AGN117" s="603">
        <v>0</v>
      </c>
      <c r="AGO117" s="603">
        <v>11268568.039999999</v>
      </c>
      <c r="AGP117" s="603">
        <v>1584469.56</v>
      </c>
      <c r="AGQ117" s="603">
        <v>0</v>
      </c>
      <c r="AGR117" s="603">
        <v>0</v>
      </c>
      <c r="AGS117" s="603">
        <v>0</v>
      </c>
      <c r="AGT117" s="603">
        <v>0</v>
      </c>
      <c r="AGU117" s="603">
        <v>0</v>
      </c>
      <c r="AGV117" s="603">
        <v>0</v>
      </c>
      <c r="AGW117" s="603">
        <v>27338161</v>
      </c>
      <c r="AGX117" s="603">
        <v>5000000</v>
      </c>
      <c r="AGY117" s="603">
        <v>0</v>
      </c>
      <c r="AGZ117" s="603">
        <v>0</v>
      </c>
      <c r="AHA117" s="603">
        <v>0</v>
      </c>
      <c r="AHB117" s="603">
        <v>0</v>
      </c>
      <c r="AHC117" s="603">
        <v>0</v>
      </c>
      <c r="AHD117" s="603">
        <v>0</v>
      </c>
      <c r="AHE117" s="603">
        <v>0</v>
      </c>
      <c r="AHF117" s="603">
        <v>0</v>
      </c>
      <c r="AHG117" s="603">
        <v>0</v>
      </c>
      <c r="AHH117" s="603">
        <v>0</v>
      </c>
      <c r="AHI117" s="603">
        <v>0</v>
      </c>
      <c r="AHJ117" s="603">
        <v>0</v>
      </c>
      <c r="AHK117" s="603">
        <v>0</v>
      </c>
      <c r="AHL117" s="603">
        <v>0</v>
      </c>
      <c r="AHM117" s="603">
        <v>0</v>
      </c>
      <c r="AHN117" s="603">
        <v>7077546.5499999998</v>
      </c>
      <c r="AHO117" s="603">
        <v>0</v>
      </c>
      <c r="AHP117" s="603">
        <v>0</v>
      </c>
      <c r="AHQ117" s="603">
        <v>0</v>
      </c>
      <c r="AHR117" s="603">
        <v>0</v>
      </c>
      <c r="AHS117" s="603">
        <v>0</v>
      </c>
      <c r="AHT117" s="603">
        <v>0</v>
      </c>
      <c r="AHU117" s="603">
        <v>0</v>
      </c>
      <c r="AHV117" s="603">
        <v>0</v>
      </c>
      <c r="AHW117" s="603">
        <f t="shared" si="100"/>
        <v>692471029.50999999</v>
      </c>
      <c r="AHY117" s="648" t="s">
        <v>6248</v>
      </c>
      <c r="AHZ117" s="648" t="s">
        <v>6137</v>
      </c>
      <c r="AIA117" s="648" t="s">
        <v>6138</v>
      </c>
    </row>
    <row r="118" spans="1:911" ht="24.6" x14ac:dyDescent="0.7">
      <c r="A118" s="260" t="str">
        <f t="shared" si="98"/>
        <v>ภาระ</v>
      </c>
      <c r="B118" s="260" t="s">
        <v>6428</v>
      </c>
      <c r="C118" s="260" t="s">
        <v>6146</v>
      </c>
      <c r="D118" s="603">
        <v>0</v>
      </c>
      <c r="E118" s="603">
        <v>686300</v>
      </c>
      <c r="F118" s="603">
        <v>980000</v>
      </c>
      <c r="G118" s="603">
        <v>0</v>
      </c>
      <c r="H118" s="603">
        <v>1655100</v>
      </c>
      <c r="I118" s="603">
        <v>682800</v>
      </c>
      <c r="J118" s="603">
        <v>0</v>
      </c>
      <c r="K118" s="603">
        <v>1030000</v>
      </c>
      <c r="L118" s="603">
        <v>877300</v>
      </c>
      <c r="M118" s="603">
        <v>739000</v>
      </c>
      <c r="N118" s="603">
        <v>903900</v>
      </c>
      <c r="O118" s="603">
        <v>1736100</v>
      </c>
      <c r="P118" s="603">
        <v>897200</v>
      </c>
      <c r="Q118" s="603">
        <v>617200</v>
      </c>
      <c r="R118" s="603">
        <v>667500</v>
      </c>
      <c r="S118" s="603">
        <v>1415000</v>
      </c>
      <c r="T118" s="603">
        <v>716600</v>
      </c>
      <c r="U118" s="603">
        <v>355000</v>
      </c>
      <c r="V118" s="603">
        <v>0</v>
      </c>
      <c r="W118" s="603">
        <v>0</v>
      </c>
      <c r="X118" s="603">
        <v>2214100</v>
      </c>
      <c r="Y118" s="603">
        <v>6151132</v>
      </c>
      <c r="Z118" s="603">
        <v>1959900</v>
      </c>
      <c r="AA118" s="603">
        <v>2737200</v>
      </c>
      <c r="AB118" s="603">
        <v>1379400</v>
      </c>
      <c r="AC118" s="603">
        <v>0</v>
      </c>
      <c r="AD118" s="603">
        <v>0</v>
      </c>
      <c r="AE118" s="603">
        <v>6200200</v>
      </c>
      <c r="AF118" s="603">
        <v>0</v>
      </c>
      <c r="AG118" s="603">
        <v>5103500</v>
      </c>
      <c r="AH118" s="603">
        <v>4320911</v>
      </c>
      <c r="AI118" s="603">
        <v>1754400</v>
      </c>
      <c r="AJ118" s="603">
        <v>162400</v>
      </c>
      <c r="AK118" s="603">
        <v>0</v>
      </c>
      <c r="AL118" s="603">
        <v>117400</v>
      </c>
      <c r="AM118" s="603">
        <v>1831100</v>
      </c>
      <c r="AN118" s="603">
        <v>722000</v>
      </c>
      <c r="AO118" s="603">
        <v>743500</v>
      </c>
      <c r="AP118" s="603">
        <v>0</v>
      </c>
      <c r="AQ118" s="603">
        <v>0</v>
      </c>
      <c r="AR118" s="603">
        <v>1732100</v>
      </c>
      <c r="AS118" s="603">
        <v>0</v>
      </c>
      <c r="AT118" s="603">
        <v>1929244</v>
      </c>
      <c r="AU118" s="603">
        <v>0</v>
      </c>
      <c r="AV118" s="603">
        <v>1875600</v>
      </c>
      <c r="AW118" s="603">
        <v>1851200</v>
      </c>
      <c r="AX118" s="603">
        <v>2000500</v>
      </c>
      <c r="AY118" s="603">
        <v>1303400</v>
      </c>
      <c r="AZ118" s="603">
        <v>3415600</v>
      </c>
      <c r="BA118" s="603">
        <v>2386000</v>
      </c>
      <c r="BB118" s="603">
        <v>1188500</v>
      </c>
      <c r="BC118" s="603">
        <v>1090700</v>
      </c>
      <c r="BD118" s="603">
        <v>1932900</v>
      </c>
      <c r="BE118" s="603">
        <v>1409400</v>
      </c>
      <c r="BF118" s="603">
        <v>425100</v>
      </c>
      <c r="BG118" s="603">
        <v>3336600</v>
      </c>
      <c r="BH118" s="603">
        <v>1802900</v>
      </c>
      <c r="BI118" s="603">
        <v>1045600</v>
      </c>
      <c r="BJ118" s="603">
        <v>0</v>
      </c>
      <c r="BK118" s="603">
        <v>0</v>
      </c>
      <c r="BL118" s="603">
        <v>637500</v>
      </c>
      <c r="BM118" s="603">
        <v>597000</v>
      </c>
      <c r="BN118" s="603">
        <v>785700</v>
      </c>
      <c r="BO118" s="603">
        <v>551300</v>
      </c>
      <c r="BP118" s="603">
        <v>455000</v>
      </c>
      <c r="BQ118" s="603">
        <v>184800</v>
      </c>
      <c r="BR118" s="603">
        <v>178166</v>
      </c>
      <c r="BS118" s="603">
        <v>0</v>
      </c>
      <c r="BT118" s="603">
        <v>1532000</v>
      </c>
      <c r="BU118" s="603">
        <v>830600</v>
      </c>
      <c r="BV118" s="603">
        <v>1566100</v>
      </c>
      <c r="BW118" s="603">
        <v>700800</v>
      </c>
      <c r="BX118" s="603">
        <v>667700</v>
      </c>
      <c r="BY118" s="603">
        <v>1393400</v>
      </c>
      <c r="BZ118" s="603">
        <v>1250200</v>
      </c>
      <c r="CA118" s="603">
        <v>1218921</v>
      </c>
      <c r="CB118" s="603">
        <v>1907600</v>
      </c>
      <c r="CC118" s="603">
        <v>4143600</v>
      </c>
      <c r="CD118" s="603">
        <v>0</v>
      </c>
      <c r="CE118" s="603">
        <v>4213400</v>
      </c>
      <c r="CF118" s="603">
        <v>2469300</v>
      </c>
      <c r="CG118" s="603">
        <v>3750000</v>
      </c>
      <c r="CH118" s="603">
        <v>0</v>
      </c>
      <c r="CI118" s="603">
        <v>471100</v>
      </c>
      <c r="CJ118" s="603">
        <v>1545500</v>
      </c>
      <c r="CK118" s="603">
        <v>518400</v>
      </c>
      <c r="CL118" s="603">
        <v>730700</v>
      </c>
      <c r="CM118" s="603">
        <v>706900</v>
      </c>
      <c r="CN118" s="603">
        <v>663700</v>
      </c>
      <c r="CO118" s="603">
        <v>943900</v>
      </c>
      <c r="CP118" s="603">
        <v>354500</v>
      </c>
      <c r="CQ118" s="603">
        <v>573200</v>
      </c>
      <c r="CR118" s="603">
        <v>499500</v>
      </c>
      <c r="CS118" s="603">
        <v>607000</v>
      </c>
      <c r="CT118" s="603">
        <v>438600</v>
      </c>
      <c r="CU118" s="603">
        <v>0</v>
      </c>
      <c r="CV118" s="603">
        <v>486700</v>
      </c>
      <c r="CW118" s="603">
        <v>607900</v>
      </c>
      <c r="CX118" s="603">
        <v>2771500</v>
      </c>
      <c r="CY118" s="603">
        <v>4335500</v>
      </c>
      <c r="CZ118" s="603">
        <v>1678400</v>
      </c>
      <c r="DA118" s="603">
        <v>399500</v>
      </c>
      <c r="DB118" s="603">
        <v>337500</v>
      </c>
      <c r="DC118" s="603">
        <v>0</v>
      </c>
      <c r="DD118" s="603">
        <v>0</v>
      </c>
      <c r="DE118" s="603">
        <v>569800</v>
      </c>
      <c r="DF118" s="603">
        <v>572100</v>
      </c>
      <c r="DG118" s="603">
        <v>1592300</v>
      </c>
      <c r="DH118" s="603">
        <v>0</v>
      </c>
      <c r="DI118" s="603">
        <v>3903320</v>
      </c>
      <c r="DJ118" s="603">
        <v>0</v>
      </c>
      <c r="DK118" s="603">
        <v>346800</v>
      </c>
      <c r="DL118" s="603">
        <v>0</v>
      </c>
      <c r="DM118" s="603">
        <v>0</v>
      </c>
      <c r="DN118" s="603">
        <v>885400</v>
      </c>
      <c r="DO118" s="603">
        <v>600000</v>
      </c>
      <c r="DP118" s="603">
        <v>659500</v>
      </c>
      <c r="DQ118" s="603">
        <v>450000</v>
      </c>
      <c r="DR118" s="603">
        <v>1189200</v>
      </c>
      <c r="DS118" s="603">
        <v>604100</v>
      </c>
      <c r="DT118" s="603">
        <v>1607900</v>
      </c>
      <c r="DU118" s="603">
        <v>0</v>
      </c>
      <c r="DV118" s="603">
        <v>870500</v>
      </c>
      <c r="DW118" s="603">
        <v>1768700</v>
      </c>
      <c r="DX118" s="603">
        <v>1600000</v>
      </c>
      <c r="DY118" s="603">
        <v>599200</v>
      </c>
      <c r="DZ118" s="603">
        <v>0</v>
      </c>
      <c r="EA118" s="603">
        <v>783500</v>
      </c>
      <c r="EB118" s="603">
        <v>671100</v>
      </c>
      <c r="EC118" s="603">
        <v>0</v>
      </c>
      <c r="ED118" s="603">
        <v>0</v>
      </c>
      <c r="EE118" s="603">
        <v>1000000</v>
      </c>
      <c r="EF118" s="603">
        <v>0</v>
      </c>
      <c r="EG118" s="603">
        <v>0</v>
      </c>
      <c r="EH118" s="603">
        <v>450000</v>
      </c>
      <c r="EI118" s="603">
        <v>1334000</v>
      </c>
      <c r="EJ118" s="603">
        <v>1088400</v>
      </c>
      <c r="EK118" s="603">
        <v>695000</v>
      </c>
      <c r="EL118" s="603">
        <v>3606100</v>
      </c>
      <c r="EM118" s="603">
        <v>1161800</v>
      </c>
      <c r="EN118" s="603">
        <v>0</v>
      </c>
      <c r="EO118" s="603">
        <v>0</v>
      </c>
      <c r="EP118" s="603">
        <v>520500</v>
      </c>
      <c r="EQ118" s="603">
        <v>1779900</v>
      </c>
      <c r="ER118" s="603">
        <v>788800</v>
      </c>
      <c r="ES118" s="603">
        <v>522800</v>
      </c>
      <c r="ET118" s="603">
        <v>510700</v>
      </c>
      <c r="EU118" s="603">
        <v>899900</v>
      </c>
      <c r="EV118" s="603">
        <v>811100</v>
      </c>
      <c r="EW118" s="603">
        <v>1284700</v>
      </c>
      <c r="EX118" s="603">
        <v>0</v>
      </c>
      <c r="EY118" s="603">
        <v>255400</v>
      </c>
      <c r="EZ118" s="603">
        <v>527300</v>
      </c>
      <c r="FA118" s="603">
        <v>860000</v>
      </c>
      <c r="FB118" s="603">
        <v>6136500</v>
      </c>
      <c r="FC118" s="603">
        <v>1100900</v>
      </c>
      <c r="FD118" s="603">
        <v>3765100</v>
      </c>
      <c r="FE118" s="603">
        <v>2731400</v>
      </c>
      <c r="FF118" s="603">
        <v>611310.75</v>
      </c>
      <c r="FG118" s="603">
        <v>443300</v>
      </c>
      <c r="FH118" s="603">
        <v>2366500</v>
      </c>
      <c r="FI118" s="603">
        <v>560586</v>
      </c>
      <c r="FJ118" s="603">
        <v>0</v>
      </c>
      <c r="FK118" s="603">
        <v>0</v>
      </c>
      <c r="FL118" s="603">
        <v>325800</v>
      </c>
      <c r="FM118" s="603">
        <v>863499</v>
      </c>
      <c r="FN118" s="603">
        <v>0</v>
      </c>
      <c r="FO118" s="603">
        <v>651600</v>
      </c>
      <c r="FP118" s="603">
        <v>305700</v>
      </c>
      <c r="FQ118" s="603">
        <v>0</v>
      </c>
      <c r="FR118" s="603">
        <v>0</v>
      </c>
      <c r="FS118" s="603">
        <v>2405600</v>
      </c>
      <c r="FT118" s="603">
        <v>4891300</v>
      </c>
      <c r="FU118" s="603">
        <v>3991800</v>
      </c>
      <c r="FV118" s="603">
        <v>3987300</v>
      </c>
      <c r="FW118" s="603">
        <v>786700</v>
      </c>
      <c r="FX118" s="603">
        <v>5998000</v>
      </c>
      <c r="FY118" s="603">
        <v>3079800</v>
      </c>
      <c r="FZ118" s="603">
        <v>2099900</v>
      </c>
      <c r="GA118" s="603">
        <v>2624500</v>
      </c>
      <c r="GB118" s="603">
        <v>4996300</v>
      </c>
      <c r="GC118" s="603">
        <v>2647200</v>
      </c>
      <c r="GD118" s="603">
        <v>2217600</v>
      </c>
      <c r="GE118" s="603">
        <v>1627800</v>
      </c>
      <c r="GF118" s="603">
        <v>0</v>
      </c>
      <c r="GG118" s="603">
        <v>407700</v>
      </c>
      <c r="GH118" s="603">
        <v>0</v>
      </c>
      <c r="GI118" s="603">
        <v>0</v>
      </c>
      <c r="GJ118" s="603">
        <v>691700</v>
      </c>
      <c r="GK118" s="603">
        <v>2259900</v>
      </c>
      <c r="GL118" s="603">
        <v>249100</v>
      </c>
      <c r="GM118" s="603">
        <v>1221500</v>
      </c>
      <c r="GN118" s="603">
        <v>503600</v>
      </c>
      <c r="GO118" s="603">
        <v>253200</v>
      </c>
      <c r="GP118" s="603">
        <v>246000</v>
      </c>
      <c r="GQ118" s="603">
        <v>0</v>
      </c>
      <c r="GR118" s="603">
        <v>0</v>
      </c>
      <c r="GS118" s="603">
        <v>760600</v>
      </c>
      <c r="GT118" s="603">
        <v>934400</v>
      </c>
      <c r="GU118" s="603">
        <v>733200</v>
      </c>
      <c r="GV118" s="603">
        <v>173900</v>
      </c>
      <c r="GW118" s="603">
        <v>1105000</v>
      </c>
      <c r="GX118" s="603">
        <v>738100</v>
      </c>
      <c r="GY118" s="603">
        <v>881400</v>
      </c>
      <c r="GZ118" s="603">
        <v>0</v>
      </c>
      <c r="HA118" s="603">
        <v>337200</v>
      </c>
      <c r="HB118" s="603">
        <v>803200</v>
      </c>
      <c r="HC118" s="603">
        <v>1135500</v>
      </c>
      <c r="HD118" s="603">
        <v>0</v>
      </c>
      <c r="HE118" s="603">
        <v>6203208.3300000001</v>
      </c>
      <c r="HF118" s="603">
        <v>2000000</v>
      </c>
      <c r="HG118" s="603">
        <v>5200000</v>
      </c>
      <c r="HH118" s="603">
        <v>824400</v>
      </c>
      <c r="HI118" s="603">
        <v>3720000</v>
      </c>
      <c r="HJ118" s="603">
        <v>1264800</v>
      </c>
      <c r="HK118" s="603">
        <v>1369368</v>
      </c>
      <c r="HL118" s="603">
        <v>0</v>
      </c>
      <c r="HM118" s="603">
        <v>0</v>
      </c>
      <c r="HN118" s="603">
        <v>5805500</v>
      </c>
      <c r="HO118" s="603">
        <v>1391700</v>
      </c>
      <c r="HP118" s="603">
        <v>0</v>
      </c>
      <c r="HQ118" s="603">
        <v>3766</v>
      </c>
      <c r="HR118" s="603">
        <v>6243100</v>
      </c>
      <c r="HS118" s="603">
        <v>455000</v>
      </c>
      <c r="HT118" s="603">
        <v>0</v>
      </c>
      <c r="HU118" s="603">
        <v>0</v>
      </c>
      <c r="HV118" s="603">
        <v>500000</v>
      </c>
      <c r="HW118" s="603">
        <v>690000</v>
      </c>
      <c r="HX118" s="603">
        <v>878717.24</v>
      </c>
      <c r="HY118" s="603">
        <v>560000</v>
      </c>
      <c r="HZ118" s="603">
        <v>1977100</v>
      </c>
      <c r="IA118" s="603">
        <v>765800</v>
      </c>
      <c r="IB118" s="603">
        <v>395000</v>
      </c>
      <c r="IC118" s="603">
        <v>0</v>
      </c>
      <c r="ID118" s="603">
        <v>491500</v>
      </c>
      <c r="IE118" s="603">
        <v>819200</v>
      </c>
      <c r="IF118" s="603">
        <v>264300</v>
      </c>
      <c r="IG118" s="603">
        <v>537800</v>
      </c>
      <c r="IH118" s="603">
        <v>343032.44</v>
      </c>
      <c r="II118" s="603">
        <v>562800</v>
      </c>
      <c r="IJ118" s="603">
        <v>0</v>
      </c>
      <c r="IK118" s="603">
        <v>0</v>
      </c>
      <c r="IL118" s="603">
        <v>0</v>
      </c>
      <c r="IM118" s="603">
        <v>827100</v>
      </c>
      <c r="IN118" s="603">
        <v>1384580</v>
      </c>
      <c r="IO118" s="603">
        <v>553900</v>
      </c>
      <c r="IP118" s="603">
        <v>410600</v>
      </c>
      <c r="IQ118" s="603">
        <v>349000</v>
      </c>
      <c r="IR118" s="603">
        <v>715200</v>
      </c>
      <c r="IS118" s="603">
        <v>1208400</v>
      </c>
      <c r="IT118" s="603">
        <v>475700</v>
      </c>
      <c r="IU118" s="603">
        <v>0</v>
      </c>
      <c r="IV118" s="603">
        <v>0</v>
      </c>
      <c r="IW118" s="603">
        <v>0</v>
      </c>
      <c r="IX118" s="603">
        <v>550000</v>
      </c>
      <c r="IY118" s="603">
        <v>1804332</v>
      </c>
      <c r="IZ118" s="603">
        <v>530000</v>
      </c>
      <c r="JA118" s="603">
        <v>1025200</v>
      </c>
      <c r="JB118" s="603">
        <v>300900</v>
      </c>
      <c r="JC118" s="603">
        <v>265600</v>
      </c>
      <c r="JD118" s="603">
        <v>901400</v>
      </c>
      <c r="JE118" s="603">
        <v>2483000</v>
      </c>
      <c r="JF118" s="603">
        <v>631000</v>
      </c>
      <c r="JG118" s="603">
        <v>0</v>
      </c>
      <c r="JH118" s="603">
        <v>0</v>
      </c>
      <c r="JI118" s="603">
        <v>1755400</v>
      </c>
      <c r="JJ118" s="603">
        <v>3200000</v>
      </c>
      <c r="JK118" s="603">
        <v>720800</v>
      </c>
      <c r="JL118" s="603">
        <v>391800</v>
      </c>
      <c r="JM118" s="603">
        <v>0</v>
      </c>
      <c r="JN118" s="603">
        <v>880700</v>
      </c>
      <c r="JO118" s="603">
        <v>1070900</v>
      </c>
      <c r="JP118" s="603">
        <v>1802584</v>
      </c>
      <c r="JQ118" s="603">
        <v>1679000</v>
      </c>
      <c r="JR118" s="603">
        <v>3402244.6</v>
      </c>
      <c r="JS118" s="603">
        <v>1073100</v>
      </c>
      <c r="JT118" s="603">
        <v>0</v>
      </c>
      <c r="JU118" s="603">
        <v>0</v>
      </c>
      <c r="JV118" s="603">
        <v>1116300</v>
      </c>
      <c r="JW118" s="603">
        <v>1129800</v>
      </c>
      <c r="JX118" s="603">
        <v>472300</v>
      </c>
      <c r="JY118" s="603">
        <v>763100</v>
      </c>
      <c r="JZ118" s="603">
        <v>2100000</v>
      </c>
      <c r="KA118" s="603">
        <v>1347300</v>
      </c>
      <c r="KB118" s="603">
        <v>700200</v>
      </c>
      <c r="KC118" s="603">
        <v>1184800</v>
      </c>
      <c r="KD118" s="603">
        <v>496000</v>
      </c>
      <c r="KE118" s="603">
        <v>801300</v>
      </c>
      <c r="KF118" s="603">
        <v>1627876</v>
      </c>
      <c r="KG118" s="603">
        <v>267600</v>
      </c>
      <c r="KH118" s="603">
        <v>848600</v>
      </c>
      <c r="KI118" s="603">
        <v>1034440</v>
      </c>
      <c r="KJ118" s="603">
        <v>0</v>
      </c>
      <c r="KK118" s="603">
        <v>922400</v>
      </c>
      <c r="KL118" s="603">
        <v>1162600</v>
      </c>
      <c r="KM118" s="603">
        <v>1939800</v>
      </c>
      <c r="KN118" s="603">
        <v>463900</v>
      </c>
      <c r="KO118" s="603">
        <v>363000</v>
      </c>
      <c r="KP118" s="603">
        <v>2500000</v>
      </c>
      <c r="KQ118" s="603">
        <v>1434300</v>
      </c>
      <c r="KR118" s="603">
        <v>868400</v>
      </c>
      <c r="KS118" s="603">
        <v>0</v>
      </c>
      <c r="KT118" s="603">
        <v>336300</v>
      </c>
      <c r="KU118" s="603">
        <v>540600</v>
      </c>
      <c r="KV118" s="603">
        <v>2725400</v>
      </c>
      <c r="KW118" s="603">
        <v>1979800</v>
      </c>
      <c r="KX118" s="603">
        <v>1535480</v>
      </c>
      <c r="KY118" s="603">
        <v>0</v>
      </c>
      <c r="KZ118" s="603">
        <v>640700</v>
      </c>
      <c r="LA118" s="603">
        <v>0</v>
      </c>
      <c r="LB118" s="603">
        <v>0</v>
      </c>
      <c r="LC118" s="603">
        <v>393900</v>
      </c>
      <c r="LD118" s="603">
        <v>940000</v>
      </c>
      <c r="LE118" s="603">
        <v>1675200</v>
      </c>
      <c r="LF118" s="603">
        <v>1060000</v>
      </c>
      <c r="LG118" s="603">
        <v>485006</v>
      </c>
      <c r="LH118" s="603">
        <v>470000</v>
      </c>
      <c r="LI118" s="603">
        <v>0</v>
      </c>
      <c r="LJ118" s="603">
        <v>0</v>
      </c>
      <c r="LK118" s="603">
        <v>0</v>
      </c>
      <c r="LL118" s="603">
        <v>0</v>
      </c>
      <c r="LM118" s="603">
        <v>930800</v>
      </c>
      <c r="LN118" s="603">
        <v>1073000</v>
      </c>
      <c r="LO118" s="603">
        <v>0</v>
      </c>
      <c r="LP118" s="603">
        <v>0</v>
      </c>
      <c r="LQ118" s="603">
        <v>58100</v>
      </c>
      <c r="LR118" s="603">
        <v>2464000</v>
      </c>
      <c r="LS118" s="603">
        <v>350000</v>
      </c>
      <c r="LT118" s="603">
        <v>0</v>
      </c>
      <c r="LU118" s="603">
        <v>584900</v>
      </c>
      <c r="LV118" s="603">
        <v>504700</v>
      </c>
      <c r="LW118" s="603">
        <v>0</v>
      </c>
      <c r="LX118" s="603">
        <v>0</v>
      </c>
      <c r="LY118" s="603">
        <v>0</v>
      </c>
      <c r="LZ118" s="603">
        <v>0</v>
      </c>
      <c r="MA118" s="603">
        <v>965000</v>
      </c>
      <c r="MB118" s="603">
        <v>1015100</v>
      </c>
      <c r="MC118" s="603">
        <v>761100</v>
      </c>
      <c r="MD118" s="603">
        <v>74729</v>
      </c>
      <c r="ME118" s="603">
        <v>791600</v>
      </c>
      <c r="MF118" s="603">
        <v>701466</v>
      </c>
      <c r="MG118" s="603">
        <v>1371300</v>
      </c>
      <c r="MH118" s="603">
        <v>915000</v>
      </c>
      <c r="MI118" s="603">
        <v>0</v>
      </c>
      <c r="MJ118" s="603">
        <v>1040000</v>
      </c>
      <c r="MK118" s="603">
        <v>583100</v>
      </c>
      <c r="ML118" s="603">
        <v>404100</v>
      </c>
      <c r="MM118" s="603">
        <v>383500</v>
      </c>
      <c r="MN118" s="603">
        <v>667100</v>
      </c>
      <c r="MO118" s="603">
        <v>455000</v>
      </c>
      <c r="MP118" s="603">
        <v>518000</v>
      </c>
      <c r="MQ118" s="603">
        <v>791200</v>
      </c>
      <c r="MR118" s="603">
        <v>467700</v>
      </c>
      <c r="MS118" s="603">
        <v>946400</v>
      </c>
      <c r="MT118" s="603">
        <v>369708</v>
      </c>
      <c r="MU118" s="603">
        <v>0</v>
      </c>
      <c r="MV118" s="603">
        <v>682000</v>
      </c>
      <c r="MW118" s="603">
        <v>627000</v>
      </c>
      <c r="MX118" s="603">
        <v>723900</v>
      </c>
      <c r="MY118" s="603">
        <v>0</v>
      </c>
      <c r="MZ118" s="603">
        <v>635200</v>
      </c>
      <c r="NA118" s="603">
        <v>4538711.96</v>
      </c>
      <c r="NB118" s="603">
        <v>4409700</v>
      </c>
      <c r="NC118" s="603">
        <v>0</v>
      </c>
      <c r="ND118" s="603">
        <v>281614</v>
      </c>
      <c r="NE118" s="603">
        <v>1363200</v>
      </c>
      <c r="NF118" s="603">
        <v>0</v>
      </c>
      <c r="NG118" s="603">
        <v>2932123.75</v>
      </c>
      <c r="NH118" s="603">
        <v>883240</v>
      </c>
      <c r="NI118" s="603">
        <v>0</v>
      </c>
      <c r="NJ118" s="603">
        <v>980800</v>
      </c>
      <c r="NK118" s="603">
        <v>902300</v>
      </c>
      <c r="NL118" s="603">
        <v>1617000</v>
      </c>
      <c r="NM118" s="603">
        <v>2728000</v>
      </c>
      <c r="NN118" s="603">
        <v>110200</v>
      </c>
      <c r="NO118" s="603">
        <v>526500</v>
      </c>
      <c r="NP118" s="603">
        <v>1214800</v>
      </c>
      <c r="NQ118" s="603">
        <v>426897</v>
      </c>
      <c r="NR118" s="603">
        <v>0</v>
      </c>
      <c r="NS118" s="603">
        <v>879400</v>
      </c>
      <c r="NT118" s="603">
        <v>854000</v>
      </c>
      <c r="NU118" s="603">
        <v>885600</v>
      </c>
      <c r="NV118" s="603">
        <v>572100</v>
      </c>
      <c r="NW118" s="603">
        <v>526500</v>
      </c>
      <c r="NX118" s="603">
        <v>330900</v>
      </c>
      <c r="NY118" s="603">
        <v>0</v>
      </c>
      <c r="NZ118" s="603">
        <v>0</v>
      </c>
      <c r="OA118" s="603">
        <v>1308445</v>
      </c>
      <c r="OB118" s="603">
        <v>742400</v>
      </c>
      <c r="OC118" s="603">
        <v>437300</v>
      </c>
      <c r="OD118" s="603">
        <v>131500</v>
      </c>
      <c r="OE118" s="603">
        <v>0</v>
      </c>
      <c r="OF118" s="603">
        <v>0</v>
      </c>
      <c r="OG118" s="603">
        <v>12694908</v>
      </c>
      <c r="OH118" s="603">
        <v>1826200</v>
      </c>
      <c r="OI118" s="603">
        <v>0</v>
      </c>
      <c r="OJ118" s="603">
        <v>984600</v>
      </c>
      <c r="OK118" s="603">
        <v>2887400</v>
      </c>
      <c r="OL118" s="603">
        <v>0</v>
      </c>
      <c r="OM118" s="603">
        <v>392400</v>
      </c>
      <c r="ON118" s="603">
        <v>416922.21</v>
      </c>
      <c r="OO118" s="603">
        <v>0</v>
      </c>
      <c r="OP118" s="603">
        <v>3951580</v>
      </c>
      <c r="OQ118" s="603">
        <v>0</v>
      </c>
      <c r="OR118" s="603">
        <v>2297000</v>
      </c>
      <c r="OS118" s="603">
        <v>1699800</v>
      </c>
      <c r="OT118" s="603">
        <v>355300</v>
      </c>
      <c r="OU118" s="603">
        <v>0</v>
      </c>
      <c r="OV118" s="603">
        <v>1413000</v>
      </c>
      <c r="OW118" s="603">
        <v>2442200</v>
      </c>
      <c r="OX118" s="603">
        <v>2295100</v>
      </c>
      <c r="OY118" s="603">
        <v>1000432.26</v>
      </c>
      <c r="OZ118" s="603">
        <v>2237000</v>
      </c>
      <c r="PA118" s="603">
        <v>545500</v>
      </c>
      <c r="PB118" s="603">
        <v>1443459</v>
      </c>
      <c r="PC118" s="603">
        <v>271500</v>
      </c>
      <c r="PD118" s="603">
        <v>0</v>
      </c>
      <c r="PE118" s="603">
        <v>0</v>
      </c>
      <c r="PF118" s="603">
        <v>944600</v>
      </c>
      <c r="PG118" s="603">
        <v>339500</v>
      </c>
      <c r="PH118" s="603">
        <v>0</v>
      </c>
      <c r="PI118" s="603">
        <v>1423000</v>
      </c>
      <c r="PJ118" s="603">
        <v>748300</v>
      </c>
      <c r="PK118" s="603">
        <v>200</v>
      </c>
      <c r="PL118" s="603">
        <v>668400</v>
      </c>
      <c r="PM118" s="603">
        <v>696600</v>
      </c>
      <c r="PN118" s="603">
        <v>494700</v>
      </c>
      <c r="PO118" s="603">
        <v>180800</v>
      </c>
      <c r="PP118" s="603">
        <v>447500</v>
      </c>
      <c r="PQ118" s="603">
        <v>1678000</v>
      </c>
      <c r="PR118" s="603">
        <v>289600</v>
      </c>
      <c r="PS118" s="603">
        <v>476600</v>
      </c>
      <c r="PT118" s="603">
        <v>0</v>
      </c>
      <c r="PU118" s="603">
        <v>332900</v>
      </c>
      <c r="PV118" s="603">
        <v>0</v>
      </c>
      <c r="PW118" s="603">
        <v>0</v>
      </c>
      <c r="PX118" s="603">
        <v>0</v>
      </c>
      <c r="PY118" s="603">
        <v>0</v>
      </c>
      <c r="PZ118" s="603">
        <v>0</v>
      </c>
      <c r="QA118" s="603">
        <v>841200</v>
      </c>
      <c r="QB118" s="603">
        <v>1426200</v>
      </c>
      <c r="QC118" s="603">
        <v>0</v>
      </c>
      <c r="QD118" s="603">
        <v>1804200</v>
      </c>
      <c r="QE118" s="603">
        <v>0</v>
      </c>
      <c r="QF118" s="603">
        <v>0</v>
      </c>
      <c r="QG118" s="603">
        <v>0</v>
      </c>
      <c r="QH118" s="603">
        <v>250000</v>
      </c>
      <c r="QI118" s="603">
        <v>0</v>
      </c>
      <c r="QJ118" s="603">
        <v>0</v>
      </c>
      <c r="QK118" s="603">
        <v>1103100</v>
      </c>
      <c r="QL118" s="603">
        <v>0</v>
      </c>
      <c r="QM118" s="603">
        <v>1149500</v>
      </c>
      <c r="QN118" s="603">
        <v>0</v>
      </c>
      <c r="QO118" s="603">
        <v>1255400</v>
      </c>
      <c r="QP118" s="603">
        <v>0</v>
      </c>
      <c r="QQ118" s="603">
        <v>501600</v>
      </c>
      <c r="QR118" s="603">
        <v>0</v>
      </c>
      <c r="QS118" s="603">
        <v>0</v>
      </c>
      <c r="QT118" s="603">
        <v>239700</v>
      </c>
      <c r="QU118" s="603">
        <v>0</v>
      </c>
      <c r="QV118" s="603">
        <v>0</v>
      </c>
      <c r="QW118" s="603">
        <v>737000</v>
      </c>
      <c r="QX118" s="603">
        <v>1100000</v>
      </c>
      <c r="QY118" s="603">
        <v>583100</v>
      </c>
      <c r="QZ118" s="603">
        <v>1580500</v>
      </c>
      <c r="RA118" s="603">
        <v>1224700</v>
      </c>
      <c r="RB118" s="603">
        <v>0</v>
      </c>
      <c r="RC118" s="603">
        <v>1105200</v>
      </c>
      <c r="RD118" s="603">
        <v>0</v>
      </c>
      <c r="RE118" s="603">
        <v>965000</v>
      </c>
      <c r="RF118" s="603">
        <v>600100</v>
      </c>
      <c r="RG118" s="603">
        <v>413900</v>
      </c>
      <c r="RH118" s="603">
        <v>363500</v>
      </c>
      <c r="RI118" s="603">
        <v>0</v>
      </c>
      <c r="RJ118" s="603">
        <v>1270000</v>
      </c>
      <c r="RK118" s="603">
        <v>529400</v>
      </c>
      <c r="RL118" s="603">
        <v>1532800</v>
      </c>
      <c r="RM118" s="603">
        <v>156900</v>
      </c>
      <c r="RN118" s="603">
        <v>736000</v>
      </c>
      <c r="RO118" s="603">
        <v>0</v>
      </c>
      <c r="RP118" s="603">
        <v>562000</v>
      </c>
      <c r="RQ118" s="603">
        <v>762200</v>
      </c>
      <c r="RR118" s="603">
        <v>1373600</v>
      </c>
      <c r="RS118" s="603">
        <v>1479400</v>
      </c>
      <c r="RT118" s="603">
        <v>421000</v>
      </c>
      <c r="RU118" s="603">
        <v>377300</v>
      </c>
      <c r="RV118" s="603">
        <v>600000</v>
      </c>
      <c r="RW118" s="603">
        <v>903900</v>
      </c>
      <c r="RX118" s="603">
        <v>985600</v>
      </c>
      <c r="RY118" s="603">
        <v>516600</v>
      </c>
      <c r="RZ118" s="603">
        <v>360600</v>
      </c>
      <c r="SA118" s="603">
        <v>271326</v>
      </c>
      <c r="SB118" s="603">
        <v>377900</v>
      </c>
      <c r="SC118" s="603">
        <v>0</v>
      </c>
      <c r="SD118" s="603">
        <v>529300</v>
      </c>
      <c r="SE118" s="603">
        <v>390100</v>
      </c>
      <c r="SF118" s="603">
        <v>469500</v>
      </c>
      <c r="SG118" s="603">
        <v>363100</v>
      </c>
      <c r="SH118" s="603">
        <v>646400</v>
      </c>
      <c r="SI118" s="603">
        <v>3200</v>
      </c>
      <c r="SJ118" s="603">
        <v>2969100</v>
      </c>
      <c r="SK118" s="603">
        <v>465900</v>
      </c>
      <c r="SL118" s="603">
        <v>552100</v>
      </c>
      <c r="SM118" s="603">
        <v>1038800</v>
      </c>
      <c r="SN118" s="603">
        <v>249900</v>
      </c>
      <c r="SO118" s="603">
        <v>1893100</v>
      </c>
      <c r="SP118" s="603">
        <v>457400</v>
      </c>
      <c r="SQ118" s="603">
        <v>655200</v>
      </c>
      <c r="SR118" s="603">
        <v>1226500</v>
      </c>
      <c r="SS118" s="603">
        <v>448300</v>
      </c>
      <c r="ST118" s="603">
        <v>572600</v>
      </c>
      <c r="SU118" s="603">
        <v>0</v>
      </c>
      <c r="SV118" s="603">
        <v>0</v>
      </c>
      <c r="SW118" s="603">
        <v>0</v>
      </c>
      <c r="SX118" s="603">
        <v>1149400</v>
      </c>
      <c r="SY118" s="603">
        <v>2543200</v>
      </c>
      <c r="SZ118" s="603">
        <v>2221591</v>
      </c>
      <c r="TA118" s="603">
        <v>1714600</v>
      </c>
      <c r="TB118" s="603">
        <v>382500</v>
      </c>
      <c r="TC118" s="603">
        <v>755300</v>
      </c>
      <c r="TD118" s="603">
        <v>4661532</v>
      </c>
      <c r="TE118" s="603">
        <v>2120800</v>
      </c>
      <c r="TF118" s="603">
        <v>2097800</v>
      </c>
      <c r="TG118" s="603">
        <v>2995000</v>
      </c>
      <c r="TH118" s="603">
        <v>5984600</v>
      </c>
      <c r="TI118" s="603">
        <v>1127190</v>
      </c>
      <c r="TJ118" s="603">
        <v>1433580</v>
      </c>
      <c r="TK118" s="603">
        <v>0</v>
      </c>
      <c r="TL118" s="603">
        <v>503000</v>
      </c>
      <c r="TM118" s="603">
        <v>1416929</v>
      </c>
      <c r="TN118" s="603">
        <v>300000</v>
      </c>
      <c r="TO118" s="603">
        <v>6473127</v>
      </c>
      <c r="TP118" s="603">
        <v>3983400</v>
      </c>
      <c r="TQ118" s="603">
        <v>2002593</v>
      </c>
      <c r="TR118" s="603">
        <v>1298900</v>
      </c>
      <c r="TS118" s="603">
        <v>156100</v>
      </c>
      <c r="TT118" s="603">
        <v>0</v>
      </c>
      <c r="TU118" s="603">
        <v>793900</v>
      </c>
      <c r="TV118" s="603">
        <v>1331800</v>
      </c>
      <c r="TW118" s="603">
        <v>373900</v>
      </c>
      <c r="TX118" s="603">
        <v>2545639</v>
      </c>
      <c r="TY118" s="603">
        <v>1745728</v>
      </c>
      <c r="TZ118" s="603">
        <v>359700</v>
      </c>
      <c r="UA118" s="603">
        <v>1646200</v>
      </c>
      <c r="UB118" s="603">
        <v>2224315</v>
      </c>
      <c r="UC118" s="603">
        <v>0</v>
      </c>
      <c r="UD118" s="603">
        <v>0</v>
      </c>
      <c r="UE118" s="603">
        <v>1802500</v>
      </c>
      <c r="UF118" s="603">
        <v>1845700</v>
      </c>
      <c r="UG118" s="603">
        <v>500000</v>
      </c>
      <c r="UH118" s="603">
        <v>325500</v>
      </c>
      <c r="UI118" s="603">
        <v>50000</v>
      </c>
      <c r="UJ118" s="603">
        <v>245500</v>
      </c>
      <c r="UK118" s="603">
        <v>263200</v>
      </c>
      <c r="UL118" s="603">
        <v>0</v>
      </c>
      <c r="UM118" s="603">
        <v>2327400</v>
      </c>
      <c r="UN118" s="603">
        <v>541100</v>
      </c>
      <c r="UO118" s="603">
        <v>1040800</v>
      </c>
      <c r="UP118" s="603">
        <v>1619200</v>
      </c>
      <c r="UQ118" s="603">
        <v>635300</v>
      </c>
      <c r="UR118" s="603">
        <v>0</v>
      </c>
      <c r="US118" s="603">
        <v>595200</v>
      </c>
      <c r="UT118" s="603">
        <v>1320000</v>
      </c>
      <c r="UU118" s="603">
        <v>1849700</v>
      </c>
      <c r="UV118" s="603">
        <v>185600</v>
      </c>
      <c r="UW118" s="603">
        <v>1428200</v>
      </c>
      <c r="UX118" s="603">
        <v>1216000</v>
      </c>
      <c r="UY118" s="603">
        <v>778600</v>
      </c>
      <c r="UZ118" s="603">
        <v>74800</v>
      </c>
      <c r="VA118" s="603">
        <v>1120200</v>
      </c>
      <c r="VB118" s="603">
        <v>1296920</v>
      </c>
      <c r="VC118" s="603">
        <v>7352120</v>
      </c>
      <c r="VD118" s="603">
        <v>905500</v>
      </c>
      <c r="VE118" s="603">
        <v>4057700</v>
      </c>
      <c r="VF118" s="603">
        <v>396900</v>
      </c>
      <c r="VG118" s="603">
        <v>468600</v>
      </c>
      <c r="VH118" s="603">
        <v>536000</v>
      </c>
      <c r="VI118" s="603">
        <v>397000</v>
      </c>
      <c r="VJ118" s="603">
        <v>3497200</v>
      </c>
      <c r="VK118" s="603">
        <v>284600</v>
      </c>
      <c r="VL118" s="603">
        <v>1170900</v>
      </c>
      <c r="VM118" s="603">
        <v>0</v>
      </c>
      <c r="VN118" s="603">
        <v>0</v>
      </c>
      <c r="VO118" s="603">
        <v>0</v>
      </c>
      <c r="VP118" s="603">
        <v>0</v>
      </c>
      <c r="VQ118" s="603">
        <v>797000</v>
      </c>
      <c r="VR118" s="603">
        <v>2490100</v>
      </c>
      <c r="VS118" s="603">
        <v>0</v>
      </c>
      <c r="VT118" s="603">
        <v>518600</v>
      </c>
      <c r="VU118" s="603">
        <v>547600</v>
      </c>
      <c r="VV118" s="603">
        <v>0</v>
      </c>
      <c r="VW118" s="603">
        <v>0</v>
      </c>
      <c r="VX118" s="603">
        <v>0</v>
      </c>
      <c r="VY118" s="603">
        <v>1508300</v>
      </c>
      <c r="VZ118" s="603">
        <v>915200</v>
      </c>
      <c r="WA118" s="603">
        <v>0</v>
      </c>
      <c r="WB118" s="603">
        <v>0</v>
      </c>
      <c r="WC118" s="603">
        <v>0</v>
      </c>
      <c r="WD118" s="603">
        <v>3373800</v>
      </c>
      <c r="WE118" s="603">
        <v>687200</v>
      </c>
      <c r="WF118" s="603">
        <v>3549800</v>
      </c>
      <c r="WG118" s="603">
        <v>418800</v>
      </c>
      <c r="WH118" s="603">
        <v>0</v>
      </c>
      <c r="WI118" s="603">
        <v>4758200</v>
      </c>
      <c r="WJ118" s="603">
        <v>4904700</v>
      </c>
      <c r="WK118" s="603">
        <v>2354200</v>
      </c>
      <c r="WL118" s="603">
        <v>2147400</v>
      </c>
      <c r="WM118" s="603">
        <v>556800</v>
      </c>
      <c r="WN118" s="603">
        <v>4379600</v>
      </c>
      <c r="WO118" s="603">
        <v>731400</v>
      </c>
      <c r="WP118" s="603">
        <v>178840</v>
      </c>
      <c r="WQ118" s="603">
        <v>0</v>
      </c>
      <c r="WR118" s="603">
        <v>1471000</v>
      </c>
      <c r="WS118" s="603">
        <v>1049200</v>
      </c>
      <c r="WT118" s="603">
        <v>6651300</v>
      </c>
      <c r="WU118" s="603">
        <v>1552000</v>
      </c>
      <c r="WV118" s="603">
        <v>5666300</v>
      </c>
      <c r="WW118" s="603">
        <v>0</v>
      </c>
      <c r="WX118" s="603">
        <v>604000</v>
      </c>
      <c r="WY118" s="603">
        <v>2902200</v>
      </c>
      <c r="WZ118" s="603">
        <v>0</v>
      </c>
      <c r="XA118" s="603">
        <v>0</v>
      </c>
      <c r="XB118" s="603">
        <v>231200</v>
      </c>
      <c r="XC118" s="603">
        <v>117700</v>
      </c>
      <c r="XD118" s="603">
        <v>886400</v>
      </c>
      <c r="XE118" s="603">
        <v>0</v>
      </c>
      <c r="XF118" s="603">
        <v>112600</v>
      </c>
      <c r="XG118" s="603">
        <v>0</v>
      </c>
      <c r="XH118" s="603">
        <v>778100</v>
      </c>
      <c r="XI118" s="603">
        <v>0</v>
      </c>
      <c r="XJ118" s="603">
        <v>0</v>
      </c>
      <c r="XK118" s="603">
        <v>878400</v>
      </c>
      <c r="XL118" s="603">
        <v>854800</v>
      </c>
      <c r="XM118" s="603">
        <v>0</v>
      </c>
      <c r="XN118" s="603">
        <v>846400</v>
      </c>
      <c r="XO118" s="603">
        <v>814600</v>
      </c>
      <c r="XP118" s="603">
        <v>1193200</v>
      </c>
      <c r="XQ118" s="603">
        <v>848900</v>
      </c>
      <c r="XR118" s="603">
        <v>769800</v>
      </c>
      <c r="XS118" s="603">
        <v>1203500</v>
      </c>
      <c r="XT118" s="603">
        <v>1032700</v>
      </c>
      <c r="XU118" s="603">
        <v>488200</v>
      </c>
      <c r="XV118" s="603">
        <v>448600</v>
      </c>
      <c r="XW118" s="603">
        <v>540200</v>
      </c>
      <c r="XX118" s="603">
        <v>629400</v>
      </c>
      <c r="XY118" s="603">
        <v>515500</v>
      </c>
      <c r="XZ118" s="603">
        <v>415400</v>
      </c>
      <c r="YA118" s="603">
        <v>383100</v>
      </c>
      <c r="YB118" s="603">
        <v>494500</v>
      </c>
      <c r="YC118" s="603">
        <v>581000</v>
      </c>
      <c r="YD118" s="603">
        <v>485400</v>
      </c>
      <c r="YE118" s="603">
        <v>718700</v>
      </c>
      <c r="YF118" s="603">
        <v>2255300</v>
      </c>
      <c r="YG118" s="603">
        <v>0</v>
      </c>
      <c r="YH118" s="603">
        <v>717000</v>
      </c>
      <c r="YI118" s="603">
        <v>2003400</v>
      </c>
      <c r="YJ118" s="603">
        <v>558000</v>
      </c>
      <c r="YK118" s="603">
        <v>1047957</v>
      </c>
      <c r="YL118" s="603">
        <v>1356800</v>
      </c>
      <c r="YM118" s="603">
        <v>1864800</v>
      </c>
      <c r="YN118" s="603">
        <v>444500</v>
      </c>
      <c r="YO118" s="603">
        <v>9122374</v>
      </c>
      <c r="YP118" s="603">
        <v>1097900</v>
      </c>
      <c r="YQ118" s="603">
        <v>1287800</v>
      </c>
      <c r="YR118" s="603">
        <v>2383440</v>
      </c>
      <c r="YS118" s="603">
        <v>0</v>
      </c>
      <c r="YT118" s="603">
        <v>141200</v>
      </c>
      <c r="YU118" s="603">
        <v>466800</v>
      </c>
      <c r="YV118" s="603">
        <v>52100</v>
      </c>
      <c r="YW118" s="603">
        <v>349000</v>
      </c>
      <c r="YX118" s="603">
        <v>0</v>
      </c>
      <c r="YY118" s="603">
        <v>517100</v>
      </c>
      <c r="YZ118" s="603">
        <v>1099800</v>
      </c>
      <c r="ZA118" s="603">
        <v>732000</v>
      </c>
      <c r="ZB118" s="603">
        <v>0</v>
      </c>
      <c r="ZC118" s="603">
        <v>757400</v>
      </c>
      <c r="ZD118" s="603">
        <v>627100</v>
      </c>
      <c r="ZE118" s="603">
        <v>0</v>
      </c>
      <c r="ZF118" s="603">
        <v>374000</v>
      </c>
      <c r="ZG118" s="603">
        <v>0</v>
      </c>
      <c r="ZH118" s="603">
        <v>1220100</v>
      </c>
      <c r="ZI118" s="603">
        <v>667000</v>
      </c>
      <c r="ZJ118" s="603">
        <v>480200</v>
      </c>
      <c r="ZK118" s="603">
        <v>746100</v>
      </c>
      <c r="ZL118" s="603">
        <v>779109.5</v>
      </c>
      <c r="ZM118" s="603">
        <v>196100</v>
      </c>
      <c r="ZN118" s="603">
        <v>0</v>
      </c>
      <c r="ZO118" s="603">
        <v>402500</v>
      </c>
      <c r="ZP118" s="603">
        <v>61200</v>
      </c>
      <c r="ZQ118" s="603">
        <v>1530900</v>
      </c>
      <c r="ZR118" s="603">
        <v>3127000</v>
      </c>
      <c r="ZS118" s="603">
        <v>0</v>
      </c>
      <c r="ZT118" s="603">
        <v>300600</v>
      </c>
      <c r="ZU118" s="603">
        <v>937200</v>
      </c>
      <c r="ZV118" s="603">
        <v>1660600</v>
      </c>
      <c r="ZW118" s="603">
        <v>1167500</v>
      </c>
      <c r="ZX118" s="603">
        <v>369500</v>
      </c>
      <c r="ZY118" s="603">
        <v>904800</v>
      </c>
      <c r="ZZ118" s="603">
        <v>603000</v>
      </c>
      <c r="AAA118" s="603">
        <v>537200</v>
      </c>
      <c r="AAB118" s="603">
        <v>0</v>
      </c>
      <c r="AAC118" s="603">
        <v>576100</v>
      </c>
      <c r="AAD118" s="603">
        <v>649400</v>
      </c>
      <c r="AAE118" s="603">
        <v>435600</v>
      </c>
      <c r="AAF118" s="603">
        <v>350000</v>
      </c>
      <c r="AAG118" s="603">
        <v>302100</v>
      </c>
      <c r="AAH118" s="603">
        <v>249800</v>
      </c>
      <c r="AAI118" s="603">
        <v>225000</v>
      </c>
      <c r="AAJ118" s="603">
        <v>0</v>
      </c>
      <c r="AAK118" s="603">
        <v>639500</v>
      </c>
      <c r="AAL118" s="603">
        <v>499500</v>
      </c>
      <c r="AAM118" s="603">
        <v>547100</v>
      </c>
      <c r="AAN118" s="603">
        <v>0</v>
      </c>
      <c r="AAO118" s="603">
        <v>685200</v>
      </c>
      <c r="AAP118" s="603">
        <v>449700</v>
      </c>
      <c r="AAQ118" s="603">
        <v>0</v>
      </c>
      <c r="AAR118" s="603">
        <v>690700</v>
      </c>
      <c r="AAS118" s="603">
        <v>910250</v>
      </c>
      <c r="AAT118" s="603">
        <v>940300</v>
      </c>
      <c r="AAU118" s="603">
        <v>717700</v>
      </c>
      <c r="AAV118" s="603">
        <v>964600</v>
      </c>
      <c r="AAW118" s="603">
        <v>962600</v>
      </c>
      <c r="AAX118" s="603">
        <v>1126300</v>
      </c>
      <c r="AAY118" s="603">
        <v>1244600</v>
      </c>
      <c r="AAZ118" s="603">
        <v>509900</v>
      </c>
      <c r="ABA118" s="603">
        <v>942900</v>
      </c>
      <c r="ABB118" s="603">
        <v>2539600</v>
      </c>
      <c r="ABC118" s="603">
        <v>1371700</v>
      </c>
      <c r="ABD118" s="603">
        <v>499500</v>
      </c>
      <c r="ABE118" s="603">
        <v>659100</v>
      </c>
      <c r="ABF118" s="603">
        <v>2369700</v>
      </c>
      <c r="ABG118" s="603">
        <v>458900</v>
      </c>
      <c r="ABH118" s="603">
        <v>586500</v>
      </c>
      <c r="ABI118" s="603">
        <v>384200</v>
      </c>
      <c r="ABJ118" s="603">
        <v>2574400</v>
      </c>
      <c r="ABK118" s="603">
        <v>4356500</v>
      </c>
      <c r="ABL118" s="603">
        <v>330600</v>
      </c>
      <c r="ABM118" s="603">
        <v>502400</v>
      </c>
      <c r="ABN118" s="603">
        <v>469800</v>
      </c>
      <c r="ABO118" s="603">
        <v>353900</v>
      </c>
      <c r="ABP118" s="603">
        <v>0</v>
      </c>
      <c r="ABQ118" s="603">
        <v>0</v>
      </c>
      <c r="ABR118" s="603">
        <v>1058000</v>
      </c>
      <c r="ABS118" s="603">
        <v>789600</v>
      </c>
      <c r="ABT118" s="603">
        <v>2779500</v>
      </c>
      <c r="ABU118" s="603">
        <v>750000</v>
      </c>
      <c r="ABV118" s="603">
        <v>1242000</v>
      </c>
      <c r="ABW118" s="603">
        <v>1567888</v>
      </c>
      <c r="ABX118" s="603">
        <v>2468700</v>
      </c>
      <c r="ABY118" s="603">
        <v>640800</v>
      </c>
      <c r="ABZ118" s="603">
        <v>0</v>
      </c>
      <c r="ACA118" s="603">
        <v>0</v>
      </c>
      <c r="ACB118" s="603">
        <v>0</v>
      </c>
      <c r="ACC118" s="603">
        <v>435400</v>
      </c>
      <c r="ACD118" s="603">
        <v>792100</v>
      </c>
      <c r="ACE118" s="603">
        <v>0</v>
      </c>
      <c r="ACF118" s="603">
        <v>0</v>
      </c>
      <c r="ACG118" s="603">
        <v>1510800</v>
      </c>
      <c r="ACH118" s="603">
        <v>0</v>
      </c>
      <c r="ACI118" s="603">
        <v>0</v>
      </c>
      <c r="ACJ118" s="603">
        <v>363000</v>
      </c>
      <c r="ACK118" s="603">
        <v>0</v>
      </c>
      <c r="ACL118" s="603">
        <v>896900</v>
      </c>
      <c r="ACM118" s="603">
        <v>0</v>
      </c>
      <c r="ACN118" s="603">
        <v>1725000</v>
      </c>
      <c r="ACO118" s="603">
        <v>0</v>
      </c>
      <c r="ACP118" s="603">
        <v>665000</v>
      </c>
      <c r="ACQ118" s="603">
        <v>0</v>
      </c>
      <c r="ACR118" s="603">
        <v>0</v>
      </c>
      <c r="ACS118" s="603">
        <v>0</v>
      </c>
      <c r="ACT118" s="603">
        <v>1168400</v>
      </c>
      <c r="ACU118" s="603">
        <v>0</v>
      </c>
      <c r="ACV118" s="603">
        <v>1204000</v>
      </c>
      <c r="ACW118" s="603">
        <v>0</v>
      </c>
      <c r="ACX118" s="603">
        <v>0</v>
      </c>
      <c r="ACY118" s="603">
        <v>913400</v>
      </c>
      <c r="ACZ118" s="603">
        <v>2063400</v>
      </c>
      <c r="ADA118" s="603">
        <v>0</v>
      </c>
      <c r="ADB118" s="603">
        <v>1397000</v>
      </c>
      <c r="ADC118" s="603">
        <v>1218900</v>
      </c>
      <c r="ADD118" s="603">
        <v>0</v>
      </c>
      <c r="ADE118" s="603">
        <v>411900</v>
      </c>
      <c r="ADF118" s="603">
        <v>0</v>
      </c>
      <c r="ADG118" s="603">
        <v>0</v>
      </c>
      <c r="ADH118" s="603">
        <v>0</v>
      </c>
      <c r="ADI118" s="603">
        <v>1600000</v>
      </c>
      <c r="ADJ118" s="603">
        <v>776600</v>
      </c>
      <c r="ADK118" s="603">
        <v>0</v>
      </c>
      <c r="ADL118" s="603">
        <v>460000</v>
      </c>
      <c r="ADM118" s="603">
        <v>200000</v>
      </c>
      <c r="ADN118" s="603">
        <v>561800</v>
      </c>
      <c r="ADO118" s="603">
        <v>330000</v>
      </c>
      <c r="ADP118" s="603">
        <v>1076600</v>
      </c>
      <c r="ADQ118" s="603">
        <v>0</v>
      </c>
      <c r="ADR118" s="603">
        <v>4010600</v>
      </c>
      <c r="ADS118" s="603">
        <v>1170611.49</v>
      </c>
      <c r="ADT118" s="603">
        <v>0</v>
      </c>
      <c r="ADU118" s="603">
        <v>0</v>
      </c>
      <c r="ADV118" s="603">
        <v>410100</v>
      </c>
      <c r="ADW118" s="603">
        <v>0</v>
      </c>
      <c r="ADX118" s="603">
        <v>453000</v>
      </c>
      <c r="ADY118" s="603">
        <v>0</v>
      </c>
      <c r="ADZ118" s="603">
        <v>0</v>
      </c>
      <c r="AEA118" s="603">
        <v>0</v>
      </c>
      <c r="AEB118" s="603">
        <v>11753785</v>
      </c>
      <c r="AEC118" s="603">
        <v>1651100</v>
      </c>
      <c r="AED118" s="603">
        <v>1031334</v>
      </c>
      <c r="AEE118" s="603">
        <v>732500</v>
      </c>
      <c r="AEF118" s="603">
        <v>0</v>
      </c>
      <c r="AEG118" s="603">
        <v>14900</v>
      </c>
      <c r="AEH118" s="603">
        <v>599400</v>
      </c>
      <c r="AEI118" s="603">
        <v>0</v>
      </c>
      <c r="AEJ118" s="603">
        <v>459800</v>
      </c>
      <c r="AEK118" s="603">
        <v>434700</v>
      </c>
      <c r="AEL118" s="603">
        <v>800000</v>
      </c>
      <c r="AEM118" s="603">
        <v>1500200</v>
      </c>
      <c r="AEN118" s="603">
        <v>0</v>
      </c>
      <c r="AEO118" s="603">
        <v>563200</v>
      </c>
      <c r="AEP118" s="603">
        <v>612100</v>
      </c>
      <c r="AEQ118" s="603">
        <v>1431000</v>
      </c>
      <c r="AER118" s="603">
        <v>1036900</v>
      </c>
      <c r="AES118" s="603">
        <v>0</v>
      </c>
      <c r="AET118" s="603">
        <v>2064400</v>
      </c>
      <c r="AEU118" s="603">
        <v>0</v>
      </c>
      <c r="AEV118" s="603">
        <v>1299000</v>
      </c>
      <c r="AEW118" s="603">
        <v>575000</v>
      </c>
      <c r="AEX118" s="603">
        <v>1257600</v>
      </c>
      <c r="AEY118" s="603">
        <v>888200</v>
      </c>
      <c r="AEZ118" s="603">
        <v>6769900</v>
      </c>
      <c r="AFA118" s="603">
        <v>470600</v>
      </c>
      <c r="AFB118" s="603">
        <v>987400</v>
      </c>
      <c r="AFC118" s="603">
        <v>1933600</v>
      </c>
      <c r="AFD118" s="603">
        <v>2031100</v>
      </c>
      <c r="AFE118" s="603">
        <v>8340800</v>
      </c>
      <c r="AFF118" s="603">
        <v>1950000</v>
      </c>
      <c r="AFG118" s="603">
        <v>1212500</v>
      </c>
      <c r="AFH118" s="603">
        <v>986200</v>
      </c>
      <c r="AFI118" s="603">
        <v>2005300</v>
      </c>
      <c r="AFJ118" s="603">
        <v>4551794.67</v>
      </c>
      <c r="AFK118" s="603">
        <v>1585725</v>
      </c>
      <c r="AFL118" s="603">
        <v>907200</v>
      </c>
      <c r="AFM118" s="603">
        <v>915000</v>
      </c>
      <c r="AFN118" s="603">
        <v>2130100</v>
      </c>
      <c r="AFO118" s="603">
        <v>1600400</v>
      </c>
      <c r="AFP118" s="603">
        <v>1224000</v>
      </c>
      <c r="AFQ118" s="603">
        <v>1293100</v>
      </c>
      <c r="AFR118" s="603">
        <v>4102000</v>
      </c>
      <c r="AFS118" s="603">
        <v>2164200</v>
      </c>
      <c r="AFT118" s="603">
        <v>4300200</v>
      </c>
      <c r="AFU118" s="603">
        <v>1287500</v>
      </c>
      <c r="AFV118" s="603">
        <v>325192</v>
      </c>
      <c r="AFW118" s="603">
        <v>2076600</v>
      </c>
      <c r="AFX118" s="603">
        <v>1606800</v>
      </c>
      <c r="AFY118" s="603">
        <v>1812700</v>
      </c>
      <c r="AFZ118" s="603">
        <v>2940500</v>
      </c>
      <c r="AGA118" s="603">
        <v>977500</v>
      </c>
      <c r="AGB118" s="603">
        <v>2325300</v>
      </c>
      <c r="AGC118" s="603">
        <v>919300</v>
      </c>
      <c r="AGD118" s="603">
        <v>0</v>
      </c>
      <c r="AGE118" s="603">
        <v>1577600</v>
      </c>
      <c r="AGF118" s="603">
        <v>553800</v>
      </c>
      <c r="AGG118" s="603">
        <v>704300</v>
      </c>
      <c r="AGH118" s="603">
        <v>2191400</v>
      </c>
      <c r="AGI118" s="603">
        <v>2225000</v>
      </c>
      <c r="AGJ118" s="603">
        <v>1384300</v>
      </c>
      <c r="AGK118" s="603">
        <v>511600</v>
      </c>
      <c r="AGL118" s="603">
        <v>1134000</v>
      </c>
      <c r="AGM118" s="603">
        <v>576900</v>
      </c>
      <c r="AGN118" s="603">
        <v>1257700</v>
      </c>
      <c r="AGO118" s="603">
        <v>27500000</v>
      </c>
      <c r="AGP118" s="603">
        <v>3456333.33</v>
      </c>
      <c r="AGQ118" s="603">
        <v>1407000</v>
      </c>
      <c r="AGR118" s="603">
        <v>3582000</v>
      </c>
      <c r="AGS118" s="603">
        <v>1670000</v>
      </c>
      <c r="AGT118" s="603">
        <v>2884900</v>
      </c>
      <c r="AGU118" s="603">
        <v>780000</v>
      </c>
      <c r="AGV118" s="603">
        <v>908300</v>
      </c>
      <c r="AGW118" s="603">
        <v>0</v>
      </c>
      <c r="AGX118" s="603">
        <v>0</v>
      </c>
      <c r="AGY118" s="603">
        <v>748200</v>
      </c>
      <c r="AGZ118" s="603">
        <v>1928100</v>
      </c>
      <c r="AHA118" s="603">
        <v>2631600</v>
      </c>
      <c r="AHB118" s="603">
        <v>1525900</v>
      </c>
      <c r="AHC118" s="603">
        <v>1580500</v>
      </c>
      <c r="AHD118" s="603">
        <v>730105</v>
      </c>
      <c r="AHE118" s="603">
        <v>595400</v>
      </c>
      <c r="AHF118" s="603">
        <v>852900</v>
      </c>
      <c r="AHG118" s="603">
        <v>1030000</v>
      </c>
      <c r="AHH118" s="603">
        <v>1548900</v>
      </c>
      <c r="AHI118" s="603">
        <v>731600</v>
      </c>
      <c r="AHJ118" s="603">
        <v>1100000</v>
      </c>
      <c r="AHK118" s="603">
        <v>717400</v>
      </c>
      <c r="AHL118" s="603">
        <v>630200</v>
      </c>
      <c r="AHM118" s="603">
        <v>565500</v>
      </c>
      <c r="AHN118" s="603">
        <v>0</v>
      </c>
      <c r="AHO118" s="603">
        <v>516300</v>
      </c>
      <c r="AHP118" s="603">
        <v>578500</v>
      </c>
      <c r="AHQ118" s="603">
        <v>550000</v>
      </c>
      <c r="AHR118" s="603">
        <v>1201900</v>
      </c>
      <c r="AHS118" s="603">
        <v>644600</v>
      </c>
      <c r="AHT118" s="603">
        <v>936800</v>
      </c>
      <c r="AHU118" s="603">
        <v>0</v>
      </c>
      <c r="AHV118" s="603">
        <v>0</v>
      </c>
      <c r="AHW118" s="603">
        <f t="shared" si="100"/>
        <v>942166689.52999997</v>
      </c>
      <c r="AHY118" s="648" t="s">
        <v>6248</v>
      </c>
      <c r="AHZ118" s="648" t="s">
        <v>6139</v>
      </c>
      <c r="AIA118" s="648" t="s">
        <v>6140</v>
      </c>
    </row>
    <row r="119" spans="1:911" ht="24.6" x14ac:dyDescent="0.7">
      <c r="A119" s="260" t="str">
        <f t="shared" si="98"/>
        <v>ภาระ</v>
      </c>
      <c r="B119" s="260" t="s">
        <v>6429</v>
      </c>
      <c r="C119" s="260" t="s">
        <v>6148</v>
      </c>
      <c r="D119" s="603">
        <v>44550</v>
      </c>
      <c r="E119" s="603">
        <v>0</v>
      </c>
      <c r="F119" s="603">
        <v>0</v>
      </c>
      <c r="G119" s="603">
        <v>10650</v>
      </c>
      <c r="H119" s="603">
        <v>0</v>
      </c>
      <c r="I119" s="603">
        <v>0</v>
      </c>
      <c r="J119" s="603">
        <v>0</v>
      </c>
      <c r="K119" s="603">
        <v>0</v>
      </c>
      <c r="L119" s="603">
        <v>0</v>
      </c>
      <c r="M119" s="603">
        <v>0</v>
      </c>
      <c r="N119" s="603">
        <v>152500</v>
      </c>
      <c r="O119" s="603">
        <v>0</v>
      </c>
      <c r="P119" s="603">
        <v>0</v>
      </c>
      <c r="Q119" s="603">
        <v>0</v>
      </c>
      <c r="R119" s="603">
        <v>0</v>
      </c>
      <c r="S119" s="603">
        <v>0</v>
      </c>
      <c r="T119" s="603">
        <v>0</v>
      </c>
      <c r="U119" s="603">
        <v>0</v>
      </c>
      <c r="V119" s="603">
        <v>0</v>
      </c>
      <c r="W119" s="603">
        <v>0</v>
      </c>
      <c r="X119" s="603">
        <v>0</v>
      </c>
      <c r="Y119" s="603">
        <v>0</v>
      </c>
      <c r="Z119" s="603">
        <v>0</v>
      </c>
      <c r="AA119" s="603">
        <v>0</v>
      </c>
      <c r="AB119" s="603">
        <v>0</v>
      </c>
      <c r="AC119" s="603">
        <v>84480</v>
      </c>
      <c r="AD119" s="603">
        <v>45000</v>
      </c>
      <c r="AE119" s="603">
        <v>0</v>
      </c>
      <c r="AF119" s="603">
        <v>0</v>
      </c>
      <c r="AG119" s="603">
        <v>0</v>
      </c>
      <c r="AH119" s="603">
        <v>0</v>
      </c>
      <c r="AI119" s="603">
        <v>0</v>
      </c>
      <c r="AJ119" s="603">
        <v>0</v>
      </c>
      <c r="AK119" s="603">
        <v>0</v>
      </c>
      <c r="AL119" s="603">
        <v>0</v>
      </c>
      <c r="AM119" s="603">
        <v>622132</v>
      </c>
      <c r="AN119" s="603">
        <v>0</v>
      </c>
      <c r="AO119" s="603">
        <v>0</v>
      </c>
      <c r="AP119" s="603">
        <v>0</v>
      </c>
      <c r="AQ119" s="603">
        <v>0</v>
      </c>
      <c r="AR119" s="603">
        <v>0</v>
      </c>
      <c r="AS119" s="603">
        <v>0</v>
      </c>
      <c r="AT119" s="603">
        <v>0</v>
      </c>
      <c r="AU119" s="603">
        <v>0</v>
      </c>
      <c r="AV119" s="603">
        <v>0</v>
      </c>
      <c r="AW119" s="603">
        <v>0</v>
      </c>
      <c r="AX119" s="603">
        <v>0</v>
      </c>
      <c r="AY119" s="603">
        <v>0</v>
      </c>
      <c r="AZ119" s="603">
        <v>205200</v>
      </c>
      <c r="BA119" s="603">
        <v>0</v>
      </c>
      <c r="BB119" s="603">
        <v>102720</v>
      </c>
      <c r="BC119" s="603">
        <v>46800</v>
      </c>
      <c r="BD119" s="603">
        <v>5000</v>
      </c>
      <c r="BE119" s="603">
        <v>0</v>
      </c>
      <c r="BF119" s="603">
        <v>15100</v>
      </c>
      <c r="BG119" s="603">
        <v>0</v>
      </c>
      <c r="BH119" s="603">
        <v>5000</v>
      </c>
      <c r="BI119" s="603">
        <v>14400</v>
      </c>
      <c r="BJ119" s="603">
        <v>973875</v>
      </c>
      <c r="BK119" s="603">
        <v>0</v>
      </c>
      <c r="BL119" s="603">
        <v>0</v>
      </c>
      <c r="BM119" s="603">
        <v>0</v>
      </c>
      <c r="BN119" s="603">
        <v>0</v>
      </c>
      <c r="BO119" s="603">
        <v>0</v>
      </c>
      <c r="BP119" s="603">
        <v>0</v>
      </c>
      <c r="BQ119" s="603">
        <v>0</v>
      </c>
      <c r="BR119" s="603">
        <v>0</v>
      </c>
      <c r="BS119" s="603">
        <v>0</v>
      </c>
      <c r="BT119" s="603">
        <v>15000</v>
      </c>
      <c r="BU119" s="603">
        <v>0</v>
      </c>
      <c r="BV119" s="603">
        <v>0</v>
      </c>
      <c r="BW119" s="603">
        <v>0</v>
      </c>
      <c r="BX119" s="603">
        <v>0</v>
      </c>
      <c r="BY119" s="603">
        <v>0</v>
      </c>
      <c r="BZ119" s="603">
        <v>0</v>
      </c>
      <c r="CA119" s="603">
        <v>0</v>
      </c>
      <c r="CB119" s="603">
        <v>0</v>
      </c>
      <c r="CC119" s="603">
        <v>0</v>
      </c>
      <c r="CD119" s="603">
        <v>704040.24</v>
      </c>
      <c r="CE119" s="603">
        <v>0</v>
      </c>
      <c r="CF119" s="603">
        <v>0</v>
      </c>
      <c r="CG119" s="603">
        <v>0</v>
      </c>
      <c r="CH119" s="603">
        <v>70000</v>
      </c>
      <c r="CI119" s="603">
        <v>0</v>
      </c>
      <c r="CJ119" s="603">
        <v>0</v>
      </c>
      <c r="CK119" s="603">
        <v>0</v>
      </c>
      <c r="CL119" s="603">
        <v>0</v>
      </c>
      <c r="CM119" s="603">
        <v>0</v>
      </c>
      <c r="CN119" s="603">
        <v>0</v>
      </c>
      <c r="CO119" s="603">
        <v>0</v>
      </c>
      <c r="CP119" s="603">
        <v>0</v>
      </c>
      <c r="CQ119" s="603">
        <v>0</v>
      </c>
      <c r="CR119" s="603">
        <v>0</v>
      </c>
      <c r="CS119" s="603">
        <v>0</v>
      </c>
      <c r="CT119" s="603">
        <v>0</v>
      </c>
      <c r="CU119" s="603">
        <v>0</v>
      </c>
      <c r="CV119" s="603">
        <v>0</v>
      </c>
      <c r="CW119" s="603">
        <v>0</v>
      </c>
      <c r="CX119" s="603">
        <v>0</v>
      </c>
      <c r="CY119" s="603">
        <v>5000</v>
      </c>
      <c r="CZ119" s="603">
        <v>15000</v>
      </c>
      <c r="DA119" s="603">
        <v>10000</v>
      </c>
      <c r="DB119" s="603">
        <v>0</v>
      </c>
      <c r="DC119" s="603">
        <v>0</v>
      </c>
      <c r="DD119" s="603">
        <v>0</v>
      </c>
      <c r="DE119" s="603">
        <v>0</v>
      </c>
      <c r="DF119" s="603">
        <v>0</v>
      </c>
      <c r="DG119" s="603">
        <v>25000</v>
      </c>
      <c r="DH119" s="603">
        <v>0</v>
      </c>
      <c r="DI119" s="603">
        <v>0</v>
      </c>
      <c r="DJ119" s="603">
        <v>0</v>
      </c>
      <c r="DK119" s="603">
        <v>0</v>
      </c>
      <c r="DL119" s="603">
        <v>0</v>
      </c>
      <c r="DM119" s="603">
        <v>0</v>
      </c>
      <c r="DN119" s="603">
        <v>0</v>
      </c>
      <c r="DO119" s="603">
        <v>30000</v>
      </c>
      <c r="DP119" s="603">
        <v>15000</v>
      </c>
      <c r="DQ119" s="603">
        <v>15000</v>
      </c>
      <c r="DR119" s="603">
        <v>0</v>
      </c>
      <c r="DS119" s="603">
        <v>5000</v>
      </c>
      <c r="DT119" s="603">
        <v>75000</v>
      </c>
      <c r="DU119" s="603">
        <v>4810082</v>
      </c>
      <c r="DV119" s="603">
        <v>0</v>
      </c>
      <c r="DW119" s="603">
        <v>0</v>
      </c>
      <c r="DX119" s="603">
        <v>0</v>
      </c>
      <c r="DY119" s="603">
        <v>0</v>
      </c>
      <c r="DZ119" s="603">
        <v>0</v>
      </c>
      <c r="EA119" s="603">
        <v>0</v>
      </c>
      <c r="EB119" s="603">
        <v>0</v>
      </c>
      <c r="EC119" s="603">
        <v>0</v>
      </c>
      <c r="ED119" s="603">
        <v>0</v>
      </c>
      <c r="EE119" s="603">
        <v>0</v>
      </c>
      <c r="EF119" s="603">
        <v>0</v>
      </c>
      <c r="EG119" s="603">
        <v>0</v>
      </c>
      <c r="EH119" s="603">
        <v>0</v>
      </c>
      <c r="EI119" s="603">
        <v>5000</v>
      </c>
      <c r="EJ119" s="603">
        <v>0</v>
      </c>
      <c r="EK119" s="603">
        <v>0</v>
      </c>
      <c r="EL119" s="603">
        <v>0</v>
      </c>
      <c r="EM119" s="603">
        <v>0</v>
      </c>
      <c r="EN119" s="603">
        <v>0</v>
      </c>
      <c r="EO119" s="603">
        <v>0</v>
      </c>
      <c r="EP119" s="603">
        <v>0</v>
      </c>
      <c r="EQ119" s="603">
        <v>0</v>
      </c>
      <c r="ER119" s="603">
        <v>0</v>
      </c>
      <c r="ES119" s="603">
        <v>0</v>
      </c>
      <c r="ET119" s="603">
        <v>0</v>
      </c>
      <c r="EU119" s="603">
        <v>0</v>
      </c>
      <c r="EV119" s="603">
        <v>0</v>
      </c>
      <c r="EW119" s="603">
        <v>0</v>
      </c>
      <c r="EX119" s="603">
        <v>0</v>
      </c>
      <c r="EY119" s="603">
        <v>5000</v>
      </c>
      <c r="EZ119" s="603">
        <v>12200</v>
      </c>
      <c r="FA119" s="603">
        <v>0</v>
      </c>
      <c r="FB119" s="603">
        <v>0</v>
      </c>
      <c r="FC119" s="603">
        <v>0</v>
      </c>
      <c r="FD119" s="603">
        <v>0</v>
      </c>
      <c r="FE119" s="603">
        <v>5000</v>
      </c>
      <c r="FF119" s="603">
        <v>163800</v>
      </c>
      <c r="FG119" s="603">
        <v>8450</v>
      </c>
      <c r="FH119" s="603">
        <v>213502</v>
      </c>
      <c r="FI119" s="603">
        <v>5000</v>
      </c>
      <c r="FJ119" s="603">
        <v>0</v>
      </c>
      <c r="FK119" s="603">
        <v>0</v>
      </c>
      <c r="FL119" s="603">
        <v>0</v>
      </c>
      <c r="FM119" s="603">
        <v>0</v>
      </c>
      <c r="FN119" s="603">
        <v>84040</v>
      </c>
      <c r="FO119" s="603">
        <v>0</v>
      </c>
      <c r="FP119" s="603">
        <v>0</v>
      </c>
      <c r="FQ119" s="603">
        <v>0</v>
      </c>
      <c r="FR119" s="603">
        <v>0</v>
      </c>
      <c r="FS119" s="603">
        <v>0</v>
      </c>
      <c r="FT119" s="603">
        <v>0</v>
      </c>
      <c r="FU119" s="603">
        <v>0</v>
      </c>
      <c r="FV119" s="603">
        <v>0</v>
      </c>
      <c r="FW119" s="603">
        <v>37550</v>
      </c>
      <c r="FX119" s="603">
        <v>0</v>
      </c>
      <c r="FY119" s="603">
        <v>0</v>
      </c>
      <c r="FZ119" s="603">
        <v>0</v>
      </c>
      <c r="GA119" s="603">
        <v>0</v>
      </c>
      <c r="GB119" s="603">
        <v>0</v>
      </c>
      <c r="GC119" s="603">
        <v>10480</v>
      </c>
      <c r="GD119" s="603">
        <v>1260</v>
      </c>
      <c r="GE119" s="603">
        <v>0</v>
      </c>
      <c r="GF119" s="603">
        <v>0</v>
      </c>
      <c r="GG119" s="603">
        <v>0</v>
      </c>
      <c r="GH119" s="603">
        <v>500</v>
      </c>
      <c r="GI119" s="603">
        <v>0</v>
      </c>
      <c r="GJ119" s="603">
        <v>0</v>
      </c>
      <c r="GK119" s="603">
        <v>107500</v>
      </c>
      <c r="GL119" s="603">
        <v>59230</v>
      </c>
      <c r="GM119" s="603">
        <v>20000</v>
      </c>
      <c r="GN119" s="603">
        <v>0</v>
      </c>
      <c r="GO119" s="603">
        <v>0</v>
      </c>
      <c r="GP119" s="603">
        <v>0</v>
      </c>
      <c r="GQ119" s="603">
        <v>0</v>
      </c>
      <c r="GR119" s="603">
        <v>0</v>
      </c>
      <c r="GS119" s="603">
        <v>1618375</v>
      </c>
      <c r="GT119" s="603">
        <v>0</v>
      </c>
      <c r="GU119" s="603">
        <v>205000</v>
      </c>
      <c r="GV119" s="603">
        <v>243625</v>
      </c>
      <c r="GW119" s="603">
        <v>0</v>
      </c>
      <c r="GX119" s="603">
        <v>1021125</v>
      </c>
      <c r="GY119" s="603">
        <v>0</v>
      </c>
      <c r="GZ119" s="603">
        <v>0</v>
      </c>
      <c r="HA119" s="603">
        <v>0</v>
      </c>
      <c r="HB119" s="603">
        <v>630350</v>
      </c>
      <c r="HC119" s="603">
        <v>0</v>
      </c>
      <c r="HD119" s="603">
        <v>0</v>
      </c>
      <c r="HE119" s="603">
        <v>3787373.75</v>
      </c>
      <c r="HF119" s="603">
        <v>0</v>
      </c>
      <c r="HG119" s="603">
        <v>494500</v>
      </c>
      <c r="HH119" s="603">
        <v>20000</v>
      </c>
      <c r="HI119" s="603">
        <v>0</v>
      </c>
      <c r="HJ119" s="603">
        <v>0</v>
      </c>
      <c r="HK119" s="603">
        <v>0</v>
      </c>
      <c r="HL119" s="603">
        <v>0</v>
      </c>
      <c r="HM119" s="603">
        <v>0</v>
      </c>
      <c r="HN119" s="603">
        <v>0</v>
      </c>
      <c r="HO119" s="603">
        <v>0</v>
      </c>
      <c r="HP119" s="603">
        <v>0</v>
      </c>
      <c r="HQ119" s="603">
        <v>0</v>
      </c>
      <c r="HR119" s="603">
        <v>5000</v>
      </c>
      <c r="HS119" s="603">
        <v>0</v>
      </c>
      <c r="HT119" s="603">
        <v>0</v>
      </c>
      <c r="HU119" s="603">
        <v>4750</v>
      </c>
      <c r="HV119" s="603">
        <v>0</v>
      </c>
      <c r="HW119" s="603">
        <v>0</v>
      </c>
      <c r="HX119" s="603">
        <v>0</v>
      </c>
      <c r="HY119" s="603">
        <v>0</v>
      </c>
      <c r="HZ119" s="603">
        <v>0</v>
      </c>
      <c r="IA119" s="603">
        <v>0</v>
      </c>
      <c r="IB119" s="603">
        <v>0</v>
      </c>
      <c r="IC119" s="603">
        <v>0</v>
      </c>
      <c r="ID119" s="603">
        <v>0</v>
      </c>
      <c r="IE119" s="603">
        <v>0</v>
      </c>
      <c r="IF119" s="603">
        <v>0</v>
      </c>
      <c r="IG119" s="603">
        <v>0</v>
      </c>
      <c r="IH119" s="603">
        <v>0</v>
      </c>
      <c r="II119" s="603">
        <v>0</v>
      </c>
      <c r="IJ119" s="603">
        <v>63240</v>
      </c>
      <c r="IK119" s="603">
        <v>0</v>
      </c>
      <c r="IL119" s="603">
        <v>0</v>
      </c>
      <c r="IM119" s="603">
        <v>0</v>
      </c>
      <c r="IN119" s="603">
        <v>0</v>
      </c>
      <c r="IO119" s="603">
        <v>0</v>
      </c>
      <c r="IP119" s="603">
        <v>0</v>
      </c>
      <c r="IQ119" s="603">
        <v>2700</v>
      </c>
      <c r="IR119" s="603">
        <v>0</v>
      </c>
      <c r="IS119" s="603">
        <v>0</v>
      </c>
      <c r="IT119" s="603">
        <v>0</v>
      </c>
      <c r="IU119" s="603">
        <v>0</v>
      </c>
      <c r="IV119" s="603">
        <v>0</v>
      </c>
      <c r="IW119" s="603">
        <v>188460</v>
      </c>
      <c r="IX119" s="603">
        <v>155000</v>
      </c>
      <c r="IY119" s="603">
        <v>0</v>
      </c>
      <c r="IZ119" s="603">
        <v>0</v>
      </c>
      <c r="JA119" s="603">
        <v>0</v>
      </c>
      <c r="JB119" s="603">
        <v>0</v>
      </c>
      <c r="JC119" s="603">
        <v>0</v>
      </c>
      <c r="JD119" s="603">
        <v>0</v>
      </c>
      <c r="JE119" s="603">
        <v>99980</v>
      </c>
      <c r="JF119" s="603">
        <v>0</v>
      </c>
      <c r="JG119" s="603">
        <v>0</v>
      </c>
      <c r="JH119" s="603">
        <v>0</v>
      </c>
      <c r="JI119" s="603">
        <v>0</v>
      </c>
      <c r="JJ119" s="603">
        <v>0</v>
      </c>
      <c r="JK119" s="603">
        <v>0</v>
      </c>
      <c r="JL119" s="603">
        <v>10200</v>
      </c>
      <c r="JM119" s="603">
        <v>0</v>
      </c>
      <c r="JN119" s="603">
        <v>290000</v>
      </c>
      <c r="JO119" s="603">
        <v>0</v>
      </c>
      <c r="JP119" s="603">
        <v>0</v>
      </c>
      <c r="JQ119" s="603">
        <v>0</v>
      </c>
      <c r="JR119" s="603">
        <v>0</v>
      </c>
      <c r="JS119" s="603">
        <v>0</v>
      </c>
      <c r="JT119" s="603">
        <v>126210</v>
      </c>
      <c r="JU119" s="603">
        <v>0</v>
      </c>
      <c r="JV119" s="603">
        <v>0</v>
      </c>
      <c r="JW119" s="603">
        <v>0</v>
      </c>
      <c r="JX119" s="603">
        <v>0</v>
      </c>
      <c r="JY119" s="603">
        <v>0</v>
      </c>
      <c r="JZ119" s="603">
        <v>10280</v>
      </c>
      <c r="KA119" s="603">
        <v>0</v>
      </c>
      <c r="KB119" s="603">
        <v>0</v>
      </c>
      <c r="KC119" s="603">
        <v>0</v>
      </c>
      <c r="KD119" s="603">
        <v>0</v>
      </c>
      <c r="KE119" s="603">
        <v>0</v>
      </c>
      <c r="KF119" s="603">
        <v>0</v>
      </c>
      <c r="KG119" s="603">
        <v>0</v>
      </c>
      <c r="KH119" s="603">
        <v>0</v>
      </c>
      <c r="KI119" s="603">
        <v>0</v>
      </c>
      <c r="KJ119" s="603">
        <v>30000</v>
      </c>
      <c r="KK119" s="603">
        <v>0</v>
      </c>
      <c r="KL119" s="603">
        <v>0</v>
      </c>
      <c r="KM119" s="603">
        <v>0</v>
      </c>
      <c r="KN119" s="603">
        <v>0</v>
      </c>
      <c r="KO119" s="603">
        <v>0</v>
      </c>
      <c r="KP119" s="603">
        <v>0</v>
      </c>
      <c r="KQ119" s="603">
        <v>0</v>
      </c>
      <c r="KR119" s="603">
        <v>0</v>
      </c>
      <c r="KS119" s="603">
        <v>0</v>
      </c>
      <c r="KT119" s="603">
        <v>0</v>
      </c>
      <c r="KU119" s="603">
        <v>0</v>
      </c>
      <c r="KV119" s="603">
        <v>0</v>
      </c>
      <c r="KW119" s="603">
        <v>0</v>
      </c>
      <c r="KX119" s="603">
        <v>10500</v>
      </c>
      <c r="KY119" s="603">
        <v>0</v>
      </c>
      <c r="KZ119" s="603">
        <v>0</v>
      </c>
      <c r="LA119" s="603">
        <v>0</v>
      </c>
      <c r="LB119" s="603">
        <v>456680</v>
      </c>
      <c r="LC119" s="603">
        <v>30450</v>
      </c>
      <c r="LD119" s="603">
        <v>0</v>
      </c>
      <c r="LE119" s="603">
        <v>0</v>
      </c>
      <c r="LF119" s="603">
        <v>0</v>
      </c>
      <c r="LG119" s="603">
        <v>0</v>
      </c>
      <c r="LH119" s="603">
        <v>0</v>
      </c>
      <c r="LI119" s="603">
        <v>0</v>
      </c>
      <c r="LJ119" s="603">
        <v>0</v>
      </c>
      <c r="LK119" s="603">
        <v>0</v>
      </c>
      <c r="LL119" s="603">
        <v>35000</v>
      </c>
      <c r="LM119" s="603">
        <v>0</v>
      </c>
      <c r="LN119" s="603">
        <v>0</v>
      </c>
      <c r="LO119" s="603">
        <v>517562.5</v>
      </c>
      <c r="LP119" s="603">
        <v>949539</v>
      </c>
      <c r="LQ119" s="603">
        <v>61760</v>
      </c>
      <c r="LR119" s="603">
        <v>0</v>
      </c>
      <c r="LS119" s="603">
        <v>70000</v>
      </c>
      <c r="LT119" s="603">
        <v>0</v>
      </c>
      <c r="LU119" s="603">
        <v>0</v>
      </c>
      <c r="LV119" s="603">
        <v>0</v>
      </c>
      <c r="LW119" s="603">
        <v>0</v>
      </c>
      <c r="LX119" s="603">
        <v>0</v>
      </c>
      <c r="LY119" s="603">
        <v>0</v>
      </c>
      <c r="LZ119" s="603">
        <v>0</v>
      </c>
      <c r="MA119" s="603">
        <v>0</v>
      </c>
      <c r="MB119" s="603">
        <v>0</v>
      </c>
      <c r="MC119" s="603">
        <v>0</v>
      </c>
      <c r="MD119" s="603">
        <v>0</v>
      </c>
      <c r="ME119" s="603">
        <v>0</v>
      </c>
      <c r="MF119" s="603">
        <v>0</v>
      </c>
      <c r="MG119" s="603">
        <v>0</v>
      </c>
      <c r="MH119" s="603">
        <v>0</v>
      </c>
      <c r="MI119" s="603">
        <v>0</v>
      </c>
      <c r="MJ119" s="603">
        <v>50000</v>
      </c>
      <c r="MK119" s="603">
        <v>64800</v>
      </c>
      <c r="ML119" s="603">
        <v>0</v>
      </c>
      <c r="MM119" s="603">
        <v>0</v>
      </c>
      <c r="MN119" s="603">
        <v>0</v>
      </c>
      <c r="MO119" s="603">
        <v>0</v>
      </c>
      <c r="MP119" s="603">
        <v>0</v>
      </c>
      <c r="MQ119" s="603">
        <v>65000</v>
      </c>
      <c r="MR119" s="603">
        <v>26000</v>
      </c>
      <c r="MS119" s="603">
        <v>0</v>
      </c>
      <c r="MT119" s="603">
        <v>0</v>
      </c>
      <c r="MU119" s="603">
        <v>0</v>
      </c>
      <c r="MV119" s="603">
        <v>0</v>
      </c>
      <c r="MW119" s="603">
        <v>0</v>
      </c>
      <c r="MX119" s="603">
        <v>0</v>
      </c>
      <c r="MY119" s="603">
        <v>1596741</v>
      </c>
      <c r="MZ119" s="603">
        <v>0</v>
      </c>
      <c r="NA119" s="603">
        <v>28350</v>
      </c>
      <c r="NB119" s="603">
        <v>0</v>
      </c>
      <c r="NC119" s="603">
        <v>898500</v>
      </c>
      <c r="ND119" s="603">
        <v>0</v>
      </c>
      <c r="NE119" s="603">
        <v>62960</v>
      </c>
      <c r="NF119" s="603">
        <v>0</v>
      </c>
      <c r="NG119" s="603">
        <v>560550</v>
      </c>
      <c r="NH119" s="603">
        <v>0</v>
      </c>
      <c r="NI119" s="603">
        <v>0</v>
      </c>
      <c r="NJ119" s="603">
        <v>0</v>
      </c>
      <c r="NK119" s="603">
        <v>300000</v>
      </c>
      <c r="NL119" s="603">
        <v>0</v>
      </c>
      <c r="NM119" s="603">
        <v>29310</v>
      </c>
      <c r="NN119" s="603">
        <v>0</v>
      </c>
      <c r="NO119" s="603">
        <v>0</v>
      </c>
      <c r="NP119" s="603">
        <v>0</v>
      </c>
      <c r="NQ119" s="603">
        <v>0</v>
      </c>
      <c r="NR119" s="603">
        <v>225200</v>
      </c>
      <c r="NS119" s="603">
        <v>0</v>
      </c>
      <c r="NT119" s="603">
        <v>0</v>
      </c>
      <c r="NU119" s="603">
        <v>0</v>
      </c>
      <c r="NV119" s="603">
        <v>0</v>
      </c>
      <c r="NW119" s="603">
        <v>0</v>
      </c>
      <c r="NX119" s="603">
        <v>0</v>
      </c>
      <c r="NY119" s="603">
        <v>1380000</v>
      </c>
      <c r="NZ119" s="603">
        <v>0</v>
      </c>
      <c r="OA119" s="603">
        <v>326947.5</v>
      </c>
      <c r="OB119" s="603">
        <v>0</v>
      </c>
      <c r="OC119" s="603">
        <v>0</v>
      </c>
      <c r="OD119" s="603">
        <v>0</v>
      </c>
      <c r="OE119" s="603">
        <v>0</v>
      </c>
      <c r="OF119" s="603">
        <v>0</v>
      </c>
      <c r="OG119" s="603">
        <v>0</v>
      </c>
      <c r="OH119" s="603">
        <v>0</v>
      </c>
      <c r="OI119" s="603">
        <v>22840</v>
      </c>
      <c r="OJ119" s="603">
        <v>0</v>
      </c>
      <c r="OK119" s="603">
        <v>0</v>
      </c>
      <c r="OL119" s="603">
        <v>0</v>
      </c>
      <c r="OM119" s="603">
        <v>0</v>
      </c>
      <c r="ON119" s="603">
        <v>151800</v>
      </c>
      <c r="OO119" s="603">
        <v>1860260</v>
      </c>
      <c r="OP119" s="603">
        <v>7000</v>
      </c>
      <c r="OQ119" s="603">
        <v>0</v>
      </c>
      <c r="OR119" s="603">
        <v>25540</v>
      </c>
      <c r="OS119" s="603">
        <v>0</v>
      </c>
      <c r="OT119" s="603">
        <v>0</v>
      </c>
      <c r="OU119" s="603">
        <v>3900</v>
      </c>
      <c r="OV119" s="603">
        <v>0</v>
      </c>
      <c r="OW119" s="603">
        <v>0</v>
      </c>
      <c r="OX119" s="603">
        <v>0</v>
      </c>
      <c r="OY119" s="603">
        <v>288785</v>
      </c>
      <c r="OZ119" s="603">
        <v>0</v>
      </c>
      <c r="PA119" s="603">
        <v>0</v>
      </c>
      <c r="PB119" s="603">
        <v>0</v>
      </c>
      <c r="PC119" s="603">
        <v>0</v>
      </c>
      <c r="PD119" s="603">
        <v>0</v>
      </c>
      <c r="PE119" s="603">
        <v>0</v>
      </c>
      <c r="PF119" s="603">
        <v>15000</v>
      </c>
      <c r="PG119" s="603">
        <v>20700</v>
      </c>
      <c r="PH119" s="603">
        <v>0</v>
      </c>
      <c r="PI119" s="603">
        <v>0</v>
      </c>
      <c r="PJ119" s="603">
        <v>0</v>
      </c>
      <c r="PK119" s="603">
        <v>132930</v>
      </c>
      <c r="PL119" s="603">
        <v>0</v>
      </c>
      <c r="PM119" s="603">
        <v>0</v>
      </c>
      <c r="PN119" s="603">
        <v>5000</v>
      </c>
      <c r="PO119" s="603">
        <v>0</v>
      </c>
      <c r="PP119" s="603">
        <v>0</v>
      </c>
      <c r="PQ119" s="603">
        <v>0</v>
      </c>
      <c r="PR119" s="603">
        <v>0</v>
      </c>
      <c r="PS119" s="603">
        <v>0</v>
      </c>
      <c r="PT119" s="603">
        <v>0</v>
      </c>
      <c r="PU119" s="603">
        <v>0</v>
      </c>
      <c r="PV119" s="603">
        <v>200000</v>
      </c>
      <c r="PW119" s="603">
        <v>0</v>
      </c>
      <c r="PX119" s="603">
        <v>0</v>
      </c>
      <c r="PY119" s="603">
        <v>0</v>
      </c>
      <c r="PZ119" s="603">
        <v>0</v>
      </c>
      <c r="QA119" s="603">
        <v>15000</v>
      </c>
      <c r="QB119" s="603">
        <v>60000</v>
      </c>
      <c r="QC119" s="603">
        <v>0</v>
      </c>
      <c r="QD119" s="603">
        <v>0</v>
      </c>
      <c r="QE119" s="603">
        <v>0</v>
      </c>
      <c r="QF119" s="603">
        <v>0</v>
      </c>
      <c r="QG119" s="603">
        <v>0</v>
      </c>
      <c r="QH119" s="603">
        <v>5000</v>
      </c>
      <c r="QI119" s="603">
        <v>0</v>
      </c>
      <c r="QJ119" s="603">
        <v>0</v>
      </c>
      <c r="QK119" s="603">
        <v>45000</v>
      </c>
      <c r="QL119" s="603">
        <v>0</v>
      </c>
      <c r="QM119" s="603">
        <v>0</v>
      </c>
      <c r="QN119" s="603">
        <v>0</v>
      </c>
      <c r="QO119" s="603">
        <v>60000</v>
      </c>
      <c r="QP119" s="603">
        <v>80000</v>
      </c>
      <c r="QQ119" s="603">
        <v>15000</v>
      </c>
      <c r="QR119" s="603">
        <v>0</v>
      </c>
      <c r="QS119" s="603">
        <v>0</v>
      </c>
      <c r="QT119" s="603">
        <v>10000</v>
      </c>
      <c r="QU119" s="603">
        <v>0</v>
      </c>
      <c r="QV119" s="603">
        <v>0</v>
      </c>
      <c r="QW119" s="603">
        <v>0</v>
      </c>
      <c r="QX119" s="603">
        <v>0</v>
      </c>
      <c r="QY119" s="603">
        <v>0</v>
      </c>
      <c r="QZ119" s="603">
        <v>0</v>
      </c>
      <c r="RA119" s="603">
        <v>0</v>
      </c>
      <c r="RB119" s="603">
        <v>0</v>
      </c>
      <c r="RC119" s="603">
        <v>0</v>
      </c>
      <c r="RD119" s="603">
        <v>0</v>
      </c>
      <c r="RE119" s="603">
        <v>662152.5</v>
      </c>
      <c r="RF119" s="603">
        <v>0</v>
      </c>
      <c r="RG119" s="603">
        <v>0</v>
      </c>
      <c r="RH119" s="603">
        <v>0</v>
      </c>
      <c r="RI119" s="603">
        <v>50489807.5</v>
      </c>
      <c r="RJ119" s="603">
        <v>0</v>
      </c>
      <c r="RK119" s="603">
        <v>23550</v>
      </c>
      <c r="RL119" s="603">
        <v>0</v>
      </c>
      <c r="RM119" s="603">
        <v>360000</v>
      </c>
      <c r="RN119" s="603">
        <v>1753750</v>
      </c>
      <c r="RO119" s="603">
        <v>0</v>
      </c>
      <c r="RP119" s="603">
        <v>150000</v>
      </c>
      <c r="RQ119" s="603">
        <v>165300</v>
      </c>
      <c r="RR119" s="603">
        <v>0</v>
      </c>
      <c r="RS119" s="603">
        <v>0</v>
      </c>
      <c r="RT119" s="603">
        <v>1255474.04</v>
      </c>
      <c r="RU119" s="603">
        <v>8600</v>
      </c>
      <c r="RV119" s="603">
        <v>0</v>
      </c>
      <c r="RW119" s="603">
        <v>0</v>
      </c>
      <c r="RX119" s="603">
        <v>0</v>
      </c>
      <c r="RY119" s="603">
        <v>72200</v>
      </c>
      <c r="RZ119" s="603">
        <v>0</v>
      </c>
      <c r="SA119" s="603">
        <v>979071.47</v>
      </c>
      <c r="SB119" s="603">
        <v>35340</v>
      </c>
      <c r="SC119" s="603">
        <v>0</v>
      </c>
      <c r="SD119" s="603">
        <v>10000</v>
      </c>
      <c r="SE119" s="603">
        <v>0</v>
      </c>
      <c r="SF119" s="603">
        <v>0</v>
      </c>
      <c r="SG119" s="603">
        <v>0</v>
      </c>
      <c r="SH119" s="603">
        <v>0</v>
      </c>
      <c r="SI119" s="603">
        <v>0</v>
      </c>
      <c r="SJ119" s="603">
        <v>0</v>
      </c>
      <c r="SK119" s="603">
        <v>20000</v>
      </c>
      <c r="SL119" s="603">
        <v>0</v>
      </c>
      <c r="SM119" s="603">
        <v>0</v>
      </c>
      <c r="SN119" s="603">
        <v>7200</v>
      </c>
      <c r="SO119" s="603">
        <v>0</v>
      </c>
      <c r="SP119" s="603">
        <v>0</v>
      </c>
      <c r="SQ119" s="603">
        <v>0</v>
      </c>
      <c r="SR119" s="603">
        <v>40000</v>
      </c>
      <c r="SS119" s="603">
        <v>27950</v>
      </c>
      <c r="ST119" s="603">
        <v>0</v>
      </c>
      <c r="SU119" s="603">
        <v>0</v>
      </c>
      <c r="SV119" s="603">
        <v>0</v>
      </c>
      <c r="SW119" s="603">
        <v>0</v>
      </c>
      <c r="SX119" s="603">
        <v>6200</v>
      </c>
      <c r="SY119" s="603">
        <v>0</v>
      </c>
      <c r="SZ119" s="603">
        <v>0</v>
      </c>
      <c r="TA119" s="603">
        <v>1680</v>
      </c>
      <c r="TB119" s="603">
        <v>14020</v>
      </c>
      <c r="TC119" s="603">
        <v>0</v>
      </c>
      <c r="TD119" s="603">
        <v>225430</v>
      </c>
      <c r="TE119" s="603">
        <v>0</v>
      </c>
      <c r="TF119" s="603">
        <v>42580</v>
      </c>
      <c r="TG119" s="603">
        <v>5000</v>
      </c>
      <c r="TH119" s="603">
        <v>0</v>
      </c>
      <c r="TI119" s="603">
        <v>47290</v>
      </c>
      <c r="TJ119" s="603">
        <v>27940</v>
      </c>
      <c r="TK119" s="603">
        <v>0</v>
      </c>
      <c r="TL119" s="603">
        <v>10000</v>
      </c>
      <c r="TM119" s="603">
        <v>0</v>
      </c>
      <c r="TN119" s="603">
        <v>0</v>
      </c>
      <c r="TO119" s="603">
        <v>0</v>
      </c>
      <c r="TP119" s="603">
        <v>0</v>
      </c>
      <c r="TQ119" s="603">
        <v>0</v>
      </c>
      <c r="TR119" s="603">
        <v>0</v>
      </c>
      <c r="TS119" s="603">
        <v>0</v>
      </c>
      <c r="TT119" s="603">
        <v>0</v>
      </c>
      <c r="TU119" s="603">
        <v>0</v>
      </c>
      <c r="TV119" s="603">
        <v>0</v>
      </c>
      <c r="TW119" s="603">
        <v>0</v>
      </c>
      <c r="TX119" s="603">
        <v>0</v>
      </c>
      <c r="TY119" s="603">
        <v>0</v>
      </c>
      <c r="TZ119" s="603">
        <v>0</v>
      </c>
      <c r="UA119" s="603">
        <v>0</v>
      </c>
      <c r="UB119" s="603">
        <v>0</v>
      </c>
      <c r="UC119" s="603">
        <v>0</v>
      </c>
      <c r="UD119" s="603">
        <v>0</v>
      </c>
      <c r="UE119" s="603">
        <v>0</v>
      </c>
      <c r="UF119" s="603">
        <v>0</v>
      </c>
      <c r="UG119" s="603">
        <v>0</v>
      </c>
      <c r="UH119" s="603">
        <v>0</v>
      </c>
      <c r="UI119" s="603">
        <v>0</v>
      </c>
      <c r="UJ119" s="603">
        <v>381600</v>
      </c>
      <c r="UK119" s="603">
        <v>0</v>
      </c>
      <c r="UL119" s="603">
        <v>0</v>
      </c>
      <c r="UM119" s="603">
        <v>0</v>
      </c>
      <c r="UN119" s="603">
        <v>0</v>
      </c>
      <c r="UO119" s="603">
        <v>0</v>
      </c>
      <c r="UP119" s="603">
        <v>0</v>
      </c>
      <c r="UQ119" s="603">
        <v>0</v>
      </c>
      <c r="UR119" s="603">
        <v>0</v>
      </c>
      <c r="US119" s="603">
        <v>0</v>
      </c>
      <c r="UT119" s="603">
        <v>0</v>
      </c>
      <c r="UU119" s="603">
        <v>0</v>
      </c>
      <c r="UV119" s="603">
        <v>0</v>
      </c>
      <c r="UW119" s="603">
        <v>0</v>
      </c>
      <c r="UX119" s="603">
        <v>20000</v>
      </c>
      <c r="UY119" s="603">
        <v>0</v>
      </c>
      <c r="UZ119" s="603">
        <v>0</v>
      </c>
      <c r="VA119" s="603">
        <v>0</v>
      </c>
      <c r="VB119" s="603">
        <v>0</v>
      </c>
      <c r="VC119" s="603">
        <v>0</v>
      </c>
      <c r="VD119" s="603">
        <v>0</v>
      </c>
      <c r="VE119" s="603">
        <v>0</v>
      </c>
      <c r="VF119" s="603">
        <v>0</v>
      </c>
      <c r="VG119" s="603">
        <v>0</v>
      </c>
      <c r="VH119" s="603">
        <v>0</v>
      </c>
      <c r="VI119" s="603">
        <v>0</v>
      </c>
      <c r="VJ119" s="603">
        <v>0</v>
      </c>
      <c r="VK119" s="603">
        <v>0</v>
      </c>
      <c r="VL119" s="603">
        <v>0</v>
      </c>
      <c r="VM119" s="603">
        <v>0</v>
      </c>
      <c r="VN119" s="603">
        <v>0</v>
      </c>
      <c r="VO119" s="603">
        <v>0</v>
      </c>
      <c r="VP119" s="603">
        <v>143000</v>
      </c>
      <c r="VQ119" s="603">
        <v>430305</v>
      </c>
      <c r="VR119" s="603">
        <v>0</v>
      </c>
      <c r="VS119" s="603">
        <v>220000</v>
      </c>
      <c r="VT119" s="603">
        <v>0</v>
      </c>
      <c r="VU119" s="603">
        <v>138490</v>
      </c>
      <c r="VV119" s="603">
        <v>6000</v>
      </c>
      <c r="VW119" s="603">
        <v>400000</v>
      </c>
      <c r="VX119" s="603">
        <v>880000</v>
      </c>
      <c r="VY119" s="603">
        <v>0</v>
      </c>
      <c r="VZ119" s="603">
        <v>149177</v>
      </c>
      <c r="WA119" s="603">
        <v>0</v>
      </c>
      <c r="WB119" s="603">
        <v>0</v>
      </c>
      <c r="WC119" s="603">
        <v>0</v>
      </c>
      <c r="WD119" s="603">
        <v>0</v>
      </c>
      <c r="WE119" s="603">
        <v>0</v>
      </c>
      <c r="WF119" s="603">
        <v>0</v>
      </c>
      <c r="WG119" s="603">
        <v>0</v>
      </c>
      <c r="WH119" s="603">
        <v>7200</v>
      </c>
      <c r="WI119" s="603">
        <v>10000</v>
      </c>
      <c r="WJ119" s="603">
        <v>15000</v>
      </c>
      <c r="WK119" s="603">
        <v>7500</v>
      </c>
      <c r="WL119" s="603">
        <v>0</v>
      </c>
      <c r="WM119" s="603">
        <v>0</v>
      </c>
      <c r="WN119" s="603">
        <v>0</v>
      </c>
      <c r="WO119" s="603">
        <v>0</v>
      </c>
      <c r="WP119" s="603">
        <v>10000</v>
      </c>
      <c r="WQ119" s="603">
        <v>0</v>
      </c>
      <c r="WR119" s="603">
        <v>0</v>
      </c>
      <c r="WS119" s="603">
        <v>5000</v>
      </c>
      <c r="WT119" s="603">
        <v>0</v>
      </c>
      <c r="WU119" s="603">
        <v>0</v>
      </c>
      <c r="WV119" s="603">
        <v>0</v>
      </c>
      <c r="WW119" s="603">
        <v>0</v>
      </c>
      <c r="WX119" s="603">
        <v>0</v>
      </c>
      <c r="WY119" s="603">
        <v>0</v>
      </c>
      <c r="WZ119" s="603">
        <v>0</v>
      </c>
      <c r="XA119" s="603">
        <v>0</v>
      </c>
      <c r="XB119" s="603">
        <v>0</v>
      </c>
      <c r="XC119" s="603">
        <v>96860</v>
      </c>
      <c r="XD119" s="603">
        <v>5000</v>
      </c>
      <c r="XE119" s="603">
        <v>0</v>
      </c>
      <c r="XF119" s="603">
        <v>95750</v>
      </c>
      <c r="XG119" s="603">
        <v>4800</v>
      </c>
      <c r="XH119" s="603">
        <v>0</v>
      </c>
      <c r="XI119" s="603">
        <v>0</v>
      </c>
      <c r="XJ119" s="603">
        <v>0</v>
      </c>
      <c r="XK119" s="603">
        <v>66740</v>
      </c>
      <c r="XL119" s="603">
        <v>36300</v>
      </c>
      <c r="XM119" s="603">
        <v>35000</v>
      </c>
      <c r="XN119" s="603">
        <v>141160</v>
      </c>
      <c r="XO119" s="603">
        <v>227384</v>
      </c>
      <c r="XP119" s="603">
        <v>0</v>
      </c>
      <c r="XQ119" s="603">
        <v>0</v>
      </c>
      <c r="XR119" s="603">
        <v>0</v>
      </c>
      <c r="XS119" s="603">
        <v>46790</v>
      </c>
      <c r="XT119" s="603">
        <v>0</v>
      </c>
      <c r="XU119" s="603">
        <v>0</v>
      </c>
      <c r="XV119" s="603">
        <v>3920</v>
      </c>
      <c r="XW119" s="603">
        <v>60240</v>
      </c>
      <c r="XX119" s="603">
        <v>38660</v>
      </c>
      <c r="XY119" s="603">
        <v>9810</v>
      </c>
      <c r="XZ119" s="603">
        <v>0</v>
      </c>
      <c r="YA119" s="603">
        <v>0</v>
      </c>
      <c r="YB119" s="603">
        <v>0</v>
      </c>
      <c r="YC119" s="603">
        <v>0</v>
      </c>
      <c r="YD119" s="603">
        <v>0</v>
      </c>
      <c r="YE119" s="603">
        <v>0</v>
      </c>
      <c r="YF119" s="603">
        <v>22320</v>
      </c>
      <c r="YG119" s="603">
        <v>0</v>
      </c>
      <c r="YH119" s="603">
        <v>0</v>
      </c>
      <c r="YI119" s="603">
        <v>0</v>
      </c>
      <c r="YJ119" s="603">
        <v>0</v>
      </c>
      <c r="YK119" s="603">
        <v>360000</v>
      </c>
      <c r="YL119" s="603">
        <v>10000</v>
      </c>
      <c r="YM119" s="603">
        <v>445510</v>
      </c>
      <c r="YN119" s="603">
        <v>0</v>
      </c>
      <c r="YO119" s="603">
        <v>0</v>
      </c>
      <c r="YP119" s="603">
        <v>0</v>
      </c>
      <c r="YQ119" s="603">
        <v>0</v>
      </c>
      <c r="YR119" s="603">
        <v>0</v>
      </c>
      <c r="YS119" s="603">
        <v>12600</v>
      </c>
      <c r="YT119" s="603">
        <v>0</v>
      </c>
      <c r="YU119" s="603">
        <v>0</v>
      </c>
      <c r="YV119" s="603">
        <v>18015</v>
      </c>
      <c r="YW119" s="603">
        <v>0</v>
      </c>
      <c r="YX119" s="603">
        <v>0</v>
      </c>
      <c r="YY119" s="603">
        <v>0</v>
      </c>
      <c r="YZ119" s="603">
        <v>0</v>
      </c>
      <c r="ZA119" s="603">
        <v>15100</v>
      </c>
      <c r="ZB119" s="603">
        <v>0</v>
      </c>
      <c r="ZC119" s="603">
        <v>0</v>
      </c>
      <c r="ZD119" s="603">
        <v>16262</v>
      </c>
      <c r="ZE119" s="603">
        <v>1279905</v>
      </c>
      <c r="ZF119" s="603">
        <v>0</v>
      </c>
      <c r="ZG119" s="603">
        <v>100000</v>
      </c>
      <c r="ZH119" s="603">
        <v>134330</v>
      </c>
      <c r="ZI119" s="603">
        <v>0</v>
      </c>
      <c r="ZJ119" s="603">
        <v>116370</v>
      </c>
      <c r="ZK119" s="603">
        <v>0</v>
      </c>
      <c r="ZL119" s="603">
        <v>0</v>
      </c>
      <c r="ZM119" s="603">
        <v>0</v>
      </c>
      <c r="ZN119" s="603">
        <v>0</v>
      </c>
      <c r="ZO119" s="603">
        <v>0</v>
      </c>
      <c r="ZP119" s="603">
        <v>0</v>
      </c>
      <c r="ZQ119" s="603">
        <v>850000</v>
      </c>
      <c r="ZR119" s="603">
        <v>45600</v>
      </c>
      <c r="ZS119" s="603">
        <v>0</v>
      </c>
      <c r="ZT119" s="603">
        <v>0</v>
      </c>
      <c r="ZU119" s="603">
        <v>0</v>
      </c>
      <c r="ZV119" s="603">
        <v>0</v>
      </c>
      <c r="ZW119" s="603">
        <v>0</v>
      </c>
      <c r="ZX119" s="603">
        <v>0</v>
      </c>
      <c r="ZY119" s="603">
        <v>0</v>
      </c>
      <c r="ZZ119" s="603">
        <v>0</v>
      </c>
      <c r="AAA119" s="603">
        <v>25540</v>
      </c>
      <c r="AAB119" s="603">
        <v>0</v>
      </c>
      <c r="AAC119" s="603">
        <v>0</v>
      </c>
      <c r="AAD119" s="603">
        <v>0</v>
      </c>
      <c r="AAE119" s="603">
        <v>0</v>
      </c>
      <c r="AAF119" s="603">
        <v>0</v>
      </c>
      <c r="AAG119" s="603">
        <v>0</v>
      </c>
      <c r="AAH119" s="603">
        <v>0</v>
      </c>
      <c r="AAI119" s="603">
        <v>0</v>
      </c>
      <c r="AAJ119" s="603">
        <v>0</v>
      </c>
      <c r="AAK119" s="603">
        <v>117210</v>
      </c>
      <c r="AAL119" s="603">
        <v>0</v>
      </c>
      <c r="AAM119" s="603">
        <v>152500</v>
      </c>
      <c r="AAN119" s="603">
        <v>0</v>
      </c>
      <c r="AAO119" s="603">
        <v>362500</v>
      </c>
      <c r="AAP119" s="603">
        <v>0</v>
      </c>
      <c r="AAQ119" s="603">
        <v>0</v>
      </c>
      <c r="AAR119" s="603">
        <v>0</v>
      </c>
      <c r="AAS119" s="603">
        <v>80000</v>
      </c>
      <c r="AAT119" s="603">
        <v>1347905</v>
      </c>
      <c r="AAU119" s="603">
        <v>0</v>
      </c>
      <c r="AAV119" s="603">
        <v>0</v>
      </c>
      <c r="AAW119" s="603">
        <v>318559</v>
      </c>
      <c r="AAX119" s="603">
        <v>410000</v>
      </c>
      <c r="AAY119" s="603">
        <v>0</v>
      </c>
      <c r="AAZ119" s="603">
        <v>0</v>
      </c>
      <c r="ABA119" s="603">
        <v>0</v>
      </c>
      <c r="ABB119" s="603">
        <v>0</v>
      </c>
      <c r="ABC119" s="603">
        <v>0</v>
      </c>
      <c r="ABD119" s="603">
        <v>0</v>
      </c>
      <c r="ABE119" s="603">
        <v>0</v>
      </c>
      <c r="ABF119" s="603">
        <v>0</v>
      </c>
      <c r="ABG119" s="603">
        <v>1500</v>
      </c>
      <c r="ABH119" s="603">
        <v>0</v>
      </c>
      <c r="ABI119" s="603">
        <v>0</v>
      </c>
      <c r="ABJ119" s="603">
        <v>0</v>
      </c>
      <c r="ABK119" s="603">
        <v>0</v>
      </c>
      <c r="ABL119" s="603">
        <v>0</v>
      </c>
      <c r="ABM119" s="603">
        <v>0</v>
      </c>
      <c r="ABN119" s="603">
        <v>0</v>
      </c>
      <c r="ABO119" s="603">
        <v>0</v>
      </c>
      <c r="ABP119" s="603">
        <v>0</v>
      </c>
      <c r="ABQ119" s="603">
        <v>0</v>
      </c>
      <c r="ABR119" s="603">
        <v>102036</v>
      </c>
      <c r="ABS119" s="603">
        <v>0</v>
      </c>
      <c r="ABT119" s="603">
        <v>244560</v>
      </c>
      <c r="ABU119" s="603">
        <v>0</v>
      </c>
      <c r="ABV119" s="603">
        <v>0</v>
      </c>
      <c r="ABW119" s="603">
        <v>0</v>
      </c>
      <c r="ABX119" s="603">
        <v>15000</v>
      </c>
      <c r="ABY119" s="603">
        <v>0</v>
      </c>
      <c r="ABZ119" s="603">
        <v>0</v>
      </c>
      <c r="ACA119" s="603">
        <v>0</v>
      </c>
      <c r="ACB119" s="603">
        <v>0</v>
      </c>
      <c r="ACC119" s="603">
        <v>0</v>
      </c>
      <c r="ACD119" s="603">
        <v>11207</v>
      </c>
      <c r="ACE119" s="603">
        <v>0</v>
      </c>
      <c r="ACF119" s="603">
        <v>0</v>
      </c>
      <c r="ACG119" s="603">
        <v>0</v>
      </c>
      <c r="ACH119" s="603">
        <v>0</v>
      </c>
      <c r="ACI119" s="603">
        <v>0</v>
      </c>
      <c r="ACJ119" s="603">
        <v>40000</v>
      </c>
      <c r="ACK119" s="603">
        <v>0</v>
      </c>
      <c r="ACL119" s="603">
        <v>86000</v>
      </c>
      <c r="ACM119" s="603">
        <v>0</v>
      </c>
      <c r="ACN119" s="603">
        <v>0</v>
      </c>
      <c r="ACO119" s="603">
        <v>0</v>
      </c>
      <c r="ACP119" s="603">
        <v>0</v>
      </c>
      <c r="ACQ119" s="603">
        <v>0</v>
      </c>
      <c r="ACR119" s="603">
        <v>400000</v>
      </c>
      <c r="ACS119" s="603">
        <v>0</v>
      </c>
      <c r="ACT119" s="603">
        <v>0</v>
      </c>
      <c r="ACU119" s="603">
        <v>0</v>
      </c>
      <c r="ACV119" s="603">
        <v>0</v>
      </c>
      <c r="ACW119" s="603">
        <v>0</v>
      </c>
      <c r="ACX119" s="603">
        <v>0</v>
      </c>
      <c r="ACY119" s="603">
        <v>10000</v>
      </c>
      <c r="ACZ119" s="603">
        <v>0</v>
      </c>
      <c r="ADA119" s="603">
        <v>1025414</v>
      </c>
      <c r="ADB119" s="603">
        <v>0</v>
      </c>
      <c r="ADC119" s="603">
        <v>0</v>
      </c>
      <c r="ADD119" s="603">
        <v>0</v>
      </c>
      <c r="ADE119" s="603">
        <v>0</v>
      </c>
      <c r="ADF119" s="603">
        <v>62360</v>
      </c>
      <c r="ADG119" s="603">
        <v>40000</v>
      </c>
      <c r="ADH119" s="603">
        <v>0</v>
      </c>
      <c r="ADI119" s="603">
        <v>350000</v>
      </c>
      <c r="ADJ119" s="603">
        <v>0</v>
      </c>
      <c r="ADK119" s="603">
        <v>0</v>
      </c>
      <c r="ADL119" s="603">
        <v>0</v>
      </c>
      <c r="ADM119" s="603">
        <v>0</v>
      </c>
      <c r="ADN119" s="603">
        <v>4200</v>
      </c>
      <c r="ADO119" s="603">
        <v>0</v>
      </c>
      <c r="ADP119" s="603">
        <v>0</v>
      </c>
      <c r="ADQ119" s="603">
        <v>0</v>
      </c>
      <c r="ADR119" s="603">
        <v>0</v>
      </c>
      <c r="ADS119" s="603">
        <v>0</v>
      </c>
      <c r="ADT119" s="603">
        <v>0</v>
      </c>
      <c r="ADU119" s="603">
        <v>0</v>
      </c>
      <c r="ADV119" s="603">
        <v>0</v>
      </c>
      <c r="ADW119" s="603">
        <v>0</v>
      </c>
      <c r="ADX119" s="603">
        <v>0</v>
      </c>
      <c r="ADY119" s="603">
        <v>0</v>
      </c>
      <c r="ADZ119" s="603">
        <v>0</v>
      </c>
      <c r="AEA119" s="603">
        <v>0</v>
      </c>
      <c r="AEB119" s="603">
        <v>0</v>
      </c>
      <c r="AEC119" s="603">
        <v>0</v>
      </c>
      <c r="AED119" s="603">
        <v>5000</v>
      </c>
      <c r="AEE119" s="603">
        <v>10000</v>
      </c>
      <c r="AEF119" s="603">
        <v>0</v>
      </c>
      <c r="AEG119" s="603">
        <v>0</v>
      </c>
      <c r="AEH119" s="603">
        <v>0</v>
      </c>
      <c r="AEI119" s="603">
        <v>0</v>
      </c>
      <c r="AEJ119" s="603">
        <v>6000</v>
      </c>
      <c r="AEK119" s="603">
        <v>0</v>
      </c>
      <c r="AEL119" s="603">
        <v>100000</v>
      </c>
      <c r="AEM119" s="603">
        <v>41880</v>
      </c>
      <c r="AEN119" s="603">
        <v>0</v>
      </c>
      <c r="AEO119" s="603">
        <v>5000</v>
      </c>
      <c r="AEP119" s="603">
        <v>0</v>
      </c>
      <c r="AEQ119" s="603">
        <v>5000</v>
      </c>
      <c r="AER119" s="603">
        <v>65000</v>
      </c>
      <c r="AES119" s="603">
        <v>0</v>
      </c>
      <c r="AET119" s="603">
        <v>70000</v>
      </c>
      <c r="AEU119" s="603">
        <v>1076364</v>
      </c>
      <c r="AEV119" s="603">
        <v>0</v>
      </c>
      <c r="AEW119" s="603">
        <v>55560</v>
      </c>
      <c r="AEX119" s="603">
        <v>191500</v>
      </c>
      <c r="AEY119" s="603">
        <v>0</v>
      </c>
      <c r="AEZ119" s="603">
        <v>148000</v>
      </c>
      <c r="AFA119" s="603">
        <v>0</v>
      </c>
      <c r="AFB119" s="603">
        <v>87480</v>
      </c>
      <c r="AFC119" s="603">
        <v>0</v>
      </c>
      <c r="AFD119" s="603">
        <v>204916.67</v>
      </c>
      <c r="AFE119" s="603">
        <v>1736000</v>
      </c>
      <c r="AFF119" s="603">
        <v>0</v>
      </c>
      <c r="AFG119" s="603">
        <v>298000</v>
      </c>
      <c r="AFH119" s="603">
        <v>389500</v>
      </c>
      <c r="AFI119" s="603">
        <v>524000</v>
      </c>
      <c r="AFJ119" s="603">
        <v>394000</v>
      </c>
      <c r="AFK119" s="603">
        <v>323900</v>
      </c>
      <c r="AFL119" s="603">
        <v>260500</v>
      </c>
      <c r="AFM119" s="603">
        <v>135000</v>
      </c>
      <c r="AFN119" s="603">
        <v>350000</v>
      </c>
      <c r="AFO119" s="603">
        <v>230000</v>
      </c>
      <c r="AFP119" s="603">
        <v>220000</v>
      </c>
      <c r="AFQ119" s="603">
        <v>272000</v>
      </c>
      <c r="AFR119" s="603">
        <v>2274500</v>
      </c>
      <c r="AFS119" s="603">
        <v>377000</v>
      </c>
      <c r="AFT119" s="603">
        <v>615500</v>
      </c>
      <c r="AFU119" s="603">
        <v>222000</v>
      </c>
      <c r="AFV119" s="603">
        <v>231000</v>
      </c>
      <c r="AFW119" s="603">
        <v>374000</v>
      </c>
      <c r="AFX119" s="603">
        <v>316000</v>
      </c>
      <c r="AFY119" s="603">
        <v>388500</v>
      </c>
      <c r="AFZ119" s="603">
        <v>618000</v>
      </c>
      <c r="AGA119" s="603">
        <v>313000</v>
      </c>
      <c r="AGB119" s="603">
        <v>2020000</v>
      </c>
      <c r="AGC119" s="603">
        <v>4404755.4000000004</v>
      </c>
      <c r="AGD119" s="603">
        <v>30000</v>
      </c>
      <c r="AGE119" s="603">
        <v>5000</v>
      </c>
      <c r="AGF119" s="603">
        <v>0</v>
      </c>
      <c r="AGG119" s="603">
        <v>10000</v>
      </c>
      <c r="AGH119" s="603">
        <v>0</v>
      </c>
      <c r="AGI119" s="603">
        <v>206160</v>
      </c>
      <c r="AGJ119" s="603">
        <v>0</v>
      </c>
      <c r="AGK119" s="603">
        <v>0</v>
      </c>
      <c r="AGL119" s="603">
        <v>37440</v>
      </c>
      <c r="AGM119" s="603">
        <v>13050</v>
      </c>
      <c r="AGN119" s="603">
        <v>22510</v>
      </c>
      <c r="AGO119" s="603">
        <v>9813833.3399999999</v>
      </c>
      <c r="AGP119" s="603">
        <v>0</v>
      </c>
      <c r="AGQ119" s="603">
        <v>318500</v>
      </c>
      <c r="AGR119" s="603">
        <v>210000</v>
      </c>
      <c r="AGS119" s="603">
        <v>54000</v>
      </c>
      <c r="AGT119" s="603">
        <v>281000</v>
      </c>
      <c r="AGU119" s="603">
        <v>183500</v>
      </c>
      <c r="AGV119" s="603">
        <v>201000</v>
      </c>
      <c r="AGW119" s="603">
        <v>0</v>
      </c>
      <c r="AGX119" s="603">
        <v>0</v>
      </c>
      <c r="AGY119" s="603">
        <v>0</v>
      </c>
      <c r="AGZ119" s="603">
        <v>401000</v>
      </c>
      <c r="AHA119" s="603">
        <v>661000</v>
      </c>
      <c r="AHB119" s="603">
        <v>1086809.56</v>
      </c>
      <c r="AHC119" s="603">
        <v>360000</v>
      </c>
      <c r="AHD119" s="603">
        <v>0</v>
      </c>
      <c r="AHE119" s="603">
        <v>0</v>
      </c>
      <c r="AHF119" s="603">
        <v>0</v>
      </c>
      <c r="AHG119" s="603">
        <v>0</v>
      </c>
      <c r="AHH119" s="603">
        <v>0</v>
      </c>
      <c r="AHI119" s="603">
        <v>0</v>
      </c>
      <c r="AHJ119" s="603">
        <v>0</v>
      </c>
      <c r="AHK119" s="603">
        <v>0</v>
      </c>
      <c r="AHL119" s="603">
        <v>0</v>
      </c>
      <c r="AHM119" s="603">
        <v>0</v>
      </c>
      <c r="AHN119" s="603">
        <v>0</v>
      </c>
      <c r="AHO119" s="603">
        <v>0</v>
      </c>
      <c r="AHP119" s="603">
        <v>46320</v>
      </c>
      <c r="AHQ119" s="603">
        <v>70338</v>
      </c>
      <c r="AHR119" s="603">
        <v>0</v>
      </c>
      <c r="AHS119" s="603">
        <v>17105</v>
      </c>
      <c r="AHT119" s="603">
        <v>26880</v>
      </c>
      <c r="AHU119" s="603">
        <v>0</v>
      </c>
      <c r="AHV119" s="603">
        <v>0</v>
      </c>
      <c r="AHW119" s="603">
        <f t="shared" si="100"/>
        <v>130814841.47000003</v>
      </c>
      <c r="AHY119" s="648" t="s">
        <v>6248</v>
      </c>
      <c r="AHZ119" s="648" t="s">
        <v>6141</v>
      </c>
      <c r="AIA119" s="648" t="s">
        <v>6142</v>
      </c>
    </row>
    <row r="120" spans="1:911" ht="24.6" x14ac:dyDescent="0.7">
      <c r="A120" s="260" t="str">
        <f t="shared" si="98"/>
        <v>ภาระ</v>
      </c>
      <c r="B120" s="260" t="s">
        <v>6430</v>
      </c>
      <c r="C120" s="260" t="s">
        <v>6013</v>
      </c>
      <c r="D120" s="603">
        <v>0</v>
      </c>
      <c r="E120" s="603">
        <v>546127.55000000005</v>
      </c>
      <c r="F120" s="603">
        <v>842721.35</v>
      </c>
      <c r="G120" s="603">
        <v>249091.66</v>
      </c>
      <c r="H120" s="603">
        <v>805000</v>
      </c>
      <c r="I120" s="603">
        <v>488945.68</v>
      </c>
      <c r="J120" s="603">
        <v>28943.25</v>
      </c>
      <c r="K120" s="603">
        <v>531952.15</v>
      </c>
      <c r="L120" s="603">
        <v>515861.91</v>
      </c>
      <c r="M120" s="603">
        <v>357074.17</v>
      </c>
      <c r="N120" s="603">
        <v>17515.900000000001</v>
      </c>
      <c r="O120" s="603">
        <v>269556.84999999998</v>
      </c>
      <c r="P120" s="603">
        <v>524604.03</v>
      </c>
      <c r="Q120" s="603">
        <v>572572.68000000005</v>
      </c>
      <c r="R120" s="603">
        <v>251552.48</v>
      </c>
      <c r="S120" s="603">
        <v>632941.19999999995</v>
      </c>
      <c r="T120" s="603">
        <v>41714.800000000003</v>
      </c>
      <c r="U120" s="603">
        <v>125000</v>
      </c>
      <c r="V120" s="603">
        <v>0</v>
      </c>
      <c r="W120" s="603">
        <v>4533453.8099999996</v>
      </c>
      <c r="X120" s="603">
        <v>1734798.66</v>
      </c>
      <c r="Y120" s="603">
        <v>250395.83</v>
      </c>
      <c r="Z120" s="603">
        <v>543212.59</v>
      </c>
      <c r="AA120" s="603">
        <v>40000</v>
      </c>
      <c r="AB120" s="603">
        <v>405132.09</v>
      </c>
      <c r="AC120" s="603">
        <v>962099.7</v>
      </c>
      <c r="AD120" s="603">
        <v>1959710.81</v>
      </c>
      <c r="AE120" s="603">
        <v>499469.58</v>
      </c>
      <c r="AF120" s="603">
        <v>0</v>
      </c>
      <c r="AG120" s="603">
        <v>2128377.8199999998</v>
      </c>
      <c r="AH120" s="603">
        <v>11262.82</v>
      </c>
      <c r="AI120" s="603">
        <v>1662850.16</v>
      </c>
      <c r="AJ120" s="603">
        <v>583278.57999999996</v>
      </c>
      <c r="AK120" s="603">
        <v>340571.24</v>
      </c>
      <c r="AL120" s="603">
        <v>4035.87</v>
      </c>
      <c r="AM120" s="603">
        <v>11520</v>
      </c>
      <c r="AN120" s="603">
        <v>229331.35</v>
      </c>
      <c r="AO120" s="603">
        <v>154163.97</v>
      </c>
      <c r="AP120" s="603">
        <v>13972.15</v>
      </c>
      <c r="AQ120" s="603">
        <v>84172.3</v>
      </c>
      <c r="AR120" s="603">
        <v>2544.85</v>
      </c>
      <c r="AS120" s="603">
        <v>280415.31</v>
      </c>
      <c r="AT120" s="603">
        <v>313205.05</v>
      </c>
      <c r="AU120" s="603">
        <v>4691004.8600000003</v>
      </c>
      <c r="AV120" s="603">
        <v>145951.07999999999</v>
      </c>
      <c r="AW120" s="603">
        <v>237303.9</v>
      </c>
      <c r="AX120" s="603">
        <v>379145.78</v>
      </c>
      <c r="AY120" s="603">
        <v>304826.23</v>
      </c>
      <c r="AZ120" s="603">
        <v>3081.89</v>
      </c>
      <c r="BA120" s="603">
        <v>189845.56</v>
      </c>
      <c r="BB120" s="603">
        <v>443888.23000000004</v>
      </c>
      <c r="BC120" s="603">
        <v>0</v>
      </c>
      <c r="BD120" s="603">
        <v>146526.5</v>
      </c>
      <c r="BE120" s="603">
        <v>4937.32</v>
      </c>
      <c r="BF120" s="603">
        <v>175436.1</v>
      </c>
      <c r="BG120" s="603">
        <v>801484.05</v>
      </c>
      <c r="BH120" s="603">
        <v>130084.13</v>
      </c>
      <c r="BI120" s="603">
        <v>106116.83</v>
      </c>
      <c r="BJ120" s="603">
        <v>55310.63</v>
      </c>
      <c r="BK120" s="603">
        <v>31289.720099999999</v>
      </c>
      <c r="BL120" s="603">
        <v>495305.12</v>
      </c>
      <c r="BM120" s="603">
        <v>157600</v>
      </c>
      <c r="BN120" s="603">
        <v>489950.49000000005</v>
      </c>
      <c r="BO120" s="603">
        <v>289153.44</v>
      </c>
      <c r="BP120" s="603">
        <v>150415.01</v>
      </c>
      <c r="BQ120" s="603">
        <v>845.84</v>
      </c>
      <c r="BR120" s="603">
        <v>14179.81</v>
      </c>
      <c r="BS120" s="603">
        <v>0</v>
      </c>
      <c r="BT120" s="603">
        <v>373434.96</v>
      </c>
      <c r="BU120" s="603">
        <v>387298.95</v>
      </c>
      <c r="BV120" s="603">
        <v>579227.99</v>
      </c>
      <c r="BW120" s="603">
        <v>9296.32</v>
      </c>
      <c r="BX120" s="603">
        <v>49788.35</v>
      </c>
      <c r="BY120" s="603">
        <v>542315.85</v>
      </c>
      <c r="BZ120" s="603">
        <v>317741.40000000002</v>
      </c>
      <c r="CA120" s="603">
        <v>29283.49</v>
      </c>
      <c r="CB120" s="603">
        <v>156590.53000000003</v>
      </c>
      <c r="CC120" s="603">
        <v>18041.689999999999</v>
      </c>
      <c r="CD120" s="603">
        <v>867990.58000000007</v>
      </c>
      <c r="CE120" s="603">
        <v>3275.8599999999997</v>
      </c>
      <c r="CF120" s="603">
        <v>228129.96</v>
      </c>
      <c r="CG120" s="603">
        <v>222903.32</v>
      </c>
      <c r="CH120" s="603">
        <v>15691454.41</v>
      </c>
      <c r="CI120" s="603">
        <v>366786.83</v>
      </c>
      <c r="CJ120" s="603">
        <v>1265937.49</v>
      </c>
      <c r="CK120" s="603">
        <v>227812.8</v>
      </c>
      <c r="CL120" s="603">
        <v>660719.93000000005</v>
      </c>
      <c r="CM120" s="603">
        <v>547821.46</v>
      </c>
      <c r="CN120" s="603">
        <v>319275.34999999998</v>
      </c>
      <c r="CO120" s="603">
        <v>787364.93</v>
      </c>
      <c r="CP120" s="603">
        <v>188760.42</v>
      </c>
      <c r="CQ120" s="603">
        <v>274905.93</v>
      </c>
      <c r="CR120" s="603">
        <v>272652.24</v>
      </c>
      <c r="CS120" s="603">
        <v>320954.52</v>
      </c>
      <c r="CT120" s="603">
        <v>494016.08</v>
      </c>
      <c r="CU120" s="603">
        <v>149065.38</v>
      </c>
      <c r="CV120" s="603">
        <v>237251.43</v>
      </c>
      <c r="CW120" s="603">
        <v>242113.34</v>
      </c>
      <c r="CX120" s="603">
        <v>31673.45</v>
      </c>
      <c r="CY120" s="603">
        <v>146273.9</v>
      </c>
      <c r="CZ120" s="603">
        <v>2414.25</v>
      </c>
      <c r="DA120" s="603">
        <v>271501.03999999998</v>
      </c>
      <c r="DB120" s="603">
        <v>374894.63</v>
      </c>
      <c r="DC120" s="603">
        <v>3965957.23</v>
      </c>
      <c r="DD120" s="603">
        <v>4009732.24</v>
      </c>
      <c r="DE120" s="603">
        <v>21977.72</v>
      </c>
      <c r="DF120" s="603">
        <v>3092.3</v>
      </c>
      <c r="DG120" s="603">
        <v>1800.81</v>
      </c>
      <c r="DH120" s="603">
        <v>401909.44</v>
      </c>
      <c r="DI120" s="603">
        <v>465374.22</v>
      </c>
      <c r="DJ120" s="603">
        <v>19286.91</v>
      </c>
      <c r="DK120" s="603">
        <v>1354.62</v>
      </c>
      <c r="DL120" s="603">
        <v>8521654.6899999995</v>
      </c>
      <c r="DM120" s="603">
        <v>8008.68</v>
      </c>
      <c r="DN120" s="603">
        <v>564164.99</v>
      </c>
      <c r="DO120" s="603">
        <v>479665.12</v>
      </c>
      <c r="DP120" s="603">
        <v>553351.56999999995</v>
      </c>
      <c r="DQ120" s="603">
        <v>539171.73</v>
      </c>
      <c r="DR120" s="603">
        <v>23023.88</v>
      </c>
      <c r="DS120" s="603">
        <v>786850.64</v>
      </c>
      <c r="DT120" s="603">
        <v>957688.56</v>
      </c>
      <c r="DU120" s="603">
        <v>93011.53</v>
      </c>
      <c r="DV120" s="603">
        <v>0</v>
      </c>
      <c r="DW120" s="603">
        <v>2499413.54</v>
      </c>
      <c r="DX120" s="603">
        <v>1972661.12</v>
      </c>
      <c r="DY120" s="603">
        <v>1036600.68</v>
      </c>
      <c r="DZ120" s="603">
        <v>2250865.42</v>
      </c>
      <c r="EA120" s="603">
        <v>4328.79</v>
      </c>
      <c r="EB120" s="603">
        <v>11510</v>
      </c>
      <c r="EC120" s="603">
        <v>30663.06</v>
      </c>
      <c r="ED120" s="603">
        <v>0</v>
      </c>
      <c r="EE120" s="603">
        <v>352659.32</v>
      </c>
      <c r="EF120" s="603">
        <v>1839439.29</v>
      </c>
      <c r="EG120" s="603">
        <v>1831615.99</v>
      </c>
      <c r="EH120" s="603">
        <v>0</v>
      </c>
      <c r="EI120" s="603">
        <v>5304.5</v>
      </c>
      <c r="EJ120" s="603">
        <v>14736.5</v>
      </c>
      <c r="EK120" s="603">
        <v>8424.11</v>
      </c>
      <c r="EL120" s="603">
        <v>1284675.22</v>
      </c>
      <c r="EM120" s="603">
        <v>748669.77</v>
      </c>
      <c r="EN120" s="603">
        <v>14057.41</v>
      </c>
      <c r="EO120" s="603">
        <v>0</v>
      </c>
      <c r="EP120" s="603">
        <v>786282.41</v>
      </c>
      <c r="EQ120" s="603">
        <v>1410329.3</v>
      </c>
      <c r="ER120" s="603">
        <v>742611.42</v>
      </c>
      <c r="ES120" s="603">
        <v>1443094.87</v>
      </c>
      <c r="ET120" s="603">
        <v>839129.41</v>
      </c>
      <c r="EU120" s="603">
        <v>1744716.99</v>
      </c>
      <c r="EV120" s="603">
        <v>1099524.92</v>
      </c>
      <c r="EW120" s="603">
        <v>1061471.57</v>
      </c>
      <c r="EX120" s="603">
        <v>0</v>
      </c>
      <c r="EY120" s="603">
        <v>187997.51</v>
      </c>
      <c r="EZ120" s="603">
        <v>723140.39</v>
      </c>
      <c r="FA120" s="603">
        <v>526847.15</v>
      </c>
      <c r="FB120" s="603">
        <v>8808.01</v>
      </c>
      <c r="FC120" s="603">
        <v>1206018.29</v>
      </c>
      <c r="FD120" s="603">
        <v>557024.80000000005</v>
      </c>
      <c r="FE120" s="603">
        <v>0</v>
      </c>
      <c r="FF120" s="603">
        <v>315494.81</v>
      </c>
      <c r="FG120" s="603">
        <v>0</v>
      </c>
      <c r="FH120" s="603">
        <v>254963.1</v>
      </c>
      <c r="FI120" s="603">
        <v>249338.19</v>
      </c>
      <c r="FJ120" s="603">
        <v>0</v>
      </c>
      <c r="FK120" s="603">
        <v>255669.74</v>
      </c>
      <c r="FL120" s="603">
        <v>286167.40000000002</v>
      </c>
      <c r="FM120" s="603">
        <v>250000</v>
      </c>
      <c r="FN120" s="603">
        <v>525837.41</v>
      </c>
      <c r="FO120" s="603">
        <v>397125.34</v>
      </c>
      <c r="FP120" s="603">
        <v>178673.21</v>
      </c>
      <c r="FQ120" s="603">
        <v>2199.4899999999998</v>
      </c>
      <c r="FR120" s="603">
        <v>138685.64000000001</v>
      </c>
      <c r="FS120" s="603">
        <v>2997.93</v>
      </c>
      <c r="FT120" s="603">
        <v>2394</v>
      </c>
      <c r="FU120" s="603">
        <v>480044.92</v>
      </c>
      <c r="FV120" s="603">
        <v>708163.04</v>
      </c>
      <c r="FW120" s="603">
        <v>376713.2</v>
      </c>
      <c r="FX120" s="603">
        <v>779955.37</v>
      </c>
      <c r="FY120" s="603">
        <v>0</v>
      </c>
      <c r="FZ120" s="603">
        <v>544402.74</v>
      </c>
      <c r="GA120" s="603">
        <v>283458.59000000003</v>
      </c>
      <c r="GB120" s="603">
        <v>814506.65</v>
      </c>
      <c r="GC120" s="603">
        <v>377412.88</v>
      </c>
      <c r="GD120" s="603">
        <v>0</v>
      </c>
      <c r="GE120" s="603">
        <v>106768.43</v>
      </c>
      <c r="GF120" s="603">
        <v>72098.63</v>
      </c>
      <c r="GG120" s="603">
        <v>2247</v>
      </c>
      <c r="GH120" s="603">
        <v>0</v>
      </c>
      <c r="GI120" s="603">
        <v>0</v>
      </c>
      <c r="GJ120" s="603">
        <v>658452.99</v>
      </c>
      <c r="GK120" s="603">
        <v>0</v>
      </c>
      <c r="GL120" s="603">
        <v>12302.78</v>
      </c>
      <c r="GM120" s="603">
        <v>773649.97</v>
      </c>
      <c r="GN120" s="603">
        <v>261681.58</v>
      </c>
      <c r="GO120" s="603">
        <v>147584.67000000001</v>
      </c>
      <c r="GP120" s="603">
        <v>287595.18</v>
      </c>
      <c r="GQ120" s="603">
        <v>10069.33</v>
      </c>
      <c r="GR120" s="603">
        <v>0</v>
      </c>
      <c r="GS120" s="603">
        <v>627433.56999999995</v>
      </c>
      <c r="GT120" s="603">
        <v>472500</v>
      </c>
      <c r="GU120" s="603">
        <v>858514.86</v>
      </c>
      <c r="GV120" s="603">
        <v>163355.82</v>
      </c>
      <c r="GW120" s="603">
        <v>854.93</v>
      </c>
      <c r="GX120" s="603">
        <v>878647</v>
      </c>
      <c r="GY120" s="603">
        <v>150733.22</v>
      </c>
      <c r="GZ120" s="603">
        <v>2199344.87</v>
      </c>
      <c r="HA120" s="603">
        <v>0</v>
      </c>
      <c r="HB120" s="603">
        <v>916232.72</v>
      </c>
      <c r="HC120" s="603">
        <v>327595.36</v>
      </c>
      <c r="HD120" s="603">
        <v>21654</v>
      </c>
      <c r="HE120" s="603">
        <v>469573.2</v>
      </c>
      <c r="HF120" s="603">
        <v>1604998.66</v>
      </c>
      <c r="HG120" s="603">
        <v>64298.69</v>
      </c>
      <c r="HH120" s="603">
        <v>361211.83</v>
      </c>
      <c r="HI120" s="603">
        <v>689405</v>
      </c>
      <c r="HJ120" s="603">
        <v>5445.9400000000005</v>
      </c>
      <c r="HK120" s="603">
        <v>0</v>
      </c>
      <c r="HL120" s="603">
        <v>0</v>
      </c>
      <c r="HM120" s="603">
        <v>41269</v>
      </c>
      <c r="HN120" s="603">
        <v>1205508.79</v>
      </c>
      <c r="HO120" s="603">
        <v>311474.86</v>
      </c>
      <c r="HP120" s="603">
        <v>286128.39</v>
      </c>
      <c r="HQ120" s="603">
        <v>568174.02</v>
      </c>
      <c r="HR120" s="603">
        <v>4927.1400000000003</v>
      </c>
      <c r="HS120" s="603">
        <v>356966.21</v>
      </c>
      <c r="HT120" s="603">
        <v>3806632.97</v>
      </c>
      <c r="HU120" s="603">
        <v>178264.83</v>
      </c>
      <c r="HV120" s="603">
        <v>205000</v>
      </c>
      <c r="HW120" s="603">
        <v>362145.89</v>
      </c>
      <c r="HX120" s="603">
        <v>247996.83</v>
      </c>
      <c r="HY120" s="603">
        <v>363865.34</v>
      </c>
      <c r="HZ120" s="603">
        <v>1161976.24</v>
      </c>
      <c r="IA120" s="603">
        <v>301880.44</v>
      </c>
      <c r="IB120" s="603">
        <v>297681.53000000003</v>
      </c>
      <c r="IC120" s="603">
        <v>292298.52</v>
      </c>
      <c r="ID120" s="603">
        <v>250151.44</v>
      </c>
      <c r="IE120" s="603">
        <v>707256.92</v>
      </c>
      <c r="IF120" s="603">
        <v>281509.63</v>
      </c>
      <c r="IG120" s="603">
        <v>397724.7</v>
      </c>
      <c r="IH120" s="603">
        <v>258660.79</v>
      </c>
      <c r="II120" s="603">
        <v>234871.64</v>
      </c>
      <c r="IJ120" s="603">
        <v>0</v>
      </c>
      <c r="IK120" s="603">
        <v>2603711.09</v>
      </c>
      <c r="IL120" s="603">
        <v>2574.73</v>
      </c>
      <c r="IM120" s="603">
        <v>47011.03</v>
      </c>
      <c r="IN120" s="603">
        <v>715764.55</v>
      </c>
      <c r="IO120" s="603">
        <v>53185.19</v>
      </c>
      <c r="IP120" s="603">
        <v>43376.41</v>
      </c>
      <c r="IQ120" s="603">
        <v>4354.3999999999996</v>
      </c>
      <c r="IR120" s="603">
        <v>5732.1</v>
      </c>
      <c r="IS120" s="603">
        <v>364513.67</v>
      </c>
      <c r="IT120" s="603">
        <v>965.14</v>
      </c>
      <c r="IU120" s="603">
        <v>0</v>
      </c>
      <c r="IV120" s="603">
        <v>0</v>
      </c>
      <c r="IW120" s="603">
        <v>0</v>
      </c>
      <c r="IX120" s="603">
        <v>1003.66</v>
      </c>
      <c r="IY120" s="603">
        <v>553792.94999999995</v>
      </c>
      <c r="IZ120" s="603">
        <v>154575.01</v>
      </c>
      <c r="JA120" s="603">
        <v>246868.38</v>
      </c>
      <c r="JB120" s="603">
        <v>156427.37</v>
      </c>
      <c r="JC120" s="603">
        <v>338174.67</v>
      </c>
      <c r="JD120" s="603">
        <v>13898.47</v>
      </c>
      <c r="JE120" s="603">
        <v>312829.78000000003</v>
      </c>
      <c r="JF120" s="603">
        <v>1104</v>
      </c>
      <c r="JG120" s="603">
        <v>80918.960000000006</v>
      </c>
      <c r="JH120" s="603">
        <v>1012164.42</v>
      </c>
      <c r="JI120" s="603">
        <v>565403.02</v>
      </c>
      <c r="JJ120" s="603">
        <v>392118.56</v>
      </c>
      <c r="JK120" s="603">
        <v>7038.88</v>
      </c>
      <c r="JL120" s="603">
        <v>26281.42</v>
      </c>
      <c r="JM120" s="603">
        <v>2229486.13</v>
      </c>
      <c r="JN120" s="603">
        <v>232100.59</v>
      </c>
      <c r="JO120" s="603">
        <v>755616.49</v>
      </c>
      <c r="JP120" s="603">
        <v>1000039.79</v>
      </c>
      <c r="JQ120" s="603">
        <v>573013.56000000006</v>
      </c>
      <c r="JR120" s="603">
        <v>641262.24</v>
      </c>
      <c r="JS120" s="603">
        <v>450884.82</v>
      </c>
      <c r="JT120" s="603">
        <v>3681457.72</v>
      </c>
      <c r="JU120" s="603">
        <v>1900000</v>
      </c>
      <c r="JV120" s="603">
        <v>313076.45</v>
      </c>
      <c r="JW120" s="603">
        <v>336111.83</v>
      </c>
      <c r="JX120" s="603">
        <v>809639.36</v>
      </c>
      <c r="JY120" s="603">
        <v>121282.9</v>
      </c>
      <c r="JZ120" s="603">
        <v>2632302.09</v>
      </c>
      <c r="KA120" s="603">
        <v>511883</v>
      </c>
      <c r="KB120" s="603">
        <v>1040293.82</v>
      </c>
      <c r="KC120" s="603">
        <v>350891.35</v>
      </c>
      <c r="KD120" s="603">
        <v>18329.900000000001</v>
      </c>
      <c r="KE120" s="603">
        <v>339668.88</v>
      </c>
      <c r="KF120" s="603">
        <v>3413.3</v>
      </c>
      <c r="KG120" s="603">
        <v>120282.19</v>
      </c>
      <c r="KH120" s="603">
        <v>0</v>
      </c>
      <c r="KI120" s="603">
        <v>16335.69</v>
      </c>
      <c r="KJ120" s="603">
        <v>0</v>
      </c>
      <c r="KK120" s="603">
        <v>0</v>
      </c>
      <c r="KL120" s="603">
        <v>866731.59</v>
      </c>
      <c r="KM120" s="603">
        <v>0</v>
      </c>
      <c r="KN120" s="603">
        <v>0</v>
      </c>
      <c r="KO120" s="603">
        <v>0</v>
      </c>
      <c r="KP120" s="603">
        <v>1597485.44</v>
      </c>
      <c r="KQ120" s="603">
        <v>0</v>
      </c>
      <c r="KR120" s="603">
        <v>0</v>
      </c>
      <c r="KS120" s="603">
        <v>4295617.5199999996</v>
      </c>
      <c r="KT120" s="603">
        <v>305357.98</v>
      </c>
      <c r="KU120" s="603">
        <v>0</v>
      </c>
      <c r="KV120" s="603">
        <v>1300168.97</v>
      </c>
      <c r="KW120" s="603">
        <v>215524.55</v>
      </c>
      <c r="KX120" s="603">
        <v>1253005.3999999999</v>
      </c>
      <c r="KY120" s="603">
        <v>0</v>
      </c>
      <c r="KZ120" s="603">
        <v>523988.71</v>
      </c>
      <c r="LA120" s="603">
        <v>3555713.16</v>
      </c>
      <c r="LB120" s="603">
        <v>839130.51</v>
      </c>
      <c r="LC120" s="603">
        <v>442090.67</v>
      </c>
      <c r="LD120" s="603">
        <v>2028043.2</v>
      </c>
      <c r="LE120" s="603">
        <v>1203075.79</v>
      </c>
      <c r="LF120" s="603">
        <v>540520</v>
      </c>
      <c r="LG120" s="603">
        <v>377005.68999999994</v>
      </c>
      <c r="LH120" s="603">
        <v>322195.56</v>
      </c>
      <c r="LI120" s="603">
        <v>0</v>
      </c>
      <c r="LJ120" s="603">
        <v>0</v>
      </c>
      <c r="LK120" s="603">
        <v>0</v>
      </c>
      <c r="LL120" s="603">
        <v>336380.81</v>
      </c>
      <c r="LM120" s="603">
        <v>534392.66</v>
      </c>
      <c r="LN120" s="603">
        <v>833797.19</v>
      </c>
      <c r="LO120" s="603">
        <v>211777.89</v>
      </c>
      <c r="LP120" s="603">
        <v>836298.5</v>
      </c>
      <c r="LQ120" s="603">
        <v>13093.39</v>
      </c>
      <c r="LR120" s="603">
        <v>412650.33</v>
      </c>
      <c r="LS120" s="603">
        <v>184568.36</v>
      </c>
      <c r="LT120" s="603">
        <v>1992850.9100000001</v>
      </c>
      <c r="LU120" s="603">
        <v>650000</v>
      </c>
      <c r="LV120" s="603">
        <v>292385.19</v>
      </c>
      <c r="LW120" s="603">
        <v>894747.86</v>
      </c>
      <c r="LX120" s="603">
        <v>22625.15</v>
      </c>
      <c r="LY120" s="603">
        <v>0</v>
      </c>
      <c r="LZ120" s="603">
        <v>0</v>
      </c>
      <c r="MA120" s="603">
        <v>847036.38</v>
      </c>
      <c r="MB120" s="603">
        <v>827669.36</v>
      </c>
      <c r="MC120" s="603">
        <v>406672.86</v>
      </c>
      <c r="MD120" s="603">
        <v>1110129.8500000001</v>
      </c>
      <c r="ME120" s="603">
        <v>411197.22</v>
      </c>
      <c r="MF120" s="603">
        <v>338192.56</v>
      </c>
      <c r="MG120" s="603">
        <v>1198561.79</v>
      </c>
      <c r="MH120" s="603">
        <v>0</v>
      </c>
      <c r="MI120" s="603">
        <v>0</v>
      </c>
      <c r="MJ120" s="603">
        <v>471131.32</v>
      </c>
      <c r="MK120" s="603">
        <v>182603.2</v>
      </c>
      <c r="ML120" s="603">
        <v>224341.08</v>
      </c>
      <c r="MM120" s="603">
        <v>7030.7199999999993</v>
      </c>
      <c r="MN120" s="603">
        <v>318934.21000000002</v>
      </c>
      <c r="MO120" s="603">
        <v>192417.18</v>
      </c>
      <c r="MP120" s="603">
        <v>231323.55</v>
      </c>
      <c r="MQ120" s="603">
        <v>23213.230000000003</v>
      </c>
      <c r="MR120" s="603">
        <v>287757.26</v>
      </c>
      <c r="MS120" s="603">
        <v>591492.39</v>
      </c>
      <c r="MT120" s="603">
        <v>229695.21999999997</v>
      </c>
      <c r="MU120" s="603">
        <v>6737969.5499999998</v>
      </c>
      <c r="MV120" s="603">
        <v>0</v>
      </c>
      <c r="MW120" s="603">
        <v>0</v>
      </c>
      <c r="MX120" s="603">
        <v>0</v>
      </c>
      <c r="MY120" s="603">
        <v>0</v>
      </c>
      <c r="MZ120" s="603">
        <v>0</v>
      </c>
      <c r="NA120" s="603">
        <v>1209596.22</v>
      </c>
      <c r="NB120" s="603">
        <v>0</v>
      </c>
      <c r="NC120" s="603">
        <v>0</v>
      </c>
      <c r="ND120" s="603">
        <v>5000</v>
      </c>
      <c r="NE120" s="603">
        <v>0</v>
      </c>
      <c r="NF120" s="603">
        <v>14917308.880000001</v>
      </c>
      <c r="NG120" s="603">
        <v>68528.59</v>
      </c>
      <c r="NH120" s="603">
        <v>293059.92</v>
      </c>
      <c r="NI120" s="603">
        <v>3389642.78</v>
      </c>
      <c r="NJ120" s="603">
        <v>519436.08</v>
      </c>
      <c r="NK120" s="603">
        <v>917445.43</v>
      </c>
      <c r="NL120" s="603">
        <v>1715106.5</v>
      </c>
      <c r="NM120" s="603">
        <v>1267943.52</v>
      </c>
      <c r="NN120" s="603">
        <v>176884.23</v>
      </c>
      <c r="NO120" s="603">
        <v>468633.61</v>
      </c>
      <c r="NP120" s="603">
        <v>38000.94</v>
      </c>
      <c r="NQ120" s="603">
        <v>332953.78000000003</v>
      </c>
      <c r="NR120" s="603">
        <v>2378014.36</v>
      </c>
      <c r="NS120" s="603">
        <v>228812.02</v>
      </c>
      <c r="NT120" s="603">
        <v>221985.62</v>
      </c>
      <c r="NU120" s="603">
        <v>500259.3</v>
      </c>
      <c r="NV120" s="603">
        <v>194123.6</v>
      </c>
      <c r="NW120" s="603">
        <v>0</v>
      </c>
      <c r="NX120" s="603">
        <v>108565.97</v>
      </c>
      <c r="NY120" s="603">
        <v>40000</v>
      </c>
      <c r="NZ120" s="603">
        <v>1477286.76</v>
      </c>
      <c r="OA120" s="603">
        <v>17358</v>
      </c>
      <c r="OB120" s="603">
        <v>11047.75</v>
      </c>
      <c r="OC120" s="603">
        <v>535</v>
      </c>
      <c r="OD120" s="603">
        <v>490908.35</v>
      </c>
      <c r="OE120" s="603">
        <v>49879.740000000005</v>
      </c>
      <c r="OF120" s="603">
        <v>5620000</v>
      </c>
      <c r="OG120" s="603">
        <v>0</v>
      </c>
      <c r="OH120" s="603">
        <v>31677.88</v>
      </c>
      <c r="OI120" s="603">
        <v>2316082.7200000002</v>
      </c>
      <c r="OJ120" s="603">
        <v>335977.51</v>
      </c>
      <c r="OK120" s="603">
        <v>373966.94</v>
      </c>
      <c r="OL120" s="603">
        <v>0</v>
      </c>
      <c r="OM120" s="603">
        <v>177902.06</v>
      </c>
      <c r="ON120" s="603">
        <v>0</v>
      </c>
      <c r="OO120" s="603">
        <v>5256156.72</v>
      </c>
      <c r="OP120" s="603">
        <v>1383714.84</v>
      </c>
      <c r="OQ120" s="603">
        <v>0</v>
      </c>
      <c r="OR120" s="603">
        <v>385236.72</v>
      </c>
      <c r="OS120" s="603">
        <v>12285.55</v>
      </c>
      <c r="OT120" s="603">
        <v>33036.25</v>
      </c>
      <c r="OU120" s="603">
        <v>0</v>
      </c>
      <c r="OV120" s="603">
        <v>3610.1800000000003</v>
      </c>
      <c r="OW120" s="603">
        <v>304413.34999999998</v>
      </c>
      <c r="OX120" s="603">
        <v>562143.38</v>
      </c>
      <c r="OY120" s="603">
        <v>629653.84</v>
      </c>
      <c r="OZ120" s="603">
        <v>2914660.28</v>
      </c>
      <c r="PA120" s="603">
        <v>329619.63</v>
      </c>
      <c r="PB120" s="603">
        <v>356947.67000000004</v>
      </c>
      <c r="PC120" s="603">
        <v>222550.43</v>
      </c>
      <c r="PD120" s="603">
        <v>4030380.0100000002</v>
      </c>
      <c r="PE120" s="603">
        <v>0</v>
      </c>
      <c r="PF120" s="603">
        <v>0</v>
      </c>
      <c r="PG120" s="603">
        <v>147859.43</v>
      </c>
      <c r="PH120" s="603">
        <v>469149.12</v>
      </c>
      <c r="PI120" s="603">
        <v>852981.69</v>
      </c>
      <c r="PJ120" s="603">
        <v>0</v>
      </c>
      <c r="PK120" s="603">
        <v>318442.68</v>
      </c>
      <c r="PL120" s="603">
        <v>308699.89</v>
      </c>
      <c r="PM120" s="603">
        <v>379680.24</v>
      </c>
      <c r="PN120" s="603">
        <v>859740.19</v>
      </c>
      <c r="PO120" s="603">
        <v>378112.14</v>
      </c>
      <c r="PP120" s="603">
        <v>203916.84</v>
      </c>
      <c r="PQ120" s="603">
        <v>6777.01</v>
      </c>
      <c r="PR120" s="603">
        <v>12669.13</v>
      </c>
      <c r="PS120" s="603">
        <v>2878.3</v>
      </c>
      <c r="PT120" s="603">
        <v>0</v>
      </c>
      <c r="PU120" s="603">
        <v>228158.92</v>
      </c>
      <c r="PV120" s="603">
        <v>9398729.1400000006</v>
      </c>
      <c r="PW120" s="603">
        <v>121139.2</v>
      </c>
      <c r="PX120" s="603">
        <v>0</v>
      </c>
      <c r="PY120" s="603">
        <v>26513.53</v>
      </c>
      <c r="PZ120" s="603">
        <v>0</v>
      </c>
      <c r="QA120" s="603">
        <v>594585.78</v>
      </c>
      <c r="QB120" s="603">
        <v>682042.82</v>
      </c>
      <c r="QC120" s="603">
        <v>0</v>
      </c>
      <c r="QD120" s="603">
        <v>844241.99</v>
      </c>
      <c r="QE120" s="603">
        <v>1282.4000000000001</v>
      </c>
      <c r="QF120" s="603">
        <v>0</v>
      </c>
      <c r="QG120" s="603">
        <v>28373.57</v>
      </c>
      <c r="QH120" s="603">
        <v>325332.37</v>
      </c>
      <c r="QI120" s="603">
        <v>470962.66</v>
      </c>
      <c r="QJ120" s="603">
        <v>909092.57</v>
      </c>
      <c r="QK120" s="603">
        <v>458813.3</v>
      </c>
      <c r="QL120" s="603">
        <v>304866.39</v>
      </c>
      <c r="QM120" s="603">
        <v>695381.45</v>
      </c>
      <c r="QN120" s="603">
        <v>409875.99</v>
      </c>
      <c r="QO120" s="603">
        <v>1075758.1399999999</v>
      </c>
      <c r="QP120" s="603">
        <v>2227053.08</v>
      </c>
      <c r="QQ120" s="603">
        <v>22540.21</v>
      </c>
      <c r="QR120" s="603">
        <v>0</v>
      </c>
      <c r="QS120" s="603">
        <v>384244.82</v>
      </c>
      <c r="QT120" s="603">
        <v>59034.65</v>
      </c>
      <c r="QU120" s="603">
        <v>134044.89000000001</v>
      </c>
      <c r="QV120" s="603">
        <v>5180485.66</v>
      </c>
      <c r="QW120" s="603">
        <v>680836.92</v>
      </c>
      <c r="QX120" s="603">
        <v>543700</v>
      </c>
      <c r="QY120" s="603">
        <v>307545.58</v>
      </c>
      <c r="QZ120" s="603">
        <v>517570.43</v>
      </c>
      <c r="RA120" s="603">
        <v>177342.07</v>
      </c>
      <c r="RB120" s="603">
        <v>21545.71</v>
      </c>
      <c r="RC120" s="603">
        <v>791766.98</v>
      </c>
      <c r="RD120" s="603">
        <v>731509.88</v>
      </c>
      <c r="RE120" s="603">
        <v>360290.94</v>
      </c>
      <c r="RF120" s="603">
        <v>271873.8</v>
      </c>
      <c r="RG120" s="603">
        <v>191957.97</v>
      </c>
      <c r="RH120" s="603">
        <v>152378.29</v>
      </c>
      <c r="RI120" s="603">
        <v>0</v>
      </c>
      <c r="RJ120" s="603">
        <v>793703.77</v>
      </c>
      <c r="RK120" s="603">
        <v>237214.28</v>
      </c>
      <c r="RL120" s="603">
        <v>336397.33</v>
      </c>
      <c r="RM120" s="603">
        <v>568892.43000000005</v>
      </c>
      <c r="RN120" s="603">
        <v>411189.17</v>
      </c>
      <c r="RO120" s="603">
        <v>1029003.72</v>
      </c>
      <c r="RP120" s="603">
        <v>304036.25</v>
      </c>
      <c r="RQ120" s="603">
        <v>407593.56</v>
      </c>
      <c r="RR120" s="603">
        <v>813676.52</v>
      </c>
      <c r="RS120" s="603">
        <v>904642.36</v>
      </c>
      <c r="RT120" s="603">
        <v>238268.66</v>
      </c>
      <c r="RU120" s="603">
        <v>421872.26</v>
      </c>
      <c r="RV120" s="603">
        <v>277816.34999999998</v>
      </c>
      <c r="RW120" s="603">
        <v>501862.13</v>
      </c>
      <c r="RX120" s="603">
        <v>261617.09</v>
      </c>
      <c r="RY120" s="603">
        <v>228453.39</v>
      </c>
      <c r="RZ120" s="603">
        <v>135164.19</v>
      </c>
      <c r="SA120" s="603">
        <v>0</v>
      </c>
      <c r="SB120" s="603">
        <v>2149.63</v>
      </c>
      <c r="SC120" s="603">
        <v>7478211.5800000001</v>
      </c>
      <c r="SD120" s="603">
        <v>352871.98</v>
      </c>
      <c r="SE120" s="603">
        <v>639153.34</v>
      </c>
      <c r="SF120" s="603">
        <v>272121.78999999998</v>
      </c>
      <c r="SG120" s="603">
        <v>192727.8</v>
      </c>
      <c r="SH120" s="603">
        <v>353557.69</v>
      </c>
      <c r="SI120" s="603">
        <v>14199</v>
      </c>
      <c r="SJ120" s="603">
        <v>639702.22</v>
      </c>
      <c r="SK120" s="603">
        <v>686070.08</v>
      </c>
      <c r="SL120" s="603">
        <v>372731.3</v>
      </c>
      <c r="SM120" s="603">
        <v>1898690.88</v>
      </c>
      <c r="SN120" s="603">
        <v>17468.68</v>
      </c>
      <c r="SO120" s="603">
        <v>2007173.24</v>
      </c>
      <c r="SP120" s="603">
        <v>365121.43</v>
      </c>
      <c r="SQ120" s="603">
        <v>449642.63</v>
      </c>
      <c r="SR120" s="603">
        <v>99669.29</v>
      </c>
      <c r="SS120" s="603">
        <v>321011.07</v>
      </c>
      <c r="ST120" s="603">
        <v>156698.54</v>
      </c>
      <c r="SU120" s="603">
        <v>298694.61</v>
      </c>
      <c r="SV120" s="603">
        <v>8273.0499999999993</v>
      </c>
      <c r="SW120" s="603">
        <v>2875135</v>
      </c>
      <c r="SX120" s="603">
        <v>247533.98</v>
      </c>
      <c r="SY120" s="603">
        <v>492889.43</v>
      </c>
      <c r="SZ120" s="603">
        <v>371171.7</v>
      </c>
      <c r="TA120" s="603">
        <v>0</v>
      </c>
      <c r="TB120" s="603">
        <v>161282.29</v>
      </c>
      <c r="TC120" s="603">
        <v>17596.61</v>
      </c>
      <c r="TD120" s="603">
        <v>2552548.31</v>
      </c>
      <c r="TE120" s="603">
        <v>1197.3499999999999</v>
      </c>
      <c r="TF120" s="603">
        <v>240503.21</v>
      </c>
      <c r="TG120" s="603">
        <v>1043942.42</v>
      </c>
      <c r="TH120" s="603">
        <v>303215.7</v>
      </c>
      <c r="TI120" s="603">
        <v>263359.5</v>
      </c>
      <c r="TJ120" s="603">
        <v>175180.44</v>
      </c>
      <c r="TK120" s="603">
        <v>6153328.0999999996</v>
      </c>
      <c r="TL120" s="603">
        <v>322597.59000000003</v>
      </c>
      <c r="TM120" s="603">
        <v>210906.69</v>
      </c>
      <c r="TN120" s="603">
        <v>582619.61</v>
      </c>
      <c r="TO120" s="603">
        <v>577580.15</v>
      </c>
      <c r="TP120" s="603">
        <v>363403.32</v>
      </c>
      <c r="TQ120" s="603">
        <v>132137.15</v>
      </c>
      <c r="TR120" s="603">
        <v>1510866.48</v>
      </c>
      <c r="TS120" s="603">
        <v>299723</v>
      </c>
      <c r="TT120" s="603">
        <v>704675.65</v>
      </c>
      <c r="TU120" s="603">
        <v>1026814.32</v>
      </c>
      <c r="TV120" s="603">
        <v>239652.94</v>
      </c>
      <c r="TW120" s="603">
        <v>180968.47</v>
      </c>
      <c r="TX120" s="603">
        <v>326314.71000000002</v>
      </c>
      <c r="TY120" s="603">
        <v>284530.88</v>
      </c>
      <c r="TZ120" s="603">
        <v>262237.94</v>
      </c>
      <c r="UA120" s="603">
        <v>0</v>
      </c>
      <c r="UB120" s="603">
        <v>264340.53999999998</v>
      </c>
      <c r="UC120" s="603">
        <v>1624000</v>
      </c>
      <c r="UD120" s="603">
        <v>739472.84</v>
      </c>
      <c r="UE120" s="603">
        <v>606814.96</v>
      </c>
      <c r="UF120" s="603">
        <v>310283.75</v>
      </c>
      <c r="UG120" s="603">
        <v>1878183.41</v>
      </c>
      <c r="UH120" s="603">
        <v>87581.28</v>
      </c>
      <c r="UI120" s="603">
        <v>142375.75</v>
      </c>
      <c r="UJ120" s="603">
        <v>276688.15999999997</v>
      </c>
      <c r="UK120" s="603">
        <v>212409.43</v>
      </c>
      <c r="UL120" s="603">
        <v>2765112.71</v>
      </c>
      <c r="UM120" s="603">
        <v>718784.86</v>
      </c>
      <c r="UN120" s="603">
        <v>404732.69</v>
      </c>
      <c r="UO120" s="603">
        <v>606516.99</v>
      </c>
      <c r="UP120" s="603">
        <v>382911.97</v>
      </c>
      <c r="UQ120" s="603">
        <v>330390</v>
      </c>
      <c r="UR120" s="603">
        <v>16314852.539999999</v>
      </c>
      <c r="US120" s="603">
        <v>480957.87</v>
      </c>
      <c r="UT120" s="603">
        <v>121769.52</v>
      </c>
      <c r="UU120" s="603">
        <v>2064471.13</v>
      </c>
      <c r="UV120" s="603">
        <v>152914.97</v>
      </c>
      <c r="UW120" s="603">
        <v>1129622.99</v>
      </c>
      <c r="UX120" s="603">
        <v>1917556.32</v>
      </c>
      <c r="UY120" s="603">
        <v>463210.2</v>
      </c>
      <c r="UZ120" s="603">
        <v>310848.46000000002</v>
      </c>
      <c r="VA120" s="603">
        <v>296043.71000000002</v>
      </c>
      <c r="VB120" s="603">
        <v>326093.33</v>
      </c>
      <c r="VC120" s="603">
        <v>1697461.6</v>
      </c>
      <c r="VD120" s="603">
        <v>414164.27</v>
      </c>
      <c r="VE120" s="603">
        <v>935925.07</v>
      </c>
      <c r="VF120" s="603">
        <v>545826.54</v>
      </c>
      <c r="VG120" s="603">
        <v>267132.13</v>
      </c>
      <c r="VH120" s="603">
        <v>628489.07999999996</v>
      </c>
      <c r="VI120" s="603">
        <v>470541.88</v>
      </c>
      <c r="VJ120" s="603">
        <v>1069990.56</v>
      </c>
      <c r="VK120" s="603">
        <v>161373.35999999999</v>
      </c>
      <c r="VL120" s="603">
        <v>379685.54</v>
      </c>
      <c r="VM120" s="603">
        <v>0</v>
      </c>
      <c r="VN120" s="603">
        <v>0</v>
      </c>
      <c r="VO120" s="603">
        <v>280006.59999999998</v>
      </c>
      <c r="VP120" s="603">
        <v>285101.83</v>
      </c>
      <c r="VQ120" s="603">
        <v>572922.35</v>
      </c>
      <c r="VR120" s="603">
        <v>953641.73</v>
      </c>
      <c r="VS120" s="603">
        <v>9013.1</v>
      </c>
      <c r="VT120" s="603">
        <v>485406.32</v>
      </c>
      <c r="VU120" s="603">
        <v>373328.35</v>
      </c>
      <c r="VV120" s="603">
        <v>303087.14</v>
      </c>
      <c r="VW120" s="603">
        <v>1803009.23</v>
      </c>
      <c r="VX120" s="603">
        <v>344907.8</v>
      </c>
      <c r="VY120" s="603">
        <v>933889.54</v>
      </c>
      <c r="VZ120" s="603">
        <v>381954.63</v>
      </c>
      <c r="WA120" s="603">
        <v>313887.51</v>
      </c>
      <c r="WB120" s="603">
        <v>167214.13</v>
      </c>
      <c r="WC120" s="603">
        <v>233674.39</v>
      </c>
      <c r="WD120" s="603">
        <v>19377.57</v>
      </c>
      <c r="WE120" s="603">
        <v>815826.47</v>
      </c>
      <c r="WF120" s="603">
        <v>0</v>
      </c>
      <c r="WG120" s="603">
        <v>384935.73</v>
      </c>
      <c r="WH120" s="603">
        <v>4497.21</v>
      </c>
      <c r="WI120" s="603">
        <v>788674.1</v>
      </c>
      <c r="WJ120" s="603">
        <v>1030159.29</v>
      </c>
      <c r="WK120" s="603">
        <v>375514.14</v>
      </c>
      <c r="WL120" s="603">
        <v>624945.13</v>
      </c>
      <c r="WM120" s="603">
        <v>640292</v>
      </c>
      <c r="WN120" s="603">
        <v>2403949.69</v>
      </c>
      <c r="WO120" s="603">
        <v>463521.04</v>
      </c>
      <c r="WP120" s="603">
        <v>1140975.8500000001</v>
      </c>
      <c r="WQ120" s="603">
        <v>1458001.46</v>
      </c>
      <c r="WR120" s="603">
        <v>27536.79</v>
      </c>
      <c r="WS120" s="603">
        <v>348926.65</v>
      </c>
      <c r="WT120" s="603">
        <v>654143.1</v>
      </c>
      <c r="WU120" s="603">
        <v>215147.41</v>
      </c>
      <c r="WV120" s="603">
        <v>932195.74</v>
      </c>
      <c r="WW120" s="603">
        <v>27046.400000000001</v>
      </c>
      <c r="WX120" s="603">
        <v>390564.82</v>
      </c>
      <c r="WY120" s="603">
        <v>253546.61</v>
      </c>
      <c r="WZ120" s="603">
        <v>267213.42</v>
      </c>
      <c r="XA120" s="603">
        <v>437644.05</v>
      </c>
      <c r="XB120" s="603">
        <v>0</v>
      </c>
      <c r="XC120" s="603">
        <v>0</v>
      </c>
      <c r="XD120" s="603">
        <v>0</v>
      </c>
      <c r="XE120" s="603">
        <v>35070.480000000003</v>
      </c>
      <c r="XF120" s="603">
        <v>1121.3599999999999</v>
      </c>
      <c r="XG120" s="603">
        <v>151839.24</v>
      </c>
      <c r="XH120" s="603">
        <v>13807.38</v>
      </c>
      <c r="XI120" s="603">
        <v>30684.880000000001</v>
      </c>
      <c r="XJ120" s="603">
        <v>0</v>
      </c>
      <c r="XK120" s="603">
        <v>672125.85</v>
      </c>
      <c r="XL120" s="603">
        <v>522605.69</v>
      </c>
      <c r="XM120" s="603">
        <v>0</v>
      </c>
      <c r="XN120" s="603">
        <v>406844.85</v>
      </c>
      <c r="XO120" s="603">
        <v>712682.58</v>
      </c>
      <c r="XP120" s="603">
        <v>989670.25</v>
      </c>
      <c r="XQ120" s="603">
        <v>421540.71</v>
      </c>
      <c r="XR120" s="603">
        <v>0</v>
      </c>
      <c r="XS120" s="603">
        <v>999438.34</v>
      </c>
      <c r="XT120" s="603">
        <v>807240.52</v>
      </c>
      <c r="XU120" s="603">
        <v>252989.56</v>
      </c>
      <c r="XV120" s="603">
        <v>225058.42</v>
      </c>
      <c r="XW120" s="603">
        <v>292035.61</v>
      </c>
      <c r="XX120" s="603">
        <v>0</v>
      </c>
      <c r="XY120" s="603">
        <v>265466.48</v>
      </c>
      <c r="XZ120" s="603">
        <v>184660.77</v>
      </c>
      <c r="YA120" s="603">
        <v>553154.41</v>
      </c>
      <c r="YB120" s="603">
        <v>11223.21</v>
      </c>
      <c r="YC120" s="603">
        <v>6375.21</v>
      </c>
      <c r="YD120" s="603">
        <v>239477.41</v>
      </c>
      <c r="YE120" s="603">
        <v>172425.96</v>
      </c>
      <c r="YF120" s="603">
        <v>216409.31</v>
      </c>
      <c r="YG120" s="603">
        <v>0</v>
      </c>
      <c r="YH120" s="603">
        <v>374785.11</v>
      </c>
      <c r="YI120" s="603">
        <v>782847.61</v>
      </c>
      <c r="YJ120" s="603">
        <v>38174.620000000003</v>
      </c>
      <c r="YK120" s="603">
        <v>0</v>
      </c>
      <c r="YL120" s="603">
        <v>10837</v>
      </c>
      <c r="YM120" s="603">
        <v>31713.5</v>
      </c>
      <c r="YN120" s="603">
        <v>271358.92</v>
      </c>
      <c r="YO120" s="603">
        <v>0</v>
      </c>
      <c r="YP120" s="603">
        <v>0</v>
      </c>
      <c r="YQ120" s="603">
        <v>514227.1</v>
      </c>
      <c r="YR120" s="603">
        <v>430652.84</v>
      </c>
      <c r="YS120" s="603">
        <v>291643.90000000002</v>
      </c>
      <c r="YT120" s="603">
        <v>279292.65000000002</v>
      </c>
      <c r="YU120" s="603">
        <v>441210.41</v>
      </c>
      <c r="YV120" s="603">
        <v>236484.44</v>
      </c>
      <c r="YW120" s="603">
        <v>15913.04</v>
      </c>
      <c r="YX120" s="603">
        <v>3703392.84</v>
      </c>
      <c r="YY120" s="603">
        <v>323499.12</v>
      </c>
      <c r="YZ120" s="603">
        <v>224607.43</v>
      </c>
      <c r="ZA120" s="603">
        <v>212451.05</v>
      </c>
      <c r="ZB120" s="603">
        <v>399024.63</v>
      </c>
      <c r="ZC120" s="603">
        <v>157725.70000000001</v>
      </c>
      <c r="ZD120" s="603">
        <v>206914.97</v>
      </c>
      <c r="ZE120" s="603">
        <v>0</v>
      </c>
      <c r="ZF120" s="603">
        <v>0</v>
      </c>
      <c r="ZG120" s="603">
        <v>370319.11</v>
      </c>
      <c r="ZH120" s="603">
        <v>535</v>
      </c>
      <c r="ZI120" s="603">
        <v>218441.26</v>
      </c>
      <c r="ZJ120" s="603">
        <v>1498</v>
      </c>
      <c r="ZK120" s="603">
        <v>167864.65</v>
      </c>
      <c r="ZL120" s="603">
        <v>195989.47</v>
      </c>
      <c r="ZM120" s="603">
        <v>3.0000000000000001E-3</v>
      </c>
      <c r="ZN120" s="603">
        <v>2534.2600000000002</v>
      </c>
      <c r="ZO120" s="603">
        <v>284579.67</v>
      </c>
      <c r="ZP120" s="603">
        <v>489035.71</v>
      </c>
      <c r="ZQ120" s="603">
        <v>1415915.3</v>
      </c>
      <c r="ZR120" s="603">
        <v>1591349.19</v>
      </c>
      <c r="ZS120" s="603">
        <v>1656</v>
      </c>
      <c r="ZT120" s="603">
        <v>458854.65</v>
      </c>
      <c r="ZU120" s="603">
        <v>477577.33</v>
      </c>
      <c r="ZV120" s="603">
        <v>570540.29</v>
      </c>
      <c r="ZW120" s="603">
        <v>924485.59</v>
      </c>
      <c r="ZX120" s="603">
        <v>166781.29</v>
      </c>
      <c r="ZY120" s="603">
        <v>21277.200000000001</v>
      </c>
      <c r="ZZ120" s="603">
        <v>214127.34</v>
      </c>
      <c r="AAA120" s="603">
        <v>339515.45</v>
      </c>
      <c r="AAB120" s="603">
        <v>251164</v>
      </c>
      <c r="AAC120" s="603">
        <v>276708.28999999998</v>
      </c>
      <c r="AAD120" s="603">
        <v>296038.31</v>
      </c>
      <c r="AAE120" s="603">
        <v>141284.57999999999</v>
      </c>
      <c r="AAF120" s="603">
        <v>4126.68</v>
      </c>
      <c r="AAG120" s="603">
        <v>125893.87</v>
      </c>
      <c r="AAH120" s="603">
        <v>328430.07</v>
      </c>
      <c r="AAI120" s="603">
        <v>175646.1</v>
      </c>
      <c r="AAJ120" s="603">
        <v>0</v>
      </c>
      <c r="AAK120" s="603">
        <v>311117.77</v>
      </c>
      <c r="AAL120" s="603">
        <v>389676.53</v>
      </c>
      <c r="AAM120" s="603">
        <v>449157.15</v>
      </c>
      <c r="AAN120" s="603">
        <v>277118.31</v>
      </c>
      <c r="AAO120" s="603">
        <v>1152337.9099999999</v>
      </c>
      <c r="AAP120" s="603">
        <v>275843.01</v>
      </c>
      <c r="AAQ120" s="603">
        <v>8645217.2799999993</v>
      </c>
      <c r="AAR120" s="603">
        <v>717212.02</v>
      </c>
      <c r="AAS120" s="603">
        <v>184393.28</v>
      </c>
      <c r="AAT120" s="603">
        <v>807354.66</v>
      </c>
      <c r="AAU120" s="603">
        <v>716949.73</v>
      </c>
      <c r="AAV120" s="603">
        <v>237515.19</v>
      </c>
      <c r="AAW120" s="603">
        <v>1248766.78</v>
      </c>
      <c r="AAX120" s="603">
        <v>556608.84</v>
      </c>
      <c r="AAY120" s="603">
        <v>0</v>
      </c>
      <c r="AAZ120" s="603">
        <v>392566.74</v>
      </c>
      <c r="ABA120" s="603">
        <v>560208.31000000006</v>
      </c>
      <c r="ABB120" s="603">
        <v>1920903.1</v>
      </c>
      <c r="ABC120" s="603">
        <v>918700.64</v>
      </c>
      <c r="ABD120" s="603">
        <v>363821.38</v>
      </c>
      <c r="ABE120" s="603">
        <v>0</v>
      </c>
      <c r="ABF120" s="603">
        <v>894732.57</v>
      </c>
      <c r="ABG120" s="603">
        <v>197483.1</v>
      </c>
      <c r="ABH120" s="603">
        <v>308827.82</v>
      </c>
      <c r="ABI120" s="603">
        <v>213386.6</v>
      </c>
      <c r="ABJ120" s="603">
        <v>2191131.85</v>
      </c>
      <c r="ABK120" s="603">
        <v>1834282.59</v>
      </c>
      <c r="ABL120" s="603">
        <v>1479</v>
      </c>
      <c r="ABM120" s="603">
        <v>224490.56</v>
      </c>
      <c r="ABN120" s="603">
        <v>182934.41</v>
      </c>
      <c r="ABO120" s="603">
        <v>157790.93</v>
      </c>
      <c r="ABP120" s="603">
        <v>449116.74</v>
      </c>
      <c r="ABQ120" s="603">
        <v>2341602.96</v>
      </c>
      <c r="ABR120" s="603">
        <v>481819.3</v>
      </c>
      <c r="ABS120" s="603">
        <v>32479.75</v>
      </c>
      <c r="ABT120" s="603">
        <v>78763.960000000006</v>
      </c>
      <c r="ABU120" s="603">
        <v>425858.92</v>
      </c>
      <c r="ABV120" s="603">
        <v>278269.69</v>
      </c>
      <c r="ABW120" s="603">
        <v>26601.42</v>
      </c>
      <c r="ABX120" s="603">
        <v>343210.04</v>
      </c>
      <c r="ABY120" s="603">
        <v>90519.3</v>
      </c>
      <c r="ABZ120" s="603">
        <v>41057.269999999997</v>
      </c>
      <c r="ACA120" s="603">
        <v>0</v>
      </c>
      <c r="ACB120" s="603">
        <v>0</v>
      </c>
      <c r="ACC120" s="603">
        <v>9342.14</v>
      </c>
      <c r="ACD120" s="603">
        <v>1568.53</v>
      </c>
      <c r="ACE120" s="603">
        <v>39507.06</v>
      </c>
      <c r="ACF120" s="603">
        <v>0</v>
      </c>
      <c r="ACG120" s="603">
        <v>235343.77</v>
      </c>
      <c r="ACH120" s="603">
        <v>397297.42</v>
      </c>
      <c r="ACI120" s="603">
        <v>21430.79</v>
      </c>
      <c r="ACJ120" s="603">
        <v>5671</v>
      </c>
      <c r="ACK120" s="603">
        <v>15407546.33</v>
      </c>
      <c r="ACL120" s="603">
        <v>0</v>
      </c>
      <c r="ACM120" s="603">
        <v>186668.48</v>
      </c>
      <c r="ACN120" s="603">
        <v>524146</v>
      </c>
      <c r="ACO120" s="603">
        <v>259331.84</v>
      </c>
      <c r="ACP120" s="603">
        <v>0</v>
      </c>
      <c r="ACQ120" s="603">
        <v>0</v>
      </c>
      <c r="ACR120" s="603">
        <v>1755334.69</v>
      </c>
      <c r="ACS120" s="603">
        <v>0</v>
      </c>
      <c r="ACT120" s="603">
        <v>0</v>
      </c>
      <c r="ACU120" s="603">
        <v>0</v>
      </c>
      <c r="ACV120" s="603">
        <v>1541314</v>
      </c>
      <c r="ACW120" s="603">
        <v>0</v>
      </c>
      <c r="ACX120" s="603">
        <v>0</v>
      </c>
      <c r="ACY120" s="603">
        <v>324283.09000000003</v>
      </c>
      <c r="ACZ120" s="603">
        <v>313494</v>
      </c>
      <c r="ADA120" s="603">
        <v>0</v>
      </c>
      <c r="ADB120" s="603">
        <v>591815.52</v>
      </c>
      <c r="ADC120" s="603">
        <v>0</v>
      </c>
      <c r="ADD120" s="603">
        <v>327547.83</v>
      </c>
      <c r="ADE120" s="603">
        <v>0</v>
      </c>
      <c r="ADF120" s="603">
        <v>130607.95</v>
      </c>
      <c r="ADG120" s="603">
        <v>0</v>
      </c>
      <c r="ADH120" s="603">
        <v>613704.26</v>
      </c>
      <c r="ADI120" s="603">
        <v>0</v>
      </c>
      <c r="ADJ120" s="603">
        <v>395311.47</v>
      </c>
      <c r="ADK120" s="603">
        <v>0</v>
      </c>
      <c r="ADL120" s="603">
        <v>0</v>
      </c>
      <c r="ADM120" s="603">
        <v>0</v>
      </c>
      <c r="ADN120" s="603">
        <v>209957.63</v>
      </c>
      <c r="ADO120" s="603">
        <v>0</v>
      </c>
      <c r="ADP120" s="603">
        <v>231414.74</v>
      </c>
      <c r="ADQ120" s="603">
        <v>4587579.88</v>
      </c>
      <c r="ADR120" s="603">
        <v>0</v>
      </c>
      <c r="ADS120" s="603">
        <v>0</v>
      </c>
      <c r="ADT120" s="603">
        <v>0</v>
      </c>
      <c r="ADU120" s="603">
        <v>3868190.52</v>
      </c>
      <c r="ADV120" s="603">
        <v>137250.82999999999</v>
      </c>
      <c r="ADW120" s="603">
        <v>213002.63</v>
      </c>
      <c r="ADX120" s="603">
        <v>0</v>
      </c>
      <c r="ADY120" s="603">
        <v>397547.08</v>
      </c>
      <c r="ADZ120" s="603">
        <v>84480.69</v>
      </c>
      <c r="AEA120" s="603">
        <v>5317.9</v>
      </c>
      <c r="AEB120" s="603">
        <v>0</v>
      </c>
      <c r="AEC120" s="603">
        <v>1005190.73</v>
      </c>
      <c r="AED120" s="603">
        <v>244016.88</v>
      </c>
      <c r="AEE120" s="603">
        <v>443454.44</v>
      </c>
      <c r="AEF120" s="603">
        <v>8060.31</v>
      </c>
      <c r="AEG120" s="603">
        <v>307462.02</v>
      </c>
      <c r="AEH120" s="603">
        <v>362041.48</v>
      </c>
      <c r="AEI120" s="603">
        <v>0</v>
      </c>
      <c r="AEJ120" s="603">
        <v>245569.95</v>
      </c>
      <c r="AEK120" s="603">
        <v>372243.61</v>
      </c>
      <c r="AEL120" s="603">
        <v>732767.9</v>
      </c>
      <c r="AEM120" s="603">
        <v>405457.56</v>
      </c>
      <c r="AEN120" s="603">
        <v>19006.3</v>
      </c>
      <c r="AEO120" s="603">
        <v>491600</v>
      </c>
      <c r="AEP120" s="603">
        <v>502164.29000000004</v>
      </c>
      <c r="AEQ120" s="603">
        <v>3175</v>
      </c>
      <c r="AER120" s="603">
        <v>1279153.33</v>
      </c>
      <c r="AES120" s="603">
        <v>937.58</v>
      </c>
      <c r="AET120" s="603">
        <v>1547753.52</v>
      </c>
      <c r="AEU120" s="603">
        <v>0</v>
      </c>
      <c r="AEV120" s="603">
        <v>333501.88</v>
      </c>
      <c r="AEW120" s="603">
        <v>353359.73</v>
      </c>
      <c r="AEX120" s="603">
        <v>259750.13</v>
      </c>
      <c r="AEY120" s="603">
        <v>284244.96000000002</v>
      </c>
      <c r="AEZ120" s="603">
        <v>688907.33</v>
      </c>
      <c r="AFA120" s="603">
        <v>159081.98000000001</v>
      </c>
      <c r="AFB120" s="603">
        <v>585887</v>
      </c>
      <c r="AFC120" s="603">
        <v>517233.81</v>
      </c>
      <c r="AFD120" s="603">
        <v>168724.46</v>
      </c>
      <c r="AFE120" s="603">
        <v>3169251.66</v>
      </c>
      <c r="AFF120" s="603">
        <v>0</v>
      </c>
      <c r="AFG120" s="603">
        <v>482786.44</v>
      </c>
      <c r="AFH120" s="603">
        <v>342620.93</v>
      </c>
      <c r="AFI120" s="603">
        <v>0</v>
      </c>
      <c r="AFJ120" s="603">
        <v>1311710.33</v>
      </c>
      <c r="AFK120" s="603">
        <v>308032.01</v>
      </c>
      <c r="AFL120" s="603">
        <v>279936.52</v>
      </c>
      <c r="AFM120" s="603">
        <v>92608</v>
      </c>
      <c r="AFN120" s="603">
        <v>441051.54</v>
      </c>
      <c r="AFO120" s="603">
        <v>387184.54</v>
      </c>
      <c r="AFP120" s="603">
        <v>309009.27</v>
      </c>
      <c r="AFQ120" s="603">
        <v>365694.98</v>
      </c>
      <c r="AFR120" s="603">
        <v>844932.09</v>
      </c>
      <c r="AFS120" s="603">
        <v>610091.59</v>
      </c>
      <c r="AFT120" s="603">
        <v>610784.18000000005</v>
      </c>
      <c r="AFU120" s="603">
        <v>683.41</v>
      </c>
      <c r="AFV120" s="603">
        <v>19952.86</v>
      </c>
      <c r="AFW120" s="603">
        <v>720772.61</v>
      </c>
      <c r="AFX120" s="603">
        <v>659794.42000000004</v>
      </c>
      <c r="AFY120" s="603">
        <v>408295.35</v>
      </c>
      <c r="AFZ120" s="603">
        <v>437747.23</v>
      </c>
      <c r="AGA120" s="603">
        <v>466512.19</v>
      </c>
      <c r="AGB120" s="603">
        <v>864353.57000000007</v>
      </c>
      <c r="AGC120" s="603">
        <v>219841.77</v>
      </c>
      <c r="AGD120" s="603">
        <v>4304000</v>
      </c>
      <c r="AGE120" s="603">
        <v>143831.23000000001</v>
      </c>
      <c r="AGF120" s="603">
        <v>155000</v>
      </c>
      <c r="AGG120" s="603">
        <v>268687.21000000002</v>
      </c>
      <c r="AGH120" s="603">
        <v>583607.78</v>
      </c>
      <c r="AGI120" s="603">
        <v>275554.37</v>
      </c>
      <c r="AGJ120" s="603">
        <v>186943.4</v>
      </c>
      <c r="AGK120" s="603">
        <v>177737.18</v>
      </c>
      <c r="AGL120" s="603">
        <v>70579.44</v>
      </c>
      <c r="AGM120" s="603">
        <v>291786.59999999998</v>
      </c>
      <c r="AGN120" s="603">
        <v>272217.74</v>
      </c>
      <c r="AGO120" s="603">
        <v>4986820.37</v>
      </c>
      <c r="AGP120" s="603">
        <v>855167.10000000009</v>
      </c>
      <c r="AGQ120" s="603">
        <v>416749.07</v>
      </c>
      <c r="AGR120" s="603">
        <v>244072.83</v>
      </c>
      <c r="AGS120" s="603">
        <v>508613.49</v>
      </c>
      <c r="AGT120" s="603">
        <v>506964.06</v>
      </c>
      <c r="AGU120" s="603">
        <v>441411.42</v>
      </c>
      <c r="AGV120" s="603">
        <v>241076.16</v>
      </c>
      <c r="AGW120" s="603">
        <v>0</v>
      </c>
      <c r="AGX120" s="603">
        <v>3870386.12</v>
      </c>
      <c r="AGY120" s="603">
        <v>230688.25</v>
      </c>
      <c r="AGZ120" s="603">
        <v>602069.64</v>
      </c>
      <c r="AHA120" s="603">
        <v>804862.82</v>
      </c>
      <c r="AHB120" s="603">
        <v>369789.92</v>
      </c>
      <c r="AHC120" s="603">
        <v>483013.13</v>
      </c>
      <c r="AHD120" s="603">
        <v>425606.9</v>
      </c>
      <c r="AHE120" s="603">
        <v>4992.25</v>
      </c>
      <c r="AHF120" s="603">
        <v>539168.52</v>
      </c>
      <c r="AHG120" s="603">
        <v>511482.08</v>
      </c>
      <c r="AHH120" s="603">
        <v>42510.76</v>
      </c>
      <c r="AHI120" s="603">
        <v>533170.07999999996</v>
      </c>
      <c r="AHJ120" s="603">
        <v>226899.15</v>
      </c>
      <c r="AHK120" s="603">
        <v>265106.36</v>
      </c>
      <c r="AHL120" s="603">
        <v>306373.7</v>
      </c>
      <c r="AHM120" s="603">
        <v>351971.23</v>
      </c>
      <c r="AHN120" s="603">
        <v>1511986.12</v>
      </c>
      <c r="AHO120" s="603">
        <v>222684.85</v>
      </c>
      <c r="AHP120" s="603">
        <v>225102.89</v>
      </c>
      <c r="AHQ120" s="603">
        <v>235071.34</v>
      </c>
      <c r="AHR120" s="603">
        <v>750070.52</v>
      </c>
      <c r="AHS120" s="603">
        <v>311867.09000000003</v>
      </c>
      <c r="AHT120" s="603">
        <v>161363.23000000001</v>
      </c>
      <c r="AHU120" s="603">
        <v>0</v>
      </c>
      <c r="AHV120" s="603">
        <v>0</v>
      </c>
      <c r="AHW120" s="603">
        <f t="shared" si="100"/>
        <v>547730289.49310017</v>
      </c>
      <c r="AHY120" s="648" t="s">
        <v>6248</v>
      </c>
      <c r="AHZ120" s="648" t="s">
        <v>6143</v>
      </c>
      <c r="AIA120" s="648" t="s">
        <v>6144</v>
      </c>
    </row>
    <row r="121" spans="1:911" ht="24.6" x14ac:dyDescent="0.7">
      <c r="A121" s="260" t="str">
        <f t="shared" si="98"/>
        <v>ภาระ</v>
      </c>
      <c r="B121" s="260" t="s">
        <v>6431</v>
      </c>
      <c r="C121" s="260" t="s">
        <v>6432</v>
      </c>
      <c r="D121" s="603">
        <v>0</v>
      </c>
      <c r="E121" s="603">
        <v>0</v>
      </c>
      <c r="F121" s="603">
        <v>0</v>
      </c>
      <c r="G121" s="603">
        <v>0</v>
      </c>
      <c r="H121" s="603">
        <v>0</v>
      </c>
      <c r="I121" s="603">
        <v>0</v>
      </c>
      <c r="J121" s="603">
        <v>0</v>
      </c>
      <c r="K121" s="603">
        <v>0</v>
      </c>
      <c r="L121" s="603">
        <v>0</v>
      </c>
      <c r="M121" s="603">
        <v>0</v>
      </c>
      <c r="N121" s="603">
        <v>0</v>
      </c>
      <c r="O121" s="603">
        <v>824991</v>
      </c>
      <c r="P121" s="603">
        <v>0</v>
      </c>
      <c r="Q121" s="603">
        <v>0</v>
      </c>
      <c r="R121" s="603">
        <v>0</v>
      </c>
      <c r="S121" s="603">
        <v>0</v>
      </c>
      <c r="T121" s="603">
        <v>0</v>
      </c>
      <c r="U121" s="603">
        <v>0</v>
      </c>
      <c r="V121" s="603">
        <v>0</v>
      </c>
      <c r="W121" s="603">
        <v>0</v>
      </c>
      <c r="X121" s="603">
        <v>0</v>
      </c>
      <c r="Y121" s="603">
        <v>0</v>
      </c>
      <c r="Z121" s="603">
        <v>0</v>
      </c>
      <c r="AA121" s="603">
        <v>0</v>
      </c>
      <c r="AB121" s="603">
        <v>0</v>
      </c>
      <c r="AC121" s="603">
        <v>59868</v>
      </c>
      <c r="AD121" s="603">
        <v>0</v>
      </c>
      <c r="AE121" s="603">
        <v>0</v>
      </c>
      <c r="AF121" s="603">
        <v>2365</v>
      </c>
      <c r="AG121" s="603">
        <v>0</v>
      </c>
      <c r="AH121" s="603">
        <v>0</v>
      </c>
      <c r="AI121" s="603">
        <v>0</v>
      </c>
      <c r="AJ121" s="603">
        <v>0</v>
      </c>
      <c r="AK121" s="603">
        <v>0</v>
      </c>
      <c r="AL121" s="603">
        <v>0</v>
      </c>
      <c r="AM121" s="603">
        <v>0</v>
      </c>
      <c r="AN121" s="603">
        <v>0</v>
      </c>
      <c r="AO121" s="603">
        <v>0</v>
      </c>
      <c r="AP121" s="603">
        <v>0</v>
      </c>
      <c r="AQ121" s="603">
        <v>39999.5</v>
      </c>
      <c r="AR121" s="603">
        <v>29012.799999999999</v>
      </c>
      <c r="AS121" s="603">
        <v>0</v>
      </c>
      <c r="AT121" s="603">
        <v>10354</v>
      </c>
      <c r="AU121" s="603">
        <v>0</v>
      </c>
      <c r="AV121" s="603">
        <v>0</v>
      </c>
      <c r="AW121" s="603">
        <v>0</v>
      </c>
      <c r="AX121" s="603">
        <v>51670</v>
      </c>
      <c r="AY121" s="603">
        <v>55450</v>
      </c>
      <c r="AZ121" s="603">
        <v>0</v>
      </c>
      <c r="BA121" s="603">
        <v>500</v>
      </c>
      <c r="BB121" s="603">
        <v>0</v>
      </c>
      <c r="BC121" s="603">
        <v>0</v>
      </c>
      <c r="BD121" s="603">
        <v>0</v>
      </c>
      <c r="BE121" s="603">
        <v>0</v>
      </c>
      <c r="BF121" s="603">
        <v>0</v>
      </c>
      <c r="BG121" s="603">
        <v>0</v>
      </c>
      <c r="BH121" s="603">
        <v>0</v>
      </c>
      <c r="BI121" s="603">
        <v>0</v>
      </c>
      <c r="BJ121" s="603">
        <v>0</v>
      </c>
      <c r="BK121" s="603">
        <v>2090391</v>
      </c>
      <c r="BL121" s="603">
        <v>0</v>
      </c>
      <c r="BM121" s="603">
        <v>0</v>
      </c>
      <c r="BN121" s="603">
        <v>0</v>
      </c>
      <c r="BO121" s="603">
        <v>0</v>
      </c>
      <c r="BP121" s="603">
        <v>0</v>
      </c>
      <c r="BQ121" s="603">
        <v>0</v>
      </c>
      <c r="BR121" s="603">
        <v>0</v>
      </c>
      <c r="BS121" s="603">
        <v>0</v>
      </c>
      <c r="BT121" s="603">
        <v>0</v>
      </c>
      <c r="BU121" s="603">
        <v>0</v>
      </c>
      <c r="BV121" s="603">
        <v>0</v>
      </c>
      <c r="BW121" s="603">
        <v>0</v>
      </c>
      <c r="BX121" s="603">
        <v>0</v>
      </c>
      <c r="BY121" s="603">
        <v>0</v>
      </c>
      <c r="BZ121" s="603">
        <v>0</v>
      </c>
      <c r="CA121" s="603">
        <v>0</v>
      </c>
      <c r="CB121" s="603">
        <v>0</v>
      </c>
      <c r="CC121" s="603">
        <v>0</v>
      </c>
      <c r="CD121" s="603">
        <v>137353</v>
      </c>
      <c r="CE121" s="603">
        <v>0</v>
      </c>
      <c r="CF121" s="603">
        <v>0</v>
      </c>
      <c r="CG121" s="603">
        <v>192784.74</v>
      </c>
      <c r="CH121" s="603">
        <v>0</v>
      </c>
      <c r="CI121" s="603">
        <v>0</v>
      </c>
      <c r="CJ121" s="603">
        <v>0</v>
      </c>
      <c r="CK121" s="603">
        <v>0</v>
      </c>
      <c r="CL121" s="603">
        <v>0</v>
      </c>
      <c r="CM121" s="603">
        <v>0</v>
      </c>
      <c r="CN121" s="603">
        <v>0</v>
      </c>
      <c r="CO121" s="603">
        <v>0</v>
      </c>
      <c r="CP121" s="603">
        <v>0</v>
      </c>
      <c r="CQ121" s="603">
        <v>0</v>
      </c>
      <c r="CR121" s="603">
        <v>0</v>
      </c>
      <c r="CS121" s="603">
        <v>0</v>
      </c>
      <c r="CT121" s="603">
        <v>0</v>
      </c>
      <c r="CU121" s="603">
        <v>0</v>
      </c>
      <c r="CV121" s="603">
        <v>0</v>
      </c>
      <c r="CW121" s="603">
        <v>0</v>
      </c>
      <c r="CX121" s="603">
        <v>0</v>
      </c>
      <c r="CY121" s="603">
        <v>0</v>
      </c>
      <c r="CZ121" s="603">
        <v>0</v>
      </c>
      <c r="DA121" s="603">
        <v>0</v>
      </c>
      <c r="DB121" s="603">
        <v>0</v>
      </c>
      <c r="DC121" s="603">
        <v>0</v>
      </c>
      <c r="DD121" s="603">
        <v>0</v>
      </c>
      <c r="DE121" s="603">
        <v>0</v>
      </c>
      <c r="DF121" s="603">
        <v>0</v>
      </c>
      <c r="DG121" s="603">
        <v>0</v>
      </c>
      <c r="DH121" s="603">
        <v>0</v>
      </c>
      <c r="DI121" s="603">
        <v>0</v>
      </c>
      <c r="DJ121" s="603">
        <v>0</v>
      </c>
      <c r="DK121" s="603">
        <v>0</v>
      </c>
      <c r="DL121" s="603">
        <v>0</v>
      </c>
      <c r="DM121" s="603">
        <v>0</v>
      </c>
      <c r="DN121" s="603">
        <v>0</v>
      </c>
      <c r="DO121" s="603">
        <v>0</v>
      </c>
      <c r="DP121" s="603">
        <v>0</v>
      </c>
      <c r="DQ121" s="603">
        <v>0</v>
      </c>
      <c r="DR121" s="603">
        <v>0</v>
      </c>
      <c r="DS121" s="603">
        <v>0</v>
      </c>
      <c r="DT121" s="603">
        <v>0</v>
      </c>
      <c r="DU121" s="603">
        <v>0</v>
      </c>
      <c r="DV121" s="603">
        <v>22000</v>
      </c>
      <c r="DW121" s="603">
        <v>102184</v>
      </c>
      <c r="DX121" s="603">
        <v>0</v>
      </c>
      <c r="DY121" s="603">
        <v>0</v>
      </c>
      <c r="DZ121" s="603">
        <v>0</v>
      </c>
      <c r="EA121" s="603">
        <v>0</v>
      </c>
      <c r="EB121" s="603">
        <v>0</v>
      </c>
      <c r="EC121" s="603">
        <v>0</v>
      </c>
      <c r="ED121" s="603">
        <v>0</v>
      </c>
      <c r="EE121" s="603">
        <v>0</v>
      </c>
      <c r="EF121" s="603">
        <v>0</v>
      </c>
      <c r="EG121" s="603">
        <v>0</v>
      </c>
      <c r="EH121" s="603">
        <v>0</v>
      </c>
      <c r="EI121" s="603">
        <v>0</v>
      </c>
      <c r="EJ121" s="603">
        <v>155874.4</v>
      </c>
      <c r="EK121" s="603">
        <v>0</v>
      </c>
      <c r="EL121" s="603">
        <v>0</v>
      </c>
      <c r="EM121" s="603">
        <v>0</v>
      </c>
      <c r="EN121" s="603">
        <v>0</v>
      </c>
      <c r="EO121" s="603">
        <v>0</v>
      </c>
      <c r="EP121" s="603">
        <v>0</v>
      </c>
      <c r="EQ121" s="603">
        <v>20835</v>
      </c>
      <c r="ER121" s="603">
        <v>0</v>
      </c>
      <c r="ES121" s="603">
        <v>0</v>
      </c>
      <c r="ET121" s="603">
        <v>0</v>
      </c>
      <c r="EU121" s="603">
        <v>0</v>
      </c>
      <c r="EV121" s="603">
        <v>0</v>
      </c>
      <c r="EW121" s="603">
        <v>0</v>
      </c>
      <c r="EX121" s="603">
        <v>0</v>
      </c>
      <c r="EY121" s="603">
        <v>0</v>
      </c>
      <c r="EZ121" s="603">
        <v>0</v>
      </c>
      <c r="FA121" s="603">
        <v>0</v>
      </c>
      <c r="FB121" s="603">
        <v>0</v>
      </c>
      <c r="FC121" s="603">
        <v>0</v>
      </c>
      <c r="FD121" s="603">
        <v>0</v>
      </c>
      <c r="FE121" s="603">
        <v>0</v>
      </c>
      <c r="FF121" s="603">
        <v>0</v>
      </c>
      <c r="FG121" s="603">
        <v>63228</v>
      </c>
      <c r="FH121" s="603">
        <v>0</v>
      </c>
      <c r="FI121" s="603">
        <v>0</v>
      </c>
      <c r="FJ121" s="603">
        <v>0</v>
      </c>
      <c r="FK121" s="603">
        <v>0</v>
      </c>
      <c r="FL121" s="603">
        <v>0</v>
      </c>
      <c r="FM121" s="603">
        <v>0</v>
      </c>
      <c r="FN121" s="603">
        <v>0</v>
      </c>
      <c r="FO121" s="603">
        <v>0</v>
      </c>
      <c r="FP121" s="603">
        <v>0</v>
      </c>
      <c r="FQ121" s="603">
        <v>0</v>
      </c>
      <c r="FR121" s="603">
        <v>0</v>
      </c>
      <c r="FS121" s="603">
        <v>0</v>
      </c>
      <c r="FT121" s="603">
        <v>549728.6</v>
      </c>
      <c r="FU121" s="603">
        <v>0</v>
      </c>
      <c r="FV121" s="603">
        <v>0</v>
      </c>
      <c r="FW121" s="603">
        <v>0</v>
      </c>
      <c r="FX121" s="603">
        <v>0</v>
      </c>
      <c r="FY121" s="603">
        <v>0</v>
      </c>
      <c r="FZ121" s="603">
        <v>17000</v>
      </c>
      <c r="GA121" s="603">
        <v>22820</v>
      </c>
      <c r="GB121" s="603">
        <v>67200</v>
      </c>
      <c r="GC121" s="603">
        <v>0</v>
      </c>
      <c r="GD121" s="603">
        <v>0</v>
      </c>
      <c r="GE121" s="603">
        <v>0</v>
      </c>
      <c r="GF121" s="603">
        <v>0</v>
      </c>
      <c r="GG121" s="603">
        <v>102475</v>
      </c>
      <c r="GH121" s="603">
        <v>0</v>
      </c>
      <c r="GI121" s="603">
        <v>0</v>
      </c>
      <c r="GJ121" s="603">
        <v>0</v>
      </c>
      <c r="GK121" s="603">
        <v>0</v>
      </c>
      <c r="GL121" s="603">
        <v>0</v>
      </c>
      <c r="GM121" s="603">
        <v>0</v>
      </c>
      <c r="GN121" s="603">
        <v>0</v>
      </c>
      <c r="GO121" s="603">
        <v>0</v>
      </c>
      <c r="GP121" s="603">
        <v>0</v>
      </c>
      <c r="GQ121" s="603">
        <v>0</v>
      </c>
      <c r="GR121" s="603">
        <v>0</v>
      </c>
      <c r="GS121" s="603">
        <v>0</v>
      </c>
      <c r="GT121" s="603">
        <v>0</v>
      </c>
      <c r="GU121" s="603">
        <v>0</v>
      </c>
      <c r="GV121" s="603">
        <v>0</v>
      </c>
      <c r="GW121" s="603">
        <v>0</v>
      </c>
      <c r="GX121" s="603">
        <v>0</v>
      </c>
      <c r="GY121" s="603">
        <v>0</v>
      </c>
      <c r="GZ121" s="603">
        <v>0</v>
      </c>
      <c r="HA121" s="603">
        <v>0</v>
      </c>
      <c r="HB121" s="603">
        <v>0</v>
      </c>
      <c r="HC121" s="603">
        <v>0</v>
      </c>
      <c r="HD121" s="603">
        <v>0</v>
      </c>
      <c r="HE121" s="603">
        <v>0</v>
      </c>
      <c r="HF121" s="603">
        <v>0</v>
      </c>
      <c r="HG121" s="603">
        <v>0</v>
      </c>
      <c r="HH121" s="603">
        <v>0</v>
      </c>
      <c r="HI121" s="603">
        <v>0</v>
      </c>
      <c r="HJ121" s="603">
        <v>0</v>
      </c>
      <c r="HK121" s="603">
        <v>0</v>
      </c>
      <c r="HL121" s="603">
        <v>0</v>
      </c>
      <c r="HM121" s="603">
        <v>0</v>
      </c>
      <c r="HN121" s="603">
        <v>0</v>
      </c>
      <c r="HO121" s="603">
        <v>0</v>
      </c>
      <c r="HP121" s="603">
        <v>51328.959999999999</v>
      </c>
      <c r="HQ121" s="603">
        <v>0</v>
      </c>
      <c r="HR121" s="603">
        <v>16616.14</v>
      </c>
      <c r="HS121" s="603">
        <v>126603.56</v>
      </c>
      <c r="HT121" s="603">
        <v>0</v>
      </c>
      <c r="HU121" s="603">
        <v>0</v>
      </c>
      <c r="HV121" s="603">
        <v>0</v>
      </c>
      <c r="HW121" s="603">
        <v>0</v>
      </c>
      <c r="HX121" s="603">
        <v>0</v>
      </c>
      <c r="HY121" s="603">
        <v>0</v>
      </c>
      <c r="HZ121" s="603">
        <v>0</v>
      </c>
      <c r="IA121" s="603">
        <v>0</v>
      </c>
      <c r="IB121" s="603">
        <v>0</v>
      </c>
      <c r="IC121" s="603">
        <v>0</v>
      </c>
      <c r="ID121" s="603">
        <v>0</v>
      </c>
      <c r="IE121" s="603">
        <v>0</v>
      </c>
      <c r="IF121" s="603">
        <v>0</v>
      </c>
      <c r="IG121" s="603">
        <v>0</v>
      </c>
      <c r="IH121" s="603">
        <v>0</v>
      </c>
      <c r="II121" s="603">
        <v>0</v>
      </c>
      <c r="IJ121" s="603">
        <v>0</v>
      </c>
      <c r="IK121" s="603">
        <v>0</v>
      </c>
      <c r="IL121" s="603">
        <v>30750</v>
      </c>
      <c r="IM121" s="603">
        <v>0</v>
      </c>
      <c r="IN121" s="603">
        <v>56700</v>
      </c>
      <c r="IO121" s="603">
        <v>0</v>
      </c>
      <c r="IP121" s="603">
        <v>0</v>
      </c>
      <c r="IQ121" s="603">
        <v>0</v>
      </c>
      <c r="IR121" s="603">
        <v>0</v>
      </c>
      <c r="IS121" s="603">
        <v>141284</v>
      </c>
      <c r="IT121" s="603">
        <v>0</v>
      </c>
      <c r="IU121" s="603">
        <v>0</v>
      </c>
      <c r="IV121" s="603">
        <v>49576</v>
      </c>
      <c r="IW121" s="603">
        <v>0</v>
      </c>
      <c r="IX121" s="603">
        <v>0</v>
      </c>
      <c r="IY121" s="603">
        <v>0</v>
      </c>
      <c r="IZ121" s="603">
        <v>0</v>
      </c>
      <c r="JA121" s="603">
        <v>0</v>
      </c>
      <c r="JB121" s="603">
        <v>0</v>
      </c>
      <c r="JC121" s="603">
        <v>0</v>
      </c>
      <c r="JD121" s="603">
        <v>0</v>
      </c>
      <c r="JE121" s="603">
        <v>0</v>
      </c>
      <c r="JF121" s="603">
        <v>0</v>
      </c>
      <c r="JG121" s="603">
        <v>0</v>
      </c>
      <c r="JH121" s="603">
        <v>0</v>
      </c>
      <c r="JI121" s="603">
        <v>0</v>
      </c>
      <c r="JJ121" s="603">
        <v>0</v>
      </c>
      <c r="JK121" s="603">
        <v>0</v>
      </c>
      <c r="JL121" s="603">
        <v>0</v>
      </c>
      <c r="JM121" s="603">
        <v>0</v>
      </c>
      <c r="JN121" s="603">
        <v>0</v>
      </c>
      <c r="JO121" s="603">
        <v>0</v>
      </c>
      <c r="JP121" s="603">
        <v>327094.09999999998</v>
      </c>
      <c r="JQ121" s="603">
        <v>0</v>
      </c>
      <c r="JR121" s="603">
        <v>399882.72</v>
      </c>
      <c r="JS121" s="603">
        <v>0</v>
      </c>
      <c r="JT121" s="603">
        <v>0</v>
      </c>
      <c r="JU121" s="603">
        <v>0</v>
      </c>
      <c r="JV121" s="603">
        <v>0</v>
      </c>
      <c r="JW121" s="603">
        <v>0</v>
      </c>
      <c r="JX121" s="603">
        <v>118430</v>
      </c>
      <c r="JY121" s="603">
        <v>0</v>
      </c>
      <c r="JZ121" s="603">
        <v>0</v>
      </c>
      <c r="KA121" s="603">
        <v>0</v>
      </c>
      <c r="KB121" s="603">
        <v>0</v>
      </c>
      <c r="KC121" s="603">
        <v>0</v>
      </c>
      <c r="KD121" s="603">
        <v>0</v>
      </c>
      <c r="KE121" s="603">
        <v>0</v>
      </c>
      <c r="KF121" s="603">
        <v>0</v>
      </c>
      <c r="KG121" s="603">
        <v>0</v>
      </c>
      <c r="KH121" s="603">
        <v>0</v>
      </c>
      <c r="KI121" s="603">
        <v>0</v>
      </c>
      <c r="KJ121" s="603">
        <v>0</v>
      </c>
      <c r="KK121" s="603">
        <v>0</v>
      </c>
      <c r="KL121" s="603">
        <v>0</v>
      </c>
      <c r="KM121" s="603">
        <v>0</v>
      </c>
      <c r="KN121" s="603">
        <v>0</v>
      </c>
      <c r="KO121" s="603">
        <v>0</v>
      </c>
      <c r="KP121" s="603">
        <v>0</v>
      </c>
      <c r="KQ121" s="603">
        <v>0</v>
      </c>
      <c r="KR121" s="603">
        <v>0</v>
      </c>
      <c r="KS121" s="603">
        <v>0</v>
      </c>
      <c r="KT121" s="603">
        <v>0</v>
      </c>
      <c r="KU121" s="603">
        <v>0</v>
      </c>
      <c r="KV121" s="603">
        <v>0</v>
      </c>
      <c r="KW121" s="603">
        <v>0</v>
      </c>
      <c r="KX121" s="603">
        <v>0</v>
      </c>
      <c r="KY121" s="603">
        <v>0</v>
      </c>
      <c r="KZ121" s="603">
        <v>2300</v>
      </c>
      <c r="LA121" s="603">
        <v>449583</v>
      </c>
      <c r="LB121" s="603">
        <v>0</v>
      </c>
      <c r="LC121" s="603">
        <v>0</v>
      </c>
      <c r="LD121" s="603">
        <v>0</v>
      </c>
      <c r="LE121" s="603">
        <v>0</v>
      </c>
      <c r="LF121" s="603">
        <v>0</v>
      </c>
      <c r="LG121" s="603">
        <v>83920</v>
      </c>
      <c r="LH121" s="603">
        <v>0</v>
      </c>
      <c r="LI121" s="603">
        <v>0</v>
      </c>
      <c r="LJ121" s="603">
        <v>0</v>
      </c>
      <c r="LK121" s="603">
        <v>0</v>
      </c>
      <c r="LL121" s="603">
        <v>0</v>
      </c>
      <c r="LM121" s="603">
        <v>0</v>
      </c>
      <c r="LN121" s="603">
        <v>0</v>
      </c>
      <c r="LO121" s="603">
        <v>0</v>
      </c>
      <c r="LP121" s="603">
        <v>0</v>
      </c>
      <c r="LQ121" s="603">
        <v>0</v>
      </c>
      <c r="LR121" s="603">
        <v>0</v>
      </c>
      <c r="LS121" s="603">
        <v>0</v>
      </c>
      <c r="LT121" s="603">
        <v>0</v>
      </c>
      <c r="LU121" s="603">
        <v>0</v>
      </c>
      <c r="LV121" s="603">
        <v>0</v>
      </c>
      <c r="LW121" s="603">
        <v>26775042.16</v>
      </c>
      <c r="LX121" s="603">
        <v>0</v>
      </c>
      <c r="LY121" s="603">
        <v>0</v>
      </c>
      <c r="LZ121" s="603">
        <v>0</v>
      </c>
      <c r="MA121" s="603">
        <v>0</v>
      </c>
      <c r="MB121" s="603">
        <v>176905</v>
      </c>
      <c r="MC121" s="603">
        <v>0</v>
      </c>
      <c r="MD121" s="603">
        <v>0</v>
      </c>
      <c r="ME121" s="603">
        <v>0</v>
      </c>
      <c r="MF121" s="603">
        <v>49550</v>
      </c>
      <c r="MG121" s="603">
        <v>0</v>
      </c>
      <c r="MH121" s="603">
        <v>0</v>
      </c>
      <c r="MI121" s="603">
        <v>0</v>
      </c>
      <c r="MJ121" s="603">
        <v>0</v>
      </c>
      <c r="MK121" s="603">
        <v>0</v>
      </c>
      <c r="ML121" s="603">
        <v>0</v>
      </c>
      <c r="MM121" s="603">
        <v>0</v>
      </c>
      <c r="MN121" s="603">
        <v>0</v>
      </c>
      <c r="MO121" s="603">
        <v>0</v>
      </c>
      <c r="MP121" s="603">
        <v>73801.7</v>
      </c>
      <c r="MQ121" s="603">
        <v>0</v>
      </c>
      <c r="MR121" s="603">
        <v>12900</v>
      </c>
      <c r="MS121" s="603">
        <v>52874.16</v>
      </c>
      <c r="MT121" s="603">
        <v>0</v>
      </c>
      <c r="MU121" s="603">
        <v>0</v>
      </c>
      <c r="MV121" s="603">
        <v>0</v>
      </c>
      <c r="MW121" s="603">
        <v>0</v>
      </c>
      <c r="MX121" s="603">
        <v>0</v>
      </c>
      <c r="MY121" s="603">
        <v>0</v>
      </c>
      <c r="MZ121" s="603">
        <v>0</v>
      </c>
      <c r="NA121" s="603">
        <v>0</v>
      </c>
      <c r="NB121" s="603">
        <v>0</v>
      </c>
      <c r="NC121" s="603">
        <v>0</v>
      </c>
      <c r="ND121" s="603">
        <v>53770</v>
      </c>
      <c r="NE121" s="603">
        <v>0</v>
      </c>
      <c r="NF121" s="603">
        <v>0</v>
      </c>
      <c r="NG121" s="603">
        <v>0</v>
      </c>
      <c r="NH121" s="603">
        <v>0</v>
      </c>
      <c r="NI121" s="603">
        <v>36042.559999999998</v>
      </c>
      <c r="NJ121" s="603">
        <v>0</v>
      </c>
      <c r="NK121" s="603">
        <v>0</v>
      </c>
      <c r="NL121" s="603">
        <v>0</v>
      </c>
      <c r="NM121" s="603">
        <v>0</v>
      </c>
      <c r="NN121" s="603">
        <v>0</v>
      </c>
      <c r="NO121" s="603">
        <v>0</v>
      </c>
      <c r="NP121" s="603">
        <v>0</v>
      </c>
      <c r="NQ121" s="603">
        <v>0</v>
      </c>
      <c r="NR121" s="603">
        <v>0</v>
      </c>
      <c r="NS121" s="603">
        <v>0</v>
      </c>
      <c r="NT121" s="603">
        <v>287830</v>
      </c>
      <c r="NU121" s="603">
        <v>0</v>
      </c>
      <c r="NV121" s="603">
        <v>1000</v>
      </c>
      <c r="NW121" s="603">
        <v>0</v>
      </c>
      <c r="NX121" s="603">
        <v>0</v>
      </c>
      <c r="NY121" s="603">
        <v>0</v>
      </c>
      <c r="NZ121" s="603">
        <v>93685.1</v>
      </c>
      <c r="OA121" s="603">
        <v>0</v>
      </c>
      <c r="OB121" s="603">
        <v>92400</v>
      </c>
      <c r="OC121" s="603">
        <v>180000</v>
      </c>
      <c r="OD121" s="603">
        <v>0</v>
      </c>
      <c r="OE121" s="603">
        <v>36700</v>
      </c>
      <c r="OF121" s="603">
        <v>0</v>
      </c>
      <c r="OG121" s="603">
        <v>0</v>
      </c>
      <c r="OH121" s="603">
        <v>0</v>
      </c>
      <c r="OI121" s="603">
        <v>0</v>
      </c>
      <c r="OJ121" s="603">
        <v>0</v>
      </c>
      <c r="OK121" s="603">
        <v>0</v>
      </c>
      <c r="OL121" s="603">
        <v>0</v>
      </c>
      <c r="OM121" s="603">
        <v>7800</v>
      </c>
      <c r="ON121" s="603">
        <v>0</v>
      </c>
      <c r="OO121" s="603">
        <v>0</v>
      </c>
      <c r="OP121" s="603">
        <v>0</v>
      </c>
      <c r="OQ121" s="603">
        <v>0</v>
      </c>
      <c r="OR121" s="603">
        <v>0</v>
      </c>
      <c r="OS121" s="603">
        <v>0</v>
      </c>
      <c r="OT121" s="603">
        <v>0</v>
      </c>
      <c r="OU121" s="603">
        <v>0</v>
      </c>
      <c r="OV121" s="603">
        <v>0</v>
      </c>
      <c r="OW121" s="603">
        <v>0</v>
      </c>
      <c r="OX121" s="603">
        <v>0</v>
      </c>
      <c r="OY121" s="603">
        <v>0</v>
      </c>
      <c r="OZ121" s="603">
        <v>0</v>
      </c>
      <c r="PA121" s="603">
        <v>0</v>
      </c>
      <c r="PB121" s="603">
        <v>0</v>
      </c>
      <c r="PC121" s="603">
        <v>0</v>
      </c>
      <c r="PD121" s="603">
        <v>3216373.02</v>
      </c>
      <c r="PE121" s="603">
        <v>0</v>
      </c>
      <c r="PF121" s="603">
        <v>0</v>
      </c>
      <c r="PG121" s="603">
        <v>0</v>
      </c>
      <c r="PH121" s="603">
        <v>0</v>
      </c>
      <c r="PI121" s="603">
        <v>0</v>
      </c>
      <c r="PJ121" s="603">
        <v>0</v>
      </c>
      <c r="PK121" s="603">
        <v>0</v>
      </c>
      <c r="PL121" s="603">
        <v>0</v>
      </c>
      <c r="PM121" s="603">
        <v>0</v>
      </c>
      <c r="PN121" s="603">
        <v>0</v>
      </c>
      <c r="PO121" s="603">
        <v>0</v>
      </c>
      <c r="PP121" s="603">
        <v>0</v>
      </c>
      <c r="PQ121" s="603">
        <v>0</v>
      </c>
      <c r="PR121" s="603">
        <v>0</v>
      </c>
      <c r="PS121" s="603">
        <v>0</v>
      </c>
      <c r="PT121" s="603">
        <v>0</v>
      </c>
      <c r="PU121" s="603">
        <v>0</v>
      </c>
      <c r="PV121" s="603">
        <v>0</v>
      </c>
      <c r="PW121" s="603">
        <v>0</v>
      </c>
      <c r="PX121" s="603">
        <v>0</v>
      </c>
      <c r="PY121" s="603">
        <v>0</v>
      </c>
      <c r="PZ121" s="603">
        <v>0</v>
      </c>
      <c r="QA121" s="603">
        <v>0</v>
      </c>
      <c r="QB121" s="603">
        <v>0</v>
      </c>
      <c r="QC121" s="603">
        <v>0</v>
      </c>
      <c r="QD121" s="603">
        <v>0</v>
      </c>
      <c r="QE121" s="603">
        <v>0</v>
      </c>
      <c r="QF121" s="603">
        <v>0</v>
      </c>
      <c r="QG121" s="603">
        <v>43900</v>
      </c>
      <c r="QH121" s="603">
        <v>0</v>
      </c>
      <c r="QI121" s="603">
        <v>0</v>
      </c>
      <c r="QJ121" s="603">
        <v>0</v>
      </c>
      <c r="QK121" s="603">
        <v>0</v>
      </c>
      <c r="QL121" s="603">
        <v>0</v>
      </c>
      <c r="QM121" s="603">
        <v>0</v>
      </c>
      <c r="QN121" s="603">
        <v>0</v>
      </c>
      <c r="QO121" s="603">
        <v>0</v>
      </c>
      <c r="QP121" s="603">
        <v>0</v>
      </c>
      <c r="QQ121" s="603">
        <v>0</v>
      </c>
      <c r="QR121" s="603">
        <v>0</v>
      </c>
      <c r="QS121" s="603">
        <v>50850</v>
      </c>
      <c r="QT121" s="603">
        <v>0</v>
      </c>
      <c r="QU121" s="603">
        <v>0</v>
      </c>
      <c r="QV121" s="603">
        <v>459100</v>
      </c>
      <c r="QW121" s="603">
        <v>0</v>
      </c>
      <c r="QX121" s="603">
        <v>0</v>
      </c>
      <c r="QY121" s="603">
        <v>0</v>
      </c>
      <c r="QZ121" s="603">
        <v>0</v>
      </c>
      <c r="RA121" s="603">
        <v>0</v>
      </c>
      <c r="RB121" s="603">
        <v>40000</v>
      </c>
      <c r="RC121" s="603">
        <v>0</v>
      </c>
      <c r="RD121" s="603">
        <v>0</v>
      </c>
      <c r="RE121" s="603">
        <v>0</v>
      </c>
      <c r="RF121" s="603">
        <v>0</v>
      </c>
      <c r="RG121" s="603">
        <v>0</v>
      </c>
      <c r="RH121" s="603">
        <v>0</v>
      </c>
      <c r="RI121" s="603">
        <v>0</v>
      </c>
      <c r="RJ121" s="603">
        <v>0</v>
      </c>
      <c r="RK121" s="603">
        <v>0</v>
      </c>
      <c r="RL121" s="603">
        <v>0</v>
      </c>
      <c r="RM121" s="603">
        <v>0</v>
      </c>
      <c r="RN121" s="603">
        <v>0</v>
      </c>
      <c r="RO121" s="603">
        <v>0</v>
      </c>
      <c r="RP121" s="603">
        <v>0</v>
      </c>
      <c r="RQ121" s="603">
        <v>0</v>
      </c>
      <c r="RR121" s="603">
        <v>0</v>
      </c>
      <c r="RS121" s="603">
        <v>0</v>
      </c>
      <c r="RT121" s="603">
        <v>10440</v>
      </c>
      <c r="RU121" s="603">
        <v>0</v>
      </c>
      <c r="RV121" s="603">
        <v>0</v>
      </c>
      <c r="RW121" s="603">
        <v>0</v>
      </c>
      <c r="RX121" s="603">
        <v>0</v>
      </c>
      <c r="RY121" s="603">
        <v>0</v>
      </c>
      <c r="RZ121" s="603">
        <v>0</v>
      </c>
      <c r="SA121" s="603">
        <v>0</v>
      </c>
      <c r="SB121" s="603">
        <v>0</v>
      </c>
      <c r="SC121" s="603">
        <v>0</v>
      </c>
      <c r="SD121" s="603">
        <v>0</v>
      </c>
      <c r="SE121" s="603">
        <v>0</v>
      </c>
      <c r="SF121" s="603">
        <v>0</v>
      </c>
      <c r="SG121" s="603">
        <v>0</v>
      </c>
      <c r="SH121" s="603">
        <v>0</v>
      </c>
      <c r="SI121" s="603">
        <v>0</v>
      </c>
      <c r="SJ121" s="603">
        <v>0</v>
      </c>
      <c r="SK121" s="603">
        <v>0</v>
      </c>
      <c r="SL121" s="603">
        <v>0</v>
      </c>
      <c r="SM121" s="603">
        <v>0</v>
      </c>
      <c r="SN121" s="603">
        <v>20400</v>
      </c>
      <c r="SO121" s="603">
        <v>0</v>
      </c>
      <c r="SP121" s="603">
        <v>0</v>
      </c>
      <c r="SQ121" s="603">
        <v>50400</v>
      </c>
      <c r="SR121" s="603">
        <v>0</v>
      </c>
      <c r="SS121" s="603">
        <v>0</v>
      </c>
      <c r="ST121" s="603">
        <v>0</v>
      </c>
      <c r="SU121" s="603">
        <v>1015012.5</v>
      </c>
      <c r="SV121" s="603">
        <v>83310</v>
      </c>
      <c r="SW121" s="603">
        <v>0</v>
      </c>
      <c r="SX121" s="603">
        <v>0</v>
      </c>
      <c r="SY121" s="603">
        <v>0</v>
      </c>
      <c r="SZ121" s="603">
        <v>0</v>
      </c>
      <c r="TA121" s="603">
        <v>0</v>
      </c>
      <c r="TB121" s="603">
        <v>0</v>
      </c>
      <c r="TC121" s="603">
        <v>0</v>
      </c>
      <c r="TD121" s="603">
        <v>0</v>
      </c>
      <c r="TE121" s="603">
        <v>0</v>
      </c>
      <c r="TF121" s="603">
        <v>0</v>
      </c>
      <c r="TG121" s="603">
        <v>0</v>
      </c>
      <c r="TH121" s="603">
        <v>0</v>
      </c>
      <c r="TI121" s="603">
        <v>0</v>
      </c>
      <c r="TJ121" s="603">
        <v>0</v>
      </c>
      <c r="TK121" s="603">
        <v>0</v>
      </c>
      <c r="TL121" s="603">
        <v>0</v>
      </c>
      <c r="TM121" s="603">
        <v>0</v>
      </c>
      <c r="TN121" s="603">
        <v>0</v>
      </c>
      <c r="TO121" s="603">
        <v>0</v>
      </c>
      <c r="TP121" s="603">
        <v>0</v>
      </c>
      <c r="TQ121" s="603">
        <v>0</v>
      </c>
      <c r="TR121" s="603">
        <v>0</v>
      </c>
      <c r="TS121" s="603">
        <v>0</v>
      </c>
      <c r="TT121" s="603">
        <v>0</v>
      </c>
      <c r="TU121" s="603">
        <v>0</v>
      </c>
      <c r="TV121" s="603">
        <v>0</v>
      </c>
      <c r="TW121" s="603">
        <v>0</v>
      </c>
      <c r="TX121" s="603">
        <v>0</v>
      </c>
      <c r="TY121" s="603">
        <v>0</v>
      </c>
      <c r="TZ121" s="603">
        <v>0</v>
      </c>
      <c r="UA121" s="603">
        <v>0</v>
      </c>
      <c r="UB121" s="603">
        <v>0</v>
      </c>
      <c r="UC121" s="603">
        <v>0</v>
      </c>
      <c r="UD121" s="603">
        <v>0</v>
      </c>
      <c r="UE121" s="603">
        <v>0</v>
      </c>
      <c r="UF121" s="603">
        <v>0</v>
      </c>
      <c r="UG121" s="603">
        <v>0</v>
      </c>
      <c r="UH121" s="603">
        <v>0</v>
      </c>
      <c r="UI121" s="603">
        <v>0</v>
      </c>
      <c r="UJ121" s="603">
        <v>118410</v>
      </c>
      <c r="UK121" s="603">
        <v>0</v>
      </c>
      <c r="UL121" s="603">
        <v>0</v>
      </c>
      <c r="UM121" s="603">
        <v>0</v>
      </c>
      <c r="UN121" s="603">
        <v>0</v>
      </c>
      <c r="UO121" s="603">
        <v>0</v>
      </c>
      <c r="UP121" s="603">
        <v>0</v>
      </c>
      <c r="UQ121" s="603">
        <v>0</v>
      </c>
      <c r="UR121" s="603">
        <v>153250</v>
      </c>
      <c r="US121" s="603">
        <v>0</v>
      </c>
      <c r="UT121" s="603">
        <v>0</v>
      </c>
      <c r="UU121" s="603">
        <v>0</v>
      </c>
      <c r="UV121" s="603">
        <v>0</v>
      </c>
      <c r="UW121" s="603">
        <v>0</v>
      </c>
      <c r="UX121" s="603">
        <v>0</v>
      </c>
      <c r="UY121" s="603">
        <v>459000</v>
      </c>
      <c r="UZ121" s="603">
        <v>0</v>
      </c>
      <c r="VA121" s="603">
        <v>0</v>
      </c>
      <c r="VB121" s="603">
        <v>0</v>
      </c>
      <c r="VC121" s="603">
        <v>0</v>
      </c>
      <c r="VD121" s="603">
        <v>20220</v>
      </c>
      <c r="VE121" s="603">
        <v>0</v>
      </c>
      <c r="VF121" s="603">
        <v>0</v>
      </c>
      <c r="VG121" s="603">
        <v>0</v>
      </c>
      <c r="VH121" s="603">
        <v>0</v>
      </c>
      <c r="VI121" s="603">
        <v>0</v>
      </c>
      <c r="VJ121" s="603">
        <v>0</v>
      </c>
      <c r="VK121" s="603">
        <v>0</v>
      </c>
      <c r="VL121" s="603">
        <v>0</v>
      </c>
      <c r="VM121" s="603">
        <v>0</v>
      </c>
      <c r="VN121" s="603">
        <v>0</v>
      </c>
      <c r="VO121" s="603">
        <v>0</v>
      </c>
      <c r="VP121" s="603">
        <v>0</v>
      </c>
      <c r="VQ121" s="603">
        <v>0</v>
      </c>
      <c r="VR121" s="603">
        <v>0</v>
      </c>
      <c r="VS121" s="603">
        <v>5300</v>
      </c>
      <c r="VT121" s="603">
        <v>0</v>
      </c>
      <c r="VU121" s="603">
        <v>0</v>
      </c>
      <c r="VV121" s="603">
        <v>528650</v>
      </c>
      <c r="VW121" s="603">
        <v>0</v>
      </c>
      <c r="VX121" s="603">
        <v>0</v>
      </c>
      <c r="VY121" s="603">
        <v>46295</v>
      </c>
      <c r="VZ121" s="603">
        <v>0</v>
      </c>
      <c r="WA121" s="603">
        <v>0</v>
      </c>
      <c r="WB121" s="603">
        <v>0</v>
      </c>
      <c r="WC121" s="603">
        <v>0</v>
      </c>
      <c r="WD121" s="603">
        <v>0</v>
      </c>
      <c r="WE121" s="603">
        <v>0</v>
      </c>
      <c r="WF121" s="603">
        <v>0</v>
      </c>
      <c r="WG121" s="603">
        <v>0</v>
      </c>
      <c r="WH121" s="603">
        <v>0</v>
      </c>
      <c r="WI121" s="603">
        <v>0</v>
      </c>
      <c r="WJ121" s="603">
        <v>3244962.52</v>
      </c>
      <c r="WK121" s="603">
        <v>0</v>
      </c>
      <c r="WL121" s="603">
        <v>0</v>
      </c>
      <c r="WM121" s="603">
        <v>0</v>
      </c>
      <c r="WN121" s="603">
        <v>0</v>
      </c>
      <c r="WO121" s="603">
        <v>0</v>
      </c>
      <c r="WP121" s="603">
        <v>0</v>
      </c>
      <c r="WQ121" s="603">
        <v>211809</v>
      </c>
      <c r="WR121" s="603">
        <v>0</v>
      </c>
      <c r="WS121" s="603">
        <v>0</v>
      </c>
      <c r="WT121" s="603">
        <v>0</v>
      </c>
      <c r="WU121" s="603">
        <v>0</v>
      </c>
      <c r="WV121" s="603">
        <v>0</v>
      </c>
      <c r="WW121" s="603">
        <v>0</v>
      </c>
      <c r="WX121" s="603">
        <v>0</v>
      </c>
      <c r="WY121" s="603">
        <v>0</v>
      </c>
      <c r="WZ121" s="603">
        <v>214150</v>
      </c>
      <c r="XA121" s="603">
        <v>0</v>
      </c>
      <c r="XB121" s="603">
        <v>0</v>
      </c>
      <c r="XC121" s="603">
        <v>0</v>
      </c>
      <c r="XD121" s="603">
        <v>0</v>
      </c>
      <c r="XE121" s="603">
        <v>0</v>
      </c>
      <c r="XF121" s="603">
        <v>0</v>
      </c>
      <c r="XG121" s="603">
        <v>262440</v>
      </c>
      <c r="XH121" s="603">
        <v>0</v>
      </c>
      <c r="XI121" s="603">
        <v>0</v>
      </c>
      <c r="XJ121" s="603">
        <v>0</v>
      </c>
      <c r="XK121" s="603">
        <v>0</v>
      </c>
      <c r="XL121" s="603">
        <v>0</v>
      </c>
      <c r="XM121" s="603">
        <v>0</v>
      </c>
      <c r="XN121" s="603">
        <v>0</v>
      </c>
      <c r="XO121" s="603">
        <v>0</v>
      </c>
      <c r="XP121" s="603">
        <v>0</v>
      </c>
      <c r="XQ121" s="603">
        <v>0</v>
      </c>
      <c r="XR121" s="603">
        <v>0</v>
      </c>
      <c r="XS121" s="603">
        <v>0</v>
      </c>
      <c r="XT121" s="603">
        <v>0</v>
      </c>
      <c r="XU121" s="603">
        <v>0</v>
      </c>
      <c r="XV121" s="603">
        <v>0</v>
      </c>
      <c r="XW121" s="603">
        <v>0</v>
      </c>
      <c r="XX121" s="603">
        <v>0</v>
      </c>
      <c r="XY121" s="603">
        <v>0</v>
      </c>
      <c r="XZ121" s="603">
        <v>0</v>
      </c>
      <c r="YA121" s="603">
        <v>0</v>
      </c>
      <c r="YB121" s="603">
        <v>0</v>
      </c>
      <c r="YC121" s="603">
        <v>0</v>
      </c>
      <c r="YD121" s="603">
        <v>0</v>
      </c>
      <c r="YE121" s="603">
        <v>0</v>
      </c>
      <c r="YF121" s="603">
        <v>0</v>
      </c>
      <c r="YG121" s="603">
        <v>0</v>
      </c>
      <c r="YH121" s="603">
        <v>0</v>
      </c>
      <c r="YI121" s="603">
        <v>0</v>
      </c>
      <c r="YJ121" s="603">
        <v>0</v>
      </c>
      <c r="YK121" s="603">
        <v>0</v>
      </c>
      <c r="YL121" s="603">
        <v>0</v>
      </c>
      <c r="YM121" s="603">
        <v>0</v>
      </c>
      <c r="YN121" s="603">
        <v>0</v>
      </c>
      <c r="YO121" s="603">
        <v>0</v>
      </c>
      <c r="YP121" s="603">
        <v>0</v>
      </c>
      <c r="YQ121" s="603">
        <v>0</v>
      </c>
      <c r="YR121" s="603">
        <v>0</v>
      </c>
      <c r="YS121" s="603">
        <v>0</v>
      </c>
      <c r="YT121" s="603">
        <v>0</v>
      </c>
      <c r="YU121" s="603">
        <v>0</v>
      </c>
      <c r="YV121" s="603">
        <v>0</v>
      </c>
      <c r="YW121" s="603">
        <v>0</v>
      </c>
      <c r="YX121" s="603">
        <v>0</v>
      </c>
      <c r="YY121" s="603">
        <v>0</v>
      </c>
      <c r="YZ121" s="603">
        <v>0</v>
      </c>
      <c r="ZA121" s="603">
        <v>0</v>
      </c>
      <c r="ZB121" s="603">
        <v>0</v>
      </c>
      <c r="ZC121" s="603">
        <v>0</v>
      </c>
      <c r="ZD121" s="603">
        <v>0</v>
      </c>
      <c r="ZE121" s="603">
        <v>61483</v>
      </c>
      <c r="ZF121" s="603">
        <v>0</v>
      </c>
      <c r="ZG121" s="603">
        <v>0</v>
      </c>
      <c r="ZH121" s="603">
        <v>0</v>
      </c>
      <c r="ZI121" s="603">
        <v>104350</v>
      </c>
      <c r="ZJ121" s="603">
        <v>0</v>
      </c>
      <c r="ZK121" s="603">
        <v>0</v>
      </c>
      <c r="ZL121" s="603">
        <v>45600</v>
      </c>
      <c r="ZM121" s="603">
        <v>0</v>
      </c>
      <c r="ZN121" s="603">
        <v>0</v>
      </c>
      <c r="ZO121" s="603">
        <v>0</v>
      </c>
      <c r="ZP121" s="603">
        <v>0</v>
      </c>
      <c r="ZQ121" s="603">
        <v>0</v>
      </c>
      <c r="ZR121" s="603">
        <v>0</v>
      </c>
      <c r="ZS121" s="603">
        <v>0</v>
      </c>
      <c r="ZT121" s="603">
        <v>0</v>
      </c>
      <c r="ZU121" s="603">
        <v>0</v>
      </c>
      <c r="ZV121" s="603">
        <v>0</v>
      </c>
      <c r="ZW121" s="603">
        <v>4500</v>
      </c>
      <c r="ZX121" s="603">
        <v>0</v>
      </c>
      <c r="ZY121" s="603">
        <v>0</v>
      </c>
      <c r="ZZ121" s="603">
        <v>0</v>
      </c>
      <c r="AAA121" s="603">
        <v>0</v>
      </c>
      <c r="AAB121" s="603">
        <v>0</v>
      </c>
      <c r="AAC121" s="603">
        <v>0</v>
      </c>
      <c r="AAD121" s="603">
        <v>19000</v>
      </c>
      <c r="AAE121" s="603">
        <v>0</v>
      </c>
      <c r="AAF121" s="603">
        <v>0</v>
      </c>
      <c r="AAG121" s="603">
        <v>0</v>
      </c>
      <c r="AAH121" s="603">
        <v>0</v>
      </c>
      <c r="AAI121" s="603">
        <v>0</v>
      </c>
      <c r="AAJ121" s="603">
        <v>0</v>
      </c>
      <c r="AAK121" s="603">
        <v>157544</v>
      </c>
      <c r="AAL121" s="603">
        <v>0</v>
      </c>
      <c r="AAM121" s="603">
        <v>0</v>
      </c>
      <c r="AAN121" s="603">
        <v>0</v>
      </c>
      <c r="AAO121" s="603">
        <v>0</v>
      </c>
      <c r="AAP121" s="603">
        <v>0</v>
      </c>
      <c r="AAQ121" s="603">
        <v>0</v>
      </c>
      <c r="AAR121" s="603">
        <v>0</v>
      </c>
      <c r="AAS121" s="603">
        <v>0</v>
      </c>
      <c r="AAT121" s="603">
        <v>0</v>
      </c>
      <c r="AAU121" s="603">
        <v>0</v>
      </c>
      <c r="AAV121" s="603">
        <v>0</v>
      </c>
      <c r="AAW121" s="603">
        <v>0</v>
      </c>
      <c r="AAX121" s="603">
        <v>0</v>
      </c>
      <c r="AAY121" s="603">
        <v>0</v>
      </c>
      <c r="AAZ121" s="603">
        <v>0</v>
      </c>
      <c r="ABA121" s="603">
        <v>0</v>
      </c>
      <c r="ABB121" s="603">
        <v>0</v>
      </c>
      <c r="ABC121" s="603">
        <v>0</v>
      </c>
      <c r="ABD121" s="603">
        <v>0</v>
      </c>
      <c r="ABE121" s="603">
        <v>129960</v>
      </c>
      <c r="ABF121" s="603">
        <v>0</v>
      </c>
      <c r="ABG121" s="603">
        <v>0</v>
      </c>
      <c r="ABH121" s="603">
        <v>0</v>
      </c>
      <c r="ABI121" s="603">
        <v>13320</v>
      </c>
      <c r="ABJ121" s="603">
        <v>0</v>
      </c>
      <c r="ABK121" s="603">
        <v>8640</v>
      </c>
      <c r="ABL121" s="603">
        <v>0</v>
      </c>
      <c r="ABM121" s="603">
        <v>0</v>
      </c>
      <c r="ABN121" s="603">
        <v>0</v>
      </c>
      <c r="ABO121" s="603">
        <v>0</v>
      </c>
      <c r="ABP121" s="603">
        <v>0</v>
      </c>
      <c r="ABQ121" s="603">
        <v>0</v>
      </c>
      <c r="ABR121" s="603">
        <v>0</v>
      </c>
      <c r="ABS121" s="603">
        <v>0</v>
      </c>
      <c r="ABT121" s="603">
        <v>0</v>
      </c>
      <c r="ABU121" s="603">
        <v>0</v>
      </c>
      <c r="ABV121" s="603">
        <v>0</v>
      </c>
      <c r="ABW121" s="603">
        <v>0</v>
      </c>
      <c r="ABX121" s="603">
        <v>0</v>
      </c>
      <c r="ABY121" s="603">
        <v>0</v>
      </c>
      <c r="ABZ121" s="603">
        <v>0</v>
      </c>
      <c r="ACA121" s="603">
        <v>0</v>
      </c>
      <c r="ACB121" s="603">
        <v>0</v>
      </c>
      <c r="ACC121" s="603">
        <v>0</v>
      </c>
      <c r="ACD121" s="603">
        <v>0</v>
      </c>
      <c r="ACE121" s="603">
        <v>40700</v>
      </c>
      <c r="ACF121" s="603">
        <v>0</v>
      </c>
      <c r="ACG121" s="603">
        <v>0</v>
      </c>
      <c r="ACH121" s="603">
        <v>0</v>
      </c>
      <c r="ACI121" s="603">
        <v>0</v>
      </c>
      <c r="ACJ121" s="603">
        <v>43792</v>
      </c>
      <c r="ACK121" s="603">
        <v>0</v>
      </c>
      <c r="ACL121" s="603">
        <v>0</v>
      </c>
      <c r="ACM121" s="603">
        <v>0</v>
      </c>
      <c r="ACN121" s="603">
        <v>0</v>
      </c>
      <c r="ACO121" s="603">
        <v>0</v>
      </c>
      <c r="ACP121" s="603">
        <v>0</v>
      </c>
      <c r="ACQ121" s="603">
        <v>0</v>
      </c>
      <c r="ACR121" s="603">
        <v>0</v>
      </c>
      <c r="ACS121" s="603">
        <v>0</v>
      </c>
      <c r="ACT121" s="603">
        <v>0</v>
      </c>
      <c r="ACU121" s="603">
        <v>0</v>
      </c>
      <c r="ACV121" s="603">
        <v>0</v>
      </c>
      <c r="ACW121" s="603">
        <v>0</v>
      </c>
      <c r="ACX121" s="603">
        <v>0</v>
      </c>
      <c r="ACY121" s="603">
        <v>0</v>
      </c>
      <c r="ACZ121" s="603">
        <v>0</v>
      </c>
      <c r="ADA121" s="603">
        <v>0</v>
      </c>
      <c r="ADB121" s="603">
        <v>0</v>
      </c>
      <c r="ADC121" s="603">
        <v>0</v>
      </c>
      <c r="ADD121" s="603">
        <v>0</v>
      </c>
      <c r="ADE121" s="603">
        <v>12000</v>
      </c>
      <c r="ADF121" s="603">
        <v>0</v>
      </c>
      <c r="ADG121" s="603">
        <v>0</v>
      </c>
      <c r="ADH121" s="603">
        <v>0</v>
      </c>
      <c r="ADI121" s="603">
        <v>0</v>
      </c>
      <c r="ADJ121" s="603">
        <v>0</v>
      </c>
      <c r="ADK121" s="603">
        <v>0</v>
      </c>
      <c r="ADL121" s="603">
        <v>0</v>
      </c>
      <c r="ADM121" s="603">
        <v>0</v>
      </c>
      <c r="ADN121" s="603">
        <v>13945</v>
      </c>
      <c r="ADO121" s="603">
        <v>0</v>
      </c>
      <c r="ADP121" s="603">
        <v>0</v>
      </c>
      <c r="ADQ121" s="603">
        <v>0</v>
      </c>
      <c r="ADR121" s="603">
        <v>0</v>
      </c>
      <c r="ADS121" s="603">
        <v>0</v>
      </c>
      <c r="ADT121" s="603">
        <v>0</v>
      </c>
      <c r="ADU121" s="603">
        <v>0</v>
      </c>
      <c r="ADV121" s="603">
        <v>0</v>
      </c>
      <c r="ADW121" s="603">
        <v>0</v>
      </c>
      <c r="ADX121" s="603">
        <v>0</v>
      </c>
      <c r="ADY121" s="603">
        <v>0</v>
      </c>
      <c r="ADZ121" s="603">
        <v>0</v>
      </c>
      <c r="AEA121" s="603">
        <v>0</v>
      </c>
      <c r="AEB121" s="603">
        <v>0</v>
      </c>
      <c r="AEC121" s="603">
        <v>0</v>
      </c>
      <c r="AED121" s="603">
        <v>208677</v>
      </c>
      <c r="AEE121" s="603">
        <v>0</v>
      </c>
      <c r="AEF121" s="603">
        <v>0</v>
      </c>
      <c r="AEG121" s="603">
        <v>0</v>
      </c>
      <c r="AEH121" s="603">
        <v>0</v>
      </c>
      <c r="AEI121" s="603">
        <v>0</v>
      </c>
      <c r="AEJ121" s="603">
        <v>0</v>
      </c>
      <c r="AEK121" s="603">
        <v>0</v>
      </c>
      <c r="AEL121" s="603">
        <v>0</v>
      </c>
      <c r="AEM121" s="603">
        <v>174457</v>
      </c>
      <c r="AEN121" s="603">
        <v>124590</v>
      </c>
      <c r="AEO121" s="603">
        <v>23349.4</v>
      </c>
      <c r="AEP121" s="603">
        <v>0</v>
      </c>
      <c r="AEQ121" s="603">
        <v>8480</v>
      </c>
      <c r="AER121" s="603">
        <v>0</v>
      </c>
      <c r="AES121" s="603">
        <v>0</v>
      </c>
      <c r="AET121" s="603">
        <v>0</v>
      </c>
      <c r="AEU121" s="603">
        <v>0</v>
      </c>
      <c r="AEV121" s="603">
        <v>0</v>
      </c>
      <c r="AEW121" s="603">
        <v>0</v>
      </c>
      <c r="AEX121" s="603">
        <v>0</v>
      </c>
      <c r="AEY121" s="603">
        <v>0</v>
      </c>
      <c r="AEZ121" s="603">
        <v>0</v>
      </c>
      <c r="AFA121" s="603">
        <v>0</v>
      </c>
      <c r="AFB121" s="603">
        <v>0</v>
      </c>
      <c r="AFC121" s="603">
        <v>0</v>
      </c>
      <c r="AFD121" s="603">
        <v>0</v>
      </c>
      <c r="AFE121" s="603">
        <v>0</v>
      </c>
      <c r="AFF121" s="603">
        <v>0</v>
      </c>
      <c r="AFG121" s="603">
        <v>0</v>
      </c>
      <c r="AFH121" s="603">
        <v>0</v>
      </c>
      <c r="AFI121" s="603">
        <v>25550</v>
      </c>
      <c r="AFJ121" s="603">
        <v>0</v>
      </c>
      <c r="AFK121" s="603">
        <v>0</v>
      </c>
      <c r="AFL121" s="603">
        <v>41300</v>
      </c>
      <c r="AFM121" s="603">
        <v>0</v>
      </c>
      <c r="AFN121" s="603">
        <v>0</v>
      </c>
      <c r="AFO121" s="603">
        <v>0</v>
      </c>
      <c r="AFP121" s="603">
        <v>0</v>
      </c>
      <c r="AFQ121" s="603">
        <v>0</v>
      </c>
      <c r="AFR121" s="603">
        <v>0</v>
      </c>
      <c r="AFS121" s="603">
        <v>0</v>
      </c>
      <c r="AFT121" s="603">
        <v>0</v>
      </c>
      <c r="AFU121" s="603">
        <v>0</v>
      </c>
      <c r="AFV121" s="603">
        <v>0</v>
      </c>
      <c r="AFW121" s="603">
        <v>0</v>
      </c>
      <c r="AFX121" s="603">
        <v>0</v>
      </c>
      <c r="AFY121" s="603">
        <v>0</v>
      </c>
      <c r="AFZ121" s="603">
        <v>0</v>
      </c>
      <c r="AGA121" s="603">
        <v>0</v>
      </c>
      <c r="AGB121" s="603">
        <v>0</v>
      </c>
      <c r="AGC121" s="603">
        <v>0</v>
      </c>
      <c r="AGD121" s="603">
        <v>0</v>
      </c>
      <c r="AGE121" s="603">
        <v>26100</v>
      </c>
      <c r="AGF121" s="603">
        <v>0</v>
      </c>
      <c r="AGG121" s="603">
        <v>0</v>
      </c>
      <c r="AGH121" s="603">
        <v>31961</v>
      </c>
      <c r="AGI121" s="603">
        <v>0</v>
      </c>
      <c r="AGJ121" s="603">
        <v>0</v>
      </c>
      <c r="AGK121" s="603">
        <v>0</v>
      </c>
      <c r="AGL121" s="603">
        <v>0</v>
      </c>
      <c r="AGM121" s="603">
        <v>0</v>
      </c>
      <c r="AGN121" s="603">
        <v>30695</v>
      </c>
      <c r="AGO121" s="603">
        <v>0</v>
      </c>
      <c r="AGP121" s="603">
        <v>0</v>
      </c>
      <c r="AGQ121" s="603">
        <v>0</v>
      </c>
      <c r="AGR121" s="603">
        <v>0</v>
      </c>
      <c r="AGS121" s="603">
        <v>0</v>
      </c>
      <c r="AGT121" s="603">
        <v>0</v>
      </c>
      <c r="AGU121" s="603">
        <v>0</v>
      </c>
      <c r="AGV121" s="603">
        <v>0</v>
      </c>
      <c r="AGW121" s="603">
        <v>0</v>
      </c>
      <c r="AGX121" s="603">
        <v>0</v>
      </c>
      <c r="AGY121" s="603">
        <v>0</v>
      </c>
      <c r="AGZ121" s="603">
        <v>0</v>
      </c>
      <c r="AHA121" s="603">
        <v>0</v>
      </c>
      <c r="AHB121" s="603">
        <v>0</v>
      </c>
      <c r="AHC121" s="603">
        <v>0</v>
      </c>
      <c r="AHD121" s="603">
        <v>0</v>
      </c>
      <c r="AHE121" s="603">
        <v>0</v>
      </c>
      <c r="AHF121" s="603">
        <v>0</v>
      </c>
      <c r="AHG121" s="603">
        <v>0</v>
      </c>
      <c r="AHH121" s="603">
        <v>0</v>
      </c>
      <c r="AHI121" s="603">
        <v>0</v>
      </c>
      <c r="AHJ121" s="603">
        <v>0</v>
      </c>
      <c r="AHK121" s="603">
        <v>0</v>
      </c>
      <c r="AHL121" s="603">
        <v>0</v>
      </c>
      <c r="AHM121" s="603">
        <v>0</v>
      </c>
      <c r="AHN121" s="603">
        <v>0</v>
      </c>
      <c r="AHO121" s="603">
        <v>0</v>
      </c>
      <c r="AHP121" s="603">
        <v>0</v>
      </c>
      <c r="AHQ121" s="603">
        <v>0</v>
      </c>
      <c r="AHR121" s="603">
        <v>0</v>
      </c>
      <c r="AHS121" s="603">
        <v>0</v>
      </c>
      <c r="AHT121" s="603">
        <v>0</v>
      </c>
      <c r="AHU121" s="603">
        <v>0</v>
      </c>
      <c r="AHV121" s="603">
        <v>0</v>
      </c>
      <c r="AHW121" s="603">
        <f t="shared" si="100"/>
        <v>46006718.640000001</v>
      </c>
      <c r="AHY121" s="648" t="s">
        <v>6248</v>
      </c>
      <c r="AHZ121" s="648" t="s">
        <v>6145</v>
      </c>
      <c r="AIA121" s="648" t="s">
        <v>6146</v>
      </c>
    </row>
    <row r="122" spans="1:911" ht="24.6" x14ac:dyDescent="0.7">
      <c r="A122" s="260" t="str">
        <f t="shared" si="98"/>
        <v>ภาระ</v>
      </c>
      <c r="B122" s="260" t="s">
        <v>6433</v>
      </c>
      <c r="C122" s="260" t="s">
        <v>6434</v>
      </c>
      <c r="D122" s="603">
        <v>0</v>
      </c>
      <c r="E122" s="603">
        <v>0</v>
      </c>
      <c r="F122" s="603">
        <v>0</v>
      </c>
      <c r="G122" s="603">
        <v>0</v>
      </c>
      <c r="H122" s="603">
        <v>0</v>
      </c>
      <c r="I122" s="603">
        <v>0</v>
      </c>
      <c r="J122" s="603">
        <v>0</v>
      </c>
      <c r="K122" s="603">
        <v>0</v>
      </c>
      <c r="L122" s="603">
        <v>0</v>
      </c>
      <c r="M122" s="603">
        <v>0</v>
      </c>
      <c r="N122" s="603">
        <v>0</v>
      </c>
      <c r="O122" s="603">
        <v>26380</v>
      </c>
      <c r="P122" s="603">
        <v>0</v>
      </c>
      <c r="Q122" s="603">
        <v>0</v>
      </c>
      <c r="R122" s="603">
        <v>0</v>
      </c>
      <c r="S122" s="603">
        <v>0</v>
      </c>
      <c r="T122" s="603">
        <v>0</v>
      </c>
      <c r="U122" s="603">
        <v>0</v>
      </c>
      <c r="V122" s="603">
        <v>0</v>
      </c>
      <c r="W122" s="603">
        <v>0</v>
      </c>
      <c r="X122" s="603">
        <v>0</v>
      </c>
      <c r="Y122" s="603">
        <v>0</v>
      </c>
      <c r="Z122" s="603">
        <v>0</v>
      </c>
      <c r="AA122" s="603">
        <v>0</v>
      </c>
      <c r="AB122" s="603">
        <v>0</v>
      </c>
      <c r="AC122" s="603">
        <v>0</v>
      </c>
      <c r="AD122" s="603">
        <v>0</v>
      </c>
      <c r="AE122" s="603">
        <v>0</v>
      </c>
      <c r="AF122" s="603">
        <v>0</v>
      </c>
      <c r="AG122" s="603">
        <v>0</v>
      </c>
      <c r="AH122" s="603">
        <v>0</v>
      </c>
      <c r="AI122" s="603">
        <v>0</v>
      </c>
      <c r="AJ122" s="603">
        <v>0</v>
      </c>
      <c r="AK122" s="603">
        <v>0</v>
      </c>
      <c r="AL122" s="603">
        <v>0</v>
      </c>
      <c r="AM122" s="603">
        <v>0</v>
      </c>
      <c r="AN122" s="603">
        <v>0</v>
      </c>
      <c r="AO122" s="603">
        <v>0</v>
      </c>
      <c r="AP122" s="603">
        <v>0</v>
      </c>
      <c r="AQ122" s="603">
        <v>0</v>
      </c>
      <c r="AR122" s="603">
        <v>0</v>
      </c>
      <c r="AS122" s="603">
        <v>0</v>
      </c>
      <c r="AT122" s="603">
        <v>0</v>
      </c>
      <c r="AU122" s="603">
        <v>0</v>
      </c>
      <c r="AV122" s="603">
        <v>0</v>
      </c>
      <c r="AW122" s="603">
        <v>0</v>
      </c>
      <c r="AX122" s="603">
        <v>0</v>
      </c>
      <c r="AY122" s="603">
        <v>0</v>
      </c>
      <c r="AZ122" s="603">
        <v>0</v>
      </c>
      <c r="BA122" s="603">
        <v>0</v>
      </c>
      <c r="BB122" s="603">
        <v>0</v>
      </c>
      <c r="BC122" s="603">
        <v>0</v>
      </c>
      <c r="BD122" s="603">
        <v>0</v>
      </c>
      <c r="BE122" s="603">
        <v>0</v>
      </c>
      <c r="BF122" s="603">
        <v>0</v>
      </c>
      <c r="BG122" s="603">
        <v>0</v>
      </c>
      <c r="BH122" s="603">
        <v>0</v>
      </c>
      <c r="BI122" s="603">
        <v>0</v>
      </c>
      <c r="BJ122" s="603">
        <v>47082</v>
      </c>
      <c r="BK122" s="603">
        <v>0</v>
      </c>
      <c r="BL122" s="603">
        <v>0</v>
      </c>
      <c r="BM122" s="603">
        <v>0</v>
      </c>
      <c r="BN122" s="603">
        <v>0</v>
      </c>
      <c r="BO122" s="603">
        <v>0</v>
      </c>
      <c r="BP122" s="603">
        <v>0</v>
      </c>
      <c r="BQ122" s="603">
        <v>0</v>
      </c>
      <c r="BR122" s="603">
        <v>0</v>
      </c>
      <c r="BS122" s="603">
        <v>0</v>
      </c>
      <c r="BT122" s="603">
        <v>0</v>
      </c>
      <c r="BU122" s="603">
        <v>0</v>
      </c>
      <c r="BV122" s="603">
        <v>0</v>
      </c>
      <c r="BW122" s="603">
        <v>0</v>
      </c>
      <c r="BX122" s="603">
        <v>0</v>
      </c>
      <c r="BY122" s="603">
        <v>0</v>
      </c>
      <c r="BZ122" s="603">
        <v>0</v>
      </c>
      <c r="CA122" s="603">
        <v>0</v>
      </c>
      <c r="CB122" s="603">
        <v>0</v>
      </c>
      <c r="CC122" s="603">
        <v>0</v>
      </c>
      <c r="CD122" s="603">
        <v>9500</v>
      </c>
      <c r="CE122" s="603">
        <v>0</v>
      </c>
      <c r="CF122" s="603">
        <v>0</v>
      </c>
      <c r="CG122" s="603">
        <v>24548</v>
      </c>
      <c r="CH122" s="603">
        <v>0</v>
      </c>
      <c r="CI122" s="603">
        <v>0</v>
      </c>
      <c r="CJ122" s="603">
        <v>0</v>
      </c>
      <c r="CK122" s="603">
        <v>0</v>
      </c>
      <c r="CL122" s="603">
        <v>0</v>
      </c>
      <c r="CM122" s="603">
        <v>0</v>
      </c>
      <c r="CN122" s="603">
        <v>0</v>
      </c>
      <c r="CO122" s="603">
        <v>0</v>
      </c>
      <c r="CP122" s="603">
        <v>0</v>
      </c>
      <c r="CQ122" s="603">
        <v>0</v>
      </c>
      <c r="CR122" s="603">
        <v>0</v>
      </c>
      <c r="CS122" s="603">
        <v>0</v>
      </c>
      <c r="CT122" s="603">
        <v>0</v>
      </c>
      <c r="CU122" s="603">
        <v>245865</v>
      </c>
      <c r="CV122" s="603">
        <v>0</v>
      </c>
      <c r="CW122" s="603">
        <v>0</v>
      </c>
      <c r="CX122" s="603">
        <v>0</v>
      </c>
      <c r="CY122" s="603">
        <v>4285</v>
      </c>
      <c r="CZ122" s="603">
        <v>0</v>
      </c>
      <c r="DA122" s="603">
        <v>0</v>
      </c>
      <c r="DB122" s="603">
        <v>0</v>
      </c>
      <c r="DC122" s="603">
        <v>0</v>
      </c>
      <c r="DD122" s="603">
        <v>0</v>
      </c>
      <c r="DE122" s="603">
        <v>0</v>
      </c>
      <c r="DF122" s="603">
        <v>0</v>
      </c>
      <c r="DG122" s="603">
        <v>275200</v>
      </c>
      <c r="DH122" s="603">
        <v>0</v>
      </c>
      <c r="DI122" s="603">
        <v>0</v>
      </c>
      <c r="DJ122" s="603">
        <v>0</v>
      </c>
      <c r="DK122" s="603">
        <v>0</v>
      </c>
      <c r="DL122" s="603">
        <v>0</v>
      </c>
      <c r="DM122" s="603">
        <v>0</v>
      </c>
      <c r="DN122" s="603">
        <v>2328</v>
      </c>
      <c r="DO122" s="603">
        <v>0</v>
      </c>
      <c r="DP122" s="603">
        <v>0</v>
      </c>
      <c r="DQ122" s="603">
        <v>0</v>
      </c>
      <c r="DR122" s="603">
        <v>371628.25</v>
      </c>
      <c r="DS122" s="603">
        <v>0</v>
      </c>
      <c r="DT122" s="603">
        <v>53019.19</v>
      </c>
      <c r="DU122" s="603">
        <v>0</v>
      </c>
      <c r="DV122" s="603">
        <v>0</v>
      </c>
      <c r="DW122" s="603">
        <v>0</v>
      </c>
      <c r="DX122" s="603">
        <v>0</v>
      </c>
      <c r="DY122" s="603">
        <v>0</v>
      </c>
      <c r="DZ122" s="603">
        <v>0</v>
      </c>
      <c r="EA122" s="603">
        <v>0</v>
      </c>
      <c r="EB122" s="603">
        <v>0</v>
      </c>
      <c r="EC122" s="603">
        <v>0</v>
      </c>
      <c r="ED122" s="603">
        <v>0</v>
      </c>
      <c r="EE122" s="603">
        <v>0</v>
      </c>
      <c r="EF122" s="603">
        <v>0</v>
      </c>
      <c r="EG122" s="603">
        <v>0</v>
      </c>
      <c r="EH122" s="603">
        <v>0</v>
      </c>
      <c r="EI122" s="603">
        <v>0</v>
      </c>
      <c r="EJ122" s="603">
        <v>187750.7</v>
      </c>
      <c r="EK122" s="603">
        <v>0</v>
      </c>
      <c r="EL122" s="603">
        <v>0</v>
      </c>
      <c r="EM122" s="603">
        <v>0</v>
      </c>
      <c r="EN122" s="603">
        <v>0</v>
      </c>
      <c r="EO122" s="603">
        <v>0</v>
      </c>
      <c r="EP122" s="603">
        <v>0</v>
      </c>
      <c r="EQ122" s="603">
        <v>0</v>
      </c>
      <c r="ER122" s="603">
        <v>0</v>
      </c>
      <c r="ES122" s="603">
        <v>0</v>
      </c>
      <c r="ET122" s="603">
        <v>0</v>
      </c>
      <c r="EU122" s="603">
        <v>0</v>
      </c>
      <c r="EV122" s="603">
        <v>0</v>
      </c>
      <c r="EW122" s="603">
        <v>0</v>
      </c>
      <c r="EX122" s="603">
        <v>0</v>
      </c>
      <c r="EY122" s="603">
        <v>0</v>
      </c>
      <c r="EZ122" s="603">
        <v>0</v>
      </c>
      <c r="FA122" s="603">
        <v>0</v>
      </c>
      <c r="FB122" s="603">
        <v>22000</v>
      </c>
      <c r="FC122" s="603">
        <v>0</v>
      </c>
      <c r="FD122" s="603">
        <v>0</v>
      </c>
      <c r="FE122" s="603">
        <v>0</v>
      </c>
      <c r="FF122" s="603">
        <v>0</v>
      </c>
      <c r="FG122" s="603">
        <v>0</v>
      </c>
      <c r="FH122" s="603">
        <v>0</v>
      </c>
      <c r="FI122" s="603">
        <v>0</v>
      </c>
      <c r="FJ122" s="603">
        <v>0</v>
      </c>
      <c r="FK122" s="603">
        <v>0</v>
      </c>
      <c r="FL122" s="603">
        <v>0</v>
      </c>
      <c r="FM122" s="603">
        <v>0</v>
      </c>
      <c r="FN122" s="603">
        <v>0</v>
      </c>
      <c r="FO122" s="603">
        <v>77560</v>
      </c>
      <c r="FP122" s="603">
        <v>0</v>
      </c>
      <c r="FQ122" s="603">
        <v>0</v>
      </c>
      <c r="FR122" s="603">
        <v>0</v>
      </c>
      <c r="FS122" s="603">
        <v>0</v>
      </c>
      <c r="FT122" s="603">
        <v>69913</v>
      </c>
      <c r="FU122" s="603">
        <v>276889.5</v>
      </c>
      <c r="FV122" s="603">
        <v>0</v>
      </c>
      <c r="FW122" s="603">
        <v>0</v>
      </c>
      <c r="FX122" s="603">
        <v>0</v>
      </c>
      <c r="FY122" s="603">
        <v>0</v>
      </c>
      <c r="FZ122" s="603">
        <v>0</v>
      </c>
      <c r="GA122" s="603">
        <v>0</v>
      </c>
      <c r="GB122" s="603">
        <v>0</v>
      </c>
      <c r="GC122" s="603">
        <v>232645</v>
      </c>
      <c r="GD122" s="603">
        <v>0</v>
      </c>
      <c r="GE122" s="603">
        <v>47600</v>
      </c>
      <c r="GF122" s="603">
        <v>29240</v>
      </c>
      <c r="GG122" s="603">
        <v>0</v>
      </c>
      <c r="GH122" s="603">
        <v>0</v>
      </c>
      <c r="GI122" s="603">
        <v>0</v>
      </c>
      <c r="GJ122" s="603">
        <v>0</v>
      </c>
      <c r="GK122" s="603">
        <v>0</v>
      </c>
      <c r="GL122" s="603">
        <v>0</v>
      </c>
      <c r="GM122" s="603">
        <v>0</v>
      </c>
      <c r="GN122" s="603">
        <v>0</v>
      </c>
      <c r="GO122" s="603">
        <v>0</v>
      </c>
      <c r="GP122" s="603">
        <v>0</v>
      </c>
      <c r="GQ122" s="603">
        <v>0</v>
      </c>
      <c r="GR122" s="603">
        <v>0</v>
      </c>
      <c r="GS122" s="603">
        <v>0</v>
      </c>
      <c r="GT122" s="603">
        <v>0</v>
      </c>
      <c r="GU122" s="603">
        <v>0</v>
      </c>
      <c r="GV122" s="603">
        <v>40540.199999999997</v>
      </c>
      <c r="GW122" s="603">
        <v>0</v>
      </c>
      <c r="GX122" s="603">
        <v>0</v>
      </c>
      <c r="GY122" s="603">
        <v>0</v>
      </c>
      <c r="GZ122" s="603">
        <v>0</v>
      </c>
      <c r="HA122" s="603">
        <v>0</v>
      </c>
      <c r="HB122" s="603">
        <v>0</v>
      </c>
      <c r="HC122" s="603">
        <v>0</v>
      </c>
      <c r="HD122" s="603">
        <v>0</v>
      </c>
      <c r="HE122" s="603">
        <v>0</v>
      </c>
      <c r="HF122" s="603">
        <v>0</v>
      </c>
      <c r="HG122" s="603">
        <v>0</v>
      </c>
      <c r="HH122" s="603">
        <v>0</v>
      </c>
      <c r="HI122" s="603">
        <v>0</v>
      </c>
      <c r="HJ122" s="603">
        <v>0</v>
      </c>
      <c r="HK122" s="603">
        <v>0</v>
      </c>
      <c r="HL122" s="603">
        <v>0</v>
      </c>
      <c r="HM122" s="603">
        <v>0</v>
      </c>
      <c r="HN122" s="603">
        <v>0</v>
      </c>
      <c r="HO122" s="603">
        <v>0</v>
      </c>
      <c r="HP122" s="603">
        <v>0</v>
      </c>
      <c r="HQ122" s="603">
        <v>0</v>
      </c>
      <c r="HR122" s="603">
        <v>14500</v>
      </c>
      <c r="HS122" s="603">
        <v>3338.01</v>
      </c>
      <c r="HT122" s="603">
        <v>0</v>
      </c>
      <c r="HU122" s="603">
        <v>0</v>
      </c>
      <c r="HV122" s="603">
        <v>0</v>
      </c>
      <c r="HW122" s="603">
        <v>0</v>
      </c>
      <c r="HX122" s="603">
        <v>0</v>
      </c>
      <c r="HY122" s="603">
        <v>11468</v>
      </c>
      <c r="HZ122" s="603">
        <v>0</v>
      </c>
      <c r="IA122" s="603">
        <v>0</v>
      </c>
      <c r="IB122" s="603">
        <v>0</v>
      </c>
      <c r="IC122" s="603">
        <v>0</v>
      </c>
      <c r="ID122" s="603">
        <v>0</v>
      </c>
      <c r="IE122" s="603">
        <v>0</v>
      </c>
      <c r="IF122" s="603">
        <v>0</v>
      </c>
      <c r="IG122" s="603">
        <v>0</v>
      </c>
      <c r="IH122" s="603">
        <v>0</v>
      </c>
      <c r="II122" s="603">
        <v>0</v>
      </c>
      <c r="IJ122" s="603">
        <v>0</v>
      </c>
      <c r="IK122" s="603">
        <v>0</v>
      </c>
      <c r="IL122" s="603">
        <v>235710</v>
      </c>
      <c r="IM122" s="603">
        <v>0</v>
      </c>
      <c r="IN122" s="603">
        <v>0</v>
      </c>
      <c r="IO122" s="603">
        <v>0</v>
      </c>
      <c r="IP122" s="603">
        <v>0</v>
      </c>
      <c r="IQ122" s="603">
        <v>72940</v>
      </c>
      <c r="IR122" s="603">
        <v>0</v>
      </c>
      <c r="IS122" s="603">
        <v>16140</v>
      </c>
      <c r="IT122" s="603">
        <v>0</v>
      </c>
      <c r="IU122" s="603">
        <v>0</v>
      </c>
      <c r="IV122" s="603">
        <v>0</v>
      </c>
      <c r="IW122" s="603">
        <v>0</v>
      </c>
      <c r="IX122" s="603">
        <v>0</v>
      </c>
      <c r="IY122" s="603">
        <v>0</v>
      </c>
      <c r="IZ122" s="603">
        <v>0</v>
      </c>
      <c r="JA122" s="603">
        <v>0</v>
      </c>
      <c r="JB122" s="603">
        <v>0</v>
      </c>
      <c r="JC122" s="603">
        <v>0</v>
      </c>
      <c r="JD122" s="603">
        <v>0</v>
      </c>
      <c r="JE122" s="603">
        <v>0</v>
      </c>
      <c r="JF122" s="603">
        <v>0</v>
      </c>
      <c r="JG122" s="603">
        <v>0</v>
      </c>
      <c r="JH122" s="603">
        <v>413636.25</v>
      </c>
      <c r="JI122" s="603">
        <v>0</v>
      </c>
      <c r="JJ122" s="603">
        <v>0</v>
      </c>
      <c r="JK122" s="603">
        <v>0</v>
      </c>
      <c r="JL122" s="603">
        <v>0</v>
      </c>
      <c r="JM122" s="603">
        <v>26500</v>
      </c>
      <c r="JN122" s="603">
        <v>0</v>
      </c>
      <c r="JO122" s="603">
        <v>0</v>
      </c>
      <c r="JP122" s="603">
        <v>0</v>
      </c>
      <c r="JQ122" s="603">
        <v>0</v>
      </c>
      <c r="JR122" s="603">
        <v>65007.25</v>
      </c>
      <c r="JS122" s="603">
        <v>0</v>
      </c>
      <c r="JT122" s="603">
        <v>0</v>
      </c>
      <c r="JU122" s="603">
        <v>0</v>
      </c>
      <c r="JV122" s="603">
        <v>437593</v>
      </c>
      <c r="JW122" s="603">
        <v>0</v>
      </c>
      <c r="JX122" s="603">
        <v>4000</v>
      </c>
      <c r="JY122" s="603">
        <v>0</v>
      </c>
      <c r="JZ122" s="603">
        <v>0</v>
      </c>
      <c r="KA122" s="603">
        <v>0</v>
      </c>
      <c r="KB122" s="603">
        <v>0</v>
      </c>
      <c r="KC122" s="603">
        <v>0</v>
      </c>
      <c r="KD122" s="603">
        <v>0</v>
      </c>
      <c r="KE122" s="603">
        <v>0</v>
      </c>
      <c r="KF122" s="603">
        <v>0</v>
      </c>
      <c r="KG122" s="603">
        <v>0</v>
      </c>
      <c r="KH122" s="603">
        <v>0</v>
      </c>
      <c r="KI122" s="603">
        <v>0</v>
      </c>
      <c r="KJ122" s="603">
        <v>0</v>
      </c>
      <c r="KK122" s="603">
        <v>0</v>
      </c>
      <c r="KL122" s="603">
        <v>0</v>
      </c>
      <c r="KM122" s="603">
        <v>0</v>
      </c>
      <c r="KN122" s="603">
        <v>0</v>
      </c>
      <c r="KO122" s="603">
        <v>0</v>
      </c>
      <c r="KP122" s="603">
        <v>0</v>
      </c>
      <c r="KQ122" s="603">
        <v>0</v>
      </c>
      <c r="KR122" s="603">
        <v>0</v>
      </c>
      <c r="KS122" s="603">
        <v>0</v>
      </c>
      <c r="KT122" s="603">
        <v>0</v>
      </c>
      <c r="KU122" s="603">
        <v>0</v>
      </c>
      <c r="KV122" s="603">
        <v>0</v>
      </c>
      <c r="KW122" s="603">
        <v>0</v>
      </c>
      <c r="KX122" s="603">
        <v>13920</v>
      </c>
      <c r="KY122" s="603">
        <v>0</v>
      </c>
      <c r="KZ122" s="603">
        <v>0</v>
      </c>
      <c r="LA122" s="603">
        <v>42000</v>
      </c>
      <c r="LB122" s="603">
        <v>0</v>
      </c>
      <c r="LC122" s="603">
        <v>0</v>
      </c>
      <c r="LD122" s="603">
        <v>0</v>
      </c>
      <c r="LE122" s="603">
        <v>0</v>
      </c>
      <c r="LF122" s="603">
        <v>0</v>
      </c>
      <c r="LG122" s="603">
        <v>74970</v>
      </c>
      <c r="LH122" s="603">
        <v>14993</v>
      </c>
      <c r="LI122" s="603">
        <v>0</v>
      </c>
      <c r="LJ122" s="603">
        <v>0</v>
      </c>
      <c r="LK122" s="603">
        <v>0</v>
      </c>
      <c r="LL122" s="603">
        <v>0</v>
      </c>
      <c r="LM122" s="603">
        <v>0</v>
      </c>
      <c r="LN122" s="603">
        <v>0</v>
      </c>
      <c r="LO122" s="603">
        <v>0</v>
      </c>
      <c r="LP122" s="603">
        <v>0</v>
      </c>
      <c r="LQ122" s="603">
        <v>0</v>
      </c>
      <c r="LR122" s="603">
        <v>0</v>
      </c>
      <c r="LS122" s="603">
        <v>5800</v>
      </c>
      <c r="LT122" s="603">
        <v>0</v>
      </c>
      <c r="LU122" s="603">
        <v>0</v>
      </c>
      <c r="LV122" s="603">
        <v>0</v>
      </c>
      <c r="LW122" s="603">
        <v>0</v>
      </c>
      <c r="LX122" s="603">
        <v>0</v>
      </c>
      <c r="LY122" s="603">
        <v>1216257.76</v>
      </c>
      <c r="LZ122" s="603">
        <v>12850</v>
      </c>
      <c r="MA122" s="603">
        <v>0</v>
      </c>
      <c r="MB122" s="603">
        <v>0</v>
      </c>
      <c r="MC122" s="603">
        <v>0</v>
      </c>
      <c r="MD122" s="603">
        <v>0</v>
      </c>
      <c r="ME122" s="603">
        <v>0</v>
      </c>
      <c r="MF122" s="603">
        <v>0</v>
      </c>
      <c r="MG122" s="603">
        <v>0</v>
      </c>
      <c r="MH122" s="603">
        <v>0</v>
      </c>
      <c r="MI122" s="603">
        <v>0</v>
      </c>
      <c r="MJ122" s="603">
        <v>50000</v>
      </c>
      <c r="MK122" s="603">
        <v>68160</v>
      </c>
      <c r="ML122" s="603">
        <v>0</v>
      </c>
      <c r="MM122" s="603">
        <v>0</v>
      </c>
      <c r="MN122" s="603">
        <v>0</v>
      </c>
      <c r="MO122" s="603">
        <v>0</v>
      </c>
      <c r="MP122" s="603">
        <v>0</v>
      </c>
      <c r="MQ122" s="603">
        <v>0</v>
      </c>
      <c r="MR122" s="603">
        <v>3300</v>
      </c>
      <c r="MS122" s="603">
        <v>0</v>
      </c>
      <c r="MT122" s="603">
        <v>0</v>
      </c>
      <c r="MU122" s="603">
        <v>0</v>
      </c>
      <c r="MV122" s="603">
        <v>0</v>
      </c>
      <c r="MW122" s="603">
        <v>0</v>
      </c>
      <c r="MX122" s="603">
        <v>0</v>
      </c>
      <c r="MY122" s="603">
        <v>0</v>
      </c>
      <c r="MZ122" s="603">
        <v>0</v>
      </c>
      <c r="NA122" s="603">
        <v>0</v>
      </c>
      <c r="NB122" s="603">
        <v>0</v>
      </c>
      <c r="NC122" s="603">
        <v>0</v>
      </c>
      <c r="ND122" s="603">
        <v>50000</v>
      </c>
      <c r="NE122" s="603">
        <v>50000</v>
      </c>
      <c r="NF122" s="603">
        <v>0</v>
      </c>
      <c r="NG122" s="603">
        <v>0</v>
      </c>
      <c r="NH122" s="603">
        <v>0</v>
      </c>
      <c r="NI122" s="603">
        <v>0</v>
      </c>
      <c r="NJ122" s="603">
        <v>0</v>
      </c>
      <c r="NK122" s="603">
        <v>0</v>
      </c>
      <c r="NL122" s="603">
        <v>134709.04999999999</v>
      </c>
      <c r="NM122" s="603">
        <v>0</v>
      </c>
      <c r="NN122" s="603">
        <v>0</v>
      </c>
      <c r="NO122" s="603">
        <v>0</v>
      </c>
      <c r="NP122" s="603">
        <v>0</v>
      </c>
      <c r="NQ122" s="603">
        <v>0</v>
      </c>
      <c r="NR122" s="603">
        <v>0</v>
      </c>
      <c r="NS122" s="603">
        <v>0</v>
      </c>
      <c r="NT122" s="603">
        <v>0</v>
      </c>
      <c r="NU122" s="603">
        <v>18000</v>
      </c>
      <c r="NV122" s="603">
        <v>0</v>
      </c>
      <c r="NW122" s="603">
        <v>0</v>
      </c>
      <c r="NX122" s="603">
        <v>2800</v>
      </c>
      <c r="NY122" s="603">
        <v>82405</v>
      </c>
      <c r="NZ122" s="603">
        <v>0</v>
      </c>
      <c r="OA122" s="603">
        <v>50563</v>
      </c>
      <c r="OB122" s="603">
        <v>0</v>
      </c>
      <c r="OC122" s="603">
        <v>0</v>
      </c>
      <c r="OD122" s="603">
        <v>0</v>
      </c>
      <c r="OE122" s="603">
        <v>22500</v>
      </c>
      <c r="OF122" s="603">
        <v>0</v>
      </c>
      <c r="OG122" s="603">
        <v>0</v>
      </c>
      <c r="OH122" s="603">
        <v>0</v>
      </c>
      <c r="OI122" s="603">
        <v>0</v>
      </c>
      <c r="OJ122" s="603">
        <v>0</v>
      </c>
      <c r="OK122" s="603">
        <v>0</v>
      </c>
      <c r="OL122" s="603">
        <v>42000</v>
      </c>
      <c r="OM122" s="603">
        <v>657080</v>
      </c>
      <c r="ON122" s="603">
        <v>0</v>
      </c>
      <c r="OO122" s="603">
        <v>0</v>
      </c>
      <c r="OP122" s="603">
        <v>0</v>
      </c>
      <c r="OQ122" s="603">
        <v>0</v>
      </c>
      <c r="OR122" s="603">
        <v>0</v>
      </c>
      <c r="OS122" s="603">
        <v>0</v>
      </c>
      <c r="OT122" s="603">
        <v>0</v>
      </c>
      <c r="OU122" s="603">
        <v>0</v>
      </c>
      <c r="OV122" s="603">
        <v>0</v>
      </c>
      <c r="OW122" s="603">
        <v>289500</v>
      </c>
      <c r="OX122" s="603">
        <v>0</v>
      </c>
      <c r="OY122" s="603">
        <v>0</v>
      </c>
      <c r="OZ122" s="603">
        <v>0</v>
      </c>
      <c r="PA122" s="603">
        <v>0</v>
      </c>
      <c r="PB122" s="603">
        <v>0</v>
      </c>
      <c r="PC122" s="603">
        <v>19130</v>
      </c>
      <c r="PD122" s="603">
        <v>0</v>
      </c>
      <c r="PE122" s="603">
        <v>0</v>
      </c>
      <c r="PF122" s="603">
        <v>0</v>
      </c>
      <c r="PG122" s="603">
        <v>31880</v>
      </c>
      <c r="PH122" s="603">
        <v>0</v>
      </c>
      <c r="PI122" s="603">
        <v>0</v>
      </c>
      <c r="PJ122" s="603">
        <v>0</v>
      </c>
      <c r="PK122" s="603">
        <v>0</v>
      </c>
      <c r="PL122" s="603">
        <v>0</v>
      </c>
      <c r="PM122" s="603">
        <v>0</v>
      </c>
      <c r="PN122" s="603">
        <v>12150</v>
      </c>
      <c r="PO122" s="603">
        <v>0</v>
      </c>
      <c r="PP122" s="603">
        <v>0</v>
      </c>
      <c r="PQ122" s="603">
        <v>0</v>
      </c>
      <c r="PR122" s="603">
        <v>0</v>
      </c>
      <c r="PS122" s="603">
        <v>0</v>
      </c>
      <c r="PT122" s="603">
        <v>0</v>
      </c>
      <c r="PU122" s="603">
        <v>0</v>
      </c>
      <c r="PV122" s="603">
        <v>0</v>
      </c>
      <c r="PW122" s="603">
        <v>3370</v>
      </c>
      <c r="PX122" s="603">
        <v>0</v>
      </c>
      <c r="PY122" s="603">
        <v>0</v>
      </c>
      <c r="PZ122" s="603">
        <v>0</v>
      </c>
      <c r="QA122" s="603">
        <v>0</v>
      </c>
      <c r="QB122" s="603">
        <v>0</v>
      </c>
      <c r="QC122" s="603">
        <v>755781</v>
      </c>
      <c r="QD122" s="603">
        <v>0</v>
      </c>
      <c r="QE122" s="603">
        <v>0</v>
      </c>
      <c r="QF122" s="603">
        <v>0</v>
      </c>
      <c r="QG122" s="603">
        <v>0</v>
      </c>
      <c r="QH122" s="603">
        <v>0</v>
      </c>
      <c r="QI122" s="603">
        <v>0</v>
      </c>
      <c r="QJ122" s="603">
        <v>0</v>
      </c>
      <c r="QK122" s="603">
        <v>0</v>
      </c>
      <c r="QL122" s="603">
        <v>0</v>
      </c>
      <c r="QM122" s="603">
        <v>0</v>
      </c>
      <c r="QN122" s="603">
        <v>0</v>
      </c>
      <c r="QO122" s="603">
        <v>0</v>
      </c>
      <c r="QP122" s="603">
        <v>0</v>
      </c>
      <c r="QQ122" s="603">
        <v>0</v>
      </c>
      <c r="QR122" s="603">
        <v>0</v>
      </c>
      <c r="QS122" s="603">
        <v>57150.35</v>
      </c>
      <c r="QT122" s="603">
        <v>0</v>
      </c>
      <c r="QU122" s="603">
        <v>0</v>
      </c>
      <c r="QV122" s="603">
        <v>0</v>
      </c>
      <c r="QW122" s="603">
        <v>0</v>
      </c>
      <c r="QX122" s="603">
        <v>0</v>
      </c>
      <c r="QY122" s="603">
        <v>0</v>
      </c>
      <c r="QZ122" s="603">
        <v>0</v>
      </c>
      <c r="RA122" s="603">
        <v>0</v>
      </c>
      <c r="RB122" s="603">
        <v>0</v>
      </c>
      <c r="RC122" s="603">
        <v>0</v>
      </c>
      <c r="RD122" s="603">
        <v>0</v>
      </c>
      <c r="RE122" s="603">
        <v>0</v>
      </c>
      <c r="RF122" s="603">
        <v>0</v>
      </c>
      <c r="RG122" s="603">
        <v>0</v>
      </c>
      <c r="RH122" s="603">
        <v>0</v>
      </c>
      <c r="RI122" s="603">
        <v>0</v>
      </c>
      <c r="RJ122" s="603">
        <v>0</v>
      </c>
      <c r="RK122" s="603">
        <v>0</v>
      </c>
      <c r="RL122" s="603">
        <v>0</v>
      </c>
      <c r="RM122" s="603">
        <v>0</v>
      </c>
      <c r="RN122" s="603">
        <v>1173020.5</v>
      </c>
      <c r="RO122" s="603">
        <v>0</v>
      </c>
      <c r="RP122" s="603">
        <v>0</v>
      </c>
      <c r="RQ122" s="603">
        <v>0</v>
      </c>
      <c r="RR122" s="603">
        <v>0</v>
      </c>
      <c r="RS122" s="603">
        <v>0</v>
      </c>
      <c r="RT122" s="603">
        <v>0</v>
      </c>
      <c r="RU122" s="603">
        <v>0</v>
      </c>
      <c r="RV122" s="603">
        <v>0</v>
      </c>
      <c r="RW122" s="603">
        <v>0</v>
      </c>
      <c r="RX122" s="603">
        <v>0</v>
      </c>
      <c r="RY122" s="603">
        <v>0</v>
      </c>
      <c r="RZ122" s="603">
        <v>0</v>
      </c>
      <c r="SA122" s="603">
        <v>0</v>
      </c>
      <c r="SB122" s="603">
        <v>0</v>
      </c>
      <c r="SC122" s="603">
        <v>2400</v>
      </c>
      <c r="SD122" s="603">
        <v>0</v>
      </c>
      <c r="SE122" s="603">
        <v>0</v>
      </c>
      <c r="SF122" s="603">
        <v>0</v>
      </c>
      <c r="SG122" s="603">
        <v>0</v>
      </c>
      <c r="SH122" s="603">
        <v>0</v>
      </c>
      <c r="SI122" s="603">
        <v>0</v>
      </c>
      <c r="SJ122" s="603">
        <v>0</v>
      </c>
      <c r="SK122" s="603">
        <v>0</v>
      </c>
      <c r="SL122" s="603">
        <v>0</v>
      </c>
      <c r="SM122" s="603">
        <v>0</v>
      </c>
      <c r="SN122" s="603">
        <v>0</v>
      </c>
      <c r="SO122" s="603">
        <v>0</v>
      </c>
      <c r="SP122" s="603">
        <v>0</v>
      </c>
      <c r="SQ122" s="603">
        <v>0</v>
      </c>
      <c r="SR122" s="603">
        <v>0</v>
      </c>
      <c r="SS122" s="603">
        <v>0</v>
      </c>
      <c r="ST122" s="603">
        <v>0</v>
      </c>
      <c r="SU122" s="603">
        <v>0</v>
      </c>
      <c r="SV122" s="603">
        <v>0</v>
      </c>
      <c r="SW122" s="603">
        <v>0</v>
      </c>
      <c r="SX122" s="603">
        <v>0</v>
      </c>
      <c r="SY122" s="603">
        <v>0</v>
      </c>
      <c r="SZ122" s="603">
        <v>0</v>
      </c>
      <c r="TA122" s="603">
        <v>0</v>
      </c>
      <c r="TB122" s="603">
        <v>0</v>
      </c>
      <c r="TC122" s="603">
        <v>0</v>
      </c>
      <c r="TD122" s="603">
        <v>0</v>
      </c>
      <c r="TE122" s="603">
        <v>0</v>
      </c>
      <c r="TF122" s="603">
        <v>0</v>
      </c>
      <c r="TG122" s="603">
        <v>0</v>
      </c>
      <c r="TH122" s="603">
        <v>0</v>
      </c>
      <c r="TI122" s="603">
        <v>0</v>
      </c>
      <c r="TJ122" s="603">
        <v>0</v>
      </c>
      <c r="TK122" s="603">
        <v>219148.1</v>
      </c>
      <c r="TL122" s="603">
        <v>9137</v>
      </c>
      <c r="TM122" s="603">
        <v>0</v>
      </c>
      <c r="TN122" s="603">
        <v>0</v>
      </c>
      <c r="TO122" s="603">
        <v>0</v>
      </c>
      <c r="TP122" s="603">
        <v>0</v>
      </c>
      <c r="TQ122" s="603">
        <v>15000</v>
      </c>
      <c r="TR122" s="603">
        <v>0</v>
      </c>
      <c r="TS122" s="603">
        <v>0</v>
      </c>
      <c r="TT122" s="603">
        <v>0</v>
      </c>
      <c r="TU122" s="603">
        <v>0</v>
      </c>
      <c r="TV122" s="603">
        <v>0</v>
      </c>
      <c r="TW122" s="603">
        <v>39696</v>
      </c>
      <c r="TX122" s="603">
        <v>0</v>
      </c>
      <c r="TY122" s="603">
        <v>0</v>
      </c>
      <c r="TZ122" s="603">
        <v>0</v>
      </c>
      <c r="UA122" s="603">
        <v>0</v>
      </c>
      <c r="UB122" s="603">
        <v>0</v>
      </c>
      <c r="UC122" s="603">
        <v>0</v>
      </c>
      <c r="UD122" s="603">
        <v>0</v>
      </c>
      <c r="UE122" s="603">
        <v>77505</v>
      </c>
      <c r="UF122" s="603">
        <v>0</v>
      </c>
      <c r="UG122" s="603">
        <v>0</v>
      </c>
      <c r="UH122" s="603">
        <v>0</v>
      </c>
      <c r="UI122" s="603">
        <v>0</v>
      </c>
      <c r="UJ122" s="603">
        <v>485902.42</v>
      </c>
      <c r="UK122" s="603">
        <v>15090</v>
      </c>
      <c r="UL122" s="603">
        <v>0</v>
      </c>
      <c r="UM122" s="603">
        <v>0</v>
      </c>
      <c r="UN122" s="603">
        <v>0</v>
      </c>
      <c r="UO122" s="603">
        <v>0</v>
      </c>
      <c r="UP122" s="603">
        <v>0</v>
      </c>
      <c r="UQ122" s="603">
        <v>0</v>
      </c>
      <c r="UR122" s="603">
        <v>0</v>
      </c>
      <c r="US122" s="603">
        <v>0</v>
      </c>
      <c r="UT122" s="603">
        <v>0</v>
      </c>
      <c r="UU122" s="603">
        <v>0</v>
      </c>
      <c r="UV122" s="603">
        <v>0</v>
      </c>
      <c r="UW122" s="603">
        <v>0</v>
      </c>
      <c r="UX122" s="603">
        <v>0</v>
      </c>
      <c r="UY122" s="603">
        <v>0</v>
      </c>
      <c r="UZ122" s="603">
        <v>0</v>
      </c>
      <c r="VA122" s="603">
        <v>0</v>
      </c>
      <c r="VB122" s="603">
        <v>0</v>
      </c>
      <c r="VC122" s="603">
        <v>0</v>
      </c>
      <c r="VD122" s="603">
        <v>375.5</v>
      </c>
      <c r="VE122" s="603">
        <v>0</v>
      </c>
      <c r="VF122" s="603">
        <v>0</v>
      </c>
      <c r="VG122" s="603">
        <v>0</v>
      </c>
      <c r="VH122" s="603">
        <v>0</v>
      </c>
      <c r="VI122" s="603">
        <v>0</v>
      </c>
      <c r="VJ122" s="603">
        <v>0</v>
      </c>
      <c r="VK122" s="603">
        <v>0</v>
      </c>
      <c r="VL122" s="603">
        <v>0</v>
      </c>
      <c r="VM122" s="603">
        <v>0</v>
      </c>
      <c r="VN122" s="603">
        <v>0</v>
      </c>
      <c r="VO122" s="603">
        <v>0</v>
      </c>
      <c r="VP122" s="603">
        <v>0</v>
      </c>
      <c r="VQ122" s="603">
        <v>30980</v>
      </c>
      <c r="VR122" s="603">
        <v>0</v>
      </c>
      <c r="VS122" s="603">
        <v>412350</v>
      </c>
      <c r="VT122" s="603">
        <v>0</v>
      </c>
      <c r="VU122" s="603">
        <v>0</v>
      </c>
      <c r="VV122" s="603">
        <v>12672</v>
      </c>
      <c r="VW122" s="603">
        <v>0</v>
      </c>
      <c r="VX122" s="603">
        <v>0</v>
      </c>
      <c r="VY122" s="603">
        <v>184657.5</v>
      </c>
      <c r="VZ122" s="603">
        <v>0</v>
      </c>
      <c r="WA122" s="603">
        <v>0</v>
      </c>
      <c r="WB122" s="603">
        <v>0</v>
      </c>
      <c r="WC122" s="603">
        <v>0</v>
      </c>
      <c r="WD122" s="603">
        <v>176649</v>
      </c>
      <c r="WE122" s="603">
        <v>107154</v>
      </c>
      <c r="WF122" s="603">
        <v>0</v>
      </c>
      <c r="WG122" s="603">
        <v>0</v>
      </c>
      <c r="WH122" s="603">
        <v>0</v>
      </c>
      <c r="WI122" s="603">
        <v>0</v>
      </c>
      <c r="WJ122" s="603">
        <v>0</v>
      </c>
      <c r="WK122" s="603">
        <v>0</v>
      </c>
      <c r="WL122" s="603">
        <v>0</v>
      </c>
      <c r="WM122" s="603">
        <v>0</v>
      </c>
      <c r="WN122" s="603">
        <v>0</v>
      </c>
      <c r="WO122" s="603">
        <v>0</v>
      </c>
      <c r="WP122" s="603">
        <v>0</v>
      </c>
      <c r="WQ122" s="603">
        <v>0</v>
      </c>
      <c r="WR122" s="603">
        <v>0</v>
      </c>
      <c r="WS122" s="603">
        <v>0</v>
      </c>
      <c r="WT122" s="603">
        <v>0</v>
      </c>
      <c r="WU122" s="603">
        <v>55143</v>
      </c>
      <c r="WV122" s="603">
        <v>0</v>
      </c>
      <c r="WW122" s="603">
        <v>0</v>
      </c>
      <c r="WX122" s="603">
        <v>33768</v>
      </c>
      <c r="WY122" s="603">
        <v>869535</v>
      </c>
      <c r="WZ122" s="603">
        <v>0</v>
      </c>
      <c r="XA122" s="603">
        <v>0</v>
      </c>
      <c r="XB122" s="603">
        <v>0</v>
      </c>
      <c r="XC122" s="603">
        <v>0</v>
      </c>
      <c r="XD122" s="603">
        <v>0</v>
      </c>
      <c r="XE122" s="603">
        <v>0</v>
      </c>
      <c r="XF122" s="603">
        <v>0</v>
      </c>
      <c r="XG122" s="603">
        <v>0</v>
      </c>
      <c r="XH122" s="603">
        <v>0</v>
      </c>
      <c r="XI122" s="603">
        <v>0</v>
      </c>
      <c r="XJ122" s="603">
        <v>0</v>
      </c>
      <c r="XK122" s="603">
        <v>0</v>
      </c>
      <c r="XL122" s="603">
        <v>0</v>
      </c>
      <c r="XM122" s="603">
        <v>0</v>
      </c>
      <c r="XN122" s="603">
        <v>0</v>
      </c>
      <c r="XO122" s="603">
        <v>0</v>
      </c>
      <c r="XP122" s="603">
        <v>0</v>
      </c>
      <c r="XQ122" s="603">
        <v>0</v>
      </c>
      <c r="XR122" s="603">
        <v>0</v>
      </c>
      <c r="XS122" s="603">
        <v>0</v>
      </c>
      <c r="XT122" s="603">
        <v>0</v>
      </c>
      <c r="XU122" s="603">
        <v>0</v>
      </c>
      <c r="XV122" s="603">
        <v>0</v>
      </c>
      <c r="XW122" s="603">
        <v>0</v>
      </c>
      <c r="XX122" s="603">
        <v>0</v>
      </c>
      <c r="XY122" s="603">
        <v>0</v>
      </c>
      <c r="XZ122" s="603">
        <v>0</v>
      </c>
      <c r="YA122" s="603">
        <v>0</v>
      </c>
      <c r="YB122" s="603">
        <v>0</v>
      </c>
      <c r="YC122" s="603">
        <v>0</v>
      </c>
      <c r="YD122" s="603">
        <v>0</v>
      </c>
      <c r="YE122" s="603">
        <v>0</v>
      </c>
      <c r="YF122" s="603">
        <v>0</v>
      </c>
      <c r="YG122" s="603">
        <v>0</v>
      </c>
      <c r="YH122" s="603">
        <v>0</v>
      </c>
      <c r="YI122" s="603">
        <v>0</v>
      </c>
      <c r="YJ122" s="603">
        <v>0</v>
      </c>
      <c r="YK122" s="603">
        <v>0</v>
      </c>
      <c r="YL122" s="603">
        <v>0</v>
      </c>
      <c r="YM122" s="603">
        <v>0</v>
      </c>
      <c r="YN122" s="603">
        <v>0</v>
      </c>
      <c r="YO122" s="603">
        <v>0</v>
      </c>
      <c r="YP122" s="603">
        <v>0</v>
      </c>
      <c r="YQ122" s="603">
        <v>0</v>
      </c>
      <c r="YR122" s="603">
        <v>0</v>
      </c>
      <c r="YS122" s="603">
        <v>0</v>
      </c>
      <c r="YT122" s="603">
        <v>0</v>
      </c>
      <c r="YU122" s="603">
        <v>0</v>
      </c>
      <c r="YV122" s="603">
        <v>0</v>
      </c>
      <c r="YW122" s="603">
        <v>0</v>
      </c>
      <c r="YX122" s="603">
        <v>0</v>
      </c>
      <c r="YY122" s="603">
        <v>0</v>
      </c>
      <c r="YZ122" s="603">
        <v>0</v>
      </c>
      <c r="ZA122" s="603">
        <v>0</v>
      </c>
      <c r="ZB122" s="603">
        <v>1640</v>
      </c>
      <c r="ZC122" s="603">
        <v>21280</v>
      </c>
      <c r="ZD122" s="603">
        <v>4200</v>
      </c>
      <c r="ZE122" s="603">
        <v>0</v>
      </c>
      <c r="ZF122" s="603">
        <v>0</v>
      </c>
      <c r="ZG122" s="603">
        <v>0</v>
      </c>
      <c r="ZH122" s="603">
        <v>0</v>
      </c>
      <c r="ZI122" s="603">
        <v>0</v>
      </c>
      <c r="ZJ122" s="603">
        <v>0</v>
      </c>
      <c r="ZK122" s="603">
        <v>29050</v>
      </c>
      <c r="ZL122" s="603">
        <v>0</v>
      </c>
      <c r="ZM122" s="603">
        <v>0</v>
      </c>
      <c r="ZN122" s="603">
        <v>0</v>
      </c>
      <c r="ZO122" s="603">
        <v>0</v>
      </c>
      <c r="ZP122" s="603">
        <v>0</v>
      </c>
      <c r="ZQ122" s="603">
        <v>0</v>
      </c>
      <c r="ZR122" s="603">
        <v>0</v>
      </c>
      <c r="ZS122" s="603">
        <v>0</v>
      </c>
      <c r="ZT122" s="603">
        <v>0</v>
      </c>
      <c r="ZU122" s="603">
        <v>0</v>
      </c>
      <c r="ZV122" s="603">
        <v>0</v>
      </c>
      <c r="ZW122" s="603">
        <v>272700</v>
      </c>
      <c r="ZX122" s="603">
        <v>0</v>
      </c>
      <c r="ZY122" s="603">
        <v>0</v>
      </c>
      <c r="ZZ122" s="603">
        <v>0</v>
      </c>
      <c r="AAA122" s="603">
        <v>0</v>
      </c>
      <c r="AAB122" s="603">
        <v>0</v>
      </c>
      <c r="AAC122" s="603">
        <v>0</v>
      </c>
      <c r="AAD122" s="603">
        <v>0</v>
      </c>
      <c r="AAE122" s="603">
        <v>0</v>
      </c>
      <c r="AAF122" s="603">
        <v>90840</v>
      </c>
      <c r="AAG122" s="603">
        <v>33500</v>
      </c>
      <c r="AAH122" s="603">
        <v>61682</v>
      </c>
      <c r="AAI122" s="603">
        <v>0</v>
      </c>
      <c r="AAJ122" s="603">
        <v>0</v>
      </c>
      <c r="AAK122" s="603">
        <v>0</v>
      </c>
      <c r="AAL122" s="603">
        <v>0</v>
      </c>
      <c r="AAM122" s="603">
        <v>0</v>
      </c>
      <c r="AAN122" s="603">
        <v>0</v>
      </c>
      <c r="AAO122" s="603">
        <v>0</v>
      </c>
      <c r="AAP122" s="603">
        <v>0</v>
      </c>
      <c r="AAQ122" s="603">
        <v>0</v>
      </c>
      <c r="AAR122" s="603">
        <v>0</v>
      </c>
      <c r="AAS122" s="603">
        <v>0</v>
      </c>
      <c r="AAT122" s="603">
        <v>0</v>
      </c>
      <c r="AAU122" s="603">
        <v>0</v>
      </c>
      <c r="AAV122" s="603">
        <v>0</v>
      </c>
      <c r="AAW122" s="603">
        <v>0</v>
      </c>
      <c r="AAX122" s="603">
        <v>0</v>
      </c>
      <c r="AAY122" s="603">
        <v>0</v>
      </c>
      <c r="AAZ122" s="603">
        <v>0</v>
      </c>
      <c r="ABA122" s="603">
        <v>0</v>
      </c>
      <c r="ABB122" s="603">
        <v>0</v>
      </c>
      <c r="ABC122" s="603">
        <v>0</v>
      </c>
      <c r="ABD122" s="603">
        <v>0</v>
      </c>
      <c r="ABE122" s="603">
        <v>0</v>
      </c>
      <c r="ABF122" s="603">
        <v>0</v>
      </c>
      <c r="ABG122" s="603">
        <v>0</v>
      </c>
      <c r="ABH122" s="603">
        <v>0</v>
      </c>
      <c r="ABI122" s="603">
        <v>0</v>
      </c>
      <c r="ABJ122" s="603">
        <v>0</v>
      </c>
      <c r="ABK122" s="603">
        <v>0</v>
      </c>
      <c r="ABL122" s="603">
        <v>0</v>
      </c>
      <c r="ABM122" s="603">
        <v>0</v>
      </c>
      <c r="ABN122" s="603">
        <v>0</v>
      </c>
      <c r="ABO122" s="603">
        <v>0</v>
      </c>
      <c r="ABP122" s="603">
        <v>0</v>
      </c>
      <c r="ABQ122" s="603">
        <v>0</v>
      </c>
      <c r="ABR122" s="603">
        <v>0</v>
      </c>
      <c r="ABS122" s="603">
        <v>0</v>
      </c>
      <c r="ABT122" s="603">
        <v>0</v>
      </c>
      <c r="ABU122" s="603">
        <v>0</v>
      </c>
      <c r="ABV122" s="603">
        <v>0</v>
      </c>
      <c r="ABW122" s="603">
        <v>0</v>
      </c>
      <c r="ABX122" s="603">
        <v>0</v>
      </c>
      <c r="ABY122" s="603">
        <v>0</v>
      </c>
      <c r="ABZ122" s="603">
        <v>24150</v>
      </c>
      <c r="ACA122" s="603">
        <v>0</v>
      </c>
      <c r="ACB122" s="603">
        <v>0</v>
      </c>
      <c r="ACC122" s="603">
        <v>0</v>
      </c>
      <c r="ACD122" s="603">
        <v>73635</v>
      </c>
      <c r="ACE122" s="603">
        <v>0</v>
      </c>
      <c r="ACF122" s="603">
        <v>0</v>
      </c>
      <c r="ACG122" s="603">
        <v>0</v>
      </c>
      <c r="ACH122" s="603">
        <v>0</v>
      </c>
      <c r="ACI122" s="603">
        <v>0</v>
      </c>
      <c r="ACJ122" s="603">
        <v>0</v>
      </c>
      <c r="ACK122" s="603">
        <v>7150</v>
      </c>
      <c r="ACL122" s="603">
        <v>0</v>
      </c>
      <c r="ACM122" s="603">
        <v>0</v>
      </c>
      <c r="ACN122" s="603">
        <v>0</v>
      </c>
      <c r="ACO122" s="603">
        <v>0</v>
      </c>
      <c r="ACP122" s="603">
        <v>34420</v>
      </c>
      <c r="ACQ122" s="603">
        <v>0</v>
      </c>
      <c r="ACR122" s="603">
        <v>0</v>
      </c>
      <c r="ACS122" s="603">
        <v>0</v>
      </c>
      <c r="ACT122" s="603">
        <v>0</v>
      </c>
      <c r="ACU122" s="603">
        <v>0</v>
      </c>
      <c r="ACV122" s="603">
        <v>0</v>
      </c>
      <c r="ACW122" s="603">
        <v>0</v>
      </c>
      <c r="ACX122" s="603">
        <v>0</v>
      </c>
      <c r="ACY122" s="603">
        <v>0</v>
      </c>
      <c r="ACZ122" s="603">
        <v>0</v>
      </c>
      <c r="ADA122" s="603">
        <v>0</v>
      </c>
      <c r="ADB122" s="603">
        <v>0</v>
      </c>
      <c r="ADC122" s="603">
        <v>46700</v>
      </c>
      <c r="ADD122" s="603">
        <v>0</v>
      </c>
      <c r="ADE122" s="603">
        <v>16325</v>
      </c>
      <c r="ADF122" s="603">
        <v>0</v>
      </c>
      <c r="ADG122" s="603">
        <v>0</v>
      </c>
      <c r="ADH122" s="603">
        <v>0</v>
      </c>
      <c r="ADI122" s="603">
        <v>0</v>
      </c>
      <c r="ADJ122" s="603">
        <v>0</v>
      </c>
      <c r="ADK122" s="603">
        <v>0</v>
      </c>
      <c r="ADL122" s="603">
        <v>0</v>
      </c>
      <c r="ADM122" s="603">
        <v>0</v>
      </c>
      <c r="ADN122" s="603">
        <v>0</v>
      </c>
      <c r="ADO122" s="603">
        <v>0</v>
      </c>
      <c r="ADP122" s="603">
        <v>0</v>
      </c>
      <c r="ADQ122" s="603">
        <v>0</v>
      </c>
      <c r="ADR122" s="603">
        <v>0</v>
      </c>
      <c r="ADS122" s="603">
        <v>0</v>
      </c>
      <c r="ADT122" s="603">
        <v>0</v>
      </c>
      <c r="ADU122" s="603">
        <v>0</v>
      </c>
      <c r="ADV122" s="603">
        <v>0</v>
      </c>
      <c r="ADW122" s="603">
        <v>0</v>
      </c>
      <c r="ADX122" s="603">
        <v>0</v>
      </c>
      <c r="ADY122" s="603">
        <v>0</v>
      </c>
      <c r="ADZ122" s="603">
        <v>0</v>
      </c>
      <c r="AEA122" s="603">
        <v>0</v>
      </c>
      <c r="AEB122" s="603">
        <v>0</v>
      </c>
      <c r="AEC122" s="603">
        <v>0</v>
      </c>
      <c r="AED122" s="603">
        <v>110600</v>
      </c>
      <c r="AEE122" s="603">
        <v>0</v>
      </c>
      <c r="AEF122" s="603">
        <v>198259.35</v>
      </c>
      <c r="AEG122" s="603">
        <v>0</v>
      </c>
      <c r="AEH122" s="603">
        <v>0</v>
      </c>
      <c r="AEI122" s="603">
        <v>0</v>
      </c>
      <c r="AEJ122" s="603">
        <v>0</v>
      </c>
      <c r="AEK122" s="603">
        <v>0</v>
      </c>
      <c r="AEL122" s="603">
        <v>0</v>
      </c>
      <c r="AEM122" s="603">
        <v>0</v>
      </c>
      <c r="AEN122" s="603">
        <v>0</v>
      </c>
      <c r="AEO122" s="603">
        <v>0</v>
      </c>
      <c r="AEP122" s="603">
        <v>0</v>
      </c>
      <c r="AEQ122" s="603">
        <v>5179</v>
      </c>
      <c r="AER122" s="603">
        <v>0</v>
      </c>
      <c r="AES122" s="603">
        <v>0</v>
      </c>
      <c r="AET122" s="603">
        <v>7959</v>
      </c>
      <c r="AEU122" s="603">
        <v>0</v>
      </c>
      <c r="AEV122" s="603">
        <v>0</v>
      </c>
      <c r="AEW122" s="603">
        <v>0</v>
      </c>
      <c r="AEX122" s="603">
        <v>0</v>
      </c>
      <c r="AEY122" s="603">
        <v>0</v>
      </c>
      <c r="AEZ122" s="603">
        <v>0</v>
      </c>
      <c r="AFA122" s="603">
        <v>0</v>
      </c>
      <c r="AFB122" s="603">
        <v>0</v>
      </c>
      <c r="AFC122" s="603">
        <v>0</v>
      </c>
      <c r="AFD122" s="603">
        <v>0</v>
      </c>
      <c r="AFE122" s="603">
        <v>0</v>
      </c>
      <c r="AFF122" s="603">
        <v>68476</v>
      </c>
      <c r="AFG122" s="603">
        <v>0</v>
      </c>
      <c r="AFH122" s="603">
        <v>0</v>
      </c>
      <c r="AFI122" s="603">
        <v>1035</v>
      </c>
      <c r="AFJ122" s="603">
        <v>0</v>
      </c>
      <c r="AFK122" s="603">
        <v>0</v>
      </c>
      <c r="AFL122" s="603">
        <v>0</v>
      </c>
      <c r="AFM122" s="603">
        <v>0</v>
      </c>
      <c r="AFN122" s="603">
        <v>0</v>
      </c>
      <c r="AFO122" s="603">
        <v>0</v>
      </c>
      <c r="AFP122" s="603">
        <v>0</v>
      </c>
      <c r="AFQ122" s="603">
        <v>0</v>
      </c>
      <c r="AFR122" s="603">
        <v>0</v>
      </c>
      <c r="AFS122" s="603">
        <v>0</v>
      </c>
      <c r="AFT122" s="603">
        <v>0</v>
      </c>
      <c r="AFU122" s="603">
        <v>0</v>
      </c>
      <c r="AFV122" s="603">
        <v>0</v>
      </c>
      <c r="AFW122" s="603">
        <v>0</v>
      </c>
      <c r="AFX122" s="603">
        <v>0</v>
      </c>
      <c r="AFY122" s="603">
        <v>0</v>
      </c>
      <c r="AFZ122" s="603">
        <v>0</v>
      </c>
      <c r="AGA122" s="603">
        <v>0</v>
      </c>
      <c r="AGB122" s="603">
        <v>0</v>
      </c>
      <c r="AGC122" s="603">
        <v>0</v>
      </c>
      <c r="AGD122" s="603">
        <v>0</v>
      </c>
      <c r="AGE122" s="603">
        <v>0</v>
      </c>
      <c r="AGF122" s="603">
        <v>0</v>
      </c>
      <c r="AGG122" s="603">
        <v>5250</v>
      </c>
      <c r="AGH122" s="603">
        <v>0</v>
      </c>
      <c r="AGI122" s="603">
        <v>3380</v>
      </c>
      <c r="AGJ122" s="603">
        <v>0</v>
      </c>
      <c r="AGK122" s="603">
        <v>0</v>
      </c>
      <c r="AGL122" s="603">
        <v>0</v>
      </c>
      <c r="AGM122" s="603">
        <v>0</v>
      </c>
      <c r="AGN122" s="603">
        <v>20009</v>
      </c>
      <c r="AGO122" s="603">
        <v>35700</v>
      </c>
      <c r="AGP122" s="603">
        <v>2140</v>
      </c>
      <c r="AGQ122" s="603">
        <v>0</v>
      </c>
      <c r="AGR122" s="603">
        <v>0</v>
      </c>
      <c r="AGS122" s="603">
        <v>25961.46</v>
      </c>
      <c r="AGT122" s="603">
        <v>0</v>
      </c>
      <c r="AGU122" s="603">
        <v>0</v>
      </c>
      <c r="AGV122" s="603">
        <v>222309</v>
      </c>
      <c r="AGW122" s="603">
        <v>0</v>
      </c>
      <c r="AGX122" s="603">
        <v>0</v>
      </c>
      <c r="AGY122" s="603">
        <v>0</v>
      </c>
      <c r="AGZ122" s="603">
        <v>0</v>
      </c>
      <c r="AHA122" s="603">
        <v>0</v>
      </c>
      <c r="AHB122" s="603">
        <v>0</v>
      </c>
      <c r="AHC122" s="603">
        <v>0</v>
      </c>
      <c r="AHD122" s="603">
        <v>0</v>
      </c>
      <c r="AHE122" s="603">
        <v>0</v>
      </c>
      <c r="AHF122" s="603">
        <v>0</v>
      </c>
      <c r="AHG122" s="603">
        <v>0</v>
      </c>
      <c r="AHH122" s="603">
        <v>43410</v>
      </c>
      <c r="AHI122" s="603">
        <v>0</v>
      </c>
      <c r="AHJ122" s="603">
        <v>0</v>
      </c>
      <c r="AHK122" s="603">
        <v>0</v>
      </c>
      <c r="AHL122" s="603">
        <v>0</v>
      </c>
      <c r="AHM122" s="603">
        <v>0</v>
      </c>
      <c r="AHN122" s="603">
        <v>0</v>
      </c>
      <c r="AHO122" s="603">
        <v>0</v>
      </c>
      <c r="AHP122" s="603">
        <v>0</v>
      </c>
      <c r="AHQ122" s="603">
        <v>0</v>
      </c>
      <c r="AHR122" s="603">
        <v>0</v>
      </c>
      <c r="AHS122" s="603">
        <v>0</v>
      </c>
      <c r="AHT122" s="603">
        <v>0</v>
      </c>
      <c r="AHU122" s="603">
        <v>0</v>
      </c>
      <c r="AHV122" s="603">
        <v>0</v>
      </c>
      <c r="AHW122" s="603">
        <f t="shared" si="100"/>
        <v>12513198.34</v>
      </c>
      <c r="AHY122" s="648" t="s">
        <v>6248</v>
      </c>
      <c r="AHZ122" s="648" t="s">
        <v>6147</v>
      </c>
      <c r="AIA122" s="648" t="s">
        <v>6148</v>
      </c>
    </row>
    <row r="123" spans="1:911" ht="24.6" x14ac:dyDescent="0.7">
      <c r="A123" s="260" t="str">
        <f t="shared" si="98"/>
        <v>ภาระ</v>
      </c>
      <c r="B123" s="260" t="s">
        <v>6121</v>
      </c>
      <c r="C123" s="260" t="s">
        <v>6122</v>
      </c>
      <c r="D123" s="603">
        <v>0</v>
      </c>
      <c r="E123" s="603">
        <v>0</v>
      </c>
      <c r="F123" s="603">
        <v>0</v>
      </c>
      <c r="G123" s="603">
        <v>0</v>
      </c>
      <c r="H123" s="603">
        <v>132632</v>
      </c>
      <c r="I123" s="603">
        <v>0</v>
      </c>
      <c r="J123" s="603">
        <v>0</v>
      </c>
      <c r="K123" s="603">
        <v>0</v>
      </c>
      <c r="L123" s="603">
        <v>0</v>
      </c>
      <c r="M123" s="603">
        <v>0</v>
      </c>
      <c r="N123" s="603">
        <v>0</v>
      </c>
      <c r="O123" s="603">
        <v>0</v>
      </c>
      <c r="P123" s="603">
        <v>0</v>
      </c>
      <c r="Q123" s="603">
        <v>0</v>
      </c>
      <c r="R123" s="603">
        <v>48057</v>
      </c>
      <c r="S123" s="603">
        <v>0</v>
      </c>
      <c r="T123" s="603">
        <v>0</v>
      </c>
      <c r="U123" s="603">
        <v>0</v>
      </c>
      <c r="V123" s="603">
        <v>0</v>
      </c>
      <c r="W123" s="603">
        <v>0</v>
      </c>
      <c r="X123" s="603">
        <v>0</v>
      </c>
      <c r="Y123" s="603">
        <v>0</v>
      </c>
      <c r="Z123" s="603">
        <v>0</v>
      </c>
      <c r="AA123" s="603">
        <v>0</v>
      </c>
      <c r="AB123" s="603">
        <v>0</v>
      </c>
      <c r="AC123" s="603">
        <v>0</v>
      </c>
      <c r="AD123" s="603">
        <v>0</v>
      </c>
      <c r="AE123" s="603">
        <v>0</v>
      </c>
      <c r="AF123" s="603">
        <v>0</v>
      </c>
      <c r="AG123" s="603">
        <v>0</v>
      </c>
      <c r="AH123" s="603">
        <v>0</v>
      </c>
      <c r="AI123" s="603">
        <v>0</v>
      </c>
      <c r="AJ123" s="603">
        <v>0</v>
      </c>
      <c r="AK123" s="603">
        <v>0</v>
      </c>
      <c r="AL123" s="603">
        <v>0</v>
      </c>
      <c r="AM123" s="603">
        <v>0</v>
      </c>
      <c r="AN123" s="603">
        <v>0</v>
      </c>
      <c r="AO123" s="603">
        <v>0</v>
      </c>
      <c r="AP123" s="603">
        <v>0</v>
      </c>
      <c r="AQ123" s="603">
        <v>0</v>
      </c>
      <c r="AR123" s="603">
        <v>0</v>
      </c>
      <c r="AS123" s="603">
        <v>0</v>
      </c>
      <c r="AT123" s="603">
        <v>0</v>
      </c>
      <c r="AU123" s="603">
        <v>0</v>
      </c>
      <c r="AV123" s="603">
        <v>0</v>
      </c>
      <c r="AW123" s="603">
        <v>0</v>
      </c>
      <c r="AX123" s="603">
        <v>0</v>
      </c>
      <c r="AY123" s="603">
        <v>0</v>
      </c>
      <c r="AZ123" s="603">
        <v>0</v>
      </c>
      <c r="BA123" s="603">
        <v>0</v>
      </c>
      <c r="BB123" s="603">
        <v>0</v>
      </c>
      <c r="BC123" s="603">
        <v>0</v>
      </c>
      <c r="BD123" s="603">
        <v>0</v>
      </c>
      <c r="BE123" s="603">
        <v>0</v>
      </c>
      <c r="BF123" s="603">
        <v>0</v>
      </c>
      <c r="BG123" s="603">
        <v>0</v>
      </c>
      <c r="BH123" s="603">
        <v>0</v>
      </c>
      <c r="BI123" s="603">
        <v>0</v>
      </c>
      <c r="BJ123" s="603">
        <v>0</v>
      </c>
      <c r="BK123" s="603">
        <v>0</v>
      </c>
      <c r="BL123" s="603">
        <v>0</v>
      </c>
      <c r="BM123" s="603">
        <v>0</v>
      </c>
      <c r="BN123" s="603">
        <v>0</v>
      </c>
      <c r="BO123" s="603">
        <v>0</v>
      </c>
      <c r="BP123" s="603">
        <v>0</v>
      </c>
      <c r="BQ123" s="603">
        <v>0</v>
      </c>
      <c r="BR123" s="603">
        <v>0</v>
      </c>
      <c r="BS123" s="603">
        <v>0</v>
      </c>
      <c r="BT123" s="603">
        <v>0</v>
      </c>
      <c r="BU123" s="603">
        <v>0</v>
      </c>
      <c r="BV123" s="603">
        <v>0</v>
      </c>
      <c r="BW123" s="603">
        <v>0</v>
      </c>
      <c r="BX123" s="603">
        <v>0</v>
      </c>
      <c r="BY123" s="603">
        <v>0</v>
      </c>
      <c r="BZ123" s="603">
        <v>0</v>
      </c>
      <c r="CA123" s="603">
        <v>0</v>
      </c>
      <c r="CB123" s="603">
        <v>0</v>
      </c>
      <c r="CC123" s="603">
        <v>0</v>
      </c>
      <c r="CD123" s="603">
        <v>0</v>
      </c>
      <c r="CE123" s="603">
        <v>0</v>
      </c>
      <c r="CF123" s="603">
        <v>0</v>
      </c>
      <c r="CG123" s="603">
        <v>0</v>
      </c>
      <c r="CH123" s="603">
        <v>0</v>
      </c>
      <c r="CI123" s="603">
        <v>0</v>
      </c>
      <c r="CJ123" s="603">
        <v>0</v>
      </c>
      <c r="CK123" s="603">
        <v>0</v>
      </c>
      <c r="CL123" s="603">
        <v>0</v>
      </c>
      <c r="CM123" s="603">
        <v>0</v>
      </c>
      <c r="CN123" s="603">
        <v>0</v>
      </c>
      <c r="CO123" s="603">
        <v>0</v>
      </c>
      <c r="CP123" s="603">
        <v>0</v>
      </c>
      <c r="CQ123" s="603">
        <v>0</v>
      </c>
      <c r="CR123" s="603">
        <v>0</v>
      </c>
      <c r="CS123" s="603">
        <v>0</v>
      </c>
      <c r="CT123" s="603">
        <v>0</v>
      </c>
      <c r="CU123" s="603">
        <v>0</v>
      </c>
      <c r="CV123" s="603">
        <v>0</v>
      </c>
      <c r="CW123" s="603">
        <v>0</v>
      </c>
      <c r="CX123" s="603">
        <v>0</v>
      </c>
      <c r="CY123" s="603">
        <v>0</v>
      </c>
      <c r="CZ123" s="603">
        <v>0</v>
      </c>
      <c r="DA123" s="603">
        <v>0</v>
      </c>
      <c r="DB123" s="603">
        <v>0</v>
      </c>
      <c r="DC123" s="603">
        <v>0</v>
      </c>
      <c r="DD123" s="603">
        <v>0</v>
      </c>
      <c r="DE123" s="603">
        <v>0</v>
      </c>
      <c r="DF123" s="603">
        <v>0</v>
      </c>
      <c r="DG123" s="603">
        <v>0</v>
      </c>
      <c r="DH123" s="603">
        <v>0</v>
      </c>
      <c r="DI123" s="603">
        <v>0</v>
      </c>
      <c r="DJ123" s="603">
        <v>0</v>
      </c>
      <c r="DK123" s="603">
        <v>0</v>
      </c>
      <c r="DL123" s="603">
        <v>0</v>
      </c>
      <c r="DM123" s="603">
        <v>0</v>
      </c>
      <c r="DN123" s="603">
        <v>0</v>
      </c>
      <c r="DO123" s="603">
        <v>0</v>
      </c>
      <c r="DP123" s="603">
        <v>0</v>
      </c>
      <c r="DQ123" s="603">
        <v>0</v>
      </c>
      <c r="DR123" s="603">
        <v>0</v>
      </c>
      <c r="DS123" s="603">
        <v>0</v>
      </c>
      <c r="DT123" s="603">
        <v>0</v>
      </c>
      <c r="DU123" s="603">
        <v>0</v>
      </c>
      <c r="DV123" s="603">
        <v>0</v>
      </c>
      <c r="DW123" s="603">
        <v>0</v>
      </c>
      <c r="DX123" s="603">
        <v>0</v>
      </c>
      <c r="DY123" s="603">
        <v>0</v>
      </c>
      <c r="DZ123" s="603">
        <v>0</v>
      </c>
      <c r="EA123" s="603">
        <v>0</v>
      </c>
      <c r="EB123" s="603">
        <v>0</v>
      </c>
      <c r="EC123" s="603">
        <v>0</v>
      </c>
      <c r="ED123" s="603">
        <v>0</v>
      </c>
      <c r="EE123" s="603">
        <v>0</v>
      </c>
      <c r="EF123" s="603">
        <v>0</v>
      </c>
      <c r="EG123" s="603">
        <v>0</v>
      </c>
      <c r="EH123" s="603">
        <v>0</v>
      </c>
      <c r="EI123" s="603">
        <v>0</v>
      </c>
      <c r="EJ123" s="603">
        <v>0</v>
      </c>
      <c r="EK123" s="603">
        <v>0</v>
      </c>
      <c r="EL123" s="603">
        <v>0</v>
      </c>
      <c r="EM123" s="603">
        <v>0</v>
      </c>
      <c r="EN123" s="603">
        <v>0</v>
      </c>
      <c r="EO123" s="603">
        <v>0</v>
      </c>
      <c r="EP123" s="603">
        <v>0</v>
      </c>
      <c r="EQ123" s="603">
        <v>0</v>
      </c>
      <c r="ER123" s="603">
        <v>0</v>
      </c>
      <c r="ES123" s="603">
        <v>0</v>
      </c>
      <c r="ET123" s="603">
        <v>0</v>
      </c>
      <c r="EU123" s="603">
        <v>0</v>
      </c>
      <c r="EV123" s="603">
        <v>0</v>
      </c>
      <c r="EW123" s="603">
        <v>0</v>
      </c>
      <c r="EX123" s="603">
        <v>0</v>
      </c>
      <c r="EY123" s="603">
        <v>0</v>
      </c>
      <c r="EZ123" s="603">
        <v>0</v>
      </c>
      <c r="FA123" s="603">
        <v>0</v>
      </c>
      <c r="FB123" s="603">
        <v>0</v>
      </c>
      <c r="FC123" s="603">
        <v>0</v>
      </c>
      <c r="FD123" s="603">
        <v>0</v>
      </c>
      <c r="FE123" s="603">
        <v>0</v>
      </c>
      <c r="FF123" s="603">
        <v>0</v>
      </c>
      <c r="FG123" s="603">
        <v>0</v>
      </c>
      <c r="FH123" s="603">
        <v>0</v>
      </c>
      <c r="FI123" s="603">
        <v>0</v>
      </c>
      <c r="FJ123" s="603">
        <v>0</v>
      </c>
      <c r="FK123" s="603">
        <v>0</v>
      </c>
      <c r="FL123" s="603">
        <v>0</v>
      </c>
      <c r="FM123" s="603">
        <v>0</v>
      </c>
      <c r="FN123" s="603">
        <v>0</v>
      </c>
      <c r="FO123" s="603">
        <v>0</v>
      </c>
      <c r="FP123" s="603">
        <v>0</v>
      </c>
      <c r="FQ123" s="603">
        <v>0</v>
      </c>
      <c r="FR123" s="603">
        <v>0</v>
      </c>
      <c r="FS123" s="603">
        <v>0</v>
      </c>
      <c r="FT123" s="603">
        <v>0</v>
      </c>
      <c r="FU123" s="603">
        <v>0</v>
      </c>
      <c r="FV123" s="603">
        <v>0</v>
      </c>
      <c r="FW123" s="603">
        <v>0</v>
      </c>
      <c r="FX123" s="603">
        <v>0</v>
      </c>
      <c r="FY123" s="603">
        <v>0</v>
      </c>
      <c r="FZ123" s="603">
        <v>0</v>
      </c>
      <c r="GA123" s="603">
        <v>0</v>
      </c>
      <c r="GB123" s="603">
        <v>0</v>
      </c>
      <c r="GC123" s="603">
        <v>0</v>
      </c>
      <c r="GD123" s="603">
        <v>0</v>
      </c>
      <c r="GE123" s="603">
        <v>0</v>
      </c>
      <c r="GF123" s="603">
        <v>0</v>
      </c>
      <c r="GG123" s="603">
        <v>0</v>
      </c>
      <c r="GH123" s="603">
        <v>0</v>
      </c>
      <c r="GI123" s="603">
        <v>0</v>
      </c>
      <c r="GJ123" s="603">
        <v>0</v>
      </c>
      <c r="GK123" s="603">
        <v>0</v>
      </c>
      <c r="GL123" s="603">
        <v>0</v>
      </c>
      <c r="GM123" s="603">
        <v>0</v>
      </c>
      <c r="GN123" s="603">
        <v>0</v>
      </c>
      <c r="GO123" s="603">
        <v>0</v>
      </c>
      <c r="GP123" s="603">
        <v>0</v>
      </c>
      <c r="GQ123" s="603">
        <v>0</v>
      </c>
      <c r="GR123" s="603">
        <v>0</v>
      </c>
      <c r="GS123" s="603">
        <v>0</v>
      </c>
      <c r="GT123" s="603">
        <v>0</v>
      </c>
      <c r="GU123" s="603">
        <v>0</v>
      </c>
      <c r="GV123" s="603">
        <v>0</v>
      </c>
      <c r="GW123" s="603">
        <v>0</v>
      </c>
      <c r="GX123" s="603">
        <v>0</v>
      </c>
      <c r="GY123" s="603">
        <v>0</v>
      </c>
      <c r="GZ123" s="603">
        <v>0</v>
      </c>
      <c r="HA123" s="603">
        <v>0</v>
      </c>
      <c r="HB123" s="603">
        <v>0</v>
      </c>
      <c r="HC123" s="603">
        <v>0</v>
      </c>
      <c r="HD123" s="603">
        <v>0</v>
      </c>
      <c r="HE123" s="603">
        <v>0</v>
      </c>
      <c r="HF123" s="603">
        <v>0</v>
      </c>
      <c r="HG123" s="603">
        <v>0</v>
      </c>
      <c r="HH123" s="603">
        <v>0</v>
      </c>
      <c r="HI123" s="603">
        <v>0</v>
      </c>
      <c r="HJ123" s="603">
        <v>0</v>
      </c>
      <c r="HK123" s="603">
        <v>0</v>
      </c>
      <c r="HL123" s="603">
        <v>0</v>
      </c>
      <c r="HM123" s="603">
        <v>0</v>
      </c>
      <c r="HN123" s="603">
        <v>0</v>
      </c>
      <c r="HO123" s="603">
        <v>0</v>
      </c>
      <c r="HP123" s="603">
        <v>0</v>
      </c>
      <c r="HQ123" s="603">
        <v>0</v>
      </c>
      <c r="HR123" s="603">
        <v>0</v>
      </c>
      <c r="HS123" s="603">
        <v>0</v>
      </c>
      <c r="HT123" s="603">
        <v>0</v>
      </c>
      <c r="HU123" s="603">
        <v>0</v>
      </c>
      <c r="HV123" s="603">
        <v>0</v>
      </c>
      <c r="HW123" s="603">
        <v>0</v>
      </c>
      <c r="HX123" s="603">
        <v>0</v>
      </c>
      <c r="HY123" s="603">
        <v>0</v>
      </c>
      <c r="HZ123" s="603">
        <v>0</v>
      </c>
      <c r="IA123" s="603">
        <v>0</v>
      </c>
      <c r="IB123" s="603">
        <v>0</v>
      </c>
      <c r="IC123" s="603">
        <v>0</v>
      </c>
      <c r="ID123" s="603">
        <v>0</v>
      </c>
      <c r="IE123" s="603">
        <v>0</v>
      </c>
      <c r="IF123" s="603">
        <v>0</v>
      </c>
      <c r="IG123" s="603">
        <v>0</v>
      </c>
      <c r="IH123" s="603">
        <v>0</v>
      </c>
      <c r="II123" s="603">
        <v>0</v>
      </c>
      <c r="IJ123" s="603">
        <v>0</v>
      </c>
      <c r="IK123" s="603">
        <v>0</v>
      </c>
      <c r="IL123" s="603">
        <v>0</v>
      </c>
      <c r="IM123" s="603">
        <v>0</v>
      </c>
      <c r="IN123" s="603">
        <v>0</v>
      </c>
      <c r="IO123" s="603">
        <v>0</v>
      </c>
      <c r="IP123" s="603">
        <v>0</v>
      </c>
      <c r="IQ123" s="603">
        <v>0</v>
      </c>
      <c r="IR123" s="603">
        <v>0</v>
      </c>
      <c r="IS123" s="603">
        <v>0</v>
      </c>
      <c r="IT123" s="603">
        <v>0</v>
      </c>
      <c r="IU123" s="603">
        <v>0</v>
      </c>
      <c r="IV123" s="603">
        <v>0</v>
      </c>
      <c r="IW123" s="603">
        <v>0</v>
      </c>
      <c r="IX123" s="603">
        <v>0</v>
      </c>
      <c r="IY123" s="603">
        <v>0</v>
      </c>
      <c r="IZ123" s="603">
        <v>0</v>
      </c>
      <c r="JA123" s="603">
        <v>0</v>
      </c>
      <c r="JB123" s="603">
        <v>0</v>
      </c>
      <c r="JC123" s="603">
        <v>0</v>
      </c>
      <c r="JD123" s="603">
        <v>0</v>
      </c>
      <c r="JE123" s="603">
        <v>0</v>
      </c>
      <c r="JF123" s="603">
        <v>0</v>
      </c>
      <c r="JG123" s="603">
        <v>0</v>
      </c>
      <c r="JH123" s="603">
        <v>0</v>
      </c>
      <c r="JI123" s="603">
        <v>0</v>
      </c>
      <c r="JJ123" s="603">
        <v>0</v>
      </c>
      <c r="JK123" s="603">
        <v>0</v>
      </c>
      <c r="JL123" s="603">
        <v>2000000</v>
      </c>
      <c r="JM123" s="603">
        <v>0</v>
      </c>
      <c r="JN123" s="603">
        <v>0</v>
      </c>
      <c r="JO123" s="603">
        <v>0</v>
      </c>
      <c r="JP123" s="603">
        <v>0</v>
      </c>
      <c r="JQ123" s="603">
        <v>0</v>
      </c>
      <c r="JR123" s="603">
        <v>2015032.26</v>
      </c>
      <c r="JS123" s="603">
        <v>0</v>
      </c>
      <c r="JT123" s="603">
        <v>0</v>
      </c>
      <c r="JU123" s="603">
        <v>0</v>
      </c>
      <c r="JV123" s="603">
        <v>0</v>
      </c>
      <c r="JW123" s="603">
        <v>0</v>
      </c>
      <c r="JX123" s="603">
        <v>0</v>
      </c>
      <c r="JY123" s="603">
        <v>0</v>
      </c>
      <c r="JZ123" s="603">
        <v>0</v>
      </c>
      <c r="KA123" s="603">
        <v>0</v>
      </c>
      <c r="KB123" s="603">
        <v>0</v>
      </c>
      <c r="KC123" s="603">
        <v>0</v>
      </c>
      <c r="KD123" s="603">
        <v>0</v>
      </c>
      <c r="KE123" s="603">
        <v>0</v>
      </c>
      <c r="KF123" s="603">
        <v>0</v>
      </c>
      <c r="KG123" s="603">
        <v>0</v>
      </c>
      <c r="KH123" s="603">
        <v>0</v>
      </c>
      <c r="KI123" s="603">
        <v>0</v>
      </c>
      <c r="KJ123" s="603">
        <v>0</v>
      </c>
      <c r="KK123" s="603">
        <v>0</v>
      </c>
      <c r="KL123" s="603">
        <v>0</v>
      </c>
      <c r="KM123" s="603">
        <v>0</v>
      </c>
      <c r="KN123" s="603">
        <v>0</v>
      </c>
      <c r="KO123" s="603">
        <v>0</v>
      </c>
      <c r="KP123" s="603">
        <v>0</v>
      </c>
      <c r="KQ123" s="603">
        <v>0</v>
      </c>
      <c r="KR123" s="603">
        <v>0</v>
      </c>
      <c r="KS123" s="603">
        <v>0</v>
      </c>
      <c r="KT123" s="603">
        <v>0</v>
      </c>
      <c r="KU123" s="603">
        <v>0</v>
      </c>
      <c r="KV123" s="603">
        <v>0</v>
      </c>
      <c r="KW123" s="603">
        <v>0</v>
      </c>
      <c r="KX123" s="603">
        <v>46965</v>
      </c>
      <c r="KY123" s="603">
        <v>0</v>
      </c>
      <c r="KZ123" s="603">
        <v>0</v>
      </c>
      <c r="LA123" s="603">
        <v>0</v>
      </c>
      <c r="LB123" s="603">
        <v>0</v>
      </c>
      <c r="LC123" s="603">
        <v>0</v>
      </c>
      <c r="LD123" s="603">
        <v>0</v>
      </c>
      <c r="LE123" s="603">
        <v>0</v>
      </c>
      <c r="LF123" s="603">
        <v>0</v>
      </c>
      <c r="LG123" s="603">
        <v>0</v>
      </c>
      <c r="LH123" s="603">
        <v>0</v>
      </c>
      <c r="LI123" s="603">
        <v>0</v>
      </c>
      <c r="LJ123" s="603">
        <v>0</v>
      </c>
      <c r="LK123" s="603">
        <v>0</v>
      </c>
      <c r="LL123" s="603">
        <v>0</v>
      </c>
      <c r="LM123" s="603">
        <v>0</v>
      </c>
      <c r="LN123" s="603">
        <v>0</v>
      </c>
      <c r="LO123" s="603">
        <v>0</v>
      </c>
      <c r="LP123" s="603">
        <v>0</v>
      </c>
      <c r="LQ123" s="603">
        <v>0</v>
      </c>
      <c r="LR123" s="603">
        <v>0</v>
      </c>
      <c r="LS123" s="603">
        <v>0</v>
      </c>
      <c r="LT123" s="603">
        <v>225201</v>
      </c>
      <c r="LU123" s="603">
        <v>0</v>
      </c>
      <c r="LV123" s="603">
        <v>0</v>
      </c>
      <c r="LW123" s="603">
        <v>0</v>
      </c>
      <c r="LX123" s="603">
        <v>0</v>
      </c>
      <c r="LY123" s="603">
        <v>0</v>
      </c>
      <c r="LZ123" s="603">
        <v>23161</v>
      </c>
      <c r="MA123" s="603">
        <v>0</v>
      </c>
      <c r="MB123" s="603">
        <v>0</v>
      </c>
      <c r="MC123" s="603">
        <v>0</v>
      </c>
      <c r="MD123" s="603">
        <v>0</v>
      </c>
      <c r="ME123" s="603">
        <v>0</v>
      </c>
      <c r="MF123" s="603">
        <v>0</v>
      </c>
      <c r="MG123" s="603">
        <v>0</v>
      </c>
      <c r="MH123" s="603">
        <v>0</v>
      </c>
      <c r="MI123" s="603">
        <v>0</v>
      </c>
      <c r="MJ123" s="603">
        <v>0</v>
      </c>
      <c r="MK123" s="603">
        <v>0</v>
      </c>
      <c r="ML123" s="603">
        <v>0</v>
      </c>
      <c r="MM123" s="603">
        <v>0</v>
      </c>
      <c r="MN123" s="603">
        <v>0</v>
      </c>
      <c r="MO123" s="603">
        <v>0</v>
      </c>
      <c r="MP123" s="603">
        <v>0</v>
      </c>
      <c r="MQ123" s="603">
        <v>0</v>
      </c>
      <c r="MR123" s="603">
        <v>0</v>
      </c>
      <c r="MS123" s="603">
        <v>0</v>
      </c>
      <c r="MT123" s="603">
        <v>0</v>
      </c>
      <c r="MU123" s="603">
        <v>10267</v>
      </c>
      <c r="MV123" s="603">
        <v>0</v>
      </c>
      <c r="MW123" s="603">
        <v>0</v>
      </c>
      <c r="MX123" s="603">
        <v>0</v>
      </c>
      <c r="MY123" s="603">
        <v>0</v>
      </c>
      <c r="MZ123" s="603">
        <v>0</v>
      </c>
      <c r="NA123" s="603">
        <v>0</v>
      </c>
      <c r="NB123" s="603">
        <v>0</v>
      </c>
      <c r="NC123" s="603">
        <v>0</v>
      </c>
      <c r="ND123" s="603">
        <v>0</v>
      </c>
      <c r="NE123" s="603">
        <v>0</v>
      </c>
      <c r="NF123" s="603">
        <v>0</v>
      </c>
      <c r="NG123" s="603">
        <v>0</v>
      </c>
      <c r="NH123" s="603">
        <v>0</v>
      </c>
      <c r="NI123" s="603">
        <v>0</v>
      </c>
      <c r="NJ123" s="603">
        <v>0</v>
      </c>
      <c r="NK123" s="603">
        <v>0</v>
      </c>
      <c r="NL123" s="603">
        <v>0</v>
      </c>
      <c r="NM123" s="603">
        <v>0</v>
      </c>
      <c r="NN123" s="603">
        <v>0</v>
      </c>
      <c r="NO123" s="603">
        <v>0</v>
      </c>
      <c r="NP123" s="603">
        <v>0</v>
      </c>
      <c r="NQ123" s="603">
        <v>0</v>
      </c>
      <c r="NR123" s="603">
        <v>0</v>
      </c>
      <c r="NS123" s="603">
        <v>0</v>
      </c>
      <c r="NT123" s="603">
        <v>0</v>
      </c>
      <c r="NU123" s="603">
        <v>0</v>
      </c>
      <c r="NV123" s="603">
        <v>0</v>
      </c>
      <c r="NW123" s="603">
        <v>0</v>
      </c>
      <c r="NX123" s="603">
        <v>0</v>
      </c>
      <c r="NY123" s="603">
        <v>0</v>
      </c>
      <c r="NZ123" s="603">
        <v>0</v>
      </c>
      <c r="OA123" s="603">
        <v>0</v>
      </c>
      <c r="OB123" s="603">
        <v>0</v>
      </c>
      <c r="OC123" s="603">
        <v>0</v>
      </c>
      <c r="OD123" s="603">
        <v>0</v>
      </c>
      <c r="OE123" s="603">
        <v>0</v>
      </c>
      <c r="OF123" s="603">
        <v>0</v>
      </c>
      <c r="OG123" s="603">
        <v>0</v>
      </c>
      <c r="OH123" s="603">
        <v>0</v>
      </c>
      <c r="OI123" s="603">
        <v>0</v>
      </c>
      <c r="OJ123" s="603">
        <v>0</v>
      </c>
      <c r="OK123" s="603">
        <v>0</v>
      </c>
      <c r="OL123" s="603">
        <v>0</v>
      </c>
      <c r="OM123" s="603">
        <v>0</v>
      </c>
      <c r="ON123" s="603">
        <v>0</v>
      </c>
      <c r="OO123" s="603">
        <v>0</v>
      </c>
      <c r="OP123" s="603">
        <v>0</v>
      </c>
      <c r="OQ123" s="603">
        <v>0</v>
      </c>
      <c r="OR123" s="603">
        <v>0</v>
      </c>
      <c r="OS123" s="603">
        <v>0</v>
      </c>
      <c r="OT123" s="603">
        <v>0</v>
      </c>
      <c r="OU123" s="603">
        <v>0</v>
      </c>
      <c r="OV123" s="603">
        <v>0</v>
      </c>
      <c r="OW123" s="603">
        <v>0</v>
      </c>
      <c r="OX123" s="603">
        <v>0</v>
      </c>
      <c r="OY123" s="603">
        <v>0</v>
      </c>
      <c r="OZ123" s="603">
        <v>0</v>
      </c>
      <c r="PA123" s="603">
        <v>0</v>
      </c>
      <c r="PB123" s="603">
        <v>0</v>
      </c>
      <c r="PC123" s="603">
        <v>0</v>
      </c>
      <c r="PD123" s="603">
        <v>0</v>
      </c>
      <c r="PE123" s="603">
        <v>0</v>
      </c>
      <c r="PF123" s="603">
        <v>0</v>
      </c>
      <c r="PG123" s="603">
        <v>0</v>
      </c>
      <c r="PH123" s="603">
        <v>0</v>
      </c>
      <c r="PI123" s="603">
        <v>0</v>
      </c>
      <c r="PJ123" s="603">
        <v>0</v>
      </c>
      <c r="PK123" s="603">
        <v>0</v>
      </c>
      <c r="PL123" s="603">
        <v>0</v>
      </c>
      <c r="PM123" s="603">
        <v>0</v>
      </c>
      <c r="PN123" s="603">
        <v>0</v>
      </c>
      <c r="PO123" s="603">
        <v>0</v>
      </c>
      <c r="PP123" s="603">
        <v>0</v>
      </c>
      <c r="PQ123" s="603">
        <v>0</v>
      </c>
      <c r="PR123" s="603">
        <v>0</v>
      </c>
      <c r="PS123" s="603">
        <v>0</v>
      </c>
      <c r="PT123" s="603">
        <v>0</v>
      </c>
      <c r="PU123" s="603">
        <v>0</v>
      </c>
      <c r="PV123" s="603">
        <v>0</v>
      </c>
      <c r="PW123" s="603">
        <v>0</v>
      </c>
      <c r="PX123" s="603">
        <v>0</v>
      </c>
      <c r="PY123" s="603">
        <v>0</v>
      </c>
      <c r="PZ123" s="603">
        <v>0</v>
      </c>
      <c r="QA123" s="603">
        <v>0</v>
      </c>
      <c r="QB123" s="603">
        <v>0</v>
      </c>
      <c r="QC123" s="603">
        <v>0</v>
      </c>
      <c r="QD123" s="603">
        <v>0</v>
      </c>
      <c r="QE123" s="603">
        <v>0</v>
      </c>
      <c r="QF123" s="603">
        <v>0</v>
      </c>
      <c r="QG123" s="603">
        <v>0</v>
      </c>
      <c r="QH123" s="603">
        <v>0</v>
      </c>
      <c r="QI123" s="603">
        <v>0</v>
      </c>
      <c r="QJ123" s="603">
        <v>0</v>
      </c>
      <c r="QK123" s="603">
        <v>0</v>
      </c>
      <c r="QL123" s="603">
        <v>0</v>
      </c>
      <c r="QM123" s="603">
        <v>0</v>
      </c>
      <c r="QN123" s="603">
        <v>0</v>
      </c>
      <c r="QO123" s="603">
        <v>0</v>
      </c>
      <c r="QP123" s="603">
        <v>0</v>
      </c>
      <c r="QQ123" s="603">
        <v>0</v>
      </c>
      <c r="QR123" s="603">
        <v>0</v>
      </c>
      <c r="QS123" s="603">
        <v>0</v>
      </c>
      <c r="QT123" s="603">
        <v>0</v>
      </c>
      <c r="QU123" s="603">
        <v>0</v>
      </c>
      <c r="QV123" s="603">
        <v>0</v>
      </c>
      <c r="QW123" s="603">
        <v>0</v>
      </c>
      <c r="QX123" s="603">
        <v>0</v>
      </c>
      <c r="QY123" s="603">
        <v>24010</v>
      </c>
      <c r="QZ123" s="603">
        <v>0</v>
      </c>
      <c r="RA123" s="603">
        <v>0</v>
      </c>
      <c r="RB123" s="603">
        <v>0</v>
      </c>
      <c r="RC123" s="603">
        <v>0</v>
      </c>
      <c r="RD123" s="603">
        <v>0</v>
      </c>
      <c r="RE123" s="603">
        <v>0</v>
      </c>
      <c r="RF123" s="603">
        <v>0</v>
      </c>
      <c r="RG123" s="603">
        <v>0</v>
      </c>
      <c r="RH123" s="603">
        <v>0</v>
      </c>
      <c r="RI123" s="603">
        <v>0</v>
      </c>
      <c r="RJ123" s="603">
        <v>0</v>
      </c>
      <c r="RK123" s="603">
        <v>0</v>
      </c>
      <c r="RL123" s="603">
        <v>0</v>
      </c>
      <c r="RM123" s="603">
        <v>0</v>
      </c>
      <c r="RN123" s="603">
        <v>0</v>
      </c>
      <c r="RO123" s="603">
        <v>0</v>
      </c>
      <c r="RP123" s="603">
        <v>0</v>
      </c>
      <c r="RQ123" s="603">
        <v>0</v>
      </c>
      <c r="RR123" s="603">
        <v>0</v>
      </c>
      <c r="RS123" s="603">
        <v>0</v>
      </c>
      <c r="RT123" s="603">
        <v>0</v>
      </c>
      <c r="RU123" s="603">
        <v>0</v>
      </c>
      <c r="RV123" s="603">
        <v>0</v>
      </c>
      <c r="RW123" s="603">
        <v>0</v>
      </c>
      <c r="RX123" s="603">
        <v>0</v>
      </c>
      <c r="RY123" s="603">
        <v>0</v>
      </c>
      <c r="RZ123" s="603">
        <v>0</v>
      </c>
      <c r="SA123" s="603">
        <v>0</v>
      </c>
      <c r="SB123" s="603">
        <v>0</v>
      </c>
      <c r="SC123" s="603">
        <v>0</v>
      </c>
      <c r="SD123" s="603">
        <v>0</v>
      </c>
      <c r="SE123" s="603">
        <v>0</v>
      </c>
      <c r="SF123" s="603">
        <v>0</v>
      </c>
      <c r="SG123" s="603">
        <v>0</v>
      </c>
      <c r="SH123" s="603">
        <v>0</v>
      </c>
      <c r="SI123" s="603">
        <v>0</v>
      </c>
      <c r="SJ123" s="603">
        <v>0</v>
      </c>
      <c r="SK123" s="603">
        <v>0</v>
      </c>
      <c r="SL123" s="603">
        <v>0</v>
      </c>
      <c r="SM123" s="603">
        <v>0</v>
      </c>
      <c r="SN123" s="603">
        <v>0</v>
      </c>
      <c r="SO123" s="603">
        <v>0</v>
      </c>
      <c r="SP123" s="603">
        <v>0</v>
      </c>
      <c r="SQ123" s="603">
        <v>0</v>
      </c>
      <c r="SR123" s="603">
        <v>93739.31</v>
      </c>
      <c r="SS123" s="603">
        <v>0</v>
      </c>
      <c r="ST123" s="603">
        <v>0</v>
      </c>
      <c r="SU123" s="603">
        <v>0</v>
      </c>
      <c r="SV123" s="603">
        <v>0</v>
      </c>
      <c r="SW123" s="603">
        <v>0</v>
      </c>
      <c r="SX123" s="603">
        <v>0</v>
      </c>
      <c r="SY123" s="603">
        <v>0</v>
      </c>
      <c r="SZ123" s="603">
        <v>0</v>
      </c>
      <c r="TA123" s="603">
        <v>0</v>
      </c>
      <c r="TB123" s="603">
        <v>0</v>
      </c>
      <c r="TC123" s="603">
        <v>0</v>
      </c>
      <c r="TD123" s="603">
        <v>0</v>
      </c>
      <c r="TE123" s="603">
        <v>0</v>
      </c>
      <c r="TF123" s="603">
        <v>0</v>
      </c>
      <c r="TG123" s="603">
        <v>0</v>
      </c>
      <c r="TH123" s="603">
        <v>0</v>
      </c>
      <c r="TI123" s="603">
        <v>0</v>
      </c>
      <c r="TJ123" s="603">
        <v>0</v>
      </c>
      <c r="TK123" s="603">
        <v>0</v>
      </c>
      <c r="TL123" s="603">
        <v>0</v>
      </c>
      <c r="TM123" s="603">
        <v>0</v>
      </c>
      <c r="TN123" s="603">
        <v>0</v>
      </c>
      <c r="TO123" s="603">
        <v>0</v>
      </c>
      <c r="TP123" s="603">
        <v>0</v>
      </c>
      <c r="TQ123" s="603">
        <v>0</v>
      </c>
      <c r="TR123" s="603">
        <v>0</v>
      </c>
      <c r="TS123" s="603">
        <v>0</v>
      </c>
      <c r="TT123" s="603">
        <v>0</v>
      </c>
      <c r="TU123" s="603">
        <v>0</v>
      </c>
      <c r="TV123" s="603">
        <v>0</v>
      </c>
      <c r="TW123" s="603">
        <v>0</v>
      </c>
      <c r="TX123" s="603">
        <v>0</v>
      </c>
      <c r="TY123" s="603">
        <v>0</v>
      </c>
      <c r="TZ123" s="603">
        <v>0</v>
      </c>
      <c r="UA123" s="603">
        <v>0</v>
      </c>
      <c r="UB123" s="603">
        <v>0</v>
      </c>
      <c r="UC123" s="603">
        <v>0</v>
      </c>
      <c r="UD123" s="603">
        <v>0</v>
      </c>
      <c r="UE123" s="603">
        <v>0</v>
      </c>
      <c r="UF123" s="603">
        <v>0</v>
      </c>
      <c r="UG123" s="603">
        <v>258925.2</v>
      </c>
      <c r="UH123" s="603">
        <v>0</v>
      </c>
      <c r="UI123" s="603">
        <v>0</v>
      </c>
      <c r="UJ123" s="603">
        <v>0</v>
      </c>
      <c r="UK123" s="603">
        <v>0</v>
      </c>
      <c r="UL123" s="603">
        <v>0</v>
      </c>
      <c r="UM123" s="603">
        <v>0</v>
      </c>
      <c r="UN123" s="603">
        <v>0</v>
      </c>
      <c r="UO123" s="603">
        <v>0</v>
      </c>
      <c r="UP123" s="603">
        <v>0</v>
      </c>
      <c r="UQ123" s="603">
        <v>0</v>
      </c>
      <c r="UR123" s="603">
        <v>0</v>
      </c>
      <c r="US123" s="603">
        <v>0</v>
      </c>
      <c r="UT123" s="603">
        <v>0</v>
      </c>
      <c r="UU123" s="603">
        <v>0</v>
      </c>
      <c r="UV123" s="603">
        <v>0</v>
      </c>
      <c r="UW123" s="603">
        <v>0</v>
      </c>
      <c r="UX123" s="603">
        <v>0</v>
      </c>
      <c r="UY123" s="603">
        <v>0</v>
      </c>
      <c r="UZ123" s="603">
        <v>0</v>
      </c>
      <c r="VA123" s="603">
        <v>0</v>
      </c>
      <c r="VB123" s="603">
        <v>159645.45000000001</v>
      </c>
      <c r="VC123" s="603">
        <v>96817</v>
      </c>
      <c r="VD123" s="603">
        <v>65567</v>
      </c>
      <c r="VE123" s="603">
        <v>0</v>
      </c>
      <c r="VF123" s="603">
        <v>0</v>
      </c>
      <c r="VG123" s="603">
        <v>0</v>
      </c>
      <c r="VH123" s="603">
        <v>0</v>
      </c>
      <c r="VI123" s="603">
        <v>0</v>
      </c>
      <c r="VJ123" s="603">
        <v>0</v>
      </c>
      <c r="VK123" s="603">
        <v>31930</v>
      </c>
      <c r="VL123" s="603">
        <v>0</v>
      </c>
      <c r="VM123" s="603">
        <v>0</v>
      </c>
      <c r="VN123" s="603">
        <v>0</v>
      </c>
      <c r="VO123" s="603">
        <v>0</v>
      </c>
      <c r="VP123" s="603">
        <v>0</v>
      </c>
      <c r="VQ123" s="603">
        <v>0</v>
      </c>
      <c r="VR123" s="603">
        <v>0</v>
      </c>
      <c r="VS123" s="603">
        <v>0</v>
      </c>
      <c r="VT123" s="603">
        <v>0</v>
      </c>
      <c r="VU123" s="603">
        <v>0</v>
      </c>
      <c r="VV123" s="603">
        <v>0</v>
      </c>
      <c r="VW123" s="603">
        <v>0</v>
      </c>
      <c r="VX123" s="603">
        <v>0</v>
      </c>
      <c r="VY123" s="603">
        <v>0</v>
      </c>
      <c r="VZ123" s="603">
        <v>0</v>
      </c>
      <c r="WA123" s="603">
        <v>0</v>
      </c>
      <c r="WB123" s="603">
        <v>1500000</v>
      </c>
      <c r="WC123" s="603">
        <v>0</v>
      </c>
      <c r="WD123" s="603">
        <v>0</v>
      </c>
      <c r="WE123" s="603">
        <v>0</v>
      </c>
      <c r="WF123" s="603">
        <v>0</v>
      </c>
      <c r="WG123" s="603">
        <v>0</v>
      </c>
      <c r="WH123" s="603">
        <v>0</v>
      </c>
      <c r="WI123" s="603">
        <v>0</v>
      </c>
      <c r="WJ123" s="603">
        <v>0</v>
      </c>
      <c r="WK123" s="603">
        <v>0</v>
      </c>
      <c r="WL123" s="603">
        <v>0</v>
      </c>
      <c r="WM123" s="603">
        <v>0</v>
      </c>
      <c r="WN123" s="603">
        <v>0</v>
      </c>
      <c r="WO123" s="603">
        <v>0</v>
      </c>
      <c r="WP123" s="603">
        <v>0</v>
      </c>
      <c r="WQ123" s="603">
        <v>0</v>
      </c>
      <c r="WR123" s="603">
        <v>0</v>
      </c>
      <c r="WS123" s="603">
        <v>0</v>
      </c>
      <c r="WT123" s="603">
        <v>0</v>
      </c>
      <c r="WU123" s="603">
        <v>0</v>
      </c>
      <c r="WV123" s="603">
        <v>0</v>
      </c>
      <c r="WW123" s="603">
        <v>0</v>
      </c>
      <c r="WX123" s="603">
        <v>0</v>
      </c>
      <c r="WY123" s="603">
        <v>0</v>
      </c>
      <c r="WZ123" s="603">
        <v>0</v>
      </c>
      <c r="XA123" s="603">
        <v>0</v>
      </c>
      <c r="XB123" s="603">
        <v>0</v>
      </c>
      <c r="XC123" s="603">
        <v>0</v>
      </c>
      <c r="XD123" s="603">
        <v>0</v>
      </c>
      <c r="XE123" s="603">
        <v>0</v>
      </c>
      <c r="XF123" s="603">
        <v>0</v>
      </c>
      <c r="XG123" s="603">
        <v>0</v>
      </c>
      <c r="XH123" s="603">
        <v>0</v>
      </c>
      <c r="XI123" s="603">
        <v>0</v>
      </c>
      <c r="XJ123" s="603">
        <v>0</v>
      </c>
      <c r="XK123" s="603">
        <v>0</v>
      </c>
      <c r="XL123" s="603">
        <v>0</v>
      </c>
      <c r="XM123" s="603">
        <v>0</v>
      </c>
      <c r="XN123" s="603">
        <v>0</v>
      </c>
      <c r="XO123" s="603">
        <v>0</v>
      </c>
      <c r="XP123" s="603">
        <v>0</v>
      </c>
      <c r="XQ123" s="603">
        <v>0</v>
      </c>
      <c r="XR123" s="603">
        <v>0</v>
      </c>
      <c r="XS123" s="603">
        <v>0</v>
      </c>
      <c r="XT123" s="603">
        <v>0</v>
      </c>
      <c r="XU123" s="603">
        <v>0</v>
      </c>
      <c r="XV123" s="603">
        <v>0</v>
      </c>
      <c r="XW123" s="603">
        <v>0</v>
      </c>
      <c r="XX123" s="603">
        <v>0</v>
      </c>
      <c r="XY123" s="603">
        <v>0</v>
      </c>
      <c r="XZ123" s="603">
        <v>0</v>
      </c>
      <c r="YA123" s="603">
        <v>0</v>
      </c>
      <c r="YB123" s="603">
        <v>0</v>
      </c>
      <c r="YC123" s="603">
        <v>0</v>
      </c>
      <c r="YD123" s="603">
        <v>0</v>
      </c>
      <c r="YE123" s="603">
        <v>0</v>
      </c>
      <c r="YF123" s="603">
        <v>0</v>
      </c>
      <c r="YG123" s="603">
        <v>0</v>
      </c>
      <c r="YH123" s="603">
        <v>0</v>
      </c>
      <c r="YI123" s="603">
        <v>0</v>
      </c>
      <c r="YJ123" s="603">
        <v>0</v>
      </c>
      <c r="YK123" s="603">
        <v>0</v>
      </c>
      <c r="YL123" s="603">
        <v>0</v>
      </c>
      <c r="YM123" s="603">
        <v>0</v>
      </c>
      <c r="YN123" s="603">
        <v>0</v>
      </c>
      <c r="YO123" s="603">
        <v>0</v>
      </c>
      <c r="YP123" s="603">
        <v>0</v>
      </c>
      <c r="YQ123" s="603">
        <v>0</v>
      </c>
      <c r="YR123" s="603">
        <v>0</v>
      </c>
      <c r="YS123" s="603">
        <v>0</v>
      </c>
      <c r="YT123" s="603">
        <v>0</v>
      </c>
      <c r="YU123" s="603">
        <v>0</v>
      </c>
      <c r="YV123" s="603">
        <v>0</v>
      </c>
      <c r="YW123" s="603">
        <v>0</v>
      </c>
      <c r="YX123" s="603">
        <v>0</v>
      </c>
      <c r="YY123" s="603">
        <v>0</v>
      </c>
      <c r="YZ123" s="603">
        <v>0</v>
      </c>
      <c r="ZA123" s="603">
        <v>0</v>
      </c>
      <c r="ZB123" s="603">
        <v>0</v>
      </c>
      <c r="ZC123" s="603">
        <v>0</v>
      </c>
      <c r="ZD123" s="603">
        <v>0</v>
      </c>
      <c r="ZE123" s="603">
        <v>0</v>
      </c>
      <c r="ZF123" s="603">
        <v>129892</v>
      </c>
      <c r="ZG123" s="603">
        <v>0</v>
      </c>
      <c r="ZH123" s="603">
        <v>0</v>
      </c>
      <c r="ZI123" s="603">
        <v>0</v>
      </c>
      <c r="ZJ123" s="603">
        <v>0</v>
      </c>
      <c r="ZK123" s="603">
        <v>0</v>
      </c>
      <c r="ZL123" s="603">
        <v>0</v>
      </c>
      <c r="ZM123" s="603">
        <v>0</v>
      </c>
      <c r="ZN123" s="603">
        <v>0</v>
      </c>
      <c r="ZO123" s="603">
        <v>0</v>
      </c>
      <c r="ZP123" s="603">
        <v>0</v>
      </c>
      <c r="ZQ123" s="603">
        <v>0</v>
      </c>
      <c r="ZR123" s="603">
        <v>0</v>
      </c>
      <c r="ZS123" s="603">
        <v>0</v>
      </c>
      <c r="ZT123" s="603">
        <v>0</v>
      </c>
      <c r="ZU123" s="603">
        <v>0</v>
      </c>
      <c r="ZV123" s="603">
        <v>0</v>
      </c>
      <c r="ZW123" s="603">
        <v>0</v>
      </c>
      <c r="ZX123" s="603">
        <v>0</v>
      </c>
      <c r="ZY123" s="603">
        <v>0</v>
      </c>
      <c r="ZZ123" s="603">
        <v>0</v>
      </c>
      <c r="AAA123" s="603">
        <v>0</v>
      </c>
      <c r="AAB123" s="603">
        <v>0</v>
      </c>
      <c r="AAC123" s="603">
        <v>0</v>
      </c>
      <c r="AAD123" s="603">
        <v>0</v>
      </c>
      <c r="AAE123" s="603">
        <v>0</v>
      </c>
      <c r="AAF123" s="603">
        <v>0</v>
      </c>
      <c r="AAG123" s="603">
        <v>0</v>
      </c>
      <c r="AAH123" s="603">
        <v>0</v>
      </c>
      <c r="AAI123" s="603">
        <v>0</v>
      </c>
      <c r="AAJ123" s="603">
        <v>0</v>
      </c>
      <c r="AAK123" s="603">
        <v>0</v>
      </c>
      <c r="AAL123" s="603">
        <v>0</v>
      </c>
      <c r="AAM123" s="603">
        <v>0</v>
      </c>
      <c r="AAN123" s="603">
        <v>0</v>
      </c>
      <c r="AAO123" s="603">
        <v>0</v>
      </c>
      <c r="AAP123" s="603">
        <v>0</v>
      </c>
      <c r="AAQ123" s="603">
        <v>0</v>
      </c>
      <c r="AAR123" s="603">
        <v>0</v>
      </c>
      <c r="AAS123" s="603">
        <v>0</v>
      </c>
      <c r="AAT123" s="603">
        <v>0</v>
      </c>
      <c r="AAU123" s="603">
        <v>0</v>
      </c>
      <c r="AAV123" s="603">
        <v>0</v>
      </c>
      <c r="AAW123" s="603">
        <v>0</v>
      </c>
      <c r="AAX123" s="603">
        <v>0</v>
      </c>
      <c r="AAY123" s="603">
        <v>0</v>
      </c>
      <c r="AAZ123" s="603">
        <v>0</v>
      </c>
      <c r="ABA123" s="603">
        <v>0</v>
      </c>
      <c r="ABB123" s="603">
        <v>0</v>
      </c>
      <c r="ABC123" s="603">
        <v>0</v>
      </c>
      <c r="ABD123" s="603">
        <v>0</v>
      </c>
      <c r="ABE123" s="603">
        <v>0</v>
      </c>
      <c r="ABF123" s="603">
        <v>0</v>
      </c>
      <c r="ABG123" s="603">
        <v>0</v>
      </c>
      <c r="ABH123" s="603">
        <v>0</v>
      </c>
      <c r="ABI123" s="603">
        <v>0</v>
      </c>
      <c r="ABJ123" s="603">
        <v>0</v>
      </c>
      <c r="ABK123" s="603">
        <v>0</v>
      </c>
      <c r="ABL123" s="603">
        <v>0</v>
      </c>
      <c r="ABM123" s="603">
        <v>0</v>
      </c>
      <c r="ABN123" s="603">
        <v>0</v>
      </c>
      <c r="ABO123" s="603">
        <v>0</v>
      </c>
      <c r="ABP123" s="603">
        <v>7752</v>
      </c>
      <c r="ABQ123" s="603">
        <v>15000</v>
      </c>
      <c r="ABR123" s="603">
        <v>0</v>
      </c>
      <c r="ABS123" s="603">
        <v>0</v>
      </c>
      <c r="ABT123" s="603">
        <v>0</v>
      </c>
      <c r="ABU123" s="603">
        <v>0</v>
      </c>
      <c r="ABV123" s="603">
        <v>0</v>
      </c>
      <c r="ABW123" s="603">
        <v>0</v>
      </c>
      <c r="ABX123" s="603">
        <v>0</v>
      </c>
      <c r="ABY123" s="603">
        <v>0</v>
      </c>
      <c r="ABZ123" s="603">
        <v>0</v>
      </c>
      <c r="ACA123" s="603">
        <v>0</v>
      </c>
      <c r="ACB123" s="603">
        <v>0</v>
      </c>
      <c r="ACC123" s="603">
        <v>0</v>
      </c>
      <c r="ACD123" s="603">
        <v>0</v>
      </c>
      <c r="ACE123" s="603">
        <v>0</v>
      </c>
      <c r="ACF123" s="603">
        <v>0</v>
      </c>
      <c r="ACG123" s="603">
        <v>0</v>
      </c>
      <c r="ACH123" s="603">
        <v>0</v>
      </c>
      <c r="ACI123" s="603">
        <v>0</v>
      </c>
      <c r="ACJ123" s="603">
        <v>0</v>
      </c>
      <c r="ACK123" s="603">
        <v>0</v>
      </c>
      <c r="ACL123" s="603">
        <v>0</v>
      </c>
      <c r="ACM123" s="603">
        <v>0</v>
      </c>
      <c r="ACN123" s="603">
        <v>0</v>
      </c>
      <c r="ACO123" s="603">
        <v>0</v>
      </c>
      <c r="ACP123" s="603">
        <v>0</v>
      </c>
      <c r="ACQ123" s="603">
        <v>0</v>
      </c>
      <c r="ACR123" s="603">
        <v>0</v>
      </c>
      <c r="ACS123" s="603">
        <v>0</v>
      </c>
      <c r="ACT123" s="603">
        <v>0</v>
      </c>
      <c r="ACU123" s="603">
        <v>0</v>
      </c>
      <c r="ACV123" s="603">
        <v>0</v>
      </c>
      <c r="ACW123" s="603">
        <v>0</v>
      </c>
      <c r="ACX123" s="603">
        <v>0</v>
      </c>
      <c r="ACY123" s="603">
        <v>0</v>
      </c>
      <c r="ACZ123" s="603">
        <v>0</v>
      </c>
      <c r="ADA123" s="603">
        <v>0</v>
      </c>
      <c r="ADB123" s="603">
        <v>0</v>
      </c>
      <c r="ADC123" s="603">
        <v>0</v>
      </c>
      <c r="ADD123" s="603">
        <v>50380</v>
      </c>
      <c r="ADE123" s="603">
        <v>0</v>
      </c>
      <c r="ADF123" s="603">
        <v>0</v>
      </c>
      <c r="ADG123" s="603">
        <v>0</v>
      </c>
      <c r="ADH123" s="603">
        <v>0</v>
      </c>
      <c r="ADI123" s="603">
        <v>0</v>
      </c>
      <c r="ADJ123" s="603">
        <v>0</v>
      </c>
      <c r="ADK123" s="603">
        <v>0</v>
      </c>
      <c r="ADL123" s="603">
        <v>0</v>
      </c>
      <c r="ADM123" s="603">
        <v>0</v>
      </c>
      <c r="ADN123" s="603">
        <v>0</v>
      </c>
      <c r="ADO123" s="603">
        <v>0</v>
      </c>
      <c r="ADP123" s="603">
        <v>0</v>
      </c>
      <c r="ADQ123" s="603">
        <v>0</v>
      </c>
      <c r="ADR123" s="603">
        <v>0</v>
      </c>
      <c r="ADS123" s="603">
        <v>0</v>
      </c>
      <c r="ADT123" s="603">
        <v>0</v>
      </c>
      <c r="ADU123" s="603">
        <v>0</v>
      </c>
      <c r="ADV123" s="603">
        <v>0</v>
      </c>
      <c r="ADW123" s="603">
        <v>0</v>
      </c>
      <c r="ADX123" s="603">
        <v>0</v>
      </c>
      <c r="ADY123" s="603">
        <v>0</v>
      </c>
      <c r="ADZ123" s="603">
        <v>0</v>
      </c>
      <c r="AEA123" s="603">
        <v>0</v>
      </c>
      <c r="AEB123" s="603">
        <v>0</v>
      </c>
      <c r="AEC123" s="603">
        <v>0</v>
      </c>
      <c r="AED123" s="603">
        <v>216785.56</v>
      </c>
      <c r="AEE123" s="603">
        <v>0</v>
      </c>
      <c r="AEF123" s="603">
        <v>0</v>
      </c>
      <c r="AEG123" s="603">
        <v>0</v>
      </c>
      <c r="AEH123" s="603">
        <v>0</v>
      </c>
      <c r="AEI123" s="603">
        <v>0</v>
      </c>
      <c r="AEJ123" s="603">
        <v>0</v>
      </c>
      <c r="AEK123" s="603">
        <v>0</v>
      </c>
      <c r="AEL123" s="603">
        <v>0</v>
      </c>
      <c r="AEM123" s="603">
        <v>0</v>
      </c>
      <c r="AEN123" s="603">
        <v>257006</v>
      </c>
      <c r="AEO123" s="603">
        <v>0</v>
      </c>
      <c r="AEP123" s="603">
        <v>0</v>
      </c>
      <c r="AEQ123" s="603">
        <v>0</v>
      </c>
      <c r="AER123" s="603">
        <v>0</v>
      </c>
      <c r="AES123" s="603">
        <v>0</v>
      </c>
      <c r="AET123" s="603">
        <v>14178176</v>
      </c>
      <c r="AEU123" s="603">
        <v>0</v>
      </c>
      <c r="AEV123" s="603">
        <v>0</v>
      </c>
      <c r="AEW123" s="603">
        <v>0</v>
      </c>
      <c r="AEX123" s="603">
        <v>0</v>
      </c>
      <c r="AEY123" s="603">
        <v>0</v>
      </c>
      <c r="AEZ123" s="603">
        <v>0</v>
      </c>
      <c r="AFA123" s="603">
        <v>0</v>
      </c>
      <c r="AFB123" s="603">
        <v>0</v>
      </c>
      <c r="AFC123" s="603">
        <v>0</v>
      </c>
      <c r="AFD123" s="603">
        <v>0</v>
      </c>
      <c r="AFE123" s="603">
        <v>0</v>
      </c>
      <c r="AFF123" s="603">
        <v>0</v>
      </c>
      <c r="AFG123" s="603">
        <v>165712.5</v>
      </c>
      <c r="AFH123" s="603">
        <v>0</v>
      </c>
      <c r="AFI123" s="603">
        <v>0</v>
      </c>
      <c r="AFJ123" s="603">
        <v>0</v>
      </c>
      <c r="AFK123" s="603">
        <v>0</v>
      </c>
      <c r="AFL123" s="603">
        <v>0</v>
      </c>
      <c r="AFM123" s="603">
        <v>666300</v>
      </c>
      <c r="AFN123" s="603">
        <v>0</v>
      </c>
      <c r="AFO123" s="603">
        <v>0</v>
      </c>
      <c r="AFP123" s="603">
        <v>0</v>
      </c>
      <c r="AFQ123" s="603">
        <v>1681938.5</v>
      </c>
      <c r="AFR123" s="603">
        <v>0</v>
      </c>
      <c r="AFS123" s="603">
        <v>0</v>
      </c>
      <c r="AFT123" s="603">
        <v>0</v>
      </c>
      <c r="AFU123" s="603">
        <v>0</v>
      </c>
      <c r="AFV123" s="603">
        <v>0</v>
      </c>
      <c r="AFW123" s="603">
        <v>0</v>
      </c>
      <c r="AFX123" s="603">
        <v>0</v>
      </c>
      <c r="AFY123" s="603">
        <v>0</v>
      </c>
      <c r="AFZ123" s="603">
        <v>0</v>
      </c>
      <c r="AGA123" s="603">
        <v>0</v>
      </c>
      <c r="AGB123" s="603">
        <v>0</v>
      </c>
      <c r="AGC123" s="603">
        <v>0</v>
      </c>
      <c r="AGD123" s="603">
        <v>0</v>
      </c>
      <c r="AGE123" s="603">
        <v>0</v>
      </c>
      <c r="AGF123" s="603">
        <v>0</v>
      </c>
      <c r="AGG123" s="603">
        <v>0</v>
      </c>
      <c r="AGH123" s="603">
        <v>0</v>
      </c>
      <c r="AGI123" s="603">
        <v>0</v>
      </c>
      <c r="AGJ123" s="603">
        <v>0</v>
      </c>
      <c r="AGK123" s="603">
        <v>0</v>
      </c>
      <c r="AGL123" s="603">
        <v>0</v>
      </c>
      <c r="AGM123" s="603">
        <v>0</v>
      </c>
      <c r="AGN123" s="603">
        <v>0</v>
      </c>
      <c r="AGO123" s="603">
        <v>0</v>
      </c>
      <c r="AGP123" s="603">
        <v>0</v>
      </c>
      <c r="AGQ123" s="603">
        <v>0</v>
      </c>
      <c r="AGR123" s="603">
        <v>0</v>
      </c>
      <c r="AGS123" s="603">
        <v>0</v>
      </c>
      <c r="AGT123" s="603">
        <v>0</v>
      </c>
      <c r="AGU123" s="603">
        <v>0</v>
      </c>
      <c r="AGV123" s="603">
        <v>0</v>
      </c>
      <c r="AGW123" s="603">
        <v>0</v>
      </c>
      <c r="AGX123" s="603">
        <v>0</v>
      </c>
      <c r="AGY123" s="603">
        <v>0</v>
      </c>
      <c r="AGZ123" s="603">
        <v>0</v>
      </c>
      <c r="AHA123" s="603">
        <v>0</v>
      </c>
      <c r="AHB123" s="603">
        <v>0</v>
      </c>
      <c r="AHC123" s="603">
        <v>0</v>
      </c>
      <c r="AHD123" s="603">
        <v>0</v>
      </c>
      <c r="AHE123" s="603">
        <v>0</v>
      </c>
      <c r="AHF123" s="603">
        <v>0</v>
      </c>
      <c r="AHG123" s="603">
        <v>0</v>
      </c>
      <c r="AHH123" s="603">
        <v>0</v>
      </c>
      <c r="AHI123" s="603">
        <v>0</v>
      </c>
      <c r="AHJ123" s="603">
        <v>0</v>
      </c>
      <c r="AHK123" s="603">
        <v>0</v>
      </c>
      <c r="AHL123" s="603">
        <v>0</v>
      </c>
      <c r="AHM123" s="603">
        <v>0</v>
      </c>
      <c r="AHN123" s="603">
        <v>0</v>
      </c>
      <c r="AHO123" s="603">
        <v>0</v>
      </c>
      <c r="AHP123" s="603">
        <v>0</v>
      </c>
      <c r="AHQ123" s="603">
        <v>0</v>
      </c>
      <c r="AHR123" s="603">
        <v>0</v>
      </c>
      <c r="AHS123" s="603">
        <v>0</v>
      </c>
      <c r="AHT123" s="603">
        <v>0</v>
      </c>
      <c r="AHU123" s="603">
        <v>0</v>
      </c>
      <c r="AHV123" s="603">
        <v>0</v>
      </c>
      <c r="AHW123" s="603">
        <f t="shared" si="100"/>
        <v>24100891.780000001</v>
      </c>
      <c r="AHY123" s="648" t="s">
        <v>6248</v>
      </c>
      <c r="AHZ123" s="648" t="s">
        <v>6149</v>
      </c>
      <c r="AIA123" s="648" t="s">
        <v>6013</v>
      </c>
    </row>
    <row r="124" spans="1:911" ht="24.6" x14ac:dyDescent="0.7">
      <c r="A124" s="260" t="str">
        <f t="shared" si="98"/>
        <v>ภาระ</v>
      </c>
      <c r="B124" s="260" t="s">
        <v>6123</v>
      </c>
      <c r="C124" s="260" t="s">
        <v>6124</v>
      </c>
      <c r="D124" s="603">
        <v>0</v>
      </c>
      <c r="E124" s="603">
        <v>0</v>
      </c>
      <c r="F124" s="603">
        <v>0</v>
      </c>
      <c r="G124" s="603">
        <v>0</v>
      </c>
      <c r="H124" s="603">
        <v>77420</v>
      </c>
      <c r="I124" s="603">
        <v>0</v>
      </c>
      <c r="J124" s="603">
        <v>0</v>
      </c>
      <c r="K124" s="603">
        <v>0</v>
      </c>
      <c r="L124" s="603">
        <v>0</v>
      </c>
      <c r="M124" s="603">
        <v>0</v>
      </c>
      <c r="N124" s="603">
        <v>0</v>
      </c>
      <c r="O124" s="603">
        <v>81.25</v>
      </c>
      <c r="P124" s="603">
        <v>0</v>
      </c>
      <c r="Q124" s="603">
        <v>0</v>
      </c>
      <c r="R124" s="603">
        <v>0</v>
      </c>
      <c r="S124" s="603">
        <v>0</v>
      </c>
      <c r="T124" s="603">
        <v>0</v>
      </c>
      <c r="U124" s="603">
        <v>0</v>
      </c>
      <c r="V124" s="603">
        <v>0</v>
      </c>
      <c r="W124" s="603">
        <v>0</v>
      </c>
      <c r="X124" s="603">
        <v>0</v>
      </c>
      <c r="Y124" s="603">
        <v>0</v>
      </c>
      <c r="Z124" s="603">
        <v>0</v>
      </c>
      <c r="AA124" s="603">
        <v>0</v>
      </c>
      <c r="AB124" s="603">
        <v>0</v>
      </c>
      <c r="AC124" s="603">
        <v>431270</v>
      </c>
      <c r="AD124" s="603">
        <v>0</v>
      </c>
      <c r="AE124" s="603">
        <v>0</v>
      </c>
      <c r="AF124" s="603">
        <v>0</v>
      </c>
      <c r="AG124" s="603">
        <v>0</v>
      </c>
      <c r="AH124" s="603">
        <v>0</v>
      </c>
      <c r="AI124" s="603">
        <v>0</v>
      </c>
      <c r="AJ124" s="603">
        <v>927460.09</v>
      </c>
      <c r="AK124" s="603">
        <v>0</v>
      </c>
      <c r="AL124" s="603">
        <v>0</v>
      </c>
      <c r="AM124" s="603">
        <v>0</v>
      </c>
      <c r="AN124" s="603">
        <v>0</v>
      </c>
      <c r="AO124" s="603">
        <v>0</v>
      </c>
      <c r="AP124" s="603">
        <v>456434.3</v>
      </c>
      <c r="AQ124" s="603">
        <v>0</v>
      </c>
      <c r="AR124" s="603">
        <v>0</v>
      </c>
      <c r="AS124" s="603">
        <v>0</v>
      </c>
      <c r="AT124" s="603">
        <v>0</v>
      </c>
      <c r="AU124" s="603">
        <v>6</v>
      </c>
      <c r="AV124" s="603">
        <v>638816.57000000007</v>
      </c>
      <c r="AW124" s="603">
        <v>0</v>
      </c>
      <c r="AX124" s="603">
        <v>0</v>
      </c>
      <c r="AY124" s="603">
        <v>0</v>
      </c>
      <c r="AZ124" s="603">
        <v>0</v>
      </c>
      <c r="BA124" s="603">
        <v>0</v>
      </c>
      <c r="BB124" s="603">
        <v>0</v>
      </c>
      <c r="BC124" s="603">
        <v>0</v>
      </c>
      <c r="BD124" s="603">
        <v>331284.65000000002</v>
      </c>
      <c r="BE124" s="603">
        <v>0</v>
      </c>
      <c r="BF124" s="603">
        <v>0</v>
      </c>
      <c r="BG124" s="603">
        <v>0</v>
      </c>
      <c r="BH124" s="603">
        <v>0</v>
      </c>
      <c r="BI124" s="603">
        <v>0</v>
      </c>
      <c r="BJ124" s="603">
        <v>0</v>
      </c>
      <c r="BK124" s="603">
        <v>0</v>
      </c>
      <c r="BL124" s="603">
        <v>0</v>
      </c>
      <c r="BM124" s="603">
        <v>92465.919999999998</v>
      </c>
      <c r="BN124" s="603">
        <v>0</v>
      </c>
      <c r="BO124" s="603">
        <v>0</v>
      </c>
      <c r="BP124" s="603">
        <v>0</v>
      </c>
      <c r="BQ124" s="603">
        <v>0</v>
      </c>
      <c r="BR124" s="603">
        <v>0</v>
      </c>
      <c r="BS124" s="603">
        <v>0</v>
      </c>
      <c r="BT124" s="603">
        <v>0</v>
      </c>
      <c r="BU124" s="603">
        <v>0</v>
      </c>
      <c r="BV124" s="603">
        <v>0</v>
      </c>
      <c r="BW124" s="603">
        <v>0</v>
      </c>
      <c r="BX124" s="603">
        <v>0</v>
      </c>
      <c r="BY124" s="603">
        <v>0</v>
      </c>
      <c r="BZ124" s="603">
        <v>0</v>
      </c>
      <c r="CA124" s="603">
        <v>0</v>
      </c>
      <c r="CB124" s="603">
        <v>0</v>
      </c>
      <c r="CC124" s="603">
        <v>0</v>
      </c>
      <c r="CD124" s="603">
        <v>1752389</v>
      </c>
      <c r="CE124" s="603">
        <v>0</v>
      </c>
      <c r="CF124" s="603">
        <v>79907.31</v>
      </c>
      <c r="CG124" s="603">
        <v>0</v>
      </c>
      <c r="CH124" s="603">
        <v>0</v>
      </c>
      <c r="CI124" s="603">
        <v>0</v>
      </c>
      <c r="CJ124" s="603">
        <v>0</v>
      </c>
      <c r="CK124" s="603">
        <v>0</v>
      </c>
      <c r="CL124" s="603">
        <v>0</v>
      </c>
      <c r="CM124" s="603">
        <v>0</v>
      </c>
      <c r="CN124" s="603">
        <v>0</v>
      </c>
      <c r="CO124" s="603">
        <v>0</v>
      </c>
      <c r="CP124" s="603">
        <v>0</v>
      </c>
      <c r="CQ124" s="603">
        <v>0</v>
      </c>
      <c r="CR124" s="603">
        <v>0</v>
      </c>
      <c r="CS124" s="603">
        <v>0</v>
      </c>
      <c r="CT124" s="603">
        <v>0</v>
      </c>
      <c r="CU124" s="603">
        <v>0</v>
      </c>
      <c r="CV124" s="603">
        <v>0</v>
      </c>
      <c r="CW124" s="603">
        <v>0</v>
      </c>
      <c r="CX124" s="603">
        <v>0</v>
      </c>
      <c r="CY124" s="603">
        <v>0</v>
      </c>
      <c r="CZ124" s="603">
        <v>66640</v>
      </c>
      <c r="DA124" s="603">
        <v>0</v>
      </c>
      <c r="DB124" s="603">
        <v>0</v>
      </c>
      <c r="DC124" s="603">
        <v>0</v>
      </c>
      <c r="DD124" s="603">
        <v>0</v>
      </c>
      <c r="DE124" s="603">
        <v>0</v>
      </c>
      <c r="DF124" s="603">
        <v>0</v>
      </c>
      <c r="DG124" s="603">
        <v>0</v>
      </c>
      <c r="DH124" s="603">
        <v>0</v>
      </c>
      <c r="DI124" s="603">
        <v>0</v>
      </c>
      <c r="DJ124" s="603">
        <v>0</v>
      </c>
      <c r="DK124" s="603">
        <v>0</v>
      </c>
      <c r="DL124" s="603">
        <v>0</v>
      </c>
      <c r="DM124" s="603">
        <v>0</v>
      </c>
      <c r="DN124" s="603">
        <v>0</v>
      </c>
      <c r="DO124" s="603">
        <v>0</v>
      </c>
      <c r="DP124" s="603">
        <v>0</v>
      </c>
      <c r="DQ124" s="603">
        <v>720</v>
      </c>
      <c r="DR124" s="603">
        <v>0</v>
      </c>
      <c r="DS124" s="603">
        <v>0</v>
      </c>
      <c r="DT124" s="603">
        <v>0</v>
      </c>
      <c r="DU124" s="603">
        <v>0</v>
      </c>
      <c r="DV124" s="603">
        <v>0</v>
      </c>
      <c r="DW124" s="603">
        <v>0</v>
      </c>
      <c r="DX124" s="603">
        <v>0</v>
      </c>
      <c r="DY124" s="603">
        <v>0</v>
      </c>
      <c r="DZ124" s="603">
        <v>0</v>
      </c>
      <c r="EA124" s="603">
        <v>0</v>
      </c>
      <c r="EB124" s="603">
        <v>0</v>
      </c>
      <c r="EC124" s="603">
        <v>9000</v>
      </c>
      <c r="ED124" s="603">
        <v>0</v>
      </c>
      <c r="EE124" s="603">
        <v>0</v>
      </c>
      <c r="EF124" s="603">
        <v>0</v>
      </c>
      <c r="EG124" s="603">
        <v>0</v>
      </c>
      <c r="EH124" s="603">
        <v>0</v>
      </c>
      <c r="EI124" s="603">
        <v>0</v>
      </c>
      <c r="EJ124" s="603">
        <v>0</v>
      </c>
      <c r="EK124" s="603">
        <v>0</v>
      </c>
      <c r="EL124" s="603">
        <v>0</v>
      </c>
      <c r="EM124" s="603">
        <v>0</v>
      </c>
      <c r="EN124" s="603">
        <v>0</v>
      </c>
      <c r="EO124" s="603">
        <v>0</v>
      </c>
      <c r="EP124" s="603">
        <v>0</v>
      </c>
      <c r="EQ124" s="603">
        <v>0</v>
      </c>
      <c r="ER124" s="603">
        <v>0</v>
      </c>
      <c r="ES124" s="603">
        <v>0</v>
      </c>
      <c r="ET124" s="603">
        <v>0</v>
      </c>
      <c r="EU124" s="603">
        <v>0</v>
      </c>
      <c r="EV124" s="603">
        <v>0</v>
      </c>
      <c r="EW124" s="603">
        <v>0</v>
      </c>
      <c r="EX124" s="603">
        <v>0</v>
      </c>
      <c r="EY124" s="603">
        <v>0</v>
      </c>
      <c r="EZ124" s="603">
        <v>0</v>
      </c>
      <c r="FA124" s="603">
        <v>0</v>
      </c>
      <c r="FB124" s="603">
        <v>0</v>
      </c>
      <c r="FC124" s="603">
        <v>0</v>
      </c>
      <c r="FD124" s="603">
        <v>0</v>
      </c>
      <c r="FE124" s="603">
        <v>0</v>
      </c>
      <c r="FF124" s="603">
        <v>67390</v>
      </c>
      <c r="FG124" s="603">
        <v>0</v>
      </c>
      <c r="FH124" s="603">
        <v>0</v>
      </c>
      <c r="FI124" s="603">
        <v>0</v>
      </c>
      <c r="FJ124" s="603">
        <v>0</v>
      </c>
      <c r="FK124" s="603">
        <v>0</v>
      </c>
      <c r="FL124" s="603">
        <v>0</v>
      </c>
      <c r="FM124" s="603">
        <v>0</v>
      </c>
      <c r="FN124" s="603">
        <v>113378.68</v>
      </c>
      <c r="FO124" s="603">
        <v>0</v>
      </c>
      <c r="FP124" s="603">
        <v>0</v>
      </c>
      <c r="FQ124" s="603">
        <v>0</v>
      </c>
      <c r="FR124" s="603">
        <v>0</v>
      </c>
      <c r="FS124" s="603">
        <v>0</v>
      </c>
      <c r="FT124" s="603">
        <v>0</v>
      </c>
      <c r="FU124" s="603">
        <v>0</v>
      </c>
      <c r="FV124" s="603">
        <v>0</v>
      </c>
      <c r="FW124" s="603">
        <v>0</v>
      </c>
      <c r="FX124" s="603">
        <v>171768.5</v>
      </c>
      <c r="FY124" s="603">
        <v>0</v>
      </c>
      <c r="FZ124" s="603">
        <v>0</v>
      </c>
      <c r="GA124" s="603">
        <v>0</v>
      </c>
      <c r="GB124" s="603">
        <v>0</v>
      </c>
      <c r="GC124" s="603">
        <v>0</v>
      </c>
      <c r="GD124" s="603">
        <v>0</v>
      </c>
      <c r="GE124" s="603">
        <v>0</v>
      </c>
      <c r="GF124" s="603">
        <v>0</v>
      </c>
      <c r="GG124" s="603">
        <v>2811823.63</v>
      </c>
      <c r="GH124" s="603">
        <v>223218.66</v>
      </c>
      <c r="GI124" s="603">
        <v>0</v>
      </c>
      <c r="GJ124" s="603">
        <v>0</v>
      </c>
      <c r="GK124" s="603">
        <v>0</v>
      </c>
      <c r="GL124" s="603">
        <v>0</v>
      </c>
      <c r="GM124" s="603">
        <v>0</v>
      </c>
      <c r="GN124" s="603">
        <v>0</v>
      </c>
      <c r="GO124" s="603">
        <v>0</v>
      </c>
      <c r="GP124" s="603">
        <v>0</v>
      </c>
      <c r="GQ124" s="603">
        <v>0</v>
      </c>
      <c r="GR124" s="603">
        <v>0</v>
      </c>
      <c r="GS124" s="603">
        <v>0</v>
      </c>
      <c r="GT124" s="603">
        <v>0</v>
      </c>
      <c r="GU124" s="603">
        <v>76466</v>
      </c>
      <c r="GV124" s="603">
        <v>0</v>
      </c>
      <c r="GW124" s="603">
        <v>0</v>
      </c>
      <c r="GX124" s="603">
        <v>0</v>
      </c>
      <c r="GY124" s="603">
        <v>0</v>
      </c>
      <c r="GZ124" s="603">
        <v>0</v>
      </c>
      <c r="HA124" s="603">
        <v>0</v>
      </c>
      <c r="HB124" s="603">
        <v>0</v>
      </c>
      <c r="HC124" s="603">
        <v>0</v>
      </c>
      <c r="HD124" s="603">
        <v>11997920</v>
      </c>
      <c r="HE124" s="603">
        <v>8117</v>
      </c>
      <c r="HF124" s="603">
        <v>0</v>
      </c>
      <c r="HG124" s="603">
        <v>0</v>
      </c>
      <c r="HH124" s="603">
        <v>0</v>
      </c>
      <c r="HI124" s="603">
        <v>0</v>
      </c>
      <c r="HJ124" s="603">
        <v>0</v>
      </c>
      <c r="HK124" s="603">
        <v>0</v>
      </c>
      <c r="HL124" s="603">
        <v>0</v>
      </c>
      <c r="HM124" s="603">
        <v>0</v>
      </c>
      <c r="HN124" s="603">
        <v>0</v>
      </c>
      <c r="HO124" s="603">
        <v>0</v>
      </c>
      <c r="HP124" s="603">
        <v>0</v>
      </c>
      <c r="HQ124" s="603">
        <v>0</v>
      </c>
      <c r="HR124" s="603">
        <v>0</v>
      </c>
      <c r="HS124" s="603">
        <v>0</v>
      </c>
      <c r="HT124" s="603">
        <v>0</v>
      </c>
      <c r="HU124" s="603">
        <v>0</v>
      </c>
      <c r="HV124" s="603">
        <v>0</v>
      </c>
      <c r="HW124" s="603">
        <v>0</v>
      </c>
      <c r="HX124" s="603">
        <v>153490</v>
      </c>
      <c r="HY124" s="603">
        <v>3000</v>
      </c>
      <c r="HZ124" s="603">
        <v>0</v>
      </c>
      <c r="IA124" s="603">
        <v>0</v>
      </c>
      <c r="IB124" s="603">
        <v>22050</v>
      </c>
      <c r="IC124" s="603">
        <v>0</v>
      </c>
      <c r="ID124" s="603">
        <v>0</v>
      </c>
      <c r="IE124" s="603">
        <v>6367.71</v>
      </c>
      <c r="IF124" s="603">
        <v>18022</v>
      </c>
      <c r="IG124" s="603">
        <v>38794</v>
      </c>
      <c r="IH124" s="603">
        <v>0</v>
      </c>
      <c r="II124" s="603">
        <v>22535</v>
      </c>
      <c r="IJ124" s="603">
        <v>0</v>
      </c>
      <c r="IK124" s="603">
        <v>0</v>
      </c>
      <c r="IL124" s="603">
        <v>0</v>
      </c>
      <c r="IM124" s="603">
        <v>0</v>
      </c>
      <c r="IN124" s="603">
        <v>0</v>
      </c>
      <c r="IO124" s="603">
        <v>0</v>
      </c>
      <c r="IP124" s="603">
        <v>0</v>
      </c>
      <c r="IQ124" s="603">
        <v>0</v>
      </c>
      <c r="IR124" s="603">
        <v>0</v>
      </c>
      <c r="IS124" s="603">
        <v>21327.759999999998</v>
      </c>
      <c r="IT124" s="603">
        <v>0</v>
      </c>
      <c r="IU124" s="603">
        <v>0</v>
      </c>
      <c r="IV124" s="603">
        <v>0</v>
      </c>
      <c r="IW124" s="603">
        <v>0</v>
      </c>
      <c r="IX124" s="603">
        <v>0</v>
      </c>
      <c r="IY124" s="603">
        <v>60000</v>
      </c>
      <c r="IZ124" s="603">
        <v>0</v>
      </c>
      <c r="JA124" s="603">
        <v>0</v>
      </c>
      <c r="JB124" s="603">
        <v>0</v>
      </c>
      <c r="JC124" s="603">
        <v>0</v>
      </c>
      <c r="JD124" s="603">
        <v>0</v>
      </c>
      <c r="JE124" s="603">
        <v>0</v>
      </c>
      <c r="JF124" s="603">
        <v>0</v>
      </c>
      <c r="JG124" s="603">
        <v>0</v>
      </c>
      <c r="JH124" s="603">
        <v>0</v>
      </c>
      <c r="JI124" s="603">
        <v>0</v>
      </c>
      <c r="JJ124" s="603">
        <v>47900.3</v>
      </c>
      <c r="JK124" s="603">
        <v>0</v>
      </c>
      <c r="JL124" s="603">
        <v>4750</v>
      </c>
      <c r="JM124" s="603">
        <v>0</v>
      </c>
      <c r="JN124" s="603">
        <v>0</v>
      </c>
      <c r="JO124" s="603">
        <v>0</v>
      </c>
      <c r="JP124" s="603">
        <v>67650</v>
      </c>
      <c r="JQ124" s="603">
        <v>0</v>
      </c>
      <c r="JR124" s="603">
        <v>0</v>
      </c>
      <c r="JS124" s="603">
        <v>0</v>
      </c>
      <c r="JT124" s="603">
        <v>0</v>
      </c>
      <c r="JU124" s="603">
        <v>0</v>
      </c>
      <c r="JV124" s="603">
        <v>0</v>
      </c>
      <c r="JW124" s="603">
        <v>0</v>
      </c>
      <c r="JX124" s="603">
        <v>0</v>
      </c>
      <c r="JY124" s="603">
        <v>0</v>
      </c>
      <c r="JZ124" s="603">
        <v>0</v>
      </c>
      <c r="KA124" s="603">
        <v>0</v>
      </c>
      <c r="KB124" s="603">
        <v>0</v>
      </c>
      <c r="KC124" s="603">
        <v>0</v>
      </c>
      <c r="KD124" s="603">
        <v>0</v>
      </c>
      <c r="KE124" s="603">
        <v>0</v>
      </c>
      <c r="KF124" s="603">
        <v>0</v>
      </c>
      <c r="KG124" s="603">
        <v>0</v>
      </c>
      <c r="KH124" s="603">
        <v>0</v>
      </c>
      <c r="KI124" s="603">
        <v>0</v>
      </c>
      <c r="KJ124" s="603">
        <v>0</v>
      </c>
      <c r="KK124" s="603">
        <v>0</v>
      </c>
      <c r="KL124" s="603">
        <v>0</v>
      </c>
      <c r="KM124" s="603">
        <v>0</v>
      </c>
      <c r="KN124" s="603">
        <v>0</v>
      </c>
      <c r="KO124" s="603">
        <v>0</v>
      </c>
      <c r="KP124" s="603">
        <v>0</v>
      </c>
      <c r="KQ124" s="603">
        <v>0</v>
      </c>
      <c r="KR124" s="603">
        <v>0</v>
      </c>
      <c r="KS124" s="603">
        <v>0</v>
      </c>
      <c r="KT124" s="603">
        <v>0</v>
      </c>
      <c r="KU124" s="603">
        <v>0</v>
      </c>
      <c r="KV124" s="603">
        <v>0</v>
      </c>
      <c r="KW124" s="603">
        <v>0</v>
      </c>
      <c r="KX124" s="603">
        <v>0</v>
      </c>
      <c r="KY124" s="603">
        <v>0</v>
      </c>
      <c r="KZ124" s="603">
        <v>0</v>
      </c>
      <c r="LA124" s="603">
        <v>10601.62</v>
      </c>
      <c r="LB124" s="603">
        <v>0</v>
      </c>
      <c r="LC124" s="603">
        <v>0</v>
      </c>
      <c r="LD124" s="603">
        <v>0</v>
      </c>
      <c r="LE124" s="603">
        <v>0</v>
      </c>
      <c r="LF124" s="603">
        <v>0</v>
      </c>
      <c r="LG124" s="603">
        <v>0</v>
      </c>
      <c r="LH124" s="603">
        <v>0</v>
      </c>
      <c r="LI124" s="603">
        <v>0</v>
      </c>
      <c r="LJ124" s="603">
        <v>0</v>
      </c>
      <c r="LK124" s="603">
        <v>2292750</v>
      </c>
      <c r="LL124" s="603">
        <v>0</v>
      </c>
      <c r="LM124" s="603">
        <v>3370.5</v>
      </c>
      <c r="LN124" s="603">
        <v>0</v>
      </c>
      <c r="LO124" s="603">
        <v>0</v>
      </c>
      <c r="LP124" s="603">
        <v>0</v>
      </c>
      <c r="LQ124" s="603">
        <v>0</v>
      </c>
      <c r="LR124" s="603">
        <v>0</v>
      </c>
      <c r="LS124" s="603">
        <v>0</v>
      </c>
      <c r="LT124" s="603">
        <v>10102000</v>
      </c>
      <c r="LU124" s="603">
        <v>0</v>
      </c>
      <c r="LV124" s="603">
        <v>0</v>
      </c>
      <c r="LW124" s="603">
        <v>0</v>
      </c>
      <c r="LX124" s="603">
        <v>0</v>
      </c>
      <c r="LY124" s="603">
        <v>0</v>
      </c>
      <c r="LZ124" s="603">
        <v>11900.01</v>
      </c>
      <c r="MA124" s="603">
        <v>0</v>
      </c>
      <c r="MB124" s="603">
        <v>0</v>
      </c>
      <c r="MC124" s="603">
        <v>0</v>
      </c>
      <c r="MD124" s="603">
        <v>0</v>
      </c>
      <c r="ME124" s="603">
        <v>0</v>
      </c>
      <c r="MF124" s="603">
        <v>0</v>
      </c>
      <c r="MG124" s="603">
        <v>0</v>
      </c>
      <c r="MH124" s="603">
        <v>0</v>
      </c>
      <c r="MI124" s="603">
        <v>0</v>
      </c>
      <c r="MJ124" s="603">
        <v>0</v>
      </c>
      <c r="MK124" s="603">
        <v>0</v>
      </c>
      <c r="ML124" s="603">
        <v>0</v>
      </c>
      <c r="MM124" s="603">
        <v>0</v>
      </c>
      <c r="MN124" s="603">
        <v>0</v>
      </c>
      <c r="MO124" s="603">
        <v>0</v>
      </c>
      <c r="MP124" s="603">
        <v>0</v>
      </c>
      <c r="MQ124" s="603">
        <v>0</v>
      </c>
      <c r="MR124" s="603">
        <v>0</v>
      </c>
      <c r="MS124" s="603">
        <v>0</v>
      </c>
      <c r="MT124" s="603">
        <v>0</v>
      </c>
      <c r="MU124" s="603">
        <v>0</v>
      </c>
      <c r="MV124" s="603">
        <v>0</v>
      </c>
      <c r="MW124" s="603">
        <v>1059541</v>
      </c>
      <c r="MX124" s="603">
        <v>0</v>
      </c>
      <c r="MY124" s="603">
        <v>0</v>
      </c>
      <c r="MZ124" s="603">
        <v>0</v>
      </c>
      <c r="NA124" s="603">
        <v>0</v>
      </c>
      <c r="NB124" s="603">
        <v>0</v>
      </c>
      <c r="NC124" s="603">
        <v>0</v>
      </c>
      <c r="ND124" s="603">
        <v>145791.81</v>
      </c>
      <c r="NE124" s="603">
        <v>0</v>
      </c>
      <c r="NF124" s="603">
        <v>0</v>
      </c>
      <c r="NG124" s="603">
        <v>94661</v>
      </c>
      <c r="NH124" s="603">
        <v>0</v>
      </c>
      <c r="NI124" s="603">
        <v>0</v>
      </c>
      <c r="NJ124" s="603">
        <v>0</v>
      </c>
      <c r="NK124" s="603">
        <v>0</v>
      </c>
      <c r="NL124" s="603">
        <v>0</v>
      </c>
      <c r="NM124" s="603">
        <v>117337</v>
      </c>
      <c r="NN124" s="603">
        <v>0</v>
      </c>
      <c r="NO124" s="603">
        <v>38883</v>
      </c>
      <c r="NP124" s="603">
        <v>0</v>
      </c>
      <c r="NQ124" s="603">
        <v>0</v>
      </c>
      <c r="NR124" s="603">
        <v>0</v>
      </c>
      <c r="NS124" s="603">
        <v>0</v>
      </c>
      <c r="NT124" s="603">
        <v>0</v>
      </c>
      <c r="NU124" s="603">
        <v>0</v>
      </c>
      <c r="NV124" s="603">
        <v>0</v>
      </c>
      <c r="NW124" s="603">
        <v>0</v>
      </c>
      <c r="NX124" s="603">
        <v>0</v>
      </c>
      <c r="NY124" s="603">
        <v>0</v>
      </c>
      <c r="NZ124" s="603">
        <v>0</v>
      </c>
      <c r="OA124" s="603">
        <v>197552</v>
      </c>
      <c r="OB124" s="603">
        <v>82849</v>
      </c>
      <c r="OC124" s="603">
        <v>0</v>
      </c>
      <c r="OD124" s="603">
        <v>0</v>
      </c>
      <c r="OE124" s="603">
        <v>30909.5</v>
      </c>
      <c r="OF124" s="603">
        <v>0</v>
      </c>
      <c r="OG124" s="603">
        <v>0</v>
      </c>
      <c r="OH124" s="603">
        <v>0</v>
      </c>
      <c r="OI124" s="603">
        <v>0</v>
      </c>
      <c r="OJ124" s="603">
        <v>0</v>
      </c>
      <c r="OK124" s="603">
        <v>0</v>
      </c>
      <c r="OL124" s="603">
        <v>0</v>
      </c>
      <c r="OM124" s="603">
        <v>40500</v>
      </c>
      <c r="ON124" s="603">
        <v>0</v>
      </c>
      <c r="OO124" s="603">
        <v>0</v>
      </c>
      <c r="OP124" s="603">
        <v>0</v>
      </c>
      <c r="OQ124" s="603">
        <v>0</v>
      </c>
      <c r="OR124" s="603">
        <v>0</v>
      </c>
      <c r="OS124" s="603">
        <v>0</v>
      </c>
      <c r="OT124" s="603">
        <v>160882</v>
      </c>
      <c r="OU124" s="603">
        <v>0</v>
      </c>
      <c r="OV124" s="603">
        <v>0</v>
      </c>
      <c r="OW124" s="603">
        <v>14925</v>
      </c>
      <c r="OX124" s="603">
        <v>0</v>
      </c>
      <c r="OY124" s="603">
        <v>56645</v>
      </c>
      <c r="OZ124" s="603">
        <v>0</v>
      </c>
      <c r="PA124" s="603">
        <v>0</v>
      </c>
      <c r="PB124" s="603">
        <v>0</v>
      </c>
      <c r="PC124" s="603">
        <v>0</v>
      </c>
      <c r="PD124" s="603">
        <v>0</v>
      </c>
      <c r="PE124" s="603">
        <v>56367.5</v>
      </c>
      <c r="PF124" s="603">
        <v>0</v>
      </c>
      <c r="PG124" s="603">
        <v>0</v>
      </c>
      <c r="PH124" s="603">
        <v>0</v>
      </c>
      <c r="PI124" s="603">
        <v>0</v>
      </c>
      <c r="PJ124" s="603">
        <v>0</v>
      </c>
      <c r="PK124" s="603">
        <v>0</v>
      </c>
      <c r="PL124" s="603">
        <v>0</v>
      </c>
      <c r="PM124" s="603">
        <v>0</v>
      </c>
      <c r="PN124" s="603">
        <v>0</v>
      </c>
      <c r="PO124" s="603">
        <v>0</v>
      </c>
      <c r="PP124" s="603">
        <v>0</v>
      </c>
      <c r="PQ124" s="603">
        <v>0</v>
      </c>
      <c r="PR124" s="603">
        <v>0</v>
      </c>
      <c r="PS124" s="603">
        <v>0</v>
      </c>
      <c r="PT124" s="603">
        <v>0</v>
      </c>
      <c r="PU124" s="603">
        <v>0</v>
      </c>
      <c r="PV124" s="603">
        <v>0</v>
      </c>
      <c r="PW124" s="603">
        <v>0</v>
      </c>
      <c r="PX124" s="603">
        <v>0</v>
      </c>
      <c r="PY124" s="603">
        <v>0</v>
      </c>
      <c r="PZ124" s="603">
        <v>0</v>
      </c>
      <c r="QA124" s="603">
        <v>0</v>
      </c>
      <c r="QB124" s="603">
        <v>0</v>
      </c>
      <c r="QC124" s="603">
        <v>53642.77</v>
      </c>
      <c r="QD124" s="603">
        <v>0</v>
      </c>
      <c r="QE124" s="603">
        <v>0</v>
      </c>
      <c r="QF124" s="603">
        <v>0</v>
      </c>
      <c r="QG124" s="603">
        <v>0</v>
      </c>
      <c r="QH124" s="603">
        <v>0</v>
      </c>
      <c r="QI124" s="603">
        <v>0</v>
      </c>
      <c r="QJ124" s="603">
        <v>0</v>
      </c>
      <c r="QK124" s="603">
        <v>0</v>
      </c>
      <c r="QL124" s="603">
        <v>0</v>
      </c>
      <c r="QM124" s="603">
        <v>0</v>
      </c>
      <c r="QN124" s="603">
        <v>0</v>
      </c>
      <c r="QO124" s="603">
        <v>0</v>
      </c>
      <c r="QP124" s="603">
        <v>0</v>
      </c>
      <c r="QQ124" s="603">
        <v>0</v>
      </c>
      <c r="QR124" s="603">
        <v>0</v>
      </c>
      <c r="QS124" s="603">
        <v>0</v>
      </c>
      <c r="QT124" s="603">
        <v>0</v>
      </c>
      <c r="QU124" s="603">
        <v>0</v>
      </c>
      <c r="QV124" s="603">
        <v>0</v>
      </c>
      <c r="QW124" s="603">
        <v>0</v>
      </c>
      <c r="QX124" s="603">
        <v>0</v>
      </c>
      <c r="QY124" s="603">
        <v>32258</v>
      </c>
      <c r="QZ124" s="603">
        <v>0</v>
      </c>
      <c r="RA124" s="603">
        <v>0</v>
      </c>
      <c r="RB124" s="603">
        <v>0</v>
      </c>
      <c r="RC124" s="603">
        <v>0</v>
      </c>
      <c r="RD124" s="603">
        <v>0</v>
      </c>
      <c r="RE124" s="603">
        <v>119187.19</v>
      </c>
      <c r="RF124" s="603">
        <v>0</v>
      </c>
      <c r="RG124" s="603">
        <v>0</v>
      </c>
      <c r="RH124" s="603">
        <v>0</v>
      </c>
      <c r="RI124" s="603">
        <v>0</v>
      </c>
      <c r="RJ124" s="603">
        <v>0</v>
      </c>
      <c r="RK124" s="603">
        <v>0</v>
      </c>
      <c r="RL124" s="603">
        <v>1666557.55</v>
      </c>
      <c r="RM124" s="603">
        <v>53781.5</v>
      </c>
      <c r="RN124" s="603">
        <v>30240</v>
      </c>
      <c r="RO124" s="603">
        <v>0</v>
      </c>
      <c r="RP124" s="603">
        <v>0</v>
      </c>
      <c r="RQ124" s="603">
        <v>0</v>
      </c>
      <c r="RR124" s="603">
        <v>0</v>
      </c>
      <c r="RS124" s="603">
        <v>0</v>
      </c>
      <c r="RT124" s="603">
        <v>0</v>
      </c>
      <c r="RU124" s="603">
        <v>0</v>
      </c>
      <c r="RV124" s="603">
        <v>0</v>
      </c>
      <c r="RW124" s="603">
        <v>0</v>
      </c>
      <c r="RX124" s="603">
        <v>0</v>
      </c>
      <c r="RY124" s="603">
        <v>6000</v>
      </c>
      <c r="RZ124" s="603">
        <v>0</v>
      </c>
      <c r="SA124" s="603">
        <v>0</v>
      </c>
      <c r="SB124" s="603">
        <v>0</v>
      </c>
      <c r="SC124" s="603">
        <v>0</v>
      </c>
      <c r="SD124" s="603">
        <v>0</v>
      </c>
      <c r="SE124" s="603">
        <v>0</v>
      </c>
      <c r="SF124" s="603">
        <v>0</v>
      </c>
      <c r="SG124" s="603">
        <v>0</v>
      </c>
      <c r="SH124" s="603">
        <v>0</v>
      </c>
      <c r="SI124" s="603">
        <v>0</v>
      </c>
      <c r="SJ124" s="603">
        <v>0</v>
      </c>
      <c r="SK124" s="603">
        <v>0</v>
      </c>
      <c r="SL124" s="603">
        <v>0</v>
      </c>
      <c r="SM124" s="603">
        <v>0</v>
      </c>
      <c r="SN124" s="603">
        <v>0</v>
      </c>
      <c r="SO124" s="603">
        <v>67325</v>
      </c>
      <c r="SP124" s="603">
        <v>0</v>
      </c>
      <c r="SQ124" s="603">
        <v>0</v>
      </c>
      <c r="SR124" s="603">
        <v>1883811.71</v>
      </c>
      <c r="SS124" s="603">
        <v>0</v>
      </c>
      <c r="ST124" s="603">
        <v>0</v>
      </c>
      <c r="SU124" s="603">
        <v>441133.27</v>
      </c>
      <c r="SV124" s="603">
        <v>0</v>
      </c>
      <c r="SW124" s="603">
        <v>0</v>
      </c>
      <c r="SX124" s="603">
        <v>0</v>
      </c>
      <c r="SY124" s="603">
        <v>0</v>
      </c>
      <c r="SZ124" s="603">
        <v>0</v>
      </c>
      <c r="TA124" s="603">
        <v>0</v>
      </c>
      <c r="TB124" s="603">
        <v>0</v>
      </c>
      <c r="TC124" s="603">
        <v>0</v>
      </c>
      <c r="TD124" s="603">
        <v>0</v>
      </c>
      <c r="TE124" s="603">
        <v>0</v>
      </c>
      <c r="TF124" s="603">
        <v>0</v>
      </c>
      <c r="TG124" s="603">
        <v>0</v>
      </c>
      <c r="TH124" s="603">
        <v>0</v>
      </c>
      <c r="TI124" s="603">
        <v>0</v>
      </c>
      <c r="TJ124" s="603">
        <v>0</v>
      </c>
      <c r="TK124" s="603">
        <v>0</v>
      </c>
      <c r="TL124" s="603">
        <v>0</v>
      </c>
      <c r="TM124" s="603">
        <v>0</v>
      </c>
      <c r="TN124" s="603">
        <v>0</v>
      </c>
      <c r="TO124" s="603">
        <v>0</v>
      </c>
      <c r="TP124" s="603">
        <v>0</v>
      </c>
      <c r="TQ124" s="603">
        <v>0</v>
      </c>
      <c r="TR124" s="603">
        <v>0</v>
      </c>
      <c r="TS124" s="603">
        <v>0</v>
      </c>
      <c r="TT124" s="603">
        <v>26599.919999999998</v>
      </c>
      <c r="TU124" s="603">
        <v>0</v>
      </c>
      <c r="TV124" s="603">
        <v>0</v>
      </c>
      <c r="TW124" s="603">
        <v>0</v>
      </c>
      <c r="TX124" s="603">
        <v>0</v>
      </c>
      <c r="TY124" s="603">
        <v>0</v>
      </c>
      <c r="TZ124" s="603">
        <v>1250</v>
      </c>
      <c r="UA124" s="603">
        <v>0</v>
      </c>
      <c r="UB124" s="603">
        <v>0</v>
      </c>
      <c r="UC124" s="603">
        <v>0</v>
      </c>
      <c r="UD124" s="603">
        <v>85432</v>
      </c>
      <c r="UE124" s="603">
        <v>0</v>
      </c>
      <c r="UF124" s="603">
        <v>0</v>
      </c>
      <c r="UG124" s="603">
        <v>0</v>
      </c>
      <c r="UH124" s="603">
        <v>0</v>
      </c>
      <c r="UI124" s="603">
        <v>0</v>
      </c>
      <c r="UJ124" s="603">
        <v>0</v>
      </c>
      <c r="UK124" s="603">
        <v>14820</v>
      </c>
      <c r="UL124" s="603">
        <v>0</v>
      </c>
      <c r="UM124" s="603">
        <v>0</v>
      </c>
      <c r="UN124" s="603">
        <v>0</v>
      </c>
      <c r="UO124" s="603">
        <v>0</v>
      </c>
      <c r="UP124" s="603">
        <v>0</v>
      </c>
      <c r="UQ124" s="603">
        <v>0</v>
      </c>
      <c r="UR124" s="603">
        <v>0</v>
      </c>
      <c r="US124" s="603">
        <v>58183</v>
      </c>
      <c r="UT124" s="603">
        <v>0</v>
      </c>
      <c r="UU124" s="603">
        <v>63399.75</v>
      </c>
      <c r="UV124" s="603">
        <v>0</v>
      </c>
      <c r="UW124" s="603">
        <v>0</v>
      </c>
      <c r="UX124" s="603">
        <v>0</v>
      </c>
      <c r="UY124" s="603">
        <v>0</v>
      </c>
      <c r="UZ124" s="603">
        <v>0</v>
      </c>
      <c r="VA124" s="603">
        <v>0</v>
      </c>
      <c r="VB124" s="603">
        <v>66650.350000000006</v>
      </c>
      <c r="VC124" s="603">
        <v>0</v>
      </c>
      <c r="VD124" s="603">
        <v>0</v>
      </c>
      <c r="VE124" s="603">
        <v>98381</v>
      </c>
      <c r="VF124" s="603">
        <v>118203</v>
      </c>
      <c r="VG124" s="603">
        <v>0</v>
      </c>
      <c r="VH124" s="603">
        <v>0</v>
      </c>
      <c r="VI124" s="603">
        <v>0</v>
      </c>
      <c r="VJ124" s="603">
        <v>144320</v>
      </c>
      <c r="VK124" s="603">
        <v>0</v>
      </c>
      <c r="VL124" s="603">
        <v>0</v>
      </c>
      <c r="VM124" s="603">
        <v>0</v>
      </c>
      <c r="VN124" s="603">
        <v>0</v>
      </c>
      <c r="VO124" s="603">
        <v>0</v>
      </c>
      <c r="VP124" s="603">
        <v>0</v>
      </c>
      <c r="VQ124" s="603">
        <v>61378</v>
      </c>
      <c r="VR124" s="603">
        <v>0</v>
      </c>
      <c r="VS124" s="603">
        <v>976</v>
      </c>
      <c r="VT124" s="603">
        <v>0</v>
      </c>
      <c r="VU124" s="603">
        <v>0</v>
      </c>
      <c r="VV124" s="603">
        <v>168900</v>
      </c>
      <c r="VW124" s="603">
        <v>0</v>
      </c>
      <c r="VX124" s="603">
        <v>4824.6000000000004</v>
      </c>
      <c r="VY124" s="603">
        <v>0</v>
      </c>
      <c r="VZ124" s="603">
        <v>171230.28</v>
      </c>
      <c r="WA124" s="603">
        <v>0</v>
      </c>
      <c r="WB124" s="603">
        <v>0</v>
      </c>
      <c r="WC124" s="603">
        <v>62400</v>
      </c>
      <c r="WD124" s="603">
        <v>0</v>
      </c>
      <c r="WE124" s="603">
        <v>0</v>
      </c>
      <c r="WF124" s="603">
        <v>93085.08</v>
      </c>
      <c r="WG124" s="603">
        <v>0</v>
      </c>
      <c r="WH124" s="603">
        <v>0</v>
      </c>
      <c r="WI124" s="603">
        <v>1764467.7799999998</v>
      </c>
      <c r="WJ124" s="603">
        <v>1678641.63</v>
      </c>
      <c r="WK124" s="603">
        <v>0</v>
      </c>
      <c r="WL124" s="603">
        <v>66378</v>
      </c>
      <c r="WM124" s="603">
        <v>0</v>
      </c>
      <c r="WN124" s="603">
        <v>0</v>
      </c>
      <c r="WO124" s="603">
        <v>0</v>
      </c>
      <c r="WP124" s="603">
        <v>0</v>
      </c>
      <c r="WQ124" s="603">
        <v>0</v>
      </c>
      <c r="WR124" s="603">
        <v>0</v>
      </c>
      <c r="WS124" s="603">
        <v>71860</v>
      </c>
      <c r="WT124" s="603">
        <v>0</v>
      </c>
      <c r="WU124" s="603">
        <v>0</v>
      </c>
      <c r="WV124" s="603">
        <v>120979</v>
      </c>
      <c r="WW124" s="603">
        <v>0</v>
      </c>
      <c r="WX124" s="603">
        <v>61770</v>
      </c>
      <c r="WY124" s="603">
        <v>0</v>
      </c>
      <c r="WZ124" s="603">
        <v>81390</v>
      </c>
      <c r="XA124" s="603">
        <v>0</v>
      </c>
      <c r="XB124" s="603">
        <v>0</v>
      </c>
      <c r="XC124" s="603">
        <v>0</v>
      </c>
      <c r="XD124" s="603">
        <v>562880.04999999993</v>
      </c>
      <c r="XE124" s="603">
        <v>2386118.2800000003</v>
      </c>
      <c r="XF124" s="603">
        <v>0</v>
      </c>
      <c r="XG124" s="603">
        <v>0</v>
      </c>
      <c r="XH124" s="603">
        <v>0</v>
      </c>
      <c r="XI124" s="603">
        <v>0</v>
      </c>
      <c r="XJ124" s="603">
        <v>0</v>
      </c>
      <c r="XK124" s="603">
        <v>0</v>
      </c>
      <c r="XL124" s="603">
        <v>68290</v>
      </c>
      <c r="XM124" s="603">
        <v>0</v>
      </c>
      <c r="XN124" s="603">
        <v>0</v>
      </c>
      <c r="XO124" s="603">
        <v>68683</v>
      </c>
      <c r="XP124" s="603">
        <v>103294</v>
      </c>
      <c r="XQ124" s="603">
        <v>0</v>
      </c>
      <c r="XR124" s="603">
        <v>243917</v>
      </c>
      <c r="XS124" s="603">
        <v>127350</v>
      </c>
      <c r="XT124" s="603">
        <v>0</v>
      </c>
      <c r="XU124" s="603">
        <v>0</v>
      </c>
      <c r="XV124" s="603">
        <v>38493</v>
      </c>
      <c r="XW124" s="603">
        <v>41433</v>
      </c>
      <c r="XX124" s="603">
        <v>46447</v>
      </c>
      <c r="XY124" s="603">
        <v>0</v>
      </c>
      <c r="XZ124" s="603">
        <v>0</v>
      </c>
      <c r="YA124" s="603">
        <v>41380</v>
      </c>
      <c r="YB124" s="603">
        <v>0</v>
      </c>
      <c r="YC124" s="603">
        <v>0</v>
      </c>
      <c r="YD124" s="603">
        <v>0</v>
      </c>
      <c r="YE124" s="603">
        <v>0</v>
      </c>
      <c r="YF124" s="603">
        <v>0</v>
      </c>
      <c r="YG124" s="603">
        <v>0</v>
      </c>
      <c r="YH124" s="603">
        <v>0</v>
      </c>
      <c r="YI124" s="603">
        <v>2299356.1</v>
      </c>
      <c r="YJ124" s="603">
        <v>0</v>
      </c>
      <c r="YK124" s="603">
        <v>0</v>
      </c>
      <c r="YL124" s="603">
        <v>3810</v>
      </c>
      <c r="YM124" s="603">
        <v>4882415</v>
      </c>
      <c r="YN124" s="603">
        <v>0</v>
      </c>
      <c r="YO124" s="603">
        <v>0</v>
      </c>
      <c r="YP124" s="603">
        <v>0</v>
      </c>
      <c r="YQ124" s="603">
        <v>353828</v>
      </c>
      <c r="YR124" s="603">
        <v>0</v>
      </c>
      <c r="YS124" s="603">
        <v>0</v>
      </c>
      <c r="YT124" s="603">
        <v>0</v>
      </c>
      <c r="YU124" s="603">
        <v>0</v>
      </c>
      <c r="YV124" s="603">
        <v>30208</v>
      </c>
      <c r="YW124" s="603">
        <v>0</v>
      </c>
      <c r="YX124" s="603">
        <v>0</v>
      </c>
      <c r="YY124" s="603">
        <v>0</v>
      </c>
      <c r="YZ124" s="603">
        <v>0</v>
      </c>
      <c r="ZA124" s="603">
        <v>0</v>
      </c>
      <c r="ZB124" s="603">
        <v>0</v>
      </c>
      <c r="ZC124" s="603">
        <v>0</v>
      </c>
      <c r="ZD124" s="603">
        <v>0</v>
      </c>
      <c r="ZE124" s="603">
        <v>2925</v>
      </c>
      <c r="ZF124" s="603">
        <v>0</v>
      </c>
      <c r="ZG124" s="603">
        <v>1092700</v>
      </c>
      <c r="ZH124" s="603">
        <v>0</v>
      </c>
      <c r="ZI124" s="603">
        <v>0</v>
      </c>
      <c r="ZJ124" s="603">
        <v>0</v>
      </c>
      <c r="ZK124" s="603">
        <v>0</v>
      </c>
      <c r="ZL124" s="603">
        <v>0</v>
      </c>
      <c r="ZM124" s="603">
        <v>0</v>
      </c>
      <c r="ZN124" s="603">
        <v>0</v>
      </c>
      <c r="ZO124" s="603">
        <v>0</v>
      </c>
      <c r="ZP124" s="603">
        <v>0</v>
      </c>
      <c r="ZQ124" s="603">
        <v>193275.38</v>
      </c>
      <c r="ZR124" s="603">
        <v>0</v>
      </c>
      <c r="ZS124" s="603">
        <v>0</v>
      </c>
      <c r="ZT124" s="603">
        <v>645350</v>
      </c>
      <c r="ZU124" s="603">
        <v>0</v>
      </c>
      <c r="ZV124" s="603">
        <v>0</v>
      </c>
      <c r="ZW124" s="603">
        <v>0</v>
      </c>
      <c r="ZX124" s="603">
        <v>0</v>
      </c>
      <c r="ZY124" s="603">
        <v>0</v>
      </c>
      <c r="ZZ124" s="603">
        <v>263629</v>
      </c>
      <c r="AAA124" s="603">
        <v>105700</v>
      </c>
      <c r="AAB124" s="603">
        <v>0</v>
      </c>
      <c r="AAC124" s="603">
        <v>80413</v>
      </c>
      <c r="AAD124" s="603">
        <v>67942</v>
      </c>
      <c r="AAE124" s="603">
        <v>0</v>
      </c>
      <c r="AAF124" s="603">
        <v>0</v>
      </c>
      <c r="AAG124" s="603">
        <v>32164</v>
      </c>
      <c r="AAH124" s="603">
        <v>0</v>
      </c>
      <c r="AAI124" s="603">
        <v>194710</v>
      </c>
      <c r="AAJ124" s="603">
        <v>0</v>
      </c>
      <c r="AAK124" s="603">
        <v>50888.6</v>
      </c>
      <c r="AAL124" s="603">
        <v>0</v>
      </c>
      <c r="AAM124" s="603">
        <v>0</v>
      </c>
      <c r="AAN124" s="603">
        <v>872416.09</v>
      </c>
      <c r="AAO124" s="603">
        <v>60000</v>
      </c>
      <c r="AAP124" s="603">
        <v>0</v>
      </c>
      <c r="AAQ124" s="603">
        <v>0</v>
      </c>
      <c r="AAR124" s="603">
        <v>0</v>
      </c>
      <c r="AAS124" s="603">
        <v>0</v>
      </c>
      <c r="AAT124" s="603">
        <v>0</v>
      </c>
      <c r="AAU124" s="603">
        <v>0</v>
      </c>
      <c r="AAV124" s="603">
        <v>0</v>
      </c>
      <c r="AAW124" s="603">
        <v>0</v>
      </c>
      <c r="AAX124" s="603">
        <v>0</v>
      </c>
      <c r="AAY124" s="603">
        <v>0</v>
      </c>
      <c r="AAZ124" s="603">
        <v>131203.68</v>
      </c>
      <c r="ABA124" s="603">
        <v>77233</v>
      </c>
      <c r="ABB124" s="603">
        <v>0</v>
      </c>
      <c r="ABC124" s="603">
        <v>0</v>
      </c>
      <c r="ABD124" s="603">
        <v>0</v>
      </c>
      <c r="ABE124" s="603">
        <v>0</v>
      </c>
      <c r="ABF124" s="603">
        <v>0</v>
      </c>
      <c r="ABG124" s="603">
        <v>0</v>
      </c>
      <c r="ABH124" s="603">
        <v>0</v>
      </c>
      <c r="ABI124" s="603">
        <v>57680</v>
      </c>
      <c r="ABJ124" s="603">
        <v>0</v>
      </c>
      <c r="ABK124" s="603">
        <v>0</v>
      </c>
      <c r="ABL124" s="603">
        <v>0</v>
      </c>
      <c r="ABM124" s="603">
        <v>0</v>
      </c>
      <c r="ABN124" s="603">
        <v>0</v>
      </c>
      <c r="ABO124" s="603">
        <v>0</v>
      </c>
      <c r="ABP124" s="603">
        <v>0</v>
      </c>
      <c r="ABQ124" s="603">
        <v>5822708.8799999999</v>
      </c>
      <c r="ABR124" s="603">
        <v>0</v>
      </c>
      <c r="ABS124" s="603">
        <v>63</v>
      </c>
      <c r="ABT124" s="603">
        <v>0</v>
      </c>
      <c r="ABU124" s="603">
        <v>56798</v>
      </c>
      <c r="ABV124" s="603">
        <v>0</v>
      </c>
      <c r="ABW124" s="603">
        <v>0</v>
      </c>
      <c r="ABX124" s="603">
        <v>12654073.09</v>
      </c>
      <c r="ABY124" s="603">
        <v>0</v>
      </c>
      <c r="ABZ124" s="603">
        <v>0</v>
      </c>
      <c r="ACA124" s="603">
        <v>0</v>
      </c>
      <c r="ACB124" s="603">
        <v>0</v>
      </c>
      <c r="ACC124" s="603">
        <v>0</v>
      </c>
      <c r="ACD124" s="603">
        <v>0</v>
      </c>
      <c r="ACE124" s="603">
        <v>0</v>
      </c>
      <c r="ACF124" s="603">
        <v>0</v>
      </c>
      <c r="ACG124" s="603">
        <v>0</v>
      </c>
      <c r="ACH124" s="603">
        <v>0</v>
      </c>
      <c r="ACI124" s="603">
        <v>0</v>
      </c>
      <c r="ACJ124" s="603">
        <v>0</v>
      </c>
      <c r="ACK124" s="603">
        <v>969921.62</v>
      </c>
      <c r="ACL124" s="603">
        <v>0</v>
      </c>
      <c r="ACM124" s="603">
        <v>0</v>
      </c>
      <c r="ACN124" s="603">
        <v>0</v>
      </c>
      <c r="ACO124" s="603">
        <v>0</v>
      </c>
      <c r="ACP124" s="603">
        <v>300000</v>
      </c>
      <c r="ACQ124" s="603">
        <v>0</v>
      </c>
      <c r="ACR124" s="603">
        <v>0</v>
      </c>
      <c r="ACS124" s="603">
        <v>0</v>
      </c>
      <c r="ACT124" s="603">
        <v>0</v>
      </c>
      <c r="ACU124" s="603">
        <v>0</v>
      </c>
      <c r="ACV124" s="603">
        <v>0</v>
      </c>
      <c r="ACW124" s="603">
        <v>0</v>
      </c>
      <c r="ACX124" s="603">
        <v>0</v>
      </c>
      <c r="ACY124" s="603">
        <v>0</v>
      </c>
      <c r="ACZ124" s="603">
        <v>0</v>
      </c>
      <c r="ADA124" s="603">
        <v>0</v>
      </c>
      <c r="ADB124" s="603">
        <v>0</v>
      </c>
      <c r="ADC124" s="603">
        <v>0</v>
      </c>
      <c r="ADD124" s="603">
        <v>0</v>
      </c>
      <c r="ADE124" s="603">
        <v>0</v>
      </c>
      <c r="ADF124" s="603">
        <v>0</v>
      </c>
      <c r="ADG124" s="603">
        <v>0</v>
      </c>
      <c r="ADH124" s="603">
        <v>0</v>
      </c>
      <c r="ADI124" s="603">
        <v>0</v>
      </c>
      <c r="ADJ124" s="603">
        <v>0</v>
      </c>
      <c r="ADK124" s="603">
        <v>274844</v>
      </c>
      <c r="ADL124" s="603">
        <v>0</v>
      </c>
      <c r="ADM124" s="603">
        <v>0</v>
      </c>
      <c r="ADN124" s="603">
        <v>0</v>
      </c>
      <c r="ADO124" s="603">
        <v>0</v>
      </c>
      <c r="ADP124" s="603">
        <v>0</v>
      </c>
      <c r="ADQ124" s="603">
        <v>0</v>
      </c>
      <c r="ADR124" s="603">
        <v>0</v>
      </c>
      <c r="ADS124" s="603">
        <v>0</v>
      </c>
      <c r="ADT124" s="603">
        <v>0</v>
      </c>
      <c r="ADU124" s="603">
        <v>0</v>
      </c>
      <c r="ADV124" s="603">
        <v>0</v>
      </c>
      <c r="ADW124" s="603">
        <v>0</v>
      </c>
      <c r="ADX124" s="603">
        <v>0</v>
      </c>
      <c r="ADY124" s="603">
        <v>0</v>
      </c>
      <c r="ADZ124" s="603">
        <v>0</v>
      </c>
      <c r="AEA124" s="603">
        <v>0</v>
      </c>
      <c r="AEB124" s="603">
        <v>26843</v>
      </c>
      <c r="AEC124" s="603">
        <v>0</v>
      </c>
      <c r="AED124" s="603">
        <v>413542.54</v>
      </c>
      <c r="AEE124" s="603">
        <v>0</v>
      </c>
      <c r="AEF124" s="603">
        <v>0</v>
      </c>
      <c r="AEG124" s="603">
        <v>702369.32</v>
      </c>
      <c r="AEH124" s="603">
        <v>0</v>
      </c>
      <c r="AEI124" s="603">
        <v>0</v>
      </c>
      <c r="AEJ124" s="603">
        <v>0</v>
      </c>
      <c r="AEK124" s="603">
        <v>0</v>
      </c>
      <c r="AEL124" s="603">
        <v>0</v>
      </c>
      <c r="AEM124" s="603">
        <v>0</v>
      </c>
      <c r="AEN124" s="603">
        <v>365809.91999999998</v>
      </c>
      <c r="AEO124" s="603">
        <v>0</v>
      </c>
      <c r="AEP124" s="603">
        <v>0</v>
      </c>
      <c r="AEQ124" s="603">
        <v>0</v>
      </c>
      <c r="AER124" s="603">
        <v>0</v>
      </c>
      <c r="AES124" s="603">
        <v>0</v>
      </c>
      <c r="AET124" s="603">
        <v>0</v>
      </c>
      <c r="AEU124" s="603">
        <v>0</v>
      </c>
      <c r="AEV124" s="603">
        <v>0</v>
      </c>
      <c r="AEW124" s="603">
        <v>0</v>
      </c>
      <c r="AEX124" s="603">
        <v>0</v>
      </c>
      <c r="AEY124" s="603">
        <v>0</v>
      </c>
      <c r="AEZ124" s="603">
        <v>0</v>
      </c>
      <c r="AFA124" s="603">
        <v>0</v>
      </c>
      <c r="AFB124" s="603">
        <v>0</v>
      </c>
      <c r="AFC124" s="603">
        <v>0</v>
      </c>
      <c r="AFD124" s="603">
        <v>0</v>
      </c>
      <c r="AFE124" s="603">
        <v>215834</v>
      </c>
      <c r="AFF124" s="603">
        <v>90327.16</v>
      </c>
      <c r="AFG124" s="603">
        <v>0</v>
      </c>
      <c r="AFH124" s="603">
        <v>0</v>
      </c>
      <c r="AFI124" s="603">
        <v>0</v>
      </c>
      <c r="AFJ124" s="603">
        <v>93780.33</v>
      </c>
      <c r="AFK124" s="603">
        <v>757416.32</v>
      </c>
      <c r="AFL124" s="603">
        <v>565569</v>
      </c>
      <c r="AFM124" s="603">
        <v>0</v>
      </c>
      <c r="AFN124" s="603">
        <v>499046</v>
      </c>
      <c r="AFO124" s="603">
        <v>0</v>
      </c>
      <c r="AFP124" s="603">
        <v>79709.97</v>
      </c>
      <c r="AFQ124" s="603">
        <v>456410</v>
      </c>
      <c r="AFR124" s="603">
        <v>0</v>
      </c>
      <c r="AFS124" s="603">
        <v>0</v>
      </c>
      <c r="AFT124" s="603">
        <v>799753.5</v>
      </c>
      <c r="AFU124" s="603">
        <v>0</v>
      </c>
      <c r="AFV124" s="603">
        <v>4700</v>
      </c>
      <c r="AFW124" s="603">
        <v>0</v>
      </c>
      <c r="AFX124" s="603">
        <v>0</v>
      </c>
      <c r="AFY124" s="603">
        <v>36437</v>
      </c>
      <c r="AFZ124" s="603">
        <v>0</v>
      </c>
      <c r="AGA124" s="603">
        <v>0</v>
      </c>
      <c r="AGB124" s="603">
        <v>0</v>
      </c>
      <c r="AGC124" s="603">
        <v>22988</v>
      </c>
      <c r="AGD124" s="603">
        <v>0</v>
      </c>
      <c r="AGE124" s="603">
        <v>0</v>
      </c>
      <c r="AGF124" s="603">
        <v>0</v>
      </c>
      <c r="AGG124" s="603">
        <v>0</v>
      </c>
      <c r="AGH124" s="603">
        <v>0</v>
      </c>
      <c r="AGI124" s="603">
        <v>0</v>
      </c>
      <c r="AGJ124" s="603">
        <v>0</v>
      </c>
      <c r="AGK124" s="603">
        <v>0</v>
      </c>
      <c r="AGL124" s="603">
        <v>51600</v>
      </c>
      <c r="AGM124" s="603">
        <v>0</v>
      </c>
      <c r="AGN124" s="603">
        <v>0</v>
      </c>
      <c r="AGO124" s="603">
        <v>0</v>
      </c>
      <c r="AGP124" s="603">
        <v>0</v>
      </c>
      <c r="AGQ124" s="603">
        <v>0</v>
      </c>
      <c r="AGR124" s="603">
        <v>0</v>
      </c>
      <c r="AGS124" s="603">
        <v>0</v>
      </c>
      <c r="AGT124" s="603">
        <v>0</v>
      </c>
      <c r="AGU124" s="603">
        <v>0</v>
      </c>
      <c r="AGV124" s="603">
        <v>0</v>
      </c>
      <c r="AGW124" s="603">
        <v>0</v>
      </c>
      <c r="AGX124" s="603">
        <v>0</v>
      </c>
      <c r="AGY124" s="603">
        <v>0</v>
      </c>
      <c r="AGZ124" s="603">
        <v>0</v>
      </c>
      <c r="AHA124" s="603">
        <v>0</v>
      </c>
      <c r="AHB124" s="603">
        <v>0</v>
      </c>
      <c r="AHC124" s="603">
        <v>0</v>
      </c>
      <c r="AHD124" s="603">
        <v>0</v>
      </c>
      <c r="AHE124" s="603">
        <v>0</v>
      </c>
      <c r="AHF124" s="603">
        <v>0</v>
      </c>
      <c r="AHG124" s="603">
        <v>0</v>
      </c>
      <c r="AHH124" s="603">
        <v>11667.4</v>
      </c>
      <c r="AHI124" s="603">
        <v>0</v>
      </c>
      <c r="AHJ124" s="603">
        <v>0</v>
      </c>
      <c r="AHK124" s="603">
        <v>0</v>
      </c>
      <c r="AHL124" s="603">
        <v>0</v>
      </c>
      <c r="AHM124" s="603">
        <v>0</v>
      </c>
      <c r="AHN124" s="603">
        <v>0</v>
      </c>
      <c r="AHO124" s="603">
        <v>0</v>
      </c>
      <c r="AHP124" s="603">
        <v>0</v>
      </c>
      <c r="AHQ124" s="603">
        <v>0</v>
      </c>
      <c r="AHR124" s="603">
        <v>0</v>
      </c>
      <c r="AHS124" s="603">
        <v>0</v>
      </c>
      <c r="AHT124" s="603">
        <v>0</v>
      </c>
      <c r="AHU124" s="603">
        <v>0</v>
      </c>
      <c r="AHV124" s="603">
        <v>0</v>
      </c>
      <c r="AHW124" s="603">
        <f t="shared" si="100"/>
        <v>85255130.880000025</v>
      </c>
      <c r="AHY124" s="648" t="s">
        <v>6248</v>
      </c>
      <c r="AHZ124" s="648" t="s">
        <v>6150</v>
      </c>
      <c r="AIA124" s="648" t="s">
        <v>6151</v>
      </c>
    </row>
    <row r="125" spans="1:911" ht="24.6" x14ac:dyDescent="0.7">
      <c r="A125" s="260" t="str">
        <f t="shared" si="98"/>
        <v>ภาระ</v>
      </c>
      <c r="B125" s="260" t="s">
        <v>6125</v>
      </c>
      <c r="C125" s="260" t="s">
        <v>6126</v>
      </c>
      <c r="D125" s="603">
        <v>0</v>
      </c>
      <c r="E125" s="603">
        <v>0</v>
      </c>
      <c r="F125" s="603">
        <v>824875</v>
      </c>
      <c r="G125" s="603">
        <v>0</v>
      </c>
      <c r="H125" s="603">
        <v>0</v>
      </c>
      <c r="I125" s="603">
        <v>0</v>
      </c>
      <c r="J125" s="603">
        <v>0</v>
      </c>
      <c r="K125" s="603">
        <v>0</v>
      </c>
      <c r="L125" s="603">
        <v>0</v>
      </c>
      <c r="M125" s="603">
        <v>0</v>
      </c>
      <c r="N125" s="603">
        <v>0</v>
      </c>
      <c r="O125" s="603">
        <v>0</v>
      </c>
      <c r="P125" s="603">
        <v>0</v>
      </c>
      <c r="Q125" s="603">
        <v>1800</v>
      </c>
      <c r="R125" s="603">
        <v>0</v>
      </c>
      <c r="S125" s="603">
        <v>0</v>
      </c>
      <c r="T125" s="603">
        <v>0</v>
      </c>
      <c r="U125" s="603">
        <v>0</v>
      </c>
      <c r="V125" s="603">
        <v>56311</v>
      </c>
      <c r="W125" s="603">
        <v>0</v>
      </c>
      <c r="X125" s="603">
        <v>0</v>
      </c>
      <c r="Y125" s="603">
        <v>82622.5</v>
      </c>
      <c r="Z125" s="603">
        <v>361098.87</v>
      </c>
      <c r="AA125" s="603">
        <v>0</v>
      </c>
      <c r="AB125" s="603">
        <v>288323.84999999998</v>
      </c>
      <c r="AC125" s="603">
        <v>462992.03</v>
      </c>
      <c r="AD125" s="603">
        <v>0</v>
      </c>
      <c r="AE125" s="603">
        <v>347700</v>
      </c>
      <c r="AF125" s="603">
        <v>296310</v>
      </c>
      <c r="AG125" s="603">
        <v>1008281</v>
      </c>
      <c r="AH125" s="603">
        <v>314263</v>
      </c>
      <c r="AI125" s="603">
        <v>0</v>
      </c>
      <c r="AJ125" s="603">
        <v>448341.94</v>
      </c>
      <c r="AK125" s="603">
        <v>54927</v>
      </c>
      <c r="AL125" s="603">
        <v>255626.88</v>
      </c>
      <c r="AM125" s="603">
        <v>266985</v>
      </c>
      <c r="AN125" s="603">
        <v>0</v>
      </c>
      <c r="AO125" s="603">
        <v>770242.22</v>
      </c>
      <c r="AP125" s="603">
        <v>243800</v>
      </c>
      <c r="AQ125" s="603">
        <v>4926.2</v>
      </c>
      <c r="AR125" s="603">
        <v>19970.400000000001</v>
      </c>
      <c r="AS125" s="603">
        <v>0</v>
      </c>
      <c r="AT125" s="603">
        <v>104941.67</v>
      </c>
      <c r="AU125" s="603">
        <v>0</v>
      </c>
      <c r="AV125" s="603">
        <v>0</v>
      </c>
      <c r="AW125" s="603">
        <v>0</v>
      </c>
      <c r="AX125" s="603">
        <v>0</v>
      </c>
      <c r="AY125" s="603">
        <v>0</v>
      </c>
      <c r="AZ125" s="603">
        <v>0</v>
      </c>
      <c r="BA125" s="603">
        <v>0</v>
      </c>
      <c r="BB125" s="603">
        <v>0</v>
      </c>
      <c r="BC125" s="603">
        <v>0</v>
      </c>
      <c r="BD125" s="603">
        <v>0</v>
      </c>
      <c r="BE125" s="603">
        <v>0</v>
      </c>
      <c r="BF125" s="603">
        <v>0</v>
      </c>
      <c r="BG125" s="603">
        <v>0</v>
      </c>
      <c r="BH125" s="603">
        <v>0</v>
      </c>
      <c r="BI125" s="603">
        <v>0</v>
      </c>
      <c r="BJ125" s="603">
        <v>0</v>
      </c>
      <c r="BK125" s="603">
        <v>0</v>
      </c>
      <c r="BL125" s="603">
        <v>466007</v>
      </c>
      <c r="BM125" s="603">
        <v>0</v>
      </c>
      <c r="BN125" s="603">
        <v>0</v>
      </c>
      <c r="BO125" s="603">
        <v>257100</v>
      </c>
      <c r="BP125" s="603">
        <v>26655</v>
      </c>
      <c r="BQ125" s="603">
        <v>166784</v>
      </c>
      <c r="BR125" s="603">
        <v>10125</v>
      </c>
      <c r="BS125" s="603">
        <v>0</v>
      </c>
      <c r="BT125" s="603">
        <v>342253</v>
      </c>
      <c r="BU125" s="603">
        <v>0</v>
      </c>
      <c r="BV125" s="603">
        <v>388429</v>
      </c>
      <c r="BW125" s="603">
        <v>617839.15</v>
      </c>
      <c r="BX125" s="603">
        <v>28900</v>
      </c>
      <c r="BY125" s="603">
        <v>150520</v>
      </c>
      <c r="BZ125" s="603">
        <v>248183.35</v>
      </c>
      <c r="CA125" s="603">
        <v>866191.78</v>
      </c>
      <c r="CB125" s="603">
        <v>566049.05000000005</v>
      </c>
      <c r="CC125" s="603">
        <v>126125</v>
      </c>
      <c r="CD125" s="603">
        <v>34755</v>
      </c>
      <c r="CE125" s="603">
        <v>0</v>
      </c>
      <c r="CF125" s="603">
        <v>118513.2</v>
      </c>
      <c r="CG125" s="603">
        <v>259487.5</v>
      </c>
      <c r="CH125" s="603">
        <v>0</v>
      </c>
      <c r="CI125" s="603">
        <v>0</v>
      </c>
      <c r="CJ125" s="603">
        <v>43500</v>
      </c>
      <c r="CK125" s="603">
        <v>0</v>
      </c>
      <c r="CL125" s="603">
        <v>0</v>
      </c>
      <c r="CM125" s="603">
        <v>0</v>
      </c>
      <c r="CN125" s="603">
        <v>0</v>
      </c>
      <c r="CO125" s="603">
        <v>30241</v>
      </c>
      <c r="CP125" s="603">
        <v>66500</v>
      </c>
      <c r="CQ125" s="603">
        <v>0</v>
      </c>
      <c r="CR125" s="603">
        <v>0</v>
      </c>
      <c r="CS125" s="603">
        <v>0</v>
      </c>
      <c r="CT125" s="603">
        <v>158532.9</v>
      </c>
      <c r="CU125" s="603">
        <v>0</v>
      </c>
      <c r="CV125" s="603">
        <v>0</v>
      </c>
      <c r="CW125" s="603">
        <v>0</v>
      </c>
      <c r="CX125" s="603">
        <v>396713</v>
      </c>
      <c r="CY125" s="603">
        <v>0</v>
      </c>
      <c r="CZ125" s="603">
        <v>762156.05</v>
      </c>
      <c r="DA125" s="603">
        <v>163470</v>
      </c>
      <c r="DB125" s="603">
        <v>0</v>
      </c>
      <c r="DC125" s="603">
        <v>0</v>
      </c>
      <c r="DD125" s="603">
        <v>0</v>
      </c>
      <c r="DE125" s="603">
        <v>0</v>
      </c>
      <c r="DF125" s="603">
        <v>0</v>
      </c>
      <c r="DG125" s="603">
        <v>0</v>
      </c>
      <c r="DH125" s="603">
        <v>0</v>
      </c>
      <c r="DI125" s="603">
        <v>0</v>
      </c>
      <c r="DJ125" s="603">
        <v>0</v>
      </c>
      <c r="DK125" s="603">
        <v>0</v>
      </c>
      <c r="DL125" s="603">
        <v>0</v>
      </c>
      <c r="DM125" s="603">
        <v>0</v>
      </c>
      <c r="DN125" s="603">
        <v>0</v>
      </c>
      <c r="DO125" s="603">
        <v>0</v>
      </c>
      <c r="DP125" s="603">
        <v>0</v>
      </c>
      <c r="DQ125" s="603">
        <v>0</v>
      </c>
      <c r="DR125" s="603">
        <v>0</v>
      </c>
      <c r="DS125" s="603">
        <v>0</v>
      </c>
      <c r="DT125" s="603">
        <v>0</v>
      </c>
      <c r="DU125" s="603">
        <v>0</v>
      </c>
      <c r="DV125" s="603">
        <v>0</v>
      </c>
      <c r="DW125" s="603">
        <v>91040</v>
      </c>
      <c r="DX125" s="603">
        <v>0</v>
      </c>
      <c r="DY125" s="603">
        <v>0</v>
      </c>
      <c r="DZ125" s="603">
        <v>0</v>
      </c>
      <c r="EA125" s="603">
        <v>0</v>
      </c>
      <c r="EB125" s="603">
        <v>0</v>
      </c>
      <c r="EC125" s="603">
        <v>0</v>
      </c>
      <c r="ED125" s="603">
        <v>0</v>
      </c>
      <c r="EE125" s="603">
        <v>0</v>
      </c>
      <c r="EF125" s="603">
        <v>0</v>
      </c>
      <c r="EG125" s="603">
        <v>0</v>
      </c>
      <c r="EH125" s="603">
        <v>0</v>
      </c>
      <c r="EI125" s="603">
        <v>0</v>
      </c>
      <c r="EJ125" s="603">
        <v>4200</v>
      </c>
      <c r="EK125" s="603">
        <v>0</v>
      </c>
      <c r="EL125" s="603">
        <v>0</v>
      </c>
      <c r="EM125" s="603">
        <v>0</v>
      </c>
      <c r="EN125" s="603">
        <v>0</v>
      </c>
      <c r="EO125" s="603">
        <v>0</v>
      </c>
      <c r="EP125" s="603">
        <v>0</v>
      </c>
      <c r="EQ125" s="603">
        <v>0</v>
      </c>
      <c r="ER125" s="603">
        <v>0</v>
      </c>
      <c r="ES125" s="603">
        <v>0</v>
      </c>
      <c r="ET125" s="603">
        <v>0</v>
      </c>
      <c r="EU125" s="603">
        <v>0</v>
      </c>
      <c r="EV125" s="603">
        <v>0</v>
      </c>
      <c r="EW125" s="603">
        <v>0</v>
      </c>
      <c r="EX125" s="603">
        <v>0</v>
      </c>
      <c r="EY125" s="603">
        <v>0</v>
      </c>
      <c r="EZ125" s="603">
        <v>0</v>
      </c>
      <c r="FA125" s="603">
        <v>0</v>
      </c>
      <c r="FB125" s="603">
        <v>0</v>
      </c>
      <c r="FC125" s="603">
        <v>0</v>
      </c>
      <c r="FD125" s="603">
        <v>0</v>
      </c>
      <c r="FE125" s="603">
        <v>0</v>
      </c>
      <c r="FF125" s="603">
        <v>90600</v>
      </c>
      <c r="FG125" s="603">
        <v>0</v>
      </c>
      <c r="FH125" s="603">
        <v>0</v>
      </c>
      <c r="FI125" s="603">
        <v>0</v>
      </c>
      <c r="FJ125" s="603">
        <v>0</v>
      </c>
      <c r="FK125" s="603">
        <v>0</v>
      </c>
      <c r="FL125" s="603">
        <v>0</v>
      </c>
      <c r="FM125" s="603">
        <v>130576</v>
      </c>
      <c r="FN125" s="603">
        <v>0</v>
      </c>
      <c r="FO125" s="603">
        <v>0</v>
      </c>
      <c r="FP125" s="603">
        <v>0</v>
      </c>
      <c r="FQ125" s="603">
        <v>0</v>
      </c>
      <c r="FR125" s="603">
        <v>0</v>
      </c>
      <c r="FS125" s="603">
        <v>0</v>
      </c>
      <c r="FT125" s="603">
        <v>0</v>
      </c>
      <c r="FU125" s="603">
        <v>0</v>
      </c>
      <c r="FV125" s="603">
        <v>0</v>
      </c>
      <c r="FW125" s="603">
        <v>0</v>
      </c>
      <c r="FX125" s="603">
        <v>0</v>
      </c>
      <c r="FY125" s="603">
        <v>0</v>
      </c>
      <c r="FZ125" s="603">
        <v>0</v>
      </c>
      <c r="GA125" s="603">
        <v>0</v>
      </c>
      <c r="GB125" s="603">
        <v>386000</v>
      </c>
      <c r="GC125" s="603">
        <v>0</v>
      </c>
      <c r="GD125" s="603">
        <v>0</v>
      </c>
      <c r="GE125" s="603">
        <v>0</v>
      </c>
      <c r="GF125" s="603">
        <v>0</v>
      </c>
      <c r="GG125" s="603">
        <v>0</v>
      </c>
      <c r="GH125" s="603">
        <v>313500</v>
      </c>
      <c r="GI125" s="603">
        <v>0</v>
      </c>
      <c r="GJ125" s="603">
        <v>0</v>
      </c>
      <c r="GK125" s="603">
        <v>0</v>
      </c>
      <c r="GL125" s="603">
        <v>0</v>
      </c>
      <c r="GM125" s="603">
        <v>889000</v>
      </c>
      <c r="GN125" s="603">
        <v>0</v>
      </c>
      <c r="GO125" s="603">
        <v>0</v>
      </c>
      <c r="GP125" s="603">
        <v>194546.29</v>
      </c>
      <c r="GQ125" s="603">
        <v>135000</v>
      </c>
      <c r="GR125" s="603">
        <v>0</v>
      </c>
      <c r="GS125" s="603">
        <v>0</v>
      </c>
      <c r="GT125" s="603">
        <v>0</v>
      </c>
      <c r="GU125" s="603">
        <v>0</v>
      </c>
      <c r="GV125" s="603">
        <v>107200</v>
      </c>
      <c r="GW125" s="603">
        <v>2041125</v>
      </c>
      <c r="GX125" s="603">
        <v>0</v>
      </c>
      <c r="GY125" s="603">
        <v>0</v>
      </c>
      <c r="GZ125" s="603">
        <v>0</v>
      </c>
      <c r="HA125" s="603">
        <v>0</v>
      </c>
      <c r="HB125" s="603">
        <v>0</v>
      </c>
      <c r="HC125" s="603">
        <v>0</v>
      </c>
      <c r="HD125" s="603">
        <v>0</v>
      </c>
      <c r="HE125" s="603">
        <v>528742.5</v>
      </c>
      <c r="HF125" s="603">
        <v>992088.1</v>
      </c>
      <c r="HG125" s="603">
        <v>0</v>
      </c>
      <c r="HH125" s="603">
        <v>0</v>
      </c>
      <c r="HI125" s="603">
        <v>0</v>
      </c>
      <c r="HJ125" s="603">
        <v>0</v>
      </c>
      <c r="HK125" s="603">
        <v>0</v>
      </c>
      <c r="HL125" s="603">
        <v>0</v>
      </c>
      <c r="HM125" s="603">
        <v>0</v>
      </c>
      <c r="HN125" s="603">
        <v>0</v>
      </c>
      <c r="HO125" s="603">
        <v>0</v>
      </c>
      <c r="HP125" s="603">
        <v>0</v>
      </c>
      <c r="HQ125" s="603">
        <v>0</v>
      </c>
      <c r="HR125" s="603">
        <v>0</v>
      </c>
      <c r="HS125" s="603">
        <v>0</v>
      </c>
      <c r="HT125" s="603">
        <v>0</v>
      </c>
      <c r="HU125" s="603">
        <v>0</v>
      </c>
      <c r="HV125" s="603">
        <v>0</v>
      </c>
      <c r="HW125" s="603">
        <v>0</v>
      </c>
      <c r="HX125" s="603">
        <v>0</v>
      </c>
      <c r="HY125" s="603">
        <v>0</v>
      </c>
      <c r="HZ125" s="603">
        <v>0</v>
      </c>
      <c r="IA125" s="603">
        <v>0</v>
      </c>
      <c r="IB125" s="603">
        <v>24</v>
      </c>
      <c r="IC125" s="603">
        <v>0</v>
      </c>
      <c r="ID125" s="603">
        <v>0</v>
      </c>
      <c r="IE125" s="603">
        <v>0</v>
      </c>
      <c r="IF125" s="603">
        <v>0</v>
      </c>
      <c r="IG125" s="603">
        <v>0</v>
      </c>
      <c r="IH125" s="603">
        <v>6808.8</v>
      </c>
      <c r="II125" s="603">
        <v>0</v>
      </c>
      <c r="IJ125" s="603">
        <v>0</v>
      </c>
      <c r="IK125" s="603">
        <v>0</v>
      </c>
      <c r="IL125" s="603">
        <v>0</v>
      </c>
      <c r="IM125" s="603">
        <v>0</v>
      </c>
      <c r="IN125" s="603">
        <v>0</v>
      </c>
      <c r="IO125" s="603">
        <v>0</v>
      </c>
      <c r="IP125" s="603">
        <v>0</v>
      </c>
      <c r="IQ125" s="603">
        <v>0</v>
      </c>
      <c r="IR125" s="603">
        <v>0</v>
      </c>
      <c r="IS125" s="603">
        <v>321647.77</v>
      </c>
      <c r="IT125" s="603">
        <v>0</v>
      </c>
      <c r="IU125" s="603">
        <v>0</v>
      </c>
      <c r="IV125" s="603">
        <v>0</v>
      </c>
      <c r="IW125" s="603">
        <v>0</v>
      </c>
      <c r="IX125" s="603">
        <v>0</v>
      </c>
      <c r="IY125" s="603">
        <v>0</v>
      </c>
      <c r="IZ125" s="603">
        <v>0</v>
      </c>
      <c r="JA125" s="603">
        <v>0</v>
      </c>
      <c r="JB125" s="603">
        <v>0</v>
      </c>
      <c r="JC125" s="603">
        <v>0</v>
      </c>
      <c r="JD125" s="603">
        <v>0</v>
      </c>
      <c r="JE125" s="603">
        <v>0</v>
      </c>
      <c r="JF125" s="603">
        <v>0</v>
      </c>
      <c r="JG125" s="603">
        <v>0</v>
      </c>
      <c r="JH125" s="603">
        <v>0</v>
      </c>
      <c r="JI125" s="603">
        <v>869625</v>
      </c>
      <c r="JJ125" s="603">
        <v>0</v>
      </c>
      <c r="JK125" s="603">
        <v>0</v>
      </c>
      <c r="JL125" s="603">
        <v>123000</v>
      </c>
      <c r="JM125" s="603">
        <v>0</v>
      </c>
      <c r="JN125" s="603">
        <v>0</v>
      </c>
      <c r="JO125" s="603">
        <v>0</v>
      </c>
      <c r="JP125" s="603">
        <v>0</v>
      </c>
      <c r="JQ125" s="603">
        <v>0</v>
      </c>
      <c r="JR125" s="603">
        <v>0</v>
      </c>
      <c r="JS125" s="603">
        <v>0</v>
      </c>
      <c r="JT125" s="603">
        <v>0</v>
      </c>
      <c r="JU125" s="603">
        <v>0</v>
      </c>
      <c r="JV125" s="603">
        <v>0</v>
      </c>
      <c r="JW125" s="603">
        <v>0</v>
      </c>
      <c r="JX125" s="603">
        <v>720000</v>
      </c>
      <c r="JY125" s="603">
        <v>0</v>
      </c>
      <c r="JZ125" s="603">
        <v>0</v>
      </c>
      <c r="KA125" s="603">
        <v>0</v>
      </c>
      <c r="KB125" s="603">
        <v>0</v>
      </c>
      <c r="KC125" s="603">
        <v>0</v>
      </c>
      <c r="KD125" s="603">
        <v>0</v>
      </c>
      <c r="KE125" s="603">
        <v>0</v>
      </c>
      <c r="KF125" s="603">
        <v>0</v>
      </c>
      <c r="KG125" s="603">
        <v>0</v>
      </c>
      <c r="KH125" s="603">
        <v>0</v>
      </c>
      <c r="KI125" s="603">
        <v>0</v>
      </c>
      <c r="KJ125" s="603">
        <v>0</v>
      </c>
      <c r="KK125" s="603">
        <v>1500000</v>
      </c>
      <c r="KL125" s="603">
        <v>0</v>
      </c>
      <c r="KM125" s="603">
        <v>0</v>
      </c>
      <c r="KN125" s="603">
        <v>170000</v>
      </c>
      <c r="KO125" s="603">
        <v>0</v>
      </c>
      <c r="KP125" s="603">
        <v>0</v>
      </c>
      <c r="KQ125" s="603">
        <v>0</v>
      </c>
      <c r="KR125" s="603">
        <v>0</v>
      </c>
      <c r="KS125" s="603">
        <v>0</v>
      </c>
      <c r="KT125" s="603">
        <v>0</v>
      </c>
      <c r="KU125" s="603">
        <v>0</v>
      </c>
      <c r="KV125" s="603">
        <v>0</v>
      </c>
      <c r="KW125" s="603">
        <v>0</v>
      </c>
      <c r="KX125" s="603">
        <v>0</v>
      </c>
      <c r="KY125" s="603">
        <v>0</v>
      </c>
      <c r="KZ125" s="603">
        <v>0</v>
      </c>
      <c r="LA125" s="603">
        <v>0</v>
      </c>
      <c r="LB125" s="603">
        <v>0</v>
      </c>
      <c r="LC125" s="603">
        <v>0</v>
      </c>
      <c r="LD125" s="603">
        <v>0</v>
      </c>
      <c r="LE125" s="603">
        <v>0</v>
      </c>
      <c r="LF125" s="603">
        <v>0</v>
      </c>
      <c r="LG125" s="603">
        <v>0</v>
      </c>
      <c r="LH125" s="603">
        <v>0</v>
      </c>
      <c r="LI125" s="603">
        <v>0</v>
      </c>
      <c r="LJ125" s="603">
        <v>0</v>
      </c>
      <c r="LK125" s="603">
        <v>0</v>
      </c>
      <c r="LL125" s="603">
        <v>0</v>
      </c>
      <c r="LM125" s="603">
        <v>77750</v>
      </c>
      <c r="LN125" s="603">
        <v>0</v>
      </c>
      <c r="LO125" s="603">
        <v>0</v>
      </c>
      <c r="LP125" s="603">
        <v>0</v>
      </c>
      <c r="LQ125" s="603">
        <v>0</v>
      </c>
      <c r="LR125" s="603">
        <v>0</v>
      </c>
      <c r="LS125" s="603">
        <v>0</v>
      </c>
      <c r="LT125" s="603">
        <v>0</v>
      </c>
      <c r="LU125" s="603">
        <v>0</v>
      </c>
      <c r="LV125" s="603">
        <v>0</v>
      </c>
      <c r="LW125" s="603">
        <v>0</v>
      </c>
      <c r="LX125" s="603">
        <v>0</v>
      </c>
      <c r="LY125" s="603">
        <v>156142.32</v>
      </c>
      <c r="LZ125" s="603">
        <v>0</v>
      </c>
      <c r="MA125" s="603">
        <v>0</v>
      </c>
      <c r="MB125" s="603">
        <v>0</v>
      </c>
      <c r="MC125" s="603">
        <v>0</v>
      </c>
      <c r="MD125" s="603">
        <v>0</v>
      </c>
      <c r="ME125" s="603">
        <v>0</v>
      </c>
      <c r="MF125" s="603">
        <v>0</v>
      </c>
      <c r="MG125" s="603">
        <v>0</v>
      </c>
      <c r="MH125" s="603">
        <v>106323.5</v>
      </c>
      <c r="MI125" s="603">
        <v>0</v>
      </c>
      <c r="MJ125" s="603">
        <v>0</v>
      </c>
      <c r="MK125" s="603">
        <v>0</v>
      </c>
      <c r="ML125" s="603">
        <v>0</v>
      </c>
      <c r="MM125" s="603">
        <v>0</v>
      </c>
      <c r="MN125" s="603">
        <v>0</v>
      </c>
      <c r="MO125" s="603">
        <v>331625</v>
      </c>
      <c r="MP125" s="603">
        <v>0</v>
      </c>
      <c r="MQ125" s="603">
        <v>0</v>
      </c>
      <c r="MR125" s="603">
        <v>0</v>
      </c>
      <c r="MS125" s="603">
        <v>0</v>
      </c>
      <c r="MT125" s="603">
        <v>0</v>
      </c>
      <c r="MU125" s="603">
        <v>0</v>
      </c>
      <c r="MV125" s="603">
        <v>0</v>
      </c>
      <c r="MW125" s="603">
        <v>5434750</v>
      </c>
      <c r="MX125" s="603">
        <v>0</v>
      </c>
      <c r="MY125" s="603">
        <v>4359.93</v>
      </c>
      <c r="MZ125" s="603">
        <v>0</v>
      </c>
      <c r="NA125" s="603">
        <v>0</v>
      </c>
      <c r="NB125" s="603">
        <v>0</v>
      </c>
      <c r="NC125" s="603">
        <v>0</v>
      </c>
      <c r="ND125" s="603">
        <v>18758</v>
      </c>
      <c r="NE125" s="603">
        <v>0</v>
      </c>
      <c r="NF125" s="603">
        <v>0</v>
      </c>
      <c r="NG125" s="603">
        <v>65000</v>
      </c>
      <c r="NH125" s="603">
        <v>0</v>
      </c>
      <c r="NI125" s="603">
        <v>0</v>
      </c>
      <c r="NJ125" s="603">
        <v>0</v>
      </c>
      <c r="NK125" s="603">
        <v>0</v>
      </c>
      <c r="NL125" s="603">
        <v>844086</v>
      </c>
      <c r="NM125" s="603">
        <v>0</v>
      </c>
      <c r="NN125" s="603">
        <v>0</v>
      </c>
      <c r="NO125" s="603">
        <v>6599674.5199999996</v>
      </c>
      <c r="NP125" s="603">
        <v>348124.5</v>
      </c>
      <c r="NQ125" s="603">
        <v>0</v>
      </c>
      <c r="NR125" s="603">
        <v>0</v>
      </c>
      <c r="NS125" s="603">
        <v>0</v>
      </c>
      <c r="NT125" s="603">
        <v>210115.25</v>
      </c>
      <c r="NU125" s="603">
        <v>0</v>
      </c>
      <c r="NV125" s="603">
        <v>3140</v>
      </c>
      <c r="NW125" s="603">
        <v>0</v>
      </c>
      <c r="NX125" s="603">
        <v>1774</v>
      </c>
      <c r="NY125" s="603">
        <v>0</v>
      </c>
      <c r="NZ125" s="603">
        <v>0</v>
      </c>
      <c r="OA125" s="603">
        <v>0</v>
      </c>
      <c r="OB125" s="603">
        <v>106494</v>
      </c>
      <c r="OC125" s="603">
        <v>0</v>
      </c>
      <c r="OD125" s="603">
        <v>0</v>
      </c>
      <c r="OE125" s="603">
        <v>210</v>
      </c>
      <c r="OF125" s="603">
        <v>0</v>
      </c>
      <c r="OG125" s="603">
        <v>7478</v>
      </c>
      <c r="OH125" s="603">
        <v>0</v>
      </c>
      <c r="OI125" s="603">
        <v>582426</v>
      </c>
      <c r="OJ125" s="603">
        <v>0</v>
      </c>
      <c r="OK125" s="603">
        <v>0</v>
      </c>
      <c r="OL125" s="603">
        <v>0</v>
      </c>
      <c r="OM125" s="603">
        <v>0</v>
      </c>
      <c r="ON125" s="603">
        <v>0</v>
      </c>
      <c r="OO125" s="603">
        <v>0</v>
      </c>
      <c r="OP125" s="603">
        <v>0</v>
      </c>
      <c r="OQ125" s="603">
        <v>0</v>
      </c>
      <c r="OR125" s="603">
        <v>0</v>
      </c>
      <c r="OS125" s="603">
        <v>0</v>
      </c>
      <c r="OT125" s="603">
        <v>0</v>
      </c>
      <c r="OU125" s="603">
        <v>0</v>
      </c>
      <c r="OV125" s="603">
        <v>0</v>
      </c>
      <c r="OW125" s="603">
        <v>2040</v>
      </c>
      <c r="OX125" s="603">
        <v>55935</v>
      </c>
      <c r="OY125" s="603">
        <v>3500</v>
      </c>
      <c r="OZ125" s="603">
        <v>0</v>
      </c>
      <c r="PA125" s="603">
        <v>12500</v>
      </c>
      <c r="PB125" s="603">
        <v>0</v>
      </c>
      <c r="PC125" s="603">
        <v>0</v>
      </c>
      <c r="PD125" s="603">
        <v>0</v>
      </c>
      <c r="PE125" s="603">
        <v>0</v>
      </c>
      <c r="PF125" s="603">
        <v>1163491</v>
      </c>
      <c r="PG125" s="603">
        <v>22520</v>
      </c>
      <c r="PH125" s="603">
        <v>0</v>
      </c>
      <c r="PI125" s="603">
        <v>0</v>
      </c>
      <c r="PJ125" s="603">
        <v>0</v>
      </c>
      <c r="PK125" s="603">
        <v>0</v>
      </c>
      <c r="PL125" s="603">
        <v>648335</v>
      </c>
      <c r="PM125" s="603">
        <v>0</v>
      </c>
      <c r="PN125" s="603">
        <v>0</v>
      </c>
      <c r="PO125" s="603">
        <v>0</v>
      </c>
      <c r="PP125" s="603">
        <v>0</v>
      </c>
      <c r="PQ125" s="603">
        <v>0</v>
      </c>
      <c r="PR125" s="603">
        <v>0</v>
      </c>
      <c r="PS125" s="603">
        <v>0</v>
      </c>
      <c r="PT125" s="603">
        <v>0</v>
      </c>
      <c r="PU125" s="603">
        <v>0</v>
      </c>
      <c r="PV125" s="603">
        <v>0</v>
      </c>
      <c r="PW125" s="603">
        <v>0</v>
      </c>
      <c r="PX125" s="603">
        <v>0</v>
      </c>
      <c r="PY125" s="603">
        <v>0</v>
      </c>
      <c r="PZ125" s="603">
        <v>0</v>
      </c>
      <c r="QA125" s="603">
        <v>0</v>
      </c>
      <c r="QB125" s="603">
        <v>0</v>
      </c>
      <c r="QC125" s="603">
        <v>0</v>
      </c>
      <c r="QD125" s="603">
        <v>1907750</v>
      </c>
      <c r="QE125" s="603">
        <v>0</v>
      </c>
      <c r="QF125" s="603">
        <v>0</v>
      </c>
      <c r="QG125" s="603">
        <v>0</v>
      </c>
      <c r="QH125" s="603">
        <v>0</v>
      </c>
      <c r="QI125" s="603">
        <v>0</v>
      </c>
      <c r="QJ125" s="603">
        <v>0</v>
      </c>
      <c r="QK125" s="603">
        <v>0</v>
      </c>
      <c r="QL125" s="603">
        <v>0</v>
      </c>
      <c r="QM125" s="603">
        <v>0</v>
      </c>
      <c r="QN125" s="603">
        <v>0</v>
      </c>
      <c r="QO125" s="603">
        <v>0</v>
      </c>
      <c r="QP125" s="603">
        <v>0</v>
      </c>
      <c r="QQ125" s="603">
        <v>0</v>
      </c>
      <c r="QR125" s="603">
        <v>0</v>
      </c>
      <c r="QS125" s="603">
        <v>0</v>
      </c>
      <c r="QT125" s="603">
        <v>0</v>
      </c>
      <c r="QU125" s="603">
        <v>294600</v>
      </c>
      <c r="QV125" s="603">
        <v>0</v>
      </c>
      <c r="QW125" s="603">
        <v>0</v>
      </c>
      <c r="QX125" s="603">
        <v>0</v>
      </c>
      <c r="QY125" s="603">
        <v>0</v>
      </c>
      <c r="QZ125" s="603">
        <v>0</v>
      </c>
      <c r="RA125" s="603">
        <v>0</v>
      </c>
      <c r="RB125" s="603">
        <v>0</v>
      </c>
      <c r="RC125" s="603">
        <v>0</v>
      </c>
      <c r="RD125" s="603">
        <v>0</v>
      </c>
      <c r="RE125" s="603">
        <v>0</v>
      </c>
      <c r="RF125" s="603">
        <v>0</v>
      </c>
      <c r="RG125" s="603">
        <v>0</v>
      </c>
      <c r="RH125" s="603">
        <v>0</v>
      </c>
      <c r="RI125" s="603">
        <v>0</v>
      </c>
      <c r="RJ125" s="603">
        <v>0</v>
      </c>
      <c r="RK125" s="603">
        <v>0</v>
      </c>
      <c r="RL125" s="603">
        <v>0</v>
      </c>
      <c r="RM125" s="603">
        <v>693584.44</v>
      </c>
      <c r="RN125" s="603">
        <v>245664</v>
      </c>
      <c r="RO125" s="603">
        <v>0</v>
      </c>
      <c r="RP125" s="603">
        <v>0</v>
      </c>
      <c r="RQ125" s="603">
        <v>0</v>
      </c>
      <c r="RR125" s="603">
        <v>2142295</v>
      </c>
      <c r="RS125" s="603">
        <v>0</v>
      </c>
      <c r="RT125" s="603">
        <v>0</v>
      </c>
      <c r="RU125" s="603">
        <v>0</v>
      </c>
      <c r="RV125" s="603">
        <v>0</v>
      </c>
      <c r="RW125" s="603">
        <v>0</v>
      </c>
      <c r="RX125" s="603">
        <v>11700</v>
      </c>
      <c r="RY125" s="603">
        <v>0</v>
      </c>
      <c r="RZ125" s="603">
        <v>0</v>
      </c>
      <c r="SA125" s="603">
        <v>94900</v>
      </c>
      <c r="SB125" s="603">
        <v>0</v>
      </c>
      <c r="SC125" s="603">
        <v>0</v>
      </c>
      <c r="SD125" s="603">
        <v>0</v>
      </c>
      <c r="SE125" s="603">
        <v>0</v>
      </c>
      <c r="SF125" s="603">
        <v>352540</v>
      </c>
      <c r="SG125" s="603">
        <v>0</v>
      </c>
      <c r="SH125" s="603">
        <v>0</v>
      </c>
      <c r="SI125" s="603">
        <v>0</v>
      </c>
      <c r="SJ125" s="603">
        <v>2858250</v>
      </c>
      <c r="SK125" s="603">
        <v>0</v>
      </c>
      <c r="SL125" s="603">
        <v>0</v>
      </c>
      <c r="SM125" s="603">
        <v>0</v>
      </c>
      <c r="SN125" s="603">
        <v>0</v>
      </c>
      <c r="SO125" s="603">
        <v>0</v>
      </c>
      <c r="SP125" s="603">
        <v>0</v>
      </c>
      <c r="SQ125" s="603">
        <v>0</v>
      </c>
      <c r="SR125" s="603">
        <v>0</v>
      </c>
      <c r="SS125" s="603">
        <v>0</v>
      </c>
      <c r="ST125" s="603">
        <v>0</v>
      </c>
      <c r="SU125" s="603">
        <v>283522.67</v>
      </c>
      <c r="SV125" s="603">
        <v>0</v>
      </c>
      <c r="SW125" s="603">
        <v>0</v>
      </c>
      <c r="SX125" s="603">
        <v>0</v>
      </c>
      <c r="SY125" s="603">
        <v>0</v>
      </c>
      <c r="SZ125" s="603">
        <v>0</v>
      </c>
      <c r="TA125" s="603">
        <v>0</v>
      </c>
      <c r="TB125" s="603">
        <v>0</v>
      </c>
      <c r="TC125" s="603">
        <v>0</v>
      </c>
      <c r="TD125" s="603">
        <v>0</v>
      </c>
      <c r="TE125" s="603">
        <v>0</v>
      </c>
      <c r="TF125" s="603">
        <v>0</v>
      </c>
      <c r="TG125" s="603">
        <v>0</v>
      </c>
      <c r="TH125" s="603">
        <v>0</v>
      </c>
      <c r="TI125" s="603">
        <v>0</v>
      </c>
      <c r="TJ125" s="603">
        <v>0</v>
      </c>
      <c r="TK125" s="603">
        <v>0</v>
      </c>
      <c r="TL125" s="603">
        <v>0</v>
      </c>
      <c r="TM125" s="603">
        <v>0</v>
      </c>
      <c r="TN125" s="603">
        <v>14100</v>
      </c>
      <c r="TO125" s="603">
        <v>258000</v>
      </c>
      <c r="TP125" s="603">
        <v>60620</v>
      </c>
      <c r="TQ125" s="603">
        <v>0</v>
      </c>
      <c r="TR125" s="603">
        <v>1691811.9</v>
      </c>
      <c r="TS125" s="603">
        <v>134320</v>
      </c>
      <c r="TT125" s="603">
        <v>244464.52</v>
      </c>
      <c r="TU125" s="603">
        <v>493460</v>
      </c>
      <c r="TV125" s="603">
        <v>281100</v>
      </c>
      <c r="TW125" s="603">
        <v>107650</v>
      </c>
      <c r="TX125" s="603">
        <v>28000</v>
      </c>
      <c r="TY125" s="603">
        <v>454380.65</v>
      </c>
      <c r="TZ125" s="603">
        <v>0</v>
      </c>
      <c r="UA125" s="603">
        <v>0</v>
      </c>
      <c r="UB125" s="603">
        <v>0</v>
      </c>
      <c r="UC125" s="603">
        <v>0</v>
      </c>
      <c r="UD125" s="603">
        <v>0</v>
      </c>
      <c r="UE125" s="603">
        <v>0</v>
      </c>
      <c r="UF125" s="603">
        <v>0</v>
      </c>
      <c r="UG125" s="603">
        <v>11401714</v>
      </c>
      <c r="UH125" s="603">
        <v>1640069.18</v>
      </c>
      <c r="UI125" s="603">
        <v>0</v>
      </c>
      <c r="UJ125" s="603">
        <v>19620</v>
      </c>
      <c r="UK125" s="603">
        <v>201835.16</v>
      </c>
      <c r="UL125" s="603">
        <v>0</v>
      </c>
      <c r="UM125" s="603">
        <v>0</v>
      </c>
      <c r="UN125" s="603">
        <v>0</v>
      </c>
      <c r="UO125" s="603">
        <v>0</v>
      </c>
      <c r="UP125" s="603">
        <v>0</v>
      </c>
      <c r="UQ125" s="603">
        <v>0</v>
      </c>
      <c r="UR125" s="603">
        <v>0</v>
      </c>
      <c r="US125" s="603">
        <v>0</v>
      </c>
      <c r="UT125" s="603">
        <v>0</v>
      </c>
      <c r="UU125" s="603">
        <v>0</v>
      </c>
      <c r="UV125" s="603">
        <v>0</v>
      </c>
      <c r="UW125" s="603">
        <v>0</v>
      </c>
      <c r="UX125" s="603">
        <v>0</v>
      </c>
      <c r="UY125" s="603">
        <v>0</v>
      </c>
      <c r="UZ125" s="603">
        <v>0</v>
      </c>
      <c r="VA125" s="603">
        <v>0</v>
      </c>
      <c r="VB125" s="603">
        <v>0</v>
      </c>
      <c r="VC125" s="603">
        <v>0</v>
      </c>
      <c r="VD125" s="603">
        <v>3288500</v>
      </c>
      <c r="VE125" s="603">
        <v>0</v>
      </c>
      <c r="VF125" s="603">
        <v>0</v>
      </c>
      <c r="VG125" s="603">
        <v>0</v>
      </c>
      <c r="VH125" s="603">
        <v>0</v>
      </c>
      <c r="VI125" s="603">
        <v>0</v>
      </c>
      <c r="VJ125" s="603">
        <v>0</v>
      </c>
      <c r="VK125" s="603">
        <v>0</v>
      </c>
      <c r="VL125" s="603">
        <v>0</v>
      </c>
      <c r="VM125" s="603">
        <v>19563</v>
      </c>
      <c r="VN125" s="603">
        <v>0</v>
      </c>
      <c r="VO125" s="603">
        <v>0</v>
      </c>
      <c r="VP125" s="603">
        <v>4800</v>
      </c>
      <c r="VQ125" s="603">
        <v>156839.84</v>
      </c>
      <c r="VR125" s="603">
        <v>0</v>
      </c>
      <c r="VS125" s="603">
        <v>187449.15</v>
      </c>
      <c r="VT125" s="603">
        <v>197046.78</v>
      </c>
      <c r="VU125" s="603">
        <v>0</v>
      </c>
      <c r="VV125" s="603">
        <v>0</v>
      </c>
      <c r="VW125" s="603">
        <v>0</v>
      </c>
      <c r="VX125" s="603">
        <v>0</v>
      </c>
      <c r="VY125" s="603">
        <v>398337</v>
      </c>
      <c r="VZ125" s="603">
        <v>554745.18000000005</v>
      </c>
      <c r="WA125" s="603">
        <v>110338.7</v>
      </c>
      <c r="WB125" s="603">
        <v>0</v>
      </c>
      <c r="WC125" s="603">
        <v>0</v>
      </c>
      <c r="WD125" s="603">
        <v>0</v>
      </c>
      <c r="WE125" s="603">
        <v>63516</v>
      </c>
      <c r="WF125" s="603">
        <v>32862</v>
      </c>
      <c r="WG125" s="603">
        <v>0</v>
      </c>
      <c r="WH125" s="603">
        <v>0</v>
      </c>
      <c r="WI125" s="603">
        <v>0</v>
      </c>
      <c r="WJ125" s="603">
        <v>0</v>
      </c>
      <c r="WK125" s="603">
        <v>248827.42</v>
      </c>
      <c r="WL125" s="603">
        <v>41600</v>
      </c>
      <c r="WM125" s="603">
        <v>151525</v>
      </c>
      <c r="WN125" s="603">
        <v>87250</v>
      </c>
      <c r="WO125" s="603">
        <v>2359200</v>
      </c>
      <c r="WP125" s="603">
        <v>139750</v>
      </c>
      <c r="WQ125" s="603">
        <v>0</v>
      </c>
      <c r="WR125" s="603">
        <v>0</v>
      </c>
      <c r="WS125" s="603">
        <v>0</v>
      </c>
      <c r="WT125" s="603">
        <v>84011</v>
      </c>
      <c r="WU125" s="603">
        <v>89463</v>
      </c>
      <c r="WV125" s="603">
        <v>116681</v>
      </c>
      <c r="WW125" s="603">
        <v>4081754.16</v>
      </c>
      <c r="WX125" s="603">
        <v>0</v>
      </c>
      <c r="WY125" s="603">
        <v>0</v>
      </c>
      <c r="WZ125" s="603">
        <v>0</v>
      </c>
      <c r="XA125" s="603">
        <v>2403090</v>
      </c>
      <c r="XB125" s="603">
        <v>0</v>
      </c>
      <c r="XC125" s="603">
        <v>0</v>
      </c>
      <c r="XD125" s="603">
        <v>0</v>
      </c>
      <c r="XE125" s="603">
        <v>18289.28</v>
      </c>
      <c r="XF125" s="603">
        <v>0</v>
      </c>
      <c r="XG125" s="603">
        <v>6250</v>
      </c>
      <c r="XH125" s="603">
        <v>2297</v>
      </c>
      <c r="XI125" s="603">
        <v>0</v>
      </c>
      <c r="XJ125" s="603">
        <v>0</v>
      </c>
      <c r="XK125" s="603">
        <v>0</v>
      </c>
      <c r="XL125" s="603">
        <v>0</v>
      </c>
      <c r="XM125" s="603">
        <v>0</v>
      </c>
      <c r="XN125" s="603">
        <v>0</v>
      </c>
      <c r="XO125" s="603">
        <v>0</v>
      </c>
      <c r="XP125" s="603">
        <v>0</v>
      </c>
      <c r="XQ125" s="603">
        <v>0</v>
      </c>
      <c r="XR125" s="603">
        <v>0</v>
      </c>
      <c r="XS125" s="603">
        <v>0</v>
      </c>
      <c r="XT125" s="603">
        <v>0</v>
      </c>
      <c r="XU125" s="603">
        <v>0</v>
      </c>
      <c r="XV125" s="603">
        <v>0</v>
      </c>
      <c r="XW125" s="603">
        <v>0</v>
      </c>
      <c r="XX125" s="603">
        <v>0</v>
      </c>
      <c r="XY125" s="603">
        <v>0</v>
      </c>
      <c r="XZ125" s="603">
        <v>0</v>
      </c>
      <c r="YA125" s="603">
        <v>0</v>
      </c>
      <c r="YB125" s="603">
        <v>0</v>
      </c>
      <c r="YC125" s="603">
        <v>0</v>
      </c>
      <c r="YD125" s="603">
        <v>0</v>
      </c>
      <c r="YE125" s="603">
        <v>0</v>
      </c>
      <c r="YF125" s="603">
        <v>0</v>
      </c>
      <c r="YG125" s="603">
        <v>498552</v>
      </c>
      <c r="YH125" s="603">
        <v>0</v>
      </c>
      <c r="YI125" s="603">
        <v>0</v>
      </c>
      <c r="YJ125" s="603">
        <v>0</v>
      </c>
      <c r="YK125" s="603">
        <v>877983.75</v>
      </c>
      <c r="YL125" s="603">
        <v>11112</v>
      </c>
      <c r="YM125" s="603">
        <v>0</v>
      </c>
      <c r="YN125" s="603">
        <v>0</v>
      </c>
      <c r="YO125" s="603">
        <v>0</v>
      </c>
      <c r="YP125" s="603">
        <v>0</v>
      </c>
      <c r="YQ125" s="603">
        <v>0</v>
      </c>
      <c r="YR125" s="603">
        <v>134670</v>
      </c>
      <c r="YS125" s="603">
        <v>0</v>
      </c>
      <c r="YT125" s="603">
        <v>0</v>
      </c>
      <c r="YU125" s="603">
        <v>0</v>
      </c>
      <c r="YV125" s="603">
        <v>0</v>
      </c>
      <c r="YW125" s="603">
        <v>85000</v>
      </c>
      <c r="YX125" s="603">
        <v>0</v>
      </c>
      <c r="YY125" s="603">
        <v>160900</v>
      </c>
      <c r="YZ125" s="603">
        <v>164993</v>
      </c>
      <c r="ZA125" s="603">
        <v>57840</v>
      </c>
      <c r="ZB125" s="603">
        <v>0</v>
      </c>
      <c r="ZC125" s="603">
        <v>260414</v>
      </c>
      <c r="ZD125" s="603">
        <v>260000</v>
      </c>
      <c r="ZE125" s="603">
        <v>19057</v>
      </c>
      <c r="ZF125" s="603">
        <v>0</v>
      </c>
      <c r="ZG125" s="603">
        <v>0</v>
      </c>
      <c r="ZH125" s="603">
        <v>0</v>
      </c>
      <c r="ZI125" s="603">
        <v>0</v>
      </c>
      <c r="ZJ125" s="603">
        <v>0</v>
      </c>
      <c r="ZK125" s="603">
        <v>0</v>
      </c>
      <c r="ZL125" s="603">
        <v>253333.87</v>
      </c>
      <c r="ZM125" s="603">
        <v>0</v>
      </c>
      <c r="ZN125" s="603">
        <v>214789</v>
      </c>
      <c r="ZO125" s="603">
        <v>131338.71</v>
      </c>
      <c r="ZP125" s="603">
        <v>0</v>
      </c>
      <c r="ZQ125" s="603">
        <v>0</v>
      </c>
      <c r="ZR125" s="603">
        <v>392629.03</v>
      </c>
      <c r="ZS125" s="603">
        <v>0</v>
      </c>
      <c r="ZT125" s="603">
        <v>0</v>
      </c>
      <c r="ZU125" s="603">
        <v>370000</v>
      </c>
      <c r="ZV125" s="603">
        <v>323387.09999999998</v>
      </c>
      <c r="ZW125" s="603">
        <v>0</v>
      </c>
      <c r="ZX125" s="603">
        <v>0</v>
      </c>
      <c r="ZY125" s="603">
        <v>0</v>
      </c>
      <c r="ZZ125" s="603">
        <v>0</v>
      </c>
      <c r="AAA125" s="603">
        <v>0</v>
      </c>
      <c r="AAB125" s="603">
        <v>0</v>
      </c>
      <c r="AAC125" s="603">
        <v>118500</v>
      </c>
      <c r="AAD125" s="603">
        <v>0</v>
      </c>
      <c r="AAE125" s="603">
        <v>0</v>
      </c>
      <c r="AAF125" s="603">
        <v>0</v>
      </c>
      <c r="AAG125" s="603">
        <v>0</v>
      </c>
      <c r="AAH125" s="603">
        <v>104000</v>
      </c>
      <c r="AAI125" s="603">
        <v>68500</v>
      </c>
      <c r="AAJ125" s="603">
        <v>0</v>
      </c>
      <c r="AAK125" s="603">
        <v>123500</v>
      </c>
      <c r="AAL125" s="603">
        <v>0</v>
      </c>
      <c r="AAM125" s="603">
        <v>0</v>
      </c>
      <c r="AAN125" s="603">
        <v>0</v>
      </c>
      <c r="AAO125" s="603">
        <v>0</v>
      </c>
      <c r="AAP125" s="603">
        <v>130613</v>
      </c>
      <c r="AAQ125" s="603">
        <v>0</v>
      </c>
      <c r="AAR125" s="603">
        <v>0</v>
      </c>
      <c r="AAS125" s="603">
        <v>0</v>
      </c>
      <c r="AAT125" s="603">
        <v>330500</v>
      </c>
      <c r="AAU125" s="603">
        <v>0</v>
      </c>
      <c r="AAV125" s="603">
        <v>0</v>
      </c>
      <c r="AAW125" s="603">
        <v>0</v>
      </c>
      <c r="AAX125" s="603">
        <v>0</v>
      </c>
      <c r="AAY125" s="603">
        <v>107142</v>
      </c>
      <c r="AAZ125" s="603">
        <v>185130</v>
      </c>
      <c r="ABA125" s="603">
        <v>93528</v>
      </c>
      <c r="ABB125" s="603">
        <v>0</v>
      </c>
      <c r="ABC125" s="603">
        <v>0</v>
      </c>
      <c r="ABD125" s="603">
        <v>0</v>
      </c>
      <c r="ABE125" s="603">
        <v>0</v>
      </c>
      <c r="ABF125" s="603">
        <v>0</v>
      </c>
      <c r="ABG125" s="603">
        <v>0</v>
      </c>
      <c r="ABH125" s="603">
        <v>0</v>
      </c>
      <c r="ABI125" s="603">
        <v>0</v>
      </c>
      <c r="ABJ125" s="603">
        <v>47062</v>
      </c>
      <c r="ABK125" s="603">
        <v>45000</v>
      </c>
      <c r="ABL125" s="603">
        <v>120500</v>
      </c>
      <c r="ABM125" s="603">
        <v>0</v>
      </c>
      <c r="ABN125" s="603">
        <v>0</v>
      </c>
      <c r="ABO125" s="603">
        <v>0</v>
      </c>
      <c r="ABP125" s="603">
        <v>0</v>
      </c>
      <c r="ABQ125" s="603">
        <v>0</v>
      </c>
      <c r="ABR125" s="603">
        <v>0</v>
      </c>
      <c r="ABS125" s="603">
        <v>0</v>
      </c>
      <c r="ABT125" s="603">
        <v>0</v>
      </c>
      <c r="ABU125" s="603">
        <v>0</v>
      </c>
      <c r="ABV125" s="603">
        <v>0</v>
      </c>
      <c r="ABW125" s="603">
        <v>0</v>
      </c>
      <c r="ABX125" s="603">
        <v>0</v>
      </c>
      <c r="ABY125" s="603">
        <v>0</v>
      </c>
      <c r="ABZ125" s="603">
        <v>0</v>
      </c>
      <c r="ACA125" s="603">
        <v>0</v>
      </c>
      <c r="ACB125" s="603">
        <v>0</v>
      </c>
      <c r="ACC125" s="603">
        <v>0</v>
      </c>
      <c r="ACD125" s="603">
        <v>0</v>
      </c>
      <c r="ACE125" s="603">
        <v>125639.82</v>
      </c>
      <c r="ACF125" s="603">
        <v>0</v>
      </c>
      <c r="ACG125" s="603">
        <v>0</v>
      </c>
      <c r="ACH125" s="603">
        <v>300</v>
      </c>
      <c r="ACI125" s="603">
        <v>0</v>
      </c>
      <c r="ACJ125" s="603">
        <v>0</v>
      </c>
      <c r="ACK125" s="603">
        <v>2902195.66</v>
      </c>
      <c r="ACL125" s="603">
        <v>0</v>
      </c>
      <c r="ACM125" s="603">
        <v>82418.039999999994</v>
      </c>
      <c r="ACN125" s="603">
        <v>0</v>
      </c>
      <c r="ACO125" s="603">
        <v>0</v>
      </c>
      <c r="ACP125" s="603">
        <v>0</v>
      </c>
      <c r="ACQ125" s="603">
        <v>0</v>
      </c>
      <c r="ACR125" s="603">
        <v>0</v>
      </c>
      <c r="ACS125" s="603">
        <v>0</v>
      </c>
      <c r="ACT125" s="603">
        <v>0</v>
      </c>
      <c r="ACU125" s="603">
        <v>0</v>
      </c>
      <c r="ACV125" s="603">
        <v>0</v>
      </c>
      <c r="ACW125" s="603">
        <v>0</v>
      </c>
      <c r="ACX125" s="603">
        <v>0</v>
      </c>
      <c r="ACY125" s="603">
        <v>0</v>
      </c>
      <c r="ACZ125" s="603">
        <v>10535</v>
      </c>
      <c r="ADA125" s="603">
        <v>0</v>
      </c>
      <c r="ADB125" s="603">
        <v>0</v>
      </c>
      <c r="ADC125" s="603">
        <v>15628</v>
      </c>
      <c r="ADD125" s="603">
        <v>0</v>
      </c>
      <c r="ADE125" s="603">
        <v>0</v>
      </c>
      <c r="ADF125" s="603">
        <v>0</v>
      </c>
      <c r="ADG125" s="603">
        <v>0</v>
      </c>
      <c r="ADH125" s="603">
        <v>0</v>
      </c>
      <c r="ADI125" s="603">
        <v>0</v>
      </c>
      <c r="ADJ125" s="603">
        <v>0</v>
      </c>
      <c r="ADK125" s="603">
        <v>37500</v>
      </c>
      <c r="ADL125" s="603">
        <v>0</v>
      </c>
      <c r="ADM125" s="603">
        <v>55200</v>
      </c>
      <c r="ADN125" s="603">
        <v>0</v>
      </c>
      <c r="ADO125" s="603">
        <v>0</v>
      </c>
      <c r="ADP125" s="603">
        <v>0</v>
      </c>
      <c r="ADQ125" s="603">
        <v>0</v>
      </c>
      <c r="ADR125" s="603">
        <v>0</v>
      </c>
      <c r="ADS125" s="603">
        <v>0</v>
      </c>
      <c r="ADT125" s="603">
        <v>0</v>
      </c>
      <c r="ADU125" s="603">
        <v>0</v>
      </c>
      <c r="ADV125" s="603">
        <v>0</v>
      </c>
      <c r="ADW125" s="603">
        <v>0</v>
      </c>
      <c r="ADX125" s="603">
        <v>0</v>
      </c>
      <c r="ADY125" s="603">
        <v>0</v>
      </c>
      <c r="ADZ125" s="603">
        <v>438659</v>
      </c>
      <c r="AEA125" s="603">
        <v>0</v>
      </c>
      <c r="AEB125" s="603">
        <v>0</v>
      </c>
      <c r="AEC125" s="603">
        <v>0</v>
      </c>
      <c r="AED125" s="603">
        <v>329359.86</v>
      </c>
      <c r="AEE125" s="603">
        <v>0</v>
      </c>
      <c r="AEF125" s="603">
        <v>0</v>
      </c>
      <c r="AEG125" s="603">
        <v>62200</v>
      </c>
      <c r="AEH125" s="603">
        <v>0</v>
      </c>
      <c r="AEI125" s="603">
        <v>0</v>
      </c>
      <c r="AEJ125" s="603">
        <v>0</v>
      </c>
      <c r="AEK125" s="603">
        <v>0</v>
      </c>
      <c r="AEL125" s="603">
        <v>0</v>
      </c>
      <c r="AEM125" s="603">
        <v>0</v>
      </c>
      <c r="AEN125" s="603">
        <v>956405.5</v>
      </c>
      <c r="AEO125" s="603">
        <v>0</v>
      </c>
      <c r="AEP125" s="603">
        <v>0</v>
      </c>
      <c r="AEQ125" s="603">
        <v>1730</v>
      </c>
      <c r="AER125" s="603">
        <v>4414099.33</v>
      </c>
      <c r="AES125" s="603">
        <v>0</v>
      </c>
      <c r="AET125" s="603">
        <v>0</v>
      </c>
      <c r="AEU125" s="603">
        <v>0</v>
      </c>
      <c r="AEV125" s="603">
        <v>0</v>
      </c>
      <c r="AEW125" s="603">
        <v>0</v>
      </c>
      <c r="AEX125" s="603">
        <v>0</v>
      </c>
      <c r="AEY125" s="603">
        <v>326838.71000000002</v>
      </c>
      <c r="AEZ125" s="603">
        <v>135380</v>
      </c>
      <c r="AFA125" s="603">
        <v>0</v>
      </c>
      <c r="AFB125" s="603">
        <v>546115.5</v>
      </c>
      <c r="AFC125" s="603">
        <v>0</v>
      </c>
      <c r="AFD125" s="603">
        <v>0</v>
      </c>
      <c r="AFE125" s="603">
        <v>1450</v>
      </c>
      <c r="AFF125" s="603">
        <v>1050000</v>
      </c>
      <c r="AFG125" s="603">
        <v>1412194</v>
      </c>
      <c r="AFH125" s="603">
        <v>583021.5</v>
      </c>
      <c r="AFI125" s="603">
        <v>1272361.5</v>
      </c>
      <c r="AFJ125" s="603">
        <v>524797</v>
      </c>
      <c r="AFK125" s="603">
        <v>992519.5</v>
      </c>
      <c r="AFL125" s="603">
        <v>316580</v>
      </c>
      <c r="AFM125" s="603">
        <v>0</v>
      </c>
      <c r="AFN125" s="603">
        <v>23415</v>
      </c>
      <c r="AFO125" s="603">
        <v>1913363.69</v>
      </c>
      <c r="AFP125" s="603">
        <v>1342304.61</v>
      </c>
      <c r="AFQ125" s="603">
        <v>366994.68</v>
      </c>
      <c r="AFR125" s="603">
        <v>0</v>
      </c>
      <c r="AFS125" s="603">
        <v>692316.7</v>
      </c>
      <c r="AFT125" s="603">
        <v>0</v>
      </c>
      <c r="AFU125" s="603">
        <v>0</v>
      </c>
      <c r="AFV125" s="603">
        <v>6606.31</v>
      </c>
      <c r="AFW125" s="603">
        <v>0</v>
      </c>
      <c r="AFX125" s="603">
        <v>0</v>
      </c>
      <c r="AFY125" s="603">
        <v>0</v>
      </c>
      <c r="AFZ125" s="603">
        <v>0</v>
      </c>
      <c r="AGA125" s="603">
        <v>623600</v>
      </c>
      <c r="AGB125" s="603">
        <v>0</v>
      </c>
      <c r="AGC125" s="603">
        <v>0</v>
      </c>
      <c r="AGD125" s="603">
        <v>0</v>
      </c>
      <c r="AGE125" s="603">
        <v>0</v>
      </c>
      <c r="AGF125" s="603">
        <v>0</v>
      </c>
      <c r="AGG125" s="603">
        <v>0</v>
      </c>
      <c r="AGH125" s="603">
        <v>0</v>
      </c>
      <c r="AGI125" s="603">
        <v>0</v>
      </c>
      <c r="AGJ125" s="603">
        <v>0</v>
      </c>
      <c r="AGK125" s="603">
        <v>0</v>
      </c>
      <c r="AGL125" s="603">
        <v>0</v>
      </c>
      <c r="AGM125" s="603">
        <v>0</v>
      </c>
      <c r="AGN125" s="603">
        <v>0</v>
      </c>
      <c r="AGO125" s="603">
        <v>0</v>
      </c>
      <c r="AGP125" s="603">
        <v>0</v>
      </c>
      <c r="AGQ125" s="603">
        <v>0</v>
      </c>
      <c r="AGR125" s="603">
        <v>0</v>
      </c>
      <c r="AGS125" s="603">
        <v>0</v>
      </c>
      <c r="AGT125" s="603">
        <v>0</v>
      </c>
      <c r="AGU125" s="603">
        <v>0</v>
      </c>
      <c r="AGV125" s="603">
        <v>0</v>
      </c>
      <c r="AGW125" s="603">
        <v>0</v>
      </c>
      <c r="AGX125" s="603">
        <v>100000</v>
      </c>
      <c r="AGY125" s="603">
        <v>0</v>
      </c>
      <c r="AGZ125" s="603">
        <v>366000</v>
      </c>
      <c r="AHA125" s="603">
        <v>735400</v>
      </c>
      <c r="AHB125" s="603">
        <v>0</v>
      </c>
      <c r="AHC125" s="603">
        <v>0</v>
      </c>
      <c r="AHD125" s="603">
        <v>0</v>
      </c>
      <c r="AHE125" s="603">
        <v>114000</v>
      </c>
      <c r="AHF125" s="603">
        <v>0</v>
      </c>
      <c r="AHG125" s="603">
        <v>1749802.25</v>
      </c>
      <c r="AHH125" s="603">
        <v>96695.5</v>
      </c>
      <c r="AHI125" s="603">
        <v>0</v>
      </c>
      <c r="AHJ125" s="603">
        <v>133500</v>
      </c>
      <c r="AHK125" s="603">
        <v>641378</v>
      </c>
      <c r="AHL125" s="603">
        <v>0</v>
      </c>
      <c r="AHM125" s="603">
        <v>163250</v>
      </c>
      <c r="AHN125" s="603">
        <v>0</v>
      </c>
      <c r="AHO125" s="603">
        <v>0</v>
      </c>
      <c r="AHP125" s="603">
        <v>0</v>
      </c>
      <c r="AHQ125" s="603">
        <v>106844</v>
      </c>
      <c r="AHR125" s="603">
        <v>0</v>
      </c>
      <c r="AHS125" s="603">
        <v>0</v>
      </c>
      <c r="AHT125" s="603">
        <v>0</v>
      </c>
      <c r="AHU125" s="603">
        <v>0</v>
      </c>
      <c r="AHV125" s="603">
        <v>0</v>
      </c>
      <c r="AHW125" s="603">
        <f t="shared" si="100"/>
        <v>111149154.17</v>
      </c>
      <c r="AHY125" s="648" t="s">
        <v>6248</v>
      </c>
      <c r="AHZ125" s="648" t="s">
        <v>6152</v>
      </c>
      <c r="AIA125" s="648" t="s">
        <v>6153</v>
      </c>
    </row>
    <row r="126" spans="1:911" ht="24.6" x14ac:dyDescent="0.7">
      <c r="A126" s="260" t="str">
        <f t="shared" si="98"/>
        <v>ภาระ</v>
      </c>
      <c r="B126" s="260" t="s">
        <v>6152</v>
      </c>
      <c r="C126" s="260" t="s">
        <v>6153</v>
      </c>
      <c r="D126" s="603">
        <v>84748</v>
      </c>
      <c r="E126" s="603">
        <v>0</v>
      </c>
      <c r="F126" s="603">
        <v>0</v>
      </c>
      <c r="G126" s="603">
        <v>0</v>
      </c>
      <c r="H126" s="603">
        <v>0</v>
      </c>
      <c r="I126" s="603">
        <v>0</v>
      </c>
      <c r="J126" s="603">
        <v>800</v>
      </c>
      <c r="K126" s="603">
        <v>0</v>
      </c>
      <c r="L126" s="603">
        <v>0</v>
      </c>
      <c r="M126" s="603">
        <v>0</v>
      </c>
      <c r="N126" s="603">
        <v>0</v>
      </c>
      <c r="O126" s="603">
        <v>0</v>
      </c>
      <c r="P126" s="603">
        <v>669055</v>
      </c>
      <c r="Q126" s="603">
        <v>0</v>
      </c>
      <c r="R126" s="603">
        <v>0</v>
      </c>
      <c r="S126" s="603">
        <v>0</v>
      </c>
      <c r="T126" s="603">
        <v>0</v>
      </c>
      <c r="U126" s="603">
        <v>0</v>
      </c>
      <c r="V126" s="603">
        <v>0</v>
      </c>
      <c r="W126" s="603">
        <v>0</v>
      </c>
      <c r="X126" s="603">
        <v>0</v>
      </c>
      <c r="Y126" s="603">
        <v>0</v>
      </c>
      <c r="Z126" s="603">
        <v>0</v>
      </c>
      <c r="AA126" s="603">
        <v>0</v>
      </c>
      <c r="AB126" s="603">
        <v>0</v>
      </c>
      <c r="AC126" s="603">
        <v>0</v>
      </c>
      <c r="AD126" s="603">
        <v>0</v>
      </c>
      <c r="AE126" s="603">
        <v>0</v>
      </c>
      <c r="AF126" s="603">
        <v>0</v>
      </c>
      <c r="AG126" s="603">
        <v>0</v>
      </c>
      <c r="AH126" s="603">
        <v>0</v>
      </c>
      <c r="AI126" s="603">
        <v>0</v>
      </c>
      <c r="AJ126" s="603">
        <v>57853</v>
      </c>
      <c r="AK126" s="603">
        <v>0</v>
      </c>
      <c r="AL126" s="603">
        <v>0</v>
      </c>
      <c r="AM126" s="603">
        <v>17500</v>
      </c>
      <c r="AN126" s="603">
        <v>0</v>
      </c>
      <c r="AO126" s="603">
        <v>0</v>
      </c>
      <c r="AP126" s="603">
        <v>0</v>
      </c>
      <c r="AQ126" s="603">
        <v>0</v>
      </c>
      <c r="AR126" s="603">
        <v>0</v>
      </c>
      <c r="AS126" s="603">
        <v>0</v>
      </c>
      <c r="AT126" s="603">
        <v>0</v>
      </c>
      <c r="AU126" s="603">
        <v>14000</v>
      </c>
      <c r="AV126" s="603">
        <v>0</v>
      </c>
      <c r="AW126" s="603">
        <v>0</v>
      </c>
      <c r="AX126" s="603">
        <v>0</v>
      </c>
      <c r="AY126" s="603">
        <v>0</v>
      </c>
      <c r="AZ126" s="603">
        <v>0</v>
      </c>
      <c r="BA126" s="603">
        <v>0</v>
      </c>
      <c r="BB126" s="603">
        <v>0</v>
      </c>
      <c r="BC126" s="603">
        <v>0</v>
      </c>
      <c r="BD126" s="603">
        <v>0</v>
      </c>
      <c r="BE126" s="603">
        <v>0</v>
      </c>
      <c r="BF126" s="603">
        <v>0</v>
      </c>
      <c r="BG126" s="603">
        <v>0</v>
      </c>
      <c r="BH126" s="603">
        <v>0</v>
      </c>
      <c r="BI126" s="603">
        <v>0</v>
      </c>
      <c r="BJ126" s="603">
        <v>0</v>
      </c>
      <c r="BK126" s="603">
        <v>0</v>
      </c>
      <c r="BL126" s="603">
        <v>0</v>
      </c>
      <c r="BM126" s="603">
        <v>0</v>
      </c>
      <c r="BN126" s="603">
        <v>0</v>
      </c>
      <c r="BO126" s="603">
        <v>0</v>
      </c>
      <c r="BP126" s="603">
        <v>0</v>
      </c>
      <c r="BQ126" s="603">
        <v>0</v>
      </c>
      <c r="BR126" s="603">
        <v>0</v>
      </c>
      <c r="BS126" s="603">
        <v>0</v>
      </c>
      <c r="BT126" s="603">
        <v>0</v>
      </c>
      <c r="BU126" s="603">
        <v>0</v>
      </c>
      <c r="BV126" s="603">
        <v>0</v>
      </c>
      <c r="BW126" s="603">
        <v>0</v>
      </c>
      <c r="BX126" s="603">
        <v>0</v>
      </c>
      <c r="BY126" s="603">
        <v>0</v>
      </c>
      <c r="BZ126" s="603">
        <v>0</v>
      </c>
      <c r="CA126" s="603">
        <v>0</v>
      </c>
      <c r="CB126" s="603">
        <v>0</v>
      </c>
      <c r="CC126" s="603">
        <v>0</v>
      </c>
      <c r="CD126" s="603">
        <v>0</v>
      </c>
      <c r="CE126" s="603">
        <v>0</v>
      </c>
      <c r="CF126" s="603">
        <v>18020.95</v>
      </c>
      <c r="CG126" s="603">
        <v>0</v>
      </c>
      <c r="CH126" s="603">
        <v>0</v>
      </c>
      <c r="CI126" s="603">
        <v>0</v>
      </c>
      <c r="CJ126" s="603">
        <v>0</v>
      </c>
      <c r="CK126" s="603">
        <v>0</v>
      </c>
      <c r="CL126" s="603">
        <v>0</v>
      </c>
      <c r="CM126" s="603">
        <v>0</v>
      </c>
      <c r="CN126" s="603">
        <v>0</v>
      </c>
      <c r="CO126" s="603">
        <v>0</v>
      </c>
      <c r="CP126" s="603">
        <v>0</v>
      </c>
      <c r="CQ126" s="603">
        <v>0</v>
      </c>
      <c r="CR126" s="603">
        <v>0</v>
      </c>
      <c r="CS126" s="603">
        <v>0</v>
      </c>
      <c r="CT126" s="603">
        <v>0</v>
      </c>
      <c r="CU126" s="603">
        <v>0</v>
      </c>
      <c r="CV126" s="603">
        <v>0</v>
      </c>
      <c r="CW126" s="603">
        <v>0</v>
      </c>
      <c r="CX126" s="603">
        <v>0</v>
      </c>
      <c r="CY126" s="603">
        <v>0</v>
      </c>
      <c r="CZ126" s="603">
        <v>0</v>
      </c>
      <c r="DA126" s="603">
        <v>0</v>
      </c>
      <c r="DB126" s="603">
        <v>0</v>
      </c>
      <c r="DC126" s="603">
        <v>0</v>
      </c>
      <c r="DD126" s="603">
        <v>0</v>
      </c>
      <c r="DE126" s="603">
        <v>0</v>
      </c>
      <c r="DF126" s="603">
        <v>0</v>
      </c>
      <c r="DG126" s="603">
        <v>0</v>
      </c>
      <c r="DH126" s="603">
        <v>0</v>
      </c>
      <c r="DI126" s="603">
        <v>0</v>
      </c>
      <c r="DJ126" s="603">
        <v>0</v>
      </c>
      <c r="DK126" s="603">
        <v>0</v>
      </c>
      <c r="DL126" s="603">
        <v>0</v>
      </c>
      <c r="DM126" s="603">
        <v>0</v>
      </c>
      <c r="DN126" s="603">
        <v>0</v>
      </c>
      <c r="DO126" s="603">
        <v>0</v>
      </c>
      <c r="DP126" s="603">
        <v>0</v>
      </c>
      <c r="DQ126" s="603">
        <v>0</v>
      </c>
      <c r="DR126" s="603">
        <v>0</v>
      </c>
      <c r="DS126" s="603">
        <v>0</v>
      </c>
      <c r="DT126" s="603">
        <v>0</v>
      </c>
      <c r="DU126" s="603">
        <v>0</v>
      </c>
      <c r="DV126" s="603">
        <v>0</v>
      </c>
      <c r="DW126" s="603">
        <v>0</v>
      </c>
      <c r="DX126" s="603">
        <v>0</v>
      </c>
      <c r="DY126" s="603">
        <v>0</v>
      </c>
      <c r="DZ126" s="603">
        <v>0</v>
      </c>
      <c r="EA126" s="603">
        <v>0</v>
      </c>
      <c r="EB126" s="603">
        <v>0</v>
      </c>
      <c r="EC126" s="603">
        <v>0</v>
      </c>
      <c r="ED126" s="603">
        <v>0</v>
      </c>
      <c r="EE126" s="603">
        <v>0</v>
      </c>
      <c r="EF126" s="603">
        <v>804175.83</v>
      </c>
      <c r="EG126" s="603">
        <v>0</v>
      </c>
      <c r="EH126" s="603">
        <v>0</v>
      </c>
      <c r="EI126" s="603">
        <v>0</v>
      </c>
      <c r="EJ126" s="603">
        <v>0</v>
      </c>
      <c r="EK126" s="603">
        <v>0</v>
      </c>
      <c r="EL126" s="603">
        <v>0</v>
      </c>
      <c r="EM126" s="603">
        <v>0</v>
      </c>
      <c r="EN126" s="603">
        <v>0</v>
      </c>
      <c r="EO126" s="603">
        <v>0</v>
      </c>
      <c r="EP126" s="603">
        <v>0</v>
      </c>
      <c r="EQ126" s="603">
        <v>0</v>
      </c>
      <c r="ER126" s="603">
        <v>0</v>
      </c>
      <c r="ES126" s="603">
        <v>0</v>
      </c>
      <c r="ET126" s="603">
        <v>0</v>
      </c>
      <c r="EU126" s="603">
        <v>0</v>
      </c>
      <c r="EV126" s="603">
        <v>0</v>
      </c>
      <c r="EW126" s="603">
        <v>0</v>
      </c>
      <c r="EX126" s="603">
        <v>0</v>
      </c>
      <c r="EY126" s="603">
        <v>0</v>
      </c>
      <c r="EZ126" s="603">
        <v>0</v>
      </c>
      <c r="FA126" s="603">
        <v>0</v>
      </c>
      <c r="FB126" s="603">
        <v>0</v>
      </c>
      <c r="FC126" s="603">
        <v>0</v>
      </c>
      <c r="FD126" s="603">
        <v>0</v>
      </c>
      <c r="FE126" s="603">
        <v>0</v>
      </c>
      <c r="FF126" s="603">
        <v>0</v>
      </c>
      <c r="FG126" s="603">
        <v>0</v>
      </c>
      <c r="FH126" s="603">
        <v>0</v>
      </c>
      <c r="FI126" s="603">
        <v>0</v>
      </c>
      <c r="FJ126" s="603">
        <v>0</v>
      </c>
      <c r="FK126" s="603">
        <v>0</v>
      </c>
      <c r="FL126" s="603">
        <v>0</v>
      </c>
      <c r="FM126" s="603">
        <v>0</v>
      </c>
      <c r="FN126" s="603">
        <v>0</v>
      </c>
      <c r="FO126" s="603">
        <v>0</v>
      </c>
      <c r="FP126" s="603">
        <v>0</v>
      </c>
      <c r="FQ126" s="603">
        <v>0</v>
      </c>
      <c r="FR126" s="603">
        <v>0</v>
      </c>
      <c r="FS126" s="603">
        <v>0</v>
      </c>
      <c r="FT126" s="603">
        <v>0</v>
      </c>
      <c r="FU126" s="603">
        <v>0</v>
      </c>
      <c r="FV126" s="603">
        <v>0</v>
      </c>
      <c r="FW126" s="603">
        <v>0</v>
      </c>
      <c r="FX126" s="603">
        <v>175585</v>
      </c>
      <c r="FY126" s="603">
        <v>0</v>
      </c>
      <c r="FZ126" s="603">
        <v>0</v>
      </c>
      <c r="GA126" s="603">
        <v>0</v>
      </c>
      <c r="GB126" s="603">
        <v>0</v>
      </c>
      <c r="GC126" s="603">
        <v>0</v>
      </c>
      <c r="GD126" s="603">
        <v>20255</v>
      </c>
      <c r="GE126" s="603">
        <v>0</v>
      </c>
      <c r="GF126" s="603">
        <v>0</v>
      </c>
      <c r="GG126" s="603">
        <v>0</v>
      </c>
      <c r="GH126" s="603">
        <v>0</v>
      </c>
      <c r="GI126" s="603">
        <v>0</v>
      </c>
      <c r="GJ126" s="603">
        <v>0</v>
      </c>
      <c r="GK126" s="603">
        <v>0</v>
      </c>
      <c r="GL126" s="603">
        <v>0</v>
      </c>
      <c r="GM126" s="603">
        <v>0</v>
      </c>
      <c r="GN126" s="603">
        <v>0</v>
      </c>
      <c r="GO126" s="603">
        <v>0</v>
      </c>
      <c r="GP126" s="603">
        <v>0</v>
      </c>
      <c r="GQ126" s="603">
        <v>0</v>
      </c>
      <c r="GR126" s="603">
        <v>0</v>
      </c>
      <c r="GS126" s="603">
        <v>0</v>
      </c>
      <c r="GT126" s="603">
        <v>0</v>
      </c>
      <c r="GU126" s="603">
        <v>0</v>
      </c>
      <c r="GV126" s="603">
        <v>0</v>
      </c>
      <c r="GW126" s="603">
        <v>0</v>
      </c>
      <c r="GX126" s="603">
        <v>0</v>
      </c>
      <c r="GY126" s="603">
        <v>0</v>
      </c>
      <c r="GZ126" s="603">
        <v>0</v>
      </c>
      <c r="HA126" s="603">
        <v>0</v>
      </c>
      <c r="HB126" s="603">
        <v>0</v>
      </c>
      <c r="HC126" s="603">
        <v>0</v>
      </c>
      <c r="HD126" s="603">
        <v>0</v>
      </c>
      <c r="HE126" s="603">
        <v>0</v>
      </c>
      <c r="HF126" s="603">
        <v>0</v>
      </c>
      <c r="HG126" s="603">
        <v>0</v>
      </c>
      <c r="HH126" s="603">
        <v>0</v>
      </c>
      <c r="HI126" s="603">
        <v>0</v>
      </c>
      <c r="HJ126" s="603">
        <v>0</v>
      </c>
      <c r="HK126" s="603">
        <v>0</v>
      </c>
      <c r="HL126" s="603">
        <v>0</v>
      </c>
      <c r="HM126" s="603">
        <v>0</v>
      </c>
      <c r="HN126" s="603">
        <v>0</v>
      </c>
      <c r="HO126" s="603">
        <v>0</v>
      </c>
      <c r="HP126" s="603">
        <v>0</v>
      </c>
      <c r="HQ126" s="603">
        <v>0</v>
      </c>
      <c r="HR126" s="603">
        <v>0</v>
      </c>
      <c r="HS126" s="603">
        <v>0</v>
      </c>
      <c r="HT126" s="603">
        <v>0</v>
      </c>
      <c r="HU126" s="603">
        <v>0</v>
      </c>
      <c r="HV126" s="603">
        <v>0</v>
      </c>
      <c r="HW126" s="603">
        <v>0</v>
      </c>
      <c r="HX126" s="603">
        <v>0</v>
      </c>
      <c r="HY126" s="603">
        <v>0</v>
      </c>
      <c r="HZ126" s="603">
        <v>0</v>
      </c>
      <c r="IA126" s="603">
        <v>0</v>
      </c>
      <c r="IB126" s="603">
        <v>0</v>
      </c>
      <c r="IC126" s="603">
        <v>0</v>
      </c>
      <c r="ID126" s="603">
        <v>0</v>
      </c>
      <c r="IE126" s="603">
        <v>0</v>
      </c>
      <c r="IF126" s="603">
        <v>0</v>
      </c>
      <c r="IG126" s="603">
        <v>0</v>
      </c>
      <c r="IH126" s="603">
        <v>0</v>
      </c>
      <c r="II126" s="603">
        <v>0</v>
      </c>
      <c r="IJ126" s="603">
        <v>0</v>
      </c>
      <c r="IK126" s="603">
        <v>0</v>
      </c>
      <c r="IL126" s="603">
        <v>0</v>
      </c>
      <c r="IM126" s="603">
        <v>0</v>
      </c>
      <c r="IN126" s="603">
        <v>0</v>
      </c>
      <c r="IO126" s="603">
        <v>0</v>
      </c>
      <c r="IP126" s="603">
        <v>0</v>
      </c>
      <c r="IQ126" s="603">
        <v>0</v>
      </c>
      <c r="IR126" s="603">
        <v>0</v>
      </c>
      <c r="IS126" s="603">
        <v>0</v>
      </c>
      <c r="IT126" s="603">
        <v>0</v>
      </c>
      <c r="IU126" s="603">
        <v>137100</v>
      </c>
      <c r="IV126" s="603">
        <v>0</v>
      </c>
      <c r="IW126" s="603">
        <v>0</v>
      </c>
      <c r="IX126" s="603">
        <v>0</v>
      </c>
      <c r="IY126" s="603">
        <v>0</v>
      </c>
      <c r="IZ126" s="603">
        <v>1800</v>
      </c>
      <c r="JA126" s="603">
        <v>0</v>
      </c>
      <c r="JB126" s="603">
        <v>0</v>
      </c>
      <c r="JC126" s="603">
        <v>0</v>
      </c>
      <c r="JD126" s="603">
        <v>0</v>
      </c>
      <c r="JE126" s="603">
        <v>0</v>
      </c>
      <c r="JF126" s="603">
        <v>0</v>
      </c>
      <c r="JG126" s="603">
        <v>0</v>
      </c>
      <c r="JH126" s="603">
        <v>0</v>
      </c>
      <c r="JI126" s="603">
        <v>0</v>
      </c>
      <c r="JJ126" s="603">
        <v>0</v>
      </c>
      <c r="JK126" s="603">
        <v>0</v>
      </c>
      <c r="JL126" s="603">
        <v>0</v>
      </c>
      <c r="JM126" s="603">
        <v>0</v>
      </c>
      <c r="JN126" s="603">
        <v>0</v>
      </c>
      <c r="JO126" s="603">
        <v>0</v>
      </c>
      <c r="JP126" s="603">
        <v>0</v>
      </c>
      <c r="JQ126" s="603">
        <v>0</v>
      </c>
      <c r="JR126" s="603">
        <v>0</v>
      </c>
      <c r="JS126" s="603">
        <v>0</v>
      </c>
      <c r="JT126" s="603">
        <v>0</v>
      </c>
      <c r="JU126" s="603">
        <v>0</v>
      </c>
      <c r="JV126" s="603">
        <v>0</v>
      </c>
      <c r="JW126" s="603">
        <v>0</v>
      </c>
      <c r="JX126" s="603">
        <v>0</v>
      </c>
      <c r="JY126" s="603">
        <v>0</v>
      </c>
      <c r="JZ126" s="603">
        <v>0</v>
      </c>
      <c r="KA126" s="603">
        <v>0</v>
      </c>
      <c r="KB126" s="603">
        <v>0</v>
      </c>
      <c r="KC126" s="603">
        <v>0</v>
      </c>
      <c r="KD126" s="603">
        <v>0</v>
      </c>
      <c r="KE126" s="603">
        <v>0</v>
      </c>
      <c r="KF126" s="603">
        <v>0</v>
      </c>
      <c r="KG126" s="603">
        <v>0</v>
      </c>
      <c r="KH126" s="603">
        <v>0</v>
      </c>
      <c r="KI126" s="603">
        <v>0</v>
      </c>
      <c r="KJ126" s="603">
        <v>0</v>
      </c>
      <c r="KK126" s="603">
        <v>0</v>
      </c>
      <c r="KL126" s="603">
        <v>0</v>
      </c>
      <c r="KM126" s="603">
        <v>0</v>
      </c>
      <c r="KN126" s="603">
        <v>0</v>
      </c>
      <c r="KO126" s="603">
        <v>0</v>
      </c>
      <c r="KP126" s="603">
        <v>0</v>
      </c>
      <c r="KQ126" s="603">
        <v>0</v>
      </c>
      <c r="KR126" s="603">
        <v>0</v>
      </c>
      <c r="KS126" s="603">
        <v>0</v>
      </c>
      <c r="KT126" s="603">
        <v>0</v>
      </c>
      <c r="KU126" s="603">
        <v>0</v>
      </c>
      <c r="KV126" s="603">
        <v>0</v>
      </c>
      <c r="KW126" s="603">
        <v>0</v>
      </c>
      <c r="KX126" s="603">
        <v>0</v>
      </c>
      <c r="KY126" s="603">
        <v>0</v>
      </c>
      <c r="KZ126" s="603">
        <v>0</v>
      </c>
      <c r="LA126" s="603">
        <v>0</v>
      </c>
      <c r="LB126" s="603">
        <v>0</v>
      </c>
      <c r="LC126" s="603">
        <v>0</v>
      </c>
      <c r="LD126" s="603">
        <v>0</v>
      </c>
      <c r="LE126" s="603">
        <v>0</v>
      </c>
      <c r="LF126" s="603">
        <v>0</v>
      </c>
      <c r="LG126" s="603">
        <v>0</v>
      </c>
      <c r="LH126" s="603">
        <v>0</v>
      </c>
      <c r="LI126" s="603">
        <v>0</v>
      </c>
      <c r="LJ126" s="603">
        <v>0</v>
      </c>
      <c r="LK126" s="603">
        <v>0</v>
      </c>
      <c r="LL126" s="603">
        <v>0</v>
      </c>
      <c r="LM126" s="603">
        <v>0</v>
      </c>
      <c r="LN126" s="603">
        <v>257</v>
      </c>
      <c r="LO126" s="603">
        <v>0</v>
      </c>
      <c r="LP126" s="603">
        <v>206431.45</v>
      </c>
      <c r="LQ126" s="603">
        <v>249080</v>
      </c>
      <c r="LR126" s="603">
        <v>0</v>
      </c>
      <c r="LS126" s="603">
        <v>0</v>
      </c>
      <c r="LT126" s="603">
        <v>0</v>
      </c>
      <c r="LU126" s="603">
        <v>0</v>
      </c>
      <c r="LV126" s="603">
        <v>0</v>
      </c>
      <c r="LW126" s="603">
        <v>0</v>
      </c>
      <c r="LX126" s="603">
        <v>0</v>
      </c>
      <c r="LY126" s="603">
        <v>0</v>
      </c>
      <c r="LZ126" s="603">
        <v>0</v>
      </c>
      <c r="MA126" s="603">
        <v>0</v>
      </c>
      <c r="MB126" s="603">
        <v>0</v>
      </c>
      <c r="MC126" s="603">
        <v>0</v>
      </c>
      <c r="MD126" s="603">
        <v>0</v>
      </c>
      <c r="ME126" s="603">
        <v>0</v>
      </c>
      <c r="MF126" s="603">
        <v>0</v>
      </c>
      <c r="MG126" s="603">
        <v>0</v>
      </c>
      <c r="MH126" s="603">
        <v>0</v>
      </c>
      <c r="MI126" s="603">
        <v>0</v>
      </c>
      <c r="MJ126" s="603">
        <v>0</v>
      </c>
      <c r="MK126" s="603">
        <v>0</v>
      </c>
      <c r="ML126" s="603">
        <v>0</v>
      </c>
      <c r="MM126" s="603">
        <v>0</v>
      </c>
      <c r="MN126" s="603">
        <v>0</v>
      </c>
      <c r="MO126" s="603">
        <v>0</v>
      </c>
      <c r="MP126" s="603">
        <v>0</v>
      </c>
      <c r="MQ126" s="603">
        <v>0</v>
      </c>
      <c r="MR126" s="603">
        <v>0</v>
      </c>
      <c r="MS126" s="603">
        <v>0</v>
      </c>
      <c r="MT126" s="603">
        <v>0</v>
      </c>
      <c r="MU126" s="603">
        <v>0</v>
      </c>
      <c r="MV126" s="603">
        <v>0</v>
      </c>
      <c r="MW126" s="603">
        <v>0</v>
      </c>
      <c r="MX126" s="603">
        <v>0</v>
      </c>
      <c r="MY126" s="603">
        <v>49000</v>
      </c>
      <c r="MZ126" s="603">
        <v>0</v>
      </c>
      <c r="NA126" s="603">
        <v>0</v>
      </c>
      <c r="NB126" s="603">
        <v>0</v>
      </c>
      <c r="NC126" s="603">
        <v>0</v>
      </c>
      <c r="ND126" s="603">
        <v>0</v>
      </c>
      <c r="NE126" s="603">
        <v>0</v>
      </c>
      <c r="NF126" s="603">
        <v>0</v>
      </c>
      <c r="NG126" s="603">
        <v>0</v>
      </c>
      <c r="NH126" s="603">
        <v>0</v>
      </c>
      <c r="NI126" s="603">
        <v>0</v>
      </c>
      <c r="NJ126" s="603">
        <v>0</v>
      </c>
      <c r="NK126" s="603">
        <v>0</v>
      </c>
      <c r="NL126" s="603">
        <v>0</v>
      </c>
      <c r="NM126" s="603">
        <v>0</v>
      </c>
      <c r="NN126" s="603">
        <v>0</v>
      </c>
      <c r="NO126" s="603">
        <v>0</v>
      </c>
      <c r="NP126" s="603">
        <v>0</v>
      </c>
      <c r="NQ126" s="603">
        <v>0</v>
      </c>
      <c r="NR126" s="603">
        <v>0</v>
      </c>
      <c r="NS126" s="603">
        <v>0</v>
      </c>
      <c r="NT126" s="603">
        <v>0</v>
      </c>
      <c r="NU126" s="603">
        <v>0</v>
      </c>
      <c r="NV126" s="603">
        <v>0</v>
      </c>
      <c r="NW126" s="603">
        <v>0</v>
      </c>
      <c r="NX126" s="603">
        <v>0</v>
      </c>
      <c r="NY126" s="603">
        <v>0</v>
      </c>
      <c r="NZ126" s="603">
        <v>0</v>
      </c>
      <c r="OA126" s="603">
        <v>0</v>
      </c>
      <c r="OB126" s="603">
        <v>0</v>
      </c>
      <c r="OC126" s="603">
        <v>0</v>
      </c>
      <c r="OD126" s="603">
        <v>0</v>
      </c>
      <c r="OE126" s="603">
        <v>0</v>
      </c>
      <c r="OF126" s="603">
        <v>0</v>
      </c>
      <c r="OG126" s="603">
        <v>30000</v>
      </c>
      <c r="OH126" s="603">
        <v>0</v>
      </c>
      <c r="OI126" s="603">
        <v>0</v>
      </c>
      <c r="OJ126" s="603">
        <v>0</v>
      </c>
      <c r="OK126" s="603">
        <v>0</v>
      </c>
      <c r="OL126" s="603">
        <v>0</v>
      </c>
      <c r="OM126" s="603">
        <v>0</v>
      </c>
      <c r="ON126" s="603">
        <v>0</v>
      </c>
      <c r="OO126" s="603">
        <v>0</v>
      </c>
      <c r="OP126" s="603">
        <v>0</v>
      </c>
      <c r="OQ126" s="603">
        <v>5982500</v>
      </c>
      <c r="OR126" s="603">
        <v>0</v>
      </c>
      <c r="OS126" s="603">
        <v>0</v>
      </c>
      <c r="OT126" s="603">
        <v>0</v>
      </c>
      <c r="OU126" s="603">
        <v>0</v>
      </c>
      <c r="OV126" s="603">
        <v>136500</v>
      </c>
      <c r="OW126" s="603">
        <v>0</v>
      </c>
      <c r="OX126" s="603">
        <v>0</v>
      </c>
      <c r="OY126" s="603">
        <v>0</v>
      </c>
      <c r="OZ126" s="603">
        <v>0</v>
      </c>
      <c r="PA126" s="603">
        <v>0</v>
      </c>
      <c r="PB126" s="603">
        <v>0</v>
      </c>
      <c r="PC126" s="603">
        <v>0</v>
      </c>
      <c r="PD126" s="603">
        <v>0</v>
      </c>
      <c r="PE126" s="603">
        <v>0</v>
      </c>
      <c r="PF126" s="603">
        <v>0</v>
      </c>
      <c r="PG126" s="603">
        <v>0</v>
      </c>
      <c r="PH126" s="603">
        <v>0</v>
      </c>
      <c r="PI126" s="603">
        <v>0</v>
      </c>
      <c r="PJ126" s="603">
        <v>0</v>
      </c>
      <c r="PK126" s="603">
        <v>0</v>
      </c>
      <c r="PL126" s="603">
        <v>0</v>
      </c>
      <c r="PM126" s="603">
        <v>0</v>
      </c>
      <c r="PN126" s="603">
        <v>0</v>
      </c>
      <c r="PO126" s="603">
        <v>0</v>
      </c>
      <c r="PP126" s="603">
        <v>0</v>
      </c>
      <c r="PQ126" s="603">
        <v>0</v>
      </c>
      <c r="PR126" s="603">
        <v>0</v>
      </c>
      <c r="PS126" s="603">
        <v>0</v>
      </c>
      <c r="PT126" s="603">
        <v>0</v>
      </c>
      <c r="PU126" s="603">
        <v>0</v>
      </c>
      <c r="PV126" s="603">
        <v>0</v>
      </c>
      <c r="PW126" s="603">
        <v>0</v>
      </c>
      <c r="PX126" s="603">
        <v>0</v>
      </c>
      <c r="PY126" s="603">
        <v>0</v>
      </c>
      <c r="PZ126" s="603">
        <v>0</v>
      </c>
      <c r="QA126" s="603">
        <v>0</v>
      </c>
      <c r="QB126" s="603">
        <v>0</v>
      </c>
      <c r="QC126" s="603">
        <v>0</v>
      </c>
      <c r="QD126" s="603">
        <v>0</v>
      </c>
      <c r="QE126" s="603">
        <v>0</v>
      </c>
      <c r="QF126" s="603">
        <v>0</v>
      </c>
      <c r="QG126" s="603">
        <v>0</v>
      </c>
      <c r="QH126" s="603">
        <v>0</v>
      </c>
      <c r="QI126" s="603">
        <v>0</v>
      </c>
      <c r="QJ126" s="603">
        <v>0</v>
      </c>
      <c r="QK126" s="603">
        <v>0</v>
      </c>
      <c r="QL126" s="603">
        <v>0</v>
      </c>
      <c r="QM126" s="603">
        <v>0</v>
      </c>
      <c r="QN126" s="603">
        <v>0</v>
      </c>
      <c r="QO126" s="603">
        <v>0</v>
      </c>
      <c r="QP126" s="603">
        <v>0</v>
      </c>
      <c r="QQ126" s="603">
        <v>0</v>
      </c>
      <c r="QR126" s="603">
        <v>0</v>
      </c>
      <c r="QS126" s="603">
        <v>0</v>
      </c>
      <c r="QT126" s="603">
        <v>0</v>
      </c>
      <c r="QU126" s="603">
        <v>0</v>
      </c>
      <c r="QV126" s="603">
        <v>0</v>
      </c>
      <c r="QW126" s="603">
        <v>0</v>
      </c>
      <c r="QX126" s="603">
        <v>0</v>
      </c>
      <c r="QY126" s="603">
        <v>0</v>
      </c>
      <c r="QZ126" s="603">
        <v>0</v>
      </c>
      <c r="RA126" s="603">
        <v>0</v>
      </c>
      <c r="RB126" s="603">
        <v>7657.82</v>
      </c>
      <c r="RC126" s="603">
        <v>0</v>
      </c>
      <c r="RD126" s="603">
        <v>599</v>
      </c>
      <c r="RE126" s="603">
        <v>0</v>
      </c>
      <c r="RF126" s="603">
        <v>0</v>
      </c>
      <c r="RG126" s="603">
        <v>0</v>
      </c>
      <c r="RH126" s="603">
        <v>0</v>
      </c>
      <c r="RI126" s="603">
        <v>0</v>
      </c>
      <c r="RJ126" s="603">
        <v>0</v>
      </c>
      <c r="RK126" s="603">
        <v>0</v>
      </c>
      <c r="RL126" s="603">
        <v>0</v>
      </c>
      <c r="RM126" s="603">
        <v>0</v>
      </c>
      <c r="RN126" s="603">
        <v>0</v>
      </c>
      <c r="RO126" s="603">
        <v>0</v>
      </c>
      <c r="RP126" s="603">
        <v>0</v>
      </c>
      <c r="RQ126" s="603">
        <v>0</v>
      </c>
      <c r="RR126" s="603">
        <v>0</v>
      </c>
      <c r="RS126" s="603">
        <v>0</v>
      </c>
      <c r="RT126" s="603">
        <v>0</v>
      </c>
      <c r="RU126" s="603">
        <v>0</v>
      </c>
      <c r="RV126" s="603">
        <v>0</v>
      </c>
      <c r="RW126" s="603">
        <v>0</v>
      </c>
      <c r="RX126" s="603">
        <v>23750</v>
      </c>
      <c r="RY126" s="603">
        <v>0</v>
      </c>
      <c r="RZ126" s="603">
        <v>0</v>
      </c>
      <c r="SA126" s="603">
        <v>0</v>
      </c>
      <c r="SB126" s="603">
        <v>0</v>
      </c>
      <c r="SC126" s="603">
        <v>44300</v>
      </c>
      <c r="SD126" s="603">
        <v>0</v>
      </c>
      <c r="SE126" s="603">
        <v>0</v>
      </c>
      <c r="SF126" s="603">
        <v>0</v>
      </c>
      <c r="SG126" s="603">
        <v>0</v>
      </c>
      <c r="SH126" s="603">
        <v>0</v>
      </c>
      <c r="SI126" s="603">
        <v>0</v>
      </c>
      <c r="SJ126" s="603">
        <v>0</v>
      </c>
      <c r="SK126" s="603">
        <v>0</v>
      </c>
      <c r="SL126" s="603">
        <v>0</v>
      </c>
      <c r="SM126" s="603">
        <v>0</v>
      </c>
      <c r="SN126" s="603">
        <v>0</v>
      </c>
      <c r="SO126" s="603">
        <v>0</v>
      </c>
      <c r="SP126" s="603">
        <v>0</v>
      </c>
      <c r="SQ126" s="603">
        <v>0</v>
      </c>
      <c r="SR126" s="603">
        <v>0</v>
      </c>
      <c r="SS126" s="603">
        <v>0</v>
      </c>
      <c r="ST126" s="603">
        <v>0</v>
      </c>
      <c r="SU126" s="603">
        <v>0</v>
      </c>
      <c r="SV126" s="603">
        <v>0</v>
      </c>
      <c r="SW126" s="603">
        <v>0</v>
      </c>
      <c r="SX126" s="603">
        <v>0</v>
      </c>
      <c r="SY126" s="603">
        <v>0</v>
      </c>
      <c r="SZ126" s="603">
        <v>0</v>
      </c>
      <c r="TA126" s="603">
        <v>0</v>
      </c>
      <c r="TB126" s="603">
        <v>0</v>
      </c>
      <c r="TC126" s="603">
        <v>0</v>
      </c>
      <c r="TD126" s="603">
        <v>0</v>
      </c>
      <c r="TE126" s="603">
        <v>0</v>
      </c>
      <c r="TF126" s="603">
        <v>0</v>
      </c>
      <c r="TG126" s="603">
        <v>0</v>
      </c>
      <c r="TH126" s="603">
        <v>0</v>
      </c>
      <c r="TI126" s="603">
        <v>0</v>
      </c>
      <c r="TJ126" s="603">
        <v>0</v>
      </c>
      <c r="TK126" s="603">
        <v>71700</v>
      </c>
      <c r="TL126" s="603">
        <v>0</v>
      </c>
      <c r="TM126" s="603">
        <v>0</v>
      </c>
      <c r="TN126" s="603">
        <v>0</v>
      </c>
      <c r="TO126" s="603">
        <v>0</v>
      </c>
      <c r="TP126" s="603">
        <v>0</v>
      </c>
      <c r="TQ126" s="603">
        <v>0</v>
      </c>
      <c r="TR126" s="603">
        <v>0</v>
      </c>
      <c r="TS126" s="603">
        <v>0</v>
      </c>
      <c r="TT126" s="603">
        <v>0</v>
      </c>
      <c r="TU126" s="603">
        <v>0</v>
      </c>
      <c r="TV126" s="603">
        <v>0</v>
      </c>
      <c r="TW126" s="603">
        <v>0</v>
      </c>
      <c r="TX126" s="603">
        <v>0</v>
      </c>
      <c r="TY126" s="603">
        <v>15000</v>
      </c>
      <c r="TZ126" s="603">
        <v>0</v>
      </c>
      <c r="UA126" s="603">
        <v>0</v>
      </c>
      <c r="UB126" s="603">
        <v>0</v>
      </c>
      <c r="UC126" s="603">
        <v>0</v>
      </c>
      <c r="UD126" s="603">
        <v>0</v>
      </c>
      <c r="UE126" s="603">
        <v>0</v>
      </c>
      <c r="UF126" s="603">
        <v>0</v>
      </c>
      <c r="UG126" s="603">
        <v>103052.87</v>
      </c>
      <c r="UH126" s="603">
        <v>0</v>
      </c>
      <c r="UI126" s="603">
        <v>0</v>
      </c>
      <c r="UJ126" s="603">
        <v>0</v>
      </c>
      <c r="UK126" s="603">
        <v>0</v>
      </c>
      <c r="UL126" s="603">
        <v>0</v>
      </c>
      <c r="UM126" s="603">
        <v>0</v>
      </c>
      <c r="UN126" s="603">
        <v>0</v>
      </c>
      <c r="UO126" s="603">
        <v>0</v>
      </c>
      <c r="UP126" s="603">
        <v>0</v>
      </c>
      <c r="UQ126" s="603">
        <v>0</v>
      </c>
      <c r="UR126" s="603">
        <v>0</v>
      </c>
      <c r="US126" s="603">
        <v>0</v>
      </c>
      <c r="UT126" s="603">
        <v>0</v>
      </c>
      <c r="UU126" s="603">
        <v>0</v>
      </c>
      <c r="UV126" s="603">
        <v>0</v>
      </c>
      <c r="UW126" s="603">
        <v>0</v>
      </c>
      <c r="UX126" s="603">
        <v>0</v>
      </c>
      <c r="UY126" s="603">
        <v>0</v>
      </c>
      <c r="UZ126" s="603">
        <v>0</v>
      </c>
      <c r="VA126" s="603">
        <v>0</v>
      </c>
      <c r="VB126" s="603">
        <v>0</v>
      </c>
      <c r="VC126" s="603">
        <v>0</v>
      </c>
      <c r="VD126" s="603">
        <v>0</v>
      </c>
      <c r="VE126" s="603">
        <v>0</v>
      </c>
      <c r="VF126" s="603">
        <v>0</v>
      </c>
      <c r="VG126" s="603">
        <v>0</v>
      </c>
      <c r="VH126" s="603">
        <v>0</v>
      </c>
      <c r="VI126" s="603">
        <v>0</v>
      </c>
      <c r="VJ126" s="603">
        <v>0</v>
      </c>
      <c r="VK126" s="603">
        <v>0</v>
      </c>
      <c r="VL126" s="603">
        <v>0</v>
      </c>
      <c r="VM126" s="603">
        <v>0</v>
      </c>
      <c r="VN126" s="603">
        <v>0</v>
      </c>
      <c r="VO126" s="603">
        <v>0</v>
      </c>
      <c r="VP126" s="603">
        <v>0</v>
      </c>
      <c r="VQ126" s="603">
        <v>0</v>
      </c>
      <c r="VR126" s="603">
        <v>0</v>
      </c>
      <c r="VS126" s="603">
        <v>0</v>
      </c>
      <c r="VT126" s="603">
        <v>0</v>
      </c>
      <c r="VU126" s="603">
        <v>0</v>
      </c>
      <c r="VV126" s="603">
        <v>0</v>
      </c>
      <c r="VW126" s="603">
        <v>0</v>
      </c>
      <c r="VX126" s="603">
        <v>0</v>
      </c>
      <c r="VY126" s="603">
        <v>0</v>
      </c>
      <c r="VZ126" s="603">
        <v>0</v>
      </c>
      <c r="WA126" s="603">
        <v>0</v>
      </c>
      <c r="WB126" s="603">
        <v>0</v>
      </c>
      <c r="WC126" s="603">
        <v>0</v>
      </c>
      <c r="WD126" s="603">
        <v>150896</v>
      </c>
      <c r="WE126" s="603">
        <v>0</v>
      </c>
      <c r="WF126" s="603">
        <v>0</v>
      </c>
      <c r="WG126" s="603">
        <v>0</v>
      </c>
      <c r="WH126" s="603">
        <v>0</v>
      </c>
      <c r="WI126" s="603">
        <v>0</v>
      </c>
      <c r="WJ126" s="603">
        <v>600</v>
      </c>
      <c r="WK126" s="603">
        <v>0</v>
      </c>
      <c r="WL126" s="603">
        <v>0</v>
      </c>
      <c r="WM126" s="603">
        <v>0</v>
      </c>
      <c r="WN126" s="603">
        <v>0</v>
      </c>
      <c r="WO126" s="603">
        <v>0</v>
      </c>
      <c r="WP126" s="603">
        <v>0</v>
      </c>
      <c r="WQ126" s="603">
        <v>40000</v>
      </c>
      <c r="WR126" s="603">
        <v>0</v>
      </c>
      <c r="WS126" s="603">
        <v>0</v>
      </c>
      <c r="WT126" s="603">
        <v>0</v>
      </c>
      <c r="WU126" s="603">
        <v>0</v>
      </c>
      <c r="WV126" s="603">
        <v>0</v>
      </c>
      <c r="WW126" s="603">
        <v>0</v>
      </c>
      <c r="WX126" s="603">
        <v>0</v>
      </c>
      <c r="WY126" s="603">
        <v>0</v>
      </c>
      <c r="WZ126" s="603">
        <v>0</v>
      </c>
      <c r="XA126" s="603">
        <v>131900</v>
      </c>
      <c r="XB126" s="603">
        <v>0</v>
      </c>
      <c r="XC126" s="603">
        <v>0</v>
      </c>
      <c r="XD126" s="603">
        <v>0</v>
      </c>
      <c r="XE126" s="603">
        <v>0</v>
      </c>
      <c r="XF126" s="603">
        <v>17500</v>
      </c>
      <c r="XG126" s="603">
        <v>0</v>
      </c>
      <c r="XH126" s="603">
        <v>0</v>
      </c>
      <c r="XI126" s="603">
        <v>0</v>
      </c>
      <c r="XJ126" s="603">
        <v>220</v>
      </c>
      <c r="XK126" s="603">
        <v>0</v>
      </c>
      <c r="XL126" s="603">
        <v>0</v>
      </c>
      <c r="XM126" s="603">
        <v>0</v>
      </c>
      <c r="XN126" s="603">
        <v>0</v>
      </c>
      <c r="XO126" s="603">
        <v>0</v>
      </c>
      <c r="XP126" s="603">
        <v>0</v>
      </c>
      <c r="XQ126" s="603">
        <v>0</v>
      </c>
      <c r="XR126" s="603">
        <v>0</v>
      </c>
      <c r="XS126" s="603">
        <v>0</v>
      </c>
      <c r="XT126" s="603">
        <v>0</v>
      </c>
      <c r="XU126" s="603">
        <v>0</v>
      </c>
      <c r="XV126" s="603">
        <v>0</v>
      </c>
      <c r="XW126" s="603">
        <v>0</v>
      </c>
      <c r="XX126" s="603">
        <v>0</v>
      </c>
      <c r="XY126" s="603">
        <v>0</v>
      </c>
      <c r="XZ126" s="603">
        <v>0</v>
      </c>
      <c r="YA126" s="603">
        <v>0</v>
      </c>
      <c r="YB126" s="603">
        <v>0</v>
      </c>
      <c r="YC126" s="603">
        <v>0</v>
      </c>
      <c r="YD126" s="603">
        <v>0</v>
      </c>
      <c r="YE126" s="603">
        <v>0</v>
      </c>
      <c r="YF126" s="603">
        <v>0</v>
      </c>
      <c r="YG126" s="603">
        <v>0</v>
      </c>
      <c r="YH126" s="603">
        <v>0</v>
      </c>
      <c r="YI126" s="603">
        <v>0</v>
      </c>
      <c r="YJ126" s="603">
        <v>0</v>
      </c>
      <c r="YK126" s="603">
        <v>0</v>
      </c>
      <c r="YL126" s="603">
        <v>0</v>
      </c>
      <c r="YM126" s="603">
        <v>0</v>
      </c>
      <c r="YN126" s="603">
        <v>0</v>
      </c>
      <c r="YO126" s="603">
        <v>0</v>
      </c>
      <c r="YP126" s="603">
        <v>0</v>
      </c>
      <c r="YQ126" s="603">
        <v>0</v>
      </c>
      <c r="YR126" s="603">
        <v>0</v>
      </c>
      <c r="YS126" s="603">
        <v>0</v>
      </c>
      <c r="YT126" s="603">
        <v>0</v>
      </c>
      <c r="YU126" s="603">
        <v>0</v>
      </c>
      <c r="YV126" s="603">
        <v>0</v>
      </c>
      <c r="YW126" s="603">
        <v>0</v>
      </c>
      <c r="YX126" s="603">
        <v>0</v>
      </c>
      <c r="YY126" s="603">
        <v>0</v>
      </c>
      <c r="YZ126" s="603">
        <v>0</v>
      </c>
      <c r="ZA126" s="603">
        <v>0</v>
      </c>
      <c r="ZB126" s="603">
        <v>0</v>
      </c>
      <c r="ZC126" s="603">
        <v>0</v>
      </c>
      <c r="ZD126" s="603">
        <v>0</v>
      </c>
      <c r="ZE126" s="603">
        <v>0</v>
      </c>
      <c r="ZF126" s="603">
        <v>0</v>
      </c>
      <c r="ZG126" s="603">
        <v>0</v>
      </c>
      <c r="ZH126" s="603">
        <v>0</v>
      </c>
      <c r="ZI126" s="603">
        <v>0</v>
      </c>
      <c r="ZJ126" s="603">
        <v>0</v>
      </c>
      <c r="ZK126" s="603">
        <v>0</v>
      </c>
      <c r="ZL126" s="603">
        <v>0</v>
      </c>
      <c r="ZM126" s="603">
        <v>0</v>
      </c>
      <c r="ZN126" s="603">
        <v>162096.38</v>
      </c>
      <c r="ZO126" s="603">
        <v>0</v>
      </c>
      <c r="ZP126" s="603">
        <v>0</v>
      </c>
      <c r="ZQ126" s="603">
        <v>0</v>
      </c>
      <c r="ZR126" s="603">
        <v>0</v>
      </c>
      <c r="ZS126" s="603">
        <v>0</v>
      </c>
      <c r="ZT126" s="603">
        <v>0</v>
      </c>
      <c r="ZU126" s="603">
        <v>0</v>
      </c>
      <c r="ZV126" s="603">
        <v>0</v>
      </c>
      <c r="ZW126" s="603">
        <v>0</v>
      </c>
      <c r="ZX126" s="603">
        <v>0</v>
      </c>
      <c r="ZY126" s="603">
        <v>0</v>
      </c>
      <c r="ZZ126" s="603">
        <v>0</v>
      </c>
      <c r="AAA126" s="603">
        <v>0</v>
      </c>
      <c r="AAB126" s="603">
        <v>0</v>
      </c>
      <c r="AAC126" s="603">
        <v>0</v>
      </c>
      <c r="AAD126" s="603">
        <v>0</v>
      </c>
      <c r="AAE126" s="603">
        <v>0</v>
      </c>
      <c r="AAF126" s="603">
        <v>0</v>
      </c>
      <c r="AAG126" s="603">
        <v>0</v>
      </c>
      <c r="AAH126" s="603">
        <v>0</v>
      </c>
      <c r="AAI126" s="603">
        <v>0</v>
      </c>
      <c r="AAJ126" s="603">
        <v>0</v>
      </c>
      <c r="AAK126" s="603">
        <v>0</v>
      </c>
      <c r="AAL126" s="603">
        <v>0</v>
      </c>
      <c r="AAM126" s="603">
        <v>0</v>
      </c>
      <c r="AAN126" s="603">
        <v>0</v>
      </c>
      <c r="AAO126" s="603">
        <v>0</v>
      </c>
      <c r="AAP126" s="603">
        <v>0</v>
      </c>
      <c r="AAQ126" s="603">
        <v>0</v>
      </c>
      <c r="AAR126" s="603">
        <v>0</v>
      </c>
      <c r="AAS126" s="603">
        <v>0</v>
      </c>
      <c r="AAT126" s="603">
        <v>0</v>
      </c>
      <c r="AAU126" s="603">
        <v>0</v>
      </c>
      <c r="AAV126" s="603">
        <v>0</v>
      </c>
      <c r="AAW126" s="603">
        <v>0</v>
      </c>
      <c r="AAX126" s="603">
        <v>0</v>
      </c>
      <c r="AAY126" s="603">
        <v>31500</v>
      </c>
      <c r="AAZ126" s="603">
        <v>0</v>
      </c>
      <c r="ABA126" s="603">
        <v>0</v>
      </c>
      <c r="ABB126" s="603">
        <v>0</v>
      </c>
      <c r="ABC126" s="603">
        <v>0</v>
      </c>
      <c r="ABD126" s="603">
        <v>0</v>
      </c>
      <c r="ABE126" s="603">
        <v>0</v>
      </c>
      <c r="ABF126" s="603">
        <v>0</v>
      </c>
      <c r="ABG126" s="603">
        <v>0</v>
      </c>
      <c r="ABH126" s="603">
        <v>0</v>
      </c>
      <c r="ABI126" s="603">
        <v>0</v>
      </c>
      <c r="ABJ126" s="603">
        <v>0</v>
      </c>
      <c r="ABK126" s="603">
        <v>0</v>
      </c>
      <c r="ABL126" s="603">
        <v>0</v>
      </c>
      <c r="ABM126" s="603">
        <v>0</v>
      </c>
      <c r="ABN126" s="603">
        <v>0</v>
      </c>
      <c r="ABO126" s="603">
        <v>0</v>
      </c>
      <c r="ABP126" s="603">
        <v>0</v>
      </c>
      <c r="ABQ126" s="603">
        <v>0</v>
      </c>
      <c r="ABR126" s="603">
        <v>0</v>
      </c>
      <c r="ABS126" s="603">
        <v>0</v>
      </c>
      <c r="ABT126" s="603">
        <v>0</v>
      </c>
      <c r="ABU126" s="603">
        <v>0</v>
      </c>
      <c r="ABV126" s="603">
        <v>0</v>
      </c>
      <c r="ABW126" s="603">
        <v>0</v>
      </c>
      <c r="ABX126" s="603">
        <v>0</v>
      </c>
      <c r="ABY126" s="603">
        <v>0</v>
      </c>
      <c r="ABZ126" s="603">
        <v>0</v>
      </c>
      <c r="ACA126" s="603">
        <v>0</v>
      </c>
      <c r="ACB126" s="603">
        <v>0</v>
      </c>
      <c r="ACC126" s="603">
        <v>0</v>
      </c>
      <c r="ACD126" s="603">
        <v>0</v>
      </c>
      <c r="ACE126" s="603">
        <v>0</v>
      </c>
      <c r="ACF126" s="603">
        <v>0</v>
      </c>
      <c r="ACG126" s="603">
        <v>0</v>
      </c>
      <c r="ACH126" s="603">
        <v>0</v>
      </c>
      <c r="ACI126" s="603">
        <v>0</v>
      </c>
      <c r="ACJ126" s="603">
        <v>0</v>
      </c>
      <c r="ACK126" s="603">
        <v>4470383.92</v>
      </c>
      <c r="ACL126" s="603">
        <v>0</v>
      </c>
      <c r="ACM126" s="603">
        <v>0</v>
      </c>
      <c r="ACN126" s="603">
        <v>0</v>
      </c>
      <c r="ACO126" s="603">
        <v>0</v>
      </c>
      <c r="ACP126" s="603">
        <v>75456.179999999993</v>
      </c>
      <c r="ACQ126" s="603">
        <v>0</v>
      </c>
      <c r="ACR126" s="603">
        <v>0</v>
      </c>
      <c r="ACS126" s="603">
        <v>0</v>
      </c>
      <c r="ACT126" s="603">
        <v>0</v>
      </c>
      <c r="ACU126" s="603">
        <v>0</v>
      </c>
      <c r="ACV126" s="603">
        <v>0</v>
      </c>
      <c r="ACW126" s="603">
        <v>0</v>
      </c>
      <c r="ACX126" s="603">
        <v>0</v>
      </c>
      <c r="ACY126" s="603">
        <v>0</v>
      </c>
      <c r="ACZ126" s="603">
        <v>0</v>
      </c>
      <c r="ADA126" s="603">
        <v>0</v>
      </c>
      <c r="ADB126" s="603">
        <v>0</v>
      </c>
      <c r="ADC126" s="603">
        <v>0</v>
      </c>
      <c r="ADD126" s="603">
        <v>0</v>
      </c>
      <c r="ADE126" s="603">
        <v>0</v>
      </c>
      <c r="ADF126" s="603">
        <v>0</v>
      </c>
      <c r="ADG126" s="603">
        <v>0</v>
      </c>
      <c r="ADH126" s="603">
        <v>0</v>
      </c>
      <c r="ADI126" s="603">
        <v>0</v>
      </c>
      <c r="ADJ126" s="603">
        <v>0</v>
      </c>
      <c r="ADK126" s="603">
        <v>0</v>
      </c>
      <c r="ADL126" s="603">
        <v>0</v>
      </c>
      <c r="ADM126" s="603">
        <v>0</v>
      </c>
      <c r="ADN126" s="603">
        <v>0</v>
      </c>
      <c r="ADO126" s="603">
        <v>0</v>
      </c>
      <c r="ADP126" s="603">
        <v>0</v>
      </c>
      <c r="ADQ126" s="603">
        <v>0</v>
      </c>
      <c r="ADR126" s="603">
        <v>0</v>
      </c>
      <c r="ADS126" s="603">
        <v>0</v>
      </c>
      <c r="ADT126" s="603">
        <v>0</v>
      </c>
      <c r="ADU126" s="603">
        <v>0</v>
      </c>
      <c r="ADV126" s="603">
        <v>0</v>
      </c>
      <c r="ADW126" s="603">
        <v>0</v>
      </c>
      <c r="ADX126" s="603">
        <v>0</v>
      </c>
      <c r="ADY126" s="603">
        <v>0</v>
      </c>
      <c r="ADZ126" s="603">
        <v>0</v>
      </c>
      <c r="AEA126" s="603">
        <v>0</v>
      </c>
      <c r="AEB126" s="603">
        <v>0</v>
      </c>
      <c r="AEC126" s="603">
        <v>0</v>
      </c>
      <c r="AED126" s="603">
        <v>0</v>
      </c>
      <c r="AEE126" s="603">
        <v>0</v>
      </c>
      <c r="AEF126" s="603">
        <v>0</v>
      </c>
      <c r="AEG126" s="603">
        <v>0</v>
      </c>
      <c r="AEH126" s="603">
        <v>0</v>
      </c>
      <c r="AEI126" s="603">
        <v>0</v>
      </c>
      <c r="AEJ126" s="603">
        <v>0</v>
      </c>
      <c r="AEK126" s="603">
        <v>0</v>
      </c>
      <c r="AEL126" s="603">
        <v>0</v>
      </c>
      <c r="AEM126" s="603">
        <v>0</v>
      </c>
      <c r="AEN126" s="603">
        <v>0</v>
      </c>
      <c r="AEO126" s="603">
        <v>0</v>
      </c>
      <c r="AEP126" s="603">
        <v>0</v>
      </c>
      <c r="AEQ126" s="603">
        <v>0</v>
      </c>
      <c r="AER126" s="603">
        <v>0</v>
      </c>
      <c r="AES126" s="603">
        <v>0</v>
      </c>
      <c r="AET126" s="603">
        <v>0</v>
      </c>
      <c r="AEU126" s="603">
        <v>0</v>
      </c>
      <c r="AEV126" s="603">
        <v>0</v>
      </c>
      <c r="AEW126" s="603">
        <v>0</v>
      </c>
      <c r="AEX126" s="603">
        <v>0</v>
      </c>
      <c r="AEY126" s="603">
        <v>0</v>
      </c>
      <c r="AEZ126" s="603">
        <v>0</v>
      </c>
      <c r="AFA126" s="603">
        <v>0</v>
      </c>
      <c r="AFB126" s="603">
        <v>0</v>
      </c>
      <c r="AFC126" s="603">
        <v>0</v>
      </c>
      <c r="AFD126" s="603">
        <v>0</v>
      </c>
      <c r="AFE126" s="603">
        <v>2114</v>
      </c>
      <c r="AFF126" s="603">
        <v>0</v>
      </c>
      <c r="AFG126" s="603">
        <v>0</v>
      </c>
      <c r="AFH126" s="603">
        <v>0</v>
      </c>
      <c r="AFI126" s="603">
        <v>0</v>
      </c>
      <c r="AFJ126" s="603">
        <v>0</v>
      </c>
      <c r="AFK126" s="603">
        <v>0</v>
      </c>
      <c r="AFL126" s="603">
        <v>0</v>
      </c>
      <c r="AFM126" s="603">
        <v>0</v>
      </c>
      <c r="AFN126" s="603">
        <v>0</v>
      </c>
      <c r="AFO126" s="603">
        <v>0</v>
      </c>
      <c r="AFP126" s="603">
        <v>0</v>
      </c>
      <c r="AFQ126" s="603">
        <v>0</v>
      </c>
      <c r="AFR126" s="603">
        <v>0</v>
      </c>
      <c r="AFS126" s="603">
        <v>0</v>
      </c>
      <c r="AFT126" s="603">
        <v>0</v>
      </c>
      <c r="AFU126" s="603">
        <v>0</v>
      </c>
      <c r="AFV126" s="603">
        <v>0</v>
      </c>
      <c r="AFW126" s="603">
        <v>0</v>
      </c>
      <c r="AFX126" s="603">
        <v>0</v>
      </c>
      <c r="AFY126" s="603">
        <v>0</v>
      </c>
      <c r="AFZ126" s="603">
        <v>0</v>
      </c>
      <c r="AGA126" s="603">
        <v>0</v>
      </c>
      <c r="AGB126" s="603">
        <v>0</v>
      </c>
      <c r="AGC126" s="603">
        <v>0</v>
      </c>
      <c r="AGD126" s="603">
        <v>0</v>
      </c>
      <c r="AGE126" s="603">
        <v>0</v>
      </c>
      <c r="AGF126" s="603">
        <v>0</v>
      </c>
      <c r="AGG126" s="603">
        <v>0</v>
      </c>
      <c r="AGH126" s="603">
        <v>0</v>
      </c>
      <c r="AGI126" s="603">
        <v>0</v>
      </c>
      <c r="AGJ126" s="603">
        <v>0</v>
      </c>
      <c r="AGK126" s="603">
        <v>0</v>
      </c>
      <c r="AGL126" s="603">
        <v>0</v>
      </c>
      <c r="AGM126" s="603">
        <v>0</v>
      </c>
      <c r="AGN126" s="603">
        <v>0</v>
      </c>
      <c r="AGO126" s="603">
        <v>0</v>
      </c>
      <c r="AGP126" s="603">
        <v>0</v>
      </c>
      <c r="AGQ126" s="603">
        <v>0</v>
      </c>
      <c r="AGR126" s="603">
        <v>0</v>
      </c>
      <c r="AGS126" s="603">
        <v>0</v>
      </c>
      <c r="AGT126" s="603">
        <v>0</v>
      </c>
      <c r="AGU126" s="603">
        <v>0</v>
      </c>
      <c r="AGV126" s="603">
        <v>0</v>
      </c>
      <c r="AGW126" s="603">
        <v>0</v>
      </c>
      <c r="AGX126" s="603">
        <v>0</v>
      </c>
      <c r="AGY126" s="603">
        <v>0</v>
      </c>
      <c r="AGZ126" s="603">
        <v>0</v>
      </c>
      <c r="AHA126" s="603">
        <v>0</v>
      </c>
      <c r="AHB126" s="603">
        <v>0</v>
      </c>
      <c r="AHC126" s="603">
        <v>0</v>
      </c>
      <c r="AHD126" s="603">
        <v>0</v>
      </c>
      <c r="AHE126" s="603">
        <v>0</v>
      </c>
      <c r="AHF126" s="603">
        <v>0</v>
      </c>
      <c r="AHG126" s="603">
        <v>0</v>
      </c>
      <c r="AHH126" s="603">
        <v>619</v>
      </c>
      <c r="AHI126" s="603">
        <v>0</v>
      </c>
      <c r="AHJ126" s="603">
        <v>0</v>
      </c>
      <c r="AHK126" s="603">
        <v>0</v>
      </c>
      <c r="AHL126" s="603">
        <v>0</v>
      </c>
      <c r="AHM126" s="603">
        <v>13000</v>
      </c>
      <c r="AHN126" s="603">
        <v>0</v>
      </c>
      <c r="AHO126" s="603">
        <v>0</v>
      </c>
      <c r="AHP126" s="603">
        <v>0</v>
      </c>
      <c r="AHQ126" s="603">
        <v>0</v>
      </c>
      <c r="AHR126" s="603">
        <v>0</v>
      </c>
      <c r="AHS126" s="603">
        <v>0</v>
      </c>
      <c r="AHT126" s="603">
        <v>0</v>
      </c>
      <c r="AHU126" s="603">
        <v>0</v>
      </c>
      <c r="AHV126" s="603">
        <v>0</v>
      </c>
      <c r="AHW126" s="603">
        <f t="shared" si="100"/>
        <v>14017006.4</v>
      </c>
      <c r="AHY126" s="648" t="s">
        <v>6249</v>
      </c>
      <c r="AHZ126" s="648" t="s">
        <v>6154</v>
      </c>
      <c r="AIA126" s="648" t="s">
        <v>6155</v>
      </c>
    </row>
    <row r="127" spans="1:911" ht="24.6" x14ac:dyDescent="0.7">
      <c r="A127" s="260" t="str">
        <f t="shared" si="98"/>
        <v>ต่างด้าว</v>
      </c>
      <c r="B127" s="260" t="s">
        <v>6154</v>
      </c>
      <c r="C127" s="260" t="s">
        <v>6155</v>
      </c>
      <c r="D127" s="603">
        <v>685500</v>
      </c>
      <c r="E127" s="603">
        <v>0</v>
      </c>
      <c r="F127" s="603">
        <v>0</v>
      </c>
      <c r="G127" s="603">
        <v>18979</v>
      </c>
      <c r="H127" s="603">
        <v>13184</v>
      </c>
      <c r="I127" s="603">
        <v>0</v>
      </c>
      <c r="J127" s="603">
        <v>9458476.8300000001</v>
      </c>
      <c r="K127" s="603">
        <v>0</v>
      </c>
      <c r="L127" s="603">
        <v>92485.07</v>
      </c>
      <c r="M127" s="603">
        <v>118005</v>
      </c>
      <c r="N127" s="603">
        <v>0</v>
      </c>
      <c r="O127" s="603">
        <v>43768</v>
      </c>
      <c r="P127" s="603">
        <v>257</v>
      </c>
      <c r="Q127" s="603">
        <v>317154.09999999998</v>
      </c>
      <c r="R127" s="603">
        <v>0</v>
      </c>
      <c r="S127" s="603">
        <v>0</v>
      </c>
      <c r="T127" s="603">
        <v>191666</v>
      </c>
      <c r="U127" s="603">
        <v>59139.3</v>
      </c>
      <c r="V127" s="603">
        <v>0</v>
      </c>
      <c r="W127" s="603">
        <v>3853929.88</v>
      </c>
      <c r="X127" s="603">
        <v>325979.3</v>
      </c>
      <c r="Y127" s="603">
        <v>1030539.83</v>
      </c>
      <c r="Z127" s="603">
        <v>0</v>
      </c>
      <c r="AA127" s="603">
        <v>1677777.63</v>
      </c>
      <c r="AB127" s="603">
        <v>342344.93</v>
      </c>
      <c r="AC127" s="603">
        <v>2454745.17</v>
      </c>
      <c r="AD127" s="603">
        <v>4351347.07</v>
      </c>
      <c r="AE127" s="603">
        <v>381000</v>
      </c>
      <c r="AF127" s="603">
        <v>670057.17999999993</v>
      </c>
      <c r="AG127" s="603">
        <v>158679.54999999999</v>
      </c>
      <c r="AH127" s="603">
        <v>157038</v>
      </c>
      <c r="AI127" s="603">
        <v>1966693.41</v>
      </c>
      <c r="AJ127" s="603">
        <v>968102</v>
      </c>
      <c r="AK127" s="603">
        <v>182889.47</v>
      </c>
      <c r="AL127" s="603">
        <v>180965.58</v>
      </c>
      <c r="AM127" s="603">
        <v>106165.45</v>
      </c>
      <c r="AN127" s="603">
        <v>1174689.3500000001</v>
      </c>
      <c r="AO127" s="603">
        <v>23034.9</v>
      </c>
      <c r="AP127" s="603">
        <v>1097223.6200000001</v>
      </c>
      <c r="AQ127" s="603">
        <v>682341.85</v>
      </c>
      <c r="AR127" s="603">
        <v>556387.64</v>
      </c>
      <c r="AS127" s="603">
        <v>1966996.16</v>
      </c>
      <c r="AT127" s="603">
        <v>67927.100000000006</v>
      </c>
      <c r="AU127" s="603">
        <v>5962</v>
      </c>
      <c r="AV127" s="603">
        <v>10968</v>
      </c>
      <c r="AW127" s="603">
        <v>18211</v>
      </c>
      <c r="AX127" s="603">
        <v>30734</v>
      </c>
      <c r="AY127" s="603">
        <v>393474.5</v>
      </c>
      <c r="AZ127" s="603">
        <v>73834</v>
      </c>
      <c r="BA127" s="603">
        <v>7435.48</v>
      </c>
      <c r="BB127" s="603">
        <v>9924.5</v>
      </c>
      <c r="BC127" s="603">
        <v>11882</v>
      </c>
      <c r="BD127" s="603">
        <v>0</v>
      </c>
      <c r="BE127" s="603">
        <v>0</v>
      </c>
      <c r="BF127" s="603">
        <v>0</v>
      </c>
      <c r="BG127" s="603">
        <v>0</v>
      </c>
      <c r="BH127" s="603">
        <v>1514</v>
      </c>
      <c r="BI127" s="603">
        <v>0</v>
      </c>
      <c r="BJ127" s="603">
        <v>54652</v>
      </c>
      <c r="BK127" s="603">
        <v>0</v>
      </c>
      <c r="BL127" s="603">
        <v>0</v>
      </c>
      <c r="BM127" s="603">
        <v>21034</v>
      </c>
      <c r="BN127" s="603">
        <v>212.75</v>
      </c>
      <c r="BO127" s="603">
        <v>0</v>
      </c>
      <c r="BP127" s="603">
        <v>0</v>
      </c>
      <c r="BQ127" s="603">
        <v>4068</v>
      </c>
      <c r="BR127" s="603">
        <v>0</v>
      </c>
      <c r="BS127" s="603">
        <v>0</v>
      </c>
      <c r="BT127" s="603">
        <v>0</v>
      </c>
      <c r="BU127" s="603">
        <v>13654</v>
      </c>
      <c r="BV127" s="603">
        <v>59313</v>
      </c>
      <c r="BW127" s="603">
        <v>30215</v>
      </c>
      <c r="BX127" s="603">
        <v>10548</v>
      </c>
      <c r="BY127" s="603">
        <v>2898</v>
      </c>
      <c r="BZ127" s="603">
        <v>12740</v>
      </c>
      <c r="CA127" s="603">
        <v>0</v>
      </c>
      <c r="CB127" s="603">
        <v>0</v>
      </c>
      <c r="CC127" s="603">
        <v>143682.9</v>
      </c>
      <c r="CD127" s="603">
        <v>14587.25</v>
      </c>
      <c r="CE127" s="603">
        <v>0</v>
      </c>
      <c r="CF127" s="603">
        <v>8066</v>
      </c>
      <c r="CG127" s="603">
        <v>53376</v>
      </c>
      <c r="CH127" s="603">
        <v>373180</v>
      </c>
      <c r="CI127" s="603">
        <v>86604.43</v>
      </c>
      <c r="CJ127" s="603">
        <v>0</v>
      </c>
      <c r="CK127" s="603">
        <v>75098</v>
      </c>
      <c r="CL127" s="603">
        <v>10480.25</v>
      </c>
      <c r="CM127" s="603">
        <v>25951</v>
      </c>
      <c r="CN127" s="603">
        <v>0</v>
      </c>
      <c r="CO127" s="603">
        <v>7000</v>
      </c>
      <c r="CP127" s="603">
        <v>15795</v>
      </c>
      <c r="CQ127" s="603">
        <v>15623</v>
      </c>
      <c r="CR127" s="603">
        <v>12384.5</v>
      </c>
      <c r="CS127" s="603">
        <v>1451199.06</v>
      </c>
      <c r="CT127" s="603">
        <v>79982.61</v>
      </c>
      <c r="CU127" s="603">
        <v>23708</v>
      </c>
      <c r="CV127" s="603">
        <v>102734</v>
      </c>
      <c r="CW127" s="603">
        <v>1308136.68</v>
      </c>
      <c r="CX127" s="603">
        <v>284063.25</v>
      </c>
      <c r="CY127" s="603">
        <v>0</v>
      </c>
      <c r="CZ127" s="603">
        <v>1002157.44</v>
      </c>
      <c r="DA127" s="603">
        <v>54129</v>
      </c>
      <c r="DB127" s="603">
        <v>357475</v>
      </c>
      <c r="DC127" s="603">
        <v>220845.16</v>
      </c>
      <c r="DD127" s="603">
        <v>14968652.84</v>
      </c>
      <c r="DE127" s="603">
        <v>33727</v>
      </c>
      <c r="DF127" s="603">
        <v>17984.150000000001</v>
      </c>
      <c r="DG127" s="603">
        <v>0</v>
      </c>
      <c r="DH127" s="603">
        <v>182632</v>
      </c>
      <c r="DI127" s="603">
        <v>231788</v>
      </c>
      <c r="DJ127" s="603">
        <v>16502.82</v>
      </c>
      <c r="DK127" s="603">
        <v>32866</v>
      </c>
      <c r="DL127" s="603">
        <v>3197693.15</v>
      </c>
      <c r="DM127" s="603">
        <v>371355.72</v>
      </c>
      <c r="DN127" s="603">
        <v>184241.36</v>
      </c>
      <c r="DO127" s="603">
        <v>153657.5</v>
      </c>
      <c r="DP127" s="603">
        <v>110013.42</v>
      </c>
      <c r="DQ127" s="603">
        <v>311130.34999999998</v>
      </c>
      <c r="DR127" s="603">
        <v>0</v>
      </c>
      <c r="DS127" s="603">
        <v>523984</v>
      </c>
      <c r="DT127" s="603">
        <v>441736.58</v>
      </c>
      <c r="DU127" s="603">
        <v>0</v>
      </c>
      <c r="DV127" s="603">
        <v>0</v>
      </c>
      <c r="DW127" s="603">
        <v>0</v>
      </c>
      <c r="DX127" s="603">
        <v>295909.23</v>
      </c>
      <c r="DY127" s="603">
        <v>22627.08</v>
      </c>
      <c r="DZ127" s="603">
        <v>311727</v>
      </c>
      <c r="EA127" s="603">
        <v>29250.25</v>
      </c>
      <c r="EB127" s="603">
        <v>89143.5</v>
      </c>
      <c r="EC127" s="603">
        <v>47872</v>
      </c>
      <c r="ED127" s="603">
        <v>39250.400000000001</v>
      </c>
      <c r="EE127" s="603">
        <v>1433.25</v>
      </c>
      <c r="EF127" s="603">
        <v>0</v>
      </c>
      <c r="EG127" s="603">
        <v>0</v>
      </c>
      <c r="EH127" s="603">
        <v>93660</v>
      </c>
      <c r="EI127" s="603">
        <v>17705.73</v>
      </c>
      <c r="EJ127" s="603">
        <v>76577.759999999995</v>
      </c>
      <c r="EK127" s="603">
        <v>203803.2</v>
      </c>
      <c r="EL127" s="603">
        <v>80046.45</v>
      </c>
      <c r="EM127" s="603">
        <v>0</v>
      </c>
      <c r="EN127" s="603">
        <v>62086.2</v>
      </c>
      <c r="EO127" s="603">
        <v>0</v>
      </c>
      <c r="EP127" s="603">
        <v>0</v>
      </c>
      <c r="EQ127" s="603">
        <v>0</v>
      </c>
      <c r="ER127" s="603">
        <v>0</v>
      </c>
      <c r="ES127" s="603">
        <v>0</v>
      </c>
      <c r="ET127" s="603">
        <v>0</v>
      </c>
      <c r="EU127" s="603">
        <v>0</v>
      </c>
      <c r="EV127" s="603">
        <v>0</v>
      </c>
      <c r="EW127" s="603">
        <v>0</v>
      </c>
      <c r="EX127" s="603">
        <v>288594.33</v>
      </c>
      <c r="EY127" s="603">
        <v>239946.17</v>
      </c>
      <c r="EZ127" s="603">
        <v>1000</v>
      </c>
      <c r="FA127" s="603">
        <v>30399</v>
      </c>
      <c r="FB127" s="603">
        <v>157044</v>
      </c>
      <c r="FC127" s="603">
        <v>120224.25</v>
      </c>
      <c r="FD127" s="603">
        <v>725762</v>
      </c>
      <c r="FE127" s="603">
        <v>17230.330000000002</v>
      </c>
      <c r="FF127" s="603">
        <v>655113.59</v>
      </c>
      <c r="FG127" s="603">
        <v>239689.52</v>
      </c>
      <c r="FH127" s="603">
        <v>413332.28</v>
      </c>
      <c r="FI127" s="603">
        <v>515123.5</v>
      </c>
      <c r="FJ127" s="603">
        <v>576953.36</v>
      </c>
      <c r="FK127" s="603">
        <v>217229</v>
      </c>
      <c r="FL127" s="603">
        <v>0</v>
      </c>
      <c r="FM127" s="603">
        <v>12294</v>
      </c>
      <c r="FN127" s="603">
        <v>111149.04</v>
      </c>
      <c r="FO127" s="603">
        <v>0</v>
      </c>
      <c r="FP127" s="603">
        <v>19204</v>
      </c>
      <c r="FQ127" s="603">
        <v>0</v>
      </c>
      <c r="FR127" s="603">
        <v>0</v>
      </c>
      <c r="FS127" s="603">
        <v>47179</v>
      </c>
      <c r="FT127" s="603">
        <v>0</v>
      </c>
      <c r="FU127" s="603">
        <v>37564</v>
      </c>
      <c r="FV127" s="603">
        <v>0</v>
      </c>
      <c r="FW127" s="603">
        <v>0</v>
      </c>
      <c r="FX127" s="603">
        <v>0</v>
      </c>
      <c r="FY127" s="603">
        <v>328777</v>
      </c>
      <c r="FZ127" s="603">
        <v>26</v>
      </c>
      <c r="GA127" s="603">
        <v>6353.75</v>
      </c>
      <c r="GB127" s="603">
        <v>16589.75</v>
      </c>
      <c r="GC127" s="603">
        <v>164847.1</v>
      </c>
      <c r="GD127" s="603">
        <v>26537</v>
      </c>
      <c r="GE127" s="603">
        <v>0</v>
      </c>
      <c r="GF127" s="603">
        <v>341401.5</v>
      </c>
      <c r="GG127" s="603">
        <v>86784.95</v>
      </c>
      <c r="GH127" s="603">
        <v>254524.33</v>
      </c>
      <c r="GI127" s="603">
        <v>243877.5</v>
      </c>
      <c r="GJ127" s="603">
        <v>79359</v>
      </c>
      <c r="GK127" s="603">
        <v>0</v>
      </c>
      <c r="GL127" s="603">
        <v>0</v>
      </c>
      <c r="GM127" s="603">
        <v>0</v>
      </c>
      <c r="GN127" s="603">
        <v>107039.25</v>
      </c>
      <c r="GO127" s="603">
        <v>0</v>
      </c>
      <c r="GP127" s="603">
        <v>0</v>
      </c>
      <c r="GQ127" s="603">
        <v>0</v>
      </c>
      <c r="GR127" s="603">
        <v>0</v>
      </c>
      <c r="GS127" s="603">
        <v>0</v>
      </c>
      <c r="GT127" s="603">
        <v>0</v>
      </c>
      <c r="GU127" s="603">
        <v>0</v>
      </c>
      <c r="GV127" s="603">
        <v>2167.0300000000002</v>
      </c>
      <c r="GW127" s="603">
        <v>0</v>
      </c>
      <c r="GX127" s="603">
        <v>0</v>
      </c>
      <c r="GY127" s="603">
        <v>0</v>
      </c>
      <c r="GZ127" s="603">
        <v>469606.58</v>
      </c>
      <c r="HA127" s="603">
        <v>0</v>
      </c>
      <c r="HB127" s="603">
        <v>4510610.3</v>
      </c>
      <c r="HC127" s="603">
        <v>1099529</v>
      </c>
      <c r="HD127" s="603">
        <v>2746843.79</v>
      </c>
      <c r="HE127" s="603">
        <v>4437128.9000000004</v>
      </c>
      <c r="HF127" s="603">
        <v>4355791</v>
      </c>
      <c r="HG127" s="603">
        <v>3293874.52</v>
      </c>
      <c r="HH127" s="603">
        <v>3562796.82</v>
      </c>
      <c r="HI127" s="603">
        <v>2988407.9</v>
      </c>
      <c r="HJ127" s="603">
        <v>1399279.68</v>
      </c>
      <c r="HK127" s="603">
        <v>0</v>
      </c>
      <c r="HL127" s="603">
        <v>0</v>
      </c>
      <c r="HM127" s="603">
        <v>9039708.4600000009</v>
      </c>
      <c r="HN127" s="603">
        <v>5015035.53</v>
      </c>
      <c r="HO127" s="603">
        <v>1751903.02</v>
      </c>
      <c r="HP127" s="603">
        <v>682085.8</v>
      </c>
      <c r="HQ127" s="603">
        <v>1131942.57</v>
      </c>
      <c r="HR127" s="603">
        <v>2057396.89</v>
      </c>
      <c r="HS127" s="603">
        <v>500281.49</v>
      </c>
      <c r="HT127" s="603">
        <v>0</v>
      </c>
      <c r="HU127" s="603">
        <v>161089.06</v>
      </c>
      <c r="HV127" s="603">
        <v>319354.5</v>
      </c>
      <c r="HW127" s="603">
        <v>0</v>
      </c>
      <c r="HX127" s="603">
        <v>1303801.3899999999</v>
      </c>
      <c r="HY127" s="603">
        <v>0</v>
      </c>
      <c r="HZ127" s="603">
        <v>325943.75</v>
      </c>
      <c r="IA127" s="603">
        <v>120219</v>
      </c>
      <c r="IB127" s="603">
        <v>378999.5</v>
      </c>
      <c r="IC127" s="603">
        <v>45327.72</v>
      </c>
      <c r="ID127" s="603">
        <v>1002863.25</v>
      </c>
      <c r="IE127" s="603">
        <v>77607</v>
      </c>
      <c r="IF127" s="603">
        <v>0</v>
      </c>
      <c r="IG127" s="603">
        <v>101734.3</v>
      </c>
      <c r="IH127" s="603">
        <v>0</v>
      </c>
      <c r="II127" s="603">
        <v>0</v>
      </c>
      <c r="IJ127" s="603">
        <v>1900836.25</v>
      </c>
      <c r="IK127" s="603">
        <v>161928.75</v>
      </c>
      <c r="IL127" s="603">
        <v>688486.39</v>
      </c>
      <c r="IM127" s="603">
        <v>0</v>
      </c>
      <c r="IN127" s="603">
        <v>99953.97</v>
      </c>
      <c r="IO127" s="603">
        <v>249273.75</v>
      </c>
      <c r="IP127" s="603">
        <v>125697.14</v>
      </c>
      <c r="IQ127" s="603">
        <v>46169</v>
      </c>
      <c r="IR127" s="603">
        <v>16925.2</v>
      </c>
      <c r="IS127" s="603">
        <v>92116</v>
      </c>
      <c r="IT127" s="603">
        <v>1271528.1000000001</v>
      </c>
      <c r="IU127" s="603">
        <v>0</v>
      </c>
      <c r="IV127" s="603">
        <v>248108</v>
      </c>
      <c r="IW127" s="603">
        <v>819112.78</v>
      </c>
      <c r="IX127" s="603">
        <v>2249177.6800000002</v>
      </c>
      <c r="IY127" s="603">
        <v>310716</v>
      </c>
      <c r="IZ127" s="603">
        <v>7216</v>
      </c>
      <c r="JA127" s="603">
        <v>68169.61</v>
      </c>
      <c r="JB127" s="603">
        <v>21697.15</v>
      </c>
      <c r="JC127" s="603">
        <v>90705</v>
      </c>
      <c r="JD127" s="603">
        <v>0</v>
      </c>
      <c r="JE127" s="603">
        <v>2821331.59</v>
      </c>
      <c r="JF127" s="603">
        <v>0</v>
      </c>
      <c r="JG127" s="603">
        <v>0</v>
      </c>
      <c r="JH127" s="603">
        <v>0</v>
      </c>
      <c r="JI127" s="603">
        <v>219960.27</v>
      </c>
      <c r="JJ127" s="603">
        <v>199739</v>
      </c>
      <c r="JK127" s="603">
        <v>2027.2</v>
      </c>
      <c r="JL127" s="603">
        <v>52462</v>
      </c>
      <c r="JM127" s="603">
        <v>36777.440000000002</v>
      </c>
      <c r="JN127" s="603">
        <v>1828</v>
      </c>
      <c r="JO127" s="603">
        <v>2901</v>
      </c>
      <c r="JP127" s="603">
        <v>73498</v>
      </c>
      <c r="JQ127" s="603">
        <v>136113</v>
      </c>
      <c r="JR127" s="603">
        <v>0</v>
      </c>
      <c r="JS127" s="603">
        <v>0</v>
      </c>
      <c r="JT127" s="603">
        <v>0</v>
      </c>
      <c r="JU127" s="603">
        <v>0</v>
      </c>
      <c r="JV127" s="603">
        <v>0</v>
      </c>
      <c r="JW127" s="603">
        <v>0</v>
      </c>
      <c r="JX127" s="603">
        <v>0</v>
      </c>
      <c r="JY127" s="603">
        <v>0</v>
      </c>
      <c r="JZ127" s="603">
        <v>0</v>
      </c>
      <c r="KA127" s="603">
        <v>0</v>
      </c>
      <c r="KB127" s="603">
        <v>0</v>
      </c>
      <c r="KC127" s="603">
        <v>0</v>
      </c>
      <c r="KD127" s="603">
        <v>0</v>
      </c>
      <c r="KE127" s="603">
        <v>0</v>
      </c>
      <c r="KF127" s="603">
        <v>0</v>
      </c>
      <c r="KG127" s="603">
        <v>0</v>
      </c>
      <c r="KH127" s="603">
        <v>0</v>
      </c>
      <c r="KI127" s="603">
        <v>0</v>
      </c>
      <c r="KJ127" s="603">
        <v>665865.81000000006</v>
      </c>
      <c r="KK127" s="603">
        <v>2393633.67</v>
      </c>
      <c r="KL127" s="603">
        <v>1556043.98</v>
      </c>
      <c r="KM127" s="603">
        <v>1342404.18</v>
      </c>
      <c r="KN127" s="603">
        <v>1523602.8599999999</v>
      </c>
      <c r="KO127" s="603">
        <v>5200421.55</v>
      </c>
      <c r="KP127" s="603">
        <v>799707.4</v>
      </c>
      <c r="KQ127" s="603">
        <v>1287978</v>
      </c>
      <c r="KR127" s="603">
        <v>48642</v>
      </c>
      <c r="KS127" s="603">
        <v>0</v>
      </c>
      <c r="KT127" s="603">
        <v>1247166.07</v>
      </c>
      <c r="KU127" s="603">
        <v>1130846.07</v>
      </c>
      <c r="KV127" s="603">
        <v>435796.25</v>
      </c>
      <c r="KW127" s="603">
        <v>6308118.2800000003</v>
      </c>
      <c r="KX127" s="603">
        <v>3326081.68</v>
      </c>
      <c r="KY127" s="603">
        <v>1347231.34</v>
      </c>
      <c r="KZ127" s="603">
        <v>543267</v>
      </c>
      <c r="LA127" s="603">
        <v>88753.06</v>
      </c>
      <c r="LB127" s="603">
        <v>1954587</v>
      </c>
      <c r="LC127" s="603">
        <v>188216.5</v>
      </c>
      <c r="LD127" s="603">
        <v>189463.74</v>
      </c>
      <c r="LE127" s="603">
        <v>0</v>
      </c>
      <c r="LF127" s="603">
        <v>0</v>
      </c>
      <c r="LG127" s="603">
        <v>1702577.39</v>
      </c>
      <c r="LH127" s="603">
        <v>0</v>
      </c>
      <c r="LI127" s="603">
        <v>2832457.04</v>
      </c>
      <c r="LJ127" s="603">
        <v>120930.21</v>
      </c>
      <c r="LK127" s="603">
        <v>0</v>
      </c>
      <c r="LL127" s="603">
        <v>1786869</v>
      </c>
      <c r="LM127" s="603">
        <v>118900</v>
      </c>
      <c r="LN127" s="603">
        <v>1080624.4099999999</v>
      </c>
      <c r="LO127" s="603">
        <v>55583.25</v>
      </c>
      <c r="LP127" s="603">
        <v>1038879.17</v>
      </c>
      <c r="LQ127" s="603">
        <v>0</v>
      </c>
      <c r="LR127" s="603">
        <v>2827</v>
      </c>
      <c r="LS127" s="603">
        <v>837846.05</v>
      </c>
      <c r="LT127" s="603">
        <v>3333200.26</v>
      </c>
      <c r="LU127" s="603">
        <v>0</v>
      </c>
      <c r="LV127" s="603">
        <v>0</v>
      </c>
      <c r="LW127" s="603">
        <v>698298.06</v>
      </c>
      <c r="LX127" s="603">
        <v>221436</v>
      </c>
      <c r="LY127" s="603">
        <v>1018583</v>
      </c>
      <c r="LZ127" s="603">
        <v>1089405.49</v>
      </c>
      <c r="MA127" s="603">
        <v>0</v>
      </c>
      <c r="MB127" s="603">
        <v>429388</v>
      </c>
      <c r="MC127" s="603">
        <v>452810.03</v>
      </c>
      <c r="MD127" s="603">
        <v>232994.02</v>
      </c>
      <c r="ME127" s="603">
        <v>0</v>
      </c>
      <c r="MF127" s="603">
        <v>572695.88</v>
      </c>
      <c r="MG127" s="603">
        <v>0</v>
      </c>
      <c r="MH127" s="603">
        <v>0</v>
      </c>
      <c r="MI127" s="603">
        <v>1328750</v>
      </c>
      <c r="MJ127" s="603">
        <v>17000</v>
      </c>
      <c r="MK127" s="603">
        <v>3000</v>
      </c>
      <c r="ML127" s="603">
        <v>42000</v>
      </c>
      <c r="MM127" s="603">
        <v>433500</v>
      </c>
      <c r="MN127" s="603">
        <v>500</v>
      </c>
      <c r="MO127" s="603">
        <v>1466700</v>
      </c>
      <c r="MP127" s="603">
        <v>272950</v>
      </c>
      <c r="MQ127" s="603">
        <v>36500</v>
      </c>
      <c r="MR127" s="603">
        <v>161000</v>
      </c>
      <c r="MS127" s="603">
        <v>316500</v>
      </c>
      <c r="MT127" s="603">
        <v>67000</v>
      </c>
      <c r="MU127" s="603">
        <v>0</v>
      </c>
      <c r="MV127" s="603">
        <v>712539</v>
      </c>
      <c r="MW127" s="603">
        <v>3472155.42</v>
      </c>
      <c r="MX127" s="603">
        <v>445817</v>
      </c>
      <c r="MY127" s="603">
        <v>8811911.0500000007</v>
      </c>
      <c r="MZ127" s="603">
        <v>1405983.2</v>
      </c>
      <c r="NA127" s="603">
        <v>2201393.88</v>
      </c>
      <c r="NB127" s="603">
        <v>1555605.25</v>
      </c>
      <c r="NC127" s="603">
        <v>1848352.47</v>
      </c>
      <c r="ND127" s="603">
        <v>194235.61</v>
      </c>
      <c r="NE127" s="603">
        <v>280572</v>
      </c>
      <c r="NF127" s="603">
        <v>0</v>
      </c>
      <c r="NG127" s="603">
        <v>10434659.300000001</v>
      </c>
      <c r="NH127" s="603">
        <v>2269689.67</v>
      </c>
      <c r="NI127" s="603">
        <v>29326744.16</v>
      </c>
      <c r="NJ127" s="603">
        <v>3580837.9</v>
      </c>
      <c r="NK127" s="603">
        <v>1952612.03</v>
      </c>
      <c r="NL127" s="603">
        <v>1724061.25</v>
      </c>
      <c r="NM127" s="603">
        <v>39342275.850000001</v>
      </c>
      <c r="NN127" s="603">
        <v>585616</v>
      </c>
      <c r="NO127" s="603">
        <v>14673642.630000001</v>
      </c>
      <c r="NP127" s="603">
        <v>1753503.71</v>
      </c>
      <c r="NQ127" s="603">
        <v>477730.58</v>
      </c>
      <c r="NR127" s="603">
        <v>2902429.5</v>
      </c>
      <c r="NS127" s="603">
        <v>2411651.91</v>
      </c>
      <c r="NT127" s="603">
        <v>2918192.32</v>
      </c>
      <c r="NU127" s="603">
        <v>2149584.9500000002</v>
      </c>
      <c r="NV127" s="603">
        <v>1851223.5</v>
      </c>
      <c r="NW127" s="603">
        <v>347948.2</v>
      </c>
      <c r="NX127" s="603">
        <v>379178.15</v>
      </c>
      <c r="NY127" s="603">
        <v>329318.5</v>
      </c>
      <c r="NZ127" s="603">
        <v>5024040.5</v>
      </c>
      <c r="OA127" s="603">
        <v>197374.13</v>
      </c>
      <c r="OB127" s="603">
        <v>209925.58</v>
      </c>
      <c r="OC127" s="603">
        <v>24966</v>
      </c>
      <c r="OD127" s="603">
        <v>82906.23</v>
      </c>
      <c r="OE127" s="603">
        <v>945582</v>
      </c>
      <c r="OF127" s="603">
        <v>561983.72</v>
      </c>
      <c r="OG127" s="603">
        <v>1438603.9</v>
      </c>
      <c r="OH127" s="603">
        <v>278503.46999999997</v>
      </c>
      <c r="OI127" s="603">
        <v>2707970.16</v>
      </c>
      <c r="OJ127" s="603">
        <v>222091.23</v>
      </c>
      <c r="OK127" s="603">
        <v>2358055.4300000002</v>
      </c>
      <c r="OL127" s="603">
        <v>1128802.49</v>
      </c>
      <c r="OM127" s="603">
        <v>1503311.17</v>
      </c>
      <c r="ON127" s="603">
        <v>914</v>
      </c>
      <c r="OO127" s="603">
        <v>4974464.66</v>
      </c>
      <c r="OP127" s="603">
        <v>1514700.15</v>
      </c>
      <c r="OQ127" s="603">
        <v>0</v>
      </c>
      <c r="OR127" s="603">
        <v>174027.55</v>
      </c>
      <c r="OS127" s="603">
        <v>953018.71</v>
      </c>
      <c r="OT127" s="603">
        <v>0</v>
      </c>
      <c r="OU127" s="603">
        <v>0</v>
      </c>
      <c r="OV127" s="603">
        <v>4151949.04</v>
      </c>
      <c r="OW127" s="603">
        <v>1632623</v>
      </c>
      <c r="OX127" s="603">
        <v>1413490.24</v>
      </c>
      <c r="OY127" s="603">
        <v>562158.52</v>
      </c>
      <c r="OZ127" s="603">
        <v>4318183.97</v>
      </c>
      <c r="PA127" s="603">
        <v>244578.2</v>
      </c>
      <c r="PB127" s="603">
        <v>1029285.2</v>
      </c>
      <c r="PC127" s="603">
        <v>17820</v>
      </c>
      <c r="PD127" s="603">
        <v>0</v>
      </c>
      <c r="PE127" s="603">
        <v>1625</v>
      </c>
      <c r="PF127" s="603">
        <v>0</v>
      </c>
      <c r="PG127" s="603">
        <v>15624</v>
      </c>
      <c r="PH127" s="603">
        <v>8500</v>
      </c>
      <c r="PI127" s="603">
        <v>0</v>
      </c>
      <c r="PJ127" s="603">
        <v>0</v>
      </c>
      <c r="PK127" s="603">
        <v>2100</v>
      </c>
      <c r="PL127" s="603">
        <v>0</v>
      </c>
      <c r="PM127" s="603">
        <v>21541.78</v>
      </c>
      <c r="PN127" s="603">
        <v>56102.5</v>
      </c>
      <c r="PO127" s="603">
        <v>0</v>
      </c>
      <c r="PP127" s="603">
        <v>62024</v>
      </c>
      <c r="PQ127" s="603">
        <v>23033.26</v>
      </c>
      <c r="PR127" s="603">
        <v>0</v>
      </c>
      <c r="PS127" s="603">
        <v>0</v>
      </c>
      <c r="PT127" s="603">
        <v>0</v>
      </c>
      <c r="PU127" s="603">
        <v>0</v>
      </c>
      <c r="PV127" s="603">
        <v>0</v>
      </c>
      <c r="PW127" s="603">
        <v>3346</v>
      </c>
      <c r="PX127" s="603">
        <v>5823.75</v>
      </c>
      <c r="PY127" s="603">
        <v>46586.75</v>
      </c>
      <c r="PZ127" s="603">
        <v>0</v>
      </c>
      <c r="QA127" s="603">
        <v>0</v>
      </c>
      <c r="QB127" s="603">
        <v>0</v>
      </c>
      <c r="QC127" s="603">
        <v>0</v>
      </c>
      <c r="QD127" s="603">
        <v>115.5</v>
      </c>
      <c r="QE127" s="603">
        <v>0</v>
      </c>
      <c r="QF127" s="603">
        <v>0</v>
      </c>
      <c r="QG127" s="603">
        <v>19449</v>
      </c>
      <c r="QH127" s="603">
        <v>0</v>
      </c>
      <c r="QI127" s="603">
        <v>0</v>
      </c>
      <c r="QJ127" s="603">
        <v>50451</v>
      </c>
      <c r="QK127" s="603">
        <v>2302</v>
      </c>
      <c r="QL127" s="603">
        <v>5714</v>
      </c>
      <c r="QM127" s="603">
        <v>0</v>
      </c>
      <c r="QN127" s="603">
        <v>4003</v>
      </c>
      <c r="QO127" s="603">
        <v>46924</v>
      </c>
      <c r="QP127" s="603">
        <v>0</v>
      </c>
      <c r="QQ127" s="603">
        <v>1460</v>
      </c>
      <c r="QR127" s="603">
        <v>14680</v>
      </c>
      <c r="QS127" s="603">
        <v>1828</v>
      </c>
      <c r="QT127" s="603">
        <v>1828</v>
      </c>
      <c r="QU127" s="603">
        <v>3565</v>
      </c>
      <c r="QV127" s="603">
        <v>6039.43</v>
      </c>
      <c r="QW127" s="603">
        <v>4256</v>
      </c>
      <c r="QX127" s="603">
        <v>0</v>
      </c>
      <c r="QY127" s="603">
        <v>0</v>
      </c>
      <c r="QZ127" s="603">
        <v>0</v>
      </c>
      <c r="RA127" s="603">
        <v>0</v>
      </c>
      <c r="RB127" s="603">
        <v>3727</v>
      </c>
      <c r="RC127" s="603">
        <v>8168</v>
      </c>
      <c r="RD127" s="603">
        <v>0</v>
      </c>
      <c r="RE127" s="603">
        <v>0</v>
      </c>
      <c r="RF127" s="603">
        <v>9800</v>
      </c>
      <c r="RG127" s="603">
        <v>0</v>
      </c>
      <c r="RH127" s="603">
        <v>0</v>
      </c>
      <c r="RI127" s="603">
        <v>48628.5</v>
      </c>
      <c r="RJ127" s="603">
        <v>78484.5</v>
      </c>
      <c r="RK127" s="603">
        <v>29324</v>
      </c>
      <c r="RL127" s="603">
        <v>52987.39</v>
      </c>
      <c r="RM127" s="603">
        <v>0</v>
      </c>
      <c r="RN127" s="603">
        <v>0</v>
      </c>
      <c r="RO127" s="603">
        <v>71522</v>
      </c>
      <c r="RP127" s="603">
        <v>39123</v>
      </c>
      <c r="RQ127" s="603">
        <v>0</v>
      </c>
      <c r="RR127" s="603">
        <v>6805.73</v>
      </c>
      <c r="RS127" s="603">
        <v>55600</v>
      </c>
      <c r="RT127" s="603">
        <v>17097</v>
      </c>
      <c r="RU127" s="603">
        <v>10806.5</v>
      </c>
      <c r="RV127" s="603">
        <v>0</v>
      </c>
      <c r="RW127" s="603">
        <v>0</v>
      </c>
      <c r="RX127" s="603">
        <v>1828</v>
      </c>
      <c r="RY127" s="603">
        <v>18991.5</v>
      </c>
      <c r="RZ127" s="603">
        <v>0</v>
      </c>
      <c r="SA127" s="603">
        <v>0</v>
      </c>
      <c r="SB127" s="603">
        <v>0</v>
      </c>
      <c r="SC127" s="603">
        <v>114408.6</v>
      </c>
      <c r="SD127" s="603">
        <v>0</v>
      </c>
      <c r="SE127" s="603">
        <v>111937.8</v>
      </c>
      <c r="SF127" s="603">
        <v>0</v>
      </c>
      <c r="SG127" s="603">
        <v>12172.05</v>
      </c>
      <c r="SH127" s="603">
        <v>0</v>
      </c>
      <c r="SI127" s="603">
        <v>80108.08</v>
      </c>
      <c r="SJ127" s="603">
        <v>1074839.68</v>
      </c>
      <c r="SK127" s="603">
        <v>24496.14</v>
      </c>
      <c r="SL127" s="603">
        <v>0</v>
      </c>
      <c r="SM127" s="603">
        <v>6949.57</v>
      </c>
      <c r="SN127" s="603">
        <v>27742</v>
      </c>
      <c r="SO127" s="603">
        <v>0</v>
      </c>
      <c r="SP127" s="603">
        <v>47540.18</v>
      </c>
      <c r="SQ127" s="603">
        <v>0</v>
      </c>
      <c r="SR127" s="603">
        <v>76376.240000000005</v>
      </c>
      <c r="SS127" s="603">
        <v>75346.929999999993</v>
      </c>
      <c r="ST127" s="603">
        <v>1295.73</v>
      </c>
      <c r="SU127" s="603">
        <v>83446.350000000006</v>
      </c>
      <c r="SV127" s="603">
        <v>29831.59</v>
      </c>
      <c r="SW127" s="603">
        <v>311869.83</v>
      </c>
      <c r="SX127" s="603">
        <v>11691.36</v>
      </c>
      <c r="SY127" s="603">
        <v>48260</v>
      </c>
      <c r="SZ127" s="603">
        <v>199770.8</v>
      </c>
      <c r="TA127" s="603">
        <v>0</v>
      </c>
      <c r="TB127" s="603">
        <v>39231.24</v>
      </c>
      <c r="TC127" s="603">
        <v>7312</v>
      </c>
      <c r="TD127" s="603">
        <v>0</v>
      </c>
      <c r="TE127" s="603">
        <v>12342.34</v>
      </c>
      <c r="TF127" s="603">
        <v>46011.24</v>
      </c>
      <c r="TG127" s="603">
        <v>17351.669999999998</v>
      </c>
      <c r="TH127" s="603">
        <v>104169.67</v>
      </c>
      <c r="TI127" s="603">
        <v>78411.42</v>
      </c>
      <c r="TJ127" s="603">
        <v>4606.17</v>
      </c>
      <c r="TK127" s="603">
        <v>0</v>
      </c>
      <c r="TL127" s="603">
        <v>15629</v>
      </c>
      <c r="TM127" s="603">
        <v>5184</v>
      </c>
      <c r="TN127" s="603">
        <v>0</v>
      </c>
      <c r="TO127" s="603">
        <v>20220.900000000001</v>
      </c>
      <c r="TP127" s="603">
        <v>4317</v>
      </c>
      <c r="TQ127" s="603">
        <v>17949.91</v>
      </c>
      <c r="TR127" s="603">
        <v>59609.84</v>
      </c>
      <c r="TS127" s="603">
        <v>9630.42</v>
      </c>
      <c r="TT127" s="603">
        <v>0</v>
      </c>
      <c r="TU127" s="603">
        <v>130978.56</v>
      </c>
      <c r="TV127" s="603">
        <v>8972.01</v>
      </c>
      <c r="TW127" s="603">
        <v>0</v>
      </c>
      <c r="TX127" s="603">
        <v>0</v>
      </c>
      <c r="TY127" s="603">
        <v>28751.69</v>
      </c>
      <c r="TZ127" s="603">
        <v>9113.15</v>
      </c>
      <c r="UA127" s="603">
        <v>135249.07</v>
      </c>
      <c r="UB127" s="603">
        <v>11289.19</v>
      </c>
      <c r="UC127" s="603">
        <v>6313</v>
      </c>
      <c r="UD127" s="603">
        <v>695.77</v>
      </c>
      <c r="UE127" s="603">
        <v>0</v>
      </c>
      <c r="UF127" s="603">
        <v>130392.29</v>
      </c>
      <c r="UG127" s="603">
        <v>0</v>
      </c>
      <c r="UH127" s="603">
        <v>2547.4</v>
      </c>
      <c r="UI127" s="603">
        <v>0</v>
      </c>
      <c r="UJ127" s="603">
        <v>0</v>
      </c>
      <c r="UK127" s="603">
        <v>0</v>
      </c>
      <c r="UL127" s="603">
        <v>0</v>
      </c>
      <c r="UM127" s="603">
        <v>53701.120000000003</v>
      </c>
      <c r="UN127" s="603">
        <v>0</v>
      </c>
      <c r="UO127" s="603">
        <v>0</v>
      </c>
      <c r="UP127" s="603">
        <v>9802.32</v>
      </c>
      <c r="UQ127" s="603">
        <v>74399.210000000006</v>
      </c>
      <c r="UR127" s="603">
        <v>0</v>
      </c>
      <c r="US127" s="603">
        <v>0</v>
      </c>
      <c r="UT127" s="603">
        <v>0</v>
      </c>
      <c r="UU127" s="603">
        <v>128338.14</v>
      </c>
      <c r="UV127" s="603">
        <v>1099.8399999999999</v>
      </c>
      <c r="UW127" s="603">
        <v>0</v>
      </c>
      <c r="UX127" s="603">
        <v>15821.14</v>
      </c>
      <c r="UY127" s="603">
        <v>0</v>
      </c>
      <c r="UZ127" s="603">
        <v>0</v>
      </c>
      <c r="VA127" s="603">
        <v>0</v>
      </c>
      <c r="VB127" s="603">
        <v>36560</v>
      </c>
      <c r="VC127" s="603">
        <v>78810.42</v>
      </c>
      <c r="VD127" s="603">
        <v>0</v>
      </c>
      <c r="VE127" s="603">
        <v>18141.689999999999</v>
      </c>
      <c r="VF127" s="603">
        <v>0</v>
      </c>
      <c r="VG127" s="603">
        <v>17285.59</v>
      </c>
      <c r="VH127" s="603">
        <v>11145.96</v>
      </c>
      <c r="VI127" s="603">
        <v>0</v>
      </c>
      <c r="VJ127" s="603">
        <v>25135.89</v>
      </c>
      <c r="VK127" s="603">
        <v>0</v>
      </c>
      <c r="VL127" s="603">
        <v>27953.02</v>
      </c>
      <c r="VM127" s="603">
        <v>0</v>
      </c>
      <c r="VN127" s="603">
        <v>0</v>
      </c>
      <c r="VO127" s="603">
        <v>20436.5</v>
      </c>
      <c r="VP127" s="603">
        <v>9373.5</v>
      </c>
      <c r="VQ127" s="603">
        <v>42828</v>
      </c>
      <c r="VR127" s="603">
        <v>0</v>
      </c>
      <c r="VS127" s="603">
        <v>413025</v>
      </c>
      <c r="VT127" s="603">
        <v>2260.1999999999998</v>
      </c>
      <c r="VU127" s="603">
        <v>0</v>
      </c>
      <c r="VV127" s="603">
        <v>0</v>
      </c>
      <c r="VW127" s="603">
        <v>0</v>
      </c>
      <c r="VX127" s="603">
        <v>24069.5</v>
      </c>
      <c r="VY127" s="603">
        <v>153711.87</v>
      </c>
      <c r="VZ127" s="603">
        <v>60389</v>
      </c>
      <c r="WA127" s="603">
        <v>17412</v>
      </c>
      <c r="WB127" s="603">
        <v>8110.5</v>
      </c>
      <c r="WC127" s="603">
        <v>0</v>
      </c>
      <c r="WD127" s="603">
        <v>1053649.3799999999</v>
      </c>
      <c r="WE127" s="603">
        <v>1137445</v>
      </c>
      <c r="WF127" s="603">
        <v>0</v>
      </c>
      <c r="WG127" s="603">
        <v>0</v>
      </c>
      <c r="WH127" s="603">
        <v>64291</v>
      </c>
      <c r="WI127" s="603">
        <v>318090.94</v>
      </c>
      <c r="WJ127" s="603">
        <v>50293.01</v>
      </c>
      <c r="WK127" s="603">
        <v>35815.5</v>
      </c>
      <c r="WL127" s="603">
        <v>191328</v>
      </c>
      <c r="WM127" s="603">
        <v>95579.38</v>
      </c>
      <c r="WN127" s="603">
        <v>64402.54</v>
      </c>
      <c r="WO127" s="603">
        <v>0</v>
      </c>
      <c r="WP127" s="603">
        <v>151992.87</v>
      </c>
      <c r="WQ127" s="603">
        <v>56392</v>
      </c>
      <c r="WR127" s="603">
        <v>0</v>
      </c>
      <c r="WS127" s="603">
        <v>0</v>
      </c>
      <c r="WT127" s="603">
        <v>28156</v>
      </c>
      <c r="WU127" s="603">
        <v>114897.33</v>
      </c>
      <c r="WV127" s="603">
        <v>414850.39</v>
      </c>
      <c r="WW127" s="603">
        <v>0</v>
      </c>
      <c r="WX127" s="603">
        <v>21191.03</v>
      </c>
      <c r="WY127" s="603">
        <v>9781</v>
      </c>
      <c r="WZ127" s="603">
        <v>0</v>
      </c>
      <c r="XA127" s="603">
        <v>178228.84</v>
      </c>
      <c r="XB127" s="603">
        <v>0</v>
      </c>
      <c r="XC127" s="603">
        <v>0</v>
      </c>
      <c r="XD127" s="603">
        <v>26449.37</v>
      </c>
      <c r="XE127" s="603">
        <v>118390.18</v>
      </c>
      <c r="XF127" s="603">
        <v>184783</v>
      </c>
      <c r="XG127" s="603">
        <v>0</v>
      </c>
      <c r="XH127" s="603">
        <v>0</v>
      </c>
      <c r="XI127" s="603">
        <v>10350.5</v>
      </c>
      <c r="XJ127" s="603">
        <v>409048.1</v>
      </c>
      <c r="XK127" s="603">
        <v>0</v>
      </c>
      <c r="XL127" s="603">
        <v>0</v>
      </c>
      <c r="XM127" s="603">
        <v>0</v>
      </c>
      <c r="XN127" s="603">
        <v>0</v>
      </c>
      <c r="XO127" s="603">
        <v>0</v>
      </c>
      <c r="XP127" s="603">
        <v>0</v>
      </c>
      <c r="XQ127" s="603">
        <v>0</v>
      </c>
      <c r="XR127" s="603">
        <v>0</v>
      </c>
      <c r="XS127" s="603">
        <v>0</v>
      </c>
      <c r="XT127" s="603">
        <v>0</v>
      </c>
      <c r="XU127" s="603">
        <v>0</v>
      </c>
      <c r="XV127" s="603">
        <v>0</v>
      </c>
      <c r="XW127" s="603">
        <v>0</v>
      </c>
      <c r="XX127" s="603">
        <v>0</v>
      </c>
      <c r="XY127" s="603">
        <v>0</v>
      </c>
      <c r="XZ127" s="603">
        <v>0</v>
      </c>
      <c r="YA127" s="603">
        <v>0</v>
      </c>
      <c r="YB127" s="603">
        <v>0</v>
      </c>
      <c r="YC127" s="603">
        <v>0</v>
      </c>
      <c r="YD127" s="603">
        <v>0</v>
      </c>
      <c r="YE127" s="603">
        <v>0</v>
      </c>
      <c r="YF127" s="603">
        <v>0</v>
      </c>
      <c r="YG127" s="603">
        <v>288154.23999999999</v>
      </c>
      <c r="YH127" s="603">
        <v>0</v>
      </c>
      <c r="YI127" s="603">
        <v>0</v>
      </c>
      <c r="YJ127" s="603">
        <v>0</v>
      </c>
      <c r="YK127" s="603">
        <v>0</v>
      </c>
      <c r="YL127" s="603">
        <v>0</v>
      </c>
      <c r="YM127" s="603">
        <v>0</v>
      </c>
      <c r="YN127" s="603">
        <v>0</v>
      </c>
      <c r="YO127" s="603">
        <v>0</v>
      </c>
      <c r="YP127" s="603">
        <v>0</v>
      </c>
      <c r="YQ127" s="603">
        <v>0</v>
      </c>
      <c r="YR127" s="603">
        <v>0</v>
      </c>
      <c r="YS127" s="603">
        <v>0</v>
      </c>
      <c r="YT127" s="603">
        <v>0</v>
      </c>
      <c r="YU127" s="603">
        <v>0</v>
      </c>
      <c r="YV127" s="603">
        <v>0</v>
      </c>
      <c r="YW127" s="603">
        <v>0</v>
      </c>
      <c r="YX127" s="603">
        <v>50321.64</v>
      </c>
      <c r="YY127" s="603">
        <v>24735</v>
      </c>
      <c r="YZ127" s="603">
        <v>4377</v>
      </c>
      <c r="ZA127" s="603">
        <v>0</v>
      </c>
      <c r="ZB127" s="603">
        <v>68720.5</v>
      </c>
      <c r="ZC127" s="603">
        <v>11008</v>
      </c>
      <c r="ZD127" s="603">
        <v>6443</v>
      </c>
      <c r="ZE127" s="603">
        <v>29846.51</v>
      </c>
      <c r="ZF127" s="603">
        <v>0</v>
      </c>
      <c r="ZG127" s="603">
        <v>0</v>
      </c>
      <c r="ZH127" s="603">
        <v>0</v>
      </c>
      <c r="ZI127" s="603">
        <v>0</v>
      </c>
      <c r="ZJ127" s="603">
        <v>0</v>
      </c>
      <c r="ZK127" s="603">
        <v>0</v>
      </c>
      <c r="ZL127" s="603">
        <v>0</v>
      </c>
      <c r="ZM127" s="603">
        <v>0</v>
      </c>
      <c r="ZN127" s="603">
        <v>1118999.53</v>
      </c>
      <c r="ZO127" s="603">
        <v>0</v>
      </c>
      <c r="ZP127" s="603">
        <v>111508</v>
      </c>
      <c r="ZQ127" s="603">
        <v>0</v>
      </c>
      <c r="ZR127" s="603">
        <v>0</v>
      </c>
      <c r="ZS127" s="603">
        <v>0</v>
      </c>
      <c r="ZT127" s="603">
        <v>0</v>
      </c>
      <c r="ZU127" s="603">
        <v>0</v>
      </c>
      <c r="ZV127" s="603">
        <v>0</v>
      </c>
      <c r="ZW127" s="603">
        <v>914</v>
      </c>
      <c r="ZX127" s="603">
        <v>8369</v>
      </c>
      <c r="ZY127" s="603">
        <v>0</v>
      </c>
      <c r="ZZ127" s="603">
        <v>0</v>
      </c>
      <c r="AAA127" s="603">
        <v>0</v>
      </c>
      <c r="AAB127" s="603">
        <v>0</v>
      </c>
      <c r="AAC127" s="603">
        <v>3101.5</v>
      </c>
      <c r="AAD127" s="603">
        <v>0</v>
      </c>
      <c r="AAE127" s="603">
        <v>0</v>
      </c>
      <c r="AAF127" s="603">
        <v>4886</v>
      </c>
      <c r="AAG127" s="603">
        <v>14224</v>
      </c>
      <c r="AAH127" s="603">
        <v>23764</v>
      </c>
      <c r="AAI127" s="603">
        <v>3656</v>
      </c>
      <c r="AAJ127" s="603">
        <v>0</v>
      </c>
      <c r="AAK127" s="603">
        <v>0</v>
      </c>
      <c r="AAL127" s="603">
        <v>0</v>
      </c>
      <c r="AAM127" s="603">
        <v>0</v>
      </c>
      <c r="AAN127" s="603">
        <v>0</v>
      </c>
      <c r="AAO127" s="603">
        <v>0</v>
      </c>
      <c r="AAP127" s="603">
        <v>8080</v>
      </c>
      <c r="AAQ127" s="603">
        <v>0</v>
      </c>
      <c r="AAR127" s="603">
        <v>0</v>
      </c>
      <c r="AAS127" s="603">
        <v>0</v>
      </c>
      <c r="AAT127" s="603">
        <v>0</v>
      </c>
      <c r="AAU127" s="603">
        <v>0</v>
      </c>
      <c r="AAV127" s="603">
        <v>0</v>
      </c>
      <c r="AAW127" s="603">
        <v>0</v>
      </c>
      <c r="AAX127" s="603">
        <v>0</v>
      </c>
      <c r="AAY127" s="603">
        <v>0</v>
      </c>
      <c r="AAZ127" s="603">
        <v>0</v>
      </c>
      <c r="ABA127" s="603">
        <v>0</v>
      </c>
      <c r="ABB127" s="603">
        <v>85560</v>
      </c>
      <c r="ABC127" s="603">
        <v>5500</v>
      </c>
      <c r="ABD127" s="603">
        <v>0</v>
      </c>
      <c r="ABE127" s="603">
        <v>0</v>
      </c>
      <c r="ABF127" s="603">
        <v>0</v>
      </c>
      <c r="ABG127" s="603">
        <v>0</v>
      </c>
      <c r="ABH127" s="603">
        <v>0</v>
      </c>
      <c r="ABI127" s="603">
        <v>0</v>
      </c>
      <c r="ABJ127" s="603">
        <v>0</v>
      </c>
      <c r="ABK127" s="603">
        <v>1828</v>
      </c>
      <c r="ABL127" s="603">
        <v>500</v>
      </c>
      <c r="ABM127" s="603">
        <v>0</v>
      </c>
      <c r="ABN127" s="603">
        <v>0</v>
      </c>
      <c r="ABO127" s="603">
        <v>2000</v>
      </c>
      <c r="ABP127" s="603">
        <v>0</v>
      </c>
      <c r="ABQ127" s="603">
        <v>0</v>
      </c>
      <c r="ABR127" s="603">
        <v>1530632.83</v>
      </c>
      <c r="ABS127" s="603">
        <v>541992.30000000005</v>
      </c>
      <c r="ABT127" s="603">
        <v>1777133.71</v>
      </c>
      <c r="ABU127" s="603">
        <v>885314.2</v>
      </c>
      <c r="ABV127" s="603">
        <v>479240</v>
      </c>
      <c r="ABW127" s="603">
        <v>499271.14</v>
      </c>
      <c r="ABX127" s="603">
        <v>913562.54</v>
      </c>
      <c r="ABY127" s="603">
        <v>0</v>
      </c>
      <c r="ABZ127" s="603">
        <v>3251034.37</v>
      </c>
      <c r="ACA127" s="603">
        <v>7049299.7300000004</v>
      </c>
      <c r="ACB127" s="603">
        <v>5330026</v>
      </c>
      <c r="ACC127" s="603">
        <v>1737235.84</v>
      </c>
      <c r="ACD127" s="603">
        <v>3339836.29</v>
      </c>
      <c r="ACE127" s="603">
        <v>4650908.3</v>
      </c>
      <c r="ACF127" s="603">
        <v>2419830.2599999998</v>
      </c>
      <c r="ACG127" s="603">
        <v>1426065.04</v>
      </c>
      <c r="ACH127" s="603">
        <v>1186385.51</v>
      </c>
      <c r="ACI127" s="603">
        <v>5816007.9800000004</v>
      </c>
      <c r="ACJ127" s="603">
        <v>3816345.18</v>
      </c>
      <c r="ACK127" s="603">
        <v>786312.77</v>
      </c>
      <c r="ACL127" s="603">
        <v>27825</v>
      </c>
      <c r="ACM127" s="603">
        <v>114640</v>
      </c>
      <c r="ACN127" s="603">
        <v>214009.57</v>
      </c>
      <c r="ACO127" s="603">
        <v>202650.2</v>
      </c>
      <c r="ACP127" s="603">
        <v>0</v>
      </c>
      <c r="ACQ127" s="603">
        <v>0</v>
      </c>
      <c r="ACR127" s="603">
        <v>6787884.5499999998</v>
      </c>
      <c r="ACS127" s="603">
        <v>0</v>
      </c>
      <c r="ACT127" s="603">
        <v>156505.42000000001</v>
      </c>
      <c r="ACU127" s="603">
        <v>2141089.5499999998</v>
      </c>
      <c r="ACV127" s="603">
        <v>15658</v>
      </c>
      <c r="ACW127" s="603">
        <v>3452</v>
      </c>
      <c r="ACX127" s="603">
        <v>322106.92</v>
      </c>
      <c r="ACY127" s="603">
        <v>762924.87</v>
      </c>
      <c r="ACZ127" s="603">
        <v>224585</v>
      </c>
      <c r="ADA127" s="603">
        <v>868131.97</v>
      </c>
      <c r="ADB127" s="603">
        <v>212119.14</v>
      </c>
      <c r="ADC127" s="603">
        <v>18847</v>
      </c>
      <c r="ADD127" s="603">
        <v>0</v>
      </c>
      <c r="ADE127" s="603">
        <v>0</v>
      </c>
      <c r="ADF127" s="603">
        <v>0</v>
      </c>
      <c r="ADG127" s="603">
        <v>0</v>
      </c>
      <c r="ADH127" s="603">
        <v>0</v>
      </c>
      <c r="ADI127" s="603">
        <v>6123852.1299999999</v>
      </c>
      <c r="ADJ127" s="603">
        <v>0</v>
      </c>
      <c r="ADK127" s="603">
        <v>834848</v>
      </c>
      <c r="ADL127" s="603">
        <v>0</v>
      </c>
      <c r="ADM127" s="603">
        <v>3500</v>
      </c>
      <c r="ADN127" s="603">
        <v>1300900</v>
      </c>
      <c r="ADO127" s="603">
        <v>0</v>
      </c>
      <c r="ADP127" s="603">
        <v>0</v>
      </c>
      <c r="ADQ127" s="603">
        <v>3192738.81</v>
      </c>
      <c r="ADR127" s="603">
        <v>3371619.87</v>
      </c>
      <c r="ADS127" s="603">
        <v>1955209.76</v>
      </c>
      <c r="ADT127" s="603">
        <v>1447917.25</v>
      </c>
      <c r="ADU127" s="603">
        <v>0</v>
      </c>
      <c r="ADV127" s="603">
        <v>703964.76</v>
      </c>
      <c r="ADW127" s="603">
        <v>0</v>
      </c>
      <c r="ADX127" s="603">
        <v>5321738.5</v>
      </c>
      <c r="ADY127" s="603">
        <v>28833.85</v>
      </c>
      <c r="ADZ127" s="603">
        <v>0.9</v>
      </c>
      <c r="AEA127" s="603">
        <v>5677464.0199999996</v>
      </c>
      <c r="AEB127" s="603">
        <v>0</v>
      </c>
      <c r="AEC127" s="603">
        <v>3972321.9</v>
      </c>
      <c r="AED127" s="603">
        <v>1718482.71</v>
      </c>
      <c r="AEE127" s="603">
        <v>0</v>
      </c>
      <c r="AEF127" s="603">
        <v>2954</v>
      </c>
      <c r="AEG127" s="603">
        <v>1256502.5</v>
      </c>
      <c r="AEH127" s="603">
        <v>903424.28</v>
      </c>
      <c r="AEI127" s="603">
        <v>0</v>
      </c>
      <c r="AEJ127" s="603">
        <v>1769515.49</v>
      </c>
      <c r="AEK127" s="603">
        <v>2342</v>
      </c>
      <c r="AEL127" s="603">
        <v>113118.5</v>
      </c>
      <c r="AEM127" s="603">
        <v>765255.97</v>
      </c>
      <c r="AEN127" s="603">
        <v>1238743.5</v>
      </c>
      <c r="AEO127" s="603">
        <v>1310367.2</v>
      </c>
      <c r="AEP127" s="603">
        <v>4624954.6500000004</v>
      </c>
      <c r="AEQ127" s="603">
        <v>433727.75</v>
      </c>
      <c r="AER127" s="603">
        <v>2522259.62</v>
      </c>
      <c r="AES127" s="603">
        <v>29675</v>
      </c>
      <c r="AET127" s="603">
        <v>3169294</v>
      </c>
      <c r="AEU127" s="603">
        <v>0</v>
      </c>
      <c r="AEV127" s="603">
        <v>1869227.24</v>
      </c>
      <c r="AEW127" s="603">
        <v>429756.8</v>
      </c>
      <c r="AEX127" s="603">
        <v>9995.2999999999993</v>
      </c>
      <c r="AEY127" s="603">
        <v>222464.21</v>
      </c>
      <c r="AEZ127" s="603">
        <v>32794</v>
      </c>
      <c r="AFA127" s="603">
        <v>183029.4</v>
      </c>
      <c r="AFB127" s="603">
        <v>73058.3</v>
      </c>
      <c r="AFC127" s="603">
        <v>211306.49</v>
      </c>
      <c r="AFD127" s="603">
        <v>12053.48</v>
      </c>
      <c r="AFE127" s="603">
        <v>118754</v>
      </c>
      <c r="AFF127" s="603">
        <v>8454</v>
      </c>
      <c r="AFG127" s="603">
        <v>6284</v>
      </c>
      <c r="AFH127" s="603">
        <v>0</v>
      </c>
      <c r="AFI127" s="603">
        <v>0</v>
      </c>
      <c r="AFJ127" s="603">
        <v>6180</v>
      </c>
      <c r="AFK127" s="603">
        <v>0</v>
      </c>
      <c r="AFL127" s="603">
        <v>0</v>
      </c>
      <c r="AFM127" s="603">
        <v>914</v>
      </c>
      <c r="AFN127" s="603">
        <v>0</v>
      </c>
      <c r="AFO127" s="603">
        <v>0</v>
      </c>
      <c r="AFP127" s="603">
        <v>0</v>
      </c>
      <c r="AFQ127" s="603">
        <v>23436</v>
      </c>
      <c r="AFR127" s="603">
        <v>2079276.79</v>
      </c>
      <c r="AFS127" s="603">
        <v>2742</v>
      </c>
      <c r="AFT127" s="603">
        <v>4570</v>
      </c>
      <c r="AFU127" s="603">
        <v>4570</v>
      </c>
      <c r="AFV127" s="603">
        <v>0</v>
      </c>
      <c r="AFW127" s="603">
        <v>0</v>
      </c>
      <c r="AFX127" s="603">
        <v>0</v>
      </c>
      <c r="AFY127" s="603">
        <v>32490</v>
      </c>
      <c r="AFZ127" s="603">
        <v>0</v>
      </c>
      <c r="AGA127" s="603">
        <v>0</v>
      </c>
      <c r="AGB127" s="603">
        <v>37730.5</v>
      </c>
      <c r="AGC127" s="603">
        <v>0</v>
      </c>
      <c r="AGD127" s="603">
        <v>0</v>
      </c>
      <c r="AGE127" s="603">
        <v>0</v>
      </c>
      <c r="AGF127" s="603">
        <v>0</v>
      </c>
      <c r="AGG127" s="603">
        <v>0</v>
      </c>
      <c r="AGH127" s="603">
        <v>0</v>
      </c>
      <c r="AGI127" s="603">
        <v>0</v>
      </c>
      <c r="AGJ127" s="603">
        <v>0</v>
      </c>
      <c r="AGK127" s="603">
        <v>0</v>
      </c>
      <c r="AGL127" s="603">
        <v>0</v>
      </c>
      <c r="AGM127" s="603">
        <v>2120.75</v>
      </c>
      <c r="AGN127" s="603">
        <v>0</v>
      </c>
      <c r="AGO127" s="603">
        <v>2011932.41</v>
      </c>
      <c r="AGP127" s="603">
        <v>355791</v>
      </c>
      <c r="AGQ127" s="603">
        <v>0</v>
      </c>
      <c r="AGR127" s="603">
        <v>0</v>
      </c>
      <c r="AGS127" s="603">
        <v>0</v>
      </c>
      <c r="AGT127" s="603">
        <v>0</v>
      </c>
      <c r="AGU127" s="603">
        <v>0</v>
      </c>
      <c r="AGV127" s="603">
        <v>0</v>
      </c>
      <c r="AGW127" s="603">
        <v>0</v>
      </c>
      <c r="AGX127" s="603">
        <v>0</v>
      </c>
      <c r="AGY127" s="603">
        <v>58894</v>
      </c>
      <c r="AGZ127" s="603">
        <v>5341</v>
      </c>
      <c r="AHA127" s="603">
        <v>439515.16</v>
      </c>
      <c r="AHB127" s="603">
        <v>417730</v>
      </c>
      <c r="AHC127" s="603">
        <v>0</v>
      </c>
      <c r="AHD127" s="603">
        <v>90061.4</v>
      </c>
      <c r="AHE127" s="603">
        <v>7312</v>
      </c>
      <c r="AHF127" s="603">
        <v>0</v>
      </c>
      <c r="AHG127" s="603">
        <v>2269757.16</v>
      </c>
      <c r="AHH127" s="603">
        <v>300601.09000000003</v>
      </c>
      <c r="AHI127" s="603">
        <v>33415</v>
      </c>
      <c r="AHJ127" s="603">
        <v>1301842.3</v>
      </c>
      <c r="AHK127" s="603">
        <v>525660.65</v>
      </c>
      <c r="AHL127" s="603">
        <v>2223823.5299999998</v>
      </c>
      <c r="AHM127" s="603">
        <v>286741.09999999998</v>
      </c>
      <c r="AHN127" s="603">
        <v>0</v>
      </c>
      <c r="AHO127" s="603">
        <v>28901.7</v>
      </c>
      <c r="AHP127" s="603">
        <v>15537.16</v>
      </c>
      <c r="AHQ127" s="603">
        <v>96383</v>
      </c>
      <c r="AHR127" s="603">
        <v>494997.83</v>
      </c>
      <c r="AHS127" s="603">
        <v>63342.6</v>
      </c>
      <c r="AHT127" s="603">
        <v>29366</v>
      </c>
      <c r="AHU127" s="603">
        <v>0</v>
      </c>
      <c r="AHV127" s="603">
        <v>0</v>
      </c>
      <c r="AHW127" s="603">
        <f t="shared" si="100"/>
        <v>508061747.63999993</v>
      </c>
      <c r="AHY127" s="648" t="s">
        <v>6248</v>
      </c>
      <c r="AHZ127" s="648" t="s">
        <v>6156</v>
      </c>
      <c r="AIA127" s="648" t="s">
        <v>6157</v>
      </c>
    </row>
    <row r="128" spans="1:911" ht="24.6" x14ac:dyDescent="0.7">
      <c r="A128" s="260" t="str">
        <f t="shared" si="98"/>
        <v>ภาระ</v>
      </c>
      <c r="B128" s="260" t="s">
        <v>6156</v>
      </c>
      <c r="C128" s="260" t="s">
        <v>6157</v>
      </c>
      <c r="D128" s="603">
        <v>0</v>
      </c>
      <c r="E128" s="603">
        <v>0</v>
      </c>
      <c r="F128" s="603">
        <v>0</v>
      </c>
      <c r="G128" s="603">
        <v>0</v>
      </c>
      <c r="H128" s="603">
        <v>0</v>
      </c>
      <c r="I128" s="603">
        <v>0</v>
      </c>
      <c r="J128" s="603">
        <v>0</v>
      </c>
      <c r="K128" s="603">
        <v>0</v>
      </c>
      <c r="L128" s="603">
        <v>0</v>
      </c>
      <c r="M128" s="603">
        <v>0</v>
      </c>
      <c r="N128" s="603">
        <v>0</v>
      </c>
      <c r="O128" s="603">
        <v>0</v>
      </c>
      <c r="P128" s="603">
        <v>0</v>
      </c>
      <c r="Q128" s="603">
        <v>0</v>
      </c>
      <c r="R128" s="603">
        <v>0</v>
      </c>
      <c r="S128" s="603">
        <v>0</v>
      </c>
      <c r="T128" s="603">
        <v>0</v>
      </c>
      <c r="U128" s="603">
        <v>0</v>
      </c>
      <c r="V128" s="603">
        <v>0</v>
      </c>
      <c r="W128" s="603">
        <v>0</v>
      </c>
      <c r="X128" s="603">
        <v>0</v>
      </c>
      <c r="Y128" s="603">
        <v>0</v>
      </c>
      <c r="Z128" s="603">
        <v>0</v>
      </c>
      <c r="AA128" s="603">
        <v>0</v>
      </c>
      <c r="AB128" s="603">
        <v>0</v>
      </c>
      <c r="AC128" s="603">
        <v>0</v>
      </c>
      <c r="AD128" s="603">
        <v>0</v>
      </c>
      <c r="AE128" s="603">
        <v>0</v>
      </c>
      <c r="AF128" s="603">
        <v>0</v>
      </c>
      <c r="AG128" s="603">
        <v>0</v>
      </c>
      <c r="AH128" s="603">
        <v>0</v>
      </c>
      <c r="AI128" s="603">
        <v>0</v>
      </c>
      <c r="AJ128" s="603">
        <v>0</v>
      </c>
      <c r="AK128" s="603">
        <v>0</v>
      </c>
      <c r="AL128" s="603">
        <v>0</v>
      </c>
      <c r="AM128" s="603">
        <v>0</v>
      </c>
      <c r="AN128" s="603">
        <v>0</v>
      </c>
      <c r="AO128" s="603">
        <v>0</v>
      </c>
      <c r="AP128" s="603">
        <v>0</v>
      </c>
      <c r="AQ128" s="603">
        <v>0</v>
      </c>
      <c r="AR128" s="603">
        <v>0</v>
      </c>
      <c r="AS128" s="603">
        <v>0</v>
      </c>
      <c r="AT128" s="603">
        <v>0</v>
      </c>
      <c r="AU128" s="603">
        <v>0</v>
      </c>
      <c r="AV128" s="603">
        <v>0</v>
      </c>
      <c r="AW128" s="603">
        <v>0</v>
      </c>
      <c r="AX128" s="603">
        <v>0</v>
      </c>
      <c r="AY128" s="603">
        <v>0</v>
      </c>
      <c r="AZ128" s="603">
        <v>0</v>
      </c>
      <c r="BA128" s="603">
        <v>0</v>
      </c>
      <c r="BB128" s="603">
        <v>0</v>
      </c>
      <c r="BC128" s="603">
        <v>0</v>
      </c>
      <c r="BD128" s="603">
        <v>0</v>
      </c>
      <c r="BE128" s="603">
        <v>0</v>
      </c>
      <c r="BF128" s="603">
        <v>0</v>
      </c>
      <c r="BG128" s="603">
        <v>0</v>
      </c>
      <c r="BH128" s="603">
        <v>0</v>
      </c>
      <c r="BI128" s="603">
        <v>0</v>
      </c>
      <c r="BJ128" s="603">
        <v>0</v>
      </c>
      <c r="BK128" s="603">
        <v>1000.02</v>
      </c>
      <c r="BL128" s="603">
        <v>0</v>
      </c>
      <c r="BM128" s="603">
        <v>0</v>
      </c>
      <c r="BN128" s="603">
        <v>0</v>
      </c>
      <c r="BO128" s="603">
        <v>0</v>
      </c>
      <c r="BP128" s="603">
        <v>0</v>
      </c>
      <c r="BQ128" s="603">
        <v>0</v>
      </c>
      <c r="BR128" s="603">
        <v>0</v>
      </c>
      <c r="BS128" s="603">
        <v>0</v>
      </c>
      <c r="BT128" s="603">
        <v>0</v>
      </c>
      <c r="BU128" s="603">
        <v>0</v>
      </c>
      <c r="BV128" s="603">
        <v>0</v>
      </c>
      <c r="BW128" s="603">
        <v>0</v>
      </c>
      <c r="BX128" s="603">
        <v>0</v>
      </c>
      <c r="BY128" s="603">
        <v>0</v>
      </c>
      <c r="BZ128" s="603">
        <v>0</v>
      </c>
      <c r="CA128" s="603">
        <v>0</v>
      </c>
      <c r="CB128" s="603">
        <v>0</v>
      </c>
      <c r="CC128" s="603">
        <v>0</v>
      </c>
      <c r="CD128" s="603">
        <v>0</v>
      </c>
      <c r="CE128" s="603">
        <v>0</v>
      </c>
      <c r="CF128" s="603">
        <v>0</v>
      </c>
      <c r="CG128" s="603">
        <v>0</v>
      </c>
      <c r="CH128" s="603">
        <v>0</v>
      </c>
      <c r="CI128" s="603">
        <v>195.02</v>
      </c>
      <c r="CJ128" s="603">
        <v>0</v>
      </c>
      <c r="CK128" s="603">
        <v>0</v>
      </c>
      <c r="CL128" s="603">
        <v>0</v>
      </c>
      <c r="CM128" s="603">
        <v>0</v>
      </c>
      <c r="CN128" s="603">
        <v>0</v>
      </c>
      <c r="CO128" s="603">
        <v>0</v>
      </c>
      <c r="CP128" s="603">
        <v>0</v>
      </c>
      <c r="CQ128" s="603">
        <v>0</v>
      </c>
      <c r="CR128" s="603">
        <v>0</v>
      </c>
      <c r="CS128" s="603">
        <v>0</v>
      </c>
      <c r="CT128" s="603">
        <v>0</v>
      </c>
      <c r="CU128" s="603">
        <v>0</v>
      </c>
      <c r="CV128" s="603">
        <v>0</v>
      </c>
      <c r="CW128" s="603">
        <v>0</v>
      </c>
      <c r="CX128" s="603">
        <v>0</v>
      </c>
      <c r="CY128" s="603">
        <v>0</v>
      </c>
      <c r="CZ128" s="603">
        <v>0</v>
      </c>
      <c r="DA128" s="603">
        <v>0</v>
      </c>
      <c r="DB128" s="603">
        <v>0</v>
      </c>
      <c r="DC128" s="603">
        <v>0</v>
      </c>
      <c r="DD128" s="603">
        <v>0</v>
      </c>
      <c r="DE128" s="603">
        <v>0</v>
      </c>
      <c r="DF128" s="603">
        <v>0</v>
      </c>
      <c r="DG128" s="603">
        <v>0</v>
      </c>
      <c r="DH128" s="603">
        <v>0</v>
      </c>
      <c r="DI128" s="603">
        <v>0</v>
      </c>
      <c r="DJ128" s="603">
        <v>0</v>
      </c>
      <c r="DK128" s="603">
        <v>0</v>
      </c>
      <c r="DL128" s="603">
        <v>0</v>
      </c>
      <c r="DM128" s="603">
        <v>0</v>
      </c>
      <c r="DN128" s="603">
        <v>0</v>
      </c>
      <c r="DO128" s="603">
        <v>0</v>
      </c>
      <c r="DP128" s="603">
        <v>0</v>
      </c>
      <c r="DQ128" s="603">
        <v>0</v>
      </c>
      <c r="DR128" s="603">
        <v>0</v>
      </c>
      <c r="DS128" s="603">
        <v>0</v>
      </c>
      <c r="DT128" s="603">
        <v>0</v>
      </c>
      <c r="DU128" s="603">
        <v>0</v>
      </c>
      <c r="DV128" s="603">
        <v>0</v>
      </c>
      <c r="DW128" s="603">
        <v>0</v>
      </c>
      <c r="DX128" s="603">
        <v>0</v>
      </c>
      <c r="DY128" s="603">
        <v>0</v>
      </c>
      <c r="DZ128" s="603">
        <v>0</v>
      </c>
      <c r="EA128" s="603">
        <v>0</v>
      </c>
      <c r="EB128" s="603">
        <v>0</v>
      </c>
      <c r="EC128" s="603">
        <v>0</v>
      </c>
      <c r="ED128" s="603">
        <v>0</v>
      </c>
      <c r="EE128" s="603">
        <v>0</v>
      </c>
      <c r="EF128" s="603">
        <v>0</v>
      </c>
      <c r="EG128" s="603">
        <v>0</v>
      </c>
      <c r="EH128" s="603">
        <v>0</v>
      </c>
      <c r="EI128" s="603">
        <v>0</v>
      </c>
      <c r="EJ128" s="603">
        <v>0</v>
      </c>
      <c r="EK128" s="603">
        <v>0</v>
      </c>
      <c r="EL128" s="603">
        <v>0</v>
      </c>
      <c r="EM128" s="603">
        <v>0</v>
      </c>
      <c r="EN128" s="603">
        <v>0</v>
      </c>
      <c r="EO128" s="603">
        <v>544784.62</v>
      </c>
      <c r="EP128" s="603">
        <v>0</v>
      </c>
      <c r="EQ128" s="603">
        <v>0</v>
      </c>
      <c r="ER128" s="603">
        <v>0</v>
      </c>
      <c r="ES128" s="603">
        <v>0</v>
      </c>
      <c r="ET128" s="603">
        <v>0</v>
      </c>
      <c r="EU128" s="603">
        <v>0</v>
      </c>
      <c r="EV128" s="603">
        <v>0</v>
      </c>
      <c r="EW128" s="603">
        <v>0</v>
      </c>
      <c r="EX128" s="603">
        <v>0</v>
      </c>
      <c r="EY128" s="603">
        <v>0</v>
      </c>
      <c r="EZ128" s="603">
        <v>0</v>
      </c>
      <c r="FA128" s="603">
        <v>0</v>
      </c>
      <c r="FB128" s="603">
        <v>0</v>
      </c>
      <c r="FC128" s="603">
        <v>0</v>
      </c>
      <c r="FD128" s="603">
        <v>0</v>
      </c>
      <c r="FE128" s="603">
        <v>0</v>
      </c>
      <c r="FF128" s="603">
        <v>0</v>
      </c>
      <c r="FG128" s="603">
        <v>0</v>
      </c>
      <c r="FH128" s="603">
        <v>0</v>
      </c>
      <c r="FI128" s="603">
        <v>0</v>
      </c>
      <c r="FJ128" s="603">
        <v>0</v>
      </c>
      <c r="FK128" s="603">
        <v>0</v>
      </c>
      <c r="FL128" s="603">
        <v>0</v>
      </c>
      <c r="FM128" s="603">
        <v>0</v>
      </c>
      <c r="FN128" s="603">
        <v>0</v>
      </c>
      <c r="FO128" s="603">
        <v>0</v>
      </c>
      <c r="FP128" s="603">
        <v>0</v>
      </c>
      <c r="FQ128" s="603">
        <v>0</v>
      </c>
      <c r="FR128" s="603">
        <v>0</v>
      </c>
      <c r="FS128" s="603">
        <v>0</v>
      </c>
      <c r="FT128" s="603">
        <v>0</v>
      </c>
      <c r="FU128" s="603">
        <v>0</v>
      </c>
      <c r="FV128" s="603">
        <v>0</v>
      </c>
      <c r="FW128" s="603">
        <v>0</v>
      </c>
      <c r="FX128" s="603">
        <v>0</v>
      </c>
      <c r="FY128" s="603">
        <v>0</v>
      </c>
      <c r="FZ128" s="603">
        <v>0</v>
      </c>
      <c r="GA128" s="603">
        <v>0</v>
      </c>
      <c r="GB128" s="603">
        <v>0</v>
      </c>
      <c r="GC128" s="603">
        <v>0</v>
      </c>
      <c r="GD128" s="603">
        <v>0</v>
      </c>
      <c r="GE128" s="603">
        <v>0</v>
      </c>
      <c r="GF128" s="603">
        <v>0</v>
      </c>
      <c r="GG128" s="603">
        <v>0</v>
      </c>
      <c r="GH128" s="603">
        <v>0</v>
      </c>
      <c r="GI128" s="603">
        <v>0</v>
      </c>
      <c r="GJ128" s="603">
        <v>0</v>
      </c>
      <c r="GK128" s="603">
        <v>0</v>
      </c>
      <c r="GL128" s="603">
        <v>0</v>
      </c>
      <c r="GM128" s="603">
        <v>0</v>
      </c>
      <c r="GN128" s="603">
        <v>0</v>
      </c>
      <c r="GO128" s="603">
        <v>0</v>
      </c>
      <c r="GP128" s="603">
        <v>0</v>
      </c>
      <c r="GQ128" s="603">
        <v>0</v>
      </c>
      <c r="GR128" s="603">
        <v>0</v>
      </c>
      <c r="GS128" s="603">
        <v>0</v>
      </c>
      <c r="GT128" s="603">
        <v>0</v>
      </c>
      <c r="GU128" s="603">
        <v>0</v>
      </c>
      <c r="GV128" s="603">
        <v>0</v>
      </c>
      <c r="GW128" s="603">
        <v>0</v>
      </c>
      <c r="GX128" s="603">
        <v>0</v>
      </c>
      <c r="GY128" s="603">
        <v>0</v>
      </c>
      <c r="GZ128" s="603">
        <v>0</v>
      </c>
      <c r="HA128" s="603">
        <v>0</v>
      </c>
      <c r="HB128" s="603">
        <v>0</v>
      </c>
      <c r="HC128" s="603">
        <v>0</v>
      </c>
      <c r="HD128" s="603">
        <v>0</v>
      </c>
      <c r="HE128" s="603">
        <v>0</v>
      </c>
      <c r="HF128" s="603">
        <v>0</v>
      </c>
      <c r="HG128" s="603">
        <v>0</v>
      </c>
      <c r="HH128" s="603">
        <v>0</v>
      </c>
      <c r="HI128" s="603">
        <v>0</v>
      </c>
      <c r="HJ128" s="603">
        <v>0</v>
      </c>
      <c r="HK128" s="603">
        <v>0</v>
      </c>
      <c r="HL128" s="603">
        <v>0</v>
      </c>
      <c r="HM128" s="603">
        <v>0</v>
      </c>
      <c r="HN128" s="603">
        <v>0</v>
      </c>
      <c r="HO128" s="603">
        <v>0</v>
      </c>
      <c r="HP128" s="603">
        <v>0</v>
      </c>
      <c r="HQ128" s="603">
        <v>0</v>
      </c>
      <c r="HR128" s="603">
        <v>0</v>
      </c>
      <c r="HS128" s="603">
        <v>0</v>
      </c>
      <c r="HT128" s="603">
        <v>0</v>
      </c>
      <c r="HU128" s="603">
        <v>0</v>
      </c>
      <c r="HV128" s="603">
        <v>0</v>
      </c>
      <c r="HW128" s="603">
        <v>0</v>
      </c>
      <c r="HX128" s="603">
        <v>0</v>
      </c>
      <c r="HY128" s="603">
        <v>0</v>
      </c>
      <c r="HZ128" s="603">
        <v>0</v>
      </c>
      <c r="IA128" s="603">
        <v>0</v>
      </c>
      <c r="IB128" s="603">
        <v>0</v>
      </c>
      <c r="IC128" s="603">
        <v>0</v>
      </c>
      <c r="ID128" s="603">
        <v>0</v>
      </c>
      <c r="IE128" s="603">
        <v>0</v>
      </c>
      <c r="IF128" s="603">
        <v>0</v>
      </c>
      <c r="IG128" s="603">
        <v>0</v>
      </c>
      <c r="IH128" s="603">
        <v>0</v>
      </c>
      <c r="II128" s="603">
        <v>0</v>
      </c>
      <c r="IJ128" s="603">
        <v>0</v>
      </c>
      <c r="IK128" s="603">
        <v>0</v>
      </c>
      <c r="IL128" s="603">
        <v>0</v>
      </c>
      <c r="IM128" s="603">
        <v>0</v>
      </c>
      <c r="IN128" s="603">
        <v>0</v>
      </c>
      <c r="IO128" s="603">
        <v>0</v>
      </c>
      <c r="IP128" s="603">
        <v>0</v>
      </c>
      <c r="IQ128" s="603">
        <v>0</v>
      </c>
      <c r="IR128" s="603">
        <v>0</v>
      </c>
      <c r="IS128" s="603">
        <v>0</v>
      </c>
      <c r="IT128" s="603">
        <v>0</v>
      </c>
      <c r="IU128" s="603">
        <v>2200</v>
      </c>
      <c r="IV128" s="603">
        <v>0</v>
      </c>
      <c r="IW128" s="603">
        <v>0</v>
      </c>
      <c r="IX128" s="603">
        <v>0</v>
      </c>
      <c r="IY128" s="603">
        <v>0</v>
      </c>
      <c r="IZ128" s="603">
        <v>0</v>
      </c>
      <c r="JA128" s="603">
        <v>0</v>
      </c>
      <c r="JB128" s="603">
        <v>0</v>
      </c>
      <c r="JC128" s="603">
        <v>0</v>
      </c>
      <c r="JD128" s="603">
        <v>0</v>
      </c>
      <c r="JE128" s="603">
        <v>0</v>
      </c>
      <c r="JF128" s="603">
        <v>0</v>
      </c>
      <c r="JG128" s="603">
        <v>0</v>
      </c>
      <c r="JH128" s="603">
        <v>0</v>
      </c>
      <c r="JI128" s="603">
        <v>0</v>
      </c>
      <c r="JJ128" s="603">
        <v>0</v>
      </c>
      <c r="JK128" s="603">
        <v>0</v>
      </c>
      <c r="JL128" s="603">
        <v>0</v>
      </c>
      <c r="JM128" s="603">
        <v>0</v>
      </c>
      <c r="JN128" s="603">
        <v>0</v>
      </c>
      <c r="JO128" s="603">
        <v>0</v>
      </c>
      <c r="JP128" s="603">
        <v>0</v>
      </c>
      <c r="JQ128" s="603">
        <v>0</v>
      </c>
      <c r="JR128" s="603">
        <v>0</v>
      </c>
      <c r="JS128" s="603">
        <v>0</v>
      </c>
      <c r="JT128" s="603">
        <v>0</v>
      </c>
      <c r="JU128" s="603">
        <v>0</v>
      </c>
      <c r="JV128" s="603">
        <v>0</v>
      </c>
      <c r="JW128" s="603">
        <v>0</v>
      </c>
      <c r="JX128" s="603">
        <v>0</v>
      </c>
      <c r="JY128" s="603">
        <v>0</v>
      </c>
      <c r="JZ128" s="603">
        <v>0</v>
      </c>
      <c r="KA128" s="603">
        <v>0</v>
      </c>
      <c r="KB128" s="603">
        <v>0</v>
      </c>
      <c r="KC128" s="603">
        <v>0</v>
      </c>
      <c r="KD128" s="603">
        <v>0</v>
      </c>
      <c r="KE128" s="603">
        <v>0</v>
      </c>
      <c r="KF128" s="603">
        <v>0</v>
      </c>
      <c r="KG128" s="603">
        <v>0</v>
      </c>
      <c r="KH128" s="603">
        <v>0</v>
      </c>
      <c r="KI128" s="603">
        <v>0</v>
      </c>
      <c r="KJ128" s="603">
        <v>0</v>
      </c>
      <c r="KK128" s="603">
        <v>0</v>
      </c>
      <c r="KL128" s="603">
        <v>0</v>
      </c>
      <c r="KM128" s="603">
        <v>0</v>
      </c>
      <c r="KN128" s="603">
        <v>0</v>
      </c>
      <c r="KO128" s="603">
        <v>0</v>
      </c>
      <c r="KP128" s="603">
        <v>0</v>
      </c>
      <c r="KQ128" s="603">
        <v>0</v>
      </c>
      <c r="KR128" s="603">
        <v>0</v>
      </c>
      <c r="KS128" s="603">
        <v>400</v>
      </c>
      <c r="KT128" s="603">
        <v>0</v>
      </c>
      <c r="KU128" s="603">
        <v>0</v>
      </c>
      <c r="KV128" s="603">
        <v>0</v>
      </c>
      <c r="KW128" s="603">
        <v>0</v>
      </c>
      <c r="KX128" s="603">
        <v>0</v>
      </c>
      <c r="KY128" s="603">
        <v>0</v>
      </c>
      <c r="KZ128" s="603">
        <v>0</v>
      </c>
      <c r="LA128" s="603">
        <v>0</v>
      </c>
      <c r="LB128" s="603">
        <v>0</v>
      </c>
      <c r="LC128" s="603">
        <v>0</v>
      </c>
      <c r="LD128" s="603">
        <v>0</v>
      </c>
      <c r="LE128" s="603">
        <v>0</v>
      </c>
      <c r="LF128" s="603">
        <v>0</v>
      </c>
      <c r="LG128" s="603">
        <v>0</v>
      </c>
      <c r="LH128" s="603">
        <v>0</v>
      </c>
      <c r="LI128" s="603">
        <v>0</v>
      </c>
      <c r="LJ128" s="603">
        <v>0</v>
      </c>
      <c r="LK128" s="603">
        <v>0</v>
      </c>
      <c r="LL128" s="603">
        <v>0</v>
      </c>
      <c r="LM128" s="603">
        <v>0</v>
      </c>
      <c r="LN128" s="603">
        <v>0</v>
      </c>
      <c r="LO128" s="603">
        <v>0</v>
      </c>
      <c r="LP128" s="603">
        <v>0</v>
      </c>
      <c r="LQ128" s="603">
        <v>0</v>
      </c>
      <c r="LR128" s="603">
        <v>0</v>
      </c>
      <c r="LS128" s="603">
        <v>0</v>
      </c>
      <c r="LT128" s="603">
        <v>0</v>
      </c>
      <c r="LU128" s="603">
        <v>0</v>
      </c>
      <c r="LV128" s="603">
        <v>0</v>
      </c>
      <c r="LW128" s="603">
        <v>0</v>
      </c>
      <c r="LX128" s="603">
        <v>0</v>
      </c>
      <c r="LY128" s="603">
        <v>0</v>
      </c>
      <c r="LZ128" s="603">
        <v>0</v>
      </c>
      <c r="MA128" s="603">
        <v>0</v>
      </c>
      <c r="MB128" s="603">
        <v>0</v>
      </c>
      <c r="MC128" s="603">
        <v>0</v>
      </c>
      <c r="MD128" s="603">
        <v>0</v>
      </c>
      <c r="ME128" s="603">
        <v>0</v>
      </c>
      <c r="MF128" s="603">
        <v>0</v>
      </c>
      <c r="MG128" s="603">
        <v>0</v>
      </c>
      <c r="MH128" s="603">
        <v>0</v>
      </c>
      <c r="MI128" s="603">
        <v>0</v>
      </c>
      <c r="MJ128" s="603">
        <v>0</v>
      </c>
      <c r="MK128" s="603">
        <v>0</v>
      </c>
      <c r="ML128" s="603">
        <v>0</v>
      </c>
      <c r="MM128" s="603">
        <v>0</v>
      </c>
      <c r="MN128" s="603">
        <v>0</v>
      </c>
      <c r="MO128" s="603">
        <v>0</v>
      </c>
      <c r="MP128" s="603">
        <v>0</v>
      </c>
      <c r="MQ128" s="603">
        <v>0</v>
      </c>
      <c r="MR128" s="603">
        <v>0</v>
      </c>
      <c r="MS128" s="603">
        <v>0</v>
      </c>
      <c r="MT128" s="603">
        <v>0</v>
      </c>
      <c r="MU128" s="603">
        <v>0</v>
      </c>
      <c r="MV128" s="603">
        <v>0</v>
      </c>
      <c r="MW128" s="603">
        <v>0</v>
      </c>
      <c r="MX128" s="603">
        <v>0</v>
      </c>
      <c r="MY128" s="603">
        <v>0</v>
      </c>
      <c r="MZ128" s="603">
        <v>0</v>
      </c>
      <c r="NA128" s="603">
        <v>0</v>
      </c>
      <c r="NB128" s="603">
        <v>0</v>
      </c>
      <c r="NC128" s="603">
        <v>0</v>
      </c>
      <c r="ND128" s="603">
        <v>0</v>
      </c>
      <c r="NE128" s="603">
        <v>0</v>
      </c>
      <c r="NF128" s="603">
        <v>0</v>
      </c>
      <c r="NG128" s="603">
        <v>0</v>
      </c>
      <c r="NH128" s="603">
        <v>0</v>
      </c>
      <c r="NI128" s="603">
        <v>0</v>
      </c>
      <c r="NJ128" s="603">
        <v>0</v>
      </c>
      <c r="NK128" s="603">
        <v>0</v>
      </c>
      <c r="NL128" s="603">
        <v>0</v>
      </c>
      <c r="NM128" s="603">
        <v>0</v>
      </c>
      <c r="NN128" s="603">
        <v>0</v>
      </c>
      <c r="NO128" s="603">
        <v>0</v>
      </c>
      <c r="NP128" s="603">
        <v>0</v>
      </c>
      <c r="NQ128" s="603">
        <v>0</v>
      </c>
      <c r="NR128" s="603">
        <v>0</v>
      </c>
      <c r="NS128" s="603">
        <v>0</v>
      </c>
      <c r="NT128" s="603">
        <v>0</v>
      </c>
      <c r="NU128" s="603">
        <v>0</v>
      </c>
      <c r="NV128" s="603">
        <v>0</v>
      </c>
      <c r="NW128" s="603">
        <v>0</v>
      </c>
      <c r="NX128" s="603">
        <v>0</v>
      </c>
      <c r="NY128" s="603">
        <v>0</v>
      </c>
      <c r="NZ128" s="603">
        <v>0</v>
      </c>
      <c r="OA128" s="603">
        <v>0</v>
      </c>
      <c r="OB128" s="603">
        <v>0</v>
      </c>
      <c r="OC128" s="603">
        <v>0</v>
      </c>
      <c r="OD128" s="603">
        <v>0</v>
      </c>
      <c r="OE128" s="603">
        <v>0</v>
      </c>
      <c r="OF128" s="603">
        <v>63375</v>
      </c>
      <c r="OG128" s="603">
        <v>0</v>
      </c>
      <c r="OH128" s="603">
        <v>0</v>
      </c>
      <c r="OI128" s="603">
        <v>0</v>
      </c>
      <c r="OJ128" s="603">
        <v>0</v>
      </c>
      <c r="OK128" s="603">
        <v>0</v>
      </c>
      <c r="OL128" s="603">
        <v>0</v>
      </c>
      <c r="OM128" s="603">
        <v>0</v>
      </c>
      <c r="ON128" s="603">
        <v>0</v>
      </c>
      <c r="OO128" s="603">
        <v>45870.9</v>
      </c>
      <c r="OP128" s="603">
        <v>0</v>
      </c>
      <c r="OQ128" s="603">
        <v>0</v>
      </c>
      <c r="OR128" s="603">
        <v>0</v>
      </c>
      <c r="OS128" s="603">
        <v>0</v>
      </c>
      <c r="OT128" s="603">
        <v>0</v>
      </c>
      <c r="OU128" s="603">
        <v>0</v>
      </c>
      <c r="OV128" s="603">
        <v>0</v>
      </c>
      <c r="OW128" s="603">
        <v>0</v>
      </c>
      <c r="OX128" s="603">
        <v>0</v>
      </c>
      <c r="OY128" s="603">
        <v>0</v>
      </c>
      <c r="OZ128" s="603">
        <v>0</v>
      </c>
      <c r="PA128" s="603">
        <v>0</v>
      </c>
      <c r="PB128" s="603">
        <v>0</v>
      </c>
      <c r="PC128" s="603">
        <v>0</v>
      </c>
      <c r="PD128" s="603">
        <v>0</v>
      </c>
      <c r="PE128" s="603">
        <v>0</v>
      </c>
      <c r="PF128" s="603">
        <v>0</v>
      </c>
      <c r="PG128" s="603">
        <v>0</v>
      </c>
      <c r="PH128" s="603">
        <v>0</v>
      </c>
      <c r="PI128" s="603">
        <v>0</v>
      </c>
      <c r="PJ128" s="603">
        <v>0</v>
      </c>
      <c r="PK128" s="603">
        <v>0</v>
      </c>
      <c r="PL128" s="603">
        <v>0</v>
      </c>
      <c r="PM128" s="603">
        <v>0</v>
      </c>
      <c r="PN128" s="603">
        <v>0</v>
      </c>
      <c r="PO128" s="603">
        <v>0</v>
      </c>
      <c r="PP128" s="603">
        <v>0</v>
      </c>
      <c r="PQ128" s="603">
        <v>0</v>
      </c>
      <c r="PR128" s="603">
        <v>0</v>
      </c>
      <c r="PS128" s="603">
        <v>0</v>
      </c>
      <c r="PT128" s="603">
        <v>0</v>
      </c>
      <c r="PU128" s="603">
        <v>0</v>
      </c>
      <c r="PV128" s="603">
        <v>166575</v>
      </c>
      <c r="PW128" s="603">
        <v>0</v>
      </c>
      <c r="PX128" s="603">
        <v>0</v>
      </c>
      <c r="PY128" s="603">
        <v>0</v>
      </c>
      <c r="PZ128" s="603">
        <v>0</v>
      </c>
      <c r="QA128" s="603">
        <v>0</v>
      </c>
      <c r="QB128" s="603">
        <v>0</v>
      </c>
      <c r="QC128" s="603">
        <v>0</v>
      </c>
      <c r="QD128" s="603">
        <v>0</v>
      </c>
      <c r="QE128" s="603">
        <v>0</v>
      </c>
      <c r="QF128" s="603">
        <v>0</v>
      </c>
      <c r="QG128" s="603">
        <v>0</v>
      </c>
      <c r="QH128" s="603">
        <v>0</v>
      </c>
      <c r="QI128" s="603">
        <v>0</v>
      </c>
      <c r="QJ128" s="603">
        <v>0</v>
      </c>
      <c r="QK128" s="603">
        <v>0</v>
      </c>
      <c r="QL128" s="603">
        <v>0</v>
      </c>
      <c r="QM128" s="603">
        <v>0</v>
      </c>
      <c r="QN128" s="603">
        <v>0</v>
      </c>
      <c r="QO128" s="603">
        <v>0</v>
      </c>
      <c r="QP128" s="603">
        <v>0</v>
      </c>
      <c r="QQ128" s="603">
        <v>0</v>
      </c>
      <c r="QR128" s="603">
        <v>0</v>
      </c>
      <c r="QS128" s="603">
        <v>0</v>
      </c>
      <c r="QT128" s="603">
        <v>0</v>
      </c>
      <c r="QU128" s="603">
        <v>0</v>
      </c>
      <c r="QV128" s="603">
        <v>0</v>
      </c>
      <c r="QW128" s="603">
        <v>0</v>
      </c>
      <c r="QX128" s="603">
        <v>0</v>
      </c>
      <c r="QY128" s="603">
        <v>0</v>
      </c>
      <c r="QZ128" s="603">
        <v>0</v>
      </c>
      <c r="RA128" s="603">
        <v>0</v>
      </c>
      <c r="RB128" s="603">
        <v>0</v>
      </c>
      <c r="RC128" s="603">
        <v>0</v>
      </c>
      <c r="RD128" s="603">
        <v>0</v>
      </c>
      <c r="RE128" s="603">
        <v>6500</v>
      </c>
      <c r="RF128" s="603">
        <v>0</v>
      </c>
      <c r="RG128" s="603">
        <v>0</v>
      </c>
      <c r="RH128" s="603">
        <v>0</v>
      </c>
      <c r="RI128" s="603">
        <v>602321.32999999996</v>
      </c>
      <c r="RJ128" s="603">
        <v>0</v>
      </c>
      <c r="RK128" s="603">
        <v>0</v>
      </c>
      <c r="RL128" s="603">
        <v>0</v>
      </c>
      <c r="RM128" s="603">
        <v>0</v>
      </c>
      <c r="RN128" s="603">
        <v>0</v>
      </c>
      <c r="RO128" s="603">
        <v>0</v>
      </c>
      <c r="RP128" s="603">
        <v>0</v>
      </c>
      <c r="RQ128" s="603">
        <v>1610.28</v>
      </c>
      <c r="RR128" s="603">
        <v>0</v>
      </c>
      <c r="RS128" s="603">
        <v>0</v>
      </c>
      <c r="RT128" s="603">
        <v>0</v>
      </c>
      <c r="RU128" s="603">
        <v>0</v>
      </c>
      <c r="RV128" s="603">
        <v>359.71</v>
      </c>
      <c r="RW128" s="603">
        <v>0</v>
      </c>
      <c r="RX128" s="603">
        <v>0</v>
      </c>
      <c r="RY128" s="603">
        <v>0</v>
      </c>
      <c r="RZ128" s="603">
        <v>0</v>
      </c>
      <c r="SA128" s="603">
        <v>0</v>
      </c>
      <c r="SB128" s="603">
        <v>0</v>
      </c>
      <c r="SC128" s="603">
        <v>201000</v>
      </c>
      <c r="SD128" s="603">
        <v>0</v>
      </c>
      <c r="SE128" s="603">
        <v>0</v>
      </c>
      <c r="SF128" s="603">
        <v>0</v>
      </c>
      <c r="SG128" s="603">
        <v>0</v>
      </c>
      <c r="SH128" s="603">
        <v>0</v>
      </c>
      <c r="SI128" s="603">
        <v>0</v>
      </c>
      <c r="SJ128" s="603">
        <v>0</v>
      </c>
      <c r="SK128" s="603">
        <v>0</v>
      </c>
      <c r="SL128" s="603">
        <v>0</v>
      </c>
      <c r="SM128" s="603">
        <v>0</v>
      </c>
      <c r="SN128" s="603">
        <v>0</v>
      </c>
      <c r="SO128" s="603">
        <v>0</v>
      </c>
      <c r="SP128" s="603">
        <v>0</v>
      </c>
      <c r="SQ128" s="603">
        <v>0</v>
      </c>
      <c r="SR128" s="603">
        <v>0</v>
      </c>
      <c r="SS128" s="603">
        <v>0</v>
      </c>
      <c r="ST128" s="603">
        <v>0</v>
      </c>
      <c r="SU128" s="603">
        <v>0</v>
      </c>
      <c r="SV128" s="603">
        <v>0</v>
      </c>
      <c r="SW128" s="603">
        <v>0</v>
      </c>
      <c r="SX128" s="603">
        <v>0</v>
      </c>
      <c r="SY128" s="603">
        <v>0</v>
      </c>
      <c r="SZ128" s="603">
        <v>0</v>
      </c>
      <c r="TA128" s="603">
        <v>0</v>
      </c>
      <c r="TB128" s="603">
        <v>0</v>
      </c>
      <c r="TC128" s="603">
        <v>0</v>
      </c>
      <c r="TD128" s="603">
        <v>0</v>
      </c>
      <c r="TE128" s="603">
        <v>0</v>
      </c>
      <c r="TF128" s="603">
        <v>0</v>
      </c>
      <c r="TG128" s="603">
        <v>0</v>
      </c>
      <c r="TH128" s="603">
        <v>0</v>
      </c>
      <c r="TI128" s="603">
        <v>0</v>
      </c>
      <c r="TJ128" s="603">
        <v>0</v>
      </c>
      <c r="TK128" s="603">
        <v>0</v>
      </c>
      <c r="TL128" s="603">
        <v>0</v>
      </c>
      <c r="TM128" s="603">
        <v>0</v>
      </c>
      <c r="TN128" s="603">
        <v>0</v>
      </c>
      <c r="TO128" s="603">
        <v>0</v>
      </c>
      <c r="TP128" s="603">
        <v>0</v>
      </c>
      <c r="TQ128" s="603">
        <v>0</v>
      </c>
      <c r="TR128" s="603">
        <v>0</v>
      </c>
      <c r="TS128" s="603">
        <v>0</v>
      </c>
      <c r="TT128" s="603">
        <v>0</v>
      </c>
      <c r="TU128" s="603">
        <v>0</v>
      </c>
      <c r="TV128" s="603">
        <v>0</v>
      </c>
      <c r="TW128" s="603">
        <v>0</v>
      </c>
      <c r="TX128" s="603">
        <v>0</v>
      </c>
      <c r="TY128" s="603">
        <v>0</v>
      </c>
      <c r="TZ128" s="603">
        <v>0</v>
      </c>
      <c r="UA128" s="603">
        <v>1000</v>
      </c>
      <c r="UB128" s="603">
        <v>0</v>
      </c>
      <c r="UC128" s="603">
        <v>0</v>
      </c>
      <c r="UD128" s="603">
        <v>0</v>
      </c>
      <c r="UE128" s="603">
        <v>0</v>
      </c>
      <c r="UF128" s="603">
        <v>0</v>
      </c>
      <c r="UG128" s="603">
        <v>0</v>
      </c>
      <c r="UH128" s="603">
        <v>0</v>
      </c>
      <c r="UI128" s="603">
        <v>0</v>
      </c>
      <c r="UJ128" s="603">
        <v>0</v>
      </c>
      <c r="UK128" s="603">
        <v>0</v>
      </c>
      <c r="UL128" s="603">
        <v>0</v>
      </c>
      <c r="UM128" s="603">
        <v>0</v>
      </c>
      <c r="UN128" s="603">
        <v>0</v>
      </c>
      <c r="UO128" s="603">
        <v>0</v>
      </c>
      <c r="UP128" s="603">
        <v>0</v>
      </c>
      <c r="UQ128" s="603">
        <v>0</v>
      </c>
      <c r="UR128" s="603">
        <v>0</v>
      </c>
      <c r="US128" s="603">
        <v>0</v>
      </c>
      <c r="UT128" s="603">
        <v>0</v>
      </c>
      <c r="UU128" s="603">
        <v>0</v>
      </c>
      <c r="UV128" s="603">
        <v>0</v>
      </c>
      <c r="UW128" s="603">
        <v>0</v>
      </c>
      <c r="UX128" s="603">
        <v>0</v>
      </c>
      <c r="UY128" s="603">
        <v>0</v>
      </c>
      <c r="UZ128" s="603">
        <v>0</v>
      </c>
      <c r="VA128" s="603">
        <v>0</v>
      </c>
      <c r="VB128" s="603">
        <v>0</v>
      </c>
      <c r="VC128" s="603">
        <v>0</v>
      </c>
      <c r="VD128" s="603">
        <v>0</v>
      </c>
      <c r="VE128" s="603">
        <v>0</v>
      </c>
      <c r="VF128" s="603">
        <v>0</v>
      </c>
      <c r="VG128" s="603">
        <v>227.53</v>
      </c>
      <c r="VH128" s="603">
        <v>0</v>
      </c>
      <c r="VI128" s="603">
        <v>0</v>
      </c>
      <c r="VJ128" s="603">
        <v>0</v>
      </c>
      <c r="VK128" s="603">
        <v>0</v>
      </c>
      <c r="VL128" s="603">
        <v>0</v>
      </c>
      <c r="VM128" s="603">
        <v>0</v>
      </c>
      <c r="VN128" s="603">
        <v>0</v>
      </c>
      <c r="VO128" s="603">
        <v>0</v>
      </c>
      <c r="VP128" s="603">
        <v>0</v>
      </c>
      <c r="VQ128" s="603">
        <v>0</v>
      </c>
      <c r="VR128" s="603">
        <v>0</v>
      </c>
      <c r="VS128" s="603">
        <v>0</v>
      </c>
      <c r="VT128" s="603">
        <v>0</v>
      </c>
      <c r="VU128" s="603">
        <v>0</v>
      </c>
      <c r="VV128" s="603">
        <v>0</v>
      </c>
      <c r="VW128" s="603">
        <v>0</v>
      </c>
      <c r="VX128" s="603">
        <v>0</v>
      </c>
      <c r="VY128" s="603">
        <v>0</v>
      </c>
      <c r="VZ128" s="603">
        <v>0</v>
      </c>
      <c r="WA128" s="603">
        <v>0</v>
      </c>
      <c r="WB128" s="603">
        <v>0</v>
      </c>
      <c r="WC128" s="603">
        <v>0</v>
      </c>
      <c r="WD128" s="603">
        <v>0</v>
      </c>
      <c r="WE128" s="603">
        <v>0</v>
      </c>
      <c r="WF128" s="603">
        <v>0</v>
      </c>
      <c r="WG128" s="603">
        <v>0</v>
      </c>
      <c r="WH128" s="603">
        <v>0</v>
      </c>
      <c r="WI128" s="603">
        <v>0</v>
      </c>
      <c r="WJ128" s="603">
        <v>0</v>
      </c>
      <c r="WK128" s="603">
        <v>0</v>
      </c>
      <c r="WL128" s="603">
        <v>0</v>
      </c>
      <c r="WM128" s="603">
        <v>0</v>
      </c>
      <c r="WN128" s="603">
        <v>0</v>
      </c>
      <c r="WO128" s="603">
        <v>0</v>
      </c>
      <c r="WP128" s="603">
        <v>0</v>
      </c>
      <c r="WQ128" s="603">
        <v>0</v>
      </c>
      <c r="WR128" s="603">
        <v>0</v>
      </c>
      <c r="WS128" s="603">
        <v>0</v>
      </c>
      <c r="WT128" s="603">
        <v>0</v>
      </c>
      <c r="WU128" s="603">
        <v>0</v>
      </c>
      <c r="WV128" s="603">
        <v>0</v>
      </c>
      <c r="WW128" s="603">
        <v>0</v>
      </c>
      <c r="WX128" s="603">
        <v>0</v>
      </c>
      <c r="WY128" s="603">
        <v>0</v>
      </c>
      <c r="WZ128" s="603">
        <v>0</v>
      </c>
      <c r="XA128" s="603">
        <v>0</v>
      </c>
      <c r="XB128" s="603">
        <v>0</v>
      </c>
      <c r="XC128" s="603">
        <v>0</v>
      </c>
      <c r="XD128" s="603">
        <v>0</v>
      </c>
      <c r="XE128" s="603">
        <v>0</v>
      </c>
      <c r="XF128" s="603">
        <v>0</v>
      </c>
      <c r="XG128" s="603">
        <v>0</v>
      </c>
      <c r="XH128" s="603">
        <v>0</v>
      </c>
      <c r="XI128" s="603">
        <v>0</v>
      </c>
      <c r="XJ128" s="603">
        <v>0</v>
      </c>
      <c r="XK128" s="603">
        <v>0</v>
      </c>
      <c r="XL128" s="603">
        <v>0</v>
      </c>
      <c r="XM128" s="603">
        <v>0</v>
      </c>
      <c r="XN128" s="603">
        <v>0</v>
      </c>
      <c r="XO128" s="603">
        <v>0</v>
      </c>
      <c r="XP128" s="603">
        <v>0</v>
      </c>
      <c r="XQ128" s="603">
        <v>0</v>
      </c>
      <c r="XR128" s="603">
        <v>0</v>
      </c>
      <c r="XS128" s="603">
        <v>0</v>
      </c>
      <c r="XT128" s="603">
        <v>0</v>
      </c>
      <c r="XU128" s="603">
        <v>0</v>
      </c>
      <c r="XV128" s="603">
        <v>0</v>
      </c>
      <c r="XW128" s="603">
        <v>0</v>
      </c>
      <c r="XX128" s="603">
        <v>0</v>
      </c>
      <c r="XY128" s="603">
        <v>0</v>
      </c>
      <c r="XZ128" s="603">
        <v>0</v>
      </c>
      <c r="YA128" s="603">
        <v>0</v>
      </c>
      <c r="YB128" s="603">
        <v>0</v>
      </c>
      <c r="YC128" s="603">
        <v>0</v>
      </c>
      <c r="YD128" s="603">
        <v>0</v>
      </c>
      <c r="YE128" s="603">
        <v>0</v>
      </c>
      <c r="YF128" s="603">
        <v>0</v>
      </c>
      <c r="YG128" s="603">
        <v>0</v>
      </c>
      <c r="YH128" s="603">
        <v>0</v>
      </c>
      <c r="YI128" s="603">
        <v>0</v>
      </c>
      <c r="YJ128" s="603">
        <v>0</v>
      </c>
      <c r="YK128" s="603">
        <v>0</v>
      </c>
      <c r="YL128" s="603">
        <v>0</v>
      </c>
      <c r="YM128" s="603">
        <v>0</v>
      </c>
      <c r="YN128" s="603">
        <v>0</v>
      </c>
      <c r="YO128" s="603">
        <v>0</v>
      </c>
      <c r="YP128" s="603">
        <v>0</v>
      </c>
      <c r="YQ128" s="603">
        <v>0</v>
      </c>
      <c r="YR128" s="603">
        <v>0</v>
      </c>
      <c r="YS128" s="603">
        <v>0</v>
      </c>
      <c r="YT128" s="603">
        <v>0</v>
      </c>
      <c r="YU128" s="603">
        <v>0</v>
      </c>
      <c r="YV128" s="603">
        <v>0</v>
      </c>
      <c r="YW128" s="603">
        <v>0</v>
      </c>
      <c r="YX128" s="603">
        <v>0</v>
      </c>
      <c r="YY128" s="603">
        <v>0</v>
      </c>
      <c r="YZ128" s="603">
        <v>0</v>
      </c>
      <c r="ZA128" s="603">
        <v>0</v>
      </c>
      <c r="ZB128" s="603">
        <v>0</v>
      </c>
      <c r="ZC128" s="603">
        <v>0</v>
      </c>
      <c r="ZD128" s="603">
        <v>0</v>
      </c>
      <c r="ZE128" s="603">
        <v>0</v>
      </c>
      <c r="ZF128" s="603">
        <v>0</v>
      </c>
      <c r="ZG128" s="603">
        <v>0</v>
      </c>
      <c r="ZH128" s="603">
        <v>0</v>
      </c>
      <c r="ZI128" s="603">
        <v>0</v>
      </c>
      <c r="ZJ128" s="603">
        <v>0</v>
      </c>
      <c r="ZK128" s="603">
        <v>0</v>
      </c>
      <c r="ZL128" s="603">
        <v>0</v>
      </c>
      <c r="ZM128" s="603">
        <v>0</v>
      </c>
      <c r="ZN128" s="603">
        <v>0</v>
      </c>
      <c r="ZO128" s="603">
        <v>0</v>
      </c>
      <c r="ZP128" s="603">
        <v>0</v>
      </c>
      <c r="ZQ128" s="603">
        <v>0</v>
      </c>
      <c r="ZR128" s="603">
        <v>0</v>
      </c>
      <c r="ZS128" s="603">
        <v>0</v>
      </c>
      <c r="ZT128" s="603">
        <v>0</v>
      </c>
      <c r="ZU128" s="603">
        <v>0</v>
      </c>
      <c r="ZV128" s="603">
        <v>0</v>
      </c>
      <c r="ZW128" s="603">
        <v>0</v>
      </c>
      <c r="ZX128" s="603">
        <v>0</v>
      </c>
      <c r="ZY128" s="603">
        <v>0</v>
      </c>
      <c r="ZZ128" s="603">
        <v>0</v>
      </c>
      <c r="AAA128" s="603">
        <v>0</v>
      </c>
      <c r="AAB128" s="603">
        <v>0</v>
      </c>
      <c r="AAC128" s="603">
        <v>0</v>
      </c>
      <c r="AAD128" s="603">
        <v>0</v>
      </c>
      <c r="AAE128" s="603">
        <v>0</v>
      </c>
      <c r="AAF128" s="603">
        <v>0</v>
      </c>
      <c r="AAG128" s="603">
        <v>0</v>
      </c>
      <c r="AAH128" s="603">
        <v>0</v>
      </c>
      <c r="AAI128" s="603">
        <v>0</v>
      </c>
      <c r="AAJ128" s="603">
        <v>0</v>
      </c>
      <c r="AAK128" s="603">
        <v>0</v>
      </c>
      <c r="AAL128" s="603">
        <v>0</v>
      </c>
      <c r="AAM128" s="603">
        <v>0</v>
      </c>
      <c r="AAN128" s="603">
        <v>0</v>
      </c>
      <c r="AAO128" s="603">
        <v>0</v>
      </c>
      <c r="AAP128" s="603">
        <v>0</v>
      </c>
      <c r="AAQ128" s="603">
        <v>6391267</v>
      </c>
      <c r="AAR128" s="603">
        <v>46991.72</v>
      </c>
      <c r="AAS128" s="603">
        <v>0</v>
      </c>
      <c r="AAT128" s="603">
        <v>0</v>
      </c>
      <c r="AAU128" s="603">
        <v>0</v>
      </c>
      <c r="AAV128" s="603">
        <v>0</v>
      </c>
      <c r="AAW128" s="603">
        <v>0</v>
      </c>
      <c r="AAX128" s="603">
        <v>0</v>
      </c>
      <c r="AAY128" s="603">
        <v>0</v>
      </c>
      <c r="AAZ128" s="603">
        <v>0</v>
      </c>
      <c r="ABA128" s="603">
        <v>0</v>
      </c>
      <c r="ABB128" s="603">
        <v>0</v>
      </c>
      <c r="ABC128" s="603">
        <v>0</v>
      </c>
      <c r="ABD128" s="603">
        <v>0</v>
      </c>
      <c r="ABE128" s="603">
        <v>0</v>
      </c>
      <c r="ABF128" s="603">
        <v>0</v>
      </c>
      <c r="ABG128" s="603">
        <v>0</v>
      </c>
      <c r="ABH128" s="603">
        <v>0</v>
      </c>
      <c r="ABI128" s="603">
        <v>0</v>
      </c>
      <c r="ABJ128" s="603">
        <v>0</v>
      </c>
      <c r="ABK128" s="603">
        <v>0</v>
      </c>
      <c r="ABL128" s="603">
        <v>0</v>
      </c>
      <c r="ABM128" s="603">
        <v>0</v>
      </c>
      <c r="ABN128" s="603">
        <v>0</v>
      </c>
      <c r="ABO128" s="603">
        <v>0</v>
      </c>
      <c r="ABP128" s="603">
        <v>0</v>
      </c>
      <c r="ABQ128" s="603">
        <v>0</v>
      </c>
      <c r="ABR128" s="603">
        <v>0</v>
      </c>
      <c r="ABS128" s="603">
        <v>0</v>
      </c>
      <c r="ABT128" s="603">
        <v>0</v>
      </c>
      <c r="ABU128" s="603">
        <v>0</v>
      </c>
      <c r="ABV128" s="603">
        <v>0</v>
      </c>
      <c r="ABW128" s="603">
        <v>0</v>
      </c>
      <c r="ABX128" s="603">
        <v>0</v>
      </c>
      <c r="ABY128" s="603">
        <v>0</v>
      </c>
      <c r="ABZ128" s="603">
        <v>400</v>
      </c>
      <c r="ACA128" s="603">
        <v>0</v>
      </c>
      <c r="ACB128" s="603">
        <v>0</v>
      </c>
      <c r="ACC128" s="603">
        <v>0</v>
      </c>
      <c r="ACD128" s="603">
        <v>0</v>
      </c>
      <c r="ACE128" s="603">
        <v>0</v>
      </c>
      <c r="ACF128" s="603">
        <v>0</v>
      </c>
      <c r="ACG128" s="603">
        <v>0</v>
      </c>
      <c r="ACH128" s="603">
        <v>0</v>
      </c>
      <c r="ACI128" s="603">
        <v>0</v>
      </c>
      <c r="ACJ128" s="603">
        <v>0</v>
      </c>
      <c r="ACK128" s="603">
        <v>540517.13</v>
      </c>
      <c r="ACL128" s="603">
        <v>0</v>
      </c>
      <c r="ACM128" s="603">
        <v>0</v>
      </c>
      <c r="ACN128" s="603">
        <v>0</v>
      </c>
      <c r="ACO128" s="603">
        <v>0</v>
      </c>
      <c r="ACP128" s="603">
        <v>0</v>
      </c>
      <c r="ACQ128" s="603">
        <v>0</v>
      </c>
      <c r="ACR128" s="603">
        <v>0</v>
      </c>
      <c r="ACS128" s="603">
        <v>0</v>
      </c>
      <c r="ACT128" s="603">
        <v>0</v>
      </c>
      <c r="ACU128" s="603">
        <v>0</v>
      </c>
      <c r="ACV128" s="603">
        <v>0</v>
      </c>
      <c r="ACW128" s="603">
        <v>0</v>
      </c>
      <c r="ACX128" s="603">
        <v>0</v>
      </c>
      <c r="ACY128" s="603">
        <v>0</v>
      </c>
      <c r="ACZ128" s="603">
        <v>0</v>
      </c>
      <c r="ADA128" s="603">
        <v>0</v>
      </c>
      <c r="ADB128" s="603">
        <v>0</v>
      </c>
      <c r="ADC128" s="603">
        <v>0</v>
      </c>
      <c r="ADD128" s="603">
        <v>0</v>
      </c>
      <c r="ADE128" s="603">
        <v>0</v>
      </c>
      <c r="ADF128" s="603">
        <v>0</v>
      </c>
      <c r="ADG128" s="603">
        <v>0</v>
      </c>
      <c r="ADH128" s="603">
        <v>12.61</v>
      </c>
      <c r="ADI128" s="603">
        <v>0</v>
      </c>
      <c r="ADJ128" s="603">
        <v>0</v>
      </c>
      <c r="ADK128" s="603">
        <v>0</v>
      </c>
      <c r="ADL128" s="603">
        <v>0</v>
      </c>
      <c r="ADM128" s="603">
        <v>0</v>
      </c>
      <c r="ADN128" s="603">
        <v>0</v>
      </c>
      <c r="ADO128" s="603">
        <v>0</v>
      </c>
      <c r="ADP128" s="603">
        <v>0</v>
      </c>
      <c r="ADQ128" s="603">
        <v>0</v>
      </c>
      <c r="ADR128" s="603">
        <v>0</v>
      </c>
      <c r="ADS128" s="603">
        <v>0</v>
      </c>
      <c r="ADT128" s="603">
        <v>0</v>
      </c>
      <c r="ADU128" s="603">
        <v>0</v>
      </c>
      <c r="ADV128" s="603">
        <v>0</v>
      </c>
      <c r="ADW128" s="603">
        <v>0</v>
      </c>
      <c r="ADX128" s="603">
        <v>0</v>
      </c>
      <c r="ADY128" s="603">
        <v>0</v>
      </c>
      <c r="ADZ128" s="603">
        <v>0</v>
      </c>
      <c r="AEA128" s="603">
        <v>0</v>
      </c>
      <c r="AEB128" s="603">
        <v>0</v>
      </c>
      <c r="AEC128" s="603">
        <v>0</v>
      </c>
      <c r="AED128" s="603">
        <v>0</v>
      </c>
      <c r="AEE128" s="603">
        <v>0</v>
      </c>
      <c r="AEF128" s="603">
        <v>0</v>
      </c>
      <c r="AEG128" s="603">
        <v>0</v>
      </c>
      <c r="AEH128" s="603">
        <v>0</v>
      </c>
      <c r="AEI128" s="603">
        <v>0</v>
      </c>
      <c r="AEJ128" s="603">
        <v>0</v>
      </c>
      <c r="AEK128" s="603">
        <v>0</v>
      </c>
      <c r="AEL128" s="603">
        <v>0</v>
      </c>
      <c r="AEM128" s="603">
        <v>0</v>
      </c>
      <c r="AEN128" s="603">
        <v>0</v>
      </c>
      <c r="AEO128" s="603">
        <v>0</v>
      </c>
      <c r="AEP128" s="603">
        <v>0</v>
      </c>
      <c r="AEQ128" s="603">
        <v>0</v>
      </c>
      <c r="AER128" s="603">
        <v>0</v>
      </c>
      <c r="AES128" s="603">
        <v>0</v>
      </c>
      <c r="AET128" s="603">
        <v>0</v>
      </c>
      <c r="AEU128" s="603">
        <v>0</v>
      </c>
      <c r="AEV128" s="603">
        <v>0</v>
      </c>
      <c r="AEW128" s="603">
        <v>0</v>
      </c>
      <c r="AEX128" s="603">
        <v>0</v>
      </c>
      <c r="AEY128" s="603">
        <v>0</v>
      </c>
      <c r="AEZ128" s="603">
        <v>0</v>
      </c>
      <c r="AFA128" s="603">
        <v>0</v>
      </c>
      <c r="AFB128" s="603">
        <v>0</v>
      </c>
      <c r="AFC128" s="603">
        <v>0</v>
      </c>
      <c r="AFD128" s="603">
        <v>0</v>
      </c>
      <c r="AFE128" s="603">
        <v>14823</v>
      </c>
      <c r="AFF128" s="603">
        <v>0</v>
      </c>
      <c r="AFG128" s="603">
        <v>0</v>
      </c>
      <c r="AFH128" s="603">
        <v>0</v>
      </c>
      <c r="AFI128" s="603">
        <v>0</v>
      </c>
      <c r="AFJ128" s="603">
        <v>0</v>
      </c>
      <c r="AFK128" s="603">
        <v>0</v>
      </c>
      <c r="AFL128" s="603">
        <v>0</v>
      </c>
      <c r="AFM128" s="603">
        <v>0</v>
      </c>
      <c r="AFN128" s="603">
        <v>0</v>
      </c>
      <c r="AFO128" s="603">
        <v>0</v>
      </c>
      <c r="AFP128" s="603">
        <v>0</v>
      </c>
      <c r="AFQ128" s="603">
        <v>0</v>
      </c>
      <c r="AFR128" s="603">
        <v>0</v>
      </c>
      <c r="AFS128" s="603">
        <v>0</v>
      </c>
      <c r="AFT128" s="603">
        <v>0</v>
      </c>
      <c r="AFU128" s="603">
        <v>0</v>
      </c>
      <c r="AFV128" s="603">
        <v>0</v>
      </c>
      <c r="AFW128" s="603">
        <v>0</v>
      </c>
      <c r="AFX128" s="603">
        <v>0</v>
      </c>
      <c r="AFY128" s="603">
        <v>0</v>
      </c>
      <c r="AFZ128" s="603">
        <v>0</v>
      </c>
      <c r="AGA128" s="603">
        <v>0</v>
      </c>
      <c r="AGB128" s="603">
        <v>0</v>
      </c>
      <c r="AGC128" s="603">
        <v>0</v>
      </c>
      <c r="AGD128" s="603">
        <v>0</v>
      </c>
      <c r="AGE128" s="603">
        <v>0</v>
      </c>
      <c r="AGF128" s="603">
        <v>0</v>
      </c>
      <c r="AGG128" s="603">
        <v>0</v>
      </c>
      <c r="AGH128" s="603">
        <v>0</v>
      </c>
      <c r="AGI128" s="603">
        <v>0</v>
      </c>
      <c r="AGJ128" s="603">
        <v>0</v>
      </c>
      <c r="AGK128" s="603">
        <v>0</v>
      </c>
      <c r="AGL128" s="603">
        <v>0</v>
      </c>
      <c r="AGM128" s="603">
        <v>0</v>
      </c>
      <c r="AGN128" s="603">
        <v>0</v>
      </c>
      <c r="AGO128" s="603">
        <v>0</v>
      </c>
      <c r="AGP128" s="603">
        <v>0</v>
      </c>
      <c r="AGQ128" s="603">
        <v>0</v>
      </c>
      <c r="AGR128" s="603">
        <v>0</v>
      </c>
      <c r="AGS128" s="603">
        <v>0</v>
      </c>
      <c r="AGT128" s="603">
        <v>0</v>
      </c>
      <c r="AGU128" s="603">
        <v>0</v>
      </c>
      <c r="AGV128" s="603">
        <v>0</v>
      </c>
      <c r="AGW128" s="603">
        <v>0</v>
      </c>
      <c r="AGX128" s="603">
        <v>0</v>
      </c>
      <c r="AGY128" s="603">
        <v>0</v>
      </c>
      <c r="AGZ128" s="603">
        <v>0</v>
      </c>
      <c r="AHA128" s="603">
        <v>0</v>
      </c>
      <c r="AHB128" s="603">
        <v>0</v>
      </c>
      <c r="AHC128" s="603">
        <v>0</v>
      </c>
      <c r="AHD128" s="603">
        <v>0</v>
      </c>
      <c r="AHE128" s="603">
        <v>0</v>
      </c>
      <c r="AHF128" s="603">
        <v>0</v>
      </c>
      <c r="AHG128" s="603">
        <v>0</v>
      </c>
      <c r="AHH128" s="603">
        <v>0</v>
      </c>
      <c r="AHI128" s="603">
        <v>0</v>
      </c>
      <c r="AHJ128" s="603">
        <v>0</v>
      </c>
      <c r="AHK128" s="603">
        <v>0</v>
      </c>
      <c r="AHL128" s="603">
        <v>0</v>
      </c>
      <c r="AHM128" s="603">
        <v>0</v>
      </c>
      <c r="AHN128" s="603">
        <v>0</v>
      </c>
      <c r="AHO128" s="603">
        <v>0</v>
      </c>
      <c r="AHP128" s="603">
        <v>0</v>
      </c>
      <c r="AHQ128" s="603">
        <v>0</v>
      </c>
      <c r="AHR128" s="603">
        <v>0</v>
      </c>
      <c r="AHS128" s="603">
        <v>0</v>
      </c>
      <c r="AHT128" s="603">
        <v>0</v>
      </c>
      <c r="AHU128" s="603">
        <v>0</v>
      </c>
      <c r="AHV128" s="603">
        <v>0</v>
      </c>
      <c r="AHW128" s="603">
        <f t="shared" si="100"/>
        <v>8631430.8699999992</v>
      </c>
      <c r="AHY128" s="648" t="s">
        <v>6248</v>
      </c>
      <c r="AHZ128" s="648" t="s">
        <v>6158</v>
      </c>
      <c r="AIA128" s="648" t="s">
        <v>6159</v>
      </c>
    </row>
    <row r="129" spans="1:911" ht="24.6" x14ac:dyDescent="0.7">
      <c r="A129" s="260" t="str">
        <f t="shared" ref="A129:A158" si="101">INDEX($AHY$65:$AHY$191,MATCH(B129,$AHZ$65:$AHZ$191,0))</f>
        <v>ภาระ</v>
      </c>
      <c r="B129" s="260" t="s">
        <v>6158</v>
      </c>
      <c r="C129" s="260" t="s">
        <v>6159</v>
      </c>
      <c r="D129" s="603">
        <v>0</v>
      </c>
      <c r="E129" s="603">
        <v>0</v>
      </c>
      <c r="F129" s="603">
        <v>0</v>
      </c>
      <c r="G129" s="603">
        <v>0</v>
      </c>
      <c r="H129" s="603">
        <v>0</v>
      </c>
      <c r="I129" s="603">
        <v>0</v>
      </c>
      <c r="J129" s="603">
        <v>0</v>
      </c>
      <c r="K129" s="603">
        <v>0</v>
      </c>
      <c r="L129" s="603">
        <v>0</v>
      </c>
      <c r="M129" s="603">
        <v>0</v>
      </c>
      <c r="N129" s="603">
        <v>82500</v>
      </c>
      <c r="O129" s="603">
        <v>0</v>
      </c>
      <c r="P129" s="603">
        <v>128745</v>
      </c>
      <c r="Q129" s="603">
        <v>15702</v>
      </c>
      <c r="R129" s="603">
        <v>164350</v>
      </c>
      <c r="S129" s="603">
        <v>0</v>
      </c>
      <c r="T129" s="603">
        <v>0</v>
      </c>
      <c r="U129" s="603">
        <v>0</v>
      </c>
      <c r="V129" s="603">
        <v>0</v>
      </c>
      <c r="W129" s="603">
        <v>0</v>
      </c>
      <c r="X129" s="603">
        <v>413125.96</v>
      </c>
      <c r="Y129" s="603">
        <v>22200</v>
      </c>
      <c r="Z129" s="603">
        <v>0</v>
      </c>
      <c r="AA129" s="603">
        <v>0</v>
      </c>
      <c r="AB129" s="603">
        <v>0</v>
      </c>
      <c r="AC129" s="603">
        <v>0</v>
      </c>
      <c r="AD129" s="603">
        <v>0</v>
      </c>
      <c r="AE129" s="603">
        <v>0</v>
      </c>
      <c r="AF129" s="603">
        <v>0</v>
      </c>
      <c r="AG129" s="603">
        <v>0</v>
      </c>
      <c r="AH129" s="603">
        <v>67</v>
      </c>
      <c r="AI129" s="603">
        <v>335679</v>
      </c>
      <c r="AJ129" s="603">
        <v>0</v>
      </c>
      <c r="AK129" s="603">
        <v>64675</v>
      </c>
      <c r="AL129" s="603">
        <v>0</v>
      </c>
      <c r="AM129" s="603">
        <v>407871</v>
      </c>
      <c r="AN129" s="603">
        <v>0</v>
      </c>
      <c r="AO129" s="603">
        <v>0</v>
      </c>
      <c r="AP129" s="603">
        <v>0</v>
      </c>
      <c r="AQ129" s="603">
        <v>105433.02</v>
      </c>
      <c r="AR129" s="603">
        <v>0</v>
      </c>
      <c r="AS129" s="603">
        <v>37670.75</v>
      </c>
      <c r="AT129" s="603">
        <v>4000</v>
      </c>
      <c r="AU129" s="603">
        <v>10574848.560000001</v>
      </c>
      <c r="AV129" s="603">
        <v>0</v>
      </c>
      <c r="AW129" s="603">
        <v>0</v>
      </c>
      <c r="AX129" s="603">
        <v>0</v>
      </c>
      <c r="AY129" s="603">
        <v>0</v>
      </c>
      <c r="AZ129" s="603">
        <v>0</v>
      </c>
      <c r="BA129" s="603">
        <v>0</v>
      </c>
      <c r="BB129" s="603">
        <v>0</v>
      </c>
      <c r="BC129" s="603">
        <v>0</v>
      </c>
      <c r="BD129" s="603">
        <v>0</v>
      </c>
      <c r="BE129" s="603">
        <v>0</v>
      </c>
      <c r="BF129" s="603">
        <v>0</v>
      </c>
      <c r="BG129" s="603">
        <v>0</v>
      </c>
      <c r="BH129" s="603">
        <v>0</v>
      </c>
      <c r="BI129" s="603">
        <v>0</v>
      </c>
      <c r="BJ129" s="603">
        <v>725730</v>
      </c>
      <c r="BK129" s="603">
        <v>0</v>
      </c>
      <c r="BL129" s="603">
        <v>0</v>
      </c>
      <c r="BM129" s="603">
        <v>0</v>
      </c>
      <c r="BN129" s="603">
        <v>0</v>
      </c>
      <c r="BO129" s="603">
        <v>0</v>
      </c>
      <c r="BP129" s="603">
        <v>0</v>
      </c>
      <c r="BQ129" s="603">
        <v>0</v>
      </c>
      <c r="BR129" s="603">
        <v>0</v>
      </c>
      <c r="BS129" s="603">
        <v>0</v>
      </c>
      <c r="BT129" s="603">
        <v>109077.8</v>
      </c>
      <c r="BU129" s="603">
        <v>0</v>
      </c>
      <c r="BV129" s="603">
        <v>0</v>
      </c>
      <c r="BW129" s="603">
        <v>0</v>
      </c>
      <c r="BX129" s="603">
        <v>0</v>
      </c>
      <c r="BY129" s="603">
        <v>0</v>
      </c>
      <c r="BZ129" s="603">
        <v>0</v>
      </c>
      <c r="CA129" s="603">
        <v>0</v>
      </c>
      <c r="CB129" s="603">
        <v>0</v>
      </c>
      <c r="CC129" s="603">
        <v>0</v>
      </c>
      <c r="CD129" s="603">
        <v>0</v>
      </c>
      <c r="CE129" s="603">
        <v>0</v>
      </c>
      <c r="CF129" s="603">
        <v>0</v>
      </c>
      <c r="CG129" s="603">
        <v>0</v>
      </c>
      <c r="CH129" s="603">
        <v>0</v>
      </c>
      <c r="CI129" s="603">
        <v>0</v>
      </c>
      <c r="CJ129" s="603">
        <v>0</v>
      </c>
      <c r="CK129" s="603">
        <v>84275.25</v>
      </c>
      <c r="CL129" s="603">
        <v>0</v>
      </c>
      <c r="CM129" s="603">
        <v>0</v>
      </c>
      <c r="CN129" s="603">
        <v>0</v>
      </c>
      <c r="CO129" s="603">
        <v>0</v>
      </c>
      <c r="CP129" s="603">
        <v>0</v>
      </c>
      <c r="CQ129" s="603">
        <v>0</v>
      </c>
      <c r="CR129" s="603">
        <v>0</v>
      </c>
      <c r="CS129" s="603">
        <v>0</v>
      </c>
      <c r="CT129" s="603">
        <v>0</v>
      </c>
      <c r="CU129" s="603">
        <v>0</v>
      </c>
      <c r="CV129" s="603">
        <v>0</v>
      </c>
      <c r="CW129" s="603">
        <v>0</v>
      </c>
      <c r="CX129" s="603">
        <v>6450</v>
      </c>
      <c r="CY129" s="603">
        <v>0</v>
      </c>
      <c r="CZ129" s="603">
        <v>0</v>
      </c>
      <c r="DA129" s="603">
        <v>0</v>
      </c>
      <c r="DB129" s="603">
        <v>0</v>
      </c>
      <c r="DC129" s="603">
        <v>0</v>
      </c>
      <c r="DD129" s="603">
        <v>0</v>
      </c>
      <c r="DE129" s="603">
        <v>0</v>
      </c>
      <c r="DF129" s="603">
        <v>1205900</v>
      </c>
      <c r="DG129" s="603">
        <v>0</v>
      </c>
      <c r="DH129" s="603">
        <v>0</v>
      </c>
      <c r="DI129" s="603">
        <v>0</v>
      </c>
      <c r="DJ129" s="603">
        <v>0</v>
      </c>
      <c r="DK129" s="603">
        <v>0</v>
      </c>
      <c r="DL129" s="603">
        <v>0</v>
      </c>
      <c r="DM129" s="603">
        <v>0</v>
      </c>
      <c r="DN129" s="603">
        <v>0</v>
      </c>
      <c r="DO129" s="603">
        <v>0</v>
      </c>
      <c r="DP129" s="603">
        <v>0</v>
      </c>
      <c r="DQ129" s="603">
        <v>0</v>
      </c>
      <c r="DR129" s="603">
        <v>0</v>
      </c>
      <c r="DS129" s="603">
        <v>0</v>
      </c>
      <c r="DT129" s="603">
        <v>0</v>
      </c>
      <c r="DU129" s="603">
        <v>0</v>
      </c>
      <c r="DV129" s="603">
        <v>0</v>
      </c>
      <c r="DW129" s="603">
        <v>747138</v>
      </c>
      <c r="DX129" s="603">
        <v>0</v>
      </c>
      <c r="DY129" s="603">
        <v>0</v>
      </c>
      <c r="DZ129" s="603">
        <v>0</v>
      </c>
      <c r="EA129" s="603">
        <v>0</v>
      </c>
      <c r="EB129" s="603">
        <v>0</v>
      </c>
      <c r="EC129" s="603">
        <v>0</v>
      </c>
      <c r="ED129" s="603">
        <v>0</v>
      </c>
      <c r="EE129" s="603">
        <v>0</v>
      </c>
      <c r="EF129" s="603">
        <v>0</v>
      </c>
      <c r="EG129" s="603">
        <v>0</v>
      </c>
      <c r="EH129" s="603">
        <v>0</v>
      </c>
      <c r="EI129" s="603">
        <v>34565</v>
      </c>
      <c r="EJ129" s="603">
        <v>0</v>
      </c>
      <c r="EK129" s="603">
        <v>0</v>
      </c>
      <c r="EL129" s="603">
        <v>250730</v>
      </c>
      <c r="EM129" s="603">
        <v>0</v>
      </c>
      <c r="EN129" s="603">
        <v>0</v>
      </c>
      <c r="EO129" s="603">
        <v>0</v>
      </c>
      <c r="EP129" s="603">
        <v>0</v>
      </c>
      <c r="EQ129" s="603">
        <v>0</v>
      </c>
      <c r="ER129" s="603">
        <v>0</v>
      </c>
      <c r="ES129" s="603">
        <v>0</v>
      </c>
      <c r="ET129" s="603">
        <v>0</v>
      </c>
      <c r="EU129" s="603">
        <v>0</v>
      </c>
      <c r="EV129" s="603">
        <v>0</v>
      </c>
      <c r="EW129" s="603">
        <v>0</v>
      </c>
      <c r="EX129" s="603">
        <v>0</v>
      </c>
      <c r="EY129" s="603">
        <v>0</v>
      </c>
      <c r="EZ129" s="603">
        <v>0</v>
      </c>
      <c r="FA129" s="603">
        <v>162567</v>
      </c>
      <c r="FB129" s="603">
        <v>0</v>
      </c>
      <c r="FC129" s="603">
        <v>148920</v>
      </c>
      <c r="FD129" s="603">
        <v>123800</v>
      </c>
      <c r="FE129" s="603">
        <v>0</v>
      </c>
      <c r="FF129" s="603">
        <v>0</v>
      </c>
      <c r="FG129" s="603">
        <v>0</v>
      </c>
      <c r="FH129" s="603">
        <v>301700</v>
      </c>
      <c r="FI129" s="603">
        <v>27050</v>
      </c>
      <c r="FJ129" s="603">
        <v>0</v>
      </c>
      <c r="FK129" s="603">
        <v>34011.25</v>
      </c>
      <c r="FL129" s="603">
        <v>0</v>
      </c>
      <c r="FM129" s="603">
        <v>0</v>
      </c>
      <c r="FN129" s="603">
        <v>34608.5</v>
      </c>
      <c r="FO129" s="603">
        <v>159980</v>
      </c>
      <c r="FP129" s="603">
        <v>0</v>
      </c>
      <c r="FQ129" s="603">
        <v>0</v>
      </c>
      <c r="FR129" s="603">
        <v>1184160</v>
      </c>
      <c r="FS129" s="603">
        <v>23150</v>
      </c>
      <c r="FT129" s="603">
        <v>0</v>
      </c>
      <c r="FU129" s="603">
        <v>0</v>
      </c>
      <c r="FV129" s="603">
        <v>0</v>
      </c>
      <c r="FW129" s="603">
        <v>295850</v>
      </c>
      <c r="FX129" s="603">
        <v>0</v>
      </c>
      <c r="FY129" s="603">
        <v>0</v>
      </c>
      <c r="FZ129" s="603">
        <v>36000</v>
      </c>
      <c r="GA129" s="603">
        <v>240200</v>
      </c>
      <c r="GB129" s="603">
        <v>0</v>
      </c>
      <c r="GC129" s="603">
        <v>30175</v>
      </c>
      <c r="GD129" s="603">
        <v>135315</v>
      </c>
      <c r="GE129" s="603">
        <v>35000</v>
      </c>
      <c r="GF129" s="603">
        <v>0</v>
      </c>
      <c r="GG129" s="603">
        <v>115705</v>
      </c>
      <c r="GH129" s="603">
        <v>0</v>
      </c>
      <c r="GI129" s="603">
        <v>1489815</v>
      </c>
      <c r="GJ129" s="603">
        <v>180840.7</v>
      </c>
      <c r="GK129" s="603">
        <v>0</v>
      </c>
      <c r="GL129" s="603">
        <v>189645.09</v>
      </c>
      <c r="GM129" s="603">
        <v>498805.82</v>
      </c>
      <c r="GN129" s="603">
        <v>181350</v>
      </c>
      <c r="GO129" s="603">
        <v>16275</v>
      </c>
      <c r="GP129" s="603">
        <v>0</v>
      </c>
      <c r="GQ129" s="603">
        <v>0</v>
      </c>
      <c r="GR129" s="603">
        <v>0</v>
      </c>
      <c r="GS129" s="603">
        <v>0</v>
      </c>
      <c r="GT129" s="603">
        <v>0</v>
      </c>
      <c r="GU129" s="603">
        <v>0</v>
      </c>
      <c r="GV129" s="603">
        <v>0</v>
      </c>
      <c r="GW129" s="603">
        <v>0</v>
      </c>
      <c r="GX129" s="603">
        <v>0</v>
      </c>
      <c r="GY129" s="603">
        <v>0</v>
      </c>
      <c r="GZ129" s="603">
        <v>0</v>
      </c>
      <c r="HA129" s="603">
        <v>0</v>
      </c>
      <c r="HB129" s="603">
        <v>0</v>
      </c>
      <c r="HC129" s="603">
        <v>0</v>
      </c>
      <c r="HD129" s="603">
        <v>0</v>
      </c>
      <c r="HE129" s="603">
        <v>0</v>
      </c>
      <c r="HF129" s="603">
        <v>0</v>
      </c>
      <c r="HG129" s="603">
        <v>110410</v>
      </c>
      <c r="HH129" s="603">
        <v>0</v>
      </c>
      <c r="HI129" s="603">
        <v>0</v>
      </c>
      <c r="HJ129" s="603">
        <v>0</v>
      </c>
      <c r="HK129" s="603">
        <v>0</v>
      </c>
      <c r="HL129" s="603">
        <v>0</v>
      </c>
      <c r="HM129" s="603">
        <v>3245.08</v>
      </c>
      <c r="HN129" s="603">
        <v>0</v>
      </c>
      <c r="HO129" s="603">
        <v>444419.5</v>
      </c>
      <c r="HP129" s="603">
        <v>0</v>
      </c>
      <c r="HQ129" s="603">
        <v>69225</v>
      </c>
      <c r="HR129" s="603">
        <v>0</v>
      </c>
      <c r="HS129" s="603">
        <v>0</v>
      </c>
      <c r="HT129" s="603">
        <v>112500</v>
      </c>
      <c r="HU129" s="603">
        <v>0</v>
      </c>
      <c r="HV129" s="603">
        <v>0</v>
      </c>
      <c r="HW129" s="603">
        <v>0</v>
      </c>
      <c r="HX129" s="603">
        <v>0</v>
      </c>
      <c r="HY129" s="603">
        <v>0</v>
      </c>
      <c r="HZ129" s="603">
        <v>0</v>
      </c>
      <c r="IA129" s="603">
        <v>0</v>
      </c>
      <c r="IB129" s="603">
        <v>67170</v>
      </c>
      <c r="IC129" s="603">
        <v>0</v>
      </c>
      <c r="ID129" s="603">
        <v>0</v>
      </c>
      <c r="IE129" s="603">
        <v>137563.70000000001</v>
      </c>
      <c r="IF129" s="603">
        <v>90000</v>
      </c>
      <c r="IG129" s="603">
        <v>0</v>
      </c>
      <c r="IH129" s="603">
        <v>0</v>
      </c>
      <c r="II129" s="603">
        <v>0</v>
      </c>
      <c r="IJ129" s="603">
        <v>0</v>
      </c>
      <c r="IK129" s="603">
        <v>87825</v>
      </c>
      <c r="IL129" s="603">
        <v>120436</v>
      </c>
      <c r="IM129" s="603">
        <v>67350</v>
      </c>
      <c r="IN129" s="603">
        <v>1433.31</v>
      </c>
      <c r="IO129" s="603">
        <v>0</v>
      </c>
      <c r="IP129" s="603">
        <v>0</v>
      </c>
      <c r="IQ129" s="603">
        <v>353468.15</v>
      </c>
      <c r="IR129" s="603">
        <v>300922.5</v>
      </c>
      <c r="IS129" s="603">
        <v>0</v>
      </c>
      <c r="IT129" s="603">
        <v>402492.65</v>
      </c>
      <c r="IU129" s="603">
        <v>2601195.5299999998</v>
      </c>
      <c r="IV129" s="603">
        <v>1680.68</v>
      </c>
      <c r="IW129" s="603">
        <v>0</v>
      </c>
      <c r="IX129" s="603">
        <v>0</v>
      </c>
      <c r="IY129" s="603">
        <v>100000</v>
      </c>
      <c r="IZ129" s="603">
        <v>0</v>
      </c>
      <c r="JA129" s="603">
        <v>371571.78</v>
      </c>
      <c r="JB129" s="603">
        <v>232380</v>
      </c>
      <c r="JC129" s="603">
        <v>0</v>
      </c>
      <c r="JD129" s="603">
        <v>0</v>
      </c>
      <c r="JE129" s="603">
        <v>0</v>
      </c>
      <c r="JF129" s="603">
        <v>70409.34</v>
      </c>
      <c r="JG129" s="603">
        <v>0</v>
      </c>
      <c r="JH129" s="603">
        <v>0</v>
      </c>
      <c r="JI129" s="603">
        <v>30097.73</v>
      </c>
      <c r="JJ129" s="603">
        <v>0</v>
      </c>
      <c r="JK129" s="603">
        <v>0</v>
      </c>
      <c r="JL129" s="603">
        <v>0</v>
      </c>
      <c r="JM129" s="603">
        <v>0</v>
      </c>
      <c r="JN129" s="603">
        <v>0</v>
      </c>
      <c r="JO129" s="603">
        <v>0</v>
      </c>
      <c r="JP129" s="603">
        <v>0</v>
      </c>
      <c r="JQ129" s="603">
        <v>257638.78</v>
      </c>
      <c r="JR129" s="603">
        <v>0</v>
      </c>
      <c r="JS129" s="603">
        <v>22325</v>
      </c>
      <c r="JT129" s="603">
        <v>0</v>
      </c>
      <c r="JU129" s="603">
        <v>0</v>
      </c>
      <c r="JV129" s="603">
        <v>0</v>
      </c>
      <c r="JW129" s="603">
        <v>0</v>
      </c>
      <c r="JX129" s="603">
        <v>368126</v>
      </c>
      <c r="JY129" s="603">
        <v>0</v>
      </c>
      <c r="JZ129" s="603">
        <v>0</v>
      </c>
      <c r="KA129" s="603">
        <v>0</v>
      </c>
      <c r="KB129" s="603">
        <v>0</v>
      </c>
      <c r="KC129" s="603">
        <v>0</v>
      </c>
      <c r="KD129" s="603">
        <v>0</v>
      </c>
      <c r="KE129" s="603">
        <v>0</v>
      </c>
      <c r="KF129" s="603">
        <v>0</v>
      </c>
      <c r="KG129" s="603">
        <v>0</v>
      </c>
      <c r="KH129" s="603">
        <v>346837</v>
      </c>
      <c r="KI129" s="603">
        <v>0</v>
      </c>
      <c r="KJ129" s="603">
        <v>0</v>
      </c>
      <c r="KK129" s="603">
        <v>0</v>
      </c>
      <c r="KL129" s="603">
        <v>0</v>
      </c>
      <c r="KM129" s="603">
        <v>0</v>
      </c>
      <c r="KN129" s="603">
        <v>0</v>
      </c>
      <c r="KO129" s="603">
        <v>0</v>
      </c>
      <c r="KP129" s="603">
        <v>221820</v>
      </c>
      <c r="KQ129" s="603">
        <v>0</v>
      </c>
      <c r="KR129" s="603">
        <v>0</v>
      </c>
      <c r="KS129" s="603">
        <v>0</v>
      </c>
      <c r="KT129" s="603">
        <v>271451</v>
      </c>
      <c r="KU129" s="603">
        <v>0</v>
      </c>
      <c r="KV129" s="603">
        <v>207138</v>
      </c>
      <c r="KW129" s="603">
        <v>0</v>
      </c>
      <c r="KX129" s="603">
        <v>0</v>
      </c>
      <c r="KY129" s="603">
        <v>0</v>
      </c>
      <c r="KZ129" s="603">
        <v>254950</v>
      </c>
      <c r="LA129" s="603">
        <v>0</v>
      </c>
      <c r="LB129" s="603">
        <v>0</v>
      </c>
      <c r="LC129" s="603">
        <v>0</v>
      </c>
      <c r="LD129" s="603">
        <v>461948</v>
      </c>
      <c r="LE129" s="603">
        <v>0</v>
      </c>
      <c r="LF129" s="603">
        <v>0</v>
      </c>
      <c r="LG129" s="603">
        <v>381620</v>
      </c>
      <c r="LH129" s="603">
        <v>0</v>
      </c>
      <c r="LI129" s="603">
        <v>0</v>
      </c>
      <c r="LJ129" s="603">
        <v>0</v>
      </c>
      <c r="LK129" s="603">
        <v>0</v>
      </c>
      <c r="LL129" s="603">
        <v>219425</v>
      </c>
      <c r="LM129" s="603">
        <v>0</v>
      </c>
      <c r="LN129" s="603">
        <v>952173</v>
      </c>
      <c r="LO129" s="603">
        <v>0</v>
      </c>
      <c r="LP129" s="603">
        <v>194760</v>
      </c>
      <c r="LQ129" s="603">
        <v>0</v>
      </c>
      <c r="LR129" s="603">
        <v>0</v>
      </c>
      <c r="LS129" s="603">
        <v>0</v>
      </c>
      <c r="LT129" s="603">
        <v>0</v>
      </c>
      <c r="LU129" s="603">
        <v>0</v>
      </c>
      <c r="LV129" s="603">
        <v>0</v>
      </c>
      <c r="LW129" s="603">
        <v>0</v>
      </c>
      <c r="LX129" s="603">
        <v>0</v>
      </c>
      <c r="LY129" s="603">
        <v>0</v>
      </c>
      <c r="LZ129" s="603">
        <v>87530.51</v>
      </c>
      <c r="MA129" s="603">
        <v>0</v>
      </c>
      <c r="MB129" s="603">
        <v>0</v>
      </c>
      <c r="MC129" s="603">
        <v>0</v>
      </c>
      <c r="MD129" s="603">
        <v>0</v>
      </c>
      <c r="ME129" s="603">
        <v>0</v>
      </c>
      <c r="MF129" s="603">
        <v>0</v>
      </c>
      <c r="MG129" s="603">
        <v>1820.02</v>
      </c>
      <c r="MH129" s="603">
        <v>113210.01</v>
      </c>
      <c r="MI129" s="603">
        <v>3740908</v>
      </c>
      <c r="MJ129" s="603">
        <v>0</v>
      </c>
      <c r="MK129" s="603">
        <v>0</v>
      </c>
      <c r="ML129" s="603">
        <v>0</v>
      </c>
      <c r="MM129" s="603">
        <v>90190</v>
      </c>
      <c r="MN129" s="603">
        <v>0</v>
      </c>
      <c r="MO129" s="603">
        <v>0</v>
      </c>
      <c r="MP129" s="603">
        <v>271448.69</v>
      </c>
      <c r="MQ129" s="603">
        <v>0</v>
      </c>
      <c r="MR129" s="603">
        <v>35400</v>
      </c>
      <c r="MS129" s="603">
        <v>0</v>
      </c>
      <c r="MT129" s="603">
        <v>190849.78</v>
      </c>
      <c r="MU129" s="603">
        <v>0</v>
      </c>
      <c r="MV129" s="603">
        <v>0</v>
      </c>
      <c r="MW129" s="603">
        <v>31300</v>
      </c>
      <c r="MX129" s="603">
        <v>0</v>
      </c>
      <c r="MY129" s="603">
        <v>0</v>
      </c>
      <c r="MZ129" s="603">
        <v>58578</v>
      </c>
      <c r="NA129" s="603">
        <v>671460</v>
      </c>
      <c r="NB129" s="603">
        <v>221545</v>
      </c>
      <c r="NC129" s="603">
        <v>0</v>
      </c>
      <c r="ND129" s="603">
        <v>0</v>
      </c>
      <c r="NE129" s="603">
        <v>5482</v>
      </c>
      <c r="NF129" s="603">
        <v>0</v>
      </c>
      <c r="NG129" s="603">
        <v>0</v>
      </c>
      <c r="NH129" s="603">
        <v>0</v>
      </c>
      <c r="NI129" s="603">
        <v>0</v>
      </c>
      <c r="NJ129" s="603">
        <v>0</v>
      </c>
      <c r="NK129" s="603">
        <v>0</v>
      </c>
      <c r="NL129" s="603">
        <v>10839333.5</v>
      </c>
      <c r="NM129" s="603">
        <v>0</v>
      </c>
      <c r="NN129" s="603">
        <v>0</v>
      </c>
      <c r="NO129" s="603">
        <v>0</v>
      </c>
      <c r="NP129" s="603">
        <v>128730</v>
      </c>
      <c r="NQ129" s="603">
        <v>0</v>
      </c>
      <c r="NR129" s="603">
        <v>335800</v>
      </c>
      <c r="NS129" s="603">
        <v>0</v>
      </c>
      <c r="NT129" s="603">
        <v>0</v>
      </c>
      <c r="NU129" s="603">
        <v>43610</v>
      </c>
      <c r="NV129" s="603">
        <v>0</v>
      </c>
      <c r="NW129" s="603">
        <v>0</v>
      </c>
      <c r="NX129" s="603">
        <v>0</v>
      </c>
      <c r="NY129" s="603">
        <v>15935443.870000001</v>
      </c>
      <c r="NZ129" s="603">
        <v>0</v>
      </c>
      <c r="OA129" s="603">
        <v>0</v>
      </c>
      <c r="OB129" s="603">
        <v>0</v>
      </c>
      <c r="OC129" s="603">
        <v>198998.6</v>
      </c>
      <c r="OD129" s="603">
        <v>0</v>
      </c>
      <c r="OE129" s="603">
        <v>0</v>
      </c>
      <c r="OF129" s="603">
        <v>0</v>
      </c>
      <c r="OG129" s="603">
        <v>0</v>
      </c>
      <c r="OH129" s="603">
        <v>0</v>
      </c>
      <c r="OI129" s="603">
        <v>63700</v>
      </c>
      <c r="OJ129" s="603">
        <v>0</v>
      </c>
      <c r="OK129" s="603">
        <v>0</v>
      </c>
      <c r="OL129" s="603">
        <v>159310</v>
      </c>
      <c r="OM129" s="603">
        <v>0</v>
      </c>
      <c r="ON129" s="603">
        <v>0</v>
      </c>
      <c r="OO129" s="603">
        <v>0</v>
      </c>
      <c r="OP129" s="603">
        <v>0</v>
      </c>
      <c r="OQ129" s="603">
        <v>2604255.75</v>
      </c>
      <c r="OR129" s="603">
        <v>3261636.16</v>
      </c>
      <c r="OS129" s="603">
        <v>0</v>
      </c>
      <c r="OT129" s="603">
        <v>0</v>
      </c>
      <c r="OU129" s="603">
        <v>1786505.3800000001</v>
      </c>
      <c r="OV129" s="603">
        <v>0</v>
      </c>
      <c r="OW129" s="603">
        <v>352200</v>
      </c>
      <c r="OX129" s="603">
        <v>227960</v>
      </c>
      <c r="OY129" s="603">
        <v>0</v>
      </c>
      <c r="OZ129" s="603">
        <v>487475</v>
      </c>
      <c r="PA129" s="603">
        <v>0</v>
      </c>
      <c r="PB129" s="603">
        <v>25500</v>
      </c>
      <c r="PC129" s="603">
        <v>0</v>
      </c>
      <c r="PD129" s="603">
        <v>0</v>
      </c>
      <c r="PE129" s="603">
        <v>0</v>
      </c>
      <c r="PF129" s="603">
        <v>0</v>
      </c>
      <c r="PG129" s="603">
        <v>0</v>
      </c>
      <c r="PH129" s="603">
        <v>0</v>
      </c>
      <c r="PI129" s="603">
        <v>0</v>
      </c>
      <c r="PJ129" s="603">
        <v>0</v>
      </c>
      <c r="PK129" s="603">
        <v>0</v>
      </c>
      <c r="PL129" s="603">
        <v>0</v>
      </c>
      <c r="PM129" s="603">
        <v>0</v>
      </c>
      <c r="PN129" s="603">
        <v>0</v>
      </c>
      <c r="PO129" s="603">
        <v>0</v>
      </c>
      <c r="PP129" s="603">
        <v>0</v>
      </c>
      <c r="PQ129" s="603">
        <v>0</v>
      </c>
      <c r="PR129" s="603">
        <v>0</v>
      </c>
      <c r="PS129" s="603">
        <v>0</v>
      </c>
      <c r="PT129" s="603">
        <v>0</v>
      </c>
      <c r="PU129" s="603">
        <v>0</v>
      </c>
      <c r="PV129" s="603">
        <v>0</v>
      </c>
      <c r="PW129" s="603">
        <v>0</v>
      </c>
      <c r="PX129" s="603">
        <v>0</v>
      </c>
      <c r="PY129" s="603">
        <v>0</v>
      </c>
      <c r="PZ129" s="603">
        <v>0</v>
      </c>
      <c r="QA129" s="603">
        <v>0</v>
      </c>
      <c r="QB129" s="603">
        <v>0</v>
      </c>
      <c r="QC129" s="603">
        <v>0</v>
      </c>
      <c r="QD129" s="603">
        <v>561580</v>
      </c>
      <c r="QE129" s="603">
        <v>0</v>
      </c>
      <c r="QF129" s="603">
        <v>0</v>
      </c>
      <c r="QG129" s="603">
        <v>58720</v>
      </c>
      <c r="QH129" s="603">
        <v>0</v>
      </c>
      <c r="QI129" s="603">
        <v>0</v>
      </c>
      <c r="QJ129" s="603">
        <v>0</v>
      </c>
      <c r="QK129" s="603">
        <v>0</v>
      </c>
      <c r="QL129" s="603">
        <v>0</v>
      </c>
      <c r="QM129" s="603">
        <v>0</v>
      </c>
      <c r="QN129" s="603">
        <v>0</v>
      </c>
      <c r="QO129" s="603">
        <v>0</v>
      </c>
      <c r="QP129" s="603">
        <v>0</v>
      </c>
      <c r="QQ129" s="603">
        <v>0</v>
      </c>
      <c r="QR129" s="603">
        <v>0</v>
      </c>
      <c r="QS129" s="603">
        <v>0</v>
      </c>
      <c r="QT129" s="603">
        <v>0</v>
      </c>
      <c r="QU129" s="603">
        <v>0</v>
      </c>
      <c r="QV129" s="603">
        <v>0</v>
      </c>
      <c r="QW129" s="603">
        <v>0</v>
      </c>
      <c r="QX129" s="603">
        <v>0</v>
      </c>
      <c r="QY129" s="603">
        <v>0</v>
      </c>
      <c r="QZ129" s="603">
        <v>0</v>
      </c>
      <c r="RA129" s="603">
        <v>653326</v>
      </c>
      <c r="RB129" s="603">
        <v>0</v>
      </c>
      <c r="RC129" s="603">
        <v>0</v>
      </c>
      <c r="RD129" s="603">
        <v>0</v>
      </c>
      <c r="RE129" s="603">
        <v>0</v>
      </c>
      <c r="RF129" s="603">
        <v>0</v>
      </c>
      <c r="RG129" s="603">
        <v>0</v>
      </c>
      <c r="RH129" s="603">
        <v>0</v>
      </c>
      <c r="RI129" s="603">
        <v>0</v>
      </c>
      <c r="RJ129" s="603">
        <v>7600</v>
      </c>
      <c r="RK129" s="603">
        <v>0</v>
      </c>
      <c r="RL129" s="603">
        <v>0</v>
      </c>
      <c r="RM129" s="603">
        <v>0</v>
      </c>
      <c r="RN129" s="603">
        <v>0</v>
      </c>
      <c r="RO129" s="603">
        <v>0</v>
      </c>
      <c r="RP129" s="603">
        <v>79400</v>
      </c>
      <c r="RQ129" s="603">
        <v>125570</v>
      </c>
      <c r="RR129" s="603">
        <v>0</v>
      </c>
      <c r="RS129" s="603">
        <v>28600</v>
      </c>
      <c r="RT129" s="603">
        <v>68248</v>
      </c>
      <c r="RU129" s="603">
        <v>0</v>
      </c>
      <c r="RV129" s="603">
        <v>0</v>
      </c>
      <c r="RW129" s="603">
        <v>0</v>
      </c>
      <c r="RX129" s="603">
        <v>0</v>
      </c>
      <c r="RY129" s="603">
        <v>0</v>
      </c>
      <c r="RZ129" s="603">
        <v>0</v>
      </c>
      <c r="SA129" s="603">
        <v>0</v>
      </c>
      <c r="SB129" s="603">
        <v>0</v>
      </c>
      <c r="SC129" s="603">
        <v>0</v>
      </c>
      <c r="SD129" s="603">
        <v>297370</v>
      </c>
      <c r="SE129" s="603">
        <v>333700</v>
      </c>
      <c r="SF129" s="603">
        <v>221000</v>
      </c>
      <c r="SG129" s="603">
        <v>199300</v>
      </c>
      <c r="SH129" s="603">
        <v>150214</v>
      </c>
      <c r="SI129" s="603">
        <v>397900</v>
      </c>
      <c r="SJ129" s="603">
        <v>0</v>
      </c>
      <c r="SK129" s="603">
        <v>466425</v>
      </c>
      <c r="SL129" s="603">
        <v>414125.02</v>
      </c>
      <c r="SM129" s="603">
        <v>83625.5</v>
      </c>
      <c r="SN129" s="603">
        <v>0</v>
      </c>
      <c r="SO129" s="603">
        <v>536750</v>
      </c>
      <c r="SP129" s="603">
        <v>0</v>
      </c>
      <c r="SQ129" s="603">
        <v>1395198</v>
      </c>
      <c r="SR129" s="603">
        <v>326596</v>
      </c>
      <c r="SS129" s="603">
        <v>378825</v>
      </c>
      <c r="ST129" s="603">
        <v>512935</v>
      </c>
      <c r="SU129" s="603">
        <v>1345473</v>
      </c>
      <c r="SV129" s="603">
        <v>5400</v>
      </c>
      <c r="SW129" s="603">
        <v>960920</v>
      </c>
      <c r="SX129" s="603">
        <v>101310</v>
      </c>
      <c r="SY129" s="603">
        <v>207600</v>
      </c>
      <c r="SZ129" s="603">
        <v>83539</v>
      </c>
      <c r="TA129" s="603">
        <v>131553.53</v>
      </c>
      <c r="TB129" s="603">
        <v>598991</v>
      </c>
      <c r="TC129" s="603">
        <v>0</v>
      </c>
      <c r="TD129" s="603">
        <v>321315</v>
      </c>
      <c r="TE129" s="603">
        <v>86021.41</v>
      </c>
      <c r="TF129" s="603">
        <v>182082</v>
      </c>
      <c r="TG129" s="603">
        <v>160065</v>
      </c>
      <c r="TH129" s="603">
        <v>347494.56</v>
      </c>
      <c r="TI129" s="603">
        <v>288175.61</v>
      </c>
      <c r="TJ129" s="603">
        <v>151735</v>
      </c>
      <c r="TK129" s="603">
        <v>0</v>
      </c>
      <c r="TL129" s="603">
        <v>49525.68</v>
      </c>
      <c r="TM129" s="603">
        <v>409800</v>
      </c>
      <c r="TN129" s="603">
        <v>29930</v>
      </c>
      <c r="TO129" s="603">
        <v>274379.34999999998</v>
      </c>
      <c r="TP129" s="603">
        <v>83700</v>
      </c>
      <c r="TQ129" s="603">
        <v>210524</v>
      </c>
      <c r="TR129" s="603">
        <v>2198539.41</v>
      </c>
      <c r="TS129" s="603">
        <v>42000</v>
      </c>
      <c r="TT129" s="603">
        <v>207390</v>
      </c>
      <c r="TU129" s="603">
        <v>220950</v>
      </c>
      <c r="TV129" s="603">
        <v>1113001</v>
      </c>
      <c r="TW129" s="603">
        <v>176850</v>
      </c>
      <c r="TX129" s="603">
        <v>412873.51</v>
      </c>
      <c r="TY129" s="603">
        <v>256715</v>
      </c>
      <c r="TZ129" s="603">
        <v>156550</v>
      </c>
      <c r="UA129" s="603">
        <v>1594531.31</v>
      </c>
      <c r="UB129" s="603">
        <v>55000</v>
      </c>
      <c r="UC129" s="603">
        <v>0</v>
      </c>
      <c r="UD129" s="603">
        <v>1812641.02</v>
      </c>
      <c r="UE129" s="603">
        <v>419965</v>
      </c>
      <c r="UF129" s="603">
        <v>1418850</v>
      </c>
      <c r="UG129" s="603">
        <v>1077020.48</v>
      </c>
      <c r="UH129" s="603">
        <v>0</v>
      </c>
      <c r="UI129" s="603">
        <v>148600</v>
      </c>
      <c r="UJ129" s="603">
        <v>109544</v>
      </c>
      <c r="UK129" s="603">
        <v>0</v>
      </c>
      <c r="UL129" s="603">
        <v>680945</v>
      </c>
      <c r="UM129" s="603">
        <v>310324</v>
      </c>
      <c r="UN129" s="603">
        <v>107660</v>
      </c>
      <c r="UO129" s="603">
        <v>362150</v>
      </c>
      <c r="UP129" s="603">
        <v>101948</v>
      </c>
      <c r="UQ129" s="603">
        <v>677568.5</v>
      </c>
      <c r="UR129" s="603">
        <v>1736880.68</v>
      </c>
      <c r="US129" s="603">
        <v>179094.54</v>
      </c>
      <c r="UT129" s="603">
        <v>0</v>
      </c>
      <c r="UU129" s="603">
        <v>256992.48</v>
      </c>
      <c r="UV129" s="603">
        <v>0</v>
      </c>
      <c r="UW129" s="603">
        <v>55110.5</v>
      </c>
      <c r="UX129" s="603">
        <v>8806591</v>
      </c>
      <c r="UY129" s="603">
        <v>153350</v>
      </c>
      <c r="UZ129" s="603">
        <v>29750</v>
      </c>
      <c r="VA129" s="603">
        <v>836695</v>
      </c>
      <c r="VB129" s="603">
        <v>392662</v>
      </c>
      <c r="VC129" s="603">
        <v>106080</v>
      </c>
      <c r="VD129" s="603">
        <v>1512531</v>
      </c>
      <c r="VE129" s="603">
        <v>206895</v>
      </c>
      <c r="VF129" s="603">
        <v>0</v>
      </c>
      <c r="VG129" s="603">
        <v>0</v>
      </c>
      <c r="VH129" s="603">
        <v>562777</v>
      </c>
      <c r="VI129" s="603">
        <v>2000000</v>
      </c>
      <c r="VJ129" s="603">
        <v>3352100</v>
      </c>
      <c r="VK129" s="603">
        <v>0</v>
      </c>
      <c r="VL129" s="603">
        <v>0</v>
      </c>
      <c r="VM129" s="603">
        <v>35000</v>
      </c>
      <c r="VN129" s="603">
        <v>2231070</v>
      </c>
      <c r="VO129" s="603">
        <v>419200.68</v>
      </c>
      <c r="VP129" s="603">
        <v>394655</v>
      </c>
      <c r="VQ129" s="603">
        <v>0</v>
      </c>
      <c r="VR129" s="603">
        <v>0</v>
      </c>
      <c r="VS129" s="603">
        <v>388013</v>
      </c>
      <c r="VT129" s="603">
        <v>0</v>
      </c>
      <c r="VU129" s="603">
        <v>0</v>
      </c>
      <c r="VV129" s="603">
        <v>0</v>
      </c>
      <c r="VW129" s="603">
        <v>931882.59</v>
      </c>
      <c r="VX129" s="603">
        <v>0</v>
      </c>
      <c r="VY129" s="603">
        <v>0</v>
      </c>
      <c r="VZ129" s="603">
        <v>1394574.88</v>
      </c>
      <c r="WA129" s="603">
        <v>0</v>
      </c>
      <c r="WB129" s="603">
        <v>184167.91</v>
      </c>
      <c r="WC129" s="603">
        <v>0</v>
      </c>
      <c r="WD129" s="603">
        <v>73500</v>
      </c>
      <c r="WE129" s="603">
        <v>0</v>
      </c>
      <c r="WF129" s="603">
        <v>0</v>
      </c>
      <c r="WG129" s="603">
        <v>0</v>
      </c>
      <c r="WH129" s="603">
        <v>0</v>
      </c>
      <c r="WI129" s="603">
        <v>203823</v>
      </c>
      <c r="WJ129" s="603">
        <v>458259.61</v>
      </c>
      <c r="WK129" s="603">
        <v>419725</v>
      </c>
      <c r="WL129" s="603">
        <v>0</v>
      </c>
      <c r="WM129" s="603">
        <v>0</v>
      </c>
      <c r="WN129" s="603">
        <v>591852</v>
      </c>
      <c r="WO129" s="603">
        <v>0</v>
      </c>
      <c r="WP129" s="603">
        <v>1421001.06</v>
      </c>
      <c r="WQ129" s="603">
        <v>455075.5</v>
      </c>
      <c r="WR129" s="603">
        <v>0</v>
      </c>
      <c r="WS129" s="603">
        <v>143410</v>
      </c>
      <c r="WT129" s="603">
        <v>0</v>
      </c>
      <c r="WU129" s="603">
        <v>208593</v>
      </c>
      <c r="WV129" s="603">
        <v>1169139</v>
      </c>
      <c r="WW129" s="603">
        <v>1046420.05</v>
      </c>
      <c r="WX129" s="603">
        <v>0</v>
      </c>
      <c r="WY129" s="603">
        <v>1235055</v>
      </c>
      <c r="WZ129" s="603">
        <v>0</v>
      </c>
      <c r="XA129" s="603">
        <v>231785.75</v>
      </c>
      <c r="XB129" s="603">
        <v>0</v>
      </c>
      <c r="XC129" s="603">
        <v>0</v>
      </c>
      <c r="XD129" s="603">
        <v>0</v>
      </c>
      <c r="XE129" s="603">
        <v>150494</v>
      </c>
      <c r="XF129" s="603">
        <v>381330</v>
      </c>
      <c r="XG129" s="603">
        <v>0</v>
      </c>
      <c r="XH129" s="603">
        <v>0</v>
      </c>
      <c r="XI129" s="603">
        <v>0</v>
      </c>
      <c r="XJ129" s="603">
        <v>0</v>
      </c>
      <c r="XK129" s="603">
        <v>92721.06</v>
      </c>
      <c r="XL129" s="603">
        <v>0</v>
      </c>
      <c r="XM129" s="603">
        <v>0</v>
      </c>
      <c r="XN129" s="603">
        <v>180722.34</v>
      </c>
      <c r="XO129" s="603">
        <v>201006.53</v>
      </c>
      <c r="XP129" s="603">
        <v>785880.13</v>
      </c>
      <c r="XQ129" s="603">
        <v>185735.6</v>
      </c>
      <c r="XR129" s="603">
        <v>246015</v>
      </c>
      <c r="XS129" s="603">
        <v>398166</v>
      </c>
      <c r="XT129" s="603">
        <v>689530</v>
      </c>
      <c r="XU129" s="603">
        <v>10000</v>
      </c>
      <c r="XV129" s="603">
        <v>104468.81</v>
      </c>
      <c r="XW129" s="603">
        <v>0</v>
      </c>
      <c r="XX129" s="603">
        <v>210910</v>
      </c>
      <c r="XY129" s="603">
        <v>0</v>
      </c>
      <c r="XZ129" s="603">
        <v>0</v>
      </c>
      <c r="YA129" s="603">
        <v>408457.45</v>
      </c>
      <c r="YB129" s="603">
        <v>218930.34</v>
      </c>
      <c r="YC129" s="603">
        <v>95370.6</v>
      </c>
      <c r="YD129" s="603">
        <v>351500</v>
      </c>
      <c r="YE129" s="603">
        <v>0</v>
      </c>
      <c r="YF129" s="603">
        <v>0</v>
      </c>
      <c r="YG129" s="603">
        <v>0</v>
      </c>
      <c r="YH129" s="603">
        <v>0</v>
      </c>
      <c r="YI129" s="603">
        <v>0</v>
      </c>
      <c r="YJ129" s="603">
        <v>400510</v>
      </c>
      <c r="YK129" s="603">
        <v>0</v>
      </c>
      <c r="YL129" s="603">
        <v>0</v>
      </c>
      <c r="YM129" s="603">
        <v>0</v>
      </c>
      <c r="YN129" s="603">
        <v>452050</v>
      </c>
      <c r="YO129" s="603">
        <v>242225</v>
      </c>
      <c r="YP129" s="603">
        <v>661880</v>
      </c>
      <c r="YQ129" s="603">
        <v>1368028</v>
      </c>
      <c r="YR129" s="603">
        <v>836902</v>
      </c>
      <c r="YS129" s="603">
        <v>443715</v>
      </c>
      <c r="YT129" s="603">
        <v>395188</v>
      </c>
      <c r="YU129" s="603">
        <v>180986.78</v>
      </c>
      <c r="YV129" s="603">
        <v>229800</v>
      </c>
      <c r="YW129" s="603">
        <v>0</v>
      </c>
      <c r="YX129" s="603">
        <v>355650</v>
      </c>
      <c r="YY129" s="603">
        <v>0</v>
      </c>
      <c r="YZ129" s="603">
        <v>156700</v>
      </c>
      <c r="ZA129" s="603">
        <v>0</v>
      </c>
      <c r="ZB129" s="603">
        <v>0</v>
      </c>
      <c r="ZC129" s="603">
        <v>0</v>
      </c>
      <c r="ZD129" s="603">
        <v>0</v>
      </c>
      <c r="ZE129" s="603">
        <v>0</v>
      </c>
      <c r="ZF129" s="603">
        <v>0</v>
      </c>
      <c r="ZG129" s="603">
        <v>0</v>
      </c>
      <c r="ZH129" s="603">
        <v>0</v>
      </c>
      <c r="ZI129" s="603">
        <v>130000</v>
      </c>
      <c r="ZJ129" s="603">
        <v>0</v>
      </c>
      <c r="ZK129" s="603">
        <v>1365</v>
      </c>
      <c r="ZL129" s="603">
        <v>0</v>
      </c>
      <c r="ZM129" s="603">
        <v>0</v>
      </c>
      <c r="ZN129" s="603">
        <v>619973.5</v>
      </c>
      <c r="ZO129" s="603">
        <v>0</v>
      </c>
      <c r="ZP129" s="603">
        <v>0</v>
      </c>
      <c r="ZQ129" s="603">
        <v>0</v>
      </c>
      <c r="ZR129" s="603">
        <v>0</v>
      </c>
      <c r="ZS129" s="603">
        <v>0</v>
      </c>
      <c r="ZT129" s="603">
        <v>0</v>
      </c>
      <c r="ZU129" s="603">
        <v>0</v>
      </c>
      <c r="ZV129" s="603">
        <v>0</v>
      </c>
      <c r="ZW129" s="603">
        <v>255740</v>
      </c>
      <c r="ZX129" s="603">
        <v>0</v>
      </c>
      <c r="ZY129" s="603">
        <v>117524.46</v>
      </c>
      <c r="ZZ129" s="603">
        <v>0</v>
      </c>
      <c r="AAA129" s="603">
        <v>0</v>
      </c>
      <c r="AAB129" s="603">
        <v>0</v>
      </c>
      <c r="AAC129" s="603">
        <v>0</v>
      </c>
      <c r="AAD129" s="603">
        <v>0</v>
      </c>
      <c r="AAE129" s="603">
        <v>0</v>
      </c>
      <c r="AAF129" s="603">
        <v>0</v>
      </c>
      <c r="AAG129" s="603">
        <v>0</v>
      </c>
      <c r="AAH129" s="603">
        <v>0</v>
      </c>
      <c r="AAI129" s="603">
        <v>0</v>
      </c>
      <c r="AAJ129" s="603">
        <v>0</v>
      </c>
      <c r="AAK129" s="603">
        <v>0</v>
      </c>
      <c r="AAL129" s="603">
        <v>0</v>
      </c>
      <c r="AAM129" s="603">
        <v>0</v>
      </c>
      <c r="AAN129" s="603">
        <v>0</v>
      </c>
      <c r="AAO129" s="603">
        <v>1389012</v>
      </c>
      <c r="AAP129" s="603">
        <v>40000</v>
      </c>
      <c r="AAQ129" s="603">
        <v>0</v>
      </c>
      <c r="AAR129" s="603">
        <v>0</v>
      </c>
      <c r="AAS129" s="603">
        <v>313500</v>
      </c>
      <c r="AAT129" s="603">
        <v>0</v>
      </c>
      <c r="AAU129" s="603">
        <v>90912</v>
      </c>
      <c r="AAV129" s="603">
        <v>332000</v>
      </c>
      <c r="AAW129" s="603">
        <v>334650</v>
      </c>
      <c r="AAX129" s="603">
        <v>276350</v>
      </c>
      <c r="AAY129" s="603">
        <v>300000</v>
      </c>
      <c r="AAZ129" s="603">
        <v>116600</v>
      </c>
      <c r="ABA129" s="603">
        <v>173400</v>
      </c>
      <c r="ABB129" s="603">
        <v>0</v>
      </c>
      <c r="ABC129" s="603">
        <v>482270</v>
      </c>
      <c r="ABD129" s="603">
        <v>0</v>
      </c>
      <c r="ABE129" s="603">
        <v>236760</v>
      </c>
      <c r="ABF129" s="603">
        <v>0</v>
      </c>
      <c r="ABG129" s="603">
        <v>90000</v>
      </c>
      <c r="ABH129" s="603">
        <v>195162</v>
      </c>
      <c r="ABI129" s="603">
        <v>186000</v>
      </c>
      <c r="ABJ129" s="603">
        <v>875810</v>
      </c>
      <c r="ABK129" s="603">
        <v>0</v>
      </c>
      <c r="ABL129" s="603">
        <v>0</v>
      </c>
      <c r="ABM129" s="603">
        <v>0</v>
      </c>
      <c r="ABN129" s="603">
        <v>0</v>
      </c>
      <c r="ABO129" s="603">
        <v>58431.53</v>
      </c>
      <c r="ABP129" s="603">
        <v>0</v>
      </c>
      <c r="ABQ129" s="603">
        <v>244282.23999999999</v>
      </c>
      <c r="ABR129" s="603">
        <v>143350</v>
      </c>
      <c r="ABS129" s="603">
        <v>0</v>
      </c>
      <c r="ABT129" s="603">
        <v>0</v>
      </c>
      <c r="ABU129" s="603">
        <v>0</v>
      </c>
      <c r="ABV129" s="603">
        <v>0</v>
      </c>
      <c r="ABW129" s="603">
        <v>467839</v>
      </c>
      <c r="ABX129" s="603">
        <v>0</v>
      </c>
      <c r="ABY129" s="603">
        <v>0</v>
      </c>
      <c r="ABZ129" s="603">
        <v>0</v>
      </c>
      <c r="ACA129" s="603">
        <v>586975</v>
      </c>
      <c r="ACB129" s="603">
        <v>0</v>
      </c>
      <c r="ACC129" s="603">
        <v>0</v>
      </c>
      <c r="ACD129" s="603">
        <v>0</v>
      </c>
      <c r="ACE129" s="603">
        <v>0</v>
      </c>
      <c r="ACF129" s="603">
        <v>0</v>
      </c>
      <c r="ACG129" s="603">
        <v>0</v>
      </c>
      <c r="ACH129" s="603">
        <v>0</v>
      </c>
      <c r="ACI129" s="603">
        <v>55200</v>
      </c>
      <c r="ACJ129" s="603">
        <v>103366</v>
      </c>
      <c r="ACK129" s="603">
        <v>0</v>
      </c>
      <c r="ACL129" s="603">
        <v>0</v>
      </c>
      <c r="ACM129" s="603">
        <v>324451</v>
      </c>
      <c r="ACN129" s="603">
        <v>0</v>
      </c>
      <c r="ACO129" s="603">
        <v>247616</v>
      </c>
      <c r="ACP129" s="603">
        <v>0</v>
      </c>
      <c r="ACQ129" s="603">
        <v>0</v>
      </c>
      <c r="ACR129" s="603">
        <v>3047509.1</v>
      </c>
      <c r="ACS129" s="603">
        <v>0</v>
      </c>
      <c r="ACT129" s="603">
        <v>268888</v>
      </c>
      <c r="ACU129" s="603">
        <v>0</v>
      </c>
      <c r="ACV129" s="603">
        <v>0</v>
      </c>
      <c r="ACW129" s="603">
        <v>0</v>
      </c>
      <c r="ACX129" s="603">
        <v>888635</v>
      </c>
      <c r="ACY129" s="603">
        <v>377000</v>
      </c>
      <c r="ACZ129" s="603">
        <v>558351.6</v>
      </c>
      <c r="ADA129" s="603">
        <v>0</v>
      </c>
      <c r="ADB129" s="603">
        <v>78925.5</v>
      </c>
      <c r="ADC129" s="603">
        <v>0</v>
      </c>
      <c r="ADD129" s="603">
        <v>0</v>
      </c>
      <c r="ADE129" s="603">
        <v>0</v>
      </c>
      <c r="ADF129" s="603">
        <v>0</v>
      </c>
      <c r="ADG129" s="603">
        <v>0</v>
      </c>
      <c r="ADH129" s="603">
        <v>0</v>
      </c>
      <c r="ADI129" s="603">
        <v>472080</v>
      </c>
      <c r="ADJ129" s="603">
        <v>233168</v>
      </c>
      <c r="ADK129" s="603">
        <v>0</v>
      </c>
      <c r="ADL129" s="603">
        <v>0</v>
      </c>
      <c r="ADM129" s="603">
        <v>0</v>
      </c>
      <c r="ADN129" s="603">
        <v>0</v>
      </c>
      <c r="ADO129" s="603">
        <v>0</v>
      </c>
      <c r="ADP129" s="603">
        <v>15200</v>
      </c>
      <c r="ADQ129" s="603">
        <v>0</v>
      </c>
      <c r="ADR129" s="603">
        <v>0</v>
      </c>
      <c r="ADS129" s="603">
        <v>1185212.08</v>
      </c>
      <c r="ADT129" s="603">
        <v>0</v>
      </c>
      <c r="ADU129" s="603">
        <v>0</v>
      </c>
      <c r="ADV129" s="603">
        <v>0</v>
      </c>
      <c r="ADW129" s="603">
        <v>0</v>
      </c>
      <c r="ADX129" s="603">
        <v>0</v>
      </c>
      <c r="ADY129" s="603">
        <v>0</v>
      </c>
      <c r="ADZ129" s="603">
        <v>50000</v>
      </c>
      <c r="AEA129" s="603">
        <v>0</v>
      </c>
      <c r="AEB129" s="603">
        <v>410039.7</v>
      </c>
      <c r="AEC129" s="603">
        <v>100000</v>
      </c>
      <c r="AED129" s="603">
        <v>1555562.5</v>
      </c>
      <c r="AEE129" s="603">
        <v>58407.89</v>
      </c>
      <c r="AEF129" s="603">
        <v>0</v>
      </c>
      <c r="AEG129" s="603">
        <v>0</v>
      </c>
      <c r="AEH129" s="603">
        <v>0</v>
      </c>
      <c r="AEI129" s="603">
        <v>0</v>
      </c>
      <c r="AEJ129" s="603">
        <v>0</v>
      </c>
      <c r="AEK129" s="603">
        <v>0</v>
      </c>
      <c r="AEL129" s="603">
        <v>0</v>
      </c>
      <c r="AEM129" s="603">
        <v>0</v>
      </c>
      <c r="AEN129" s="603">
        <v>0</v>
      </c>
      <c r="AEO129" s="603">
        <v>1253720</v>
      </c>
      <c r="AEP129" s="603">
        <v>0</v>
      </c>
      <c r="AEQ129" s="603">
        <v>0</v>
      </c>
      <c r="AER129" s="603">
        <v>398000</v>
      </c>
      <c r="AES129" s="603">
        <v>0</v>
      </c>
      <c r="AET129" s="603">
        <v>628400</v>
      </c>
      <c r="AEU129" s="603">
        <v>0</v>
      </c>
      <c r="AEV129" s="603">
        <v>60700</v>
      </c>
      <c r="AEW129" s="603">
        <v>201310</v>
      </c>
      <c r="AEX129" s="603">
        <v>0</v>
      </c>
      <c r="AEY129" s="603">
        <v>172631</v>
      </c>
      <c r="AEZ129" s="603">
        <v>487449</v>
      </c>
      <c r="AFA129" s="603">
        <v>0</v>
      </c>
      <c r="AFB129" s="603">
        <v>181276</v>
      </c>
      <c r="AFC129" s="603">
        <v>0</v>
      </c>
      <c r="AFD129" s="603">
        <v>75725</v>
      </c>
      <c r="AFE129" s="603">
        <v>0</v>
      </c>
      <c r="AFF129" s="603">
        <v>111238.5</v>
      </c>
      <c r="AFG129" s="603">
        <v>0</v>
      </c>
      <c r="AFH129" s="603">
        <v>0</v>
      </c>
      <c r="AFI129" s="603">
        <v>0</v>
      </c>
      <c r="AFJ129" s="603">
        <v>0</v>
      </c>
      <c r="AFK129" s="603">
        <v>340200.2</v>
      </c>
      <c r="AFL129" s="603">
        <v>0</v>
      </c>
      <c r="AFM129" s="603">
        <v>0</v>
      </c>
      <c r="AFN129" s="603">
        <v>129646</v>
      </c>
      <c r="AFO129" s="603">
        <v>0</v>
      </c>
      <c r="AFP129" s="603">
        <v>0</v>
      </c>
      <c r="AFQ129" s="603">
        <v>128823</v>
      </c>
      <c r="AFR129" s="603">
        <v>0</v>
      </c>
      <c r="AFS129" s="603">
        <v>0</v>
      </c>
      <c r="AFT129" s="603">
        <v>0</v>
      </c>
      <c r="AFU129" s="603">
        <v>11000</v>
      </c>
      <c r="AFV129" s="603">
        <v>0</v>
      </c>
      <c r="AFW129" s="603">
        <v>0</v>
      </c>
      <c r="AFX129" s="603">
        <v>0</v>
      </c>
      <c r="AFY129" s="603">
        <v>0</v>
      </c>
      <c r="AFZ129" s="603">
        <v>0</v>
      </c>
      <c r="AGA129" s="603">
        <v>0</v>
      </c>
      <c r="AGB129" s="603">
        <v>0</v>
      </c>
      <c r="AGC129" s="603">
        <v>0</v>
      </c>
      <c r="AGD129" s="603">
        <v>0</v>
      </c>
      <c r="AGE129" s="603">
        <v>0</v>
      </c>
      <c r="AGF129" s="603">
        <v>0</v>
      </c>
      <c r="AGG129" s="603">
        <v>0</v>
      </c>
      <c r="AGH129" s="603">
        <v>0</v>
      </c>
      <c r="AGI129" s="603">
        <v>0</v>
      </c>
      <c r="AGJ129" s="603">
        <v>0</v>
      </c>
      <c r="AGK129" s="603">
        <v>0</v>
      </c>
      <c r="AGL129" s="603">
        <v>0</v>
      </c>
      <c r="AGM129" s="603">
        <v>0</v>
      </c>
      <c r="AGN129" s="603">
        <v>0</v>
      </c>
      <c r="AGO129" s="603">
        <v>0</v>
      </c>
      <c r="AGP129" s="603">
        <v>0</v>
      </c>
      <c r="AGQ129" s="603">
        <v>52325</v>
      </c>
      <c r="AGR129" s="603">
        <v>0</v>
      </c>
      <c r="AGS129" s="603">
        <v>0</v>
      </c>
      <c r="AGT129" s="603">
        <v>0</v>
      </c>
      <c r="AGU129" s="603">
        <v>0</v>
      </c>
      <c r="AGV129" s="603">
        <v>0</v>
      </c>
      <c r="AGW129" s="603">
        <v>0</v>
      </c>
      <c r="AGX129" s="603">
        <v>0</v>
      </c>
      <c r="AGY129" s="603">
        <v>0</v>
      </c>
      <c r="AGZ129" s="603">
        <v>106660</v>
      </c>
      <c r="AHA129" s="603">
        <v>0</v>
      </c>
      <c r="AHB129" s="603">
        <v>102325</v>
      </c>
      <c r="AHC129" s="603">
        <v>0</v>
      </c>
      <c r="AHD129" s="603">
        <v>284550</v>
      </c>
      <c r="AHE129" s="603">
        <v>50117</v>
      </c>
      <c r="AHF129" s="603">
        <v>0</v>
      </c>
      <c r="AHG129" s="603">
        <v>0</v>
      </c>
      <c r="AHH129" s="603">
        <v>0</v>
      </c>
      <c r="AHI129" s="603">
        <v>0</v>
      </c>
      <c r="AHJ129" s="603">
        <v>0</v>
      </c>
      <c r="AHK129" s="603">
        <v>118270</v>
      </c>
      <c r="AHL129" s="603">
        <v>0</v>
      </c>
      <c r="AHM129" s="603">
        <v>0</v>
      </c>
      <c r="AHN129" s="603">
        <v>0</v>
      </c>
      <c r="AHO129" s="603">
        <v>258232</v>
      </c>
      <c r="AHP129" s="603">
        <v>159200</v>
      </c>
      <c r="AHQ129" s="603">
        <v>0</v>
      </c>
      <c r="AHR129" s="603">
        <v>186875</v>
      </c>
      <c r="AHS129" s="603">
        <v>0</v>
      </c>
      <c r="AHT129" s="603">
        <v>157609</v>
      </c>
      <c r="AHU129" s="603">
        <v>0</v>
      </c>
      <c r="AHV129" s="603">
        <v>0</v>
      </c>
      <c r="AHW129" s="603">
        <f t="shared" si="100"/>
        <v>168062388.25999999</v>
      </c>
      <c r="AHY129" s="648" t="s">
        <v>6248</v>
      </c>
      <c r="AHZ129" s="648" t="s">
        <v>6160</v>
      </c>
      <c r="AIA129" s="648" t="s">
        <v>6161</v>
      </c>
    </row>
    <row r="130" spans="1:911" ht="24.6" x14ac:dyDescent="0.7">
      <c r="A130" s="260" t="str">
        <f t="shared" si="101"/>
        <v>ภาระ</v>
      </c>
      <c r="B130" s="260" t="s">
        <v>6160</v>
      </c>
      <c r="C130" s="260" t="s">
        <v>6161</v>
      </c>
      <c r="D130" s="603">
        <v>16070</v>
      </c>
      <c r="E130" s="603">
        <v>0</v>
      </c>
      <c r="F130" s="603">
        <v>0</v>
      </c>
      <c r="G130" s="603">
        <v>0</v>
      </c>
      <c r="H130" s="603">
        <v>0</v>
      </c>
      <c r="I130" s="603">
        <v>0</v>
      </c>
      <c r="J130" s="603">
        <v>0</v>
      </c>
      <c r="K130" s="603">
        <v>0</v>
      </c>
      <c r="L130" s="603">
        <v>0</v>
      </c>
      <c r="M130" s="603">
        <v>379352</v>
      </c>
      <c r="N130" s="603">
        <v>0</v>
      </c>
      <c r="O130" s="603">
        <v>0</v>
      </c>
      <c r="P130" s="603">
        <v>0</v>
      </c>
      <c r="Q130" s="603">
        <v>159221.20000000001</v>
      </c>
      <c r="R130" s="603">
        <v>16702</v>
      </c>
      <c r="S130" s="603">
        <v>0</v>
      </c>
      <c r="T130" s="603">
        <v>0</v>
      </c>
      <c r="U130" s="603">
        <v>0</v>
      </c>
      <c r="V130" s="603">
        <v>0</v>
      </c>
      <c r="W130" s="603">
        <v>2172513</v>
      </c>
      <c r="X130" s="603">
        <v>592364.1</v>
      </c>
      <c r="Y130" s="603">
        <v>0</v>
      </c>
      <c r="Z130" s="603">
        <v>0</v>
      </c>
      <c r="AA130" s="603">
        <v>0</v>
      </c>
      <c r="AB130" s="603">
        <v>0</v>
      </c>
      <c r="AC130" s="603">
        <v>0</v>
      </c>
      <c r="AD130" s="603">
        <v>0</v>
      </c>
      <c r="AE130" s="603">
        <v>705796.45</v>
      </c>
      <c r="AF130" s="603">
        <v>309496.55</v>
      </c>
      <c r="AG130" s="603">
        <v>0</v>
      </c>
      <c r="AH130" s="603">
        <v>906630.57</v>
      </c>
      <c r="AI130" s="603">
        <v>0</v>
      </c>
      <c r="AJ130" s="603">
        <v>0</v>
      </c>
      <c r="AK130" s="603">
        <v>0</v>
      </c>
      <c r="AL130" s="603">
        <v>0</v>
      </c>
      <c r="AM130" s="603">
        <v>0</v>
      </c>
      <c r="AN130" s="603">
        <v>0</v>
      </c>
      <c r="AO130" s="603">
        <v>194392.5</v>
      </c>
      <c r="AP130" s="603">
        <v>0</v>
      </c>
      <c r="AQ130" s="603">
        <v>0</v>
      </c>
      <c r="AR130" s="603">
        <v>0</v>
      </c>
      <c r="AS130" s="603">
        <v>331276.42</v>
      </c>
      <c r="AT130" s="603">
        <v>0</v>
      </c>
      <c r="AU130" s="603">
        <v>1932927.8</v>
      </c>
      <c r="AV130" s="603">
        <v>0</v>
      </c>
      <c r="AW130" s="603">
        <v>0</v>
      </c>
      <c r="AX130" s="603">
        <v>0</v>
      </c>
      <c r="AY130" s="603">
        <v>0</v>
      </c>
      <c r="AZ130" s="603">
        <v>0</v>
      </c>
      <c r="BA130" s="603">
        <v>0</v>
      </c>
      <c r="BB130" s="603">
        <v>0</v>
      </c>
      <c r="BC130" s="603">
        <v>0</v>
      </c>
      <c r="BD130" s="603">
        <v>0</v>
      </c>
      <c r="BE130" s="603">
        <v>0</v>
      </c>
      <c r="BF130" s="603">
        <v>0</v>
      </c>
      <c r="BG130" s="603">
        <v>0</v>
      </c>
      <c r="BH130" s="603">
        <v>0</v>
      </c>
      <c r="BI130" s="603">
        <v>0</v>
      </c>
      <c r="BJ130" s="603">
        <v>0</v>
      </c>
      <c r="BK130" s="603">
        <v>4408576.74</v>
      </c>
      <c r="BL130" s="603">
        <v>0</v>
      </c>
      <c r="BM130" s="603">
        <v>181150</v>
      </c>
      <c r="BN130" s="603">
        <v>0</v>
      </c>
      <c r="BO130" s="603">
        <v>0</v>
      </c>
      <c r="BP130" s="603">
        <v>0</v>
      </c>
      <c r="BQ130" s="603">
        <v>0</v>
      </c>
      <c r="BR130" s="603">
        <v>0</v>
      </c>
      <c r="BS130" s="603">
        <v>0</v>
      </c>
      <c r="BT130" s="603">
        <v>107201.4</v>
      </c>
      <c r="BU130" s="603">
        <v>0</v>
      </c>
      <c r="BV130" s="603">
        <v>0</v>
      </c>
      <c r="BW130" s="603">
        <v>0</v>
      </c>
      <c r="BX130" s="603">
        <v>0</v>
      </c>
      <c r="BY130" s="603">
        <v>0</v>
      </c>
      <c r="BZ130" s="603">
        <v>0</v>
      </c>
      <c r="CA130" s="603">
        <v>1309</v>
      </c>
      <c r="CB130" s="603">
        <v>0</v>
      </c>
      <c r="CC130" s="603">
        <v>0</v>
      </c>
      <c r="CD130" s="603">
        <v>0</v>
      </c>
      <c r="CE130" s="603">
        <v>0</v>
      </c>
      <c r="CF130" s="603">
        <v>0</v>
      </c>
      <c r="CG130" s="603">
        <v>0</v>
      </c>
      <c r="CH130" s="603">
        <v>0</v>
      </c>
      <c r="CI130" s="603">
        <v>0</v>
      </c>
      <c r="CJ130" s="603">
        <v>0</v>
      </c>
      <c r="CK130" s="603">
        <v>0</v>
      </c>
      <c r="CL130" s="603">
        <v>0</v>
      </c>
      <c r="CM130" s="603">
        <v>0</v>
      </c>
      <c r="CN130" s="603">
        <v>0</v>
      </c>
      <c r="CO130" s="603">
        <v>0</v>
      </c>
      <c r="CP130" s="603">
        <v>0</v>
      </c>
      <c r="CQ130" s="603">
        <v>0</v>
      </c>
      <c r="CR130" s="603">
        <v>0</v>
      </c>
      <c r="CS130" s="603">
        <v>0</v>
      </c>
      <c r="CT130" s="603">
        <v>0</v>
      </c>
      <c r="CU130" s="603">
        <v>0</v>
      </c>
      <c r="CV130" s="603">
        <v>0</v>
      </c>
      <c r="CW130" s="603">
        <v>0</v>
      </c>
      <c r="CX130" s="603">
        <v>0</v>
      </c>
      <c r="CY130" s="603">
        <v>0</v>
      </c>
      <c r="CZ130" s="603">
        <v>0</v>
      </c>
      <c r="DA130" s="603">
        <v>0</v>
      </c>
      <c r="DB130" s="603">
        <v>0</v>
      </c>
      <c r="DC130" s="603">
        <v>0</v>
      </c>
      <c r="DD130" s="603">
        <v>0</v>
      </c>
      <c r="DE130" s="603">
        <v>0</v>
      </c>
      <c r="DF130" s="603">
        <v>0</v>
      </c>
      <c r="DG130" s="603">
        <v>0</v>
      </c>
      <c r="DH130" s="603">
        <v>0</v>
      </c>
      <c r="DI130" s="603">
        <v>0</v>
      </c>
      <c r="DJ130" s="603">
        <v>0</v>
      </c>
      <c r="DK130" s="603">
        <v>0</v>
      </c>
      <c r="DL130" s="603">
        <v>155580</v>
      </c>
      <c r="DM130" s="603">
        <v>0</v>
      </c>
      <c r="DN130" s="603">
        <v>49932</v>
      </c>
      <c r="DO130" s="603">
        <v>0</v>
      </c>
      <c r="DP130" s="603">
        <v>0</v>
      </c>
      <c r="DQ130" s="603">
        <v>0</v>
      </c>
      <c r="DR130" s="603">
        <v>190083</v>
      </c>
      <c r="DS130" s="603">
        <v>0</v>
      </c>
      <c r="DT130" s="603">
        <v>81082</v>
      </c>
      <c r="DU130" s="603">
        <v>0</v>
      </c>
      <c r="DV130" s="603">
        <v>0</v>
      </c>
      <c r="DW130" s="603">
        <v>4513319</v>
      </c>
      <c r="DX130" s="603">
        <v>0</v>
      </c>
      <c r="DY130" s="603">
        <v>0</v>
      </c>
      <c r="DZ130" s="603">
        <v>0</v>
      </c>
      <c r="EA130" s="603">
        <v>0</v>
      </c>
      <c r="EB130" s="603">
        <v>0</v>
      </c>
      <c r="EC130" s="603">
        <v>0</v>
      </c>
      <c r="ED130" s="603">
        <v>0</v>
      </c>
      <c r="EE130" s="603">
        <v>0</v>
      </c>
      <c r="EF130" s="603">
        <v>0</v>
      </c>
      <c r="EG130" s="603">
        <v>0</v>
      </c>
      <c r="EH130" s="603">
        <v>0</v>
      </c>
      <c r="EI130" s="603">
        <v>0</v>
      </c>
      <c r="EJ130" s="603">
        <v>0</v>
      </c>
      <c r="EK130" s="603">
        <v>0</v>
      </c>
      <c r="EL130" s="603">
        <v>486341</v>
      </c>
      <c r="EM130" s="603">
        <v>0</v>
      </c>
      <c r="EN130" s="603">
        <v>0</v>
      </c>
      <c r="EO130" s="603">
        <v>0</v>
      </c>
      <c r="EP130" s="603">
        <v>0</v>
      </c>
      <c r="EQ130" s="603">
        <v>0</v>
      </c>
      <c r="ER130" s="603">
        <v>45774.5</v>
      </c>
      <c r="ES130" s="603">
        <v>0</v>
      </c>
      <c r="ET130" s="603">
        <v>0</v>
      </c>
      <c r="EU130" s="603">
        <v>0</v>
      </c>
      <c r="EV130" s="603">
        <v>0</v>
      </c>
      <c r="EW130" s="603">
        <v>0</v>
      </c>
      <c r="EX130" s="603">
        <v>3401136.8</v>
      </c>
      <c r="EY130" s="603">
        <v>0</v>
      </c>
      <c r="EZ130" s="603">
        <v>0</v>
      </c>
      <c r="FA130" s="603">
        <v>0</v>
      </c>
      <c r="FB130" s="603">
        <v>0</v>
      </c>
      <c r="FC130" s="603">
        <v>0</v>
      </c>
      <c r="FD130" s="603">
        <v>0</v>
      </c>
      <c r="FE130" s="603">
        <v>32500</v>
      </c>
      <c r="FF130" s="603">
        <v>0</v>
      </c>
      <c r="FG130" s="603">
        <v>118096.43</v>
      </c>
      <c r="FH130" s="603">
        <v>0</v>
      </c>
      <c r="FI130" s="603">
        <v>430465</v>
      </c>
      <c r="FJ130" s="603">
        <v>0</v>
      </c>
      <c r="FK130" s="603">
        <v>0</v>
      </c>
      <c r="FL130" s="603">
        <v>0</v>
      </c>
      <c r="FM130" s="603">
        <v>255038</v>
      </c>
      <c r="FN130" s="603">
        <v>0</v>
      </c>
      <c r="FO130" s="603">
        <v>0</v>
      </c>
      <c r="FP130" s="603">
        <v>0</v>
      </c>
      <c r="FQ130" s="603">
        <v>0</v>
      </c>
      <c r="FR130" s="603">
        <v>0</v>
      </c>
      <c r="FS130" s="603">
        <v>0</v>
      </c>
      <c r="FT130" s="603">
        <v>0</v>
      </c>
      <c r="FU130" s="603">
        <v>0</v>
      </c>
      <c r="FV130" s="603">
        <v>0</v>
      </c>
      <c r="FW130" s="603">
        <v>6000</v>
      </c>
      <c r="FX130" s="603">
        <v>12000</v>
      </c>
      <c r="FY130" s="603">
        <v>474835</v>
      </c>
      <c r="FZ130" s="603">
        <v>0</v>
      </c>
      <c r="GA130" s="603">
        <v>39391.730000000003</v>
      </c>
      <c r="GB130" s="603">
        <v>0</v>
      </c>
      <c r="GC130" s="603">
        <v>76116</v>
      </c>
      <c r="GD130" s="603">
        <v>123335</v>
      </c>
      <c r="GE130" s="603">
        <v>3227283.85</v>
      </c>
      <c r="GF130" s="603">
        <v>2101833.04</v>
      </c>
      <c r="GG130" s="603">
        <v>15600</v>
      </c>
      <c r="GH130" s="603">
        <v>22500</v>
      </c>
      <c r="GI130" s="603">
        <v>384540</v>
      </c>
      <c r="GJ130" s="603">
        <v>28000</v>
      </c>
      <c r="GK130" s="603">
        <v>0</v>
      </c>
      <c r="GL130" s="603">
        <v>5530.81</v>
      </c>
      <c r="GM130" s="603">
        <v>180214</v>
      </c>
      <c r="GN130" s="603">
        <v>0</v>
      </c>
      <c r="GO130" s="603">
        <v>23000</v>
      </c>
      <c r="GP130" s="603">
        <v>0</v>
      </c>
      <c r="GQ130" s="603">
        <v>545593.73</v>
      </c>
      <c r="GR130" s="603">
        <v>0</v>
      </c>
      <c r="GS130" s="603">
        <v>0</v>
      </c>
      <c r="GT130" s="603">
        <v>0</v>
      </c>
      <c r="GU130" s="603">
        <v>0</v>
      </c>
      <c r="GV130" s="603">
        <v>0</v>
      </c>
      <c r="GW130" s="603">
        <v>0</v>
      </c>
      <c r="GX130" s="603">
        <v>0</v>
      </c>
      <c r="GY130" s="603">
        <v>0</v>
      </c>
      <c r="GZ130" s="603">
        <v>0</v>
      </c>
      <c r="HA130" s="603">
        <v>0</v>
      </c>
      <c r="HB130" s="603">
        <v>322732.15999999997</v>
      </c>
      <c r="HC130" s="603">
        <v>0</v>
      </c>
      <c r="HD130" s="603">
        <v>0</v>
      </c>
      <c r="HE130" s="603">
        <v>0</v>
      </c>
      <c r="HF130" s="603">
        <v>0</v>
      </c>
      <c r="HG130" s="603">
        <v>77434.25</v>
      </c>
      <c r="HH130" s="603">
        <v>0</v>
      </c>
      <c r="HI130" s="603">
        <v>0</v>
      </c>
      <c r="HJ130" s="603">
        <v>0</v>
      </c>
      <c r="HK130" s="603">
        <v>0</v>
      </c>
      <c r="HL130" s="603">
        <v>0</v>
      </c>
      <c r="HM130" s="603">
        <v>0</v>
      </c>
      <c r="HN130" s="603">
        <v>0</v>
      </c>
      <c r="HO130" s="603">
        <v>0</v>
      </c>
      <c r="HP130" s="603">
        <v>142761.79999999999</v>
      </c>
      <c r="HQ130" s="603">
        <v>530994.1</v>
      </c>
      <c r="HR130" s="603">
        <v>0</v>
      </c>
      <c r="HS130" s="603">
        <v>0</v>
      </c>
      <c r="HT130" s="603">
        <v>0</v>
      </c>
      <c r="HU130" s="603">
        <v>0</v>
      </c>
      <c r="HV130" s="603">
        <v>0</v>
      </c>
      <c r="HW130" s="603">
        <v>0</v>
      </c>
      <c r="HX130" s="603">
        <v>0</v>
      </c>
      <c r="HY130" s="603">
        <v>0</v>
      </c>
      <c r="HZ130" s="603">
        <v>0</v>
      </c>
      <c r="IA130" s="603">
        <v>0</v>
      </c>
      <c r="IB130" s="603">
        <v>0</v>
      </c>
      <c r="IC130" s="603">
        <v>0</v>
      </c>
      <c r="ID130" s="603">
        <v>0</v>
      </c>
      <c r="IE130" s="603">
        <v>229925</v>
      </c>
      <c r="IF130" s="603">
        <v>0</v>
      </c>
      <c r="IG130" s="603">
        <v>0</v>
      </c>
      <c r="IH130" s="603">
        <v>0</v>
      </c>
      <c r="II130" s="603">
        <v>0</v>
      </c>
      <c r="IJ130" s="603">
        <v>0</v>
      </c>
      <c r="IK130" s="603">
        <v>476160.7</v>
      </c>
      <c r="IL130" s="603">
        <v>0</v>
      </c>
      <c r="IM130" s="603">
        <v>550628.17000000004</v>
      </c>
      <c r="IN130" s="603">
        <v>0</v>
      </c>
      <c r="IO130" s="603">
        <v>0</v>
      </c>
      <c r="IP130" s="603">
        <v>117337.45</v>
      </c>
      <c r="IQ130" s="603">
        <v>172360.98</v>
      </c>
      <c r="IR130" s="603">
        <v>0</v>
      </c>
      <c r="IS130" s="603">
        <v>0</v>
      </c>
      <c r="IT130" s="603">
        <v>0</v>
      </c>
      <c r="IU130" s="603">
        <v>4223850</v>
      </c>
      <c r="IV130" s="603">
        <v>160000</v>
      </c>
      <c r="IW130" s="603">
        <v>0</v>
      </c>
      <c r="IX130" s="603">
        <v>0</v>
      </c>
      <c r="IY130" s="603">
        <v>613471.04</v>
      </c>
      <c r="IZ130" s="603">
        <v>0</v>
      </c>
      <c r="JA130" s="603">
        <v>0</v>
      </c>
      <c r="JB130" s="603">
        <v>0</v>
      </c>
      <c r="JC130" s="603">
        <v>0</v>
      </c>
      <c r="JD130" s="603">
        <v>0</v>
      </c>
      <c r="JE130" s="603">
        <v>0</v>
      </c>
      <c r="JF130" s="603">
        <v>0</v>
      </c>
      <c r="JG130" s="603">
        <v>0</v>
      </c>
      <c r="JH130" s="603">
        <v>228500.4</v>
      </c>
      <c r="JI130" s="603">
        <v>201599</v>
      </c>
      <c r="JJ130" s="603">
        <v>0</v>
      </c>
      <c r="JK130" s="603">
        <v>0</v>
      </c>
      <c r="JL130" s="603">
        <v>60051.199999999997</v>
      </c>
      <c r="JM130" s="603">
        <v>0</v>
      </c>
      <c r="JN130" s="603">
        <v>0</v>
      </c>
      <c r="JO130" s="603">
        <v>0</v>
      </c>
      <c r="JP130" s="603">
        <v>1643037.27</v>
      </c>
      <c r="JQ130" s="603">
        <v>296287.46000000002</v>
      </c>
      <c r="JR130" s="603">
        <v>0</v>
      </c>
      <c r="JS130" s="603">
        <v>435055.8</v>
      </c>
      <c r="JT130" s="603">
        <v>0</v>
      </c>
      <c r="JU130" s="603">
        <v>0</v>
      </c>
      <c r="JV130" s="603">
        <v>0</v>
      </c>
      <c r="JW130" s="603">
        <v>0</v>
      </c>
      <c r="JX130" s="603">
        <v>0</v>
      </c>
      <c r="JY130" s="603">
        <v>0</v>
      </c>
      <c r="JZ130" s="603">
        <v>0</v>
      </c>
      <c r="KA130" s="603">
        <v>0</v>
      </c>
      <c r="KB130" s="603">
        <v>0</v>
      </c>
      <c r="KC130" s="603">
        <v>0</v>
      </c>
      <c r="KD130" s="603">
        <v>0</v>
      </c>
      <c r="KE130" s="603">
        <v>0</v>
      </c>
      <c r="KF130" s="603">
        <v>63000</v>
      </c>
      <c r="KG130" s="603">
        <v>0</v>
      </c>
      <c r="KH130" s="603">
        <v>0</v>
      </c>
      <c r="KI130" s="603">
        <v>0</v>
      </c>
      <c r="KJ130" s="603">
        <v>0</v>
      </c>
      <c r="KK130" s="603">
        <v>0</v>
      </c>
      <c r="KL130" s="603">
        <v>0</v>
      </c>
      <c r="KM130" s="603">
        <v>0</v>
      </c>
      <c r="KN130" s="603">
        <v>0</v>
      </c>
      <c r="KO130" s="603">
        <v>0</v>
      </c>
      <c r="KP130" s="603">
        <v>0</v>
      </c>
      <c r="KQ130" s="603">
        <v>0</v>
      </c>
      <c r="KR130" s="603">
        <v>0</v>
      </c>
      <c r="KS130" s="603">
        <v>0</v>
      </c>
      <c r="KT130" s="603">
        <v>0</v>
      </c>
      <c r="KU130" s="603">
        <v>0</v>
      </c>
      <c r="KV130" s="603">
        <v>0</v>
      </c>
      <c r="KW130" s="603">
        <v>0</v>
      </c>
      <c r="KX130" s="603">
        <v>72300</v>
      </c>
      <c r="KY130" s="603">
        <v>0</v>
      </c>
      <c r="KZ130" s="603">
        <v>0</v>
      </c>
      <c r="LA130" s="603">
        <v>0</v>
      </c>
      <c r="LB130" s="603">
        <v>0</v>
      </c>
      <c r="LC130" s="603">
        <v>405217.5</v>
      </c>
      <c r="LD130" s="603">
        <v>0</v>
      </c>
      <c r="LE130" s="603">
        <v>0</v>
      </c>
      <c r="LF130" s="603">
        <v>0</v>
      </c>
      <c r="LG130" s="603">
        <v>0</v>
      </c>
      <c r="LH130" s="603">
        <v>0</v>
      </c>
      <c r="LI130" s="603">
        <v>0</v>
      </c>
      <c r="LJ130" s="603">
        <v>0</v>
      </c>
      <c r="LK130" s="603">
        <v>0</v>
      </c>
      <c r="LL130" s="603">
        <v>0</v>
      </c>
      <c r="LM130" s="603">
        <v>204700</v>
      </c>
      <c r="LN130" s="603">
        <v>0</v>
      </c>
      <c r="LO130" s="603">
        <v>0</v>
      </c>
      <c r="LP130" s="603">
        <v>21223.3</v>
      </c>
      <c r="LQ130" s="603">
        <v>0</v>
      </c>
      <c r="LR130" s="603">
        <v>0</v>
      </c>
      <c r="LS130" s="603">
        <v>0</v>
      </c>
      <c r="LT130" s="603">
        <v>0</v>
      </c>
      <c r="LU130" s="603">
        <v>0</v>
      </c>
      <c r="LV130" s="603">
        <v>495871</v>
      </c>
      <c r="LW130" s="603">
        <v>0</v>
      </c>
      <c r="LX130" s="603">
        <v>0</v>
      </c>
      <c r="LY130" s="603">
        <v>0</v>
      </c>
      <c r="LZ130" s="603">
        <v>0</v>
      </c>
      <c r="MA130" s="603">
        <v>0</v>
      </c>
      <c r="MB130" s="603">
        <v>0</v>
      </c>
      <c r="MC130" s="603">
        <v>0</v>
      </c>
      <c r="MD130" s="603">
        <v>0</v>
      </c>
      <c r="ME130" s="603">
        <v>0</v>
      </c>
      <c r="MF130" s="603">
        <v>0</v>
      </c>
      <c r="MG130" s="603">
        <v>0</v>
      </c>
      <c r="MH130" s="603">
        <v>0</v>
      </c>
      <c r="MI130" s="603">
        <v>0</v>
      </c>
      <c r="MJ130" s="603">
        <v>0</v>
      </c>
      <c r="MK130" s="603">
        <v>0</v>
      </c>
      <c r="ML130" s="603">
        <v>0</v>
      </c>
      <c r="MM130" s="603">
        <v>0</v>
      </c>
      <c r="MN130" s="603">
        <v>0</v>
      </c>
      <c r="MO130" s="603">
        <v>0</v>
      </c>
      <c r="MP130" s="603">
        <v>0</v>
      </c>
      <c r="MQ130" s="603">
        <v>0</v>
      </c>
      <c r="MR130" s="603">
        <v>0</v>
      </c>
      <c r="MS130" s="603">
        <v>0</v>
      </c>
      <c r="MT130" s="603">
        <v>0</v>
      </c>
      <c r="MU130" s="603">
        <v>0</v>
      </c>
      <c r="MV130" s="603">
        <v>0</v>
      </c>
      <c r="MW130" s="603">
        <v>0</v>
      </c>
      <c r="MX130" s="603">
        <v>0</v>
      </c>
      <c r="MY130" s="603">
        <v>0</v>
      </c>
      <c r="MZ130" s="603">
        <v>0</v>
      </c>
      <c r="NA130" s="603">
        <v>0</v>
      </c>
      <c r="NB130" s="603">
        <v>0</v>
      </c>
      <c r="NC130" s="603">
        <v>200000</v>
      </c>
      <c r="ND130" s="603">
        <v>0</v>
      </c>
      <c r="NE130" s="603">
        <v>247950.02</v>
      </c>
      <c r="NF130" s="603">
        <v>1588760</v>
      </c>
      <c r="NG130" s="603">
        <v>0</v>
      </c>
      <c r="NH130" s="603">
        <v>0</v>
      </c>
      <c r="NI130" s="603">
        <v>67300</v>
      </c>
      <c r="NJ130" s="603">
        <v>0</v>
      </c>
      <c r="NK130" s="603">
        <v>0</v>
      </c>
      <c r="NL130" s="603">
        <v>0</v>
      </c>
      <c r="NM130" s="603">
        <v>0</v>
      </c>
      <c r="NN130" s="603">
        <v>0</v>
      </c>
      <c r="NO130" s="603">
        <v>0</v>
      </c>
      <c r="NP130" s="603">
        <v>0</v>
      </c>
      <c r="NQ130" s="603">
        <v>0</v>
      </c>
      <c r="NR130" s="603">
        <v>0</v>
      </c>
      <c r="NS130" s="603">
        <v>0</v>
      </c>
      <c r="NT130" s="603">
        <v>0</v>
      </c>
      <c r="NU130" s="603">
        <v>0</v>
      </c>
      <c r="NV130" s="603">
        <v>0</v>
      </c>
      <c r="NW130" s="603">
        <v>0</v>
      </c>
      <c r="NX130" s="603">
        <v>0</v>
      </c>
      <c r="NY130" s="603">
        <v>924533.73</v>
      </c>
      <c r="NZ130" s="603">
        <v>381718</v>
      </c>
      <c r="OA130" s="603">
        <v>0</v>
      </c>
      <c r="OB130" s="603">
        <v>0</v>
      </c>
      <c r="OC130" s="603">
        <v>0</v>
      </c>
      <c r="OD130" s="603">
        <v>521283</v>
      </c>
      <c r="OE130" s="603">
        <v>0</v>
      </c>
      <c r="OF130" s="603">
        <v>0</v>
      </c>
      <c r="OG130" s="603">
        <v>0</v>
      </c>
      <c r="OH130" s="603">
        <v>0</v>
      </c>
      <c r="OI130" s="603">
        <v>0</v>
      </c>
      <c r="OJ130" s="603">
        <v>0</v>
      </c>
      <c r="OK130" s="603">
        <v>0</v>
      </c>
      <c r="OL130" s="603">
        <v>0</v>
      </c>
      <c r="OM130" s="603">
        <v>0</v>
      </c>
      <c r="ON130" s="603">
        <v>0</v>
      </c>
      <c r="OO130" s="603">
        <v>0</v>
      </c>
      <c r="OP130" s="603">
        <v>0</v>
      </c>
      <c r="OQ130" s="603">
        <v>0</v>
      </c>
      <c r="OR130" s="603">
        <v>0</v>
      </c>
      <c r="OS130" s="603">
        <v>0</v>
      </c>
      <c r="OT130" s="603">
        <v>0</v>
      </c>
      <c r="OU130" s="603">
        <v>0</v>
      </c>
      <c r="OV130" s="603">
        <v>0</v>
      </c>
      <c r="OW130" s="603">
        <v>0</v>
      </c>
      <c r="OX130" s="603">
        <v>0</v>
      </c>
      <c r="OY130" s="603">
        <v>0</v>
      </c>
      <c r="OZ130" s="603">
        <v>0</v>
      </c>
      <c r="PA130" s="603">
        <v>0</v>
      </c>
      <c r="PB130" s="603">
        <v>0</v>
      </c>
      <c r="PC130" s="603">
        <v>168715.4</v>
      </c>
      <c r="PD130" s="603">
        <v>57819.4</v>
      </c>
      <c r="PE130" s="603">
        <v>0</v>
      </c>
      <c r="PF130" s="603">
        <v>0</v>
      </c>
      <c r="PG130" s="603">
        <v>0</v>
      </c>
      <c r="PH130" s="603">
        <v>0</v>
      </c>
      <c r="PI130" s="603">
        <v>654410</v>
      </c>
      <c r="PJ130" s="603">
        <v>0</v>
      </c>
      <c r="PK130" s="603">
        <v>0</v>
      </c>
      <c r="PL130" s="603">
        <v>0</v>
      </c>
      <c r="PM130" s="603">
        <v>0</v>
      </c>
      <c r="PN130" s="603">
        <v>200156</v>
      </c>
      <c r="PO130" s="603">
        <v>0</v>
      </c>
      <c r="PP130" s="603">
        <v>0</v>
      </c>
      <c r="PQ130" s="603">
        <v>0</v>
      </c>
      <c r="PR130" s="603">
        <v>171040</v>
      </c>
      <c r="PS130" s="603">
        <v>0</v>
      </c>
      <c r="PT130" s="603">
        <v>0</v>
      </c>
      <c r="PU130" s="603">
        <v>0</v>
      </c>
      <c r="PV130" s="603">
        <v>0</v>
      </c>
      <c r="PW130" s="603">
        <v>0</v>
      </c>
      <c r="PX130" s="603">
        <v>0</v>
      </c>
      <c r="PY130" s="603">
        <v>0</v>
      </c>
      <c r="PZ130" s="603">
        <v>0</v>
      </c>
      <c r="QA130" s="603">
        <v>0</v>
      </c>
      <c r="QB130" s="603">
        <v>13400</v>
      </c>
      <c r="QC130" s="603">
        <v>0</v>
      </c>
      <c r="QD130" s="603">
        <v>0</v>
      </c>
      <c r="QE130" s="603">
        <v>0</v>
      </c>
      <c r="QF130" s="603">
        <v>419412.35</v>
      </c>
      <c r="QG130" s="603">
        <v>0</v>
      </c>
      <c r="QH130" s="603">
        <v>0</v>
      </c>
      <c r="QI130" s="603">
        <v>0</v>
      </c>
      <c r="QJ130" s="603">
        <v>0</v>
      </c>
      <c r="QK130" s="603">
        <v>0</v>
      </c>
      <c r="QL130" s="603">
        <v>0</v>
      </c>
      <c r="QM130" s="603">
        <v>0</v>
      </c>
      <c r="QN130" s="603">
        <v>0</v>
      </c>
      <c r="QO130" s="603">
        <v>0</v>
      </c>
      <c r="QP130" s="603">
        <v>0</v>
      </c>
      <c r="QQ130" s="603">
        <v>0</v>
      </c>
      <c r="QR130" s="603">
        <v>259661.83</v>
      </c>
      <c r="QS130" s="603">
        <v>0</v>
      </c>
      <c r="QT130" s="603">
        <v>0</v>
      </c>
      <c r="QU130" s="603">
        <v>0</v>
      </c>
      <c r="QV130" s="603">
        <v>0</v>
      </c>
      <c r="QW130" s="603">
        <v>0</v>
      </c>
      <c r="QX130" s="603">
        <v>0</v>
      </c>
      <c r="QY130" s="603">
        <v>0</v>
      </c>
      <c r="QZ130" s="603">
        <v>0</v>
      </c>
      <c r="RA130" s="603">
        <v>25800</v>
      </c>
      <c r="RB130" s="603">
        <v>0</v>
      </c>
      <c r="RC130" s="603">
        <v>18000</v>
      </c>
      <c r="RD130" s="603">
        <v>0</v>
      </c>
      <c r="RE130" s="603">
        <v>19300</v>
      </c>
      <c r="RF130" s="603">
        <v>0</v>
      </c>
      <c r="RG130" s="603">
        <v>35515.300000000003</v>
      </c>
      <c r="RH130" s="603">
        <v>214178</v>
      </c>
      <c r="RI130" s="603">
        <v>1831795.8</v>
      </c>
      <c r="RJ130" s="603">
        <v>0</v>
      </c>
      <c r="RK130" s="603">
        <v>101285</v>
      </c>
      <c r="RL130" s="603">
        <v>304248</v>
      </c>
      <c r="RM130" s="603">
        <v>495640</v>
      </c>
      <c r="RN130" s="603">
        <v>0</v>
      </c>
      <c r="RO130" s="603">
        <v>0</v>
      </c>
      <c r="RP130" s="603">
        <v>24175</v>
      </c>
      <c r="RQ130" s="603">
        <v>0</v>
      </c>
      <c r="RR130" s="603">
        <v>0</v>
      </c>
      <c r="RS130" s="603">
        <v>90000</v>
      </c>
      <c r="RT130" s="603">
        <v>6550</v>
      </c>
      <c r="RU130" s="603">
        <v>0</v>
      </c>
      <c r="RV130" s="603">
        <v>43900</v>
      </c>
      <c r="RW130" s="603">
        <v>0</v>
      </c>
      <c r="RX130" s="603">
        <v>66973</v>
      </c>
      <c r="RY130" s="603">
        <v>0</v>
      </c>
      <c r="RZ130" s="603">
        <v>20250</v>
      </c>
      <c r="SA130" s="603">
        <v>0</v>
      </c>
      <c r="SB130" s="603">
        <v>0</v>
      </c>
      <c r="SC130" s="603">
        <v>0</v>
      </c>
      <c r="SD130" s="603">
        <v>0</v>
      </c>
      <c r="SE130" s="603">
        <v>101230</v>
      </c>
      <c r="SF130" s="603">
        <v>0</v>
      </c>
      <c r="SG130" s="603">
        <v>53800</v>
      </c>
      <c r="SH130" s="603">
        <v>33350.69</v>
      </c>
      <c r="SI130" s="603">
        <v>37475</v>
      </c>
      <c r="SJ130" s="603">
        <v>277200</v>
      </c>
      <c r="SK130" s="603">
        <v>0</v>
      </c>
      <c r="SL130" s="603">
        <v>0</v>
      </c>
      <c r="SM130" s="603">
        <v>51000</v>
      </c>
      <c r="SN130" s="603">
        <v>5600</v>
      </c>
      <c r="SO130" s="603">
        <v>0</v>
      </c>
      <c r="SP130" s="603">
        <v>0</v>
      </c>
      <c r="SQ130" s="603">
        <v>55950</v>
      </c>
      <c r="SR130" s="603">
        <v>893462.97</v>
      </c>
      <c r="SS130" s="603">
        <v>0</v>
      </c>
      <c r="ST130" s="603">
        <v>0</v>
      </c>
      <c r="SU130" s="603">
        <v>167325</v>
      </c>
      <c r="SV130" s="603">
        <v>0</v>
      </c>
      <c r="SW130" s="603">
        <v>0</v>
      </c>
      <c r="SX130" s="603">
        <v>8500</v>
      </c>
      <c r="SY130" s="603">
        <v>10500</v>
      </c>
      <c r="SZ130" s="603">
        <v>412880.34</v>
      </c>
      <c r="TA130" s="603">
        <v>0</v>
      </c>
      <c r="TB130" s="603">
        <v>0</v>
      </c>
      <c r="TC130" s="603">
        <v>6000</v>
      </c>
      <c r="TD130" s="603">
        <v>9500</v>
      </c>
      <c r="TE130" s="603">
        <v>10300</v>
      </c>
      <c r="TF130" s="603">
        <v>0</v>
      </c>
      <c r="TG130" s="603">
        <v>0</v>
      </c>
      <c r="TH130" s="603">
        <v>0</v>
      </c>
      <c r="TI130" s="603">
        <v>263678</v>
      </c>
      <c r="TJ130" s="603">
        <v>0</v>
      </c>
      <c r="TK130" s="603">
        <v>425000</v>
      </c>
      <c r="TL130" s="603">
        <v>62110</v>
      </c>
      <c r="TM130" s="603">
        <v>0</v>
      </c>
      <c r="TN130" s="603">
        <v>0</v>
      </c>
      <c r="TO130" s="603">
        <v>0</v>
      </c>
      <c r="TP130" s="603">
        <v>0</v>
      </c>
      <c r="TQ130" s="603">
        <v>0</v>
      </c>
      <c r="TR130" s="603">
        <v>719888.55</v>
      </c>
      <c r="TS130" s="603">
        <v>0</v>
      </c>
      <c r="TT130" s="603">
        <v>0</v>
      </c>
      <c r="TU130" s="603">
        <v>0</v>
      </c>
      <c r="TV130" s="603">
        <v>0</v>
      </c>
      <c r="TW130" s="603">
        <v>30000</v>
      </c>
      <c r="TX130" s="603">
        <v>0</v>
      </c>
      <c r="TY130" s="603">
        <v>14050</v>
      </c>
      <c r="TZ130" s="603">
        <v>0</v>
      </c>
      <c r="UA130" s="603">
        <v>0</v>
      </c>
      <c r="UB130" s="603">
        <v>0</v>
      </c>
      <c r="UC130" s="603">
        <v>370500</v>
      </c>
      <c r="UD130" s="603">
        <v>100000</v>
      </c>
      <c r="UE130" s="603">
        <v>0</v>
      </c>
      <c r="UF130" s="603">
        <v>0</v>
      </c>
      <c r="UG130" s="603">
        <v>0</v>
      </c>
      <c r="UH130" s="603">
        <v>0</v>
      </c>
      <c r="UI130" s="603">
        <v>0</v>
      </c>
      <c r="UJ130" s="603">
        <v>0</v>
      </c>
      <c r="UK130" s="603">
        <v>0</v>
      </c>
      <c r="UL130" s="603">
        <v>0</v>
      </c>
      <c r="UM130" s="603">
        <v>39800</v>
      </c>
      <c r="UN130" s="603">
        <v>0</v>
      </c>
      <c r="UO130" s="603">
        <v>0</v>
      </c>
      <c r="UP130" s="603">
        <v>9000</v>
      </c>
      <c r="UQ130" s="603">
        <v>420829.9</v>
      </c>
      <c r="UR130" s="603">
        <v>0</v>
      </c>
      <c r="US130" s="603">
        <v>0</v>
      </c>
      <c r="UT130" s="603">
        <v>0</v>
      </c>
      <c r="UU130" s="603">
        <v>724830</v>
      </c>
      <c r="UV130" s="603">
        <v>0</v>
      </c>
      <c r="UW130" s="603">
        <v>65619</v>
      </c>
      <c r="UX130" s="603">
        <v>1467330.1</v>
      </c>
      <c r="UY130" s="603">
        <v>6106</v>
      </c>
      <c r="UZ130" s="603">
        <v>36312</v>
      </c>
      <c r="VA130" s="603">
        <v>352936.92</v>
      </c>
      <c r="VB130" s="603">
        <v>369653</v>
      </c>
      <c r="VC130" s="603">
        <v>0</v>
      </c>
      <c r="VD130" s="603">
        <v>0</v>
      </c>
      <c r="VE130" s="603">
        <v>243200.59</v>
      </c>
      <c r="VF130" s="603">
        <v>0</v>
      </c>
      <c r="VG130" s="603">
        <v>0</v>
      </c>
      <c r="VH130" s="603">
        <v>730848</v>
      </c>
      <c r="VI130" s="603">
        <v>6305</v>
      </c>
      <c r="VJ130" s="603">
        <v>258514</v>
      </c>
      <c r="VK130" s="603">
        <v>298203.56</v>
      </c>
      <c r="VL130" s="603">
        <v>15420</v>
      </c>
      <c r="VM130" s="603">
        <v>121422</v>
      </c>
      <c r="VN130" s="603">
        <v>538150</v>
      </c>
      <c r="VO130" s="603">
        <v>72547</v>
      </c>
      <c r="VP130" s="603">
        <v>13500</v>
      </c>
      <c r="VQ130" s="603">
        <v>0</v>
      </c>
      <c r="VR130" s="603">
        <v>0</v>
      </c>
      <c r="VS130" s="603">
        <v>799836.84</v>
      </c>
      <c r="VT130" s="603">
        <v>0</v>
      </c>
      <c r="VU130" s="603">
        <v>0</v>
      </c>
      <c r="VV130" s="603">
        <v>318609</v>
      </c>
      <c r="VW130" s="603">
        <v>0</v>
      </c>
      <c r="VX130" s="603">
        <v>562000</v>
      </c>
      <c r="VY130" s="603">
        <v>0</v>
      </c>
      <c r="VZ130" s="603">
        <v>34420</v>
      </c>
      <c r="WA130" s="603">
        <v>0</v>
      </c>
      <c r="WB130" s="603">
        <v>0</v>
      </c>
      <c r="WC130" s="603">
        <v>0</v>
      </c>
      <c r="WD130" s="603">
        <v>326500</v>
      </c>
      <c r="WE130" s="603">
        <v>767010.05</v>
      </c>
      <c r="WF130" s="603">
        <v>0</v>
      </c>
      <c r="WG130" s="603">
        <v>0</v>
      </c>
      <c r="WH130" s="603">
        <v>213266</v>
      </c>
      <c r="WI130" s="603">
        <v>0</v>
      </c>
      <c r="WJ130" s="603">
        <v>624160.1</v>
      </c>
      <c r="WK130" s="603">
        <v>218060</v>
      </c>
      <c r="WL130" s="603">
        <v>0</v>
      </c>
      <c r="WM130" s="603">
        <v>0</v>
      </c>
      <c r="WN130" s="603">
        <v>0</v>
      </c>
      <c r="WO130" s="603">
        <v>0</v>
      </c>
      <c r="WP130" s="603">
        <v>165000</v>
      </c>
      <c r="WQ130" s="603">
        <v>2150747.2000000002</v>
      </c>
      <c r="WR130" s="603">
        <v>0</v>
      </c>
      <c r="WS130" s="603">
        <v>0</v>
      </c>
      <c r="WT130" s="603">
        <v>0</v>
      </c>
      <c r="WU130" s="603">
        <v>113900</v>
      </c>
      <c r="WV130" s="603">
        <v>330000</v>
      </c>
      <c r="WW130" s="603">
        <v>0</v>
      </c>
      <c r="WX130" s="603">
        <v>0</v>
      </c>
      <c r="WY130" s="603">
        <v>427291.1</v>
      </c>
      <c r="WZ130" s="603">
        <v>0</v>
      </c>
      <c r="XA130" s="603">
        <v>232939.23</v>
      </c>
      <c r="XB130" s="603">
        <v>0</v>
      </c>
      <c r="XC130" s="603">
        <v>0</v>
      </c>
      <c r="XD130" s="603">
        <v>1050196.72</v>
      </c>
      <c r="XE130" s="603">
        <v>927910.22</v>
      </c>
      <c r="XF130" s="603">
        <v>770990.05</v>
      </c>
      <c r="XG130" s="603">
        <v>0</v>
      </c>
      <c r="XH130" s="603">
        <v>0</v>
      </c>
      <c r="XI130" s="603">
        <v>33125</v>
      </c>
      <c r="XJ130" s="603">
        <v>0</v>
      </c>
      <c r="XK130" s="603">
        <v>369899.92</v>
      </c>
      <c r="XL130" s="603">
        <v>104800</v>
      </c>
      <c r="XM130" s="603">
        <v>506918</v>
      </c>
      <c r="XN130" s="603">
        <v>348219</v>
      </c>
      <c r="XO130" s="603">
        <v>32000</v>
      </c>
      <c r="XP130" s="603">
        <v>93550</v>
      </c>
      <c r="XQ130" s="603">
        <v>742546</v>
      </c>
      <c r="XR130" s="603">
        <v>195586</v>
      </c>
      <c r="XS130" s="603">
        <v>0</v>
      </c>
      <c r="XT130" s="603">
        <v>1151002.74</v>
      </c>
      <c r="XU130" s="603">
        <v>903795</v>
      </c>
      <c r="XV130" s="603">
        <v>59669</v>
      </c>
      <c r="XW130" s="603">
        <v>149023</v>
      </c>
      <c r="XX130" s="603">
        <v>155860</v>
      </c>
      <c r="XY130" s="603">
        <v>458756</v>
      </c>
      <c r="XZ130" s="603">
        <v>336935</v>
      </c>
      <c r="YA130" s="603">
        <v>116997</v>
      </c>
      <c r="YB130" s="603">
        <v>199279</v>
      </c>
      <c r="YC130" s="603">
        <v>266172.59000000003</v>
      </c>
      <c r="YD130" s="603">
        <v>295242</v>
      </c>
      <c r="YE130" s="603">
        <v>40000</v>
      </c>
      <c r="YF130" s="603">
        <v>407039</v>
      </c>
      <c r="YG130" s="603">
        <v>581461.80000000005</v>
      </c>
      <c r="YH130" s="603">
        <v>0</v>
      </c>
      <c r="YI130" s="603">
        <v>0</v>
      </c>
      <c r="YJ130" s="603">
        <v>0</v>
      </c>
      <c r="YK130" s="603">
        <v>327101</v>
      </c>
      <c r="YL130" s="603">
        <v>0</v>
      </c>
      <c r="YM130" s="603">
        <v>0</v>
      </c>
      <c r="YN130" s="603">
        <v>0</v>
      </c>
      <c r="YO130" s="603">
        <v>125050</v>
      </c>
      <c r="YP130" s="603">
        <v>0</v>
      </c>
      <c r="YQ130" s="603">
        <v>58085</v>
      </c>
      <c r="YR130" s="603">
        <v>154511</v>
      </c>
      <c r="YS130" s="603">
        <v>0</v>
      </c>
      <c r="YT130" s="603">
        <v>20250</v>
      </c>
      <c r="YU130" s="603">
        <v>320915.24</v>
      </c>
      <c r="YV130" s="603">
        <v>0</v>
      </c>
      <c r="YW130" s="603">
        <v>0</v>
      </c>
      <c r="YX130" s="603">
        <v>0</v>
      </c>
      <c r="YY130" s="603">
        <v>0</v>
      </c>
      <c r="YZ130" s="603">
        <v>0</v>
      </c>
      <c r="ZA130" s="603">
        <v>0</v>
      </c>
      <c r="ZB130" s="603">
        <v>0</v>
      </c>
      <c r="ZC130" s="603">
        <v>0</v>
      </c>
      <c r="ZD130" s="603">
        <v>0</v>
      </c>
      <c r="ZE130" s="603">
        <v>0</v>
      </c>
      <c r="ZF130" s="603">
        <v>0</v>
      </c>
      <c r="ZG130" s="603">
        <v>0</v>
      </c>
      <c r="ZH130" s="603">
        <v>0</v>
      </c>
      <c r="ZI130" s="603">
        <v>0</v>
      </c>
      <c r="ZJ130" s="603">
        <v>0</v>
      </c>
      <c r="ZK130" s="603">
        <v>15040</v>
      </c>
      <c r="ZL130" s="603">
        <v>0</v>
      </c>
      <c r="ZM130" s="603">
        <v>0</v>
      </c>
      <c r="ZN130" s="603">
        <v>133424</v>
      </c>
      <c r="ZO130" s="603">
        <v>0</v>
      </c>
      <c r="ZP130" s="603">
        <v>0</v>
      </c>
      <c r="ZQ130" s="603">
        <v>0</v>
      </c>
      <c r="ZR130" s="603">
        <v>0</v>
      </c>
      <c r="ZS130" s="603">
        <v>0</v>
      </c>
      <c r="ZT130" s="603">
        <v>260115</v>
      </c>
      <c r="ZU130" s="603">
        <v>121050</v>
      </c>
      <c r="ZV130" s="603">
        <v>89500</v>
      </c>
      <c r="ZW130" s="603">
        <v>2371825.9700000002</v>
      </c>
      <c r="ZX130" s="603">
        <v>0</v>
      </c>
      <c r="ZY130" s="603">
        <v>0</v>
      </c>
      <c r="ZZ130" s="603">
        <v>0</v>
      </c>
      <c r="AAA130" s="603">
        <v>0</v>
      </c>
      <c r="AAB130" s="603">
        <v>0</v>
      </c>
      <c r="AAC130" s="603">
        <v>0</v>
      </c>
      <c r="AAD130" s="603">
        <v>0</v>
      </c>
      <c r="AAE130" s="603">
        <v>0</v>
      </c>
      <c r="AAF130" s="603">
        <v>0</v>
      </c>
      <c r="AAG130" s="603">
        <v>0</v>
      </c>
      <c r="AAH130" s="603">
        <v>34548</v>
      </c>
      <c r="AAI130" s="603">
        <v>0</v>
      </c>
      <c r="AAJ130" s="603">
        <v>0</v>
      </c>
      <c r="AAK130" s="603">
        <v>0</v>
      </c>
      <c r="AAL130" s="603">
        <v>0</v>
      </c>
      <c r="AAM130" s="603">
        <v>0</v>
      </c>
      <c r="AAN130" s="603">
        <v>0</v>
      </c>
      <c r="AAO130" s="603">
        <v>0</v>
      </c>
      <c r="AAP130" s="603">
        <v>0</v>
      </c>
      <c r="AAQ130" s="603">
        <v>1180250</v>
      </c>
      <c r="AAR130" s="603">
        <v>0</v>
      </c>
      <c r="AAS130" s="603">
        <v>0</v>
      </c>
      <c r="AAT130" s="603">
        <v>0</v>
      </c>
      <c r="AAU130" s="603">
        <v>0</v>
      </c>
      <c r="AAV130" s="603">
        <v>0</v>
      </c>
      <c r="AAW130" s="603">
        <v>0</v>
      </c>
      <c r="AAX130" s="603">
        <v>0</v>
      </c>
      <c r="AAY130" s="603">
        <v>0</v>
      </c>
      <c r="AAZ130" s="603">
        <v>0</v>
      </c>
      <c r="ABA130" s="603">
        <v>0</v>
      </c>
      <c r="ABB130" s="603">
        <v>0</v>
      </c>
      <c r="ABC130" s="603">
        <v>0</v>
      </c>
      <c r="ABD130" s="603">
        <v>0</v>
      </c>
      <c r="ABE130" s="603">
        <v>0</v>
      </c>
      <c r="ABF130" s="603">
        <v>0</v>
      </c>
      <c r="ABG130" s="603">
        <v>0</v>
      </c>
      <c r="ABH130" s="603">
        <v>0</v>
      </c>
      <c r="ABI130" s="603">
        <v>0</v>
      </c>
      <c r="ABJ130" s="603">
        <v>0</v>
      </c>
      <c r="ABK130" s="603">
        <v>0</v>
      </c>
      <c r="ABL130" s="603">
        <v>0</v>
      </c>
      <c r="ABM130" s="603">
        <v>0</v>
      </c>
      <c r="ABN130" s="603">
        <v>0</v>
      </c>
      <c r="ABO130" s="603">
        <v>30100</v>
      </c>
      <c r="ABP130" s="603">
        <v>0</v>
      </c>
      <c r="ABQ130" s="603">
        <v>165000</v>
      </c>
      <c r="ABR130" s="603">
        <v>0</v>
      </c>
      <c r="ABS130" s="603">
        <v>0</v>
      </c>
      <c r="ABT130" s="603">
        <v>0</v>
      </c>
      <c r="ABU130" s="603">
        <v>0</v>
      </c>
      <c r="ABV130" s="603">
        <v>0</v>
      </c>
      <c r="ABW130" s="603">
        <v>0</v>
      </c>
      <c r="ABX130" s="603">
        <v>0</v>
      </c>
      <c r="ABY130" s="603">
        <v>0</v>
      </c>
      <c r="ABZ130" s="603">
        <v>0</v>
      </c>
      <c r="ACA130" s="603">
        <v>0</v>
      </c>
      <c r="ACB130" s="603">
        <v>191890</v>
      </c>
      <c r="ACC130" s="603">
        <v>0</v>
      </c>
      <c r="ACD130" s="603">
        <v>0</v>
      </c>
      <c r="ACE130" s="603">
        <v>0</v>
      </c>
      <c r="ACF130" s="603">
        <v>0</v>
      </c>
      <c r="ACG130" s="603">
        <v>0</v>
      </c>
      <c r="ACH130" s="603">
        <v>0</v>
      </c>
      <c r="ACI130" s="603">
        <v>131500</v>
      </c>
      <c r="ACJ130" s="603">
        <v>104001</v>
      </c>
      <c r="ACK130" s="603">
        <v>2669625.41</v>
      </c>
      <c r="ACL130" s="603">
        <v>0</v>
      </c>
      <c r="ACM130" s="603">
        <v>0</v>
      </c>
      <c r="ACN130" s="603">
        <v>0</v>
      </c>
      <c r="ACO130" s="603">
        <v>0</v>
      </c>
      <c r="ACP130" s="603">
        <v>0</v>
      </c>
      <c r="ACQ130" s="603">
        <v>0</v>
      </c>
      <c r="ACR130" s="603">
        <v>0</v>
      </c>
      <c r="ACS130" s="603">
        <v>0</v>
      </c>
      <c r="ACT130" s="603">
        <v>0</v>
      </c>
      <c r="ACU130" s="603">
        <v>0</v>
      </c>
      <c r="ACV130" s="603">
        <v>0</v>
      </c>
      <c r="ACW130" s="603">
        <v>0</v>
      </c>
      <c r="ACX130" s="603">
        <v>0</v>
      </c>
      <c r="ACY130" s="603">
        <v>0</v>
      </c>
      <c r="ACZ130" s="603">
        <v>0</v>
      </c>
      <c r="ADA130" s="603">
        <v>0</v>
      </c>
      <c r="ADB130" s="603">
        <v>0</v>
      </c>
      <c r="ADC130" s="603">
        <v>0</v>
      </c>
      <c r="ADD130" s="603">
        <v>0</v>
      </c>
      <c r="ADE130" s="603">
        <v>450000</v>
      </c>
      <c r="ADF130" s="603">
        <v>0</v>
      </c>
      <c r="ADG130" s="603">
        <v>0</v>
      </c>
      <c r="ADH130" s="603">
        <v>0</v>
      </c>
      <c r="ADI130" s="603">
        <v>350000</v>
      </c>
      <c r="ADJ130" s="603">
        <v>0</v>
      </c>
      <c r="ADK130" s="603">
        <v>0</v>
      </c>
      <c r="ADL130" s="603">
        <v>0</v>
      </c>
      <c r="ADM130" s="603">
        <v>2774667.81</v>
      </c>
      <c r="ADN130" s="603">
        <v>1360440.18</v>
      </c>
      <c r="ADO130" s="603">
        <v>19668</v>
      </c>
      <c r="ADP130" s="603">
        <v>0</v>
      </c>
      <c r="ADQ130" s="603">
        <v>896909.7</v>
      </c>
      <c r="ADR130" s="603">
        <v>1348218.01</v>
      </c>
      <c r="ADS130" s="603">
        <v>673485.25</v>
      </c>
      <c r="ADT130" s="603">
        <v>0</v>
      </c>
      <c r="ADU130" s="603">
        <v>0</v>
      </c>
      <c r="ADV130" s="603">
        <v>0</v>
      </c>
      <c r="ADW130" s="603">
        <v>0</v>
      </c>
      <c r="ADX130" s="603">
        <v>0</v>
      </c>
      <c r="ADY130" s="603">
        <v>0</v>
      </c>
      <c r="ADZ130" s="603">
        <v>0</v>
      </c>
      <c r="AEA130" s="603">
        <v>0</v>
      </c>
      <c r="AEB130" s="603">
        <v>0</v>
      </c>
      <c r="AEC130" s="603">
        <v>0</v>
      </c>
      <c r="AED130" s="603">
        <v>0</v>
      </c>
      <c r="AEE130" s="603">
        <v>481346</v>
      </c>
      <c r="AEF130" s="603">
        <v>0</v>
      </c>
      <c r="AEG130" s="603">
        <v>589061.35</v>
      </c>
      <c r="AEH130" s="603">
        <v>0</v>
      </c>
      <c r="AEI130" s="603">
        <v>0</v>
      </c>
      <c r="AEJ130" s="603">
        <v>0</v>
      </c>
      <c r="AEK130" s="603">
        <v>0</v>
      </c>
      <c r="AEL130" s="603">
        <v>0</v>
      </c>
      <c r="AEM130" s="603">
        <v>11334.21</v>
      </c>
      <c r="AEN130" s="603">
        <v>13686</v>
      </c>
      <c r="AEO130" s="603">
        <v>0</v>
      </c>
      <c r="AEP130" s="603">
        <v>0</v>
      </c>
      <c r="AEQ130" s="603">
        <v>0</v>
      </c>
      <c r="AER130" s="603">
        <v>0</v>
      </c>
      <c r="AES130" s="603">
        <v>0</v>
      </c>
      <c r="AET130" s="603">
        <v>82796</v>
      </c>
      <c r="AEU130" s="603">
        <v>0</v>
      </c>
      <c r="AEV130" s="603">
        <v>215000</v>
      </c>
      <c r="AEW130" s="603">
        <v>188300</v>
      </c>
      <c r="AEX130" s="603">
        <v>391860</v>
      </c>
      <c r="AEY130" s="603">
        <v>326129.81</v>
      </c>
      <c r="AEZ130" s="603">
        <v>0</v>
      </c>
      <c r="AFA130" s="603">
        <v>300000</v>
      </c>
      <c r="AFB130" s="603">
        <v>0</v>
      </c>
      <c r="AFC130" s="603">
        <v>311536.02</v>
      </c>
      <c r="AFD130" s="603">
        <v>0</v>
      </c>
      <c r="AFE130" s="603">
        <v>0</v>
      </c>
      <c r="AFF130" s="603">
        <v>0</v>
      </c>
      <c r="AFG130" s="603">
        <v>0</v>
      </c>
      <c r="AFH130" s="603">
        <v>298296.53000000003</v>
      </c>
      <c r="AFI130" s="603">
        <v>468465</v>
      </c>
      <c r="AFJ130" s="603">
        <v>0</v>
      </c>
      <c r="AFK130" s="603">
        <v>123396.23</v>
      </c>
      <c r="AFL130" s="603">
        <v>0</v>
      </c>
      <c r="AFM130" s="603">
        <v>36375</v>
      </c>
      <c r="AFN130" s="603">
        <v>0</v>
      </c>
      <c r="AFO130" s="603">
        <v>858341.5</v>
      </c>
      <c r="AFP130" s="603">
        <v>262411</v>
      </c>
      <c r="AFQ130" s="603">
        <v>100000</v>
      </c>
      <c r="AFR130" s="603">
        <v>0</v>
      </c>
      <c r="AFS130" s="603">
        <v>0</v>
      </c>
      <c r="AFT130" s="603">
        <v>0</v>
      </c>
      <c r="AFU130" s="603">
        <v>0</v>
      </c>
      <c r="AFV130" s="603">
        <v>0</v>
      </c>
      <c r="AFW130" s="603">
        <v>0</v>
      </c>
      <c r="AFX130" s="603">
        <v>0</v>
      </c>
      <c r="AFY130" s="603">
        <v>0</v>
      </c>
      <c r="AFZ130" s="603">
        <v>0</v>
      </c>
      <c r="AGA130" s="603">
        <v>0</v>
      </c>
      <c r="AGB130" s="603">
        <v>0</v>
      </c>
      <c r="AGC130" s="603">
        <v>0</v>
      </c>
      <c r="AGD130" s="603">
        <v>0</v>
      </c>
      <c r="AGE130" s="603">
        <v>0</v>
      </c>
      <c r="AGF130" s="603">
        <v>84125</v>
      </c>
      <c r="AGG130" s="603">
        <v>0</v>
      </c>
      <c r="AGH130" s="603">
        <v>0</v>
      </c>
      <c r="AGI130" s="603">
        <v>50740</v>
      </c>
      <c r="AGJ130" s="603">
        <v>299790</v>
      </c>
      <c r="AGK130" s="603">
        <v>0</v>
      </c>
      <c r="AGL130" s="603">
        <v>0</v>
      </c>
      <c r="AGM130" s="603">
        <v>0</v>
      </c>
      <c r="AGN130" s="603">
        <v>0</v>
      </c>
      <c r="AGO130" s="603">
        <v>0</v>
      </c>
      <c r="AGP130" s="603">
        <v>0</v>
      </c>
      <c r="AGQ130" s="603">
        <v>0</v>
      </c>
      <c r="AGR130" s="603">
        <v>0</v>
      </c>
      <c r="AGS130" s="603">
        <v>0</v>
      </c>
      <c r="AGT130" s="603">
        <v>0</v>
      </c>
      <c r="AGU130" s="603">
        <v>0</v>
      </c>
      <c r="AGV130" s="603">
        <v>0</v>
      </c>
      <c r="AGW130" s="603">
        <v>0</v>
      </c>
      <c r="AGX130" s="603">
        <v>509370</v>
      </c>
      <c r="AGY130" s="603">
        <v>421815.76</v>
      </c>
      <c r="AGZ130" s="603">
        <v>0</v>
      </c>
      <c r="AHA130" s="603">
        <v>0</v>
      </c>
      <c r="AHB130" s="603">
        <v>0</v>
      </c>
      <c r="AHC130" s="603">
        <v>0</v>
      </c>
      <c r="AHD130" s="603">
        <v>0</v>
      </c>
      <c r="AHE130" s="603">
        <v>0</v>
      </c>
      <c r="AHF130" s="603">
        <v>0</v>
      </c>
      <c r="AHG130" s="603">
        <v>0</v>
      </c>
      <c r="AHH130" s="603">
        <v>0</v>
      </c>
      <c r="AHI130" s="603">
        <v>0</v>
      </c>
      <c r="AHJ130" s="603">
        <v>0</v>
      </c>
      <c r="AHK130" s="603">
        <v>0</v>
      </c>
      <c r="AHL130" s="603">
        <v>37904.35</v>
      </c>
      <c r="AHM130" s="603">
        <v>0</v>
      </c>
      <c r="AHN130" s="603">
        <v>0</v>
      </c>
      <c r="AHO130" s="603">
        <v>0</v>
      </c>
      <c r="AHP130" s="603">
        <v>288756.08</v>
      </c>
      <c r="AHQ130" s="603">
        <v>237959</v>
      </c>
      <c r="AHR130" s="603">
        <v>0</v>
      </c>
      <c r="AHS130" s="603">
        <v>14788.7</v>
      </c>
      <c r="AHT130" s="603">
        <v>38363.300000000003</v>
      </c>
      <c r="AHU130" s="603">
        <v>0</v>
      </c>
      <c r="AHV130" s="603">
        <v>0</v>
      </c>
      <c r="AHW130" s="603">
        <f t="shared" si="100"/>
        <v>101268026.61999999</v>
      </c>
      <c r="AHY130" s="648" t="s">
        <v>6248</v>
      </c>
      <c r="AHZ130" s="648" t="s">
        <v>6162</v>
      </c>
      <c r="AIA130" s="648" t="s">
        <v>6163</v>
      </c>
    </row>
    <row r="131" spans="1:911" ht="24.6" x14ac:dyDescent="0.7">
      <c r="A131" s="260" t="str">
        <f t="shared" si="101"/>
        <v>ภาระ</v>
      </c>
      <c r="B131" s="260" t="s">
        <v>6162</v>
      </c>
      <c r="C131" s="260" t="s">
        <v>6163</v>
      </c>
      <c r="D131" s="603">
        <v>1138389.8999999999</v>
      </c>
      <c r="E131" s="603">
        <v>34517.660000000003</v>
      </c>
      <c r="F131" s="603">
        <v>0</v>
      </c>
      <c r="G131" s="603">
        <v>0</v>
      </c>
      <c r="H131" s="603">
        <v>859080.5</v>
      </c>
      <c r="I131" s="603">
        <v>479178.6</v>
      </c>
      <c r="J131" s="603">
        <v>8130373.1900000004</v>
      </c>
      <c r="K131" s="603">
        <v>140473.68</v>
      </c>
      <c r="L131" s="603">
        <v>179978.35</v>
      </c>
      <c r="M131" s="603">
        <v>0</v>
      </c>
      <c r="N131" s="603">
        <v>0</v>
      </c>
      <c r="O131" s="603">
        <v>33040.17</v>
      </c>
      <c r="P131" s="603">
        <v>3821327.16</v>
      </c>
      <c r="Q131" s="603">
        <v>28406.93</v>
      </c>
      <c r="R131" s="603">
        <v>31312.91</v>
      </c>
      <c r="S131" s="603">
        <v>0</v>
      </c>
      <c r="T131" s="603">
        <v>0</v>
      </c>
      <c r="U131" s="603">
        <v>0</v>
      </c>
      <c r="V131" s="603">
        <v>0</v>
      </c>
      <c r="W131" s="603">
        <v>0</v>
      </c>
      <c r="X131" s="603">
        <v>69867.58</v>
      </c>
      <c r="Y131" s="603">
        <v>0</v>
      </c>
      <c r="Z131" s="603">
        <v>0</v>
      </c>
      <c r="AA131" s="603">
        <v>89264.13</v>
      </c>
      <c r="AB131" s="603">
        <v>0</v>
      </c>
      <c r="AC131" s="603">
        <v>0</v>
      </c>
      <c r="AD131" s="603">
        <v>0</v>
      </c>
      <c r="AE131" s="603">
        <v>400986.3</v>
      </c>
      <c r="AF131" s="603">
        <v>29531.81</v>
      </c>
      <c r="AG131" s="603">
        <v>62666.78</v>
      </c>
      <c r="AH131" s="603">
        <v>223827.79</v>
      </c>
      <c r="AI131" s="603">
        <v>0</v>
      </c>
      <c r="AJ131" s="603">
        <v>0</v>
      </c>
      <c r="AK131" s="603">
        <v>0</v>
      </c>
      <c r="AL131" s="603">
        <v>0</v>
      </c>
      <c r="AM131" s="603">
        <v>0</v>
      </c>
      <c r="AN131" s="603">
        <v>0</v>
      </c>
      <c r="AO131" s="603">
        <v>8603444.1999999993</v>
      </c>
      <c r="AP131" s="603">
        <v>450316.84</v>
      </c>
      <c r="AQ131" s="603">
        <v>32218.69</v>
      </c>
      <c r="AR131" s="603">
        <v>0</v>
      </c>
      <c r="AS131" s="603">
        <v>0</v>
      </c>
      <c r="AT131" s="603">
        <v>0</v>
      </c>
      <c r="AU131" s="603">
        <v>0</v>
      </c>
      <c r="AV131" s="603">
        <v>0</v>
      </c>
      <c r="AW131" s="603">
        <v>14214.67</v>
      </c>
      <c r="AX131" s="603">
        <v>7005.84</v>
      </c>
      <c r="AY131" s="603">
        <v>71819.75</v>
      </c>
      <c r="AZ131" s="603">
        <v>0</v>
      </c>
      <c r="BA131" s="603">
        <v>75320.31</v>
      </c>
      <c r="BB131" s="603">
        <v>49711.12</v>
      </c>
      <c r="BC131" s="603">
        <v>1027.27</v>
      </c>
      <c r="BD131" s="603">
        <v>0</v>
      </c>
      <c r="BE131" s="603">
        <v>0</v>
      </c>
      <c r="BF131" s="603">
        <v>0</v>
      </c>
      <c r="BG131" s="603">
        <v>788865.03</v>
      </c>
      <c r="BH131" s="603">
        <v>13153.78</v>
      </c>
      <c r="BI131" s="603">
        <v>0</v>
      </c>
      <c r="BJ131" s="603">
        <v>17453.75</v>
      </c>
      <c r="BK131" s="603">
        <v>642464.66</v>
      </c>
      <c r="BL131" s="603">
        <v>6407.24</v>
      </c>
      <c r="BM131" s="603">
        <v>0</v>
      </c>
      <c r="BN131" s="603">
        <v>0</v>
      </c>
      <c r="BO131" s="603">
        <v>35342.76</v>
      </c>
      <c r="BP131" s="603">
        <v>20</v>
      </c>
      <c r="BQ131" s="603">
        <v>0</v>
      </c>
      <c r="BR131" s="603">
        <v>0</v>
      </c>
      <c r="BS131" s="603">
        <v>0</v>
      </c>
      <c r="BT131" s="603">
        <v>28546.01</v>
      </c>
      <c r="BU131" s="603">
        <v>2177.17</v>
      </c>
      <c r="BV131" s="603">
        <v>670</v>
      </c>
      <c r="BW131" s="603">
        <v>0</v>
      </c>
      <c r="BX131" s="603">
        <v>0</v>
      </c>
      <c r="BY131" s="603">
        <v>1401.83</v>
      </c>
      <c r="BZ131" s="603">
        <v>0</v>
      </c>
      <c r="CA131" s="603">
        <v>0</v>
      </c>
      <c r="CB131" s="603">
        <v>0</v>
      </c>
      <c r="CC131" s="603">
        <v>0</v>
      </c>
      <c r="CD131" s="603">
        <v>0</v>
      </c>
      <c r="CE131" s="603">
        <v>0</v>
      </c>
      <c r="CF131" s="603">
        <v>0</v>
      </c>
      <c r="CG131" s="603">
        <v>0</v>
      </c>
      <c r="CH131" s="603">
        <v>7362.5</v>
      </c>
      <c r="CI131" s="603">
        <v>122953.73</v>
      </c>
      <c r="CJ131" s="603">
        <v>132183.79999999999</v>
      </c>
      <c r="CK131" s="603">
        <v>76751.759999999995</v>
      </c>
      <c r="CL131" s="603">
        <v>167893.55</v>
      </c>
      <c r="CM131" s="603">
        <v>157031.67999999999</v>
      </c>
      <c r="CN131" s="603">
        <v>320859.46999999997</v>
      </c>
      <c r="CO131" s="603">
        <v>0</v>
      </c>
      <c r="CP131" s="603">
        <v>1659.8</v>
      </c>
      <c r="CQ131" s="603">
        <v>8939.91</v>
      </c>
      <c r="CR131" s="603">
        <v>14968.18</v>
      </c>
      <c r="CS131" s="603">
        <v>0</v>
      </c>
      <c r="CT131" s="603">
        <v>21173.55</v>
      </c>
      <c r="CU131" s="603">
        <v>600320.72</v>
      </c>
      <c r="CV131" s="603">
        <v>0</v>
      </c>
      <c r="CW131" s="603">
        <v>15424.21</v>
      </c>
      <c r="CX131" s="603">
        <v>303484.42</v>
      </c>
      <c r="CY131" s="603">
        <v>0</v>
      </c>
      <c r="CZ131" s="603">
        <v>0</v>
      </c>
      <c r="DA131" s="603">
        <v>0</v>
      </c>
      <c r="DB131" s="603">
        <v>19271.78</v>
      </c>
      <c r="DC131" s="603">
        <v>638421.31000000006</v>
      </c>
      <c r="DD131" s="603">
        <v>3068273.05</v>
      </c>
      <c r="DE131" s="603">
        <v>8500</v>
      </c>
      <c r="DF131" s="603">
        <v>0</v>
      </c>
      <c r="DG131" s="603">
        <v>0</v>
      </c>
      <c r="DH131" s="603">
        <v>0</v>
      </c>
      <c r="DI131" s="603">
        <v>4335375.22</v>
      </c>
      <c r="DJ131" s="603">
        <v>1148380.28</v>
      </c>
      <c r="DK131" s="603">
        <v>0</v>
      </c>
      <c r="DL131" s="603">
        <v>0</v>
      </c>
      <c r="DM131" s="603">
        <v>0</v>
      </c>
      <c r="DN131" s="603">
        <v>0</v>
      </c>
      <c r="DO131" s="603">
        <v>85309.66</v>
      </c>
      <c r="DP131" s="603">
        <v>29340.1</v>
      </c>
      <c r="DQ131" s="603">
        <v>0</v>
      </c>
      <c r="DR131" s="603">
        <v>0</v>
      </c>
      <c r="DS131" s="603">
        <v>2921.18</v>
      </c>
      <c r="DT131" s="603">
        <v>41201.32</v>
      </c>
      <c r="DU131" s="603">
        <v>0</v>
      </c>
      <c r="DV131" s="603">
        <v>0</v>
      </c>
      <c r="DW131" s="603">
        <v>0</v>
      </c>
      <c r="DX131" s="603">
        <v>0</v>
      </c>
      <c r="DY131" s="603">
        <v>145.07</v>
      </c>
      <c r="DZ131" s="603">
        <v>0</v>
      </c>
      <c r="EA131" s="603">
        <v>0</v>
      </c>
      <c r="EB131" s="603">
        <v>2333.79</v>
      </c>
      <c r="EC131" s="603">
        <v>0</v>
      </c>
      <c r="ED131" s="603">
        <v>325346.2</v>
      </c>
      <c r="EE131" s="603">
        <v>112153.35</v>
      </c>
      <c r="EF131" s="603">
        <v>4665.37</v>
      </c>
      <c r="EG131" s="603">
        <v>5680.37</v>
      </c>
      <c r="EH131" s="603">
        <v>119910.97</v>
      </c>
      <c r="EI131" s="603">
        <v>0</v>
      </c>
      <c r="EJ131" s="603">
        <v>1982.2</v>
      </c>
      <c r="EK131" s="603">
        <v>2448.86</v>
      </c>
      <c r="EL131" s="603">
        <v>204909.38</v>
      </c>
      <c r="EM131" s="603">
        <v>157319.10999999999</v>
      </c>
      <c r="EN131" s="603">
        <v>115737.48</v>
      </c>
      <c r="EO131" s="603">
        <v>0</v>
      </c>
      <c r="EP131" s="603">
        <v>0</v>
      </c>
      <c r="EQ131" s="603">
        <v>0</v>
      </c>
      <c r="ER131" s="603">
        <v>0</v>
      </c>
      <c r="ES131" s="603">
        <v>12573.28</v>
      </c>
      <c r="ET131" s="603">
        <v>649092.99</v>
      </c>
      <c r="EU131" s="603">
        <v>3014.65</v>
      </c>
      <c r="EV131" s="603">
        <v>0</v>
      </c>
      <c r="EW131" s="603">
        <v>0</v>
      </c>
      <c r="EX131" s="603">
        <v>19257.32</v>
      </c>
      <c r="EY131" s="603">
        <v>13478.08</v>
      </c>
      <c r="EZ131" s="603">
        <v>2954.74</v>
      </c>
      <c r="FA131" s="603">
        <v>47683.67</v>
      </c>
      <c r="FB131" s="603">
        <v>0</v>
      </c>
      <c r="FC131" s="603">
        <v>8793.9699999999993</v>
      </c>
      <c r="FD131" s="603">
        <v>16915.14</v>
      </c>
      <c r="FE131" s="603">
        <v>22908.01</v>
      </c>
      <c r="FF131" s="603">
        <v>3947.59</v>
      </c>
      <c r="FG131" s="603">
        <v>72982.399999999994</v>
      </c>
      <c r="FH131" s="603">
        <v>0</v>
      </c>
      <c r="FI131" s="603">
        <v>0</v>
      </c>
      <c r="FJ131" s="603">
        <v>0</v>
      </c>
      <c r="FK131" s="603">
        <v>0</v>
      </c>
      <c r="FL131" s="603">
        <v>0</v>
      </c>
      <c r="FM131" s="603">
        <v>0</v>
      </c>
      <c r="FN131" s="603">
        <v>0</v>
      </c>
      <c r="FO131" s="603">
        <v>0</v>
      </c>
      <c r="FP131" s="603">
        <v>0</v>
      </c>
      <c r="FQ131" s="603">
        <v>0</v>
      </c>
      <c r="FR131" s="603">
        <v>49102.14</v>
      </c>
      <c r="FS131" s="603">
        <v>168644.44</v>
      </c>
      <c r="FT131" s="603">
        <v>0</v>
      </c>
      <c r="FU131" s="603">
        <v>21153.71</v>
      </c>
      <c r="FV131" s="603">
        <v>0</v>
      </c>
      <c r="FW131" s="603">
        <v>37192.800000000003</v>
      </c>
      <c r="FX131" s="603">
        <v>11698.38</v>
      </c>
      <c r="FY131" s="603">
        <v>59831.71</v>
      </c>
      <c r="FZ131" s="603">
        <v>14017.5</v>
      </c>
      <c r="GA131" s="603">
        <v>0</v>
      </c>
      <c r="GB131" s="603">
        <v>22468.959999999999</v>
      </c>
      <c r="GC131" s="603">
        <v>75283.27</v>
      </c>
      <c r="GD131" s="603">
        <v>1927.99</v>
      </c>
      <c r="GE131" s="603">
        <v>637</v>
      </c>
      <c r="GF131" s="603">
        <v>132645.35</v>
      </c>
      <c r="GG131" s="603">
        <v>9766.84</v>
      </c>
      <c r="GH131" s="603">
        <v>108145.68</v>
      </c>
      <c r="GI131" s="603">
        <v>0</v>
      </c>
      <c r="GJ131" s="603">
        <v>23716.55</v>
      </c>
      <c r="GK131" s="603">
        <v>3193.44</v>
      </c>
      <c r="GL131" s="603">
        <v>62259.46</v>
      </c>
      <c r="GM131" s="603">
        <v>0</v>
      </c>
      <c r="GN131" s="603">
        <v>0</v>
      </c>
      <c r="GO131" s="603">
        <v>0</v>
      </c>
      <c r="GP131" s="603">
        <v>0</v>
      </c>
      <c r="GQ131" s="603">
        <v>0</v>
      </c>
      <c r="GR131" s="603">
        <v>0</v>
      </c>
      <c r="GS131" s="603">
        <v>0</v>
      </c>
      <c r="GT131" s="603">
        <v>0</v>
      </c>
      <c r="GU131" s="603">
        <v>0</v>
      </c>
      <c r="GV131" s="603">
        <v>777.58</v>
      </c>
      <c r="GW131" s="603">
        <v>0</v>
      </c>
      <c r="GX131" s="603">
        <v>0</v>
      </c>
      <c r="GY131" s="603">
        <v>0</v>
      </c>
      <c r="GZ131" s="603">
        <v>0</v>
      </c>
      <c r="HA131" s="603">
        <v>10385.4</v>
      </c>
      <c r="HB131" s="603">
        <v>0</v>
      </c>
      <c r="HC131" s="603">
        <v>0</v>
      </c>
      <c r="HD131" s="603">
        <v>0</v>
      </c>
      <c r="HE131" s="603">
        <v>0</v>
      </c>
      <c r="HF131" s="603">
        <v>0</v>
      </c>
      <c r="HG131" s="603">
        <v>30819.22</v>
      </c>
      <c r="HH131" s="603">
        <v>0</v>
      </c>
      <c r="HI131" s="603">
        <v>0</v>
      </c>
      <c r="HJ131" s="603">
        <v>0</v>
      </c>
      <c r="HK131" s="603">
        <v>0</v>
      </c>
      <c r="HL131" s="603">
        <v>0</v>
      </c>
      <c r="HM131" s="603">
        <v>0</v>
      </c>
      <c r="HN131" s="603">
        <v>0</v>
      </c>
      <c r="HO131" s="603">
        <v>0</v>
      </c>
      <c r="HP131" s="603">
        <v>0</v>
      </c>
      <c r="HQ131" s="603">
        <v>0</v>
      </c>
      <c r="HR131" s="603">
        <v>43862.03</v>
      </c>
      <c r="HS131" s="603">
        <v>0</v>
      </c>
      <c r="HT131" s="603">
        <v>195283.32</v>
      </c>
      <c r="HU131" s="603">
        <v>0</v>
      </c>
      <c r="HV131" s="603">
        <v>0</v>
      </c>
      <c r="HW131" s="603">
        <v>0</v>
      </c>
      <c r="HX131" s="603">
        <v>0</v>
      </c>
      <c r="HY131" s="603">
        <v>0</v>
      </c>
      <c r="HZ131" s="603">
        <v>0</v>
      </c>
      <c r="IA131" s="603">
        <v>0</v>
      </c>
      <c r="IB131" s="603">
        <v>0</v>
      </c>
      <c r="IC131" s="603">
        <v>0</v>
      </c>
      <c r="ID131" s="603">
        <v>0</v>
      </c>
      <c r="IE131" s="603">
        <v>0</v>
      </c>
      <c r="IF131" s="603">
        <v>4665.3599999999997</v>
      </c>
      <c r="IG131" s="603">
        <v>0</v>
      </c>
      <c r="IH131" s="603">
        <v>0</v>
      </c>
      <c r="II131" s="603">
        <v>4054.23</v>
      </c>
      <c r="IJ131" s="603">
        <v>0</v>
      </c>
      <c r="IK131" s="603">
        <v>189736.54</v>
      </c>
      <c r="IL131" s="603">
        <v>23299.43</v>
      </c>
      <c r="IM131" s="603">
        <v>9922.2199999999993</v>
      </c>
      <c r="IN131" s="603">
        <v>0</v>
      </c>
      <c r="IO131" s="603">
        <v>0</v>
      </c>
      <c r="IP131" s="603">
        <v>5867.44</v>
      </c>
      <c r="IQ131" s="603">
        <v>1036.75</v>
      </c>
      <c r="IR131" s="603">
        <v>8869.64</v>
      </c>
      <c r="IS131" s="603">
        <v>0</v>
      </c>
      <c r="IT131" s="603">
        <v>0</v>
      </c>
      <c r="IU131" s="603">
        <v>0</v>
      </c>
      <c r="IV131" s="603">
        <v>1275767.3</v>
      </c>
      <c r="IW131" s="603">
        <v>0</v>
      </c>
      <c r="IX131" s="603">
        <v>0</v>
      </c>
      <c r="IY131" s="603">
        <v>0</v>
      </c>
      <c r="IZ131" s="603">
        <v>0</v>
      </c>
      <c r="JA131" s="603">
        <v>0</v>
      </c>
      <c r="JB131" s="603">
        <v>0</v>
      </c>
      <c r="JC131" s="603">
        <v>6587.32</v>
      </c>
      <c r="JD131" s="603">
        <v>0</v>
      </c>
      <c r="JE131" s="603">
        <v>51773.73</v>
      </c>
      <c r="JF131" s="603">
        <v>0</v>
      </c>
      <c r="JG131" s="603">
        <v>0</v>
      </c>
      <c r="JH131" s="603">
        <v>26426.560000000001</v>
      </c>
      <c r="JI131" s="603">
        <v>364970.54</v>
      </c>
      <c r="JJ131" s="603">
        <v>0</v>
      </c>
      <c r="JK131" s="603">
        <v>1878.66</v>
      </c>
      <c r="JL131" s="603">
        <v>189121.36</v>
      </c>
      <c r="JM131" s="603">
        <v>59428.81</v>
      </c>
      <c r="JN131" s="603">
        <v>0</v>
      </c>
      <c r="JO131" s="603">
        <v>0</v>
      </c>
      <c r="JP131" s="603">
        <v>0</v>
      </c>
      <c r="JQ131" s="603">
        <v>0</v>
      </c>
      <c r="JR131" s="603">
        <v>0</v>
      </c>
      <c r="JS131" s="603">
        <v>0</v>
      </c>
      <c r="JT131" s="603">
        <v>326916</v>
      </c>
      <c r="JU131" s="603">
        <v>0</v>
      </c>
      <c r="JV131" s="603">
        <v>0</v>
      </c>
      <c r="JW131" s="603">
        <v>0</v>
      </c>
      <c r="JX131" s="603">
        <v>0</v>
      </c>
      <c r="JY131" s="603">
        <v>0</v>
      </c>
      <c r="JZ131" s="603">
        <v>178925.21</v>
      </c>
      <c r="KA131" s="603">
        <v>0</v>
      </c>
      <c r="KB131" s="603">
        <v>10009.799999999999</v>
      </c>
      <c r="KC131" s="603">
        <v>0</v>
      </c>
      <c r="KD131" s="603">
        <v>0</v>
      </c>
      <c r="KE131" s="603">
        <v>0</v>
      </c>
      <c r="KF131" s="603">
        <v>0</v>
      </c>
      <c r="KG131" s="603">
        <v>0</v>
      </c>
      <c r="KH131" s="603">
        <v>0</v>
      </c>
      <c r="KI131" s="603">
        <v>0</v>
      </c>
      <c r="KJ131" s="603">
        <v>0</v>
      </c>
      <c r="KK131" s="603">
        <v>0</v>
      </c>
      <c r="KL131" s="603">
        <v>0</v>
      </c>
      <c r="KM131" s="603">
        <v>0</v>
      </c>
      <c r="KN131" s="603">
        <v>0</v>
      </c>
      <c r="KO131" s="603">
        <v>0</v>
      </c>
      <c r="KP131" s="603">
        <v>0</v>
      </c>
      <c r="KQ131" s="603">
        <v>20265</v>
      </c>
      <c r="KR131" s="603">
        <v>0</v>
      </c>
      <c r="KS131" s="603">
        <v>0</v>
      </c>
      <c r="KT131" s="603">
        <v>0</v>
      </c>
      <c r="KU131" s="603">
        <v>0</v>
      </c>
      <c r="KV131" s="603">
        <v>0</v>
      </c>
      <c r="KW131" s="603">
        <v>0</v>
      </c>
      <c r="KX131" s="603">
        <v>0</v>
      </c>
      <c r="KY131" s="603">
        <v>0</v>
      </c>
      <c r="KZ131" s="603">
        <v>0</v>
      </c>
      <c r="LA131" s="603">
        <v>41040.269999999997</v>
      </c>
      <c r="LB131" s="603">
        <v>0</v>
      </c>
      <c r="LC131" s="603">
        <v>40985.67</v>
      </c>
      <c r="LD131" s="603">
        <v>0</v>
      </c>
      <c r="LE131" s="603">
        <v>0</v>
      </c>
      <c r="LF131" s="603">
        <v>0</v>
      </c>
      <c r="LG131" s="603">
        <v>4820.88</v>
      </c>
      <c r="LH131" s="603">
        <v>336133.96</v>
      </c>
      <c r="LI131" s="603">
        <v>0</v>
      </c>
      <c r="LJ131" s="603">
        <v>0</v>
      </c>
      <c r="LK131" s="603">
        <v>0</v>
      </c>
      <c r="LL131" s="603">
        <v>85187.95</v>
      </c>
      <c r="LM131" s="603">
        <v>0</v>
      </c>
      <c r="LN131" s="603">
        <v>0</v>
      </c>
      <c r="LO131" s="603">
        <v>0</v>
      </c>
      <c r="LP131" s="603">
        <v>0</v>
      </c>
      <c r="LQ131" s="603">
        <v>0</v>
      </c>
      <c r="LR131" s="603">
        <v>0</v>
      </c>
      <c r="LS131" s="603">
        <v>0</v>
      </c>
      <c r="LT131" s="603">
        <v>27722.58</v>
      </c>
      <c r="LU131" s="603">
        <v>0</v>
      </c>
      <c r="LV131" s="603">
        <v>0</v>
      </c>
      <c r="LW131" s="603">
        <v>0</v>
      </c>
      <c r="LX131" s="603">
        <v>0</v>
      </c>
      <c r="LY131" s="603">
        <v>26229</v>
      </c>
      <c r="LZ131" s="603">
        <v>50633.73</v>
      </c>
      <c r="MA131" s="603">
        <v>0</v>
      </c>
      <c r="MB131" s="603">
        <v>229005.82</v>
      </c>
      <c r="MC131" s="603">
        <v>5184</v>
      </c>
      <c r="MD131" s="603">
        <v>0</v>
      </c>
      <c r="ME131" s="603">
        <v>0</v>
      </c>
      <c r="MF131" s="603">
        <v>6842.55</v>
      </c>
      <c r="MG131" s="603">
        <v>5260.45</v>
      </c>
      <c r="MH131" s="603">
        <v>0</v>
      </c>
      <c r="MI131" s="603">
        <v>67647.899999999994</v>
      </c>
      <c r="MJ131" s="603">
        <v>134719.28</v>
      </c>
      <c r="MK131" s="603">
        <v>0</v>
      </c>
      <c r="ML131" s="603">
        <v>2799.22</v>
      </c>
      <c r="MM131" s="603">
        <v>0</v>
      </c>
      <c r="MN131" s="603">
        <v>0</v>
      </c>
      <c r="MO131" s="603">
        <v>0</v>
      </c>
      <c r="MP131" s="603">
        <v>34995.440000000002</v>
      </c>
      <c r="MQ131" s="603">
        <v>36136.86</v>
      </c>
      <c r="MR131" s="603">
        <v>85267.75</v>
      </c>
      <c r="MS131" s="603">
        <v>26437.11</v>
      </c>
      <c r="MT131" s="603">
        <v>0</v>
      </c>
      <c r="MU131" s="603">
        <v>90456.39</v>
      </c>
      <c r="MV131" s="603">
        <v>5961.31</v>
      </c>
      <c r="MW131" s="603">
        <v>80912.509999999995</v>
      </c>
      <c r="MX131" s="603">
        <v>0</v>
      </c>
      <c r="MY131" s="603">
        <v>0</v>
      </c>
      <c r="MZ131" s="603">
        <v>0</v>
      </c>
      <c r="NA131" s="603">
        <v>37698.959999999999</v>
      </c>
      <c r="NB131" s="603">
        <v>0</v>
      </c>
      <c r="NC131" s="603">
        <v>196310.9</v>
      </c>
      <c r="ND131" s="603">
        <v>68068.820000000007</v>
      </c>
      <c r="NE131" s="603">
        <v>0</v>
      </c>
      <c r="NF131" s="603">
        <v>193872.15</v>
      </c>
      <c r="NG131" s="603">
        <v>114923.68</v>
      </c>
      <c r="NH131" s="603">
        <v>0</v>
      </c>
      <c r="NI131" s="603">
        <v>462415.45</v>
      </c>
      <c r="NJ131" s="603">
        <v>29745.31</v>
      </c>
      <c r="NK131" s="603">
        <v>545.12</v>
      </c>
      <c r="NL131" s="603">
        <v>266828.18</v>
      </c>
      <c r="NM131" s="603">
        <v>467677.63</v>
      </c>
      <c r="NN131" s="603">
        <v>0</v>
      </c>
      <c r="NO131" s="603">
        <v>21377.15</v>
      </c>
      <c r="NP131" s="603">
        <v>171244.48</v>
      </c>
      <c r="NQ131" s="603">
        <v>0</v>
      </c>
      <c r="NR131" s="603">
        <v>666377.77</v>
      </c>
      <c r="NS131" s="603">
        <v>0</v>
      </c>
      <c r="NT131" s="603">
        <v>0</v>
      </c>
      <c r="NU131" s="603">
        <v>672592.46</v>
      </c>
      <c r="NV131" s="603">
        <v>33527.870000000003</v>
      </c>
      <c r="NW131" s="603">
        <v>46567.59</v>
      </c>
      <c r="NX131" s="603">
        <v>0</v>
      </c>
      <c r="NY131" s="603">
        <v>0</v>
      </c>
      <c r="NZ131" s="603">
        <v>41026.769999999997</v>
      </c>
      <c r="OA131" s="603">
        <v>0</v>
      </c>
      <c r="OB131" s="603">
        <v>0</v>
      </c>
      <c r="OC131" s="603">
        <v>0</v>
      </c>
      <c r="OD131" s="603">
        <v>0</v>
      </c>
      <c r="OE131" s="603">
        <v>0</v>
      </c>
      <c r="OF131" s="603">
        <v>0</v>
      </c>
      <c r="OG131" s="603">
        <v>127883.03</v>
      </c>
      <c r="OH131" s="603">
        <v>235259.44</v>
      </c>
      <c r="OI131" s="603">
        <v>685856.64</v>
      </c>
      <c r="OJ131" s="603">
        <v>18350.47</v>
      </c>
      <c r="OK131" s="603">
        <v>47818</v>
      </c>
      <c r="OL131" s="603">
        <v>0</v>
      </c>
      <c r="OM131" s="603">
        <v>0</v>
      </c>
      <c r="ON131" s="603">
        <v>0</v>
      </c>
      <c r="OO131" s="603">
        <v>1601162.25</v>
      </c>
      <c r="OP131" s="603">
        <v>1230737.5</v>
      </c>
      <c r="OQ131" s="603">
        <v>83529.179999999993</v>
      </c>
      <c r="OR131" s="603">
        <v>48290.33</v>
      </c>
      <c r="OS131" s="603">
        <v>0</v>
      </c>
      <c r="OT131" s="603">
        <v>0</v>
      </c>
      <c r="OU131" s="603">
        <v>49336.86</v>
      </c>
      <c r="OV131" s="603">
        <v>0</v>
      </c>
      <c r="OW131" s="603">
        <v>0</v>
      </c>
      <c r="OX131" s="603">
        <v>0</v>
      </c>
      <c r="OY131" s="603">
        <v>0</v>
      </c>
      <c r="OZ131" s="603">
        <v>1619414.47</v>
      </c>
      <c r="PA131" s="603">
        <v>0</v>
      </c>
      <c r="PB131" s="603">
        <v>0</v>
      </c>
      <c r="PC131" s="603">
        <v>0</v>
      </c>
      <c r="PD131" s="603">
        <v>326780.11</v>
      </c>
      <c r="PE131" s="603">
        <v>0</v>
      </c>
      <c r="PF131" s="603">
        <v>0</v>
      </c>
      <c r="PG131" s="603">
        <v>0</v>
      </c>
      <c r="PH131" s="603">
        <v>0</v>
      </c>
      <c r="PI131" s="603">
        <v>0</v>
      </c>
      <c r="PJ131" s="603">
        <v>0</v>
      </c>
      <c r="PK131" s="603">
        <v>0</v>
      </c>
      <c r="PL131" s="603">
        <v>0</v>
      </c>
      <c r="PM131" s="603">
        <v>0</v>
      </c>
      <c r="PN131" s="603">
        <v>138461.35</v>
      </c>
      <c r="PO131" s="603">
        <v>0</v>
      </c>
      <c r="PP131" s="603">
        <v>0</v>
      </c>
      <c r="PQ131" s="603">
        <v>15428.85</v>
      </c>
      <c r="PR131" s="603">
        <v>0</v>
      </c>
      <c r="PS131" s="603">
        <v>0</v>
      </c>
      <c r="PT131" s="603">
        <v>0</v>
      </c>
      <c r="PU131" s="603">
        <v>0</v>
      </c>
      <c r="PV131" s="603">
        <v>0</v>
      </c>
      <c r="PW131" s="603">
        <v>3117.4</v>
      </c>
      <c r="PX131" s="603">
        <v>0</v>
      </c>
      <c r="PY131" s="603">
        <v>0</v>
      </c>
      <c r="PZ131" s="603">
        <v>0</v>
      </c>
      <c r="QA131" s="603">
        <v>0</v>
      </c>
      <c r="QB131" s="603">
        <v>0</v>
      </c>
      <c r="QC131" s="603">
        <v>0</v>
      </c>
      <c r="QD131" s="603">
        <v>0</v>
      </c>
      <c r="QE131" s="603">
        <v>0</v>
      </c>
      <c r="QF131" s="603">
        <v>0</v>
      </c>
      <c r="QG131" s="603">
        <v>0</v>
      </c>
      <c r="QH131" s="603">
        <v>0</v>
      </c>
      <c r="QI131" s="603">
        <v>0</v>
      </c>
      <c r="QJ131" s="603">
        <v>0</v>
      </c>
      <c r="QK131" s="603">
        <v>0</v>
      </c>
      <c r="QL131" s="603">
        <v>0</v>
      </c>
      <c r="QM131" s="603">
        <v>10683.85</v>
      </c>
      <c r="QN131" s="603">
        <v>0</v>
      </c>
      <c r="QO131" s="603">
        <v>0</v>
      </c>
      <c r="QP131" s="603">
        <v>65842.009999999995</v>
      </c>
      <c r="QQ131" s="603">
        <v>0</v>
      </c>
      <c r="QR131" s="603">
        <v>0</v>
      </c>
      <c r="QS131" s="603">
        <v>0</v>
      </c>
      <c r="QT131" s="603">
        <v>0</v>
      </c>
      <c r="QU131" s="603">
        <v>0</v>
      </c>
      <c r="QV131" s="603">
        <v>0</v>
      </c>
      <c r="QW131" s="603">
        <v>0</v>
      </c>
      <c r="QX131" s="603">
        <v>0</v>
      </c>
      <c r="QY131" s="603">
        <v>0</v>
      </c>
      <c r="QZ131" s="603">
        <v>0</v>
      </c>
      <c r="RA131" s="603">
        <v>0</v>
      </c>
      <c r="RB131" s="603">
        <v>0</v>
      </c>
      <c r="RC131" s="603">
        <v>0</v>
      </c>
      <c r="RD131" s="603">
        <v>0</v>
      </c>
      <c r="RE131" s="603">
        <v>0</v>
      </c>
      <c r="RF131" s="603">
        <v>0</v>
      </c>
      <c r="RG131" s="603">
        <v>0</v>
      </c>
      <c r="RH131" s="603">
        <v>155.51</v>
      </c>
      <c r="RI131" s="603">
        <v>0</v>
      </c>
      <c r="RJ131" s="603">
        <v>5851.16</v>
      </c>
      <c r="RK131" s="603">
        <v>0</v>
      </c>
      <c r="RL131" s="603">
        <v>0</v>
      </c>
      <c r="RM131" s="603">
        <v>0</v>
      </c>
      <c r="RN131" s="603">
        <v>0</v>
      </c>
      <c r="RO131" s="603">
        <v>0</v>
      </c>
      <c r="RP131" s="603">
        <v>0</v>
      </c>
      <c r="RQ131" s="603">
        <v>9742.76</v>
      </c>
      <c r="RR131" s="603">
        <v>0</v>
      </c>
      <c r="RS131" s="603">
        <v>0</v>
      </c>
      <c r="RT131" s="603">
        <v>150311.07999999999</v>
      </c>
      <c r="RU131" s="603">
        <v>0</v>
      </c>
      <c r="RV131" s="603">
        <v>0</v>
      </c>
      <c r="RW131" s="603">
        <v>0</v>
      </c>
      <c r="RX131" s="603">
        <v>0</v>
      </c>
      <c r="RY131" s="603">
        <v>0</v>
      </c>
      <c r="RZ131" s="603">
        <v>0</v>
      </c>
      <c r="SA131" s="603">
        <v>0</v>
      </c>
      <c r="SB131" s="603">
        <v>0</v>
      </c>
      <c r="SC131" s="603">
        <v>707090.66</v>
      </c>
      <c r="SD131" s="603">
        <v>0</v>
      </c>
      <c r="SE131" s="603">
        <v>0</v>
      </c>
      <c r="SF131" s="603">
        <v>0</v>
      </c>
      <c r="SG131" s="603">
        <v>0</v>
      </c>
      <c r="SH131" s="603">
        <v>20616.43</v>
      </c>
      <c r="SI131" s="603">
        <v>30114.76</v>
      </c>
      <c r="SJ131" s="603">
        <v>0</v>
      </c>
      <c r="SK131" s="603">
        <v>3116.02</v>
      </c>
      <c r="SL131" s="603">
        <v>0</v>
      </c>
      <c r="SM131" s="603">
        <v>59437.08</v>
      </c>
      <c r="SN131" s="603">
        <v>0</v>
      </c>
      <c r="SO131" s="603">
        <v>21398.799999999999</v>
      </c>
      <c r="SP131" s="603">
        <v>0</v>
      </c>
      <c r="SQ131" s="603">
        <v>0</v>
      </c>
      <c r="SR131" s="603">
        <v>11229.39</v>
      </c>
      <c r="SS131" s="603">
        <v>581368.89</v>
      </c>
      <c r="ST131" s="603">
        <v>0</v>
      </c>
      <c r="SU131" s="603">
        <v>29104.28</v>
      </c>
      <c r="SV131" s="603">
        <v>10663.33</v>
      </c>
      <c r="SW131" s="603">
        <v>0</v>
      </c>
      <c r="SX131" s="603">
        <v>18817</v>
      </c>
      <c r="SY131" s="603">
        <v>96591.12</v>
      </c>
      <c r="SZ131" s="603">
        <v>82081.75</v>
      </c>
      <c r="TA131" s="603">
        <v>0</v>
      </c>
      <c r="TB131" s="603">
        <v>0</v>
      </c>
      <c r="TC131" s="603">
        <v>0</v>
      </c>
      <c r="TD131" s="603">
        <v>0</v>
      </c>
      <c r="TE131" s="603">
        <v>0</v>
      </c>
      <c r="TF131" s="603">
        <v>1088.5899999999999</v>
      </c>
      <c r="TG131" s="603">
        <v>0</v>
      </c>
      <c r="TH131" s="603">
        <v>15240.22</v>
      </c>
      <c r="TI131" s="603">
        <v>183783.57</v>
      </c>
      <c r="TJ131" s="603">
        <v>155.51</v>
      </c>
      <c r="TK131" s="603">
        <v>0</v>
      </c>
      <c r="TL131" s="603">
        <v>44244.89</v>
      </c>
      <c r="TM131" s="603">
        <v>0</v>
      </c>
      <c r="TN131" s="603">
        <v>0</v>
      </c>
      <c r="TO131" s="603">
        <v>38553.519999999997</v>
      </c>
      <c r="TP131" s="603">
        <v>955.28</v>
      </c>
      <c r="TQ131" s="603">
        <v>518.02</v>
      </c>
      <c r="TR131" s="603">
        <v>13403.84</v>
      </c>
      <c r="TS131" s="603">
        <v>19715.62</v>
      </c>
      <c r="TT131" s="603">
        <v>49607.58</v>
      </c>
      <c r="TU131" s="603">
        <v>3628.17</v>
      </c>
      <c r="TV131" s="603">
        <v>0</v>
      </c>
      <c r="TW131" s="603">
        <v>0</v>
      </c>
      <c r="TX131" s="603">
        <v>0</v>
      </c>
      <c r="TY131" s="603">
        <v>1563.3</v>
      </c>
      <c r="TZ131" s="603">
        <v>0</v>
      </c>
      <c r="UA131" s="603">
        <v>93629.22</v>
      </c>
      <c r="UB131" s="603">
        <v>34862.67</v>
      </c>
      <c r="UC131" s="603">
        <v>2758411.3</v>
      </c>
      <c r="UD131" s="603">
        <v>611017.28</v>
      </c>
      <c r="UE131" s="603">
        <v>46861.07</v>
      </c>
      <c r="UF131" s="603">
        <v>27992.23</v>
      </c>
      <c r="UG131" s="603">
        <v>1342103.3999999999</v>
      </c>
      <c r="UH131" s="603">
        <v>0</v>
      </c>
      <c r="UI131" s="603">
        <v>4354.3500000000004</v>
      </c>
      <c r="UJ131" s="603">
        <v>0</v>
      </c>
      <c r="UK131" s="603">
        <v>0</v>
      </c>
      <c r="UL131" s="603">
        <v>60023.43</v>
      </c>
      <c r="UM131" s="603">
        <v>3167.1</v>
      </c>
      <c r="UN131" s="603">
        <v>4046.59</v>
      </c>
      <c r="UO131" s="603">
        <v>35325.06</v>
      </c>
      <c r="UP131" s="603">
        <v>0</v>
      </c>
      <c r="UQ131" s="603">
        <v>10654.41</v>
      </c>
      <c r="UR131" s="603">
        <v>939089.6</v>
      </c>
      <c r="US131" s="603">
        <v>9273.82</v>
      </c>
      <c r="UT131" s="603">
        <v>0</v>
      </c>
      <c r="UU131" s="603">
        <v>101484.24</v>
      </c>
      <c r="UV131" s="603">
        <v>0</v>
      </c>
      <c r="UW131" s="603">
        <v>3596.92</v>
      </c>
      <c r="UX131" s="603">
        <v>20175.12</v>
      </c>
      <c r="UY131" s="603">
        <v>103.68</v>
      </c>
      <c r="UZ131" s="603">
        <v>0</v>
      </c>
      <c r="VA131" s="603">
        <v>2656.42</v>
      </c>
      <c r="VB131" s="603">
        <v>0</v>
      </c>
      <c r="VC131" s="603">
        <v>6738.87</v>
      </c>
      <c r="VD131" s="603">
        <v>0</v>
      </c>
      <c r="VE131" s="603">
        <v>37101.46</v>
      </c>
      <c r="VF131" s="603">
        <v>0</v>
      </c>
      <c r="VG131" s="603">
        <v>1555.12</v>
      </c>
      <c r="VH131" s="603">
        <v>0</v>
      </c>
      <c r="VI131" s="603">
        <v>0</v>
      </c>
      <c r="VJ131" s="603">
        <v>12280.5</v>
      </c>
      <c r="VK131" s="603">
        <v>0</v>
      </c>
      <c r="VL131" s="603">
        <v>0</v>
      </c>
      <c r="VM131" s="603">
        <v>0</v>
      </c>
      <c r="VN131" s="603">
        <v>5442.93</v>
      </c>
      <c r="VO131" s="603">
        <v>1967.23</v>
      </c>
      <c r="VP131" s="603">
        <v>18943.36</v>
      </c>
      <c r="VQ131" s="603">
        <v>0</v>
      </c>
      <c r="VR131" s="603">
        <v>0</v>
      </c>
      <c r="VS131" s="603">
        <v>0</v>
      </c>
      <c r="VT131" s="603">
        <v>0</v>
      </c>
      <c r="VU131" s="603">
        <v>0</v>
      </c>
      <c r="VV131" s="603">
        <v>0</v>
      </c>
      <c r="VW131" s="603">
        <v>3787.31</v>
      </c>
      <c r="VX131" s="603">
        <v>0</v>
      </c>
      <c r="VY131" s="603">
        <v>1244.0999999999999</v>
      </c>
      <c r="VZ131" s="603">
        <v>0</v>
      </c>
      <c r="WA131" s="603">
        <v>0</v>
      </c>
      <c r="WB131" s="603">
        <v>0</v>
      </c>
      <c r="WC131" s="603">
        <v>0</v>
      </c>
      <c r="WD131" s="603">
        <v>74774.33</v>
      </c>
      <c r="WE131" s="603">
        <v>0</v>
      </c>
      <c r="WF131" s="603">
        <v>0</v>
      </c>
      <c r="WG131" s="603">
        <v>0</v>
      </c>
      <c r="WH131" s="603">
        <v>0</v>
      </c>
      <c r="WI131" s="603">
        <v>0</v>
      </c>
      <c r="WJ131" s="603">
        <v>0</v>
      </c>
      <c r="WK131" s="603">
        <v>4011.06</v>
      </c>
      <c r="WL131" s="603">
        <v>0</v>
      </c>
      <c r="WM131" s="603">
        <v>85577.47</v>
      </c>
      <c r="WN131" s="603">
        <v>0</v>
      </c>
      <c r="WO131" s="603">
        <v>0</v>
      </c>
      <c r="WP131" s="603">
        <v>100705.03</v>
      </c>
      <c r="WQ131" s="603">
        <v>1606.96</v>
      </c>
      <c r="WR131" s="603">
        <v>0</v>
      </c>
      <c r="WS131" s="603">
        <v>0</v>
      </c>
      <c r="WT131" s="603">
        <v>0</v>
      </c>
      <c r="WU131" s="603">
        <v>0</v>
      </c>
      <c r="WV131" s="603">
        <v>0</v>
      </c>
      <c r="WW131" s="603">
        <v>0</v>
      </c>
      <c r="WX131" s="603">
        <v>0</v>
      </c>
      <c r="WY131" s="603">
        <v>0</v>
      </c>
      <c r="WZ131" s="603">
        <v>0</v>
      </c>
      <c r="XA131" s="603">
        <v>0</v>
      </c>
      <c r="XB131" s="603">
        <v>0</v>
      </c>
      <c r="XC131" s="603">
        <v>0</v>
      </c>
      <c r="XD131" s="603">
        <v>64188.65</v>
      </c>
      <c r="XE131" s="603">
        <v>0</v>
      </c>
      <c r="XF131" s="603">
        <v>0</v>
      </c>
      <c r="XG131" s="603">
        <v>0</v>
      </c>
      <c r="XH131" s="603">
        <v>0</v>
      </c>
      <c r="XI131" s="603">
        <v>0</v>
      </c>
      <c r="XJ131" s="603">
        <v>0</v>
      </c>
      <c r="XK131" s="603">
        <v>7393.1</v>
      </c>
      <c r="XL131" s="603">
        <v>0</v>
      </c>
      <c r="XM131" s="603">
        <v>76.78</v>
      </c>
      <c r="XN131" s="603">
        <v>0</v>
      </c>
      <c r="XO131" s="603">
        <v>0</v>
      </c>
      <c r="XP131" s="603">
        <v>0</v>
      </c>
      <c r="XQ131" s="603">
        <v>15933.98</v>
      </c>
      <c r="XR131" s="603">
        <v>6323.55</v>
      </c>
      <c r="XS131" s="603">
        <v>0</v>
      </c>
      <c r="XT131" s="603">
        <v>5336.02</v>
      </c>
      <c r="XU131" s="603">
        <v>0</v>
      </c>
      <c r="XV131" s="603">
        <v>0</v>
      </c>
      <c r="XW131" s="603">
        <v>0</v>
      </c>
      <c r="XX131" s="603">
        <v>1934.18</v>
      </c>
      <c r="XY131" s="603">
        <v>8236.58</v>
      </c>
      <c r="XZ131" s="603">
        <v>0</v>
      </c>
      <c r="YA131" s="603">
        <v>486.51</v>
      </c>
      <c r="YB131" s="603">
        <v>0</v>
      </c>
      <c r="YC131" s="603">
        <v>0</v>
      </c>
      <c r="YD131" s="603">
        <v>0</v>
      </c>
      <c r="YE131" s="603">
        <v>0</v>
      </c>
      <c r="YF131" s="603">
        <v>0</v>
      </c>
      <c r="YG131" s="603">
        <v>319483.11</v>
      </c>
      <c r="YH131" s="603">
        <v>0</v>
      </c>
      <c r="YI131" s="603">
        <v>0</v>
      </c>
      <c r="YJ131" s="603">
        <v>0</v>
      </c>
      <c r="YK131" s="603">
        <v>0</v>
      </c>
      <c r="YL131" s="603">
        <v>0</v>
      </c>
      <c r="YM131" s="603">
        <v>0</v>
      </c>
      <c r="YN131" s="603">
        <v>0</v>
      </c>
      <c r="YO131" s="603">
        <v>0</v>
      </c>
      <c r="YP131" s="603">
        <v>0</v>
      </c>
      <c r="YQ131" s="603">
        <v>0</v>
      </c>
      <c r="YR131" s="603">
        <v>0</v>
      </c>
      <c r="YS131" s="603">
        <v>0</v>
      </c>
      <c r="YT131" s="603">
        <v>0</v>
      </c>
      <c r="YU131" s="603">
        <v>0</v>
      </c>
      <c r="YV131" s="603">
        <v>0</v>
      </c>
      <c r="YW131" s="603">
        <v>0</v>
      </c>
      <c r="YX131" s="603">
        <v>0</v>
      </c>
      <c r="YY131" s="603">
        <v>3813.75</v>
      </c>
      <c r="YZ131" s="603">
        <v>0</v>
      </c>
      <c r="ZA131" s="603">
        <v>0</v>
      </c>
      <c r="ZB131" s="603">
        <v>12263.24</v>
      </c>
      <c r="ZC131" s="603">
        <v>0</v>
      </c>
      <c r="ZD131" s="603">
        <v>3104.4</v>
      </c>
      <c r="ZE131" s="603">
        <v>0</v>
      </c>
      <c r="ZF131" s="603">
        <v>0</v>
      </c>
      <c r="ZG131" s="603">
        <v>524.48</v>
      </c>
      <c r="ZH131" s="603">
        <v>0</v>
      </c>
      <c r="ZI131" s="603">
        <v>0</v>
      </c>
      <c r="ZJ131" s="603">
        <v>0</v>
      </c>
      <c r="ZK131" s="603">
        <v>0</v>
      </c>
      <c r="ZL131" s="603">
        <v>0</v>
      </c>
      <c r="ZM131" s="603">
        <v>0</v>
      </c>
      <c r="ZN131" s="603">
        <v>0</v>
      </c>
      <c r="ZO131" s="603">
        <v>0</v>
      </c>
      <c r="ZP131" s="603">
        <v>0</v>
      </c>
      <c r="ZQ131" s="603">
        <v>54886.7</v>
      </c>
      <c r="ZR131" s="603">
        <v>0</v>
      </c>
      <c r="ZS131" s="603">
        <v>0</v>
      </c>
      <c r="ZT131" s="603">
        <v>0</v>
      </c>
      <c r="ZU131" s="603">
        <v>0</v>
      </c>
      <c r="ZV131" s="603">
        <v>1943.95</v>
      </c>
      <c r="ZW131" s="603">
        <v>9800.14</v>
      </c>
      <c r="ZX131" s="603">
        <v>0</v>
      </c>
      <c r="ZY131" s="603">
        <v>0</v>
      </c>
      <c r="ZZ131" s="603">
        <v>0</v>
      </c>
      <c r="AAA131" s="603">
        <v>0</v>
      </c>
      <c r="AAB131" s="603">
        <v>0</v>
      </c>
      <c r="AAC131" s="603">
        <v>0</v>
      </c>
      <c r="AAD131" s="603">
        <v>0</v>
      </c>
      <c r="AAE131" s="603">
        <v>311.02</v>
      </c>
      <c r="AAF131" s="603">
        <v>0</v>
      </c>
      <c r="AAG131" s="603">
        <v>0</v>
      </c>
      <c r="AAH131" s="603">
        <v>0</v>
      </c>
      <c r="AAI131" s="603">
        <v>0</v>
      </c>
      <c r="AAJ131" s="603">
        <v>4761</v>
      </c>
      <c r="AAK131" s="603">
        <v>0</v>
      </c>
      <c r="AAL131" s="603">
        <v>0</v>
      </c>
      <c r="AAM131" s="603">
        <v>0</v>
      </c>
      <c r="AAN131" s="603">
        <v>0</v>
      </c>
      <c r="AAO131" s="603">
        <v>0</v>
      </c>
      <c r="AAP131" s="603">
        <v>0</v>
      </c>
      <c r="AAQ131" s="603">
        <v>0</v>
      </c>
      <c r="AAR131" s="603">
        <v>0</v>
      </c>
      <c r="AAS131" s="603">
        <v>0</v>
      </c>
      <c r="AAT131" s="603">
        <v>0</v>
      </c>
      <c r="AAU131" s="603">
        <v>0</v>
      </c>
      <c r="AAV131" s="603">
        <v>0</v>
      </c>
      <c r="AAW131" s="603">
        <v>0</v>
      </c>
      <c r="AAX131" s="603">
        <v>0</v>
      </c>
      <c r="AAY131" s="603">
        <v>0</v>
      </c>
      <c r="AAZ131" s="603">
        <v>0</v>
      </c>
      <c r="ABA131" s="603">
        <v>0</v>
      </c>
      <c r="ABB131" s="603">
        <v>1765005.4</v>
      </c>
      <c r="ABC131" s="603">
        <v>43931.59</v>
      </c>
      <c r="ABD131" s="603">
        <v>14519.28</v>
      </c>
      <c r="ABE131" s="603">
        <v>0</v>
      </c>
      <c r="ABF131" s="603">
        <v>0</v>
      </c>
      <c r="ABG131" s="603">
        <v>19875</v>
      </c>
      <c r="ABH131" s="603">
        <v>0</v>
      </c>
      <c r="ABI131" s="603">
        <v>0</v>
      </c>
      <c r="ABJ131" s="603">
        <v>0</v>
      </c>
      <c r="ABK131" s="603">
        <v>0</v>
      </c>
      <c r="ABL131" s="603">
        <v>0</v>
      </c>
      <c r="ABM131" s="603">
        <v>0</v>
      </c>
      <c r="ABN131" s="603">
        <v>0</v>
      </c>
      <c r="ABO131" s="603">
        <v>0</v>
      </c>
      <c r="ABP131" s="603">
        <v>0</v>
      </c>
      <c r="ABQ131" s="603">
        <v>57280.4</v>
      </c>
      <c r="ABR131" s="603">
        <v>0</v>
      </c>
      <c r="ABS131" s="603">
        <v>0</v>
      </c>
      <c r="ABT131" s="603">
        <v>9021.36</v>
      </c>
      <c r="ABU131" s="603">
        <v>66394.84</v>
      </c>
      <c r="ABV131" s="603">
        <v>0</v>
      </c>
      <c r="ABW131" s="603">
        <v>0</v>
      </c>
      <c r="ABX131" s="603">
        <v>0</v>
      </c>
      <c r="ABY131" s="603">
        <v>0</v>
      </c>
      <c r="ABZ131" s="603">
        <v>0</v>
      </c>
      <c r="ACA131" s="603">
        <v>56157.66</v>
      </c>
      <c r="ACB131" s="603">
        <v>461228.59</v>
      </c>
      <c r="ACC131" s="603">
        <v>0</v>
      </c>
      <c r="ACD131" s="603">
        <v>0</v>
      </c>
      <c r="ACE131" s="603">
        <v>0</v>
      </c>
      <c r="ACF131" s="603">
        <v>0</v>
      </c>
      <c r="ACG131" s="603">
        <v>0</v>
      </c>
      <c r="ACH131" s="603">
        <v>777.56</v>
      </c>
      <c r="ACI131" s="603">
        <v>0</v>
      </c>
      <c r="ACJ131" s="603">
        <v>8439.5</v>
      </c>
      <c r="ACK131" s="603">
        <v>0</v>
      </c>
      <c r="ACL131" s="603">
        <v>0</v>
      </c>
      <c r="ACM131" s="603">
        <v>0</v>
      </c>
      <c r="ACN131" s="603">
        <v>0</v>
      </c>
      <c r="ACO131" s="603">
        <v>0</v>
      </c>
      <c r="ACP131" s="603">
        <v>0</v>
      </c>
      <c r="ACQ131" s="603">
        <v>0</v>
      </c>
      <c r="ACR131" s="603">
        <v>19373.689999999999</v>
      </c>
      <c r="ACS131" s="603">
        <v>0</v>
      </c>
      <c r="ACT131" s="603">
        <v>0</v>
      </c>
      <c r="ACU131" s="603">
        <v>0</v>
      </c>
      <c r="ACV131" s="603">
        <v>0</v>
      </c>
      <c r="ACW131" s="603">
        <v>0</v>
      </c>
      <c r="ACX131" s="603">
        <v>0</v>
      </c>
      <c r="ACY131" s="603">
        <v>0</v>
      </c>
      <c r="ACZ131" s="603">
        <v>0</v>
      </c>
      <c r="ADA131" s="603">
        <v>0</v>
      </c>
      <c r="ADB131" s="603">
        <v>0</v>
      </c>
      <c r="ADC131" s="603">
        <v>0</v>
      </c>
      <c r="ADD131" s="603">
        <v>0</v>
      </c>
      <c r="ADE131" s="603">
        <v>0</v>
      </c>
      <c r="ADF131" s="603">
        <v>0</v>
      </c>
      <c r="ADG131" s="603">
        <v>0</v>
      </c>
      <c r="ADH131" s="603">
        <v>0</v>
      </c>
      <c r="ADI131" s="603">
        <v>0</v>
      </c>
      <c r="ADJ131" s="603">
        <v>0</v>
      </c>
      <c r="ADK131" s="603">
        <v>0</v>
      </c>
      <c r="ADL131" s="603">
        <v>0</v>
      </c>
      <c r="ADM131" s="603">
        <v>0</v>
      </c>
      <c r="ADN131" s="603">
        <v>0</v>
      </c>
      <c r="ADO131" s="603">
        <v>0</v>
      </c>
      <c r="ADP131" s="603">
        <v>0</v>
      </c>
      <c r="ADQ131" s="603">
        <v>0</v>
      </c>
      <c r="ADR131" s="603">
        <v>15322.15</v>
      </c>
      <c r="ADS131" s="603">
        <v>194519.22</v>
      </c>
      <c r="ADT131" s="603">
        <v>0</v>
      </c>
      <c r="ADU131" s="603">
        <v>0</v>
      </c>
      <c r="ADV131" s="603">
        <v>0</v>
      </c>
      <c r="ADW131" s="603">
        <v>0</v>
      </c>
      <c r="ADX131" s="603">
        <v>0</v>
      </c>
      <c r="ADY131" s="603">
        <v>0</v>
      </c>
      <c r="ADZ131" s="603">
        <v>0</v>
      </c>
      <c r="AEA131" s="603">
        <v>0</v>
      </c>
      <c r="AEB131" s="603">
        <v>0</v>
      </c>
      <c r="AEC131" s="603">
        <v>99576.06</v>
      </c>
      <c r="AED131" s="603">
        <v>9438.2000000000007</v>
      </c>
      <c r="AEE131" s="603">
        <v>0</v>
      </c>
      <c r="AEF131" s="603">
        <v>0</v>
      </c>
      <c r="AEG131" s="603">
        <v>0</v>
      </c>
      <c r="AEH131" s="603">
        <v>0</v>
      </c>
      <c r="AEI131" s="603">
        <v>0</v>
      </c>
      <c r="AEJ131" s="603">
        <v>0</v>
      </c>
      <c r="AEK131" s="603">
        <v>0</v>
      </c>
      <c r="AEL131" s="603">
        <v>0</v>
      </c>
      <c r="AEM131" s="603">
        <v>0</v>
      </c>
      <c r="AEN131" s="603">
        <v>2277.59</v>
      </c>
      <c r="AEO131" s="603">
        <v>26828.7</v>
      </c>
      <c r="AEP131" s="603">
        <v>0</v>
      </c>
      <c r="AEQ131" s="603">
        <v>0</v>
      </c>
      <c r="AER131" s="603">
        <v>0</v>
      </c>
      <c r="AES131" s="603">
        <v>0</v>
      </c>
      <c r="AET131" s="603">
        <v>0</v>
      </c>
      <c r="AEU131" s="603">
        <v>0</v>
      </c>
      <c r="AEV131" s="603">
        <v>0</v>
      </c>
      <c r="AEW131" s="603">
        <v>6220.5</v>
      </c>
      <c r="AEX131" s="603">
        <v>0</v>
      </c>
      <c r="AEY131" s="603">
        <v>0</v>
      </c>
      <c r="AEZ131" s="603">
        <v>78047.53</v>
      </c>
      <c r="AFA131" s="603">
        <v>0</v>
      </c>
      <c r="AFB131" s="603">
        <v>0</v>
      </c>
      <c r="AFC131" s="603">
        <v>0</v>
      </c>
      <c r="AFD131" s="603">
        <v>0</v>
      </c>
      <c r="AFE131" s="603">
        <v>0</v>
      </c>
      <c r="AFF131" s="603">
        <v>0</v>
      </c>
      <c r="AFG131" s="603">
        <v>18619.8</v>
      </c>
      <c r="AFH131" s="603">
        <v>223828.51</v>
      </c>
      <c r="AFI131" s="603">
        <v>126047.85</v>
      </c>
      <c r="AFJ131" s="603">
        <v>0</v>
      </c>
      <c r="AFK131" s="603">
        <v>102324.7</v>
      </c>
      <c r="AFL131" s="603">
        <v>67137.429999999993</v>
      </c>
      <c r="AFM131" s="603">
        <v>0</v>
      </c>
      <c r="AFN131" s="603">
        <v>0</v>
      </c>
      <c r="AFO131" s="603">
        <v>0</v>
      </c>
      <c r="AFP131" s="603">
        <v>0</v>
      </c>
      <c r="AFQ131" s="603">
        <v>0</v>
      </c>
      <c r="AFR131" s="603">
        <v>0</v>
      </c>
      <c r="AFS131" s="603">
        <v>0</v>
      </c>
      <c r="AFT131" s="603">
        <v>0</v>
      </c>
      <c r="AFU131" s="603">
        <v>16698.61</v>
      </c>
      <c r="AFV131" s="603">
        <v>24662.54</v>
      </c>
      <c r="AFW131" s="603">
        <v>0</v>
      </c>
      <c r="AFX131" s="603">
        <v>0</v>
      </c>
      <c r="AFY131" s="603">
        <v>0</v>
      </c>
      <c r="AFZ131" s="603">
        <v>0</v>
      </c>
      <c r="AGA131" s="603">
        <v>0</v>
      </c>
      <c r="AGB131" s="603">
        <v>0</v>
      </c>
      <c r="AGC131" s="603">
        <v>0</v>
      </c>
      <c r="AGD131" s="603">
        <v>0</v>
      </c>
      <c r="AGE131" s="603">
        <v>0</v>
      </c>
      <c r="AGF131" s="603">
        <v>0</v>
      </c>
      <c r="AGG131" s="603">
        <v>0</v>
      </c>
      <c r="AGH131" s="603">
        <v>0</v>
      </c>
      <c r="AGI131" s="603">
        <v>0</v>
      </c>
      <c r="AGJ131" s="603">
        <v>0</v>
      </c>
      <c r="AGK131" s="603">
        <v>0</v>
      </c>
      <c r="AGL131" s="603">
        <v>0</v>
      </c>
      <c r="AGM131" s="603">
        <v>0</v>
      </c>
      <c r="AGN131" s="603">
        <v>0</v>
      </c>
      <c r="AGO131" s="603">
        <v>0</v>
      </c>
      <c r="AGP131" s="603">
        <v>106526.01</v>
      </c>
      <c r="AGQ131" s="603">
        <v>0</v>
      </c>
      <c r="AGR131" s="603">
        <v>0</v>
      </c>
      <c r="AGS131" s="603">
        <v>0</v>
      </c>
      <c r="AGT131" s="603">
        <v>0</v>
      </c>
      <c r="AGU131" s="603">
        <v>0</v>
      </c>
      <c r="AGV131" s="603">
        <v>0</v>
      </c>
      <c r="AGW131" s="603">
        <v>1038208.9</v>
      </c>
      <c r="AGX131" s="603">
        <v>25387.83</v>
      </c>
      <c r="AGY131" s="603">
        <v>0</v>
      </c>
      <c r="AGZ131" s="603">
        <v>0</v>
      </c>
      <c r="AHA131" s="603">
        <v>0</v>
      </c>
      <c r="AHB131" s="603">
        <v>0</v>
      </c>
      <c r="AHC131" s="603">
        <v>0</v>
      </c>
      <c r="AHD131" s="603">
        <v>0</v>
      </c>
      <c r="AHE131" s="603">
        <v>0</v>
      </c>
      <c r="AHF131" s="603">
        <v>0</v>
      </c>
      <c r="AHG131" s="603">
        <v>0</v>
      </c>
      <c r="AHH131" s="603">
        <v>0</v>
      </c>
      <c r="AHI131" s="603">
        <v>0</v>
      </c>
      <c r="AHJ131" s="603">
        <v>0</v>
      </c>
      <c r="AHK131" s="603">
        <v>0</v>
      </c>
      <c r="AHL131" s="603">
        <v>4558.8</v>
      </c>
      <c r="AHM131" s="603">
        <v>546.77</v>
      </c>
      <c r="AHN131" s="603">
        <v>0</v>
      </c>
      <c r="AHO131" s="603">
        <v>0</v>
      </c>
      <c r="AHP131" s="603">
        <v>0</v>
      </c>
      <c r="AHQ131" s="603">
        <v>0</v>
      </c>
      <c r="AHR131" s="603">
        <v>0</v>
      </c>
      <c r="AHS131" s="603">
        <v>2759.84</v>
      </c>
      <c r="AHT131" s="603">
        <v>0</v>
      </c>
      <c r="AHU131" s="603">
        <v>0</v>
      </c>
      <c r="AHV131" s="603">
        <v>0</v>
      </c>
      <c r="AHW131" s="603">
        <f t="shared" si="100"/>
        <v>68820562.180000022</v>
      </c>
      <c r="AHY131" s="648" t="s">
        <v>6248</v>
      </c>
      <c r="AHZ131" s="648" t="s">
        <v>6164</v>
      </c>
      <c r="AIA131" s="648" t="s">
        <v>6165</v>
      </c>
    </row>
    <row r="132" spans="1:911" ht="24.6" x14ac:dyDescent="0.7">
      <c r="A132" s="260" t="str">
        <f t="shared" si="101"/>
        <v>ภาระ</v>
      </c>
      <c r="B132" s="260" t="s">
        <v>6164</v>
      </c>
      <c r="C132" s="260" t="s">
        <v>6165</v>
      </c>
      <c r="D132" s="603">
        <v>0</v>
      </c>
      <c r="E132" s="603">
        <v>603.02</v>
      </c>
      <c r="F132" s="603">
        <v>0</v>
      </c>
      <c r="G132" s="603">
        <v>0</v>
      </c>
      <c r="H132" s="603">
        <v>11584.62</v>
      </c>
      <c r="I132" s="603">
        <v>1458.76</v>
      </c>
      <c r="J132" s="603">
        <v>258585.85</v>
      </c>
      <c r="K132" s="603">
        <v>0</v>
      </c>
      <c r="L132" s="603">
        <v>0</v>
      </c>
      <c r="M132" s="603">
        <v>0</v>
      </c>
      <c r="N132" s="603">
        <v>0</v>
      </c>
      <c r="O132" s="603">
        <v>116.52</v>
      </c>
      <c r="P132" s="603">
        <v>0</v>
      </c>
      <c r="Q132" s="603">
        <v>0</v>
      </c>
      <c r="R132" s="603">
        <v>49.36</v>
      </c>
      <c r="S132" s="603">
        <v>0</v>
      </c>
      <c r="T132" s="603">
        <v>0</v>
      </c>
      <c r="U132" s="603">
        <v>0</v>
      </c>
      <c r="V132" s="603">
        <v>0</v>
      </c>
      <c r="W132" s="603">
        <v>0</v>
      </c>
      <c r="X132" s="603">
        <v>0</v>
      </c>
      <c r="Y132" s="603">
        <v>0</v>
      </c>
      <c r="Z132" s="603">
        <v>0</v>
      </c>
      <c r="AA132" s="603">
        <v>0</v>
      </c>
      <c r="AB132" s="603">
        <v>0</v>
      </c>
      <c r="AC132" s="603">
        <v>0</v>
      </c>
      <c r="AD132" s="603">
        <v>0</v>
      </c>
      <c r="AE132" s="603">
        <v>5132.17</v>
      </c>
      <c r="AF132" s="603">
        <v>1881.96</v>
      </c>
      <c r="AG132" s="603">
        <v>977.3</v>
      </c>
      <c r="AH132" s="603">
        <v>1986.99</v>
      </c>
      <c r="AI132" s="603">
        <v>0</v>
      </c>
      <c r="AJ132" s="603">
        <v>0</v>
      </c>
      <c r="AK132" s="603">
        <v>587.19000000000005</v>
      </c>
      <c r="AL132" s="603">
        <v>0</v>
      </c>
      <c r="AM132" s="603">
        <v>0</v>
      </c>
      <c r="AN132" s="603">
        <v>5907.27</v>
      </c>
      <c r="AO132" s="603">
        <v>0</v>
      </c>
      <c r="AP132" s="603">
        <v>0</v>
      </c>
      <c r="AQ132" s="603">
        <v>289.22000000000003</v>
      </c>
      <c r="AR132" s="603">
        <v>0</v>
      </c>
      <c r="AS132" s="603">
        <v>0</v>
      </c>
      <c r="AT132" s="603">
        <v>0</v>
      </c>
      <c r="AU132" s="603">
        <v>0</v>
      </c>
      <c r="AV132" s="603">
        <v>0</v>
      </c>
      <c r="AW132" s="603">
        <v>200.83</v>
      </c>
      <c r="AX132" s="603">
        <v>0</v>
      </c>
      <c r="AY132" s="603">
        <v>0</v>
      </c>
      <c r="AZ132" s="603">
        <v>0</v>
      </c>
      <c r="BA132" s="603">
        <v>677.89</v>
      </c>
      <c r="BB132" s="603">
        <v>0</v>
      </c>
      <c r="BC132" s="603">
        <v>0</v>
      </c>
      <c r="BD132" s="603">
        <v>243.15</v>
      </c>
      <c r="BE132" s="603">
        <v>0</v>
      </c>
      <c r="BF132" s="603">
        <v>0</v>
      </c>
      <c r="BG132" s="603">
        <v>0</v>
      </c>
      <c r="BH132" s="603">
        <v>0</v>
      </c>
      <c r="BI132" s="603">
        <v>2100</v>
      </c>
      <c r="BJ132" s="603">
        <v>0</v>
      </c>
      <c r="BK132" s="603">
        <v>0</v>
      </c>
      <c r="BL132" s="603">
        <v>0</v>
      </c>
      <c r="BM132" s="603">
        <v>0</v>
      </c>
      <c r="BN132" s="603">
        <v>1163.05</v>
      </c>
      <c r="BO132" s="603">
        <v>0</v>
      </c>
      <c r="BP132" s="603">
        <v>0</v>
      </c>
      <c r="BQ132" s="603">
        <v>0</v>
      </c>
      <c r="BR132" s="603">
        <v>0</v>
      </c>
      <c r="BS132" s="603">
        <v>0</v>
      </c>
      <c r="BT132" s="603">
        <v>3172.46</v>
      </c>
      <c r="BU132" s="603">
        <v>2.23</v>
      </c>
      <c r="BV132" s="603">
        <v>13.98</v>
      </c>
      <c r="BW132" s="603">
        <v>3.67</v>
      </c>
      <c r="BX132" s="603">
        <v>0</v>
      </c>
      <c r="BY132" s="603">
        <v>0</v>
      </c>
      <c r="BZ132" s="603">
        <v>0</v>
      </c>
      <c r="CA132" s="603">
        <v>0</v>
      </c>
      <c r="CB132" s="603">
        <v>0</v>
      </c>
      <c r="CC132" s="603">
        <v>1700</v>
      </c>
      <c r="CD132" s="603">
        <v>0</v>
      </c>
      <c r="CE132" s="603">
        <v>0</v>
      </c>
      <c r="CF132" s="603">
        <v>2403.34</v>
      </c>
      <c r="CG132" s="603">
        <v>3341.26</v>
      </c>
      <c r="CH132" s="603">
        <v>0</v>
      </c>
      <c r="CI132" s="603">
        <v>0</v>
      </c>
      <c r="CJ132" s="603">
        <v>0</v>
      </c>
      <c r="CK132" s="603">
        <v>0</v>
      </c>
      <c r="CL132" s="603">
        <v>0</v>
      </c>
      <c r="CM132" s="603">
        <v>154.52000000000001</v>
      </c>
      <c r="CN132" s="603">
        <v>0</v>
      </c>
      <c r="CO132" s="603">
        <v>0</v>
      </c>
      <c r="CP132" s="603">
        <v>0</v>
      </c>
      <c r="CQ132" s="603">
        <v>64.69</v>
      </c>
      <c r="CR132" s="603">
        <v>0</v>
      </c>
      <c r="CS132" s="603">
        <v>5.96</v>
      </c>
      <c r="CT132" s="603">
        <v>0</v>
      </c>
      <c r="CU132" s="603">
        <v>0</v>
      </c>
      <c r="CV132" s="603">
        <v>0</v>
      </c>
      <c r="CW132" s="603">
        <v>86.81</v>
      </c>
      <c r="CX132" s="603">
        <v>164.91</v>
      </c>
      <c r="CY132" s="603">
        <v>88.18</v>
      </c>
      <c r="CZ132" s="603">
        <v>0</v>
      </c>
      <c r="DA132" s="603">
        <v>1777.97</v>
      </c>
      <c r="DB132" s="603">
        <v>342.06</v>
      </c>
      <c r="DC132" s="603">
        <v>0</v>
      </c>
      <c r="DD132" s="603">
        <v>243437.48</v>
      </c>
      <c r="DE132" s="603">
        <v>447764.5</v>
      </c>
      <c r="DF132" s="603">
        <v>0</v>
      </c>
      <c r="DG132" s="603">
        <v>316907.5</v>
      </c>
      <c r="DH132" s="603">
        <v>936595.05</v>
      </c>
      <c r="DI132" s="603">
        <v>59929.08</v>
      </c>
      <c r="DJ132" s="603">
        <v>279050</v>
      </c>
      <c r="DK132" s="603">
        <v>817543</v>
      </c>
      <c r="DL132" s="603">
        <v>0</v>
      </c>
      <c r="DM132" s="603">
        <v>0</v>
      </c>
      <c r="DN132" s="603">
        <v>0</v>
      </c>
      <c r="DO132" s="603">
        <v>0</v>
      </c>
      <c r="DP132" s="603">
        <v>17587.91</v>
      </c>
      <c r="DQ132" s="603">
        <v>0</v>
      </c>
      <c r="DR132" s="603">
        <v>0</v>
      </c>
      <c r="DS132" s="603">
        <v>0</v>
      </c>
      <c r="DT132" s="603">
        <v>0</v>
      </c>
      <c r="DU132" s="603">
        <v>0</v>
      </c>
      <c r="DV132" s="603">
        <v>0</v>
      </c>
      <c r="DW132" s="603">
        <v>0</v>
      </c>
      <c r="DX132" s="603">
        <v>0</v>
      </c>
      <c r="DY132" s="603">
        <v>0</v>
      </c>
      <c r="DZ132" s="603">
        <v>0</v>
      </c>
      <c r="EA132" s="603">
        <v>1268.1300000000001</v>
      </c>
      <c r="EB132" s="603">
        <v>40.33</v>
      </c>
      <c r="EC132" s="603">
        <v>0</v>
      </c>
      <c r="ED132" s="603">
        <v>0</v>
      </c>
      <c r="EE132" s="603">
        <v>0</v>
      </c>
      <c r="EF132" s="603">
        <v>0</v>
      </c>
      <c r="EG132" s="603">
        <v>0</v>
      </c>
      <c r="EH132" s="603">
        <v>8318.58</v>
      </c>
      <c r="EI132" s="603">
        <v>25800</v>
      </c>
      <c r="EJ132" s="603">
        <v>221.57</v>
      </c>
      <c r="EK132" s="603">
        <v>58194.080000000002</v>
      </c>
      <c r="EL132" s="603">
        <v>5174.05</v>
      </c>
      <c r="EM132" s="603">
        <v>22137.26</v>
      </c>
      <c r="EN132" s="603">
        <v>205698</v>
      </c>
      <c r="EO132" s="603">
        <v>0</v>
      </c>
      <c r="EP132" s="603">
        <v>0</v>
      </c>
      <c r="EQ132" s="603">
        <v>0</v>
      </c>
      <c r="ER132" s="603">
        <v>393.35</v>
      </c>
      <c r="ES132" s="603">
        <v>341.86</v>
      </c>
      <c r="ET132" s="603">
        <v>21659.35</v>
      </c>
      <c r="EU132" s="603">
        <v>19.68</v>
      </c>
      <c r="EV132" s="603">
        <v>0</v>
      </c>
      <c r="EW132" s="603">
        <v>510.74</v>
      </c>
      <c r="EX132" s="603">
        <v>0</v>
      </c>
      <c r="EY132" s="603">
        <v>2662.93</v>
      </c>
      <c r="EZ132" s="603">
        <v>0</v>
      </c>
      <c r="FA132" s="603">
        <v>889.87</v>
      </c>
      <c r="FB132" s="603">
        <v>0</v>
      </c>
      <c r="FC132" s="603">
        <v>0</v>
      </c>
      <c r="FD132" s="603">
        <v>0</v>
      </c>
      <c r="FE132" s="603">
        <v>4006.1</v>
      </c>
      <c r="FF132" s="603">
        <v>13495.49</v>
      </c>
      <c r="FG132" s="603">
        <v>401.85</v>
      </c>
      <c r="FH132" s="603">
        <v>14.72</v>
      </c>
      <c r="FI132" s="603">
        <v>0</v>
      </c>
      <c r="FJ132" s="603">
        <v>0</v>
      </c>
      <c r="FK132" s="603">
        <v>0</v>
      </c>
      <c r="FL132" s="603">
        <v>0</v>
      </c>
      <c r="FM132" s="603">
        <v>0</v>
      </c>
      <c r="FN132" s="603">
        <v>0</v>
      </c>
      <c r="FO132" s="603">
        <v>0</v>
      </c>
      <c r="FP132" s="603">
        <v>0</v>
      </c>
      <c r="FQ132" s="603">
        <v>0</v>
      </c>
      <c r="FR132" s="603">
        <v>0</v>
      </c>
      <c r="FS132" s="603">
        <v>0</v>
      </c>
      <c r="FT132" s="603">
        <v>651.48</v>
      </c>
      <c r="FU132" s="603">
        <v>0</v>
      </c>
      <c r="FV132" s="603">
        <v>0</v>
      </c>
      <c r="FW132" s="603">
        <v>0</v>
      </c>
      <c r="FX132" s="603">
        <v>0</v>
      </c>
      <c r="FY132" s="603">
        <v>9457.48</v>
      </c>
      <c r="FZ132" s="603">
        <v>0</v>
      </c>
      <c r="GA132" s="603">
        <v>0</v>
      </c>
      <c r="GB132" s="603">
        <v>89.81</v>
      </c>
      <c r="GC132" s="603">
        <v>0</v>
      </c>
      <c r="GD132" s="603">
        <v>5.49</v>
      </c>
      <c r="GE132" s="603">
        <v>0</v>
      </c>
      <c r="GF132" s="603">
        <v>0</v>
      </c>
      <c r="GG132" s="603">
        <v>6890.73</v>
      </c>
      <c r="GH132" s="603">
        <v>0</v>
      </c>
      <c r="GI132" s="603">
        <v>41000</v>
      </c>
      <c r="GJ132" s="603">
        <v>2555.9299999999998</v>
      </c>
      <c r="GK132" s="603">
        <v>0</v>
      </c>
      <c r="GL132" s="603">
        <v>0</v>
      </c>
      <c r="GM132" s="603">
        <v>166898</v>
      </c>
      <c r="GN132" s="603">
        <v>0</v>
      </c>
      <c r="GO132" s="603">
        <v>0</v>
      </c>
      <c r="GP132" s="603">
        <v>0</v>
      </c>
      <c r="GQ132" s="603">
        <v>0</v>
      </c>
      <c r="GR132" s="603">
        <v>0</v>
      </c>
      <c r="GS132" s="603">
        <v>0</v>
      </c>
      <c r="GT132" s="603">
        <v>0</v>
      </c>
      <c r="GU132" s="603">
        <v>6.99</v>
      </c>
      <c r="GV132" s="603">
        <v>0</v>
      </c>
      <c r="GW132" s="603">
        <v>0</v>
      </c>
      <c r="GX132" s="603">
        <v>0</v>
      </c>
      <c r="GY132" s="603">
        <v>0</v>
      </c>
      <c r="GZ132" s="603">
        <v>0</v>
      </c>
      <c r="HA132" s="603">
        <v>0</v>
      </c>
      <c r="HB132" s="603">
        <v>158.91999999999999</v>
      </c>
      <c r="HC132" s="603">
        <v>0</v>
      </c>
      <c r="HD132" s="603">
        <v>0</v>
      </c>
      <c r="HE132" s="603">
        <v>0</v>
      </c>
      <c r="HF132" s="603">
        <v>0</v>
      </c>
      <c r="HG132" s="603">
        <v>0</v>
      </c>
      <c r="HH132" s="603">
        <v>0</v>
      </c>
      <c r="HI132" s="603">
        <v>0</v>
      </c>
      <c r="HJ132" s="603">
        <v>0</v>
      </c>
      <c r="HK132" s="603">
        <v>0</v>
      </c>
      <c r="HL132" s="603">
        <v>0</v>
      </c>
      <c r="HM132" s="603">
        <v>0</v>
      </c>
      <c r="HN132" s="603">
        <v>0</v>
      </c>
      <c r="HO132" s="603">
        <v>0</v>
      </c>
      <c r="HP132" s="603">
        <v>0</v>
      </c>
      <c r="HQ132" s="603">
        <v>39544.86</v>
      </c>
      <c r="HR132" s="603">
        <v>236.52</v>
      </c>
      <c r="HS132" s="603">
        <v>0</v>
      </c>
      <c r="HT132" s="603">
        <v>0</v>
      </c>
      <c r="HU132" s="603">
        <v>0</v>
      </c>
      <c r="HV132" s="603">
        <v>252000</v>
      </c>
      <c r="HW132" s="603">
        <v>0</v>
      </c>
      <c r="HX132" s="603">
        <v>66.66</v>
      </c>
      <c r="HY132" s="603">
        <v>453.26</v>
      </c>
      <c r="HZ132" s="603">
        <v>145123.70000000001</v>
      </c>
      <c r="IA132" s="603">
        <v>1834.55</v>
      </c>
      <c r="IB132" s="603">
        <v>0</v>
      </c>
      <c r="IC132" s="603">
        <v>2625.6</v>
      </c>
      <c r="ID132" s="603">
        <v>437.37</v>
      </c>
      <c r="IE132" s="603">
        <v>848.73</v>
      </c>
      <c r="IF132" s="603">
        <v>0</v>
      </c>
      <c r="IG132" s="603">
        <v>52.37</v>
      </c>
      <c r="IH132" s="603">
        <v>0</v>
      </c>
      <c r="II132" s="603">
        <v>11.45</v>
      </c>
      <c r="IJ132" s="603">
        <v>0</v>
      </c>
      <c r="IK132" s="603">
        <v>0</v>
      </c>
      <c r="IL132" s="603">
        <v>168.34</v>
      </c>
      <c r="IM132" s="603">
        <v>0</v>
      </c>
      <c r="IN132" s="603">
        <v>0</v>
      </c>
      <c r="IO132" s="603">
        <v>0</v>
      </c>
      <c r="IP132" s="603">
        <v>35.93</v>
      </c>
      <c r="IQ132" s="603">
        <v>0</v>
      </c>
      <c r="IR132" s="603">
        <v>29.44</v>
      </c>
      <c r="IS132" s="603">
        <v>0</v>
      </c>
      <c r="IT132" s="603">
        <v>0</v>
      </c>
      <c r="IU132" s="603">
        <v>0</v>
      </c>
      <c r="IV132" s="603">
        <v>0</v>
      </c>
      <c r="IW132" s="603">
        <v>0</v>
      </c>
      <c r="IX132" s="603">
        <v>0</v>
      </c>
      <c r="IY132" s="603">
        <v>306.55</v>
      </c>
      <c r="IZ132" s="603">
        <v>0</v>
      </c>
      <c r="JA132" s="603">
        <v>0</v>
      </c>
      <c r="JB132" s="603">
        <v>0</v>
      </c>
      <c r="JC132" s="603">
        <v>0</v>
      </c>
      <c r="JD132" s="603">
        <v>0</v>
      </c>
      <c r="JE132" s="603">
        <v>233.91</v>
      </c>
      <c r="JF132" s="603">
        <v>0</v>
      </c>
      <c r="JG132" s="603">
        <v>0</v>
      </c>
      <c r="JH132" s="603">
        <v>1744406.01</v>
      </c>
      <c r="JI132" s="603">
        <v>0</v>
      </c>
      <c r="JJ132" s="603">
        <v>0</v>
      </c>
      <c r="JK132" s="603">
        <v>349.77</v>
      </c>
      <c r="JL132" s="603">
        <v>271.76</v>
      </c>
      <c r="JM132" s="603">
        <v>0</v>
      </c>
      <c r="JN132" s="603">
        <v>0</v>
      </c>
      <c r="JO132" s="603">
        <v>43736.59</v>
      </c>
      <c r="JP132" s="603">
        <v>0</v>
      </c>
      <c r="JQ132" s="603">
        <v>75.59</v>
      </c>
      <c r="JR132" s="603">
        <v>0</v>
      </c>
      <c r="JS132" s="603">
        <v>0</v>
      </c>
      <c r="JT132" s="603">
        <v>0</v>
      </c>
      <c r="JU132" s="603">
        <v>0</v>
      </c>
      <c r="JV132" s="603">
        <v>0</v>
      </c>
      <c r="JW132" s="603">
        <v>0</v>
      </c>
      <c r="JX132" s="603">
        <v>0</v>
      </c>
      <c r="JY132" s="603">
        <v>0</v>
      </c>
      <c r="JZ132" s="603">
        <v>0</v>
      </c>
      <c r="KA132" s="603">
        <v>6834.3</v>
      </c>
      <c r="KB132" s="603">
        <v>0</v>
      </c>
      <c r="KC132" s="603">
        <v>0</v>
      </c>
      <c r="KD132" s="603">
        <v>0</v>
      </c>
      <c r="KE132" s="603">
        <v>0</v>
      </c>
      <c r="KF132" s="603">
        <v>0</v>
      </c>
      <c r="KG132" s="603">
        <v>0</v>
      </c>
      <c r="KH132" s="603">
        <v>0</v>
      </c>
      <c r="KI132" s="603">
        <v>0</v>
      </c>
      <c r="KJ132" s="603">
        <v>0</v>
      </c>
      <c r="KK132" s="603">
        <v>0</v>
      </c>
      <c r="KL132" s="603">
        <v>0</v>
      </c>
      <c r="KM132" s="603">
        <v>62888</v>
      </c>
      <c r="KN132" s="603">
        <v>3.15</v>
      </c>
      <c r="KO132" s="603">
        <v>16311.77</v>
      </c>
      <c r="KP132" s="603">
        <v>0</v>
      </c>
      <c r="KQ132" s="603">
        <v>0</v>
      </c>
      <c r="KR132" s="603">
        <v>0</v>
      </c>
      <c r="KS132" s="603">
        <v>0</v>
      </c>
      <c r="KT132" s="603">
        <v>0</v>
      </c>
      <c r="KU132" s="603">
        <v>0</v>
      </c>
      <c r="KV132" s="603">
        <v>0</v>
      </c>
      <c r="KW132" s="603">
        <v>0</v>
      </c>
      <c r="KX132" s="603">
        <v>321295.46000000002</v>
      </c>
      <c r="KY132" s="603">
        <v>0</v>
      </c>
      <c r="KZ132" s="603">
        <v>1109.27</v>
      </c>
      <c r="LA132" s="603">
        <v>0</v>
      </c>
      <c r="LB132" s="603">
        <v>0</v>
      </c>
      <c r="LC132" s="603">
        <v>0</v>
      </c>
      <c r="LD132" s="603">
        <v>0</v>
      </c>
      <c r="LE132" s="603">
        <v>0</v>
      </c>
      <c r="LF132" s="603">
        <v>0</v>
      </c>
      <c r="LG132" s="603">
        <v>159.9</v>
      </c>
      <c r="LH132" s="603">
        <v>18046.13</v>
      </c>
      <c r="LI132" s="603">
        <v>51013512.019999996</v>
      </c>
      <c r="LJ132" s="603">
        <v>0</v>
      </c>
      <c r="LK132" s="603">
        <v>0</v>
      </c>
      <c r="LL132" s="603">
        <v>0</v>
      </c>
      <c r="LM132" s="603">
        <v>0</v>
      </c>
      <c r="LN132" s="603">
        <v>0</v>
      </c>
      <c r="LO132" s="603">
        <v>0</v>
      </c>
      <c r="LP132" s="603">
        <v>0</v>
      </c>
      <c r="LQ132" s="603">
        <v>0</v>
      </c>
      <c r="LR132" s="603">
        <v>0</v>
      </c>
      <c r="LS132" s="603">
        <v>0</v>
      </c>
      <c r="LT132" s="603">
        <v>0</v>
      </c>
      <c r="LU132" s="603">
        <v>0</v>
      </c>
      <c r="LV132" s="603">
        <v>0</v>
      </c>
      <c r="LW132" s="603">
        <v>0</v>
      </c>
      <c r="LX132" s="603">
        <v>0</v>
      </c>
      <c r="LY132" s="603">
        <v>0</v>
      </c>
      <c r="LZ132" s="603">
        <v>0</v>
      </c>
      <c r="MA132" s="603">
        <v>0</v>
      </c>
      <c r="MB132" s="603">
        <v>0</v>
      </c>
      <c r="MC132" s="603">
        <v>60.35</v>
      </c>
      <c r="MD132" s="603">
        <v>0</v>
      </c>
      <c r="ME132" s="603">
        <v>35.97</v>
      </c>
      <c r="MF132" s="603">
        <v>57.68</v>
      </c>
      <c r="MG132" s="603">
        <v>0</v>
      </c>
      <c r="MH132" s="603">
        <v>305.45999999999998</v>
      </c>
      <c r="MI132" s="603">
        <v>0</v>
      </c>
      <c r="MJ132" s="603">
        <v>1610.86</v>
      </c>
      <c r="MK132" s="603">
        <v>0</v>
      </c>
      <c r="ML132" s="603">
        <v>0</v>
      </c>
      <c r="MM132" s="603">
        <v>538.39</v>
      </c>
      <c r="MN132" s="603">
        <v>0</v>
      </c>
      <c r="MO132" s="603">
        <v>0</v>
      </c>
      <c r="MP132" s="603">
        <v>183.1</v>
      </c>
      <c r="MQ132" s="603">
        <v>0</v>
      </c>
      <c r="MR132" s="603">
        <v>332.27</v>
      </c>
      <c r="MS132" s="603">
        <v>173.8</v>
      </c>
      <c r="MT132" s="603">
        <v>0</v>
      </c>
      <c r="MU132" s="603">
        <v>0</v>
      </c>
      <c r="MV132" s="603">
        <v>0</v>
      </c>
      <c r="MW132" s="603">
        <v>60.11</v>
      </c>
      <c r="MX132" s="603">
        <v>0</v>
      </c>
      <c r="MY132" s="603">
        <v>0</v>
      </c>
      <c r="MZ132" s="603">
        <v>0</v>
      </c>
      <c r="NA132" s="603">
        <v>324.54000000000002</v>
      </c>
      <c r="NB132" s="603">
        <v>0</v>
      </c>
      <c r="NC132" s="603">
        <v>11527</v>
      </c>
      <c r="ND132" s="603">
        <v>0</v>
      </c>
      <c r="NE132" s="603">
        <v>0</v>
      </c>
      <c r="NF132" s="603">
        <v>0</v>
      </c>
      <c r="NG132" s="603">
        <v>0</v>
      </c>
      <c r="NH132" s="603">
        <v>237.81</v>
      </c>
      <c r="NI132" s="603">
        <v>0</v>
      </c>
      <c r="NJ132" s="603">
        <v>599.09</v>
      </c>
      <c r="NK132" s="603">
        <v>0</v>
      </c>
      <c r="NL132" s="603">
        <v>810.05</v>
      </c>
      <c r="NM132" s="603">
        <v>0</v>
      </c>
      <c r="NN132" s="603">
        <v>0</v>
      </c>
      <c r="NO132" s="603">
        <v>0</v>
      </c>
      <c r="NP132" s="603">
        <v>0</v>
      </c>
      <c r="NQ132" s="603">
        <v>0</v>
      </c>
      <c r="NR132" s="603">
        <v>0</v>
      </c>
      <c r="NS132" s="603">
        <v>0</v>
      </c>
      <c r="NT132" s="603">
        <v>0</v>
      </c>
      <c r="NU132" s="603">
        <v>16033.48</v>
      </c>
      <c r="NV132" s="603">
        <v>0</v>
      </c>
      <c r="NW132" s="603">
        <v>0</v>
      </c>
      <c r="NX132" s="603">
        <v>8844.56</v>
      </c>
      <c r="NY132" s="603">
        <v>0</v>
      </c>
      <c r="NZ132" s="603">
        <v>1594910.96</v>
      </c>
      <c r="OA132" s="603">
        <v>0</v>
      </c>
      <c r="OB132" s="603">
        <v>0</v>
      </c>
      <c r="OC132" s="603">
        <v>0</v>
      </c>
      <c r="OD132" s="603">
        <v>0</v>
      </c>
      <c r="OE132" s="603">
        <v>0</v>
      </c>
      <c r="OF132" s="603">
        <v>0</v>
      </c>
      <c r="OG132" s="603">
        <v>19.63</v>
      </c>
      <c r="OH132" s="603">
        <v>0</v>
      </c>
      <c r="OI132" s="603">
        <v>0</v>
      </c>
      <c r="OJ132" s="603">
        <v>0</v>
      </c>
      <c r="OK132" s="603">
        <v>0</v>
      </c>
      <c r="OL132" s="603">
        <v>0</v>
      </c>
      <c r="OM132" s="603">
        <v>0</v>
      </c>
      <c r="ON132" s="603">
        <v>0</v>
      </c>
      <c r="OO132" s="603">
        <v>0</v>
      </c>
      <c r="OP132" s="603">
        <v>0</v>
      </c>
      <c r="OQ132" s="603">
        <v>1699.86</v>
      </c>
      <c r="OR132" s="603">
        <v>0</v>
      </c>
      <c r="OS132" s="603">
        <v>267000</v>
      </c>
      <c r="OT132" s="603">
        <v>0</v>
      </c>
      <c r="OU132" s="603">
        <v>0</v>
      </c>
      <c r="OV132" s="603">
        <v>0</v>
      </c>
      <c r="OW132" s="603">
        <v>0</v>
      </c>
      <c r="OX132" s="603">
        <v>0</v>
      </c>
      <c r="OY132" s="603">
        <v>0</v>
      </c>
      <c r="OZ132" s="603">
        <v>0</v>
      </c>
      <c r="PA132" s="603">
        <v>0</v>
      </c>
      <c r="PB132" s="603">
        <v>0</v>
      </c>
      <c r="PC132" s="603">
        <v>0</v>
      </c>
      <c r="PD132" s="603">
        <v>0</v>
      </c>
      <c r="PE132" s="603">
        <v>0</v>
      </c>
      <c r="PF132" s="603">
        <v>0</v>
      </c>
      <c r="PG132" s="603">
        <v>0</v>
      </c>
      <c r="PH132" s="603">
        <v>0</v>
      </c>
      <c r="PI132" s="603">
        <v>0</v>
      </c>
      <c r="PJ132" s="603">
        <v>0</v>
      </c>
      <c r="PK132" s="603">
        <v>0</v>
      </c>
      <c r="PL132" s="603">
        <v>7148.82</v>
      </c>
      <c r="PM132" s="603">
        <v>27.73</v>
      </c>
      <c r="PN132" s="603">
        <v>0</v>
      </c>
      <c r="PO132" s="603">
        <v>0</v>
      </c>
      <c r="PP132" s="603">
        <v>13.34</v>
      </c>
      <c r="PQ132" s="603">
        <v>0</v>
      </c>
      <c r="PR132" s="603">
        <v>0</v>
      </c>
      <c r="PS132" s="603">
        <v>0</v>
      </c>
      <c r="PT132" s="603">
        <v>0</v>
      </c>
      <c r="PU132" s="603">
        <v>0</v>
      </c>
      <c r="PV132" s="603">
        <v>0</v>
      </c>
      <c r="PW132" s="603">
        <v>0</v>
      </c>
      <c r="PX132" s="603">
        <v>0</v>
      </c>
      <c r="PY132" s="603">
        <v>0</v>
      </c>
      <c r="PZ132" s="603">
        <v>0</v>
      </c>
      <c r="QA132" s="603">
        <v>1241.43</v>
      </c>
      <c r="QB132" s="603">
        <v>0</v>
      </c>
      <c r="QC132" s="603">
        <v>0</v>
      </c>
      <c r="QD132" s="603">
        <v>0</v>
      </c>
      <c r="QE132" s="603">
        <v>0</v>
      </c>
      <c r="QF132" s="603">
        <v>0</v>
      </c>
      <c r="QG132" s="603">
        <v>0</v>
      </c>
      <c r="QH132" s="603">
        <v>0</v>
      </c>
      <c r="QI132" s="603">
        <v>0</v>
      </c>
      <c r="QJ132" s="603">
        <v>0</v>
      </c>
      <c r="QK132" s="603">
        <v>0</v>
      </c>
      <c r="QL132" s="603">
        <v>0</v>
      </c>
      <c r="QM132" s="603">
        <v>17.739999999999998</v>
      </c>
      <c r="QN132" s="603">
        <v>0</v>
      </c>
      <c r="QO132" s="603">
        <v>0</v>
      </c>
      <c r="QP132" s="603">
        <v>0</v>
      </c>
      <c r="QQ132" s="603">
        <v>0</v>
      </c>
      <c r="QR132" s="603">
        <v>0</v>
      </c>
      <c r="QS132" s="603">
        <v>0</v>
      </c>
      <c r="QT132" s="603">
        <v>0</v>
      </c>
      <c r="QU132" s="603">
        <v>0</v>
      </c>
      <c r="QV132" s="603">
        <v>0</v>
      </c>
      <c r="QW132" s="603">
        <v>0</v>
      </c>
      <c r="QX132" s="603">
        <v>0</v>
      </c>
      <c r="QY132" s="603">
        <v>0</v>
      </c>
      <c r="QZ132" s="603">
        <v>0</v>
      </c>
      <c r="RA132" s="603">
        <v>1650</v>
      </c>
      <c r="RB132" s="603">
        <v>160</v>
      </c>
      <c r="RC132" s="603">
        <v>2200</v>
      </c>
      <c r="RD132" s="603">
        <v>0</v>
      </c>
      <c r="RE132" s="603">
        <v>0</v>
      </c>
      <c r="RF132" s="603">
        <v>4500</v>
      </c>
      <c r="RG132" s="603">
        <v>0</v>
      </c>
      <c r="RH132" s="603">
        <v>0</v>
      </c>
      <c r="RI132" s="603">
        <v>0</v>
      </c>
      <c r="RJ132" s="603">
        <v>0</v>
      </c>
      <c r="RK132" s="603">
        <v>0</v>
      </c>
      <c r="RL132" s="603">
        <v>0</v>
      </c>
      <c r="RM132" s="603">
        <v>0</v>
      </c>
      <c r="RN132" s="603">
        <v>0</v>
      </c>
      <c r="RO132" s="603">
        <v>0</v>
      </c>
      <c r="RP132" s="603">
        <v>0</v>
      </c>
      <c r="RQ132" s="603">
        <v>0</v>
      </c>
      <c r="RR132" s="603">
        <v>0</v>
      </c>
      <c r="RS132" s="603">
        <v>140000</v>
      </c>
      <c r="RT132" s="603">
        <v>2837.18</v>
      </c>
      <c r="RU132" s="603">
        <v>0</v>
      </c>
      <c r="RV132" s="603">
        <v>0</v>
      </c>
      <c r="RW132" s="603">
        <v>0</v>
      </c>
      <c r="RX132" s="603">
        <v>373.92</v>
      </c>
      <c r="RY132" s="603">
        <v>0</v>
      </c>
      <c r="RZ132" s="603">
        <v>0</v>
      </c>
      <c r="SA132" s="603">
        <v>0</v>
      </c>
      <c r="SB132" s="603">
        <v>0</v>
      </c>
      <c r="SC132" s="603">
        <v>0</v>
      </c>
      <c r="SD132" s="603">
        <v>0</v>
      </c>
      <c r="SE132" s="603">
        <v>0</v>
      </c>
      <c r="SF132" s="603">
        <v>0</v>
      </c>
      <c r="SG132" s="603">
        <v>0</v>
      </c>
      <c r="SH132" s="603">
        <v>0</v>
      </c>
      <c r="SI132" s="603">
        <v>0</v>
      </c>
      <c r="SJ132" s="603">
        <v>0</v>
      </c>
      <c r="SK132" s="603">
        <v>0</v>
      </c>
      <c r="SL132" s="603">
        <v>0</v>
      </c>
      <c r="SM132" s="603">
        <v>0</v>
      </c>
      <c r="SN132" s="603">
        <v>0</v>
      </c>
      <c r="SO132" s="603">
        <v>0</v>
      </c>
      <c r="SP132" s="603">
        <v>0</v>
      </c>
      <c r="SQ132" s="603">
        <v>114.13</v>
      </c>
      <c r="SR132" s="603">
        <v>0</v>
      </c>
      <c r="SS132" s="603">
        <v>240</v>
      </c>
      <c r="ST132" s="603">
        <v>46.72</v>
      </c>
      <c r="SU132" s="603">
        <v>16011.42</v>
      </c>
      <c r="SV132" s="603">
        <v>600</v>
      </c>
      <c r="SW132" s="603">
        <v>0</v>
      </c>
      <c r="SX132" s="603">
        <v>572.85</v>
      </c>
      <c r="SY132" s="603">
        <v>0</v>
      </c>
      <c r="SZ132" s="603">
        <v>4648.67</v>
      </c>
      <c r="TA132" s="603">
        <v>0</v>
      </c>
      <c r="TB132" s="603">
        <v>484.32</v>
      </c>
      <c r="TC132" s="603">
        <v>1652.59</v>
      </c>
      <c r="TD132" s="603">
        <v>0</v>
      </c>
      <c r="TE132" s="603">
        <v>837.88</v>
      </c>
      <c r="TF132" s="603">
        <v>0</v>
      </c>
      <c r="TG132" s="603">
        <v>48.22</v>
      </c>
      <c r="TH132" s="603">
        <v>152.1</v>
      </c>
      <c r="TI132" s="603">
        <v>2545.7199999999998</v>
      </c>
      <c r="TJ132" s="603">
        <v>0</v>
      </c>
      <c r="TK132" s="603">
        <v>0</v>
      </c>
      <c r="TL132" s="603">
        <v>970.96</v>
      </c>
      <c r="TM132" s="603">
        <v>895.1</v>
      </c>
      <c r="TN132" s="603">
        <v>0</v>
      </c>
      <c r="TO132" s="603">
        <v>1836.53</v>
      </c>
      <c r="TP132" s="603">
        <v>337.17</v>
      </c>
      <c r="TQ132" s="603">
        <v>0</v>
      </c>
      <c r="TR132" s="603">
        <v>0</v>
      </c>
      <c r="TS132" s="603">
        <v>1346.09</v>
      </c>
      <c r="TT132" s="603">
        <v>0</v>
      </c>
      <c r="TU132" s="603">
        <v>0</v>
      </c>
      <c r="TV132" s="603">
        <v>1048.94</v>
      </c>
      <c r="TW132" s="603">
        <v>37.369999999999997</v>
      </c>
      <c r="TX132" s="603">
        <v>0</v>
      </c>
      <c r="TY132" s="603">
        <v>0</v>
      </c>
      <c r="TZ132" s="603">
        <v>0</v>
      </c>
      <c r="UA132" s="603">
        <v>0</v>
      </c>
      <c r="UB132" s="603">
        <v>741.42</v>
      </c>
      <c r="UC132" s="603">
        <v>0</v>
      </c>
      <c r="UD132" s="603">
        <v>2248.11</v>
      </c>
      <c r="UE132" s="603">
        <v>3327.86</v>
      </c>
      <c r="UF132" s="603">
        <v>0</v>
      </c>
      <c r="UG132" s="603">
        <v>4775.38</v>
      </c>
      <c r="UH132" s="603">
        <v>10930.79</v>
      </c>
      <c r="UI132" s="603">
        <v>0</v>
      </c>
      <c r="UJ132" s="603">
        <v>692.48</v>
      </c>
      <c r="UK132" s="603">
        <v>0</v>
      </c>
      <c r="UL132" s="603">
        <v>192000</v>
      </c>
      <c r="UM132" s="603">
        <v>0</v>
      </c>
      <c r="UN132" s="603">
        <v>700</v>
      </c>
      <c r="UO132" s="603">
        <v>65.73</v>
      </c>
      <c r="UP132" s="603">
        <v>0</v>
      </c>
      <c r="UQ132" s="603">
        <v>19.25</v>
      </c>
      <c r="UR132" s="603">
        <v>0</v>
      </c>
      <c r="US132" s="603">
        <v>37.17</v>
      </c>
      <c r="UT132" s="603">
        <v>0</v>
      </c>
      <c r="UU132" s="603">
        <v>1239.6300000000001</v>
      </c>
      <c r="UV132" s="603">
        <v>0</v>
      </c>
      <c r="UW132" s="603">
        <v>0</v>
      </c>
      <c r="UX132" s="603">
        <v>0</v>
      </c>
      <c r="UY132" s="603">
        <v>0</v>
      </c>
      <c r="UZ132" s="603">
        <v>0</v>
      </c>
      <c r="VA132" s="603">
        <v>0</v>
      </c>
      <c r="VB132" s="603">
        <v>0</v>
      </c>
      <c r="VC132" s="603">
        <v>0</v>
      </c>
      <c r="VD132" s="603">
        <v>0</v>
      </c>
      <c r="VE132" s="603">
        <v>132.5</v>
      </c>
      <c r="VF132" s="603">
        <v>0</v>
      </c>
      <c r="VG132" s="603">
        <v>0</v>
      </c>
      <c r="VH132" s="603">
        <v>0</v>
      </c>
      <c r="VI132" s="603">
        <v>17.73</v>
      </c>
      <c r="VJ132" s="603">
        <v>14000</v>
      </c>
      <c r="VK132" s="603">
        <v>0</v>
      </c>
      <c r="VL132" s="603">
        <v>0</v>
      </c>
      <c r="VM132" s="603">
        <v>0</v>
      </c>
      <c r="VN132" s="603">
        <v>0</v>
      </c>
      <c r="VO132" s="603">
        <v>0</v>
      </c>
      <c r="VP132" s="603">
        <v>1589.51</v>
      </c>
      <c r="VQ132" s="603">
        <v>0</v>
      </c>
      <c r="VR132" s="603">
        <v>0</v>
      </c>
      <c r="VS132" s="603">
        <v>0</v>
      </c>
      <c r="VT132" s="603">
        <v>0</v>
      </c>
      <c r="VU132" s="603">
        <v>0</v>
      </c>
      <c r="VV132" s="603">
        <v>0</v>
      </c>
      <c r="VW132" s="603">
        <v>0</v>
      </c>
      <c r="VX132" s="603">
        <v>900</v>
      </c>
      <c r="VY132" s="603">
        <v>0</v>
      </c>
      <c r="VZ132" s="603">
        <v>7.74</v>
      </c>
      <c r="WA132" s="603">
        <v>0</v>
      </c>
      <c r="WB132" s="603">
        <v>0</v>
      </c>
      <c r="WC132" s="603">
        <v>0</v>
      </c>
      <c r="WD132" s="603">
        <v>0</v>
      </c>
      <c r="WE132" s="603">
        <v>386.87</v>
      </c>
      <c r="WF132" s="603">
        <v>0</v>
      </c>
      <c r="WG132" s="603">
        <v>0</v>
      </c>
      <c r="WH132" s="603">
        <v>0</v>
      </c>
      <c r="WI132" s="603">
        <v>0</v>
      </c>
      <c r="WJ132" s="603">
        <v>0</v>
      </c>
      <c r="WK132" s="603">
        <v>0</v>
      </c>
      <c r="WL132" s="603">
        <v>0</v>
      </c>
      <c r="WM132" s="603">
        <v>48383.24</v>
      </c>
      <c r="WN132" s="603">
        <v>0</v>
      </c>
      <c r="WO132" s="603">
        <v>0</v>
      </c>
      <c r="WP132" s="603">
        <v>0</v>
      </c>
      <c r="WQ132" s="603">
        <v>0</v>
      </c>
      <c r="WR132" s="603">
        <v>0</v>
      </c>
      <c r="WS132" s="603">
        <v>0</v>
      </c>
      <c r="WT132" s="603">
        <v>52.07</v>
      </c>
      <c r="WU132" s="603">
        <v>1926.85</v>
      </c>
      <c r="WV132" s="603">
        <v>0</v>
      </c>
      <c r="WW132" s="603">
        <v>0</v>
      </c>
      <c r="WX132" s="603">
        <v>20576.79</v>
      </c>
      <c r="WY132" s="603">
        <v>15.28</v>
      </c>
      <c r="WZ132" s="603">
        <v>29.28</v>
      </c>
      <c r="XA132" s="603">
        <v>0</v>
      </c>
      <c r="XB132" s="603">
        <v>0</v>
      </c>
      <c r="XC132" s="603">
        <v>0</v>
      </c>
      <c r="XD132" s="603">
        <v>0</v>
      </c>
      <c r="XE132" s="603">
        <v>1174.02</v>
      </c>
      <c r="XF132" s="603">
        <v>0</v>
      </c>
      <c r="XG132" s="603">
        <v>660</v>
      </c>
      <c r="XH132" s="603">
        <v>0</v>
      </c>
      <c r="XI132" s="603">
        <v>0</v>
      </c>
      <c r="XJ132" s="603">
        <v>0</v>
      </c>
      <c r="XK132" s="603">
        <v>0</v>
      </c>
      <c r="XL132" s="603">
        <v>0</v>
      </c>
      <c r="XM132" s="603">
        <v>0</v>
      </c>
      <c r="XN132" s="603">
        <v>0</v>
      </c>
      <c r="XO132" s="603">
        <v>0</v>
      </c>
      <c r="XP132" s="603">
        <v>0</v>
      </c>
      <c r="XQ132" s="603">
        <v>0</v>
      </c>
      <c r="XR132" s="603">
        <v>0</v>
      </c>
      <c r="XS132" s="603">
        <v>0</v>
      </c>
      <c r="XT132" s="603">
        <v>0</v>
      </c>
      <c r="XU132" s="603">
        <v>0</v>
      </c>
      <c r="XV132" s="603">
        <v>0</v>
      </c>
      <c r="XW132" s="603">
        <v>0</v>
      </c>
      <c r="XX132" s="603">
        <v>0</v>
      </c>
      <c r="XY132" s="603">
        <v>50</v>
      </c>
      <c r="XZ132" s="603">
        <v>0</v>
      </c>
      <c r="YA132" s="603">
        <v>0</v>
      </c>
      <c r="YB132" s="603">
        <v>16300</v>
      </c>
      <c r="YC132" s="603">
        <v>0</v>
      </c>
      <c r="YD132" s="603">
        <v>0</v>
      </c>
      <c r="YE132" s="603">
        <v>0</v>
      </c>
      <c r="YF132" s="603">
        <v>0</v>
      </c>
      <c r="YG132" s="603">
        <v>0</v>
      </c>
      <c r="YH132" s="603">
        <v>0</v>
      </c>
      <c r="YI132" s="603">
        <v>0</v>
      </c>
      <c r="YJ132" s="603">
        <v>0</v>
      </c>
      <c r="YK132" s="603">
        <v>0</v>
      </c>
      <c r="YL132" s="603">
        <v>0</v>
      </c>
      <c r="YM132" s="603">
        <v>0</v>
      </c>
      <c r="YN132" s="603">
        <v>0</v>
      </c>
      <c r="YO132" s="603">
        <v>0</v>
      </c>
      <c r="YP132" s="603">
        <v>0</v>
      </c>
      <c r="YQ132" s="603">
        <v>0</v>
      </c>
      <c r="YR132" s="603">
        <v>0</v>
      </c>
      <c r="YS132" s="603">
        <v>0</v>
      </c>
      <c r="YT132" s="603">
        <v>16.8</v>
      </c>
      <c r="YU132" s="603">
        <v>0</v>
      </c>
      <c r="YV132" s="603">
        <v>19793.439999999999</v>
      </c>
      <c r="YW132" s="603">
        <v>0</v>
      </c>
      <c r="YX132" s="603">
        <v>0</v>
      </c>
      <c r="YY132" s="603">
        <v>984.43</v>
      </c>
      <c r="YZ132" s="603">
        <v>0</v>
      </c>
      <c r="ZA132" s="603">
        <v>0</v>
      </c>
      <c r="ZB132" s="603">
        <v>0</v>
      </c>
      <c r="ZC132" s="603">
        <v>800</v>
      </c>
      <c r="ZD132" s="603">
        <v>0</v>
      </c>
      <c r="ZE132" s="603">
        <v>0</v>
      </c>
      <c r="ZF132" s="603">
        <v>0</v>
      </c>
      <c r="ZG132" s="603">
        <v>0</v>
      </c>
      <c r="ZH132" s="603">
        <v>0</v>
      </c>
      <c r="ZI132" s="603">
        <v>0</v>
      </c>
      <c r="ZJ132" s="603">
        <v>0</v>
      </c>
      <c r="ZK132" s="603">
        <v>0</v>
      </c>
      <c r="ZL132" s="603">
        <v>0</v>
      </c>
      <c r="ZM132" s="603">
        <v>0</v>
      </c>
      <c r="ZN132" s="603">
        <v>0</v>
      </c>
      <c r="ZO132" s="603">
        <v>0</v>
      </c>
      <c r="ZP132" s="603">
        <v>70.400000000000006</v>
      </c>
      <c r="ZQ132" s="603">
        <v>0</v>
      </c>
      <c r="ZR132" s="603">
        <v>0</v>
      </c>
      <c r="ZS132" s="603">
        <v>0</v>
      </c>
      <c r="ZT132" s="603">
        <v>8.6300000000000008</v>
      </c>
      <c r="ZU132" s="603">
        <v>0</v>
      </c>
      <c r="ZV132" s="603">
        <v>430.49</v>
      </c>
      <c r="ZW132" s="603">
        <v>0</v>
      </c>
      <c r="ZX132" s="603">
        <v>0</v>
      </c>
      <c r="ZY132" s="603">
        <v>65.56</v>
      </c>
      <c r="ZZ132" s="603">
        <v>0</v>
      </c>
      <c r="AAA132" s="603">
        <v>0</v>
      </c>
      <c r="AAB132" s="603">
        <v>0</v>
      </c>
      <c r="AAC132" s="603">
        <v>0</v>
      </c>
      <c r="AAD132" s="603">
        <v>0</v>
      </c>
      <c r="AAE132" s="603">
        <v>1.64</v>
      </c>
      <c r="AAF132" s="603">
        <v>0</v>
      </c>
      <c r="AAG132" s="603">
        <v>0</v>
      </c>
      <c r="AAH132" s="603">
        <v>3000</v>
      </c>
      <c r="AAI132" s="603">
        <v>0</v>
      </c>
      <c r="AAJ132" s="603">
        <v>0</v>
      </c>
      <c r="AAK132" s="603">
        <v>0</v>
      </c>
      <c r="AAL132" s="603">
        <v>0</v>
      </c>
      <c r="AAM132" s="603">
        <v>22.35</v>
      </c>
      <c r="AAN132" s="603">
        <v>62.13</v>
      </c>
      <c r="AAO132" s="603">
        <v>53.02</v>
      </c>
      <c r="AAP132" s="603">
        <v>0</v>
      </c>
      <c r="AAQ132" s="603">
        <v>0</v>
      </c>
      <c r="AAR132" s="603">
        <v>74146.070000000007</v>
      </c>
      <c r="AAS132" s="603">
        <v>0</v>
      </c>
      <c r="AAT132" s="603">
        <v>29179.06</v>
      </c>
      <c r="AAU132" s="603">
        <v>0</v>
      </c>
      <c r="AAV132" s="603">
        <v>0</v>
      </c>
      <c r="AAW132" s="603">
        <v>68098.03</v>
      </c>
      <c r="AAX132" s="603">
        <v>0</v>
      </c>
      <c r="AAY132" s="603">
        <v>0</v>
      </c>
      <c r="AAZ132" s="603">
        <v>0</v>
      </c>
      <c r="ABA132" s="603">
        <v>129.08000000000001</v>
      </c>
      <c r="ABB132" s="603">
        <v>0</v>
      </c>
      <c r="ABC132" s="603">
        <v>0</v>
      </c>
      <c r="ABD132" s="603">
        <v>0</v>
      </c>
      <c r="ABE132" s="603">
        <v>492.22</v>
      </c>
      <c r="ABF132" s="603">
        <v>55980.35</v>
      </c>
      <c r="ABG132" s="603">
        <v>0</v>
      </c>
      <c r="ABH132" s="603">
        <v>0</v>
      </c>
      <c r="ABI132" s="603">
        <v>0</v>
      </c>
      <c r="ABJ132" s="603">
        <v>0</v>
      </c>
      <c r="ABK132" s="603">
        <v>0</v>
      </c>
      <c r="ABL132" s="603">
        <v>0</v>
      </c>
      <c r="ABM132" s="603">
        <v>131.88</v>
      </c>
      <c r="ABN132" s="603">
        <v>0</v>
      </c>
      <c r="ABO132" s="603">
        <v>0</v>
      </c>
      <c r="ABP132" s="603">
        <v>0</v>
      </c>
      <c r="ABQ132" s="603">
        <v>0</v>
      </c>
      <c r="ABR132" s="603">
        <v>0</v>
      </c>
      <c r="ABS132" s="603">
        <v>0</v>
      </c>
      <c r="ABT132" s="603">
        <v>0</v>
      </c>
      <c r="ABU132" s="603">
        <v>0</v>
      </c>
      <c r="ABV132" s="603">
        <v>0</v>
      </c>
      <c r="ABW132" s="603">
        <v>0</v>
      </c>
      <c r="ABX132" s="603">
        <v>0</v>
      </c>
      <c r="ABY132" s="603">
        <v>0</v>
      </c>
      <c r="ABZ132" s="603">
        <v>0</v>
      </c>
      <c r="ACA132" s="603">
        <v>0</v>
      </c>
      <c r="ACB132" s="603">
        <v>100</v>
      </c>
      <c r="ACC132" s="603">
        <v>0</v>
      </c>
      <c r="ACD132" s="603">
        <v>3869.43</v>
      </c>
      <c r="ACE132" s="603">
        <v>2123.98</v>
      </c>
      <c r="ACF132" s="603">
        <v>0</v>
      </c>
      <c r="ACG132" s="603">
        <v>1.33</v>
      </c>
      <c r="ACH132" s="603">
        <v>0</v>
      </c>
      <c r="ACI132" s="603">
        <v>415.55</v>
      </c>
      <c r="ACJ132" s="603">
        <v>377.19</v>
      </c>
      <c r="ACK132" s="603">
        <v>0</v>
      </c>
      <c r="ACL132" s="603">
        <v>0</v>
      </c>
      <c r="ACM132" s="603">
        <v>0</v>
      </c>
      <c r="ACN132" s="603">
        <v>0</v>
      </c>
      <c r="ACO132" s="603">
        <v>319490.09000000003</v>
      </c>
      <c r="ACP132" s="603">
        <v>0</v>
      </c>
      <c r="ACQ132" s="603">
        <v>0</v>
      </c>
      <c r="ACR132" s="603">
        <v>0</v>
      </c>
      <c r="ACS132" s="603">
        <v>0</v>
      </c>
      <c r="ACT132" s="603">
        <v>0</v>
      </c>
      <c r="ACU132" s="603">
        <v>0</v>
      </c>
      <c r="ACV132" s="603">
        <v>0</v>
      </c>
      <c r="ACW132" s="603">
        <v>0</v>
      </c>
      <c r="ACX132" s="603">
        <v>0</v>
      </c>
      <c r="ACY132" s="603">
        <v>0</v>
      </c>
      <c r="ACZ132" s="603">
        <v>0</v>
      </c>
      <c r="ADA132" s="603">
        <v>0</v>
      </c>
      <c r="ADB132" s="603">
        <v>0</v>
      </c>
      <c r="ADC132" s="603">
        <v>0</v>
      </c>
      <c r="ADD132" s="603">
        <v>0</v>
      </c>
      <c r="ADE132" s="603">
        <v>0</v>
      </c>
      <c r="ADF132" s="603">
        <v>0</v>
      </c>
      <c r="ADG132" s="603">
        <v>0</v>
      </c>
      <c r="ADH132" s="603">
        <v>0</v>
      </c>
      <c r="ADI132" s="603">
        <v>0</v>
      </c>
      <c r="ADJ132" s="603">
        <v>0</v>
      </c>
      <c r="ADK132" s="603">
        <v>0</v>
      </c>
      <c r="ADL132" s="603">
        <v>50.16</v>
      </c>
      <c r="ADM132" s="603">
        <v>0</v>
      </c>
      <c r="ADN132" s="603">
        <v>0</v>
      </c>
      <c r="ADO132" s="603">
        <v>0</v>
      </c>
      <c r="ADP132" s="603">
        <v>0</v>
      </c>
      <c r="ADQ132" s="603">
        <v>0</v>
      </c>
      <c r="ADR132" s="603">
        <v>0</v>
      </c>
      <c r="ADS132" s="603">
        <v>824.73</v>
      </c>
      <c r="ADT132" s="603">
        <v>0</v>
      </c>
      <c r="ADU132" s="603">
        <v>0</v>
      </c>
      <c r="ADV132" s="603">
        <v>0</v>
      </c>
      <c r="ADW132" s="603">
        <v>0</v>
      </c>
      <c r="ADX132" s="603">
        <v>7102.44</v>
      </c>
      <c r="ADY132" s="603">
        <v>0</v>
      </c>
      <c r="ADZ132" s="603">
        <v>0</v>
      </c>
      <c r="AEA132" s="603">
        <v>0</v>
      </c>
      <c r="AEB132" s="603">
        <v>0</v>
      </c>
      <c r="AEC132" s="603">
        <v>0</v>
      </c>
      <c r="AED132" s="603">
        <v>376.96</v>
      </c>
      <c r="AEE132" s="603">
        <v>0</v>
      </c>
      <c r="AEF132" s="603">
        <v>150</v>
      </c>
      <c r="AEG132" s="603">
        <v>0</v>
      </c>
      <c r="AEH132" s="603">
        <v>0</v>
      </c>
      <c r="AEI132" s="603">
        <v>0</v>
      </c>
      <c r="AEJ132" s="603">
        <v>0</v>
      </c>
      <c r="AEK132" s="603">
        <v>3000</v>
      </c>
      <c r="AEL132" s="603">
        <v>8964.0499999999993</v>
      </c>
      <c r="AEM132" s="603">
        <v>61.66</v>
      </c>
      <c r="AEN132" s="603">
        <v>27.36</v>
      </c>
      <c r="AEO132" s="603">
        <v>0</v>
      </c>
      <c r="AEP132" s="603">
        <v>597.28</v>
      </c>
      <c r="AEQ132" s="603">
        <v>24.91</v>
      </c>
      <c r="AER132" s="603">
        <v>0</v>
      </c>
      <c r="AES132" s="603">
        <v>0</v>
      </c>
      <c r="AET132" s="603">
        <v>0</v>
      </c>
      <c r="AEU132" s="603">
        <v>0</v>
      </c>
      <c r="AEV132" s="603">
        <v>241.09</v>
      </c>
      <c r="AEW132" s="603">
        <v>197.33</v>
      </c>
      <c r="AEX132" s="603">
        <v>363.08</v>
      </c>
      <c r="AEY132" s="603">
        <v>23.7</v>
      </c>
      <c r="AEZ132" s="603">
        <v>25000</v>
      </c>
      <c r="AFA132" s="603">
        <v>0</v>
      </c>
      <c r="AFB132" s="603">
        <v>8.36</v>
      </c>
      <c r="AFC132" s="603">
        <v>282.85000000000002</v>
      </c>
      <c r="AFD132" s="603">
        <v>38.96</v>
      </c>
      <c r="AFE132" s="603">
        <v>0</v>
      </c>
      <c r="AFF132" s="603">
        <v>0</v>
      </c>
      <c r="AFG132" s="603">
        <v>48.03</v>
      </c>
      <c r="AFH132" s="603">
        <v>0</v>
      </c>
      <c r="AFI132" s="603">
        <v>0</v>
      </c>
      <c r="AFJ132" s="603">
        <v>0</v>
      </c>
      <c r="AFK132" s="603">
        <v>0</v>
      </c>
      <c r="AFL132" s="603">
        <v>0</v>
      </c>
      <c r="AFM132" s="603">
        <v>1366.64</v>
      </c>
      <c r="AFN132" s="603">
        <v>0</v>
      </c>
      <c r="AFO132" s="603">
        <v>489.92</v>
      </c>
      <c r="AFP132" s="603">
        <v>0</v>
      </c>
      <c r="AFQ132" s="603">
        <v>0</v>
      </c>
      <c r="AFR132" s="603">
        <v>0</v>
      </c>
      <c r="AFS132" s="603">
        <v>0</v>
      </c>
      <c r="AFT132" s="603">
        <v>0</v>
      </c>
      <c r="AFU132" s="603">
        <v>49.43</v>
      </c>
      <c r="AFV132" s="603">
        <v>0</v>
      </c>
      <c r="AFW132" s="603">
        <v>0</v>
      </c>
      <c r="AFX132" s="603">
        <v>0</v>
      </c>
      <c r="AFY132" s="603">
        <v>0</v>
      </c>
      <c r="AFZ132" s="603">
        <v>0</v>
      </c>
      <c r="AGA132" s="603">
        <v>0</v>
      </c>
      <c r="AGB132" s="603">
        <v>12470</v>
      </c>
      <c r="AGC132" s="603">
        <v>0</v>
      </c>
      <c r="AGD132" s="603">
        <v>0</v>
      </c>
      <c r="AGE132" s="603">
        <v>0</v>
      </c>
      <c r="AGF132" s="603">
        <v>0</v>
      </c>
      <c r="AGG132" s="603">
        <v>0</v>
      </c>
      <c r="AGH132" s="603">
        <v>9.81</v>
      </c>
      <c r="AGI132" s="603">
        <v>24.03</v>
      </c>
      <c r="AGJ132" s="603">
        <v>122.81</v>
      </c>
      <c r="AGK132" s="603">
        <v>0</v>
      </c>
      <c r="AGL132" s="603">
        <v>6.15</v>
      </c>
      <c r="AGM132" s="603">
        <v>0</v>
      </c>
      <c r="AGN132" s="603">
        <v>0</v>
      </c>
      <c r="AGO132" s="603">
        <v>0</v>
      </c>
      <c r="AGP132" s="603">
        <v>0</v>
      </c>
      <c r="AGQ132" s="603">
        <v>0</v>
      </c>
      <c r="AGR132" s="603">
        <v>0</v>
      </c>
      <c r="AGS132" s="603">
        <v>0</v>
      </c>
      <c r="AGT132" s="603">
        <v>0</v>
      </c>
      <c r="AGU132" s="603">
        <v>0</v>
      </c>
      <c r="AGV132" s="603">
        <v>0</v>
      </c>
      <c r="AGW132" s="603">
        <v>0</v>
      </c>
      <c r="AGX132" s="603">
        <v>0</v>
      </c>
      <c r="AGY132" s="603">
        <v>0</v>
      </c>
      <c r="AGZ132" s="603">
        <v>0</v>
      </c>
      <c r="AHA132" s="603">
        <v>0</v>
      </c>
      <c r="AHB132" s="603">
        <v>0</v>
      </c>
      <c r="AHC132" s="603">
        <v>0</v>
      </c>
      <c r="AHD132" s="603">
        <v>0</v>
      </c>
      <c r="AHE132" s="603">
        <v>0</v>
      </c>
      <c r="AHF132" s="603">
        <v>101000</v>
      </c>
      <c r="AHG132" s="603">
        <v>0</v>
      </c>
      <c r="AHH132" s="603">
        <v>0</v>
      </c>
      <c r="AHI132" s="603">
        <v>0</v>
      </c>
      <c r="AHJ132" s="603">
        <v>0</v>
      </c>
      <c r="AHK132" s="603">
        <v>0</v>
      </c>
      <c r="AHL132" s="603">
        <v>0</v>
      </c>
      <c r="AHM132" s="603">
        <v>110500</v>
      </c>
      <c r="AHN132" s="603">
        <v>0</v>
      </c>
      <c r="AHO132" s="603">
        <v>0</v>
      </c>
      <c r="AHP132" s="603">
        <v>601.41999999999996</v>
      </c>
      <c r="AHQ132" s="603">
        <v>0</v>
      </c>
      <c r="AHR132" s="603">
        <v>0</v>
      </c>
      <c r="AHS132" s="603">
        <v>219.49</v>
      </c>
      <c r="AHT132" s="603">
        <v>0</v>
      </c>
      <c r="AHU132" s="603">
        <v>0</v>
      </c>
      <c r="AHV132" s="603">
        <v>0</v>
      </c>
      <c r="AHW132" s="603">
        <f t="shared" si="100"/>
        <v>60974680.850000031</v>
      </c>
      <c r="AHY132" s="648" t="s">
        <v>6248</v>
      </c>
      <c r="AHZ132" s="648" t="s">
        <v>6166</v>
      </c>
      <c r="AIA132" s="648" t="s">
        <v>6167</v>
      </c>
    </row>
    <row r="133" spans="1:911" ht="24.6" x14ac:dyDescent="0.7">
      <c r="A133" s="260" t="str">
        <f t="shared" si="101"/>
        <v>ภาระ</v>
      </c>
      <c r="B133" s="260" t="s">
        <v>6166</v>
      </c>
      <c r="C133" s="260" t="s">
        <v>6167</v>
      </c>
      <c r="D133" s="603">
        <v>1278763.57</v>
      </c>
      <c r="E133" s="603">
        <v>2400</v>
      </c>
      <c r="F133" s="603">
        <v>2500</v>
      </c>
      <c r="G133" s="603">
        <v>0</v>
      </c>
      <c r="H133" s="603">
        <v>10447807.5</v>
      </c>
      <c r="I133" s="603">
        <v>0</v>
      </c>
      <c r="J133" s="603">
        <v>1783800.86</v>
      </c>
      <c r="K133" s="603">
        <v>0</v>
      </c>
      <c r="L133" s="603">
        <v>156392</v>
      </c>
      <c r="M133" s="603">
        <v>6750</v>
      </c>
      <c r="N133" s="603">
        <v>0</v>
      </c>
      <c r="O133" s="603">
        <v>0</v>
      </c>
      <c r="P133" s="603">
        <v>0</v>
      </c>
      <c r="Q133" s="603">
        <v>0</v>
      </c>
      <c r="R133" s="603">
        <v>0</v>
      </c>
      <c r="S133" s="603">
        <v>0</v>
      </c>
      <c r="T133" s="603">
        <v>0</v>
      </c>
      <c r="U133" s="603">
        <v>0</v>
      </c>
      <c r="V133" s="603">
        <v>0</v>
      </c>
      <c r="W133" s="603">
        <v>78237658.049999997</v>
      </c>
      <c r="X133" s="603">
        <v>101258.38</v>
      </c>
      <c r="Y133" s="603">
        <v>9000</v>
      </c>
      <c r="Z133" s="603">
        <v>1483468.07</v>
      </c>
      <c r="AA133" s="603">
        <v>165284</v>
      </c>
      <c r="AB133" s="603">
        <v>3225</v>
      </c>
      <c r="AC133" s="603">
        <v>420190.89</v>
      </c>
      <c r="AD133" s="603">
        <v>0</v>
      </c>
      <c r="AE133" s="603">
        <v>200136.24000000002</v>
      </c>
      <c r="AF133" s="603">
        <v>70865.279999999999</v>
      </c>
      <c r="AG133" s="603">
        <v>145468</v>
      </c>
      <c r="AH133" s="603">
        <v>114593</v>
      </c>
      <c r="AI133" s="603">
        <v>1528797.15</v>
      </c>
      <c r="AJ133" s="603">
        <v>212478.32</v>
      </c>
      <c r="AK133" s="603">
        <v>104650</v>
      </c>
      <c r="AL133" s="603">
        <v>93050</v>
      </c>
      <c r="AM133" s="603">
        <v>418799.2</v>
      </c>
      <c r="AN133" s="603">
        <v>0</v>
      </c>
      <c r="AO133" s="603">
        <v>0</v>
      </c>
      <c r="AP133" s="603">
        <v>31071</v>
      </c>
      <c r="AQ133" s="603">
        <v>296876.95</v>
      </c>
      <c r="AR133" s="603">
        <v>0</v>
      </c>
      <c r="AS133" s="603">
        <v>1368122.16</v>
      </c>
      <c r="AT133" s="603">
        <v>0</v>
      </c>
      <c r="AU133" s="603">
        <v>1184702.04</v>
      </c>
      <c r="AV133" s="603">
        <v>37604</v>
      </c>
      <c r="AW133" s="603">
        <v>31640</v>
      </c>
      <c r="AX133" s="603">
        <v>50000</v>
      </c>
      <c r="AY133" s="603">
        <v>0</v>
      </c>
      <c r="AZ133" s="603">
        <v>0</v>
      </c>
      <c r="BA133" s="603">
        <v>45620</v>
      </c>
      <c r="BB133" s="603">
        <v>44000</v>
      </c>
      <c r="BC133" s="603">
        <v>0</v>
      </c>
      <c r="BD133" s="603">
        <v>0</v>
      </c>
      <c r="BE133" s="603">
        <v>0</v>
      </c>
      <c r="BF133" s="603">
        <v>0</v>
      </c>
      <c r="BG133" s="603">
        <v>75500</v>
      </c>
      <c r="BH133" s="603">
        <v>22290</v>
      </c>
      <c r="BI133" s="603">
        <v>4399163</v>
      </c>
      <c r="BJ133" s="603">
        <v>4569943.33</v>
      </c>
      <c r="BK133" s="603">
        <v>912038.12</v>
      </c>
      <c r="BL133" s="603">
        <v>145736</v>
      </c>
      <c r="BM133" s="603">
        <v>0</v>
      </c>
      <c r="BN133" s="603">
        <v>58847.5</v>
      </c>
      <c r="BO133" s="603">
        <v>26822.17</v>
      </c>
      <c r="BP133" s="603">
        <v>95845.7</v>
      </c>
      <c r="BQ133" s="603">
        <v>0</v>
      </c>
      <c r="BR133" s="603">
        <v>6200</v>
      </c>
      <c r="BS133" s="603">
        <v>26966116.760000002</v>
      </c>
      <c r="BT133" s="603">
        <v>0</v>
      </c>
      <c r="BU133" s="603">
        <v>19737.060000000001</v>
      </c>
      <c r="BV133" s="603">
        <v>246542</v>
      </c>
      <c r="BW133" s="603">
        <v>133900</v>
      </c>
      <c r="BX133" s="603">
        <v>13792</v>
      </c>
      <c r="BY133" s="603">
        <v>0</v>
      </c>
      <c r="BZ133" s="603">
        <v>15650</v>
      </c>
      <c r="CA133" s="603">
        <v>308600</v>
      </c>
      <c r="CB133" s="603">
        <v>0</v>
      </c>
      <c r="CC133" s="603">
        <v>0</v>
      </c>
      <c r="CD133" s="603">
        <v>0</v>
      </c>
      <c r="CE133" s="603">
        <v>0</v>
      </c>
      <c r="CF133" s="603">
        <v>4016</v>
      </c>
      <c r="CG133" s="603">
        <v>119599</v>
      </c>
      <c r="CH133" s="603">
        <v>855147.54</v>
      </c>
      <c r="CI133" s="603">
        <v>301210.15999999997</v>
      </c>
      <c r="CJ133" s="603">
        <v>829765.56</v>
      </c>
      <c r="CK133" s="603">
        <v>53551.8</v>
      </c>
      <c r="CL133" s="603">
        <v>27247.37</v>
      </c>
      <c r="CM133" s="603">
        <v>260084</v>
      </c>
      <c r="CN133" s="603">
        <v>228750</v>
      </c>
      <c r="CO133" s="603">
        <v>0</v>
      </c>
      <c r="CP133" s="603">
        <v>12950</v>
      </c>
      <c r="CQ133" s="603">
        <v>113509</v>
      </c>
      <c r="CR133" s="603">
        <v>22574</v>
      </c>
      <c r="CS133" s="603">
        <v>0</v>
      </c>
      <c r="CT133" s="603">
        <v>422082</v>
      </c>
      <c r="CU133" s="603">
        <v>1020938.28</v>
      </c>
      <c r="CV133" s="603">
        <v>0</v>
      </c>
      <c r="CW133" s="603">
        <v>167794</v>
      </c>
      <c r="CX133" s="603">
        <v>208071.22</v>
      </c>
      <c r="CY133" s="603">
        <v>5304815</v>
      </c>
      <c r="CZ133" s="603">
        <v>298723.93</v>
      </c>
      <c r="DA133" s="603">
        <v>0</v>
      </c>
      <c r="DB133" s="603">
        <v>0</v>
      </c>
      <c r="DC133" s="603">
        <v>6892726.46</v>
      </c>
      <c r="DD133" s="603">
        <v>1691528</v>
      </c>
      <c r="DE133" s="603">
        <v>231450</v>
      </c>
      <c r="DF133" s="603">
        <v>69721</v>
      </c>
      <c r="DG133" s="603">
        <v>39560</v>
      </c>
      <c r="DH133" s="603">
        <v>33000</v>
      </c>
      <c r="DI133" s="603">
        <v>9000</v>
      </c>
      <c r="DJ133" s="603">
        <v>0</v>
      </c>
      <c r="DK133" s="603">
        <v>117630</v>
      </c>
      <c r="DL133" s="603">
        <v>44126203.759999998</v>
      </c>
      <c r="DM133" s="603">
        <v>9164</v>
      </c>
      <c r="DN133" s="603">
        <v>37500</v>
      </c>
      <c r="DO133" s="603">
        <v>183350.16</v>
      </c>
      <c r="DP133" s="603">
        <v>0</v>
      </c>
      <c r="DQ133" s="603">
        <v>20000</v>
      </c>
      <c r="DR133" s="603">
        <v>20050</v>
      </c>
      <c r="DS133" s="603">
        <v>0</v>
      </c>
      <c r="DT133" s="603">
        <v>198400</v>
      </c>
      <c r="DU133" s="603">
        <v>20504664.350000001</v>
      </c>
      <c r="DV133" s="603">
        <v>0</v>
      </c>
      <c r="DW133" s="603">
        <v>29995</v>
      </c>
      <c r="DX133" s="603">
        <v>252777</v>
      </c>
      <c r="DY133" s="603">
        <v>117132</v>
      </c>
      <c r="DZ133" s="603">
        <v>0</v>
      </c>
      <c r="EA133" s="603">
        <v>1264641</v>
      </c>
      <c r="EB133" s="603">
        <v>0</v>
      </c>
      <c r="EC133" s="603">
        <v>52405.69</v>
      </c>
      <c r="ED133" s="603">
        <v>0</v>
      </c>
      <c r="EE133" s="603">
        <v>574292.80000000005</v>
      </c>
      <c r="EF133" s="603">
        <v>1885881</v>
      </c>
      <c r="EG133" s="603">
        <v>208752.73</v>
      </c>
      <c r="EH133" s="603">
        <v>53400</v>
      </c>
      <c r="EI133" s="603">
        <v>282365</v>
      </c>
      <c r="EJ133" s="603">
        <v>96350</v>
      </c>
      <c r="EK133" s="603">
        <v>28355</v>
      </c>
      <c r="EL133" s="603">
        <v>200</v>
      </c>
      <c r="EM133" s="603">
        <v>1100</v>
      </c>
      <c r="EN133" s="603">
        <v>0</v>
      </c>
      <c r="EO133" s="603">
        <v>33537759.77</v>
      </c>
      <c r="EP133" s="603">
        <v>0</v>
      </c>
      <c r="EQ133" s="603">
        <v>0</v>
      </c>
      <c r="ER133" s="603">
        <v>0</v>
      </c>
      <c r="ES133" s="603">
        <v>0</v>
      </c>
      <c r="ET133" s="603">
        <v>0</v>
      </c>
      <c r="EU133" s="603">
        <v>0</v>
      </c>
      <c r="EV133" s="603">
        <v>0</v>
      </c>
      <c r="EW133" s="603">
        <v>0</v>
      </c>
      <c r="EX133" s="603">
        <v>4175944.2</v>
      </c>
      <c r="EY133" s="603">
        <v>0</v>
      </c>
      <c r="EZ133" s="603">
        <v>2000</v>
      </c>
      <c r="FA133" s="603">
        <v>0</v>
      </c>
      <c r="FB133" s="603">
        <v>34435</v>
      </c>
      <c r="FC133" s="603">
        <v>80000</v>
      </c>
      <c r="FD133" s="603">
        <v>226352.5</v>
      </c>
      <c r="FE133" s="603">
        <v>0</v>
      </c>
      <c r="FF133" s="603">
        <v>150456.46</v>
      </c>
      <c r="FG133" s="603">
        <v>473534.66</v>
      </c>
      <c r="FH133" s="603">
        <v>0</v>
      </c>
      <c r="FI133" s="603">
        <v>3187</v>
      </c>
      <c r="FJ133" s="603">
        <v>1550861.3</v>
      </c>
      <c r="FK133" s="603">
        <v>0</v>
      </c>
      <c r="FL133" s="603">
        <v>0</v>
      </c>
      <c r="FM133" s="603">
        <v>5500</v>
      </c>
      <c r="FN133" s="603">
        <v>74349</v>
      </c>
      <c r="FO133" s="603">
        <v>93000</v>
      </c>
      <c r="FP133" s="603">
        <v>0</v>
      </c>
      <c r="FQ133" s="603">
        <v>0</v>
      </c>
      <c r="FR133" s="603">
        <v>4516929.5199999996</v>
      </c>
      <c r="FS133" s="603">
        <v>4058</v>
      </c>
      <c r="FT133" s="603">
        <v>248019.5</v>
      </c>
      <c r="FU133" s="603">
        <v>500</v>
      </c>
      <c r="FV133" s="603">
        <v>129908</v>
      </c>
      <c r="FW133" s="603">
        <v>5442</v>
      </c>
      <c r="FX133" s="603">
        <v>116862.1</v>
      </c>
      <c r="FY133" s="603">
        <v>0</v>
      </c>
      <c r="FZ133" s="603">
        <v>746100</v>
      </c>
      <c r="GA133" s="603">
        <v>8700</v>
      </c>
      <c r="GB133" s="603">
        <v>148270</v>
      </c>
      <c r="GC133" s="603">
        <v>84000</v>
      </c>
      <c r="GD133" s="603">
        <v>71604.42</v>
      </c>
      <c r="GE133" s="603">
        <v>28033</v>
      </c>
      <c r="GF133" s="603">
        <v>18487463.77</v>
      </c>
      <c r="GG133" s="603">
        <v>2085639.79</v>
      </c>
      <c r="GH133" s="603">
        <v>85132.1</v>
      </c>
      <c r="GI133" s="603">
        <v>294114.45</v>
      </c>
      <c r="GJ133" s="603">
        <v>955362.51</v>
      </c>
      <c r="GK133" s="603">
        <v>150734</v>
      </c>
      <c r="GL133" s="603">
        <v>16753.939999999999</v>
      </c>
      <c r="GM133" s="603">
        <v>59816.76</v>
      </c>
      <c r="GN133" s="603">
        <v>29250</v>
      </c>
      <c r="GO133" s="603">
        <v>0</v>
      </c>
      <c r="GP133" s="603">
        <v>0</v>
      </c>
      <c r="GQ133" s="603">
        <v>0</v>
      </c>
      <c r="GR133" s="603">
        <v>312668.87</v>
      </c>
      <c r="GS133" s="603">
        <v>70223</v>
      </c>
      <c r="GT133" s="603">
        <v>0</v>
      </c>
      <c r="GU133" s="603">
        <v>65335</v>
      </c>
      <c r="GV133" s="603">
        <v>21695</v>
      </c>
      <c r="GW133" s="603">
        <v>314579.28000000003</v>
      </c>
      <c r="GX133" s="603">
        <v>34604</v>
      </c>
      <c r="GY133" s="603">
        <v>226783.67</v>
      </c>
      <c r="GZ133" s="603">
        <v>21300</v>
      </c>
      <c r="HA133" s="603">
        <v>44583.97</v>
      </c>
      <c r="HB133" s="603">
        <v>1929282.53</v>
      </c>
      <c r="HC133" s="603">
        <v>144388</v>
      </c>
      <c r="HD133" s="603">
        <v>2448747.5000000005</v>
      </c>
      <c r="HE133" s="603">
        <v>1595432.08</v>
      </c>
      <c r="HF133" s="603">
        <v>13189575.079999998</v>
      </c>
      <c r="HG133" s="603">
        <v>1421566.4</v>
      </c>
      <c r="HH133" s="603">
        <v>0</v>
      </c>
      <c r="HI133" s="603">
        <v>60000</v>
      </c>
      <c r="HJ133" s="603">
        <v>0</v>
      </c>
      <c r="HK133" s="603">
        <v>217650</v>
      </c>
      <c r="HL133" s="603">
        <v>2772753.54</v>
      </c>
      <c r="HM133" s="603">
        <v>90000</v>
      </c>
      <c r="HN133" s="603">
        <v>2929978</v>
      </c>
      <c r="HO133" s="603">
        <v>0</v>
      </c>
      <c r="HP133" s="603">
        <v>3053.93</v>
      </c>
      <c r="HQ133" s="603">
        <v>512159.64</v>
      </c>
      <c r="HR133" s="603">
        <v>1857</v>
      </c>
      <c r="HS133" s="603">
        <v>2250</v>
      </c>
      <c r="HT133" s="603">
        <v>3061976.35</v>
      </c>
      <c r="HU133" s="603">
        <v>1195087.43</v>
      </c>
      <c r="HV133" s="603">
        <v>0</v>
      </c>
      <c r="HW133" s="603">
        <v>20000</v>
      </c>
      <c r="HX133" s="603">
        <v>0</v>
      </c>
      <c r="HY133" s="603">
        <v>0</v>
      </c>
      <c r="HZ133" s="603">
        <v>0</v>
      </c>
      <c r="IA133" s="603">
        <v>0</v>
      </c>
      <c r="IB133" s="603">
        <v>1580</v>
      </c>
      <c r="IC133" s="603">
        <v>0</v>
      </c>
      <c r="ID133" s="603">
        <v>77015</v>
      </c>
      <c r="IE133" s="603">
        <v>1230180.8899999999</v>
      </c>
      <c r="IF133" s="603">
        <v>103535</v>
      </c>
      <c r="IG133" s="603">
        <v>0</v>
      </c>
      <c r="IH133" s="603">
        <v>0</v>
      </c>
      <c r="II133" s="603">
        <v>0</v>
      </c>
      <c r="IJ133" s="603">
        <v>249005.65</v>
      </c>
      <c r="IK133" s="603">
        <v>561633.76</v>
      </c>
      <c r="IL133" s="603">
        <v>135950.99</v>
      </c>
      <c r="IM133" s="603">
        <v>61.9</v>
      </c>
      <c r="IN133" s="603">
        <v>0</v>
      </c>
      <c r="IO133" s="603">
        <v>210713.48</v>
      </c>
      <c r="IP133" s="603">
        <v>150000</v>
      </c>
      <c r="IQ133" s="603">
        <v>531017</v>
      </c>
      <c r="IR133" s="603">
        <v>0</v>
      </c>
      <c r="IS133" s="603">
        <v>0</v>
      </c>
      <c r="IT133" s="603">
        <v>2800</v>
      </c>
      <c r="IU133" s="603">
        <v>6818502.1000000006</v>
      </c>
      <c r="IV133" s="603">
        <v>9245184.0700000003</v>
      </c>
      <c r="IW133" s="603">
        <v>0</v>
      </c>
      <c r="IX133" s="603">
        <v>1913739</v>
      </c>
      <c r="IY133" s="603">
        <v>0</v>
      </c>
      <c r="IZ133" s="603">
        <v>0</v>
      </c>
      <c r="JA133" s="603">
        <v>0</v>
      </c>
      <c r="JB133" s="603">
        <v>10000</v>
      </c>
      <c r="JC133" s="603">
        <v>248343.65</v>
      </c>
      <c r="JD133" s="603">
        <v>244660</v>
      </c>
      <c r="JE133" s="603">
        <v>225509.5</v>
      </c>
      <c r="JF133" s="603">
        <v>0</v>
      </c>
      <c r="JG133" s="603">
        <v>868459.8</v>
      </c>
      <c r="JH133" s="603">
        <v>652682.18000000005</v>
      </c>
      <c r="JI133" s="603">
        <v>5384.21</v>
      </c>
      <c r="JJ133" s="603">
        <v>0</v>
      </c>
      <c r="JK133" s="603">
        <v>0</v>
      </c>
      <c r="JL133" s="603">
        <v>445.36</v>
      </c>
      <c r="JM133" s="603">
        <v>1820275.49</v>
      </c>
      <c r="JN133" s="603">
        <v>3780880.51</v>
      </c>
      <c r="JO133" s="603">
        <v>0</v>
      </c>
      <c r="JP133" s="603">
        <v>1667332.95</v>
      </c>
      <c r="JQ133" s="603">
        <v>0</v>
      </c>
      <c r="JR133" s="603">
        <v>134859.22</v>
      </c>
      <c r="JS133" s="603">
        <v>0</v>
      </c>
      <c r="JT133" s="603">
        <v>1421350</v>
      </c>
      <c r="JU133" s="603">
        <v>0</v>
      </c>
      <c r="JV133" s="603">
        <v>3565</v>
      </c>
      <c r="JW133" s="603">
        <v>0</v>
      </c>
      <c r="JX133" s="603">
        <v>0</v>
      </c>
      <c r="JY133" s="603">
        <v>0</v>
      </c>
      <c r="JZ133" s="603">
        <v>58033.77</v>
      </c>
      <c r="KA133" s="603">
        <v>0</v>
      </c>
      <c r="KB133" s="603">
        <v>0</v>
      </c>
      <c r="KC133" s="603">
        <v>0</v>
      </c>
      <c r="KD133" s="603">
        <v>6116040</v>
      </c>
      <c r="KE133" s="603">
        <v>956.76</v>
      </c>
      <c r="KF133" s="603">
        <v>1723486</v>
      </c>
      <c r="KG133" s="603">
        <v>0</v>
      </c>
      <c r="KH133" s="603">
        <v>0</v>
      </c>
      <c r="KI133" s="603">
        <v>1536764.5</v>
      </c>
      <c r="KJ133" s="603">
        <v>22809979.98</v>
      </c>
      <c r="KK133" s="603">
        <v>0</v>
      </c>
      <c r="KL133" s="603">
        <v>0</v>
      </c>
      <c r="KM133" s="603">
        <v>0</v>
      </c>
      <c r="KN133" s="603">
        <v>0</v>
      </c>
      <c r="KO133" s="603">
        <v>0</v>
      </c>
      <c r="KP133" s="603">
        <v>0</v>
      </c>
      <c r="KQ133" s="603">
        <v>0</v>
      </c>
      <c r="KR133" s="603">
        <v>0</v>
      </c>
      <c r="KS133" s="603">
        <v>953370</v>
      </c>
      <c r="KT133" s="603">
        <v>8000</v>
      </c>
      <c r="KU133" s="603">
        <v>64672.63</v>
      </c>
      <c r="KV133" s="603">
        <v>77542.94</v>
      </c>
      <c r="KW133" s="603">
        <v>12523.92</v>
      </c>
      <c r="KX133" s="603">
        <v>23200</v>
      </c>
      <c r="KY133" s="603">
        <v>0</v>
      </c>
      <c r="KZ133" s="603">
        <v>305866.8</v>
      </c>
      <c r="LA133" s="603">
        <v>10533748.460000001</v>
      </c>
      <c r="LB133" s="603">
        <v>0</v>
      </c>
      <c r="LC133" s="603">
        <v>4881.01</v>
      </c>
      <c r="LD133" s="603">
        <v>0</v>
      </c>
      <c r="LE133" s="603">
        <v>6000</v>
      </c>
      <c r="LF133" s="603">
        <v>0</v>
      </c>
      <c r="LG133" s="603">
        <v>12219.93</v>
      </c>
      <c r="LH133" s="603">
        <v>65452.97</v>
      </c>
      <c r="LI133" s="603">
        <v>20631875.260000002</v>
      </c>
      <c r="LJ133" s="603">
        <v>32783</v>
      </c>
      <c r="LK133" s="603">
        <v>68216.62</v>
      </c>
      <c r="LL133" s="603">
        <v>0</v>
      </c>
      <c r="LM133" s="603">
        <v>0</v>
      </c>
      <c r="LN133" s="603">
        <v>512210</v>
      </c>
      <c r="LO133" s="603">
        <v>0</v>
      </c>
      <c r="LP133" s="603">
        <v>181926</v>
      </c>
      <c r="LQ133" s="603">
        <v>0</v>
      </c>
      <c r="LR133" s="603">
        <v>0</v>
      </c>
      <c r="LS133" s="603">
        <v>0</v>
      </c>
      <c r="LT133" s="603">
        <v>0</v>
      </c>
      <c r="LU133" s="603">
        <v>0</v>
      </c>
      <c r="LV133" s="603">
        <v>0</v>
      </c>
      <c r="LW133" s="603">
        <v>16324888.060000001</v>
      </c>
      <c r="LX133" s="603">
        <v>364125</v>
      </c>
      <c r="LY133" s="603">
        <v>699240</v>
      </c>
      <c r="LZ133" s="603">
        <v>0</v>
      </c>
      <c r="MA133" s="603">
        <v>0</v>
      </c>
      <c r="MB133" s="603">
        <v>2039470.32</v>
      </c>
      <c r="MC133" s="603">
        <v>1833967.53</v>
      </c>
      <c r="MD133" s="603">
        <v>0</v>
      </c>
      <c r="ME133" s="603">
        <v>119747.65</v>
      </c>
      <c r="MF133" s="603">
        <v>400</v>
      </c>
      <c r="MG133" s="603">
        <v>0</v>
      </c>
      <c r="MH133" s="603">
        <v>0</v>
      </c>
      <c r="MI133" s="603">
        <v>76131935.690000013</v>
      </c>
      <c r="MJ133" s="603">
        <v>0</v>
      </c>
      <c r="MK133" s="603">
        <v>1118856</v>
      </c>
      <c r="ML133" s="603">
        <v>34068</v>
      </c>
      <c r="MM133" s="603">
        <v>34095</v>
      </c>
      <c r="MN133" s="603">
        <v>0</v>
      </c>
      <c r="MO133" s="603">
        <v>43080</v>
      </c>
      <c r="MP133" s="603">
        <v>44695</v>
      </c>
      <c r="MQ133" s="603">
        <v>290121.76</v>
      </c>
      <c r="MR133" s="603">
        <v>180000</v>
      </c>
      <c r="MS133" s="603">
        <v>5000</v>
      </c>
      <c r="MT133" s="603">
        <v>67385</v>
      </c>
      <c r="MU133" s="603">
        <v>66905432.709999993</v>
      </c>
      <c r="MV133" s="603">
        <v>0</v>
      </c>
      <c r="MW133" s="603">
        <v>0</v>
      </c>
      <c r="MX133" s="603">
        <v>0</v>
      </c>
      <c r="MY133" s="603">
        <v>924980.85</v>
      </c>
      <c r="MZ133" s="603">
        <v>80948.210000000006</v>
      </c>
      <c r="NA133" s="603">
        <v>606626.06999999995</v>
      </c>
      <c r="NB133" s="603">
        <v>128119.99</v>
      </c>
      <c r="NC133" s="603">
        <v>285623.11</v>
      </c>
      <c r="ND133" s="603">
        <v>0</v>
      </c>
      <c r="NE133" s="603">
        <v>250972</v>
      </c>
      <c r="NF133" s="603">
        <v>117691183.84</v>
      </c>
      <c r="NG133" s="603">
        <v>123761.75</v>
      </c>
      <c r="NH133" s="603">
        <v>269259</v>
      </c>
      <c r="NI133" s="603">
        <v>571100</v>
      </c>
      <c r="NJ133" s="603">
        <v>0</v>
      </c>
      <c r="NK133" s="603">
        <v>0</v>
      </c>
      <c r="NL133" s="603">
        <v>933031.39</v>
      </c>
      <c r="NM133" s="603">
        <v>0</v>
      </c>
      <c r="NN133" s="603">
        <v>0</v>
      </c>
      <c r="NO133" s="603">
        <v>0</v>
      </c>
      <c r="NP133" s="603">
        <v>0</v>
      </c>
      <c r="NQ133" s="603">
        <v>0</v>
      </c>
      <c r="NR133" s="603">
        <v>1125300</v>
      </c>
      <c r="NS133" s="603">
        <v>24900</v>
      </c>
      <c r="NT133" s="603">
        <v>0</v>
      </c>
      <c r="NU133" s="603">
        <v>40287.15</v>
      </c>
      <c r="NV133" s="603">
        <v>82161.66</v>
      </c>
      <c r="NW133" s="603">
        <v>12002.8</v>
      </c>
      <c r="NX133" s="603">
        <v>0</v>
      </c>
      <c r="NY133" s="603">
        <v>0</v>
      </c>
      <c r="NZ133" s="603">
        <v>5108374.68</v>
      </c>
      <c r="OA133" s="603">
        <v>80970</v>
      </c>
      <c r="OB133" s="603">
        <v>418013</v>
      </c>
      <c r="OC133" s="603">
        <v>0</v>
      </c>
      <c r="OD133" s="603">
        <v>980158.92</v>
      </c>
      <c r="OE133" s="603">
        <v>0</v>
      </c>
      <c r="OF133" s="603">
        <v>2296078.7999999998</v>
      </c>
      <c r="OG133" s="603">
        <v>845316.8</v>
      </c>
      <c r="OH133" s="603">
        <v>1140627.3400000001</v>
      </c>
      <c r="OI133" s="603">
        <v>210400</v>
      </c>
      <c r="OJ133" s="603">
        <v>0</v>
      </c>
      <c r="OK133" s="603">
        <v>207597.63</v>
      </c>
      <c r="OL133" s="603">
        <v>981156.1</v>
      </c>
      <c r="OM133" s="603">
        <v>0</v>
      </c>
      <c r="ON133" s="603">
        <v>0</v>
      </c>
      <c r="OO133" s="603">
        <v>0</v>
      </c>
      <c r="OP133" s="603">
        <v>0</v>
      </c>
      <c r="OQ133" s="603">
        <v>40000</v>
      </c>
      <c r="OR133" s="603">
        <v>40000</v>
      </c>
      <c r="OS133" s="603">
        <v>2000</v>
      </c>
      <c r="OT133" s="603">
        <v>0</v>
      </c>
      <c r="OU133" s="603">
        <v>1286118.3399999999</v>
      </c>
      <c r="OV133" s="603">
        <v>196217.87</v>
      </c>
      <c r="OW133" s="603">
        <v>149487.67999999999</v>
      </c>
      <c r="OX133" s="603">
        <v>24704.12</v>
      </c>
      <c r="OY133" s="603">
        <v>42527.46</v>
      </c>
      <c r="OZ133" s="603">
        <v>2024713.52</v>
      </c>
      <c r="PA133" s="603">
        <v>198000</v>
      </c>
      <c r="PB133" s="603">
        <v>116060</v>
      </c>
      <c r="PC133" s="603">
        <v>711941.94</v>
      </c>
      <c r="PD133" s="603">
        <v>8477764.6799999997</v>
      </c>
      <c r="PE133" s="603">
        <v>0</v>
      </c>
      <c r="PF133" s="603">
        <v>0</v>
      </c>
      <c r="PG133" s="603">
        <v>21.26</v>
      </c>
      <c r="PH133" s="603">
        <v>0</v>
      </c>
      <c r="PI133" s="603">
        <v>192400</v>
      </c>
      <c r="PJ133" s="603">
        <v>0</v>
      </c>
      <c r="PK133" s="603">
        <v>0</v>
      </c>
      <c r="PL133" s="603">
        <v>106626.6</v>
      </c>
      <c r="PM133" s="603">
        <v>0</v>
      </c>
      <c r="PN133" s="603">
        <v>167000</v>
      </c>
      <c r="PO133" s="603">
        <v>809055.74</v>
      </c>
      <c r="PP133" s="603">
        <v>126540</v>
      </c>
      <c r="PQ133" s="603">
        <v>554968</v>
      </c>
      <c r="PR133" s="603">
        <v>0</v>
      </c>
      <c r="PS133" s="603">
        <v>0</v>
      </c>
      <c r="PT133" s="603">
        <v>0</v>
      </c>
      <c r="PU133" s="603">
        <v>0</v>
      </c>
      <c r="PV133" s="603">
        <v>1425832.6</v>
      </c>
      <c r="PW133" s="603">
        <v>64971</v>
      </c>
      <c r="PX133" s="603">
        <v>0</v>
      </c>
      <c r="PY133" s="603">
        <v>0</v>
      </c>
      <c r="PZ133" s="603">
        <v>154476.23000000001</v>
      </c>
      <c r="QA133" s="603">
        <v>0</v>
      </c>
      <c r="QB133" s="603">
        <v>353070.75</v>
      </c>
      <c r="QC133" s="603">
        <v>91426</v>
      </c>
      <c r="QD133" s="603">
        <v>0</v>
      </c>
      <c r="QE133" s="603">
        <v>69616</v>
      </c>
      <c r="QF133" s="603">
        <v>198553.71</v>
      </c>
      <c r="QG133" s="603">
        <v>144970.47</v>
      </c>
      <c r="QH133" s="603">
        <v>0</v>
      </c>
      <c r="QI133" s="603">
        <v>613802.52</v>
      </c>
      <c r="QJ133" s="603">
        <v>0</v>
      </c>
      <c r="QK133" s="603">
        <v>0</v>
      </c>
      <c r="QL133" s="603">
        <v>76000</v>
      </c>
      <c r="QM133" s="603">
        <v>0</v>
      </c>
      <c r="QN133" s="603">
        <v>0</v>
      </c>
      <c r="QO133" s="603">
        <v>0</v>
      </c>
      <c r="QP133" s="603">
        <v>1020482.38</v>
      </c>
      <c r="QQ133" s="603">
        <v>0</v>
      </c>
      <c r="QR133" s="603">
        <v>0</v>
      </c>
      <c r="QS133" s="603">
        <v>28325.77</v>
      </c>
      <c r="QT133" s="603">
        <v>0</v>
      </c>
      <c r="QU133" s="603">
        <v>0</v>
      </c>
      <c r="QV133" s="603">
        <v>159017.95000000001</v>
      </c>
      <c r="QW133" s="603">
        <v>201675</v>
      </c>
      <c r="QX133" s="603">
        <v>0</v>
      </c>
      <c r="QY133" s="603">
        <v>386742.4</v>
      </c>
      <c r="QZ133" s="603">
        <v>0</v>
      </c>
      <c r="RA133" s="603">
        <v>0</v>
      </c>
      <c r="RB133" s="603">
        <v>0</v>
      </c>
      <c r="RC133" s="603">
        <v>0</v>
      </c>
      <c r="RD133" s="603">
        <v>0</v>
      </c>
      <c r="RE133" s="603">
        <v>155944</v>
      </c>
      <c r="RF133" s="603">
        <v>0</v>
      </c>
      <c r="RG133" s="603">
        <v>5957</v>
      </c>
      <c r="RH133" s="603">
        <v>13513</v>
      </c>
      <c r="RI133" s="603">
        <v>11519845.74</v>
      </c>
      <c r="RJ133" s="603">
        <v>7000</v>
      </c>
      <c r="RK133" s="603">
        <v>7000</v>
      </c>
      <c r="RL133" s="603">
        <v>241555.5</v>
      </c>
      <c r="RM133" s="603">
        <v>34287</v>
      </c>
      <c r="RN133" s="603">
        <v>0</v>
      </c>
      <c r="RO133" s="603">
        <v>0</v>
      </c>
      <c r="RP133" s="603">
        <v>15813.78</v>
      </c>
      <c r="RQ133" s="603">
        <v>0</v>
      </c>
      <c r="RR133" s="603">
        <v>21000</v>
      </c>
      <c r="RS133" s="603">
        <v>0</v>
      </c>
      <c r="RT133" s="603">
        <v>0</v>
      </c>
      <c r="RU133" s="603">
        <v>23645</v>
      </c>
      <c r="RV133" s="603">
        <v>0</v>
      </c>
      <c r="RW133" s="603">
        <v>0</v>
      </c>
      <c r="RX133" s="603">
        <v>10652</v>
      </c>
      <c r="RY133" s="603">
        <v>0</v>
      </c>
      <c r="RZ133" s="603">
        <v>0</v>
      </c>
      <c r="SA133" s="603">
        <v>0</v>
      </c>
      <c r="SB133" s="603">
        <v>0</v>
      </c>
      <c r="SC133" s="603">
        <v>409395.63</v>
      </c>
      <c r="SD133" s="603">
        <v>0</v>
      </c>
      <c r="SE133" s="603">
        <v>0</v>
      </c>
      <c r="SF133" s="603">
        <v>87500</v>
      </c>
      <c r="SG133" s="603">
        <v>0</v>
      </c>
      <c r="SH133" s="603">
        <v>0</v>
      </c>
      <c r="SI133" s="603">
        <v>117400</v>
      </c>
      <c r="SJ133" s="603">
        <v>0</v>
      </c>
      <c r="SK133" s="603">
        <v>176.27</v>
      </c>
      <c r="SL133" s="603">
        <v>0</v>
      </c>
      <c r="SM133" s="603">
        <v>193941.98</v>
      </c>
      <c r="SN133" s="603">
        <v>0</v>
      </c>
      <c r="SO133" s="603">
        <v>36743</v>
      </c>
      <c r="SP133" s="603">
        <v>0</v>
      </c>
      <c r="SQ133" s="603">
        <v>0</v>
      </c>
      <c r="SR133" s="603">
        <v>37500</v>
      </c>
      <c r="SS133" s="603">
        <v>1500000</v>
      </c>
      <c r="ST133" s="603">
        <v>0</v>
      </c>
      <c r="SU133" s="603">
        <v>69299.02</v>
      </c>
      <c r="SV133" s="603">
        <v>225270</v>
      </c>
      <c r="SW133" s="603">
        <v>1058500</v>
      </c>
      <c r="SX133" s="603">
        <v>2094</v>
      </c>
      <c r="SY133" s="603">
        <v>0</v>
      </c>
      <c r="SZ133" s="603">
        <v>174963.5</v>
      </c>
      <c r="TA133" s="603">
        <v>0</v>
      </c>
      <c r="TB133" s="603">
        <v>0</v>
      </c>
      <c r="TC133" s="603">
        <v>30754</v>
      </c>
      <c r="TD133" s="603">
        <v>0</v>
      </c>
      <c r="TE133" s="603">
        <v>0</v>
      </c>
      <c r="TF133" s="603">
        <v>65000</v>
      </c>
      <c r="TG133" s="603">
        <v>0</v>
      </c>
      <c r="TH133" s="603">
        <v>63130</v>
      </c>
      <c r="TI133" s="603">
        <v>0</v>
      </c>
      <c r="TJ133" s="603">
        <v>0</v>
      </c>
      <c r="TK133" s="603">
        <v>2669573.63</v>
      </c>
      <c r="TL133" s="603">
        <v>0</v>
      </c>
      <c r="TM133" s="603">
        <v>0</v>
      </c>
      <c r="TN133" s="603">
        <v>120000</v>
      </c>
      <c r="TO133" s="603">
        <v>30000</v>
      </c>
      <c r="TP133" s="603">
        <v>0</v>
      </c>
      <c r="TQ133" s="603">
        <v>0</v>
      </c>
      <c r="TR133" s="603">
        <v>11934.89</v>
      </c>
      <c r="TS133" s="603">
        <v>16700</v>
      </c>
      <c r="TT133" s="603">
        <v>31213.77</v>
      </c>
      <c r="TU133" s="603">
        <v>3405.7</v>
      </c>
      <c r="TV133" s="603">
        <v>0</v>
      </c>
      <c r="TW133" s="603">
        <v>0</v>
      </c>
      <c r="TX133" s="603">
        <v>124.54</v>
      </c>
      <c r="TY133" s="603">
        <v>0</v>
      </c>
      <c r="TZ133" s="603">
        <v>0</v>
      </c>
      <c r="UA133" s="603">
        <v>0</v>
      </c>
      <c r="UB133" s="603">
        <v>935840</v>
      </c>
      <c r="UC133" s="603">
        <v>37000</v>
      </c>
      <c r="UD133" s="603">
        <v>0</v>
      </c>
      <c r="UE133" s="603">
        <v>0</v>
      </c>
      <c r="UF133" s="603">
        <v>0</v>
      </c>
      <c r="UG133" s="603">
        <v>118092.88</v>
      </c>
      <c r="UH133" s="603">
        <v>0</v>
      </c>
      <c r="UI133" s="603">
        <v>0</v>
      </c>
      <c r="UJ133" s="603">
        <v>0</v>
      </c>
      <c r="UK133" s="603">
        <v>0</v>
      </c>
      <c r="UL133" s="603">
        <v>340000</v>
      </c>
      <c r="UM133" s="603">
        <v>429143</v>
      </c>
      <c r="UN133" s="603">
        <v>12500</v>
      </c>
      <c r="UO133" s="603">
        <v>37556.730000000003</v>
      </c>
      <c r="UP133" s="603">
        <v>96954</v>
      </c>
      <c r="UQ133" s="603">
        <v>247398.1</v>
      </c>
      <c r="UR133" s="603">
        <v>30825616</v>
      </c>
      <c r="US133" s="603">
        <v>0</v>
      </c>
      <c r="UT133" s="603">
        <v>0</v>
      </c>
      <c r="UU133" s="603">
        <v>0</v>
      </c>
      <c r="UV133" s="603">
        <v>0</v>
      </c>
      <c r="UW133" s="603">
        <v>46544</v>
      </c>
      <c r="UX133" s="603">
        <v>527830.96</v>
      </c>
      <c r="UY133" s="603">
        <v>237715</v>
      </c>
      <c r="UZ133" s="603">
        <v>0</v>
      </c>
      <c r="VA133" s="603">
        <v>0</v>
      </c>
      <c r="VB133" s="603">
        <v>850441.31</v>
      </c>
      <c r="VC133" s="603">
        <v>0</v>
      </c>
      <c r="VD133" s="603">
        <v>15000</v>
      </c>
      <c r="VE133" s="603">
        <v>9243</v>
      </c>
      <c r="VF133" s="603">
        <v>18760</v>
      </c>
      <c r="VG133" s="603">
        <v>0</v>
      </c>
      <c r="VH133" s="603">
        <v>106414.57</v>
      </c>
      <c r="VI133" s="603">
        <v>0</v>
      </c>
      <c r="VJ133" s="603">
        <v>49822.02</v>
      </c>
      <c r="VK133" s="603">
        <v>0</v>
      </c>
      <c r="VL133" s="603">
        <v>20411</v>
      </c>
      <c r="VM133" s="603">
        <v>785674</v>
      </c>
      <c r="VN133" s="603">
        <v>120292.68</v>
      </c>
      <c r="VO133" s="603">
        <v>626208.77</v>
      </c>
      <c r="VP133" s="603">
        <v>0</v>
      </c>
      <c r="VQ133" s="603">
        <v>338317</v>
      </c>
      <c r="VR133" s="603">
        <v>0</v>
      </c>
      <c r="VS133" s="603">
        <v>7352739.8200000003</v>
      </c>
      <c r="VT133" s="603">
        <v>357700.18</v>
      </c>
      <c r="VU133" s="603">
        <v>6236220</v>
      </c>
      <c r="VV133" s="603">
        <v>623120</v>
      </c>
      <c r="VW133" s="603">
        <v>495000</v>
      </c>
      <c r="VX133" s="603">
        <v>0</v>
      </c>
      <c r="VY133" s="603">
        <v>301390</v>
      </c>
      <c r="VZ133" s="603">
        <v>37003.99</v>
      </c>
      <c r="WA133" s="603">
        <v>0</v>
      </c>
      <c r="WB133" s="603">
        <v>5140000</v>
      </c>
      <c r="WC133" s="603">
        <v>1379621.11</v>
      </c>
      <c r="WD133" s="603">
        <v>33046.69</v>
      </c>
      <c r="WE133" s="603">
        <v>1798390.85</v>
      </c>
      <c r="WF133" s="603">
        <v>0</v>
      </c>
      <c r="WG133" s="603">
        <v>0</v>
      </c>
      <c r="WH133" s="603">
        <v>327914.65000000002</v>
      </c>
      <c r="WI133" s="603">
        <v>0</v>
      </c>
      <c r="WJ133" s="603">
        <v>2101584.44</v>
      </c>
      <c r="WK133" s="603">
        <v>0</v>
      </c>
      <c r="WL133" s="603">
        <v>302786.76</v>
      </c>
      <c r="WM133" s="603">
        <v>1584876.81</v>
      </c>
      <c r="WN133" s="603">
        <v>1133939.3399999999</v>
      </c>
      <c r="WO133" s="603">
        <v>48851.53</v>
      </c>
      <c r="WP133" s="603">
        <v>2053831.8</v>
      </c>
      <c r="WQ133" s="603">
        <v>2344554.75</v>
      </c>
      <c r="WR133" s="603">
        <v>0</v>
      </c>
      <c r="WS133" s="603">
        <v>0</v>
      </c>
      <c r="WT133" s="603">
        <v>194408</v>
      </c>
      <c r="WU133" s="603">
        <v>37443</v>
      </c>
      <c r="WV133" s="603">
        <v>730783.76</v>
      </c>
      <c r="WW133" s="603">
        <v>33951448.850000001</v>
      </c>
      <c r="WX133" s="603">
        <v>45500</v>
      </c>
      <c r="WY133" s="603">
        <v>0</v>
      </c>
      <c r="WZ133" s="603">
        <v>80845.78</v>
      </c>
      <c r="XA133" s="603">
        <v>162546.5</v>
      </c>
      <c r="XB133" s="603">
        <v>0</v>
      </c>
      <c r="XC133" s="603">
        <v>0</v>
      </c>
      <c r="XD133" s="603">
        <v>6750</v>
      </c>
      <c r="XE133" s="603">
        <v>731688.9</v>
      </c>
      <c r="XF133" s="603">
        <v>77583.009999999995</v>
      </c>
      <c r="XG133" s="603">
        <v>0</v>
      </c>
      <c r="XH133" s="603">
        <v>0</v>
      </c>
      <c r="XI133" s="603">
        <v>0</v>
      </c>
      <c r="XJ133" s="603">
        <v>5225962.59</v>
      </c>
      <c r="XK133" s="603">
        <v>20705</v>
      </c>
      <c r="XL133" s="603">
        <v>456235</v>
      </c>
      <c r="XM133" s="603">
        <v>1151062.8700000001</v>
      </c>
      <c r="XN133" s="603">
        <v>30603</v>
      </c>
      <c r="XO133" s="603">
        <v>0</v>
      </c>
      <c r="XP133" s="603">
        <v>0</v>
      </c>
      <c r="XQ133" s="603">
        <v>0</v>
      </c>
      <c r="XR133" s="603">
        <v>0</v>
      </c>
      <c r="XS133" s="603">
        <v>847.04</v>
      </c>
      <c r="XT133" s="603">
        <v>727865.81</v>
      </c>
      <c r="XU133" s="603">
        <v>14491.55</v>
      </c>
      <c r="XV133" s="603">
        <v>7.05</v>
      </c>
      <c r="XW133" s="603">
        <v>267345</v>
      </c>
      <c r="XX133" s="603">
        <v>72080</v>
      </c>
      <c r="XY133" s="603">
        <v>0</v>
      </c>
      <c r="XZ133" s="603">
        <v>366837.83</v>
      </c>
      <c r="YA133" s="603">
        <v>63413</v>
      </c>
      <c r="YB133" s="603">
        <v>0</v>
      </c>
      <c r="YC133" s="603">
        <v>0</v>
      </c>
      <c r="YD133" s="603">
        <v>45720</v>
      </c>
      <c r="YE133" s="603">
        <v>944010.27</v>
      </c>
      <c r="YF133" s="603">
        <v>136600</v>
      </c>
      <c r="YG133" s="603">
        <v>12623103.48</v>
      </c>
      <c r="YH133" s="603">
        <v>49167.14</v>
      </c>
      <c r="YI133" s="603">
        <v>0</v>
      </c>
      <c r="YJ133" s="603">
        <v>67488.75</v>
      </c>
      <c r="YK133" s="603">
        <v>856530.27</v>
      </c>
      <c r="YL133" s="603">
        <v>768176</v>
      </c>
      <c r="YM133" s="603">
        <v>5790</v>
      </c>
      <c r="YN133" s="603">
        <v>243396</v>
      </c>
      <c r="YO133" s="603">
        <v>489598.12</v>
      </c>
      <c r="YP133" s="603">
        <v>0</v>
      </c>
      <c r="YQ133" s="603">
        <v>100000</v>
      </c>
      <c r="YR133" s="603">
        <v>380042.5</v>
      </c>
      <c r="YS133" s="603">
        <v>24195.54</v>
      </c>
      <c r="YT133" s="603">
        <v>8000</v>
      </c>
      <c r="YU133" s="603">
        <v>0</v>
      </c>
      <c r="YV133" s="603">
        <v>19750</v>
      </c>
      <c r="YW133" s="603">
        <v>185360</v>
      </c>
      <c r="YX133" s="603">
        <v>1594195.33</v>
      </c>
      <c r="YY133" s="603">
        <v>10000</v>
      </c>
      <c r="YZ133" s="603">
        <v>0</v>
      </c>
      <c r="ZA133" s="603">
        <v>0</v>
      </c>
      <c r="ZB133" s="603">
        <v>1335935.79</v>
      </c>
      <c r="ZC133" s="603">
        <v>0</v>
      </c>
      <c r="ZD133" s="603">
        <v>0</v>
      </c>
      <c r="ZE133" s="603">
        <v>227500</v>
      </c>
      <c r="ZF133" s="603">
        <v>0</v>
      </c>
      <c r="ZG133" s="603">
        <v>6650</v>
      </c>
      <c r="ZH133" s="603">
        <v>0</v>
      </c>
      <c r="ZI133" s="603">
        <v>2000</v>
      </c>
      <c r="ZJ133" s="603">
        <v>0</v>
      </c>
      <c r="ZK133" s="603">
        <v>616645.92000000004</v>
      </c>
      <c r="ZL133" s="603">
        <v>0</v>
      </c>
      <c r="ZM133" s="603">
        <v>0</v>
      </c>
      <c r="ZN133" s="603">
        <v>505296.14</v>
      </c>
      <c r="ZO133" s="603">
        <v>0</v>
      </c>
      <c r="ZP133" s="603">
        <v>2000</v>
      </c>
      <c r="ZQ133" s="603">
        <v>22000</v>
      </c>
      <c r="ZR133" s="603">
        <v>358650</v>
      </c>
      <c r="ZS133" s="603">
        <v>4500</v>
      </c>
      <c r="ZT133" s="603">
        <v>0</v>
      </c>
      <c r="ZU133" s="603">
        <v>58000</v>
      </c>
      <c r="ZV133" s="603">
        <v>316398.48</v>
      </c>
      <c r="ZW133" s="603">
        <v>196850</v>
      </c>
      <c r="ZX133" s="603">
        <v>106497.66</v>
      </c>
      <c r="ZY133" s="603">
        <v>332449.5</v>
      </c>
      <c r="ZZ133" s="603">
        <v>73045</v>
      </c>
      <c r="AAA133" s="603">
        <v>0</v>
      </c>
      <c r="AAB133" s="603">
        <v>45684</v>
      </c>
      <c r="AAC133" s="603">
        <v>0</v>
      </c>
      <c r="AAD133" s="603">
        <v>0</v>
      </c>
      <c r="AAE133" s="603">
        <v>0</v>
      </c>
      <c r="AAF133" s="603">
        <v>0</v>
      </c>
      <c r="AAG133" s="603">
        <v>15000</v>
      </c>
      <c r="AAH133" s="603">
        <v>119305</v>
      </c>
      <c r="AAI133" s="603">
        <v>19300</v>
      </c>
      <c r="AAJ133" s="603">
        <v>3694038.48</v>
      </c>
      <c r="AAK133" s="603">
        <v>0</v>
      </c>
      <c r="AAL133" s="603">
        <v>46000</v>
      </c>
      <c r="AAM133" s="603">
        <v>204948</v>
      </c>
      <c r="AAN133" s="603">
        <v>56278</v>
      </c>
      <c r="AAO133" s="603">
        <v>1000</v>
      </c>
      <c r="AAP133" s="603">
        <v>21429</v>
      </c>
      <c r="AAQ133" s="603">
        <v>38403483.939999998</v>
      </c>
      <c r="AAR133" s="603">
        <v>47000</v>
      </c>
      <c r="AAS133" s="603">
        <v>508901.25</v>
      </c>
      <c r="AAT133" s="603">
        <v>1230313</v>
      </c>
      <c r="AAU133" s="603">
        <v>0</v>
      </c>
      <c r="AAV133" s="603">
        <v>139400</v>
      </c>
      <c r="AAW133" s="603">
        <v>0</v>
      </c>
      <c r="AAX133" s="603">
        <v>0</v>
      </c>
      <c r="AAY133" s="603">
        <v>532585</v>
      </c>
      <c r="AAZ133" s="603">
        <v>48747</v>
      </c>
      <c r="ABA133" s="603">
        <v>192400.09</v>
      </c>
      <c r="ABB133" s="603">
        <v>688958</v>
      </c>
      <c r="ABC133" s="603">
        <v>29344</v>
      </c>
      <c r="ABD133" s="603">
        <v>20733</v>
      </c>
      <c r="ABE133" s="603">
        <v>31900</v>
      </c>
      <c r="ABF133" s="603">
        <v>15000</v>
      </c>
      <c r="ABG133" s="603">
        <v>0</v>
      </c>
      <c r="ABH133" s="603">
        <v>36498.65</v>
      </c>
      <c r="ABI133" s="603">
        <v>236937.03</v>
      </c>
      <c r="ABJ133" s="603">
        <v>2431691.6</v>
      </c>
      <c r="ABK133" s="603">
        <v>701463.09</v>
      </c>
      <c r="ABL133" s="603">
        <v>431454</v>
      </c>
      <c r="ABM133" s="603">
        <v>140536.15</v>
      </c>
      <c r="ABN133" s="603">
        <v>0</v>
      </c>
      <c r="ABO133" s="603">
        <v>28000</v>
      </c>
      <c r="ABP133" s="603">
        <v>15605</v>
      </c>
      <c r="ABQ133" s="603">
        <v>311662.64</v>
      </c>
      <c r="ABR133" s="603">
        <v>17500</v>
      </c>
      <c r="ABS133" s="603">
        <v>0</v>
      </c>
      <c r="ABT133" s="603">
        <v>0</v>
      </c>
      <c r="ABU133" s="603">
        <v>388782</v>
      </c>
      <c r="ABV133" s="603">
        <v>218.06</v>
      </c>
      <c r="ABW133" s="603">
        <v>175624.23</v>
      </c>
      <c r="ABX133" s="603">
        <v>0</v>
      </c>
      <c r="ABY133" s="603">
        <v>0</v>
      </c>
      <c r="ABZ133" s="603">
        <v>877768.07</v>
      </c>
      <c r="ACA133" s="603">
        <v>0</v>
      </c>
      <c r="ACB133" s="603">
        <v>238060</v>
      </c>
      <c r="ACC133" s="603">
        <v>0</v>
      </c>
      <c r="ACD133" s="603">
        <v>2000</v>
      </c>
      <c r="ACE133" s="603">
        <v>310657</v>
      </c>
      <c r="ACF133" s="603">
        <v>35000</v>
      </c>
      <c r="ACG133" s="603">
        <v>22500</v>
      </c>
      <c r="ACH133" s="603">
        <v>3600</v>
      </c>
      <c r="ACI133" s="603">
        <v>705970.56</v>
      </c>
      <c r="ACJ133" s="603">
        <v>165473</v>
      </c>
      <c r="ACK133" s="603">
        <v>12621087.310000001</v>
      </c>
      <c r="ACL133" s="603">
        <v>254893.99</v>
      </c>
      <c r="ACM133" s="603">
        <v>0</v>
      </c>
      <c r="ACN133" s="603">
        <v>0</v>
      </c>
      <c r="ACO133" s="603">
        <v>26228.22</v>
      </c>
      <c r="ACP133" s="603">
        <v>0</v>
      </c>
      <c r="ACQ133" s="603">
        <v>435532.67</v>
      </c>
      <c r="ACR133" s="603">
        <v>100150</v>
      </c>
      <c r="ACS133" s="603">
        <v>4789.5</v>
      </c>
      <c r="ACT133" s="603">
        <v>120060</v>
      </c>
      <c r="ACU133" s="603">
        <v>2232105.9900000002</v>
      </c>
      <c r="ACV133" s="603">
        <v>0</v>
      </c>
      <c r="ACW133" s="603">
        <v>0</v>
      </c>
      <c r="ACX133" s="603">
        <v>0</v>
      </c>
      <c r="ACY133" s="603">
        <v>347620</v>
      </c>
      <c r="ACZ133" s="603">
        <v>1247.5</v>
      </c>
      <c r="ADA133" s="603">
        <v>0</v>
      </c>
      <c r="ADB133" s="603">
        <v>195890</v>
      </c>
      <c r="ADC133" s="603">
        <v>20000</v>
      </c>
      <c r="ADD133" s="603">
        <v>2707295</v>
      </c>
      <c r="ADE133" s="603">
        <v>0</v>
      </c>
      <c r="ADF133" s="603">
        <v>450527.36</v>
      </c>
      <c r="ADG133" s="603">
        <v>0</v>
      </c>
      <c r="ADH133" s="603">
        <v>0</v>
      </c>
      <c r="ADI133" s="603">
        <v>1697664.21</v>
      </c>
      <c r="ADJ133" s="603">
        <v>14513.2</v>
      </c>
      <c r="ADK133" s="603">
        <v>0</v>
      </c>
      <c r="ADL133" s="603">
        <v>0</v>
      </c>
      <c r="ADM133" s="603">
        <v>253513</v>
      </c>
      <c r="ADN133" s="603">
        <v>13250</v>
      </c>
      <c r="ADO133" s="603">
        <v>0</v>
      </c>
      <c r="ADP133" s="603">
        <v>3061487.51</v>
      </c>
      <c r="ADQ133" s="603">
        <v>319500</v>
      </c>
      <c r="ADR133" s="603">
        <v>103904.05</v>
      </c>
      <c r="ADS133" s="603">
        <v>4381</v>
      </c>
      <c r="ADT133" s="603">
        <v>0</v>
      </c>
      <c r="ADU133" s="603">
        <v>0</v>
      </c>
      <c r="ADV133" s="603">
        <v>0</v>
      </c>
      <c r="ADW133" s="603">
        <v>0</v>
      </c>
      <c r="ADX133" s="603">
        <v>0</v>
      </c>
      <c r="ADY133" s="603">
        <v>18091.740000000002</v>
      </c>
      <c r="ADZ133" s="603">
        <v>55178</v>
      </c>
      <c r="AEA133" s="603">
        <v>37365916.310000002</v>
      </c>
      <c r="AEB133" s="603">
        <v>5029589.29</v>
      </c>
      <c r="AEC133" s="603">
        <v>0</v>
      </c>
      <c r="AED133" s="603">
        <v>444744.85</v>
      </c>
      <c r="AEE133" s="603">
        <v>954377.86</v>
      </c>
      <c r="AEF133" s="603">
        <v>0</v>
      </c>
      <c r="AEG133" s="603">
        <v>35049.21</v>
      </c>
      <c r="AEH133" s="603">
        <v>0</v>
      </c>
      <c r="AEI133" s="603">
        <v>40000</v>
      </c>
      <c r="AEJ133" s="603">
        <v>0</v>
      </c>
      <c r="AEK133" s="603">
        <v>352053.38</v>
      </c>
      <c r="AEL133" s="603">
        <v>0</v>
      </c>
      <c r="AEM133" s="603">
        <v>44277</v>
      </c>
      <c r="AEN133" s="603">
        <v>0</v>
      </c>
      <c r="AEO133" s="603">
        <v>43426</v>
      </c>
      <c r="AEP133" s="603">
        <v>0</v>
      </c>
      <c r="AEQ133" s="603">
        <v>9789635</v>
      </c>
      <c r="AER133" s="603">
        <v>0</v>
      </c>
      <c r="AES133" s="603">
        <v>282712.78000000003</v>
      </c>
      <c r="AET133" s="603">
        <v>156673.32999999999</v>
      </c>
      <c r="AEU133" s="603">
        <v>2265499.2200000002</v>
      </c>
      <c r="AEV133" s="603">
        <v>454965.26</v>
      </c>
      <c r="AEW133" s="603">
        <v>173916.57</v>
      </c>
      <c r="AEX133" s="603">
        <v>42223.27</v>
      </c>
      <c r="AEY133" s="603">
        <v>75766.12</v>
      </c>
      <c r="AEZ133" s="603">
        <v>1002343.48</v>
      </c>
      <c r="AFA133" s="603">
        <v>13.76</v>
      </c>
      <c r="AFB133" s="603">
        <v>392154.01</v>
      </c>
      <c r="AFC133" s="603">
        <v>19977</v>
      </c>
      <c r="AFD133" s="603">
        <v>0</v>
      </c>
      <c r="AFE133" s="603">
        <v>6103338.21</v>
      </c>
      <c r="AFF133" s="603">
        <v>427083.48</v>
      </c>
      <c r="AFG133" s="603">
        <v>0</v>
      </c>
      <c r="AFH133" s="603">
        <v>419958.11</v>
      </c>
      <c r="AFI133" s="603">
        <v>0</v>
      </c>
      <c r="AFJ133" s="603">
        <v>50763</v>
      </c>
      <c r="AFK133" s="603">
        <v>2700</v>
      </c>
      <c r="AFL133" s="603">
        <v>13467.5</v>
      </c>
      <c r="AFM133" s="603">
        <v>88545</v>
      </c>
      <c r="AFN133" s="603">
        <v>0</v>
      </c>
      <c r="AFO133" s="603">
        <v>125020</v>
      </c>
      <c r="AFP133" s="603">
        <v>353486.02</v>
      </c>
      <c r="AFQ133" s="603">
        <v>70000</v>
      </c>
      <c r="AFR133" s="603">
        <v>146886.39000000001</v>
      </c>
      <c r="AFS133" s="603">
        <v>1144128</v>
      </c>
      <c r="AFT133" s="603">
        <v>0</v>
      </c>
      <c r="AFU133" s="603">
        <v>495050.95</v>
      </c>
      <c r="AFV133" s="603">
        <v>0</v>
      </c>
      <c r="AFW133" s="603">
        <v>497036.09</v>
      </c>
      <c r="AFX133" s="603">
        <v>64950</v>
      </c>
      <c r="AFY133" s="603">
        <v>61330</v>
      </c>
      <c r="AFZ133" s="603">
        <v>642552.59</v>
      </c>
      <c r="AGA133" s="603">
        <v>0</v>
      </c>
      <c r="AGB133" s="603">
        <v>1206356</v>
      </c>
      <c r="AGC133" s="603">
        <v>4653</v>
      </c>
      <c r="AGD133" s="603">
        <v>881064.65</v>
      </c>
      <c r="AGE133" s="603">
        <v>182286.49</v>
      </c>
      <c r="AGF133" s="603">
        <v>743716.8</v>
      </c>
      <c r="AGG133" s="603">
        <v>108029</v>
      </c>
      <c r="AGH133" s="603">
        <v>99078.1</v>
      </c>
      <c r="AGI133" s="603">
        <v>136493.70000000001</v>
      </c>
      <c r="AGJ133" s="603">
        <v>139395</v>
      </c>
      <c r="AGK133" s="603">
        <v>95603</v>
      </c>
      <c r="AGL133" s="603">
        <v>251176.51</v>
      </c>
      <c r="AGM133" s="603">
        <v>40774.04</v>
      </c>
      <c r="AGN133" s="603">
        <v>35804.53</v>
      </c>
      <c r="AGO133" s="603">
        <v>2216033.5300000003</v>
      </c>
      <c r="AGP133" s="603">
        <v>617264.87</v>
      </c>
      <c r="AGQ133" s="603">
        <v>3000</v>
      </c>
      <c r="AGR133" s="603">
        <v>109379.9</v>
      </c>
      <c r="AGS133" s="603">
        <v>0</v>
      </c>
      <c r="AGT133" s="603">
        <v>0</v>
      </c>
      <c r="AGU133" s="603">
        <v>7000</v>
      </c>
      <c r="AGV133" s="603">
        <v>0</v>
      </c>
      <c r="AGW133" s="603">
        <v>1298474</v>
      </c>
      <c r="AGX133" s="603">
        <v>5419272.1699999999</v>
      </c>
      <c r="AGY133" s="603">
        <v>0</v>
      </c>
      <c r="AGZ133" s="603">
        <v>559326.85</v>
      </c>
      <c r="AHA133" s="603">
        <v>0</v>
      </c>
      <c r="AHB133" s="603">
        <v>382677</v>
      </c>
      <c r="AHC133" s="603">
        <v>276277.5</v>
      </c>
      <c r="AHD133" s="603">
        <v>1876732</v>
      </c>
      <c r="AHE133" s="603">
        <v>0</v>
      </c>
      <c r="AHF133" s="603">
        <v>15950</v>
      </c>
      <c r="AHG133" s="603">
        <v>0</v>
      </c>
      <c r="AHH133" s="603">
        <v>42000</v>
      </c>
      <c r="AHI133" s="603">
        <v>89870</v>
      </c>
      <c r="AHJ133" s="603">
        <v>258950.41</v>
      </c>
      <c r="AHK133" s="603">
        <v>0</v>
      </c>
      <c r="AHL133" s="603">
        <v>574451.56999999995</v>
      </c>
      <c r="AHM133" s="603">
        <v>43875</v>
      </c>
      <c r="AHN133" s="603">
        <v>4131346.95</v>
      </c>
      <c r="AHO133" s="603">
        <v>0</v>
      </c>
      <c r="AHP133" s="603">
        <v>0</v>
      </c>
      <c r="AHQ133" s="603">
        <v>35980</v>
      </c>
      <c r="AHR133" s="603">
        <v>0</v>
      </c>
      <c r="AHS133" s="603">
        <v>4785.6000000000004</v>
      </c>
      <c r="AHT133" s="603">
        <v>0</v>
      </c>
      <c r="AHU133" s="603">
        <v>0</v>
      </c>
      <c r="AHV133" s="603">
        <v>0</v>
      </c>
      <c r="AHW133" s="603">
        <f t="shared" si="100"/>
        <v>1075363231.6099997</v>
      </c>
      <c r="AHY133" s="648" t="s">
        <v>6248</v>
      </c>
      <c r="AHZ133" s="648" t="s">
        <v>6168</v>
      </c>
      <c r="AIA133" s="648" t="s">
        <v>6169</v>
      </c>
    </row>
    <row r="134" spans="1:911" ht="24.6" x14ac:dyDescent="0.7">
      <c r="A134" s="260" t="str">
        <f t="shared" si="101"/>
        <v>ภาระ</v>
      </c>
      <c r="B134" s="260" t="s">
        <v>6168</v>
      </c>
      <c r="C134" s="260" t="s">
        <v>6169</v>
      </c>
      <c r="D134" s="603">
        <v>0</v>
      </c>
      <c r="E134" s="603">
        <v>470212</v>
      </c>
      <c r="F134" s="603">
        <v>0</v>
      </c>
      <c r="G134" s="603">
        <v>132422.9</v>
      </c>
      <c r="H134" s="603">
        <v>0</v>
      </c>
      <c r="I134" s="603">
        <v>16896</v>
      </c>
      <c r="J134" s="603">
        <v>0</v>
      </c>
      <c r="K134" s="603">
        <v>114158</v>
      </c>
      <c r="L134" s="603">
        <v>19487</v>
      </c>
      <c r="M134" s="603">
        <v>28800</v>
      </c>
      <c r="N134" s="603">
        <v>0</v>
      </c>
      <c r="O134" s="603">
        <v>27699</v>
      </c>
      <c r="P134" s="603">
        <v>0</v>
      </c>
      <c r="Q134" s="603">
        <v>0</v>
      </c>
      <c r="R134" s="603">
        <v>0</v>
      </c>
      <c r="S134" s="603">
        <v>0</v>
      </c>
      <c r="T134" s="603">
        <v>0</v>
      </c>
      <c r="U134" s="603">
        <v>63729</v>
      </c>
      <c r="V134" s="603">
        <v>0</v>
      </c>
      <c r="W134" s="603">
        <v>5221003</v>
      </c>
      <c r="X134" s="603">
        <v>0</v>
      </c>
      <c r="Y134" s="603">
        <v>0</v>
      </c>
      <c r="Z134" s="603">
        <v>540364</v>
      </c>
      <c r="AA134" s="603">
        <v>0</v>
      </c>
      <c r="AB134" s="603">
        <v>95534</v>
      </c>
      <c r="AC134" s="603">
        <v>7461</v>
      </c>
      <c r="AD134" s="603">
        <v>0</v>
      </c>
      <c r="AE134" s="603">
        <v>22129</v>
      </c>
      <c r="AF134" s="603">
        <v>38700</v>
      </c>
      <c r="AG134" s="603">
        <v>0</v>
      </c>
      <c r="AH134" s="603">
        <v>0</v>
      </c>
      <c r="AI134" s="603">
        <v>586783</v>
      </c>
      <c r="AJ134" s="603">
        <v>255120</v>
      </c>
      <c r="AK134" s="603">
        <v>0</v>
      </c>
      <c r="AL134" s="603">
        <v>35000</v>
      </c>
      <c r="AM134" s="603">
        <v>0</v>
      </c>
      <c r="AN134" s="603">
        <v>0</v>
      </c>
      <c r="AO134" s="603">
        <v>0</v>
      </c>
      <c r="AP134" s="603">
        <v>119815.72</v>
      </c>
      <c r="AQ134" s="603">
        <v>386242</v>
      </c>
      <c r="AR134" s="603">
        <v>0</v>
      </c>
      <c r="AS134" s="603">
        <v>41000.5</v>
      </c>
      <c r="AT134" s="603">
        <v>4404</v>
      </c>
      <c r="AU134" s="603">
        <v>482626.41</v>
      </c>
      <c r="AV134" s="603">
        <v>7549</v>
      </c>
      <c r="AW134" s="603">
        <v>55214</v>
      </c>
      <c r="AX134" s="603">
        <v>203202.49</v>
      </c>
      <c r="AY134" s="603">
        <v>30600</v>
      </c>
      <c r="AZ134" s="603">
        <v>101644</v>
      </c>
      <c r="BA134" s="603">
        <v>0</v>
      </c>
      <c r="BB134" s="603">
        <v>0</v>
      </c>
      <c r="BC134" s="603">
        <v>13513</v>
      </c>
      <c r="BD134" s="603">
        <v>191018</v>
      </c>
      <c r="BE134" s="603">
        <v>0</v>
      </c>
      <c r="BF134" s="603">
        <v>57320.5</v>
      </c>
      <c r="BG134" s="603">
        <v>12000</v>
      </c>
      <c r="BH134" s="603">
        <v>8833</v>
      </c>
      <c r="BI134" s="603">
        <v>0</v>
      </c>
      <c r="BJ134" s="603">
        <v>0</v>
      </c>
      <c r="BK134" s="603">
        <v>459733</v>
      </c>
      <c r="BL134" s="603">
        <v>76400</v>
      </c>
      <c r="BM134" s="603">
        <v>0</v>
      </c>
      <c r="BN134" s="603">
        <v>37500</v>
      </c>
      <c r="BO134" s="603">
        <v>290654</v>
      </c>
      <c r="BP134" s="603">
        <v>41500</v>
      </c>
      <c r="BQ134" s="603">
        <v>4750</v>
      </c>
      <c r="BR134" s="603">
        <v>1068</v>
      </c>
      <c r="BS134" s="603">
        <v>67080</v>
      </c>
      <c r="BT134" s="603">
        <v>1676</v>
      </c>
      <c r="BU134" s="603">
        <v>17050</v>
      </c>
      <c r="BV134" s="603">
        <v>0</v>
      </c>
      <c r="BW134" s="603">
        <v>22644</v>
      </c>
      <c r="BX134" s="603">
        <v>1476</v>
      </c>
      <c r="BY134" s="603">
        <v>2607</v>
      </c>
      <c r="BZ134" s="603">
        <v>0</v>
      </c>
      <c r="CA134" s="603">
        <v>845852.96</v>
      </c>
      <c r="CB134" s="603">
        <v>98423.24</v>
      </c>
      <c r="CC134" s="603">
        <v>23000</v>
      </c>
      <c r="CD134" s="603">
        <v>0</v>
      </c>
      <c r="CE134" s="603">
        <v>0</v>
      </c>
      <c r="CF134" s="603">
        <v>0</v>
      </c>
      <c r="CG134" s="603">
        <v>79802</v>
      </c>
      <c r="CH134" s="603">
        <v>836524</v>
      </c>
      <c r="CI134" s="603">
        <v>0</v>
      </c>
      <c r="CJ134" s="603">
        <v>0</v>
      </c>
      <c r="CK134" s="603">
        <v>0</v>
      </c>
      <c r="CL134" s="603">
        <v>0</v>
      </c>
      <c r="CM134" s="603">
        <v>0</v>
      </c>
      <c r="CN134" s="603">
        <v>0</v>
      </c>
      <c r="CO134" s="603">
        <v>6000</v>
      </c>
      <c r="CP134" s="603">
        <v>0</v>
      </c>
      <c r="CQ134" s="603">
        <v>0</v>
      </c>
      <c r="CR134" s="603">
        <v>0</v>
      </c>
      <c r="CS134" s="603">
        <v>500</v>
      </c>
      <c r="CT134" s="603">
        <v>1000</v>
      </c>
      <c r="CU134" s="603">
        <v>0</v>
      </c>
      <c r="CV134" s="603">
        <v>0</v>
      </c>
      <c r="CW134" s="603">
        <v>0</v>
      </c>
      <c r="CX134" s="603">
        <v>183848</v>
      </c>
      <c r="CY134" s="603">
        <v>12960</v>
      </c>
      <c r="CZ134" s="603">
        <v>0</v>
      </c>
      <c r="DA134" s="603">
        <v>0</v>
      </c>
      <c r="DB134" s="603">
        <v>33867</v>
      </c>
      <c r="DC134" s="603">
        <v>0</v>
      </c>
      <c r="DD134" s="603">
        <v>0</v>
      </c>
      <c r="DE134" s="603">
        <v>0</v>
      </c>
      <c r="DF134" s="603">
        <v>0</v>
      </c>
      <c r="DG134" s="603">
        <v>0</v>
      </c>
      <c r="DH134" s="603">
        <v>0</v>
      </c>
      <c r="DI134" s="603">
        <v>0</v>
      </c>
      <c r="DJ134" s="603">
        <v>0</v>
      </c>
      <c r="DK134" s="603">
        <v>0</v>
      </c>
      <c r="DL134" s="603">
        <v>0</v>
      </c>
      <c r="DM134" s="603">
        <v>0</v>
      </c>
      <c r="DN134" s="603">
        <v>0</v>
      </c>
      <c r="DO134" s="603">
        <v>0</v>
      </c>
      <c r="DP134" s="603">
        <v>0</v>
      </c>
      <c r="DQ134" s="603">
        <v>0</v>
      </c>
      <c r="DR134" s="603">
        <v>0</v>
      </c>
      <c r="DS134" s="603">
        <v>0</v>
      </c>
      <c r="DT134" s="603">
        <v>0</v>
      </c>
      <c r="DU134" s="603">
        <v>26000</v>
      </c>
      <c r="DV134" s="603">
        <v>0</v>
      </c>
      <c r="DW134" s="603">
        <v>0</v>
      </c>
      <c r="DX134" s="603">
        <v>0</v>
      </c>
      <c r="DY134" s="603">
        <v>0</v>
      </c>
      <c r="DZ134" s="603">
        <v>0</v>
      </c>
      <c r="EA134" s="603">
        <v>0</v>
      </c>
      <c r="EB134" s="603">
        <v>0</v>
      </c>
      <c r="EC134" s="603">
        <v>0</v>
      </c>
      <c r="ED134" s="603">
        <v>0</v>
      </c>
      <c r="EE134" s="603">
        <v>0</v>
      </c>
      <c r="EF134" s="603">
        <v>0</v>
      </c>
      <c r="EG134" s="603">
        <v>0</v>
      </c>
      <c r="EH134" s="603">
        <v>0</v>
      </c>
      <c r="EI134" s="603">
        <v>0</v>
      </c>
      <c r="EJ134" s="603">
        <v>500</v>
      </c>
      <c r="EK134" s="603">
        <v>0</v>
      </c>
      <c r="EL134" s="603">
        <v>0</v>
      </c>
      <c r="EM134" s="603">
        <v>0</v>
      </c>
      <c r="EN134" s="603">
        <v>0</v>
      </c>
      <c r="EO134" s="603">
        <v>0</v>
      </c>
      <c r="EP134" s="603">
        <v>0</v>
      </c>
      <c r="EQ134" s="603">
        <v>0</v>
      </c>
      <c r="ER134" s="603">
        <v>0</v>
      </c>
      <c r="ES134" s="603">
        <v>0</v>
      </c>
      <c r="ET134" s="603">
        <v>124612</v>
      </c>
      <c r="EU134" s="603">
        <v>71200</v>
      </c>
      <c r="EV134" s="603">
        <v>0</v>
      </c>
      <c r="EW134" s="603">
        <v>0</v>
      </c>
      <c r="EX134" s="603">
        <v>116150</v>
      </c>
      <c r="EY134" s="603">
        <v>0</v>
      </c>
      <c r="EZ134" s="603">
        <v>0</v>
      </c>
      <c r="FA134" s="603">
        <v>0</v>
      </c>
      <c r="FB134" s="603">
        <v>0</v>
      </c>
      <c r="FC134" s="603">
        <v>0</v>
      </c>
      <c r="FD134" s="603">
        <v>0</v>
      </c>
      <c r="FE134" s="603">
        <v>0</v>
      </c>
      <c r="FF134" s="603">
        <v>0</v>
      </c>
      <c r="FG134" s="603">
        <v>26662</v>
      </c>
      <c r="FH134" s="603">
        <v>83013</v>
      </c>
      <c r="FI134" s="603">
        <v>0</v>
      </c>
      <c r="FJ134" s="603">
        <v>0</v>
      </c>
      <c r="FK134" s="603">
        <v>104396</v>
      </c>
      <c r="FL134" s="603">
        <v>17685</v>
      </c>
      <c r="FM134" s="603">
        <v>606250</v>
      </c>
      <c r="FN134" s="603">
        <v>19500</v>
      </c>
      <c r="FO134" s="603">
        <v>44574</v>
      </c>
      <c r="FP134" s="603">
        <v>36704</v>
      </c>
      <c r="FQ134" s="603">
        <v>390</v>
      </c>
      <c r="FR134" s="603">
        <v>0</v>
      </c>
      <c r="FS134" s="603">
        <v>0</v>
      </c>
      <c r="FT134" s="603">
        <v>46244</v>
      </c>
      <c r="FU134" s="603">
        <v>300</v>
      </c>
      <c r="FV134" s="603">
        <v>0</v>
      </c>
      <c r="FW134" s="603">
        <v>0</v>
      </c>
      <c r="FX134" s="603">
        <v>0</v>
      </c>
      <c r="FY134" s="603">
        <v>42700</v>
      </c>
      <c r="FZ134" s="603">
        <v>0</v>
      </c>
      <c r="GA134" s="603">
        <v>0</v>
      </c>
      <c r="GB134" s="603">
        <v>0</v>
      </c>
      <c r="GC134" s="603">
        <v>163976</v>
      </c>
      <c r="GD134" s="603">
        <v>0</v>
      </c>
      <c r="GE134" s="603">
        <v>0</v>
      </c>
      <c r="GF134" s="603">
        <v>248364.75</v>
      </c>
      <c r="GG134" s="603">
        <v>0</v>
      </c>
      <c r="GH134" s="603">
        <v>0</v>
      </c>
      <c r="GI134" s="603">
        <v>0</v>
      </c>
      <c r="GJ134" s="603">
        <v>0</v>
      </c>
      <c r="GK134" s="603">
        <v>0</v>
      </c>
      <c r="GL134" s="603">
        <v>0</v>
      </c>
      <c r="GM134" s="603">
        <v>0</v>
      </c>
      <c r="GN134" s="603">
        <v>0</v>
      </c>
      <c r="GO134" s="603">
        <v>0</v>
      </c>
      <c r="GP134" s="603">
        <v>0</v>
      </c>
      <c r="GQ134" s="603">
        <v>0</v>
      </c>
      <c r="GR134" s="603">
        <v>0</v>
      </c>
      <c r="GS134" s="603">
        <v>0</v>
      </c>
      <c r="GT134" s="603">
        <v>0</v>
      </c>
      <c r="GU134" s="603">
        <v>0</v>
      </c>
      <c r="GV134" s="603">
        <v>0</v>
      </c>
      <c r="GW134" s="603">
        <v>0</v>
      </c>
      <c r="GX134" s="603">
        <v>0</v>
      </c>
      <c r="GY134" s="603">
        <v>0</v>
      </c>
      <c r="GZ134" s="603">
        <v>0</v>
      </c>
      <c r="HA134" s="603">
        <v>183178</v>
      </c>
      <c r="HB134" s="603">
        <v>31530.7</v>
      </c>
      <c r="HC134" s="603">
        <v>2259</v>
      </c>
      <c r="HD134" s="603">
        <v>295369</v>
      </c>
      <c r="HE134" s="603">
        <v>4933</v>
      </c>
      <c r="HF134" s="603">
        <v>0</v>
      </c>
      <c r="HG134" s="603">
        <v>10816.44</v>
      </c>
      <c r="HH134" s="603">
        <v>54999</v>
      </c>
      <c r="HI134" s="603">
        <v>3350</v>
      </c>
      <c r="HJ134" s="603">
        <v>0</v>
      </c>
      <c r="HK134" s="603">
        <v>0</v>
      </c>
      <c r="HL134" s="603">
        <v>23674</v>
      </c>
      <c r="HM134" s="603">
        <v>0</v>
      </c>
      <c r="HN134" s="603">
        <v>0</v>
      </c>
      <c r="HO134" s="603">
        <v>0</v>
      </c>
      <c r="HP134" s="603">
        <v>0</v>
      </c>
      <c r="HQ134" s="603">
        <v>0</v>
      </c>
      <c r="HR134" s="603">
        <v>8962.5</v>
      </c>
      <c r="HS134" s="603">
        <v>0</v>
      </c>
      <c r="HT134" s="603">
        <v>0</v>
      </c>
      <c r="HU134" s="603">
        <v>0</v>
      </c>
      <c r="HV134" s="603">
        <v>673298.36</v>
      </c>
      <c r="HW134" s="603">
        <v>4599</v>
      </c>
      <c r="HX134" s="603">
        <v>0</v>
      </c>
      <c r="HY134" s="603">
        <v>0</v>
      </c>
      <c r="HZ134" s="603">
        <v>0</v>
      </c>
      <c r="IA134" s="603">
        <v>0</v>
      </c>
      <c r="IB134" s="603">
        <v>95745</v>
      </c>
      <c r="IC134" s="603">
        <v>7042</v>
      </c>
      <c r="ID134" s="603">
        <v>0</v>
      </c>
      <c r="IE134" s="603">
        <v>0</v>
      </c>
      <c r="IF134" s="603">
        <v>0</v>
      </c>
      <c r="IG134" s="603">
        <v>49743</v>
      </c>
      <c r="IH134" s="603">
        <v>0</v>
      </c>
      <c r="II134" s="603">
        <v>0</v>
      </c>
      <c r="IJ134" s="603">
        <v>0</v>
      </c>
      <c r="IK134" s="603">
        <v>0</v>
      </c>
      <c r="IL134" s="603">
        <v>110787</v>
      </c>
      <c r="IM134" s="603">
        <v>17700</v>
      </c>
      <c r="IN134" s="603">
        <v>4844</v>
      </c>
      <c r="IO134" s="603">
        <v>62400</v>
      </c>
      <c r="IP134" s="603">
        <v>169780</v>
      </c>
      <c r="IQ134" s="603">
        <v>17007</v>
      </c>
      <c r="IR134" s="603">
        <v>32200</v>
      </c>
      <c r="IS134" s="603">
        <v>140219</v>
      </c>
      <c r="IT134" s="603">
        <v>2235</v>
      </c>
      <c r="IU134" s="603">
        <v>1278005</v>
      </c>
      <c r="IV134" s="603">
        <v>58988</v>
      </c>
      <c r="IW134" s="603">
        <v>0</v>
      </c>
      <c r="IX134" s="603">
        <v>733354</v>
      </c>
      <c r="IY134" s="603">
        <v>0</v>
      </c>
      <c r="IZ134" s="603">
        <v>16420</v>
      </c>
      <c r="JA134" s="603">
        <v>41286</v>
      </c>
      <c r="JB134" s="603">
        <v>0</v>
      </c>
      <c r="JC134" s="603">
        <v>0</v>
      </c>
      <c r="JD134" s="603">
        <v>0</v>
      </c>
      <c r="JE134" s="603">
        <v>0</v>
      </c>
      <c r="JF134" s="603">
        <v>180954</v>
      </c>
      <c r="JG134" s="603">
        <v>0</v>
      </c>
      <c r="JH134" s="603">
        <v>0</v>
      </c>
      <c r="JI134" s="603">
        <v>6823</v>
      </c>
      <c r="JJ134" s="603">
        <v>0</v>
      </c>
      <c r="JK134" s="603">
        <v>0</v>
      </c>
      <c r="JL134" s="603">
        <v>0</v>
      </c>
      <c r="JM134" s="603">
        <v>201381.95</v>
      </c>
      <c r="JN134" s="603">
        <v>0</v>
      </c>
      <c r="JO134" s="603">
        <v>0</v>
      </c>
      <c r="JP134" s="603">
        <v>3000</v>
      </c>
      <c r="JQ134" s="603">
        <v>0</v>
      </c>
      <c r="JR134" s="603">
        <v>0</v>
      </c>
      <c r="JS134" s="603">
        <v>0</v>
      </c>
      <c r="JT134" s="603">
        <v>0</v>
      </c>
      <c r="JU134" s="603">
        <v>0</v>
      </c>
      <c r="JV134" s="603">
        <v>24111.46</v>
      </c>
      <c r="JW134" s="603">
        <v>12959.6</v>
      </c>
      <c r="JX134" s="603">
        <v>47600</v>
      </c>
      <c r="JY134" s="603">
        <v>36331</v>
      </c>
      <c r="JZ134" s="603">
        <v>556213</v>
      </c>
      <c r="KA134" s="603">
        <v>0</v>
      </c>
      <c r="KB134" s="603">
        <v>0</v>
      </c>
      <c r="KC134" s="603">
        <v>0</v>
      </c>
      <c r="KD134" s="603">
        <v>33564</v>
      </c>
      <c r="KE134" s="603">
        <v>0</v>
      </c>
      <c r="KF134" s="603">
        <v>405927.57</v>
      </c>
      <c r="KG134" s="603">
        <v>1750</v>
      </c>
      <c r="KH134" s="603">
        <v>0</v>
      </c>
      <c r="KI134" s="603">
        <v>370375.2</v>
      </c>
      <c r="KJ134" s="603">
        <v>0</v>
      </c>
      <c r="KK134" s="603">
        <v>0</v>
      </c>
      <c r="KL134" s="603">
        <v>0</v>
      </c>
      <c r="KM134" s="603">
        <v>0</v>
      </c>
      <c r="KN134" s="603">
        <v>0</v>
      </c>
      <c r="KO134" s="603">
        <v>0</v>
      </c>
      <c r="KP134" s="603">
        <v>0</v>
      </c>
      <c r="KQ134" s="603">
        <v>0</v>
      </c>
      <c r="KR134" s="603">
        <v>796</v>
      </c>
      <c r="KS134" s="603">
        <v>15200</v>
      </c>
      <c r="KT134" s="603">
        <v>8735</v>
      </c>
      <c r="KU134" s="603">
        <v>50248</v>
      </c>
      <c r="KV134" s="603">
        <v>0</v>
      </c>
      <c r="KW134" s="603">
        <v>51746.5</v>
      </c>
      <c r="KX134" s="603">
        <v>7065</v>
      </c>
      <c r="KY134" s="603">
        <v>213308</v>
      </c>
      <c r="KZ134" s="603">
        <v>4097</v>
      </c>
      <c r="LA134" s="603">
        <v>185000</v>
      </c>
      <c r="LB134" s="603">
        <v>0</v>
      </c>
      <c r="LC134" s="603">
        <v>0</v>
      </c>
      <c r="LD134" s="603">
        <v>0</v>
      </c>
      <c r="LE134" s="603">
        <v>0</v>
      </c>
      <c r="LF134" s="603">
        <v>0</v>
      </c>
      <c r="LG134" s="603">
        <v>0</v>
      </c>
      <c r="LH134" s="603">
        <v>0</v>
      </c>
      <c r="LI134" s="603">
        <v>0</v>
      </c>
      <c r="LJ134" s="603">
        <v>7467.5</v>
      </c>
      <c r="LK134" s="603">
        <v>191453.1</v>
      </c>
      <c r="LL134" s="603">
        <v>28924.75</v>
      </c>
      <c r="LM134" s="603">
        <v>0</v>
      </c>
      <c r="LN134" s="603">
        <v>0</v>
      </c>
      <c r="LO134" s="603">
        <v>0</v>
      </c>
      <c r="LP134" s="603">
        <v>0</v>
      </c>
      <c r="LQ134" s="603">
        <v>0</v>
      </c>
      <c r="LR134" s="603">
        <v>0</v>
      </c>
      <c r="LS134" s="603">
        <v>3091</v>
      </c>
      <c r="LT134" s="603">
        <v>0</v>
      </c>
      <c r="LU134" s="603">
        <v>0</v>
      </c>
      <c r="LV134" s="603">
        <v>0</v>
      </c>
      <c r="LW134" s="603">
        <v>2152362.25</v>
      </c>
      <c r="LX134" s="603">
        <v>0</v>
      </c>
      <c r="LY134" s="603">
        <v>0</v>
      </c>
      <c r="LZ134" s="603">
        <v>88753</v>
      </c>
      <c r="MA134" s="603">
        <v>0</v>
      </c>
      <c r="MB134" s="603">
        <v>0</v>
      </c>
      <c r="MC134" s="603">
        <v>0</v>
      </c>
      <c r="MD134" s="603">
        <v>0</v>
      </c>
      <c r="ME134" s="603">
        <v>0</v>
      </c>
      <c r="MF134" s="603">
        <v>0</v>
      </c>
      <c r="MG134" s="603">
        <v>0</v>
      </c>
      <c r="MH134" s="603">
        <v>0</v>
      </c>
      <c r="MI134" s="603">
        <v>0</v>
      </c>
      <c r="MJ134" s="603">
        <v>0</v>
      </c>
      <c r="MK134" s="603">
        <v>0</v>
      </c>
      <c r="ML134" s="603">
        <v>0</v>
      </c>
      <c r="MM134" s="603">
        <v>0</v>
      </c>
      <c r="MN134" s="603">
        <v>0</v>
      </c>
      <c r="MO134" s="603">
        <v>0</v>
      </c>
      <c r="MP134" s="603">
        <v>0</v>
      </c>
      <c r="MQ134" s="603">
        <v>0</v>
      </c>
      <c r="MR134" s="603">
        <v>0</v>
      </c>
      <c r="MS134" s="603">
        <v>0</v>
      </c>
      <c r="MT134" s="603">
        <v>0</v>
      </c>
      <c r="MU134" s="603">
        <v>70068</v>
      </c>
      <c r="MV134" s="603">
        <v>0</v>
      </c>
      <c r="MW134" s="603">
        <v>0</v>
      </c>
      <c r="MX134" s="603">
        <v>42275</v>
      </c>
      <c r="MY134" s="603">
        <v>0</v>
      </c>
      <c r="MZ134" s="603">
        <v>0</v>
      </c>
      <c r="NA134" s="603">
        <v>25604</v>
      </c>
      <c r="NB134" s="603">
        <v>0</v>
      </c>
      <c r="NC134" s="603">
        <v>104747.69</v>
      </c>
      <c r="ND134" s="603">
        <v>0</v>
      </c>
      <c r="NE134" s="603">
        <v>0</v>
      </c>
      <c r="NF134" s="603">
        <v>0</v>
      </c>
      <c r="NG134" s="603">
        <v>0</v>
      </c>
      <c r="NH134" s="603">
        <v>0</v>
      </c>
      <c r="NI134" s="603">
        <v>0</v>
      </c>
      <c r="NJ134" s="603">
        <v>0</v>
      </c>
      <c r="NK134" s="603">
        <v>0</v>
      </c>
      <c r="NL134" s="603">
        <v>0</v>
      </c>
      <c r="NM134" s="603">
        <v>0</v>
      </c>
      <c r="NN134" s="603">
        <v>0</v>
      </c>
      <c r="NO134" s="603">
        <v>0</v>
      </c>
      <c r="NP134" s="603">
        <v>0</v>
      </c>
      <c r="NQ134" s="603">
        <v>0</v>
      </c>
      <c r="NR134" s="603">
        <v>257824</v>
      </c>
      <c r="NS134" s="603">
        <v>53647</v>
      </c>
      <c r="NT134" s="603">
        <v>8205</v>
      </c>
      <c r="NU134" s="603">
        <v>0</v>
      </c>
      <c r="NV134" s="603">
        <v>0</v>
      </c>
      <c r="NW134" s="603">
        <v>0</v>
      </c>
      <c r="NX134" s="603">
        <v>0</v>
      </c>
      <c r="NY134" s="603">
        <v>0</v>
      </c>
      <c r="NZ134" s="603">
        <v>0</v>
      </c>
      <c r="OA134" s="603">
        <v>0</v>
      </c>
      <c r="OB134" s="603">
        <v>0</v>
      </c>
      <c r="OC134" s="603">
        <v>0</v>
      </c>
      <c r="OD134" s="603">
        <v>0</v>
      </c>
      <c r="OE134" s="603">
        <v>0</v>
      </c>
      <c r="OF134" s="603">
        <v>495558.5</v>
      </c>
      <c r="OG134" s="603">
        <v>541727.79</v>
      </c>
      <c r="OH134" s="603">
        <v>0</v>
      </c>
      <c r="OI134" s="603">
        <v>1122508.05</v>
      </c>
      <c r="OJ134" s="603">
        <v>56252</v>
      </c>
      <c r="OK134" s="603">
        <v>0</v>
      </c>
      <c r="OL134" s="603">
        <v>855527.09</v>
      </c>
      <c r="OM134" s="603">
        <v>0</v>
      </c>
      <c r="ON134" s="603">
        <v>0</v>
      </c>
      <c r="OO134" s="603">
        <v>0</v>
      </c>
      <c r="OP134" s="603">
        <v>0</v>
      </c>
      <c r="OQ134" s="603">
        <v>632534</v>
      </c>
      <c r="OR134" s="603">
        <v>0</v>
      </c>
      <c r="OS134" s="603">
        <v>0</v>
      </c>
      <c r="OT134" s="603">
        <v>0</v>
      </c>
      <c r="OU134" s="603">
        <v>13000</v>
      </c>
      <c r="OV134" s="603">
        <v>0</v>
      </c>
      <c r="OW134" s="603">
        <v>0</v>
      </c>
      <c r="OX134" s="603">
        <v>57149</v>
      </c>
      <c r="OY134" s="603">
        <v>98885</v>
      </c>
      <c r="OZ134" s="603">
        <v>0</v>
      </c>
      <c r="PA134" s="603">
        <v>0</v>
      </c>
      <c r="PB134" s="603">
        <v>125943</v>
      </c>
      <c r="PC134" s="603">
        <v>0</v>
      </c>
      <c r="PD134" s="603">
        <v>380759</v>
      </c>
      <c r="PE134" s="603">
        <v>0</v>
      </c>
      <c r="PF134" s="603">
        <v>31100</v>
      </c>
      <c r="PG134" s="603">
        <v>0</v>
      </c>
      <c r="PH134" s="603">
        <v>0</v>
      </c>
      <c r="PI134" s="603">
        <v>143946.35999999999</v>
      </c>
      <c r="PJ134" s="603">
        <v>0</v>
      </c>
      <c r="PK134" s="603">
        <v>12900</v>
      </c>
      <c r="PL134" s="603">
        <v>0</v>
      </c>
      <c r="PM134" s="603">
        <v>161711</v>
      </c>
      <c r="PN134" s="603">
        <v>15900</v>
      </c>
      <c r="PO134" s="603">
        <v>0</v>
      </c>
      <c r="PP134" s="603">
        <v>0</v>
      </c>
      <c r="PQ134" s="603">
        <v>103986</v>
      </c>
      <c r="PR134" s="603">
        <v>0</v>
      </c>
      <c r="PS134" s="603">
        <v>0</v>
      </c>
      <c r="PT134" s="603">
        <v>16610</v>
      </c>
      <c r="PU134" s="603">
        <v>0</v>
      </c>
      <c r="PV134" s="603">
        <v>0</v>
      </c>
      <c r="PW134" s="603">
        <v>39471</v>
      </c>
      <c r="PX134" s="603">
        <v>0</v>
      </c>
      <c r="PY134" s="603">
        <v>0</v>
      </c>
      <c r="PZ134" s="603">
        <v>0</v>
      </c>
      <c r="QA134" s="603">
        <v>95552</v>
      </c>
      <c r="QB134" s="603">
        <v>2043603</v>
      </c>
      <c r="QC134" s="603">
        <v>4000</v>
      </c>
      <c r="QD134" s="603">
        <v>0</v>
      </c>
      <c r="QE134" s="603">
        <v>118262</v>
      </c>
      <c r="QF134" s="603">
        <v>0</v>
      </c>
      <c r="QG134" s="603">
        <v>268143</v>
      </c>
      <c r="QH134" s="603">
        <v>123383</v>
      </c>
      <c r="QI134" s="603">
        <v>183946</v>
      </c>
      <c r="QJ134" s="603">
        <v>230472</v>
      </c>
      <c r="QK134" s="603">
        <v>0</v>
      </c>
      <c r="QL134" s="603">
        <v>22000</v>
      </c>
      <c r="QM134" s="603">
        <v>5439</v>
      </c>
      <c r="QN134" s="603">
        <v>0</v>
      </c>
      <c r="QO134" s="603">
        <v>733409.02</v>
      </c>
      <c r="QP134" s="603">
        <v>0</v>
      </c>
      <c r="QQ134" s="603">
        <v>8000</v>
      </c>
      <c r="QR134" s="603">
        <v>0</v>
      </c>
      <c r="QS134" s="603">
        <v>41178</v>
      </c>
      <c r="QT134" s="603">
        <v>0</v>
      </c>
      <c r="QU134" s="603">
        <v>0</v>
      </c>
      <c r="QV134" s="603">
        <v>719570</v>
      </c>
      <c r="QW134" s="603">
        <v>28589</v>
      </c>
      <c r="QX134" s="603">
        <v>7000</v>
      </c>
      <c r="QY134" s="603">
        <v>0</v>
      </c>
      <c r="QZ134" s="603">
        <v>0</v>
      </c>
      <c r="RA134" s="603">
        <v>276959</v>
      </c>
      <c r="RB134" s="603">
        <v>3100</v>
      </c>
      <c r="RC134" s="603">
        <v>0</v>
      </c>
      <c r="RD134" s="603">
        <v>53096</v>
      </c>
      <c r="RE134" s="603">
        <v>0</v>
      </c>
      <c r="RF134" s="603">
        <v>0</v>
      </c>
      <c r="RG134" s="603">
        <v>0</v>
      </c>
      <c r="RH134" s="603">
        <v>0</v>
      </c>
      <c r="RI134" s="603">
        <v>81559</v>
      </c>
      <c r="RJ134" s="603">
        <v>90056</v>
      </c>
      <c r="RK134" s="603">
        <v>47837</v>
      </c>
      <c r="RL134" s="603">
        <v>0</v>
      </c>
      <c r="RM134" s="603">
        <v>0</v>
      </c>
      <c r="RN134" s="603">
        <v>280592</v>
      </c>
      <c r="RO134" s="603">
        <v>847599</v>
      </c>
      <c r="RP134" s="603">
        <v>547964</v>
      </c>
      <c r="RQ134" s="603">
        <v>0</v>
      </c>
      <c r="RR134" s="603">
        <v>410319</v>
      </c>
      <c r="RS134" s="603">
        <v>148796</v>
      </c>
      <c r="RT134" s="603">
        <v>1034235</v>
      </c>
      <c r="RU134" s="603">
        <v>1000</v>
      </c>
      <c r="RV134" s="603">
        <v>129050</v>
      </c>
      <c r="RW134" s="603">
        <v>0</v>
      </c>
      <c r="RX134" s="603">
        <v>522204</v>
      </c>
      <c r="RY134" s="603">
        <v>14500</v>
      </c>
      <c r="RZ134" s="603">
        <v>201224</v>
      </c>
      <c r="SA134" s="603">
        <v>153963</v>
      </c>
      <c r="SB134" s="603">
        <v>446235.5</v>
      </c>
      <c r="SC134" s="603">
        <v>50000</v>
      </c>
      <c r="SD134" s="603">
        <v>0</v>
      </c>
      <c r="SE134" s="603">
        <v>0</v>
      </c>
      <c r="SF134" s="603">
        <v>0</v>
      </c>
      <c r="SG134" s="603">
        <v>0</v>
      </c>
      <c r="SH134" s="603">
        <v>0</v>
      </c>
      <c r="SI134" s="603">
        <v>0</v>
      </c>
      <c r="SJ134" s="603">
        <v>0</v>
      </c>
      <c r="SK134" s="603">
        <v>0</v>
      </c>
      <c r="SL134" s="603">
        <v>46200</v>
      </c>
      <c r="SM134" s="603">
        <v>0</v>
      </c>
      <c r="SN134" s="603">
        <v>0</v>
      </c>
      <c r="SO134" s="603">
        <v>88500</v>
      </c>
      <c r="SP134" s="603">
        <v>0</v>
      </c>
      <c r="SQ134" s="603">
        <v>0</v>
      </c>
      <c r="SR134" s="603">
        <v>0</v>
      </c>
      <c r="SS134" s="603">
        <v>0</v>
      </c>
      <c r="ST134" s="603">
        <v>0</v>
      </c>
      <c r="SU134" s="603">
        <v>9430</v>
      </c>
      <c r="SV134" s="603">
        <v>0</v>
      </c>
      <c r="SW134" s="603">
        <v>0</v>
      </c>
      <c r="SX134" s="603">
        <v>0</v>
      </c>
      <c r="SY134" s="603">
        <v>0</v>
      </c>
      <c r="SZ134" s="603">
        <v>0</v>
      </c>
      <c r="TA134" s="603">
        <v>0</v>
      </c>
      <c r="TB134" s="603">
        <v>0</v>
      </c>
      <c r="TC134" s="603">
        <v>0</v>
      </c>
      <c r="TD134" s="603">
        <v>0</v>
      </c>
      <c r="TE134" s="603">
        <v>0</v>
      </c>
      <c r="TF134" s="603">
        <v>0</v>
      </c>
      <c r="TG134" s="603">
        <v>0</v>
      </c>
      <c r="TH134" s="603">
        <v>0</v>
      </c>
      <c r="TI134" s="603">
        <v>0</v>
      </c>
      <c r="TJ134" s="603">
        <v>0</v>
      </c>
      <c r="TK134" s="603">
        <v>0</v>
      </c>
      <c r="TL134" s="603">
        <v>0</v>
      </c>
      <c r="TM134" s="603">
        <v>0</v>
      </c>
      <c r="TN134" s="603">
        <v>0</v>
      </c>
      <c r="TO134" s="603">
        <v>0</v>
      </c>
      <c r="TP134" s="603">
        <v>0</v>
      </c>
      <c r="TQ134" s="603">
        <v>0</v>
      </c>
      <c r="TR134" s="603">
        <v>0</v>
      </c>
      <c r="TS134" s="603">
        <v>0</v>
      </c>
      <c r="TT134" s="603">
        <v>0</v>
      </c>
      <c r="TU134" s="603">
        <v>75350.5</v>
      </c>
      <c r="TV134" s="603">
        <v>0</v>
      </c>
      <c r="TW134" s="603">
        <v>0</v>
      </c>
      <c r="TX134" s="603">
        <v>23000</v>
      </c>
      <c r="TY134" s="603">
        <v>0</v>
      </c>
      <c r="TZ134" s="603">
        <v>0</v>
      </c>
      <c r="UA134" s="603">
        <v>0</v>
      </c>
      <c r="UB134" s="603">
        <v>0</v>
      </c>
      <c r="UC134" s="603">
        <v>0</v>
      </c>
      <c r="UD134" s="603">
        <v>0</v>
      </c>
      <c r="UE134" s="603">
        <v>0</v>
      </c>
      <c r="UF134" s="603">
        <v>0</v>
      </c>
      <c r="UG134" s="603">
        <v>219472</v>
      </c>
      <c r="UH134" s="603">
        <v>0</v>
      </c>
      <c r="UI134" s="603">
        <v>0</v>
      </c>
      <c r="UJ134" s="603">
        <v>6400</v>
      </c>
      <c r="UK134" s="603">
        <v>0</v>
      </c>
      <c r="UL134" s="603">
        <v>0</v>
      </c>
      <c r="UM134" s="603">
        <v>0</v>
      </c>
      <c r="UN134" s="603">
        <v>0</v>
      </c>
      <c r="UO134" s="603">
        <v>0</v>
      </c>
      <c r="UP134" s="603">
        <v>0</v>
      </c>
      <c r="UQ134" s="603">
        <v>0</v>
      </c>
      <c r="UR134" s="603">
        <v>0</v>
      </c>
      <c r="US134" s="603">
        <v>3600</v>
      </c>
      <c r="UT134" s="603">
        <v>0</v>
      </c>
      <c r="UU134" s="603">
        <v>0</v>
      </c>
      <c r="UV134" s="603">
        <v>0</v>
      </c>
      <c r="UW134" s="603">
        <v>2801</v>
      </c>
      <c r="UX134" s="603">
        <v>48620</v>
      </c>
      <c r="UY134" s="603">
        <v>20000</v>
      </c>
      <c r="UZ134" s="603">
        <v>0</v>
      </c>
      <c r="VA134" s="603">
        <v>64450</v>
      </c>
      <c r="VB134" s="603">
        <v>0</v>
      </c>
      <c r="VC134" s="603">
        <v>0</v>
      </c>
      <c r="VD134" s="603">
        <v>58870</v>
      </c>
      <c r="VE134" s="603">
        <v>0</v>
      </c>
      <c r="VF134" s="603">
        <v>0</v>
      </c>
      <c r="VG134" s="603">
        <v>29948</v>
      </c>
      <c r="VH134" s="603">
        <v>0</v>
      </c>
      <c r="VI134" s="603">
        <v>0</v>
      </c>
      <c r="VJ134" s="603">
        <v>0</v>
      </c>
      <c r="VK134" s="603">
        <v>0</v>
      </c>
      <c r="VL134" s="603">
        <v>0</v>
      </c>
      <c r="VM134" s="603">
        <v>0</v>
      </c>
      <c r="VN134" s="603">
        <v>0</v>
      </c>
      <c r="VO134" s="603">
        <v>0</v>
      </c>
      <c r="VP134" s="603">
        <v>0</v>
      </c>
      <c r="VQ134" s="603">
        <v>0</v>
      </c>
      <c r="VR134" s="603">
        <v>0</v>
      </c>
      <c r="VS134" s="603">
        <v>0</v>
      </c>
      <c r="VT134" s="603">
        <v>0</v>
      </c>
      <c r="VU134" s="603">
        <v>0</v>
      </c>
      <c r="VV134" s="603">
        <v>364155.5</v>
      </c>
      <c r="VW134" s="603">
        <v>14656</v>
      </c>
      <c r="VX134" s="603">
        <v>64200</v>
      </c>
      <c r="VY134" s="603">
        <v>0</v>
      </c>
      <c r="VZ134" s="603">
        <v>206684.26</v>
      </c>
      <c r="WA134" s="603">
        <v>0</v>
      </c>
      <c r="WB134" s="603">
        <v>4000</v>
      </c>
      <c r="WC134" s="603">
        <v>0</v>
      </c>
      <c r="WD134" s="603">
        <v>436673.71</v>
      </c>
      <c r="WE134" s="603">
        <v>217503.79</v>
      </c>
      <c r="WF134" s="603">
        <v>215449.65</v>
      </c>
      <c r="WG134" s="603">
        <v>0</v>
      </c>
      <c r="WH134" s="603">
        <v>64053</v>
      </c>
      <c r="WI134" s="603">
        <v>0</v>
      </c>
      <c r="WJ134" s="603">
        <v>1000</v>
      </c>
      <c r="WK134" s="603">
        <v>34501</v>
      </c>
      <c r="WL134" s="603">
        <v>0</v>
      </c>
      <c r="WM134" s="603">
        <v>0</v>
      </c>
      <c r="WN134" s="603">
        <v>4500</v>
      </c>
      <c r="WO134" s="603">
        <v>74.77</v>
      </c>
      <c r="WP134" s="603">
        <v>2214403</v>
      </c>
      <c r="WQ134" s="603">
        <v>29554</v>
      </c>
      <c r="WR134" s="603">
        <v>0</v>
      </c>
      <c r="WS134" s="603">
        <v>26200</v>
      </c>
      <c r="WT134" s="603">
        <v>0</v>
      </c>
      <c r="WU134" s="603">
        <v>205153</v>
      </c>
      <c r="WV134" s="603">
        <v>530919</v>
      </c>
      <c r="WW134" s="603">
        <v>282000</v>
      </c>
      <c r="WX134" s="603">
        <v>0</v>
      </c>
      <c r="WY134" s="603">
        <v>0</v>
      </c>
      <c r="WZ134" s="603">
        <v>0</v>
      </c>
      <c r="XA134" s="603">
        <v>223022</v>
      </c>
      <c r="XB134" s="603">
        <v>1413</v>
      </c>
      <c r="XC134" s="603">
        <v>0</v>
      </c>
      <c r="XD134" s="603">
        <v>24474</v>
      </c>
      <c r="XE134" s="603">
        <v>787877</v>
      </c>
      <c r="XF134" s="603">
        <v>880563.78</v>
      </c>
      <c r="XG134" s="603">
        <v>0</v>
      </c>
      <c r="XH134" s="603">
        <v>0</v>
      </c>
      <c r="XI134" s="603">
        <v>5000</v>
      </c>
      <c r="XJ134" s="603">
        <v>278195.25</v>
      </c>
      <c r="XK134" s="603">
        <v>0</v>
      </c>
      <c r="XL134" s="603">
        <v>39269</v>
      </c>
      <c r="XM134" s="603">
        <v>0</v>
      </c>
      <c r="XN134" s="603">
        <v>63000</v>
      </c>
      <c r="XO134" s="603">
        <v>178283</v>
      </c>
      <c r="XP134" s="603">
        <v>98280</v>
      </c>
      <c r="XQ134" s="603">
        <v>38328</v>
      </c>
      <c r="XR134" s="603">
        <v>0</v>
      </c>
      <c r="XS134" s="603">
        <v>0</v>
      </c>
      <c r="XT134" s="603">
        <v>492936</v>
      </c>
      <c r="XU134" s="603">
        <v>61458</v>
      </c>
      <c r="XV134" s="603">
        <v>82728</v>
      </c>
      <c r="XW134" s="603">
        <v>153880</v>
      </c>
      <c r="XX134" s="603">
        <v>0</v>
      </c>
      <c r="XY134" s="603">
        <v>45395</v>
      </c>
      <c r="XZ134" s="603">
        <v>16448</v>
      </c>
      <c r="YA134" s="603">
        <v>2790</v>
      </c>
      <c r="YB134" s="603">
        <v>0</v>
      </c>
      <c r="YC134" s="603">
        <v>128625</v>
      </c>
      <c r="YD134" s="603">
        <v>0</v>
      </c>
      <c r="YE134" s="603">
        <v>235119</v>
      </c>
      <c r="YF134" s="603">
        <v>2000</v>
      </c>
      <c r="YG134" s="603">
        <v>0</v>
      </c>
      <c r="YH134" s="603">
        <v>1000</v>
      </c>
      <c r="YI134" s="603">
        <v>0</v>
      </c>
      <c r="YJ134" s="603">
        <v>0</v>
      </c>
      <c r="YK134" s="603">
        <v>11613</v>
      </c>
      <c r="YL134" s="603">
        <v>0</v>
      </c>
      <c r="YM134" s="603">
        <v>0</v>
      </c>
      <c r="YN134" s="603">
        <v>70934</v>
      </c>
      <c r="YO134" s="603">
        <v>0</v>
      </c>
      <c r="YP134" s="603">
        <v>0</v>
      </c>
      <c r="YQ134" s="603">
        <v>0</v>
      </c>
      <c r="YR134" s="603">
        <v>0</v>
      </c>
      <c r="YS134" s="603">
        <v>0</v>
      </c>
      <c r="YT134" s="603">
        <v>0</v>
      </c>
      <c r="YU134" s="603">
        <v>0</v>
      </c>
      <c r="YV134" s="603">
        <v>0</v>
      </c>
      <c r="YW134" s="603">
        <v>0</v>
      </c>
      <c r="YX134" s="603">
        <v>129578.75</v>
      </c>
      <c r="YY134" s="603">
        <v>144000</v>
      </c>
      <c r="YZ134" s="603">
        <v>0</v>
      </c>
      <c r="ZA134" s="603">
        <v>0</v>
      </c>
      <c r="ZB134" s="603">
        <v>0</v>
      </c>
      <c r="ZC134" s="603">
        <v>0</v>
      </c>
      <c r="ZD134" s="603">
        <v>213.01</v>
      </c>
      <c r="ZE134" s="603">
        <v>0</v>
      </c>
      <c r="ZF134" s="603">
        <v>4600</v>
      </c>
      <c r="ZG134" s="603">
        <v>96297</v>
      </c>
      <c r="ZH134" s="603">
        <v>109722</v>
      </c>
      <c r="ZI134" s="603">
        <v>34098</v>
      </c>
      <c r="ZJ134" s="603">
        <v>20244.5</v>
      </c>
      <c r="ZK134" s="603">
        <v>57059</v>
      </c>
      <c r="ZL134" s="603">
        <v>196501.49</v>
      </c>
      <c r="ZM134" s="603">
        <v>0</v>
      </c>
      <c r="ZN134" s="603">
        <v>115917.5</v>
      </c>
      <c r="ZO134" s="603">
        <v>172575</v>
      </c>
      <c r="ZP134" s="603">
        <v>0</v>
      </c>
      <c r="ZQ134" s="603">
        <v>388194.5</v>
      </c>
      <c r="ZR134" s="603">
        <v>34160.6</v>
      </c>
      <c r="ZS134" s="603">
        <v>27800</v>
      </c>
      <c r="ZT134" s="603">
        <v>176689</v>
      </c>
      <c r="ZU134" s="603">
        <v>0</v>
      </c>
      <c r="ZV134" s="603">
        <v>459240</v>
      </c>
      <c r="ZW134" s="603">
        <v>296380</v>
      </c>
      <c r="ZX134" s="603">
        <v>7386.25</v>
      </c>
      <c r="ZY134" s="603">
        <v>113462</v>
      </c>
      <c r="ZZ134" s="603">
        <v>102789.36</v>
      </c>
      <c r="AAA134" s="603">
        <v>0</v>
      </c>
      <c r="AAB134" s="603">
        <v>78348.86</v>
      </c>
      <c r="AAC134" s="603">
        <v>32917.25</v>
      </c>
      <c r="AAD134" s="603">
        <v>0</v>
      </c>
      <c r="AAE134" s="603">
        <v>0</v>
      </c>
      <c r="AAF134" s="603">
        <v>93227.6</v>
      </c>
      <c r="AAG134" s="603">
        <v>23400</v>
      </c>
      <c r="AAH134" s="603">
        <v>38237</v>
      </c>
      <c r="AAI134" s="603">
        <v>102442</v>
      </c>
      <c r="AAJ134" s="603">
        <v>374820</v>
      </c>
      <c r="AAK134" s="603">
        <v>108435</v>
      </c>
      <c r="AAL134" s="603">
        <v>97920</v>
      </c>
      <c r="AAM134" s="603">
        <v>89381</v>
      </c>
      <c r="AAN134" s="603">
        <v>28383</v>
      </c>
      <c r="AAO134" s="603">
        <v>104457</v>
      </c>
      <c r="AAP134" s="603">
        <v>0</v>
      </c>
      <c r="AAQ134" s="603">
        <v>4201364.33</v>
      </c>
      <c r="AAR134" s="603">
        <v>0</v>
      </c>
      <c r="AAS134" s="603">
        <v>0</v>
      </c>
      <c r="AAT134" s="603">
        <v>125464</v>
      </c>
      <c r="AAU134" s="603">
        <v>0</v>
      </c>
      <c r="AAV134" s="603">
        <v>0</v>
      </c>
      <c r="AAW134" s="603">
        <v>0</v>
      </c>
      <c r="AAX134" s="603">
        <v>0</v>
      </c>
      <c r="AAY134" s="603">
        <v>802466.31</v>
      </c>
      <c r="AAZ134" s="603">
        <v>0</v>
      </c>
      <c r="ABA134" s="603">
        <v>0</v>
      </c>
      <c r="ABB134" s="603">
        <v>0</v>
      </c>
      <c r="ABC134" s="603">
        <v>0</v>
      </c>
      <c r="ABD134" s="603">
        <v>0</v>
      </c>
      <c r="ABE134" s="603">
        <v>0</v>
      </c>
      <c r="ABF134" s="603">
        <v>40473</v>
      </c>
      <c r="ABG134" s="603">
        <v>130305.75</v>
      </c>
      <c r="ABH134" s="603">
        <v>0</v>
      </c>
      <c r="ABI134" s="603">
        <v>0</v>
      </c>
      <c r="ABJ134" s="603">
        <v>182766</v>
      </c>
      <c r="ABK134" s="603">
        <v>0</v>
      </c>
      <c r="ABL134" s="603">
        <v>0</v>
      </c>
      <c r="ABM134" s="603">
        <v>0</v>
      </c>
      <c r="ABN134" s="603">
        <v>0</v>
      </c>
      <c r="ABO134" s="603">
        <v>0</v>
      </c>
      <c r="ABP134" s="603">
        <v>0</v>
      </c>
      <c r="ABQ134" s="603">
        <v>446880</v>
      </c>
      <c r="ABR134" s="603">
        <v>0</v>
      </c>
      <c r="ABS134" s="603">
        <v>0</v>
      </c>
      <c r="ABT134" s="603">
        <v>39900</v>
      </c>
      <c r="ABU134" s="603">
        <v>5616</v>
      </c>
      <c r="ABV134" s="603">
        <v>18469</v>
      </c>
      <c r="ABW134" s="603">
        <v>0</v>
      </c>
      <c r="ABX134" s="603">
        <v>18056</v>
      </c>
      <c r="ABY134" s="603">
        <v>0</v>
      </c>
      <c r="ABZ134" s="603">
        <v>513287.25</v>
      </c>
      <c r="ACA134" s="603">
        <v>0</v>
      </c>
      <c r="ACB134" s="603">
        <v>0</v>
      </c>
      <c r="ACC134" s="603">
        <v>0</v>
      </c>
      <c r="ACD134" s="603">
        <v>86460</v>
      </c>
      <c r="ACE134" s="603">
        <v>343355</v>
      </c>
      <c r="ACF134" s="603">
        <v>74113</v>
      </c>
      <c r="ACG134" s="603">
        <v>0</v>
      </c>
      <c r="ACH134" s="603">
        <v>0</v>
      </c>
      <c r="ACI134" s="603">
        <v>43184.41</v>
      </c>
      <c r="ACJ134" s="603">
        <v>6538.5</v>
      </c>
      <c r="ACK134" s="603">
        <v>504958</v>
      </c>
      <c r="ACL134" s="603">
        <v>0</v>
      </c>
      <c r="ACM134" s="603">
        <v>0</v>
      </c>
      <c r="ACN134" s="603">
        <v>0</v>
      </c>
      <c r="ACO134" s="603">
        <v>0</v>
      </c>
      <c r="ACP134" s="603">
        <v>0</v>
      </c>
      <c r="ACQ134" s="603">
        <v>0</v>
      </c>
      <c r="ACR134" s="603">
        <v>110051.75</v>
      </c>
      <c r="ACS134" s="603">
        <v>0</v>
      </c>
      <c r="ACT134" s="603">
        <v>0</v>
      </c>
      <c r="ACU134" s="603">
        <v>272880.09999999998</v>
      </c>
      <c r="ACV134" s="603">
        <v>0</v>
      </c>
      <c r="ACW134" s="603">
        <v>391964.52</v>
      </c>
      <c r="ACX134" s="603">
        <v>0</v>
      </c>
      <c r="ACY134" s="603">
        <v>0</v>
      </c>
      <c r="ACZ134" s="603">
        <v>0</v>
      </c>
      <c r="ADA134" s="603">
        <v>0</v>
      </c>
      <c r="ADB134" s="603">
        <v>0</v>
      </c>
      <c r="ADC134" s="603">
        <v>265047</v>
      </c>
      <c r="ADD134" s="603">
        <v>150518</v>
      </c>
      <c r="ADE134" s="603">
        <v>0</v>
      </c>
      <c r="ADF134" s="603">
        <v>0</v>
      </c>
      <c r="ADG134" s="603">
        <v>0</v>
      </c>
      <c r="ADH134" s="603">
        <v>0</v>
      </c>
      <c r="ADI134" s="603">
        <v>215351</v>
      </c>
      <c r="ADJ134" s="603">
        <v>0</v>
      </c>
      <c r="ADK134" s="603">
        <v>150239.53</v>
      </c>
      <c r="ADL134" s="603">
        <v>236161.4</v>
      </c>
      <c r="ADM134" s="603">
        <v>157395</v>
      </c>
      <c r="ADN134" s="603">
        <v>511837.43</v>
      </c>
      <c r="ADO134" s="603">
        <v>13033.9</v>
      </c>
      <c r="ADP134" s="603">
        <v>138025</v>
      </c>
      <c r="ADQ134" s="603">
        <v>2783073</v>
      </c>
      <c r="ADR134" s="603">
        <v>636870</v>
      </c>
      <c r="ADS134" s="603">
        <v>0</v>
      </c>
      <c r="ADT134" s="603">
        <v>2000</v>
      </c>
      <c r="ADU134" s="603">
        <v>389915</v>
      </c>
      <c r="ADV134" s="603">
        <v>0</v>
      </c>
      <c r="ADW134" s="603">
        <v>26645</v>
      </c>
      <c r="ADX134" s="603">
        <v>58600</v>
      </c>
      <c r="ADY134" s="603">
        <v>4828.8999999999996</v>
      </c>
      <c r="ADZ134" s="603">
        <v>0</v>
      </c>
      <c r="AEA134" s="603">
        <v>916150</v>
      </c>
      <c r="AEB134" s="603">
        <v>0</v>
      </c>
      <c r="AEC134" s="603">
        <v>27235.31</v>
      </c>
      <c r="AED134" s="603">
        <v>0</v>
      </c>
      <c r="AEE134" s="603">
        <v>3750</v>
      </c>
      <c r="AEF134" s="603">
        <v>0</v>
      </c>
      <c r="AEG134" s="603">
        <v>0</v>
      </c>
      <c r="AEH134" s="603">
        <v>0</v>
      </c>
      <c r="AEI134" s="603">
        <v>0</v>
      </c>
      <c r="AEJ134" s="603">
        <v>45555</v>
      </c>
      <c r="AEK134" s="603">
        <v>15179</v>
      </c>
      <c r="AEL134" s="603">
        <v>0</v>
      </c>
      <c r="AEM134" s="603">
        <v>0</v>
      </c>
      <c r="AEN134" s="603">
        <v>0</v>
      </c>
      <c r="AEO134" s="603">
        <v>0</v>
      </c>
      <c r="AEP134" s="603">
        <v>0</v>
      </c>
      <c r="AEQ134" s="603">
        <v>0</v>
      </c>
      <c r="AER134" s="603">
        <v>29692</v>
      </c>
      <c r="AES134" s="603">
        <v>0</v>
      </c>
      <c r="AET134" s="603">
        <v>0</v>
      </c>
      <c r="AEU134" s="603">
        <v>0</v>
      </c>
      <c r="AEV134" s="603">
        <v>0</v>
      </c>
      <c r="AEW134" s="603">
        <v>0</v>
      </c>
      <c r="AEX134" s="603">
        <v>0</v>
      </c>
      <c r="AEY134" s="603">
        <v>0</v>
      </c>
      <c r="AEZ134" s="603">
        <v>0</v>
      </c>
      <c r="AFA134" s="603">
        <v>0</v>
      </c>
      <c r="AFB134" s="603">
        <v>0</v>
      </c>
      <c r="AFC134" s="603">
        <v>0</v>
      </c>
      <c r="AFD134" s="603">
        <v>0</v>
      </c>
      <c r="AFE134" s="603">
        <v>259067.75</v>
      </c>
      <c r="AFF134" s="603">
        <v>18186</v>
      </c>
      <c r="AFG134" s="603">
        <v>330551</v>
      </c>
      <c r="AFH134" s="603">
        <v>3153</v>
      </c>
      <c r="AFI134" s="603">
        <v>829.91</v>
      </c>
      <c r="AFJ134" s="603">
        <v>0</v>
      </c>
      <c r="AFK134" s="603">
        <v>13466</v>
      </c>
      <c r="AFL134" s="603">
        <v>0</v>
      </c>
      <c r="AFM134" s="603">
        <v>86769.1</v>
      </c>
      <c r="AFN134" s="603">
        <v>130437</v>
      </c>
      <c r="AFO134" s="603">
        <v>0</v>
      </c>
      <c r="AFP134" s="603">
        <v>0</v>
      </c>
      <c r="AFQ134" s="603">
        <v>33703</v>
      </c>
      <c r="AFR134" s="603">
        <v>0</v>
      </c>
      <c r="AFS134" s="603">
        <v>0</v>
      </c>
      <c r="AFT134" s="603">
        <v>0</v>
      </c>
      <c r="AFU134" s="603">
        <v>0</v>
      </c>
      <c r="AFV134" s="603">
        <v>109992</v>
      </c>
      <c r="AFW134" s="603">
        <v>0</v>
      </c>
      <c r="AFX134" s="603">
        <v>0</v>
      </c>
      <c r="AFY134" s="603">
        <v>0</v>
      </c>
      <c r="AFZ134" s="603">
        <v>0</v>
      </c>
      <c r="AGA134" s="603">
        <v>27923</v>
      </c>
      <c r="AGB134" s="603">
        <v>0</v>
      </c>
      <c r="AGC134" s="603">
        <v>0</v>
      </c>
      <c r="AGD134" s="603">
        <v>0</v>
      </c>
      <c r="AGE134" s="603">
        <v>0</v>
      </c>
      <c r="AGF134" s="603">
        <v>0</v>
      </c>
      <c r="AGG134" s="603">
        <v>0</v>
      </c>
      <c r="AGH134" s="603">
        <v>0</v>
      </c>
      <c r="AGI134" s="603">
        <v>0</v>
      </c>
      <c r="AGJ134" s="603">
        <v>0</v>
      </c>
      <c r="AGK134" s="603">
        <v>0</v>
      </c>
      <c r="AGL134" s="603">
        <v>0</v>
      </c>
      <c r="AGM134" s="603">
        <v>0</v>
      </c>
      <c r="AGN134" s="603">
        <v>0</v>
      </c>
      <c r="AGO134" s="603">
        <v>64000</v>
      </c>
      <c r="AGP134" s="603">
        <v>106423.5</v>
      </c>
      <c r="AGQ134" s="603">
        <v>146159</v>
      </c>
      <c r="AGR134" s="603">
        <v>0</v>
      </c>
      <c r="AGS134" s="603">
        <v>78788</v>
      </c>
      <c r="AGT134" s="603">
        <v>0</v>
      </c>
      <c r="AGU134" s="603">
        <v>0</v>
      </c>
      <c r="AGV134" s="603">
        <v>0</v>
      </c>
      <c r="AGW134" s="603">
        <v>0</v>
      </c>
      <c r="AGX134" s="603">
        <v>317500</v>
      </c>
      <c r="AGY134" s="603">
        <v>0</v>
      </c>
      <c r="AGZ134" s="603">
        <v>81716</v>
      </c>
      <c r="AHA134" s="603">
        <v>0</v>
      </c>
      <c r="AHB134" s="603">
        <v>0</v>
      </c>
      <c r="AHC134" s="603">
        <v>224471</v>
      </c>
      <c r="AHD134" s="603">
        <v>268200</v>
      </c>
      <c r="AHE134" s="603">
        <v>1000</v>
      </c>
      <c r="AHF134" s="603">
        <v>0</v>
      </c>
      <c r="AHG134" s="603">
        <v>0</v>
      </c>
      <c r="AHH134" s="603">
        <v>71670</v>
      </c>
      <c r="AHI134" s="603">
        <v>160500</v>
      </c>
      <c r="AHJ134" s="603">
        <v>56936</v>
      </c>
      <c r="AHK134" s="603">
        <v>0</v>
      </c>
      <c r="AHL134" s="603">
        <v>0</v>
      </c>
      <c r="AHM134" s="603">
        <v>0</v>
      </c>
      <c r="AHN134" s="603">
        <v>88160</v>
      </c>
      <c r="AHO134" s="603">
        <v>13500</v>
      </c>
      <c r="AHP134" s="603">
        <v>2600</v>
      </c>
      <c r="AHQ134" s="603">
        <v>0</v>
      </c>
      <c r="AHR134" s="603">
        <v>151091</v>
      </c>
      <c r="AHS134" s="603">
        <v>60720</v>
      </c>
      <c r="AHT134" s="603">
        <v>164348</v>
      </c>
      <c r="AHU134" s="603">
        <v>0</v>
      </c>
      <c r="AHV134" s="603">
        <v>0</v>
      </c>
      <c r="AHW134" s="603">
        <f t="shared" si="100"/>
        <v>70381595.879999995</v>
      </c>
      <c r="AHY134" s="648" t="s">
        <v>6248</v>
      </c>
      <c r="AHZ134" s="648" t="s">
        <v>6170</v>
      </c>
      <c r="AIA134" s="648" t="s">
        <v>6171</v>
      </c>
    </row>
    <row r="135" spans="1:911" ht="24.6" x14ac:dyDescent="0.7">
      <c r="A135" s="260" t="str">
        <f t="shared" si="101"/>
        <v>ภาระ</v>
      </c>
      <c r="B135" s="260" t="s">
        <v>6170</v>
      </c>
      <c r="C135" s="260" t="s">
        <v>6171</v>
      </c>
      <c r="D135" s="603">
        <v>2186.9899999999998</v>
      </c>
      <c r="E135" s="603">
        <v>67496.149999999994</v>
      </c>
      <c r="F135" s="603">
        <v>164209.20000000001</v>
      </c>
      <c r="G135" s="603">
        <v>29932.33</v>
      </c>
      <c r="H135" s="603">
        <v>442221.61</v>
      </c>
      <c r="I135" s="603">
        <v>128318.68</v>
      </c>
      <c r="J135" s="603">
        <v>90005.47</v>
      </c>
      <c r="K135" s="603">
        <v>178588.01</v>
      </c>
      <c r="L135" s="603">
        <v>147119.94</v>
      </c>
      <c r="M135" s="603">
        <v>34844.17</v>
      </c>
      <c r="N135" s="603">
        <v>9620.7900000000009</v>
      </c>
      <c r="O135" s="603">
        <v>59648.959999999999</v>
      </c>
      <c r="P135" s="603">
        <v>135154.18</v>
      </c>
      <c r="Q135" s="603">
        <v>25209.26</v>
      </c>
      <c r="R135" s="603">
        <v>10451.74</v>
      </c>
      <c r="S135" s="603">
        <v>109635.54</v>
      </c>
      <c r="T135" s="603">
        <v>115012.72</v>
      </c>
      <c r="U135" s="603">
        <v>21724.94</v>
      </c>
      <c r="V135" s="603">
        <v>1000</v>
      </c>
      <c r="W135" s="603">
        <v>0</v>
      </c>
      <c r="X135" s="603">
        <v>14.52</v>
      </c>
      <c r="Y135" s="603">
        <v>0</v>
      </c>
      <c r="Z135" s="603">
        <v>54269.41</v>
      </c>
      <c r="AA135" s="603">
        <v>66325.67</v>
      </c>
      <c r="AB135" s="603">
        <v>125073.41</v>
      </c>
      <c r="AC135" s="603">
        <v>64520.84</v>
      </c>
      <c r="AD135" s="603">
        <v>150614.37</v>
      </c>
      <c r="AE135" s="603">
        <v>66001.77</v>
      </c>
      <c r="AF135" s="603">
        <v>78791.850000000006</v>
      </c>
      <c r="AG135" s="603">
        <v>223079.45</v>
      </c>
      <c r="AH135" s="603">
        <v>74672.009999999995</v>
      </c>
      <c r="AI135" s="603">
        <v>475696.29</v>
      </c>
      <c r="AJ135" s="603">
        <v>172649.78</v>
      </c>
      <c r="AK135" s="603">
        <v>49702.87</v>
      </c>
      <c r="AL135" s="603">
        <v>23369.78</v>
      </c>
      <c r="AM135" s="603">
        <v>92807.56</v>
      </c>
      <c r="AN135" s="603">
        <v>7470.48</v>
      </c>
      <c r="AO135" s="603">
        <v>152835.48000000001</v>
      </c>
      <c r="AP135" s="603">
        <v>51035.75</v>
      </c>
      <c r="AQ135" s="603">
        <v>24787.52</v>
      </c>
      <c r="AR135" s="603">
        <v>104566.46</v>
      </c>
      <c r="AS135" s="603">
        <v>52842.080000000002</v>
      </c>
      <c r="AT135" s="603">
        <v>20352.740000000002</v>
      </c>
      <c r="AU135" s="603">
        <v>0</v>
      </c>
      <c r="AV135" s="603">
        <v>20341.830000000002</v>
      </c>
      <c r="AW135" s="603">
        <v>5305.56</v>
      </c>
      <c r="AX135" s="603">
        <v>43190.6</v>
      </c>
      <c r="AY135" s="603">
        <v>49006.41</v>
      </c>
      <c r="AZ135" s="603">
        <v>43422.15</v>
      </c>
      <c r="BA135" s="603">
        <v>40749.94</v>
      </c>
      <c r="BB135" s="603">
        <v>25267.739999999998</v>
      </c>
      <c r="BC135" s="603">
        <v>15266.17</v>
      </c>
      <c r="BD135" s="603">
        <v>19098.439999999999</v>
      </c>
      <c r="BE135" s="603">
        <v>28533.119999999999</v>
      </c>
      <c r="BF135" s="603">
        <v>51007.91</v>
      </c>
      <c r="BG135" s="603">
        <v>183258.75</v>
      </c>
      <c r="BH135" s="603">
        <v>13569.09</v>
      </c>
      <c r="BI135" s="603">
        <v>23578.85</v>
      </c>
      <c r="BJ135" s="603">
        <v>445528.42</v>
      </c>
      <c r="BK135" s="603">
        <v>168933.584</v>
      </c>
      <c r="BL135" s="603">
        <v>60949.45</v>
      </c>
      <c r="BM135" s="603">
        <v>58183.06</v>
      </c>
      <c r="BN135" s="603">
        <v>77326.83</v>
      </c>
      <c r="BO135" s="603">
        <v>73930.789999999994</v>
      </c>
      <c r="BP135" s="603">
        <v>33245.97</v>
      </c>
      <c r="BQ135" s="603">
        <v>5973.58</v>
      </c>
      <c r="BR135" s="603">
        <v>27975.96</v>
      </c>
      <c r="BS135" s="603">
        <v>1025920.26</v>
      </c>
      <c r="BT135" s="603">
        <v>150760.62</v>
      </c>
      <c r="BU135" s="603">
        <v>82738.69</v>
      </c>
      <c r="BV135" s="603">
        <v>223962.49</v>
      </c>
      <c r="BW135" s="603">
        <v>109728.05</v>
      </c>
      <c r="BX135" s="603">
        <v>105938.01</v>
      </c>
      <c r="BY135" s="603">
        <v>60635.78</v>
      </c>
      <c r="BZ135" s="603">
        <v>0</v>
      </c>
      <c r="CA135" s="603">
        <v>3134.85</v>
      </c>
      <c r="CB135" s="603">
        <v>22163.51</v>
      </c>
      <c r="CC135" s="603">
        <v>0</v>
      </c>
      <c r="CD135" s="603">
        <v>77811.679999999993</v>
      </c>
      <c r="CE135" s="603">
        <v>8522.11</v>
      </c>
      <c r="CF135" s="603">
        <v>0</v>
      </c>
      <c r="CG135" s="603">
        <v>0</v>
      </c>
      <c r="CH135" s="603">
        <v>10382.629999999999</v>
      </c>
      <c r="CI135" s="603">
        <v>118235.99</v>
      </c>
      <c r="CJ135" s="603">
        <v>114808.03</v>
      </c>
      <c r="CK135" s="603">
        <v>40555.68</v>
      </c>
      <c r="CL135" s="603">
        <v>48037.03</v>
      </c>
      <c r="CM135" s="603">
        <v>26727.53</v>
      </c>
      <c r="CN135" s="603">
        <v>28085.79</v>
      </c>
      <c r="CO135" s="603">
        <v>62190.52</v>
      </c>
      <c r="CP135" s="603">
        <v>21090.32</v>
      </c>
      <c r="CQ135" s="603">
        <v>68701.81</v>
      </c>
      <c r="CR135" s="603">
        <v>29092.15</v>
      </c>
      <c r="CS135" s="603">
        <v>76416.3</v>
      </c>
      <c r="CT135" s="603">
        <v>26348.68</v>
      </c>
      <c r="CU135" s="603">
        <v>18509.82</v>
      </c>
      <c r="CV135" s="603">
        <v>17569.599999999999</v>
      </c>
      <c r="CW135" s="603">
        <v>80022.11</v>
      </c>
      <c r="CX135" s="603">
        <v>42054.13</v>
      </c>
      <c r="CY135" s="603">
        <v>7357.58</v>
      </c>
      <c r="CZ135" s="603">
        <v>25163.23</v>
      </c>
      <c r="DA135" s="603">
        <v>26336.76</v>
      </c>
      <c r="DB135" s="603">
        <v>33687.410000000003</v>
      </c>
      <c r="DC135" s="603">
        <v>242799.73</v>
      </c>
      <c r="DD135" s="603">
        <v>650376.81000000006</v>
      </c>
      <c r="DE135" s="603">
        <v>55927.95</v>
      </c>
      <c r="DF135" s="603">
        <v>55710.67</v>
      </c>
      <c r="DG135" s="603">
        <v>211537.36</v>
      </c>
      <c r="DH135" s="603">
        <v>46579.82</v>
      </c>
      <c r="DI135" s="603">
        <v>71224.850000000006</v>
      </c>
      <c r="DJ135" s="603">
        <v>44380.12</v>
      </c>
      <c r="DK135" s="603">
        <v>16163.76</v>
      </c>
      <c r="DL135" s="603">
        <v>10744.98</v>
      </c>
      <c r="DM135" s="603">
        <v>64260.97</v>
      </c>
      <c r="DN135" s="603">
        <v>38920.17</v>
      </c>
      <c r="DO135" s="603">
        <v>41887.79</v>
      </c>
      <c r="DP135" s="603">
        <v>164432.46</v>
      </c>
      <c r="DQ135" s="603">
        <v>64931.56</v>
      </c>
      <c r="DR135" s="603">
        <v>135832.57</v>
      </c>
      <c r="DS135" s="603">
        <v>33690.550000000003</v>
      </c>
      <c r="DT135" s="603">
        <v>160677.48000000001</v>
      </c>
      <c r="DU135" s="603">
        <v>0</v>
      </c>
      <c r="DV135" s="603">
        <v>106370.32</v>
      </c>
      <c r="DW135" s="603">
        <v>268370.19</v>
      </c>
      <c r="DX135" s="603">
        <v>0</v>
      </c>
      <c r="DY135" s="603">
        <v>33460.97</v>
      </c>
      <c r="DZ135" s="603">
        <v>109685.58</v>
      </c>
      <c r="EA135" s="603">
        <v>91458.71</v>
      </c>
      <c r="EB135" s="603">
        <v>21076.23</v>
      </c>
      <c r="EC135" s="603">
        <v>39134.93</v>
      </c>
      <c r="ED135" s="603">
        <v>3</v>
      </c>
      <c r="EE135" s="603">
        <v>52698.68</v>
      </c>
      <c r="EF135" s="603">
        <v>64848.97</v>
      </c>
      <c r="EG135" s="603">
        <v>301949.09999999998</v>
      </c>
      <c r="EH135" s="603">
        <v>32761.88</v>
      </c>
      <c r="EI135" s="603">
        <v>65343.6</v>
      </c>
      <c r="EJ135" s="603">
        <v>93875.36</v>
      </c>
      <c r="EK135" s="603">
        <v>33711.78</v>
      </c>
      <c r="EL135" s="603">
        <v>101542.96</v>
      </c>
      <c r="EM135" s="603">
        <v>35730.300000000003</v>
      </c>
      <c r="EN135" s="603">
        <v>61145.919999999998</v>
      </c>
      <c r="EO135" s="603">
        <v>23838.6</v>
      </c>
      <c r="EP135" s="603">
        <v>35459.449999999997</v>
      </c>
      <c r="EQ135" s="603">
        <v>24946.9</v>
      </c>
      <c r="ER135" s="603">
        <v>19541.77</v>
      </c>
      <c r="ES135" s="603">
        <v>43386.5</v>
      </c>
      <c r="ET135" s="603">
        <v>32086.83</v>
      </c>
      <c r="EU135" s="603">
        <v>79700.740000000005</v>
      </c>
      <c r="EV135" s="603">
        <v>85361.05</v>
      </c>
      <c r="EW135" s="603">
        <v>23797.29</v>
      </c>
      <c r="EX135" s="603">
        <v>297209.58</v>
      </c>
      <c r="EY135" s="603">
        <v>13536.33</v>
      </c>
      <c r="EZ135" s="603">
        <v>17695.7</v>
      </c>
      <c r="FA135" s="603">
        <v>59722.93</v>
      </c>
      <c r="FB135" s="603">
        <v>94387.51</v>
      </c>
      <c r="FC135" s="603">
        <v>71305.990000000005</v>
      </c>
      <c r="FD135" s="603">
        <v>44134</v>
      </c>
      <c r="FE135" s="603">
        <v>27272.77</v>
      </c>
      <c r="FF135" s="603">
        <v>18889.12</v>
      </c>
      <c r="FG135" s="603">
        <v>33642.879999999997</v>
      </c>
      <c r="FH135" s="603">
        <v>30814.400000000001</v>
      </c>
      <c r="FI135" s="603">
        <v>24275.360000000001</v>
      </c>
      <c r="FJ135" s="603">
        <v>348.84</v>
      </c>
      <c r="FK135" s="603">
        <v>14695.41</v>
      </c>
      <c r="FL135" s="603">
        <v>14924.39</v>
      </c>
      <c r="FM135" s="603">
        <v>13849.63</v>
      </c>
      <c r="FN135" s="603">
        <v>15417.04</v>
      </c>
      <c r="FO135" s="603">
        <v>40385.21</v>
      </c>
      <c r="FP135" s="603">
        <v>12293.79</v>
      </c>
      <c r="FQ135" s="603">
        <v>0</v>
      </c>
      <c r="FR135" s="603">
        <v>21618.92</v>
      </c>
      <c r="FS135" s="603">
        <v>62398.59</v>
      </c>
      <c r="FT135" s="603">
        <v>69853.240000000005</v>
      </c>
      <c r="FU135" s="603">
        <v>104208.1</v>
      </c>
      <c r="FV135" s="603">
        <v>131838.81</v>
      </c>
      <c r="FW135" s="603">
        <v>45641.06</v>
      </c>
      <c r="FX135" s="603">
        <v>82054.5</v>
      </c>
      <c r="FY135" s="603">
        <v>60988.3</v>
      </c>
      <c r="FZ135" s="603">
        <v>180973.76</v>
      </c>
      <c r="GA135" s="603">
        <v>171610.13</v>
      </c>
      <c r="GB135" s="603">
        <v>74703.850000000006</v>
      </c>
      <c r="GC135" s="603">
        <v>63001.59</v>
      </c>
      <c r="GD135" s="603">
        <v>135005.85999999999</v>
      </c>
      <c r="GE135" s="603">
        <v>25386.15</v>
      </c>
      <c r="GF135" s="603">
        <v>22056.81</v>
      </c>
      <c r="GG135" s="603">
        <v>23685.48</v>
      </c>
      <c r="GH135" s="603">
        <v>33263.56</v>
      </c>
      <c r="GI135" s="603">
        <v>145319.44</v>
      </c>
      <c r="GJ135" s="603">
        <v>85564.99</v>
      </c>
      <c r="GK135" s="603">
        <v>18520.990000000002</v>
      </c>
      <c r="GL135" s="603">
        <v>31658.92</v>
      </c>
      <c r="GM135" s="603">
        <v>64457.23</v>
      </c>
      <c r="GN135" s="603">
        <v>22391.56</v>
      </c>
      <c r="GO135" s="603">
        <v>15415.72</v>
      </c>
      <c r="GP135" s="603">
        <v>18040.25</v>
      </c>
      <c r="GQ135" s="603">
        <v>19181.75</v>
      </c>
      <c r="GR135" s="603">
        <v>181212</v>
      </c>
      <c r="GS135" s="603">
        <v>52871.22</v>
      </c>
      <c r="GT135" s="603">
        <v>19159.41</v>
      </c>
      <c r="GU135" s="603">
        <v>78465.820000000007</v>
      </c>
      <c r="GV135" s="603">
        <v>8299.36</v>
      </c>
      <c r="GW135" s="603">
        <v>57084.53</v>
      </c>
      <c r="GX135" s="603">
        <v>43363.9</v>
      </c>
      <c r="GY135" s="603">
        <v>12295.49</v>
      </c>
      <c r="GZ135" s="603">
        <v>180434.12</v>
      </c>
      <c r="HA135" s="603">
        <v>24284.5</v>
      </c>
      <c r="HB135" s="603">
        <v>44291.72</v>
      </c>
      <c r="HC135" s="603">
        <v>34796.550000000003</v>
      </c>
      <c r="HD135" s="603">
        <v>915866.27</v>
      </c>
      <c r="HE135" s="603">
        <v>877878.39999999991</v>
      </c>
      <c r="HF135" s="603">
        <v>242630.91</v>
      </c>
      <c r="HG135" s="603">
        <v>61729.05</v>
      </c>
      <c r="HH135" s="603">
        <v>106586.18</v>
      </c>
      <c r="HI135" s="603">
        <v>192742.25</v>
      </c>
      <c r="HJ135" s="603">
        <v>39832.46</v>
      </c>
      <c r="HK135" s="603">
        <v>16741.27</v>
      </c>
      <c r="HL135" s="603">
        <v>508934.64</v>
      </c>
      <c r="HM135" s="603">
        <v>43465.89</v>
      </c>
      <c r="HN135" s="603">
        <v>143413.94</v>
      </c>
      <c r="HO135" s="603">
        <v>48791.35</v>
      </c>
      <c r="HP135" s="603">
        <v>25572.38</v>
      </c>
      <c r="HQ135" s="603">
        <v>60366.45</v>
      </c>
      <c r="HR135" s="603">
        <v>36789.379999999997</v>
      </c>
      <c r="HS135" s="603">
        <v>18220.509999999998</v>
      </c>
      <c r="HT135" s="603">
        <v>15021.81</v>
      </c>
      <c r="HU135" s="603">
        <v>11048.06</v>
      </c>
      <c r="HV135" s="603">
        <v>0</v>
      </c>
      <c r="HW135" s="603">
        <v>10494.48</v>
      </c>
      <c r="HX135" s="603">
        <v>11466.44</v>
      </c>
      <c r="HY135" s="603">
        <v>56132.21</v>
      </c>
      <c r="HZ135" s="603">
        <v>65765.919999999998</v>
      </c>
      <c r="IA135" s="603">
        <v>30580.87</v>
      </c>
      <c r="IB135" s="603">
        <v>13017</v>
      </c>
      <c r="IC135" s="603">
        <v>34284.82</v>
      </c>
      <c r="ID135" s="603">
        <v>31109.47</v>
      </c>
      <c r="IE135" s="603">
        <v>76483.600000000006</v>
      </c>
      <c r="IF135" s="603">
        <v>10062.17</v>
      </c>
      <c r="IG135" s="603">
        <v>26596.45</v>
      </c>
      <c r="IH135" s="603">
        <v>11957.64</v>
      </c>
      <c r="II135" s="603">
        <v>5664.07</v>
      </c>
      <c r="IJ135" s="603">
        <v>194776.56</v>
      </c>
      <c r="IK135" s="603">
        <v>748.4</v>
      </c>
      <c r="IL135" s="603">
        <v>0</v>
      </c>
      <c r="IM135" s="603">
        <v>35504.660000000003</v>
      </c>
      <c r="IN135" s="603">
        <v>131029.2</v>
      </c>
      <c r="IO135" s="603">
        <v>26331.86</v>
      </c>
      <c r="IP135" s="603">
        <v>25460.34</v>
      </c>
      <c r="IQ135" s="603">
        <v>15397.79</v>
      </c>
      <c r="IR135" s="603">
        <v>28855.469999999998</v>
      </c>
      <c r="IS135" s="603">
        <v>20539.650000000001</v>
      </c>
      <c r="IT135" s="603">
        <v>52770.83</v>
      </c>
      <c r="IU135" s="603">
        <v>403146.04</v>
      </c>
      <c r="IV135" s="603">
        <v>4205.3600000000006</v>
      </c>
      <c r="IW135" s="603">
        <v>92025.77</v>
      </c>
      <c r="IX135" s="603">
        <v>23340.49</v>
      </c>
      <c r="IY135" s="603">
        <v>23203.53</v>
      </c>
      <c r="IZ135" s="603">
        <v>58656.06</v>
      </c>
      <c r="JA135" s="603">
        <v>26989.46</v>
      </c>
      <c r="JB135" s="603">
        <v>24248.560000000001</v>
      </c>
      <c r="JC135" s="603">
        <v>33080.36</v>
      </c>
      <c r="JD135" s="603">
        <v>22186.57</v>
      </c>
      <c r="JE135" s="603">
        <v>0</v>
      </c>
      <c r="JF135" s="603">
        <v>17059.05</v>
      </c>
      <c r="JG135" s="603">
        <v>18312.55</v>
      </c>
      <c r="JH135" s="603">
        <v>0</v>
      </c>
      <c r="JI135" s="603">
        <v>17507.310000000001</v>
      </c>
      <c r="JJ135" s="603">
        <v>15852.9</v>
      </c>
      <c r="JK135" s="603">
        <v>24331.79</v>
      </c>
      <c r="JL135" s="603">
        <v>14560.22</v>
      </c>
      <c r="JM135" s="603">
        <v>106495.5</v>
      </c>
      <c r="JN135" s="603">
        <v>16949.02</v>
      </c>
      <c r="JO135" s="603">
        <v>26344.080000000002</v>
      </c>
      <c r="JP135" s="603">
        <v>148983.81</v>
      </c>
      <c r="JQ135" s="603">
        <v>30232.83</v>
      </c>
      <c r="JR135" s="603">
        <v>37605.17</v>
      </c>
      <c r="JS135" s="603">
        <v>8989.77</v>
      </c>
      <c r="JT135" s="603">
        <v>3440.84</v>
      </c>
      <c r="JU135" s="603">
        <v>0</v>
      </c>
      <c r="JV135" s="603">
        <v>25682.58</v>
      </c>
      <c r="JW135" s="603">
        <v>24989.89</v>
      </c>
      <c r="JX135" s="603">
        <v>0</v>
      </c>
      <c r="JY135" s="603">
        <v>4215.9799999999996</v>
      </c>
      <c r="JZ135" s="603">
        <v>0</v>
      </c>
      <c r="KA135" s="603">
        <v>58864.119999999995</v>
      </c>
      <c r="KB135" s="603">
        <v>0</v>
      </c>
      <c r="KC135" s="603">
        <v>41842.54</v>
      </c>
      <c r="KD135" s="603">
        <v>0</v>
      </c>
      <c r="KE135" s="603">
        <v>37173.61</v>
      </c>
      <c r="KF135" s="603">
        <v>0</v>
      </c>
      <c r="KG135" s="603">
        <v>13388.61</v>
      </c>
      <c r="KH135" s="603">
        <v>0</v>
      </c>
      <c r="KI135" s="603">
        <v>6595.97</v>
      </c>
      <c r="KJ135" s="603">
        <v>0</v>
      </c>
      <c r="KK135" s="603">
        <v>145130.49</v>
      </c>
      <c r="KL135" s="603">
        <v>21368.39</v>
      </c>
      <c r="KM135" s="603">
        <v>32081.62</v>
      </c>
      <c r="KN135" s="603">
        <v>50257.41</v>
      </c>
      <c r="KO135" s="603">
        <v>28118.46</v>
      </c>
      <c r="KP135" s="603">
        <v>113164.73</v>
      </c>
      <c r="KQ135" s="603">
        <v>22607.9</v>
      </c>
      <c r="KR135" s="603">
        <v>40418.21</v>
      </c>
      <c r="KS135" s="603">
        <v>128462.22</v>
      </c>
      <c r="KT135" s="603">
        <v>31323.05</v>
      </c>
      <c r="KU135" s="603">
        <v>83441.91</v>
      </c>
      <c r="KV135" s="603">
        <v>0</v>
      </c>
      <c r="KW135" s="603">
        <v>37636.550000000003</v>
      </c>
      <c r="KX135" s="603">
        <v>23540.07</v>
      </c>
      <c r="KY135" s="603">
        <v>75582.13</v>
      </c>
      <c r="KZ135" s="603">
        <v>44364.22</v>
      </c>
      <c r="LA135" s="603">
        <v>75681.48</v>
      </c>
      <c r="LB135" s="603">
        <v>16255.24</v>
      </c>
      <c r="LC135" s="603">
        <v>25562.41</v>
      </c>
      <c r="LD135" s="603">
        <v>51104.49</v>
      </c>
      <c r="LE135" s="603">
        <v>55368.78</v>
      </c>
      <c r="LF135" s="603">
        <v>19414.73</v>
      </c>
      <c r="LG135" s="603">
        <v>27684.959999999999</v>
      </c>
      <c r="LH135" s="603">
        <v>28838.37</v>
      </c>
      <c r="LI135" s="603">
        <v>10476.59</v>
      </c>
      <c r="LJ135" s="603">
        <v>6529.7</v>
      </c>
      <c r="LK135" s="603">
        <v>22338.01</v>
      </c>
      <c r="LL135" s="603">
        <v>153083.73000000001</v>
      </c>
      <c r="LM135" s="603">
        <v>26815.73</v>
      </c>
      <c r="LN135" s="603">
        <v>33452.15</v>
      </c>
      <c r="LO135" s="603">
        <v>5440.67</v>
      </c>
      <c r="LP135" s="603">
        <v>25187.350000000002</v>
      </c>
      <c r="LQ135" s="603">
        <v>30695.86</v>
      </c>
      <c r="LR135" s="603">
        <v>55523.56</v>
      </c>
      <c r="LS135" s="603">
        <v>16610.43</v>
      </c>
      <c r="LT135" s="603">
        <v>284191.14</v>
      </c>
      <c r="LU135" s="603">
        <v>87487.16</v>
      </c>
      <c r="LV135" s="603">
        <v>16453.2</v>
      </c>
      <c r="LW135" s="603">
        <v>437689.63</v>
      </c>
      <c r="LX135" s="603">
        <v>141902.01</v>
      </c>
      <c r="LY135" s="603">
        <v>0</v>
      </c>
      <c r="LZ135" s="603">
        <v>0</v>
      </c>
      <c r="MA135" s="603">
        <v>165339.53</v>
      </c>
      <c r="MB135" s="603">
        <v>226722.6</v>
      </c>
      <c r="MC135" s="603">
        <v>87595.63</v>
      </c>
      <c r="MD135" s="603">
        <v>57341.24</v>
      </c>
      <c r="ME135" s="603">
        <v>127397.52</v>
      </c>
      <c r="MF135" s="603">
        <v>119722.23</v>
      </c>
      <c r="MG135" s="603">
        <v>88204.11</v>
      </c>
      <c r="MH135" s="603">
        <v>70276.44</v>
      </c>
      <c r="MI135" s="603">
        <v>503746.88</v>
      </c>
      <c r="MJ135" s="603">
        <v>33895.64</v>
      </c>
      <c r="MK135" s="603">
        <v>25204.57</v>
      </c>
      <c r="ML135" s="603">
        <v>19392.32</v>
      </c>
      <c r="MM135" s="603">
        <v>9615.48</v>
      </c>
      <c r="MN135" s="603">
        <v>24805.87</v>
      </c>
      <c r="MO135" s="603">
        <v>22756.79</v>
      </c>
      <c r="MP135" s="603">
        <v>44859.92</v>
      </c>
      <c r="MQ135" s="603">
        <v>33753.32</v>
      </c>
      <c r="MR135" s="603">
        <v>24066.400000000001</v>
      </c>
      <c r="MS135" s="603">
        <v>29127.439999999999</v>
      </c>
      <c r="MT135" s="603">
        <v>21143.75</v>
      </c>
      <c r="MU135" s="603">
        <v>8759.0400000000009</v>
      </c>
      <c r="MV135" s="603">
        <v>34621.949999999997</v>
      </c>
      <c r="MW135" s="603">
        <v>73533.38</v>
      </c>
      <c r="MX135" s="603">
        <v>36995.550000000003</v>
      </c>
      <c r="MY135" s="603">
        <v>244447.28</v>
      </c>
      <c r="MZ135" s="603">
        <v>55185.58</v>
      </c>
      <c r="NA135" s="603">
        <v>0</v>
      </c>
      <c r="NB135" s="603">
        <v>0</v>
      </c>
      <c r="NC135" s="603">
        <v>2897.71</v>
      </c>
      <c r="ND135" s="603">
        <v>15565.67</v>
      </c>
      <c r="NE135" s="603">
        <v>20506.75</v>
      </c>
      <c r="NF135" s="603">
        <v>152336.15</v>
      </c>
      <c r="NG135" s="603">
        <v>0</v>
      </c>
      <c r="NH135" s="603">
        <v>34261.4</v>
      </c>
      <c r="NI135" s="603">
        <v>503450.95</v>
      </c>
      <c r="NJ135" s="603">
        <v>33524.629999999997</v>
      </c>
      <c r="NK135" s="603">
        <v>60419.26</v>
      </c>
      <c r="NL135" s="603">
        <v>127170.71</v>
      </c>
      <c r="NM135" s="603">
        <v>172248.61</v>
      </c>
      <c r="NN135" s="603">
        <v>9341.3700000000008</v>
      </c>
      <c r="NO135" s="603">
        <v>55244.51</v>
      </c>
      <c r="NP135" s="603">
        <v>0</v>
      </c>
      <c r="NQ135" s="603">
        <v>29443.42</v>
      </c>
      <c r="NR135" s="603">
        <v>0</v>
      </c>
      <c r="NS135" s="603">
        <v>15681.55</v>
      </c>
      <c r="NT135" s="603">
        <v>26878.44</v>
      </c>
      <c r="NU135" s="603">
        <v>26190.15</v>
      </c>
      <c r="NV135" s="603">
        <v>21139.52</v>
      </c>
      <c r="NW135" s="603">
        <v>1300</v>
      </c>
      <c r="NX135" s="603">
        <v>13023.72</v>
      </c>
      <c r="NY135" s="603">
        <v>87408.33</v>
      </c>
      <c r="NZ135" s="603">
        <v>321281.08999999997</v>
      </c>
      <c r="OA135" s="603">
        <v>42587.65</v>
      </c>
      <c r="OB135" s="603">
        <v>42649.85</v>
      </c>
      <c r="OC135" s="603">
        <v>16547.79</v>
      </c>
      <c r="OD135" s="603">
        <v>24627.989999999998</v>
      </c>
      <c r="OE135" s="603">
        <v>29338.76</v>
      </c>
      <c r="OF135" s="603">
        <v>12537.259999999998</v>
      </c>
      <c r="OG135" s="603">
        <v>143334.38</v>
      </c>
      <c r="OH135" s="603">
        <v>89483.78</v>
      </c>
      <c r="OI135" s="603">
        <v>104062.54</v>
      </c>
      <c r="OJ135" s="603">
        <v>39769.31</v>
      </c>
      <c r="OK135" s="603">
        <v>79209.39</v>
      </c>
      <c r="OL135" s="603">
        <v>74953.38</v>
      </c>
      <c r="OM135" s="603">
        <v>27606.03</v>
      </c>
      <c r="ON135" s="603">
        <v>238412.26</v>
      </c>
      <c r="OO135" s="603">
        <v>35280.080000000002</v>
      </c>
      <c r="OP135" s="603">
        <v>180706.66</v>
      </c>
      <c r="OQ135" s="603">
        <v>359175.91</v>
      </c>
      <c r="OR135" s="603">
        <v>82940.649999999994</v>
      </c>
      <c r="OS135" s="603">
        <v>91674.32</v>
      </c>
      <c r="OT135" s="603">
        <v>68661.490000000005</v>
      </c>
      <c r="OU135" s="603">
        <v>0</v>
      </c>
      <c r="OV135" s="603">
        <v>22399.41</v>
      </c>
      <c r="OW135" s="603">
        <v>28930.33</v>
      </c>
      <c r="OX135" s="603">
        <v>42154.98</v>
      </c>
      <c r="OY135" s="603">
        <v>57000.35</v>
      </c>
      <c r="OZ135" s="603">
        <v>167338.22</v>
      </c>
      <c r="PA135" s="603">
        <v>17498.88</v>
      </c>
      <c r="PB135" s="603">
        <v>16050.94</v>
      </c>
      <c r="PC135" s="603">
        <v>32684.639999999999</v>
      </c>
      <c r="PD135" s="603">
        <v>0</v>
      </c>
      <c r="PE135" s="603">
        <v>22089.64</v>
      </c>
      <c r="PF135" s="603">
        <v>36397.910000000003</v>
      </c>
      <c r="PG135" s="603">
        <v>22350.92</v>
      </c>
      <c r="PH135" s="603">
        <v>38724</v>
      </c>
      <c r="PI135" s="603">
        <v>149301.04999999999</v>
      </c>
      <c r="PJ135" s="603">
        <v>14562.64</v>
      </c>
      <c r="PK135" s="603">
        <v>56957.120000000003</v>
      </c>
      <c r="PL135" s="603">
        <v>57543.14</v>
      </c>
      <c r="PM135" s="603">
        <v>56666.400000000001</v>
      </c>
      <c r="PN135" s="603">
        <v>54433.17</v>
      </c>
      <c r="PO135" s="603">
        <v>73096.509999999995</v>
      </c>
      <c r="PP135" s="603">
        <v>22630.78</v>
      </c>
      <c r="PQ135" s="603">
        <v>161848.88</v>
      </c>
      <c r="PR135" s="603">
        <v>26507.24</v>
      </c>
      <c r="PS135" s="603">
        <v>24434.25</v>
      </c>
      <c r="PT135" s="603">
        <v>38175.33</v>
      </c>
      <c r="PU135" s="603">
        <v>5451.57</v>
      </c>
      <c r="PV135" s="603">
        <v>0</v>
      </c>
      <c r="PW135" s="603">
        <v>0</v>
      </c>
      <c r="PX135" s="603">
        <v>0</v>
      </c>
      <c r="PY135" s="603">
        <v>99957.47</v>
      </c>
      <c r="PZ135" s="603">
        <v>0</v>
      </c>
      <c r="QA135" s="603">
        <v>50080.55</v>
      </c>
      <c r="QB135" s="603">
        <v>108580.05</v>
      </c>
      <c r="QC135" s="603">
        <v>0</v>
      </c>
      <c r="QD135" s="603">
        <v>0</v>
      </c>
      <c r="QE135" s="603">
        <v>0</v>
      </c>
      <c r="QF135" s="603">
        <v>0</v>
      </c>
      <c r="QG135" s="603">
        <v>18691.46</v>
      </c>
      <c r="QH135" s="603">
        <v>0</v>
      </c>
      <c r="QI135" s="603">
        <v>0</v>
      </c>
      <c r="QJ135" s="603">
        <v>0</v>
      </c>
      <c r="QK135" s="603">
        <v>0</v>
      </c>
      <c r="QL135" s="603">
        <v>0</v>
      </c>
      <c r="QM135" s="603">
        <v>14715.73</v>
      </c>
      <c r="QN135" s="603">
        <v>0</v>
      </c>
      <c r="QO135" s="603">
        <v>61.6</v>
      </c>
      <c r="QP135" s="603">
        <v>0</v>
      </c>
      <c r="QQ135" s="603">
        <v>10847.73</v>
      </c>
      <c r="QR135" s="603">
        <v>0</v>
      </c>
      <c r="QS135" s="603">
        <v>9307.26</v>
      </c>
      <c r="QT135" s="603">
        <v>0</v>
      </c>
      <c r="QU135" s="603">
        <v>0</v>
      </c>
      <c r="QV135" s="603">
        <v>222.47</v>
      </c>
      <c r="QW135" s="603">
        <v>48834.06</v>
      </c>
      <c r="QX135" s="603">
        <v>186785.87</v>
      </c>
      <c r="QY135" s="603">
        <v>82481.039999999994</v>
      </c>
      <c r="QZ135" s="603">
        <v>152982.68</v>
      </c>
      <c r="RA135" s="603">
        <v>109558.86</v>
      </c>
      <c r="RB135" s="603">
        <v>75882.38</v>
      </c>
      <c r="RC135" s="603">
        <v>64351.47</v>
      </c>
      <c r="RD135" s="603">
        <v>0</v>
      </c>
      <c r="RE135" s="603">
        <v>98435.09</v>
      </c>
      <c r="RF135" s="603">
        <v>57836.51</v>
      </c>
      <c r="RG135" s="603">
        <v>35207.14</v>
      </c>
      <c r="RH135" s="603">
        <v>15407.4</v>
      </c>
      <c r="RI135" s="603">
        <v>630320.26</v>
      </c>
      <c r="RJ135" s="603">
        <v>82172.75</v>
      </c>
      <c r="RK135" s="603">
        <v>50408.41</v>
      </c>
      <c r="RL135" s="603">
        <v>44595.94</v>
      </c>
      <c r="RM135" s="603">
        <v>79698.820000000007</v>
      </c>
      <c r="RN135" s="603">
        <v>84255.41</v>
      </c>
      <c r="RO135" s="603">
        <v>119218.47</v>
      </c>
      <c r="RP135" s="603">
        <v>52512.6</v>
      </c>
      <c r="RQ135" s="603">
        <v>24323.07</v>
      </c>
      <c r="RR135" s="603">
        <v>80089.67</v>
      </c>
      <c r="RS135" s="603">
        <v>125443.15</v>
      </c>
      <c r="RT135" s="603">
        <v>33354.69</v>
      </c>
      <c r="RU135" s="603">
        <v>23834.9</v>
      </c>
      <c r="RV135" s="603">
        <v>38058.15</v>
      </c>
      <c r="RW135" s="603">
        <v>11762.58</v>
      </c>
      <c r="RX135" s="603">
        <v>17232.919999999998</v>
      </c>
      <c r="RY135" s="603">
        <v>45541.440000000002</v>
      </c>
      <c r="RZ135" s="603">
        <v>14970.9</v>
      </c>
      <c r="SA135" s="603">
        <v>23510.35</v>
      </c>
      <c r="SB135" s="603">
        <v>14131.86</v>
      </c>
      <c r="SC135" s="603">
        <v>1020435.69</v>
      </c>
      <c r="SD135" s="603">
        <v>84162.4</v>
      </c>
      <c r="SE135" s="603">
        <v>71461.14</v>
      </c>
      <c r="SF135" s="603">
        <v>38146.07</v>
      </c>
      <c r="SG135" s="603">
        <v>33176.04</v>
      </c>
      <c r="SH135" s="603">
        <v>108238.02</v>
      </c>
      <c r="SI135" s="603">
        <v>62969.11</v>
      </c>
      <c r="SJ135" s="603">
        <v>172544.86</v>
      </c>
      <c r="SK135" s="603">
        <v>73032.479999999996</v>
      </c>
      <c r="SL135" s="603">
        <v>46179.23</v>
      </c>
      <c r="SM135" s="603">
        <v>85036.77</v>
      </c>
      <c r="SN135" s="603">
        <v>7520.73</v>
      </c>
      <c r="SO135" s="603">
        <v>283861.62</v>
      </c>
      <c r="SP135" s="603">
        <v>19400.34</v>
      </c>
      <c r="SQ135" s="603">
        <v>51540.34</v>
      </c>
      <c r="SR135" s="603">
        <v>62377.27</v>
      </c>
      <c r="SS135" s="603">
        <v>21844.06</v>
      </c>
      <c r="ST135" s="603">
        <v>49992.78</v>
      </c>
      <c r="SU135" s="603">
        <v>25574.31</v>
      </c>
      <c r="SV135" s="603">
        <v>11257.43</v>
      </c>
      <c r="SW135" s="603">
        <v>278234.18</v>
      </c>
      <c r="SX135" s="603">
        <v>43113.16</v>
      </c>
      <c r="SY135" s="603">
        <v>26143.24</v>
      </c>
      <c r="SZ135" s="603">
        <v>47340.41</v>
      </c>
      <c r="TA135" s="603">
        <v>65241.36</v>
      </c>
      <c r="TB135" s="603">
        <v>54459.58</v>
      </c>
      <c r="TC135" s="603">
        <v>37771.599999999999</v>
      </c>
      <c r="TD135" s="603">
        <v>87823.8</v>
      </c>
      <c r="TE135" s="603">
        <v>87239.72</v>
      </c>
      <c r="TF135" s="603">
        <v>21106.36</v>
      </c>
      <c r="TG135" s="603">
        <v>13455.76</v>
      </c>
      <c r="TH135" s="603">
        <v>54614.94</v>
      </c>
      <c r="TI135" s="603">
        <v>74061.75</v>
      </c>
      <c r="TJ135" s="603">
        <v>13345.86</v>
      </c>
      <c r="TK135" s="603">
        <v>593378.71</v>
      </c>
      <c r="TL135" s="603">
        <v>19922.63</v>
      </c>
      <c r="TM135" s="603">
        <v>32672.52</v>
      </c>
      <c r="TN135" s="603">
        <v>33719.660000000003</v>
      </c>
      <c r="TO135" s="603">
        <v>37363.550000000003</v>
      </c>
      <c r="TP135" s="603">
        <v>25827.95</v>
      </c>
      <c r="TQ135" s="603">
        <v>43633.33</v>
      </c>
      <c r="TR135" s="603">
        <v>322779.14</v>
      </c>
      <c r="TS135" s="603">
        <v>41511.300000000003</v>
      </c>
      <c r="TT135" s="603">
        <v>48489.61</v>
      </c>
      <c r="TU135" s="603">
        <v>51374.43</v>
      </c>
      <c r="TV135" s="603">
        <v>49485.53</v>
      </c>
      <c r="TW135" s="603">
        <v>5873.41</v>
      </c>
      <c r="TX135" s="603">
        <v>44112.82</v>
      </c>
      <c r="TY135" s="603">
        <v>31073.65</v>
      </c>
      <c r="TZ135" s="603">
        <v>17788.04</v>
      </c>
      <c r="UA135" s="603">
        <v>313032.24</v>
      </c>
      <c r="UB135" s="603">
        <v>16702.580000000002</v>
      </c>
      <c r="UC135" s="603">
        <v>677112.2</v>
      </c>
      <c r="UD135" s="603">
        <v>61600.54</v>
      </c>
      <c r="UE135" s="603">
        <v>50057.42</v>
      </c>
      <c r="UF135" s="603">
        <v>64817.15</v>
      </c>
      <c r="UG135" s="603">
        <v>531318.81000000006</v>
      </c>
      <c r="UH135" s="603">
        <v>28915.73</v>
      </c>
      <c r="UI135" s="603">
        <v>23124.09</v>
      </c>
      <c r="UJ135" s="603">
        <v>56282.34</v>
      </c>
      <c r="UK135" s="603">
        <v>52493.52</v>
      </c>
      <c r="UL135" s="603">
        <v>266103.67</v>
      </c>
      <c r="UM135" s="603">
        <v>64453.51</v>
      </c>
      <c r="UN135" s="603">
        <v>65115.42</v>
      </c>
      <c r="UO135" s="603">
        <v>0</v>
      </c>
      <c r="UP135" s="603">
        <v>49921.52</v>
      </c>
      <c r="UQ135" s="603">
        <v>71488.87</v>
      </c>
      <c r="UR135" s="603">
        <v>402313.91</v>
      </c>
      <c r="US135" s="603">
        <v>34106.839999999997</v>
      </c>
      <c r="UT135" s="603">
        <v>25595.72</v>
      </c>
      <c r="UU135" s="603">
        <v>134125.54999999999</v>
      </c>
      <c r="UV135" s="603">
        <v>22665.31</v>
      </c>
      <c r="UW135" s="603">
        <v>31509.32</v>
      </c>
      <c r="UX135" s="603">
        <v>60103</v>
      </c>
      <c r="UY135" s="603">
        <v>12593.55</v>
      </c>
      <c r="UZ135" s="603">
        <v>31760.69</v>
      </c>
      <c r="VA135" s="603">
        <v>42226.39</v>
      </c>
      <c r="VB135" s="603">
        <v>42107.99</v>
      </c>
      <c r="VC135" s="603">
        <v>33686.82</v>
      </c>
      <c r="VD135" s="603">
        <v>45607.5</v>
      </c>
      <c r="VE135" s="603">
        <v>46415.81</v>
      </c>
      <c r="VF135" s="603">
        <v>19263.02</v>
      </c>
      <c r="VG135" s="603">
        <v>27067.26</v>
      </c>
      <c r="VH135" s="603">
        <v>19185.77</v>
      </c>
      <c r="VI135" s="603">
        <v>9582.31</v>
      </c>
      <c r="VJ135" s="603">
        <v>171572.36</v>
      </c>
      <c r="VK135" s="603">
        <v>18784</v>
      </c>
      <c r="VL135" s="603">
        <v>12427.1</v>
      </c>
      <c r="VM135" s="603">
        <v>13896.35</v>
      </c>
      <c r="VN135" s="603">
        <v>18701.87</v>
      </c>
      <c r="VO135" s="603">
        <v>19532.54</v>
      </c>
      <c r="VP135" s="603">
        <v>26336.31</v>
      </c>
      <c r="VQ135" s="603">
        <v>97037.69</v>
      </c>
      <c r="VR135" s="603">
        <v>133991.64000000001</v>
      </c>
      <c r="VS135" s="603">
        <v>0</v>
      </c>
      <c r="VT135" s="603">
        <v>33528.21</v>
      </c>
      <c r="VU135" s="603">
        <v>6351.29</v>
      </c>
      <c r="VV135" s="603">
        <v>16116.55</v>
      </c>
      <c r="VW135" s="603">
        <v>25567.55</v>
      </c>
      <c r="VX135" s="603">
        <v>15337.6</v>
      </c>
      <c r="VY135" s="603">
        <v>140472.39000000001</v>
      </c>
      <c r="VZ135" s="603">
        <v>30827.07</v>
      </c>
      <c r="WA135" s="603">
        <v>12193.05</v>
      </c>
      <c r="WB135" s="603">
        <v>41918.81</v>
      </c>
      <c r="WC135" s="603">
        <v>0</v>
      </c>
      <c r="WD135" s="603">
        <v>94901.31</v>
      </c>
      <c r="WE135" s="603">
        <v>51318.69</v>
      </c>
      <c r="WF135" s="603">
        <v>14015.52</v>
      </c>
      <c r="WG135" s="603">
        <v>28277.48</v>
      </c>
      <c r="WH135" s="603">
        <v>24567.15</v>
      </c>
      <c r="WI135" s="603">
        <v>56188.49</v>
      </c>
      <c r="WJ135" s="603">
        <v>55319.33</v>
      </c>
      <c r="WK135" s="603">
        <v>56581.43</v>
      </c>
      <c r="WL135" s="603">
        <v>252401.12</v>
      </c>
      <c r="WM135" s="603">
        <v>30563.200000000001</v>
      </c>
      <c r="WN135" s="603">
        <v>147968.72</v>
      </c>
      <c r="WO135" s="603">
        <v>41797.019999999997</v>
      </c>
      <c r="WP135" s="603">
        <v>32074.1</v>
      </c>
      <c r="WQ135" s="603">
        <v>117477.34</v>
      </c>
      <c r="WR135" s="603">
        <v>43565.54</v>
      </c>
      <c r="WS135" s="603">
        <v>54488.762999999999</v>
      </c>
      <c r="WT135" s="603">
        <v>64516.56</v>
      </c>
      <c r="WU135" s="603">
        <v>38011.26</v>
      </c>
      <c r="WV135" s="603">
        <v>96050.81</v>
      </c>
      <c r="WW135" s="603">
        <v>19880.02</v>
      </c>
      <c r="WX135" s="603">
        <v>27919.39</v>
      </c>
      <c r="WY135" s="603">
        <v>15582.69</v>
      </c>
      <c r="WZ135" s="603">
        <v>15889.32</v>
      </c>
      <c r="XA135" s="603">
        <v>20528.78</v>
      </c>
      <c r="XB135" s="603">
        <v>25527.06</v>
      </c>
      <c r="XC135" s="603">
        <v>20347.009999999998</v>
      </c>
      <c r="XD135" s="603">
        <v>25923.26</v>
      </c>
      <c r="XE135" s="603">
        <v>37235.550000000003</v>
      </c>
      <c r="XF135" s="603">
        <v>14557.12</v>
      </c>
      <c r="XG135" s="603">
        <v>12310.82</v>
      </c>
      <c r="XH135" s="603">
        <v>11545.45</v>
      </c>
      <c r="XI135" s="603">
        <v>41678.199999999997</v>
      </c>
      <c r="XJ135" s="603">
        <v>83635.28</v>
      </c>
      <c r="XK135" s="603">
        <v>80831.59</v>
      </c>
      <c r="XL135" s="603">
        <v>62773.08</v>
      </c>
      <c r="XM135" s="603">
        <v>280617.34000000003</v>
      </c>
      <c r="XN135" s="603">
        <v>83495.53</v>
      </c>
      <c r="XO135" s="603">
        <v>35031.519999999997</v>
      </c>
      <c r="XP135" s="603">
        <v>108746.64</v>
      </c>
      <c r="XQ135" s="603">
        <v>78717.5</v>
      </c>
      <c r="XR135" s="603">
        <v>35860.75</v>
      </c>
      <c r="XS135" s="603">
        <v>106405.73</v>
      </c>
      <c r="XT135" s="603">
        <v>201846.01</v>
      </c>
      <c r="XU135" s="603">
        <v>28639.54</v>
      </c>
      <c r="XV135" s="603">
        <v>34067.57</v>
      </c>
      <c r="XW135" s="603">
        <v>28371.91</v>
      </c>
      <c r="XX135" s="603">
        <v>26282.58</v>
      </c>
      <c r="XY135" s="603">
        <v>24608.55</v>
      </c>
      <c r="XZ135" s="603">
        <v>26042.43</v>
      </c>
      <c r="YA135" s="603">
        <v>47580.23</v>
      </c>
      <c r="YB135" s="603">
        <v>10405.99</v>
      </c>
      <c r="YC135" s="603">
        <v>46349.99</v>
      </c>
      <c r="YD135" s="603">
        <v>25123.47</v>
      </c>
      <c r="YE135" s="603">
        <v>36331.9</v>
      </c>
      <c r="YF135" s="603">
        <v>22267.39</v>
      </c>
      <c r="YG135" s="603">
        <v>18587.45</v>
      </c>
      <c r="YH135" s="603">
        <v>56072.51</v>
      </c>
      <c r="YI135" s="603">
        <v>74882.62</v>
      </c>
      <c r="YJ135" s="603">
        <v>56253.919999999998</v>
      </c>
      <c r="YK135" s="603">
        <v>405.17</v>
      </c>
      <c r="YL135" s="603">
        <v>7742.47</v>
      </c>
      <c r="YM135" s="603">
        <v>130628.45</v>
      </c>
      <c r="YN135" s="603">
        <v>20943.509999999998</v>
      </c>
      <c r="YO135" s="603">
        <v>268625.03999999998</v>
      </c>
      <c r="YP135" s="603">
        <v>185701.65</v>
      </c>
      <c r="YQ135" s="603">
        <v>26746.86</v>
      </c>
      <c r="YR135" s="603">
        <v>56240.32</v>
      </c>
      <c r="YS135" s="603">
        <v>25013.17</v>
      </c>
      <c r="YT135" s="603">
        <v>25544</v>
      </c>
      <c r="YU135" s="603">
        <v>20896.95</v>
      </c>
      <c r="YV135" s="603">
        <v>69087.72</v>
      </c>
      <c r="YW135" s="603">
        <v>50545.73</v>
      </c>
      <c r="YX135" s="603">
        <v>117223.73</v>
      </c>
      <c r="YY135" s="603">
        <v>38738.58</v>
      </c>
      <c r="YZ135" s="603">
        <v>16748.09</v>
      </c>
      <c r="ZA135" s="603">
        <v>19719.98</v>
      </c>
      <c r="ZB135" s="603">
        <v>20302.28</v>
      </c>
      <c r="ZC135" s="603">
        <v>8519.99</v>
      </c>
      <c r="ZD135" s="603">
        <v>18701.071</v>
      </c>
      <c r="ZE135" s="603">
        <v>1019.58</v>
      </c>
      <c r="ZF135" s="603">
        <v>18036.63</v>
      </c>
      <c r="ZG135" s="603">
        <v>156713.91999999998</v>
      </c>
      <c r="ZH135" s="603">
        <v>19171.21</v>
      </c>
      <c r="ZI135" s="603">
        <v>38888.119999999995</v>
      </c>
      <c r="ZJ135" s="603">
        <v>23076.17</v>
      </c>
      <c r="ZK135" s="603">
        <v>34028.9</v>
      </c>
      <c r="ZL135" s="603">
        <v>26336.06</v>
      </c>
      <c r="ZM135" s="603">
        <v>130191.21</v>
      </c>
      <c r="ZN135" s="603">
        <v>804932.43</v>
      </c>
      <c r="ZO135" s="603">
        <v>37101.18</v>
      </c>
      <c r="ZP135" s="603">
        <v>99674.02</v>
      </c>
      <c r="ZQ135" s="603">
        <v>142177.59</v>
      </c>
      <c r="ZR135" s="603">
        <v>73536.25</v>
      </c>
      <c r="ZS135" s="603">
        <v>16693.77</v>
      </c>
      <c r="ZT135" s="603">
        <v>28792.32</v>
      </c>
      <c r="ZU135" s="603">
        <v>55542.36</v>
      </c>
      <c r="ZV135" s="603">
        <v>83370.64</v>
      </c>
      <c r="ZW135" s="603">
        <v>63544.959999999999</v>
      </c>
      <c r="ZX135" s="603">
        <v>4999.82</v>
      </c>
      <c r="ZY135" s="603">
        <v>23208.59</v>
      </c>
      <c r="ZZ135" s="603">
        <v>26011.05</v>
      </c>
      <c r="AAA135" s="603">
        <v>113372.55</v>
      </c>
      <c r="AAB135" s="603">
        <v>29424.55</v>
      </c>
      <c r="AAC135" s="603">
        <v>25200.77</v>
      </c>
      <c r="AAD135" s="603">
        <v>29394.95</v>
      </c>
      <c r="AAE135" s="603">
        <v>29140.65</v>
      </c>
      <c r="AAF135" s="603">
        <v>41580.46</v>
      </c>
      <c r="AAG135" s="603">
        <v>23838.7</v>
      </c>
      <c r="AAH135" s="603">
        <v>22881</v>
      </c>
      <c r="AAI135" s="603">
        <v>15140.98</v>
      </c>
      <c r="AAJ135" s="603">
        <v>0</v>
      </c>
      <c r="AAK135" s="603">
        <v>14048.45</v>
      </c>
      <c r="AAL135" s="603">
        <v>128.05000000000001</v>
      </c>
      <c r="AAM135" s="603">
        <v>60557.71</v>
      </c>
      <c r="AAN135" s="603">
        <v>20258.64</v>
      </c>
      <c r="AAO135" s="603">
        <v>63256.22</v>
      </c>
      <c r="AAP135" s="603">
        <v>21488.69</v>
      </c>
      <c r="AAQ135" s="603">
        <v>527056.76</v>
      </c>
      <c r="AAR135" s="603">
        <v>28889.81</v>
      </c>
      <c r="AAS135" s="603">
        <v>49723.35</v>
      </c>
      <c r="AAT135" s="603">
        <v>159073.88</v>
      </c>
      <c r="AAU135" s="603">
        <v>73076.740000000005</v>
      </c>
      <c r="AAV135" s="603">
        <v>55969.13</v>
      </c>
      <c r="AAW135" s="603">
        <v>41736.93</v>
      </c>
      <c r="AAX135" s="603">
        <v>51444.94</v>
      </c>
      <c r="AAY135" s="603">
        <v>150603.69</v>
      </c>
      <c r="AAZ135" s="603">
        <v>39936.07</v>
      </c>
      <c r="ABA135" s="603">
        <v>180411.21</v>
      </c>
      <c r="ABB135" s="603">
        <v>146938.93</v>
      </c>
      <c r="ABC135" s="603">
        <v>189015.3</v>
      </c>
      <c r="ABD135" s="603">
        <v>9016.0400000000009</v>
      </c>
      <c r="ABE135" s="603">
        <v>23631.99</v>
      </c>
      <c r="ABF135" s="603">
        <v>27134.25</v>
      </c>
      <c r="ABG135" s="603">
        <v>15166.84</v>
      </c>
      <c r="ABH135" s="603">
        <v>19954.73</v>
      </c>
      <c r="ABI135" s="603">
        <v>12846.7</v>
      </c>
      <c r="ABJ135" s="603">
        <v>161722.57999999999</v>
      </c>
      <c r="ABK135" s="603">
        <v>99758.71</v>
      </c>
      <c r="ABL135" s="603">
        <v>25025.23</v>
      </c>
      <c r="ABM135" s="603">
        <v>32440.17</v>
      </c>
      <c r="ABN135" s="603">
        <v>6428.04</v>
      </c>
      <c r="ABO135" s="603">
        <v>22696.97</v>
      </c>
      <c r="ABP135" s="603">
        <v>16045.32</v>
      </c>
      <c r="ABQ135" s="603">
        <v>148347.17000000001</v>
      </c>
      <c r="ABR135" s="603">
        <v>27818.639999999999</v>
      </c>
      <c r="ABS135" s="603">
        <v>26288.05</v>
      </c>
      <c r="ABT135" s="603">
        <v>46758.75</v>
      </c>
      <c r="ABU135" s="603">
        <v>23804.13</v>
      </c>
      <c r="ABV135" s="603">
        <v>68736.259999999995</v>
      </c>
      <c r="ABW135" s="603">
        <v>24614.6</v>
      </c>
      <c r="ABX135" s="603">
        <v>42485</v>
      </c>
      <c r="ABY135" s="603">
        <v>3763.48</v>
      </c>
      <c r="ABZ135" s="603">
        <v>0</v>
      </c>
      <c r="ACA135" s="603">
        <v>-5348</v>
      </c>
      <c r="ACB135" s="603">
        <v>0</v>
      </c>
      <c r="ACC135" s="603">
        <v>0</v>
      </c>
      <c r="ACD135" s="603">
        <v>43720.44</v>
      </c>
      <c r="ACE135" s="603">
        <v>190347.47</v>
      </c>
      <c r="ACF135" s="603">
        <v>0</v>
      </c>
      <c r="ACG135" s="603">
        <v>61606.46</v>
      </c>
      <c r="ACH135" s="603">
        <v>16100.65</v>
      </c>
      <c r="ACI135" s="603">
        <v>78825.39</v>
      </c>
      <c r="ACJ135" s="603">
        <v>33087.919999999998</v>
      </c>
      <c r="ACK135" s="603">
        <v>0</v>
      </c>
      <c r="ACL135" s="603">
        <v>0</v>
      </c>
      <c r="ACM135" s="603">
        <v>67364.600000000006</v>
      </c>
      <c r="ACN135" s="603">
        <v>62921.98</v>
      </c>
      <c r="ACO135" s="603">
        <v>0</v>
      </c>
      <c r="ACP135" s="603">
        <v>5792.31</v>
      </c>
      <c r="ACQ135" s="603">
        <v>0</v>
      </c>
      <c r="ACR135" s="603">
        <v>189633.05</v>
      </c>
      <c r="ACS135" s="603">
        <v>263286.71999999997</v>
      </c>
      <c r="ACT135" s="603">
        <v>23366.560000000001</v>
      </c>
      <c r="ACU135" s="603">
        <v>31895.37</v>
      </c>
      <c r="ACV135" s="603">
        <v>114563.54</v>
      </c>
      <c r="ACW135" s="603">
        <v>24895.53</v>
      </c>
      <c r="ACX135" s="603">
        <v>144561.45000000001</v>
      </c>
      <c r="ACY135" s="603">
        <v>0</v>
      </c>
      <c r="ACZ135" s="603">
        <v>67870.64</v>
      </c>
      <c r="ADA135" s="603">
        <v>19625.03</v>
      </c>
      <c r="ADB135" s="603">
        <v>56562.42</v>
      </c>
      <c r="ADC135" s="603">
        <v>17402.990000000002</v>
      </c>
      <c r="ADD135" s="603">
        <v>10368.69</v>
      </c>
      <c r="ADE135" s="603">
        <v>33537.5</v>
      </c>
      <c r="ADF135" s="603">
        <v>16015.62</v>
      </c>
      <c r="ADG135" s="603">
        <v>34488.04</v>
      </c>
      <c r="ADH135" s="603">
        <v>170314.47</v>
      </c>
      <c r="ADI135" s="603">
        <v>90983.85</v>
      </c>
      <c r="ADJ135" s="603">
        <v>53371.86</v>
      </c>
      <c r="ADK135" s="603">
        <v>23344.27</v>
      </c>
      <c r="ADL135" s="603">
        <v>94680.52</v>
      </c>
      <c r="ADM135" s="603">
        <v>5308.88</v>
      </c>
      <c r="ADN135" s="603">
        <v>27002.34</v>
      </c>
      <c r="ADO135" s="603">
        <v>27453.96</v>
      </c>
      <c r="ADP135" s="603">
        <v>82602.84</v>
      </c>
      <c r="ADQ135" s="603">
        <v>0</v>
      </c>
      <c r="ADR135" s="603">
        <v>55099.21</v>
      </c>
      <c r="ADS135" s="603">
        <v>80847.17</v>
      </c>
      <c r="ADT135" s="603">
        <v>25913.15</v>
      </c>
      <c r="ADU135" s="603">
        <v>656.29</v>
      </c>
      <c r="ADV135" s="603">
        <v>0</v>
      </c>
      <c r="ADW135" s="603">
        <v>9311.9500000000007</v>
      </c>
      <c r="ADX135" s="603">
        <v>14677.85</v>
      </c>
      <c r="ADY135" s="603">
        <v>2656.56</v>
      </c>
      <c r="ADZ135" s="603">
        <v>17001.919999999998</v>
      </c>
      <c r="AEA135" s="603">
        <v>425200.92</v>
      </c>
      <c r="AEB135" s="603">
        <v>0</v>
      </c>
      <c r="AEC135" s="603">
        <v>109342.61</v>
      </c>
      <c r="AED135" s="603">
        <v>23320.83</v>
      </c>
      <c r="AEE135" s="603">
        <v>53802.81</v>
      </c>
      <c r="AEF135" s="603">
        <v>84161.55</v>
      </c>
      <c r="AEG135" s="603">
        <v>46743.78</v>
      </c>
      <c r="AEH135" s="603">
        <v>18871.5</v>
      </c>
      <c r="AEI135" s="603">
        <v>30783.94</v>
      </c>
      <c r="AEJ135" s="603">
        <v>15602.82</v>
      </c>
      <c r="AEK135" s="603">
        <v>36367.660000000003</v>
      </c>
      <c r="AEL135" s="603">
        <v>66810.63</v>
      </c>
      <c r="AEM135" s="603">
        <v>17573.52</v>
      </c>
      <c r="AEN135" s="603">
        <v>56820.34</v>
      </c>
      <c r="AEO135" s="603">
        <v>82665.42</v>
      </c>
      <c r="AEP135" s="603">
        <v>99588.53</v>
      </c>
      <c r="AEQ135" s="603">
        <v>19692.689999999999</v>
      </c>
      <c r="AER135" s="603">
        <v>78360.41</v>
      </c>
      <c r="AES135" s="603">
        <v>14133.33</v>
      </c>
      <c r="AET135" s="603">
        <v>67238.67</v>
      </c>
      <c r="AEU135" s="603">
        <v>37779.760000000002</v>
      </c>
      <c r="AEV135" s="603">
        <v>71049.69</v>
      </c>
      <c r="AEW135" s="603">
        <v>48525.74</v>
      </c>
      <c r="AEX135" s="603">
        <v>33358.86</v>
      </c>
      <c r="AEY135" s="603">
        <v>38580.160000000003</v>
      </c>
      <c r="AEZ135" s="603">
        <v>95015.56</v>
      </c>
      <c r="AFA135" s="603">
        <v>14785.73</v>
      </c>
      <c r="AFB135" s="603">
        <v>12386.91</v>
      </c>
      <c r="AFC135" s="603">
        <v>5522.46</v>
      </c>
      <c r="AFD135" s="603">
        <v>9566.26</v>
      </c>
      <c r="AFE135" s="603">
        <v>38991.46</v>
      </c>
      <c r="AFF135" s="603">
        <v>11223.12</v>
      </c>
      <c r="AFG135" s="603">
        <v>48162.14</v>
      </c>
      <c r="AFH135" s="603">
        <v>0</v>
      </c>
      <c r="AFI135" s="603">
        <v>83767.649999999994</v>
      </c>
      <c r="AFJ135" s="603">
        <v>54161.07</v>
      </c>
      <c r="AFK135" s="603">
        <v>18598.509999999998</v>
      </c>
      <c r="AFL135" s="603">
        <v>0</v>
      </c>
      <c r="AFM135" s="603">
        <v>25333.88</v>
      </c>
      <c r="AFN135" s="603">
        <v>28063.759999999998</v>
      </c>
      <c r="AFO135" s="603">
        <v>53155.86</v>
      </c>
      <c r="AFP135" s="603">
        <v>23910.68</v>
      </c>
      <c r="AFQ135" s="603">
        <v>19887.400000000001</v>
      </c>
      <c r="AFR135" s="603">
        <v>14420.07</v>
      </c>
      <c r="AFS135" s="603">
        <v>63969.979999999996</v>
      </c>
      <c r="AFT135" s="603">
        <v>42717.84</v>
      </c>
      <c r="AFU135" s="603">
        <v>58220.060000000005</v>
      </c>
      <c r="AFV135" s="603">
        <v>21921.439999999999</v>
      </c>
      <c r="AFW135" s="603">
        <v>47352.25</v>
      </c>
      <c r="AFX135" s="603">
        <v>41913.230000000003</v>
      </c>
      <c r="AFY135" s="603">
        <v>55142.52</v>
      </c>
      <c r="AFZ135" s="603">
        <v>38121.57</v>
      </c>
      <c r="AGA135" s="603">
        <v>16295.38</v>
      </c>
      <c r="AGB135" s="603">
        <v>65469.919999999998</v>
      </c>
      <c r="AGC135" s="603">
        <v>31313.52</v>
      </c>
      <c r="AGD135" s="603">
        <v>367367.11</v>
      </c>
      <c r="AGE135" s="603">
        <v>36167.35</v>
      </c>
      <c r="AGF135" s="603">
        <v>26137.58</v>
      </c>
      <c r="AGG135" s="603">
        <v>32022.16</v>
      </c>
      <c r="AGH135" s="603">
        <v>88623.79</v>
      </c>
      <c r="AGI135" s="603">
        <v>31126.66</v>
      </c>
      <c r="AGJ135" s="603">
        <v>10526.84</v>
      </c>
      <c r="AGK135" s="603">
        <v>38317.06</v>
      </c>
      <c r="AGL135" s="603">
        <v>12661.41</v>
      </c>
      <c r="AGM135" s="603">
        <v>15462.91</v>
      </c>
      <c r="AGN135" s="603">
        <v>16979.099999999999</v>
      </c>
      <c r="AGO135" s="603">
        <v>20393.68</v>
      </c>
      <c r="AGP135" s="603">
        <v>112552.68</v>
      </c>
      <c r="AGQ135" s="603">
        <v>32790.25</v>
      </c>
      <c r="AGR135" s="603">
        <v>11708.01</v>
      </c>
      <c r="AGS135" s="603">
        <v>75817.919999999998</v>
      </c>
      <c r="AGT135" s="603">
        <v>29648.63</v>
      </c>
      <c r="AGU135" s="603">
        <v>10028.459999999999</v>
      </c>
      <c r="AGV135" s="603">
        <v>0</v>
      </c>
      <c r="AGW135" s="603">
        <v>2427.5</v>
      </c>
      <c r="AGX135" s="603">
        <v>4200.51</v>
      </c>
      <c r="AGY135" s="603">
        <v>7655.77</v>
      </c>
      <c r="AGZ135" s="603">
        <v>38762.44</v>
      </c>
      <c r="AHA135" s="603">
        <v>90001.55</v>
      </c>
      <c r="AHB135" s="603">
        <v>24048.34</v>
      </c>
      <c r="AHC135" s="603">
        <v>30672.78</v>
      </c>
      <c r="AHD135" s="603">
        <v>52030.59</v>
      </c>
      <c r="AHE135" s="603">
        <v>0</v>
      </c>
      <c r="AHF135" s="603">
        <v>31248.54</v>
      </c>
      <c r="AHG135" s="603">
        <v>0</v>
      </c>
      <c r="AHH135" s="603">
        <v>16636.59</v>
      </c>
      <c r="AHI135" s="603">
        <v>27346.880000000001</v>
      </c>
      <c r="AHJ135" s="603">
        <v>46282.12</v>
      </c>
      <c r="AHK135" s="603">
        <v>23274.66</v>
      </c>
      <c r="AHL135" s="603">
        <v>61593.54</v>
      </c>
      <c r="AHM135" s="603">
        <v>11566.76</v>
      </c>
      <c r="AHN135" s="603">
        <v>759.54</v>
      </c>
      <c r="AHO135" s="603">
        <v>29392.37</v>
      </c>
      <c r="AHP135" s="603">
        <v>30184.6</v>
      </c>
      <c r="AHQ135" s="603">
        <v>28197.87</v>
      </c>
      <c r="AHR135" s="603">
        <v>46600.11</v>
      </c>
      <c r="AHS135" s="603">
        <v>18463.64</v>
      </c>
      <c r="AHT135" s="603">
        <v>20341.82</v>
      </c>
      <c r="AHU135" s="603">
        <v>0</v>
      </c>
      <c r="AHV135" s="603">
        <v>0</v>
      </c>
      <c r="AHW135" s="603">
        <f t="shared" si="100"/>
        <v>58456777.158000015</v>
      </c>
      <c r="AHY135" s="648" t="s">
        <v>6248</v>
      </c>
      <c r="AHZ135" s="648" t="s">
        <v>6172</v>
      </c>
      <c r="AIA135" s="648" t="s">
        <v>6173</v>
      </c>
    </row>
    <row r="136" spans="1:911" ht="24.6" x14ac:dyDescent="0.7">
      <c r="A136" s="260" t="str">
        <f t="shared" si="101"/>
        <v>ภาระ</v>
      </c>
      <c r="B136" s="260" t="s">
        <v>6172</v>
      </c>
      <c r="C136" s="260" t="s">
        <v>6173</v>
      </c>
      <c r="D136" s="603">
        <v>0</v>
      </c>
      <c r="E136" s="603">
        <v>17863</v>
      </c>
      <c r="F136" s="603">
        <v>0</v>
      </c>
      <c r="G136" s="603">
        <v>0</v>
      </c>
      <c r="H136" s="603">
        <v>0</v>
      </c>
      <c r="I136" s="603">
        <v>19008</v>
      </c>
      <c r="J136" s="603">
        <v>26542.799999999999</v>
      </c>
      <c r="K136" s="603">
        <v>0</v>
      </c>
      <c r="L136" s="603">
        <v>0</v>
      </c>
      <c r="M136" s="603">
        <v>0</v>
      </c>
      <c r="N136" s="603">
        <v>0</v>
      </c>
      <c r="O136" s="603">
        <v>0</v>
      </c>
      <c r="P136" s="603">
        <v>0</v>
      </c>
      <c r="Q136" s="603">
        <v>0</v>
      </c>
      <c r="R136" s="603">
        <v>0</v>
      </c>
      <c r="S136" s="603">
        <v>16518</v>
      </c>
      <c r="T136" s="603">
        <v>0</v>
      </c>
      <c r="U136" s="603">
        <v>0</v>
      </c>
      <c r="V136" s="603">
        <v>0</v>
      </c>
      <c r="W136" s="603">
        <v>0</v>
      </c>
      <c r="X136" s="603">
        <v>0</v>
      </c>
      <c r="Y136" s="603">
        <v>0</v>
      </c>
      <c r="Z136" s="603">
        <v>27644</v>
      </c>
      <c r="AA136" s="603">
        <v>0</v>
      </c>
      <c r="AB136" s="603">
        <v>8284</v>
      </c>
      <c r="AC136" s="603">
        <v>0</v>
      </c>
      <c r="AD136" s="603">
        <v>0</v>
      </c>
      <c r="AE136" s="603">
        <v>32347.1</v>
      </c>
      <c r="AF136" s="603">
        <v>0</v>
      </c>
      <c r="AG136" s="603">
        <v>41312.199999999997</v>
      </c>
      <c r="AH136" s="603">
        <v>25383.4</v>
      </c>
      <c r="AI136" s="603">
        <v>0</v>
      </c>
      <c r="AJ136" s="603">
        <v>0</v>
      </c>
      <c r="AK136" s="603">
        <v>7994.01</v>
      </c>
      <c r="AL136" s="603">
        <v>0</v>
      </c>
      <c r="AM136" s="603">
        <v>0</v>
      </c>
      <c r="AN136" s="603">
        <v>0</v>
      </c>
      <c r="AO136" s="603">
        <v>0</v>
      </c>
      <c r="AP136" s="603">
        <v>0</v>
      </c>
      <c r="AQ136" s="603">
        <v>0</v>
      </c>
      <c r="AR136" s="603">
        <v>0</v>
      </c>
      <c r="AS136" s="603">
        <v>0</v>
      </c>
      <c r="AT136" s="603">
        <v>0</v>
      </c>
      <c r="AU136" s="603">
        <v>0</v>
      </c>
      <c r="AV136" s="603">
        <v>0</v>
      </c>
      <c r="AW136" s="603">
        <v>0</v>
      </c>
      <c r="AX136" s="603">
        <v>0</v>
      </c>
      <c r="AY136" s="603">
        <v>0</v>
      </c>
      <c r="AZ136" s="603">
        <v>0</v>
      </c>
      <c r="BA136" s="603">
        <v>0</v>
      </c>
      <c r="BB136" s="603">
        <v>0</v>
      </c>
      <c r="BC136" s="603">
        <v>0</v>
      </c>
      <c r="BD136" s="603">
        <v>0</v>
      </c>
      <c r="BE136" s="603">
        <v>0</v>
      </c>
      <c r="BF136" s="603">
        <v>0</v>
      </c>
      <c r="BG136" s="603">
        <v>42956.4</v>
      </c>
      <c r="BH136" s="603">
        <v>0</v>
      </c>
      <c r="BI136" s="603">
        <v>784</v>
      </c>
      <c r="BJ136" s="603">
        <v>0</v>
      </c>
      <c r="BK136" s="603">
        <v>0</v>
      </c>
      <c r="BL136" s="603">
        <v>0</v>
      </c>
      <c r="BM136" s="603">
        <v>0</v>
      </c>
      <c r="BN136" s="603">
        <v>65209.8</v>
      </c>
      <c r="BO136" s="603">
        <v>0</v>
      </c>
      <c r="BP136" s="603">
        <v>854</v>
      </c>
      <c r="BQ136" s="603">
        <v>0</v>
      </c>
      <c r="BR136" s="603">
        <v>0</v>
      </c>
      <c r="BS136" s="603">
        <v>0</v>
      </c>
      <c r="BT136" s="603">
        <v>10702</v>
      </c>
      <c r="BU136" s="603">
        <v>0</v>
      </c>
      <c r="BV136" s="603">
        <v>18569</v>
      </c>
      <c r="BW136" s="603">
        <v>0</v>
      </c>
      <c r="BX136" s="603">
        <v>6112</v>
      </c>
      <c r="BY136" s="603">
        <v>0</v>
      </c>
      <c r="BZ136" s="603">
        <v>0</v>
      </c>
      <c r="CA136" s="603">
        <v>0</v>
      </c>
      <c r="CB136" s="603">
        <v>0</v>
      </c>
      <c r="CC136" s="603">
        <v>0</v>
      </c>
      <c r="CD136" s="603">
        <v>0</v>
      </c>
      <c r="CE136" s="603">
        <v>0</v>
      </c>
      <c r="CF136" s="603">
        <v>0</v>
      </c>
      <c r="CG136" s="603">
        <v>0</v>
      </c>
      <c r="CH136" s="603">
        <v>0</v>
      </c>
      <c r="CI136" s="603">
        <v>0</v>
      </c>
      <c r="CJ136" s="603">
        <v>0</v>
      </c>
      <c r="CK136" s="603">
        <v>5280</v>
      </c>
      <c r="CL136" s="603">
        <v>0</v>
      </c>
      <c r="CM136" s="603">
        <v>9614.7999999999993</v>
      </c>
      <c r="CN136" s="603">
        <v>0</v>
      </c>
      <c r="CO136" s="603">
        <v>0</v>
      </c>
      <c r="CP136" s="603">
        <v>0</v>
      </c>
      <c r="CQ136" s="603">
        <v>0</v>
      </c>
      <c r="CR136" s="603">
        <v>8838</v>
      </c>
      <c r="CS136" s="603">
        <v>1625</v>
      </c>
      <c r="CT136" s="603">
        <v>12023.2</v>
      </c>
      <c r="CU136" s="603">
        <v>0</v>
      </c>
      <c r="CV136" s="603">
        <v>0</v>
      </c>
      <c r="CW136" s="603">
        <v>0</v>
      </c>
      <c r="CX136" s="603">
        <v>18664.330000000002</v>
      </c>
      <c r="CY136" s="603">
        <v>0</v>
      </c>
      <c r="CZ136" s="603">
        <v>8025</v>
      </c>
      <c r="DA136" s="603">
        <v>0</v>
      </c>
      <c r="DB136" s="603">
        <v>17100</v>
      </c>
      <c r="DC136" s="603">
        <v>0</v>
      </c>
      <c r="DD136" s="603">
        <v>0</v>
      </c>
      <c r="DE136" s="603">
        <v>0</v>
      </c>
      <c r="DF136" s="603">
        <v>0</v>
      </c>
      <c r="DG136" s="603">
        <v>0</v>
      </c>
      <c r="DH136" s="603">
        <v>0</v>
      </c>
      <c r="DI136" s="603">
        <v>0</v>
      </c>
      <c r="DJ136" s="603">
        <v>0</v>
      </c>
      <c r="DK136" s="603">
        <v>0</v>
      </c>
      <c r="DL136" s="603">
        <v>0</v>
      </c>
      <c r="DM136" s="603">
        <v>0</v>
      </c>
      <c r="DN136" s="603">
        <v>0</v>
      </c>
      <c r="DO136" s="603">
        <v>0</v>
      </c>
      <c r="DP136" s="603">
        <v>0</v>
      </c>
      <c r="DQ136" s="603">
        <v>0</v>
      </c>
      <c r="DR136" s="603">
        <v>0</v>
      </c>
      <c r="DS136" s="603">
        <v>6655</v>
      </c>
      <c r="DT136" s="603">
        <v>0</v>
      </c>
      <c r="DU136" s="603">
        <v>0</v>
      </c>
      <c r="DV136" s="603">
        <v>98630.399999999994</v>
      </c>
      <c r="DW136" s="603">
        <v>0</v>
      </c>
      <c r="DX136" s="603">
        <v>0</v>
      </c>
      <c r="DY136" s="603">
        <v>0</v>
      </c>
      <c r="DZ136" s="603">
        <v>0</v>
      </c>
      <c r="EA136" s="603">
        <v>0</v>
      </c>
      <c r="EB136" s="603">
        <v>0</v>
      </c>
      <c r="EC136" s="603">
        <v>0</v>
      </c>
      <c r="ED136" s="603">
        <v>0</v>
      </c>
      <c r="EE136" s="603">
        <v>0</v>
      </c>
      <c r="EF136" s="603">
        <v>0</v>
      </c>
      <c r="EG136" s="603">
        <v>0</v>
      </c>
      <c r="EH136" s="603">
        <v>29673.8</v>
      </c>
      <c r="EI136" s="603">
        <v>0</v>
      </c>
      <c r="EJ136" s="603">
        <v>0</v>
      </c>
      <c r="EK136" s="603">
        <v>0</v>
      </c>
      <c r="EL136" s="603">
        <v>0</v>
      </c>
      <c r="EM136" s="603">
        <v>0</v>
      </c>
      <c r="EN136" s="603">
        <v>0</v>
      </c>
      <c r="EO136" s="603">
        <v>0</v>
      </c>
      <c r="EP136" s="603">
        <v>0</v>
      </c>
      <c r="EQ136" s="603">
        <v>0</v>
      </c>
      <c r="ER136" s="603">
        <v>0</v>
      </c>
      <c r="ES136" s="603">
        <v>1045</v>
      </c>
      <c r="ET136" s="603">
        <v>0</v>
      </c>
      <c r="EU136" s="603">
        <v>0</v>
      </c>
      <c r="EV136" s="603">
        <v>0</v>
      </c>
      <c r="EW136" s="603">
        <v>0</v>
      </c>
      <c r="EX136" s="603">
        <v>0</v>
      </c>
      <c r="EY136" s="603">
        <v>0</v>
      </c>
      <c r="EZ136" s="603">
        <v>0</v>
      </c>
      <c r="FA136" s="603">
        <v>0</v>
      </c>
      <c r="FB136" s="603">
        <v>0</v>
      </c>
      <c r="FC136" s="603">
        <v>0</v>
      </c>
      <c r="FD136" s="603">
        <v>0</v>
      </c>
      <c r="FE136" s="603">
        <v>0</v>
      </c>
      <c r="FF136" s="603">
        <v>0</v>
      </c>
      <c r="FG136" s="603">
        <v>0</v>
      </c>
      <c r="FH136" s="603">
        <v>0</v>
      </c>
      <c r="FI136" s="603">
        <v>11700</v>
      </c>
      <c r="FJ136" s="603">
        <v>0</v>
      </c>
      <c r="FK136" s="603">
        <v>0</v>
      </c>
      <c r="FL136" s="603">
        <v>0</v>
      </c>
      <c r="FM136" s="603">
        <v>0</v>
      </c>
      <c r="FN136" s="603">
        <v>0</v>
      </c>
      <c r="FO136" s="603">
        <v>0</v>
      </c>
      <c r="FP136" s="603">
        <v>0</v>
      </c>
      <c r="FQ136" s="603">
        <v>7529</v>
      </c>
      <c r="FR136" s="603">
        <v>0</v>
      </c>
      <c r="FS136" s="603">
        <v>0</v>
      </c>
      <c r="FT136" s="603">
        <v>0</v>
      </c>
      <c r="FU136" s="603">
        <v>2173</v>
      </c>
      <c r="FV136" s="603">
        <v>0</v>
      </c>
      <c r="FW136" s="603">
        <v>8177.25</v>
      </c>
      <c r="FX136" s="603">
        <v>0</v>
      </c>
      <c r="FY136" s="603">
        <v>28546.2</v>
      </c>
      <c r="FZ136" s="603">
        <v>82378.600000000006</v>
      </c>
      <c r="GA136" s="603">
        <v>0</v>
      </c>
      <c r="GB136" s="603">
        <v>46935.199999999997</v>
      </c>
      <c r="GC136" s="603">
        <v>0</v>
      </c>
      <c r="GD136" s="603">
        <v>0</v>
      </c>
      <c r="GE136" s="603">
        <v>11673.2</v>
      </c>
      <c r="GF136" s="603">
        <v>46989.68</v>
      </c>
      <c r="GG136" s="603">
        <v>0</v>
      </c>
      <c r="GH136" s="603">
        <v>0</v>
      </c>
      <c r="GI136" s="603">
        <v>0</v>
      </c>
      <c r="GJ136" s="603">
        <v>0</v>
      </c>
      <c r="GK136" s="603">
        <v>0</v>
      </c>
      <c r="GL136" s="603">
        <v>0</v>
      </c>
      <c r="GM136" s="603">
        <v>0</v>
      </c>
      <c r="GN136" s="603">
        <v>0</v>
      </c>
      <c r="GO136" s="603">
        <v>44955</v>
      </c>
      <c r="GP136" s="603">
        <v>0</v>
      </c>
      <c r="GQ136" s="603">
        <v>0</v>
      </c>
      <c r="GR136" s="603">
        <v>0</v>
      </c>
      <c r="GS136" s="603">
        <v>0</v>
      </c>
      <c r="GT136" s="603">
        <v>0</v>
      </c>
      <c r="GU136" s="603">
        <v>0</v>
      </c>
      <c r="GV136" s="603">
        <v>0</v>
      </c>
      <c r="GW136" s="603">
        <v>0</v>
      </c>
      <c r="GX136" s="603">
        <v>0</v>
      </c>
      <c r="GY136" s="603">
        <v>0</v>
      </c>
      <c r="GZ136" s="603">
        <v>0</v>
      </c>
      <c r="HA136" s="603">
        <v>0</v>
      </c>
      <c r="HB136" s="603">
        <v>0</v>
      </c>
      <c r="HC136" s="603">
        <v>6789</v>
      </c>
      <c r="HD136" s="603">
        <v>0</v>
      </c>
      <c r="HE136" s="603">
        <v>142485</v>
      </c>
      <c r="HF136" s="603">
        <v>0</v>
      </c>
      <c r="HG136" s="603">
        <v>5733</v>
      </c>
      <c r="HH136" s="603">
        <v>4396</v>
      </c>
      <c r="HI136" s="603">
        <v>0</v>
      </c>
      <c r="HJ136" s="603">
        <v>1054</v>
      </c>
      <c r="HK136" s="603">
        <v>0</v>
      </c>
      <c r="HL136" s="603">
        <v>0</v>
      </c>
      <c r="HM136" s="603">
        <v>0</v>
      </c>
      <c r="HN136" s="603">
        <v>0</v>
      </c>
      <c r="HO136" s="603">
        <v>0</v>
      </c>
      <c r="HP136" s="603">
        <v>0</v>
      </c>
      <c r="HQ136" s="603">
        <v>0</v>
      </c>
      <c r="HR136" s="603">
        <v>0</v>
      </c>
      <c r="HS136" s="603">
        <v>0</v>
      </c>
      <c r="HT136" s="603">
        <v>0</v>
      </c>
      <c r="HU136" s="603">
        <v>0</v>
      </c>
      <c r="HV136" s="603">
        <v>0</v>
      </c>
      <c r="HW136" s="603">
        <v>14993</v>
      </c>
      <c r="HX136" s="603">
        <v>0</v>
      </c>
      <c r="HY136" s="603">
        <v>1064.4000000000001</v>
      </c>
      <c r="HZ136" s="603">
        <v>0</v>
      </c>
      <c r="IA136" s="603">
        <v>3736</v>
      </c>
      <c r="IB136" s="603">
        <v>0</v>
      </c>
      <c r="IC136" s="603">
        <v>0</v>
      </c>
      <c r="ID136" s="603">
        <v>0</v>
      </c>
      <c r="IE136" s="603">
        <v>67161</v>
      </c>
      <c r="IF136" s="603">
        <v>0</v>
      </c>
      <c r="IG136" s="603">
        <v>0</v>
      </c>
      <c r="IH136" s="603">
        <v>53756.53</v>
      </c>
      <c r="II136" s="603">
        <v>0</v>
      </c>
      <c r="IJ136" s="603">
        <v>0</v>
      </c>
      <c r="IK136" s="603">
        <v>0</v>
      </c>
      <c r="IL136" s="603">
        <v>0</v>
      </c>
      <c r="IM136" s="603">
        <v>0</v>
      </c>
      <c r="IN136" s="603">
        <v>0</v>
      </c>
      <c r="IO136" s="603">
        <v>0</v>
      </c>
      <c r="IP136" s="603">
        <v>0</v>
      </c>
      <c r="IQ136" s="603">
        <v>0</v>
      </c>
      <c r="IR136" s="603">
        <v>8373</v>
      </c>
      <c r="IS136" s="603">
        <v>0</v>
      </c>
      <c r="IT136" s="603">
        <v>0</v>
      </c>
      <c r="IU136" s="603">
        <v>0</v>
      </c>
      <c r="IV136" s="603">
        <v>0</v>
      </c>
      <c r="IW136" s="603">
        <v>0</v>
      </c>
      <c r="IX136" s="603">
        <v>0</v>
      </c>
      <c r="IY136" s="603">
        <v>0</v>
      </c>
      <c r="IZ136" s="603">
        <v>5609</v>
      </c>
      <c r="JA136" s="603">
        <v>0</v>
      </c>
      <c r="JB136" s="603">
        <v>0</v>
      </c>
      <c r="JC136" s="603">
        <v>0</v>
      </c>
      <c r="JD136" s="603">
        <v>0</v>
      </c>
      <c r="JE136" s="603">
        <v>0</v>
      </c>
      <c r="JF136" s="603">
        <v>0</v>
      </c>
      <c r="JG136" s="603">
        <v>0</v>
      </c>
      <c r="JH136" s="603">
        <v>0</v>
      </c>
      <c r="JI136" s="603">
        <v>0</v>
      </c>
      <c r="JJ136" s="603">
        <v>0</v>
      </c>
      <c r="JK136" s="603">
        <v>0</v>
      </c>
      <c r="JL136" s="603">
        <v>0</v>
      </c>
      <c r="JM136" s="603">
        <v>0</v>
      </c>
      <c r="JN136" s="603">
        <v>0</v>
      </c>
      <c r="JO136" s="603">
        <v>1712</v>
      </c>
      <c r="JP136" s="603">
        <v>0</v>
      </c>
      <c r="JQ136" s="603">
        <v>0</v>
      </c>
      <c r="JR136" s="603">
        <v>0</v>
      </c>
      <c r="JS136" s="603">
        <v>0</v>
      </c>
      <c r="JT136" s="603">
        <v>0</v>
      </c>
      <c r="JU136" s="603">
        <v>0</v>
      </c>
      <c r="JV136" s="603">
        <v>0</v>
      </c>
      <c r="JW136" s="603">
        <v>8061</v>
      </c>
      <c r="JX136" s="603">
        <v>0</v>
      </c>
      <c r="JY136" s="603">
        <v>0</v>
      </c>
      <c r="JZ136" s="603">
        <v>0</v>
      </c>
      <c r="KA136" s="603">
        <v>0</v>
      </c>
      <c r="KB136" s="603">
        <v>0</v>
      </c>
      <c r="KC136" s="603">
        <v>0</v>
      </c>
      <c r="KD136" s="603">
        <v>0</v>
      </c>
      <c r="KE136" s="603">
        <v>0</v>
      </c>
      <c r="KF136" s="603">
        <v>0</v>
      </c>
      <c r="KG136" s="603">
        <v>4533</v>
      </c>
      <c r="KH136" s="603">
        <v>0</v>
      </c>
      <c r="KI136" s="603">
        <v>0</v>
      </c>
      <c r="KJ136" s="603">
        <v>0</v>
      </c>
      <c r="KK136" s="603">
        <v>87083</v>
      </c>
      <c r="KL136" s="603">
        <v>1061</v>
      </c>
      <c r="KM136" s="603">
        <v>33764.400000000001</v>
      </c>
      <c r="KN136" s="603">
        <v>0</v>
      </c>
      <c r="KO136" s="603">
        <v>0</v>
      </c>
      <c r="KP136" s="603">
        <v>13663</v>
      </c>
      <c r="KQ136" s="603">
        <v>3126</v>
      </c>
      <c r="KR136" s="603">
        <v>0</v>
      </c>
      <c r="KS136" s="603">
        <v>0</v>
      </c>
      <c r="KT136" s="603">
        <v>0</v>
      </c>
      <c r="KU136" s="603">
        <v>0</v>
      </c>
      <c r="KV136" s="603">
        <v>0</v>
      </c>
      <c r="KW136" s="603">
        <v>0</v>
      </c>
      <c r="KX136" s="603">
        <v>0</v>
      </c>
      <c r="KY136" s="603">
        <v>0</v>
      </c>
      <c r="KZ136" s="603">
        <v>0</v>
      </c>
      <c r="LA136" s="603">
        <v>0</v>
      </c>
      <c r="LB136" s="603">
        <v>0</v>
      </c>
      <c r="LC136" s="603">
        <v>0</v>
      </c>
      <c r="LD136" s="603">
        <v>0</v>
      </c>
      <c r="LE136" s="603">
        <v>0</v>
      </c>
      <c r="LF136" s="603">
        <v>0</v>
      </c>
      <c r="LG136" s="603">
        <v>0</v>
      </c>
      <c r="LH136" s="603">
        <v>0</v>
      </c>
      <c r="LI136" s="603">
        <v>0</v>
      </c>
      <c r="LJ136" s="603">
        <v>0</v>
      </c>
      <c r="LK136" s="603">
        <v>0</v>
      </c>
      <c r="LL136" s="603">
        <v>0</v>
      </c>
      <c r="LM136" s="603">
        <v>0</v>
      </c>
      <c r="LN136" s="603">
        <v>0</v>
      </c>
      <c r="LO136" s="603">
        <v>0</v>
      </c>
      <c r="LP136" s="603">
        <v>0</v>
      </c>
      <c r="LQ136" s="603">
        <v>2568.6999999999998</v>
      </c>
      <c r="LR136" s="603">
        <v>0</v>
      </c>
      <c r="LS136" s="603">
        <v>0</v>
      </c>
      <c r="LT136" s="603">
        <v>0</v>
      </c>
      <c r="LU136" s="603">
        <v>0</v>
      </c>
      <c r="LV136" s="603">
        <v>0</v>
      </c>
      <c r="LW136" s="603">
        <v>0</v>
      </c>
      <c r="LX136" s="603">
        <v>0</v>
      </c>
      <c r="LY136" s="603">
        <v>0</v>
      </c>
      <c r="LZ136" s="603">
        <v>0</v>
      </c>
      <c r="MA136" s="603">
        <v>0</v>
      </c>
      <c r="MB136" s="603">
        <v>0</v>
      </c>
      <c r="MC136" s="603">
        <v>0</v>
      </c>
      <c r="MD136" s="603">
        <v>0</v>
      </c>
      <c r="ME136" s="603">
        <v>0</v>
      </c>
      <c r="MF136" s="603">
        <v>0</v>
      </c>
      <c r="MG136" s="603">
        <v>0</v>
      </c>
      <c r="MH136" s="603">
        <v>0</v>
      </c>
      <c r="MI136" s="603">
        <v>0</v>
      </c>
      <c r="MJ136" s="603">
        <v>0</v>
      </c>
      <c r="MK136" s="603">
        <v>5995</v>
      </c>
      <c r="ML136" s="603">
        <v>0</v>
      </c>
      <c r="MM136" s="603">
        <v>0</v>
      </c>
      <c r="MN136" s="603">
        <v>0</v>
      </c>
      <c r="MO136" s="603">
        <v>0</v>
      </c>
      <c r="MP136" s="603">
        <v>0</v>
      </c>
      <c r="MQ136" s="603">
        <v>0</v>
      </c>
      <c r="MR136" s="603">
        <v>0</v>
      </c>
      <c r="MS136" s="603">
        <v>0</v>
      </c>
      <c r="MT136" s="603">
        <v>0</v>
      </c>
      <c r="MU136" s="603">
        <v>0</v>
      </c>
      <c r="MV136" s="603">
        <v>0</v>
      </c>
      <c r="MW136" s="603">
        <v>0</v>
      </c>
      <c r="MX136" s="603">
        <v>0</v>
      </c>
      <c r="MY136" s="603">
        <v>2072</v>
      </c>
      <c r="MZ136" s="603">
        <v>0</v>
      </c>
      <c r="NA136" s="603">
        <v>0</v>
      </c>
      <c r="NB136" s="603">
        <v>0</v>
      </c>
      <c r="NC136" s="603">
        <v>1659</v>
      </c>
      <c r="ND136" s="603">
        <v>771.8</v>
      </c>
      <c r="NE136" s="603">
        <v>0</v>
      </c>
      <c r="NF136" s="603">
        <v>0</v>
      </c>
      <c r="NG136" s="603">
        <v>0</v>
      </c>
      <c r="NH136" s="603">
        <v>0</v>
      </c>
      <c r="NI136" s="603">
        <v>0</v>
      </c>
      <c r="NJ136" s="603">
        <v>0</v>
      </c>
      <c r="NK136" s="603">
        <v>0</v>
      </c>
      <c r="NL136" s="603">
        <v>0</v>
      </c>
      <c r="NM136" s="603">
        <v>0</v>
      </c>
      <c r="NN136" s="603">
        <v>64886</v>
      </c>
      <c r="NO136" s="603">
        <v>0</v>
      </c>
      <c r="NP136" s="603">
        <v>0</v>
      </c>
      <c r="NQ136" s="603">
        <v>5350</v>
      </c>
      <c r="NR136" s="603">
        <v>0</v>
      </c>
      <c r="NS136" s="603">
        <v>0</v>
      </c>
      <c r="NT136" s="603">
        <v>0</v>
      </c>
      <c r="NU136" s="603">
        <v>0</v>
      </c>
      <c r="NV136" s="603">
        <v>0</v>
      </c>
      <c r="NW136" s="603">
        <v>0</v>
      </c>
      <c r="NX136" s="603">
        <v>0</v>
      </c>
      <c r="NY136" s="603">
        <v>0</v>
      </c>
      <c r="NZ136" s="603">
        <v>0</v>
      </c>
      <c r="OA136" s="603">
        <v>0</v>
      </c>
      <c r="OB136" s="603">
        <v>0</v>
      </c>
      <c r="OC136" s="603">
        <v>0</v>
      </c>
      <c r="OD136" s="603">
        <v>0</v>
      </c>
      <c r="OE136" s="603">
        <v>0</v>
      </c>
      <c r="OF136" s="603">
        <v>3024.3</v>
      </c>
      <c r="OG136" s="603">
        <v>0</v>
      </c>
      <c r="OH136" s="603">
        <v>0</v>
      </c>
      <c r="OI136" s="603">
        <v>0</v>
      </c>
      <c r="OJ136" s="603">
        <v>0</v>
      </c>
      <c r="OK136" s="603">
        <v>0</v>
      </c>
      <c r="OL136" s="603">
        <v>0</v>
      </c>
      <c r="OM136" s="603">
        <v>0</v>
      </c>
      <c r="ON136" s="603">
        <v>0</v>
      </c>
      <c r="OO136" s="603">
        <v>0</v>
      </c>
      <c r="OP136" s="603">
        <v>0</v>
      </c>
      <c r="OQ136" s="603">
        <v>13652</v>
      </c>
      <c r="OR136" s="603">
        <v>0</v>
      </c>
      <c r="OS136" s="603">
        <v>0</v>
      </c>
      <c r="OT136" s="603">
        <v>1687</v>
      </c>
      <c r="OU136" s="603">
        <v>0.91</v>
      </c>
      <c r="OV136" s="603">
        <v>0</v>
      </c>
      <c r="OW136" s="603">
        <v>0</v>
      </c>
      <c r="OX136" s="603">
        <v>0</v>
      </c>
      <c r="OY136" s="603">
        <v>0</v>
      </c>
      <c r="OZ136" s="603">
        <v>0</v>
      </c>
      <c r="PA136" s="603">
        <v>0</v>
      </c>
      <c r="PB136" s="603">
        <v>0</v>
      </c>
      <c r="PC136" s="603">
        <v>4242</v>
      </c>
      <c r="PD136" s="603">
        <v>0</v>
      </c>
      <c r="PE136" s="603">
        <v>21518</v>
      </c>
      <c r="PF136" s="603">
        <v>12379</v>
      </c>
      <c r="PG136" s="603">
        <v>1965</v>
      </c>
      <c r="PH136" s="603">
        <v>0</v>
      </c>
      <c r="PI136" s="603">
        <v>26053</v>
      </c>
      <c r="PJ136" s="603">
        <v>8957</v>
      </c>
      <c r="PK136" s="603">
        <v>0</v>
      </c>
      <c r="PL136" s="603">
        <v>0</v>
      </c>
      <c r="PM136" s="603">
        <v>23706</v>
      </c>
      <c r="PN136" s="603">
        <v>14396</v>
      </c>
      <c r="PO136" s="603">
        <v>0</v>
      </c>
      <c r="PP136" s="603">
        <v>0</v>
      </c>
      <c r="PQ136" s="603">
        <v>0</v>
      </c>
      <c r="PR136" s="603">
        <v>16806</v>
      </c>
      <c r="PS136" s="603">
        <v>4197</v>
      </c>
      <c r="PT136" s="603">
        <v>20674</v>
      </c>
      <c r="PU136" s="603">
        <v>0</v>
      </c>
      <c r="PV136" s="603">
        <v>0</v>
      </c>
      <c r="PW136" s="603">
        <v>0</v>
      </c>
      <c r="PX136" s="603">
        <v>18736</v>
      </c>
      <c r="PY136" s="603">
        <v>0</v>
      </c>
      <c r="PZ136" s="603">
        <v>0</v>
      </c>
      <c r="QA136" s="603">
        <v>0</v>
      </c>
      <c r="QB136" s="603">
        <v>0</v>
      </c>
      <c r="QC136" s="603">
        <v>0</v>
      </c>
      <c r="QD136" s="603">
        <v>0</v>
      </c>
      <c r="QE136" s="603">
        <v>0</v>
      </c>
      <c r="QF136" s="603">
        <v>0</v>
      </c>
      <c r="QG136" s="603">
        <v>0</v>
      </c>
      <c r="QH136" s="603">
        <v>0</v>
      </c>
      <c r="QI136" s="603">
        <v>0</v>
      </c>
      <c r="QJ136" s="603">
        <v>0</v>
      </c>
      <c r="QK136" s="603">
        <v>0</v>
      </c>
      <c r="QL136" s="603">
        <v>0</v>
      </c>
      <c r="QM136" s="603">
        <v>0</v>
      </c>
      <c r="QN136" s="603">
        <v>0</v>
      </c>
      <c r="QO136" s="603">
        <v>0</v>
      </c>
      <c r="QP136" s="603">
        <v>0</v>
      </c>
      <c r="QQ136" s="603">
        <v>0</v>
      </c>
      <c r="QR136" s="603">
        <v>0</v>
      </c>
      <c r="QS136" s="603">
        <v>0</v>
      </c>
      <c r="QT136" s="603">
        <v>9811</v>
      </c>
      <c r="QU136" s="603">
        <v>0</v>
      </c>
      <c r="QV136" s="603">
        <v>0</v>
      </c>
      <c r="QW136" s="603">
        <v>12846</v>
      </c>
      <c r="QX136" s="603">
        <v>0</v>
      </c>
      <c r="QY136" s="603">
        <v>0</v>
      </c>
      <c r="QZ136" s="603">
        <v>0</v>
      </c>
      <c r="RA136" s="603">
        <v>0</v>
      </c>
      <c r="RB136" s="603">
        <v>0</v>
      </c>
      <c r="RC136" s="603">
        <v>0</v>
      </c>
      <c r="RD136" s="603">
        <v>27736</v>
      </c>
      <c r="RE136" s="603">
        <v>0</v>
      </c>
      <c r="RF136" s="603">
        <v>0</v>
      </c>
      <c r="RG136" s="603">
        <v>0</v>
      </c>
      <c r="RH136" s="603">
        <v>0</v>
      </c>
      <c r="RI136" s="603">
        <v>0</v>
      </c>
      <c r="RJ136" s="603">
        <v>0</v>
      </c>
      <c r="RK136" s="603">
        <v>41013.599999999999</v>
      </c>
      <c r="RL136" s="603">
        <v>0</v>
      </c>
      <c r="RM136" s="603">
        <v>24776.3</v>
      </c>
      <c r="RN136" s="603">
        <v>6642</v>
      </c>
      <c r="RO136" s="603">
        <v>23499</v>
      </c>
      <c r="RP136" s="603">
        <v>0</v>
      </c>
      <c r="RQ136" s="603">
        <v>0</v>
      </c>
      <c r="RR136" s="603">
        <v>0</v>
      </c>
      <c r="RS136" s="603">
        <v>500</v>
      </c>
      <c r="RT136" s="603">
        <v>0</v>
      </c>
      <c r="RU136" s="603">
        <v>5974</v>
      </c>
      <c r="RV136" s="603">
        <v>0</v>
      </c>
      <c r="RW136" s="603">
        <v>8012.63</v>
      </c>
      <c r="RX136" s="603">
        <v>8410</v>
      </c>
      <c r="RY136" s="603">
        <v>0</v>
      </c>
      <c r="RZ136" s="603">
        <v>4830</v>
      </c>
      <c r="SA136" s="603">
        <v>0</v>
      </c>
      <c r="SB136" s="603">
        <v>0</v>
      </c>
      <c r="SC136" s="603">
        <v>90</v>
      </c>
      <c r="SD136" s="603">
        <v>3000</v>
      </c>
      <c r="SE136" s="603">
        <v>0</v>
      </c>
      <c r="SF136" s="603">
        <v>23639.8</v>
      </c>
      <c r="SG136" s="603">
        <v>0</v>
      </c>
      <c r="SH136" s="603">
        <v>0</v>
      </c>
      <c r="SI136" s="603">
        <v>0</v>
      </c>
      <c r="SJ136" s="603">
        <v>0</v>
      </c>
      <c r="SK136" s="603">
        <v>0</v>
      </c>
      <c r="SL136" s="603">
        <v>0</v>
      </c>
      <c r="SM136" s="603">
        <v>0</v>
      </c>
      <c r="SN136" s="603">
        <v>0</v>
      </c>
      <c r="SO136" s="603">
        <v>0</v>
      </c>
      <c r="SP136" s="603">
        <v>0</v>
      </c>
      <c r="SQ136" s="603">
        <v>0</v>
      </c>
      <c r="SR136" s="603">
        <v>59162.9</v>
      </c>
      <c r="SS136" s="603">
        <v>0</v>
      </c>
      <c r="ST136" s="603">
        <v>16640</v>
      </c>
      <c r="SU136" s="603">
        <v>0</v>
      </c>
      <c r="SV136" s="603">
        <v>0</v>
      </c>
      <c r="SW136" s="603">
        <v>0</v>
      </c>
      <c r="SX136" s="603">
        <v>17687</v>
      </c>
      <c r="SY136" s="603">
        <v>0</v>
      </c>
      <c r="SZ136" s="603">
        <v>0</v>
      </c>
      <c r="TA136" s="603">
        <v>0</v>
      </c>
      <c r="TB136" s="603">
        <v>0</v>
      </c>
      <c r="TC136" s="603">
        <v>0</v>
      </c>
      <c r="TD136" s="603">
        <v>19764</v>
      </c>
      <c r="TE136" s="603">
        <v>0</v>
      </c>
      <c r="TF136" s="603">
        <v>0</v>
      </c>
      <c r="TG136" s="603">
        <v>0</v>
      </c>
      <c r="TH136" s="603">
        <v>1339.4</v>
      </c>
      <c r="TI136" s="603">
        <v>0</v>
      </c>
      <c r="TJ136" s="603">
        <v>0</v>
      </c>
      <c r="TK136" s="603">
        <v>0</v>
      </c>
      <c r="TL136" s="603">
        <v>0</v>
      </c>
      <c r="TM136" s="603">
        <v>0</v>
      </c>
      <c r="TN136" s="603">
        <v>7138.99</v>
      </c>
      <c r="TO136" s="603">
        <v>0</v>
      </c>
      <c r="TP136" s="603">
        <v>0</v>
      </c>
      <c r="TQ136" s="603">
        <v>0</v>
      </c>
      <c r="TR136" s="603">
        <v>0</v>
      </c>
      <c r="TS136" s="603">
        <v>0</v>
      </c>
      <c r="TT136" s="603">
        <v>0</v>
      </c>
      <c r="TU136" s="603">
        <v>0</v>
      </c>
      <c r="TV136" s="603">
        <v>0</v>
      </c>
      <c r="TW136" s="603">
        <v>0</v>
      </c>
      <c r="TX136" s="603">
        <v>0</v>
      </c>
      <c r="TY136" s="603">
        <v>0</v>
      </c>
      <c r="TZ136" s="603">
        <v>0</v>
      </c>
      <c r="UA136" s="603">
        <v>0</v>
      </c>
      <c r="UB136" s="603">
        <v>0</v>
      </c>
      <c r="UC136" s="603">
        <v>0</v>
      </c>
      <c r="UD136" s="603">
        <v>15488</v>
      </c>
      <c r="UE136" s="603">
        <v>0</v>
      </c>
      <c r="UF136" s="603">
        <v>0</v>
      </c>
      <c r="UG136" s="603">
        <v>0</v>
      </c>
      <c r="UH136" s="603">
        <v>0</v>
      </c>
      <c r="UI136" s="603">
        <v>0</v>
      </c>
      <c r="UJ136" s="603">
        <v>0</v>
      </c>
      <c r="UK136" s="603">
        <v>0</v>
      </c>
      <c r="UL136" s="603">
        <v>0</v>
      </c>
      <c r="UM136" s="603">
        <v>0</v>
      </c>
      <c r="UN136" s="603">
        <v>0</v>
      </c>
      <c r="UO136" s="603">
        <v>0</v>
      </c>
      <c r="UP136" s="603">
        <v>0</v>
      </c>
      <c r="UQ136" s="603">
        <v>0</v>
      </c>
      <c r="UR136" s="603">
        <v>0</v>
      </c>
      <c r="US136" s="603">
        <v>0</v>
      </c>
      <c r="UT136" s="603">
        <v>0</v>
      </c>
      <c r="UU136" s="603">
        <v>0</v>
      </c>
      <c r="UV136" s="603">
        <v>0</v>
      </c>
      <c r="UW136" s="603">
        <v>0</v>
      </c>
      <c r="UX136" s="603">
        <v>0</v>
      </c>
      <c r="UY136" s="603">
        <v>0</v>
      </c>
      <c r="UZ136" s="603">
        <v>0</v>
      </c>
      <c r="VA136" s="603">
        <v>0</v>
      </c>
      <c r="VB136" s="603">
        <v>41453.61</v>
      </c>
      <c r="VC136" s="603">
        <v>0</v>
      </c>
      <c r="VD136" s="603">
        <v>20161</v>
      </c>
      <c r="VE136" s="603">
        <v>0</v>
      </c>
      <c r="VF136" s="603">
        <v>0</v>
      </c>
      <c r="VG136" s="603">
        <v>0</v>
      </c>
      <c r="VH136" s="603">
        <v>0</v>
      </c>
      <c r="VI136" s="603">
        <v>0</v>
      </c>
      <c r="VJ136" s="603">
        <v>0</v>
      </c>
      <c r="VK136" s="603">
        <v>83276.5</v>
      </c>
      <c r="VL136" s="603">
        <v>0</v>
      </c>
      <c r="VM136" s="603">
        <v>0</v>
      </c>
      <c r="VN136" s="603">
        <v>0</v>
      </c>
      <c r="VO136" s="603">
        <v>0</v>
      </c>
      <c r="VP136" s="603">
        <v>8993</v>
      </c>
      <c r="VQ136" s="603">
        <v>5007</v>
      </c>
      <c r="VR136" s="603">
        <v>0</v>
      </c>
      <c r="VS136" s="603">
        <v>0</v>
      </c>
      <c r="VT136" s="603">
        <v>0</v>
      </c>
      <c r="VU136" s="603">
        <v>0</v>
      </c>
      <c r="VV136" s="603">
        <v>0</v>
      </c>
      <c r="VW136" s="603">
        <v>0</v>
      </c>
      <c r="VX136" s="603">
        <v>0</v>
      </c>
      <c r="VY136" s="603">
        <v>192034.54</v>
      </c>
      <c r="VZ136" s="603">
        <v>0</v>
      </c>
      <c r="WA136" s="603">
        <v>0</v>
      </c>
      <c r="WB136" s="603">
        <v>42932</v>
      </c>
      <c r="WC136" s="603">
        <v>0</v>
      </c>
      <c r="WD136" s="603">
        <v>0</v>
      </c>
      <c r="WE136" s="603">
        <v>0</v>
      </c>
      <c r="WF136" s="603">
        <v>0</v>
      </c>
      <c r="WG136" s="603">
        <v>0</v>
      </c>
      <c r="WH136" s="603">
        <v>0</v>
      </c>
      <c r="WI136" s="603">
        <v>0</v>
      </c>
      <c r="WJ136" s="603">
        <v>0</v>
      </c>
      <c r="WK136" s="603">
        <v>0</v>
      </c>
      <c r="WL136" s="603">
        <v>0</v>
      </c>
      <c r="WM136" s="603">
        <v>0</v>
      </c>
      <c r="WN136" s="603">
        <v>0</v>
      </c>
      <c r="WO136" s="603">
        <v>0</v>
      </c>
      <c r="WP136" s="603">
        <v>0</v>
      </c>
      <c r="WQ136" s="603">
        <v>0</v>
      </c>
      <c r="WR136" s="603">
        <v>0</v>
      </c>
      <c r="WS136" s="603">
        <v>0</v>
      </c>
      <c r="WT136" s="603">
        <v>0</v>
      </c>
      <c r="WU136" s="603">
        <v>0</v>
      </c>
      <c r="WV136" s="603">
        <v>0</v>
      </c>
      <c r="WW136" s="603">
        <v>39325</v>
      </c>
      <c r="WX136" s="603">
        <v>0</v>
      </c>
      <c r="WY136" s="603">
        <v>0</v>
      </c>
      <c r="WZ136" s="603">
        <v>0</v>
      </c>
      <c r="XA136" s="603">
        <v>0</v>
      </c>
      <c r="XB136" s="603">
        <v>0</v>
      </c>
      <c r="XC136" s="603">
        <v>0</v>
      </c>
      <c r="XD136" s="603">
        <v>22598</v>
      </c>
      <c r="XE136" s="603">
        <v>0</v>
      </c>
      <c r="XF136" s="603">
        <v>7593</v>
      </c>
      <c r="XG136" s="603">
        <v>0</v>
      </c>
      <c r="XH136" s="603">
        <v>0</v>
      </c>
      <c r="XI136" s="603">
        <v>0</v>
      </c>
      <c r="XJ136" s="603">
        <v>0</v>
      </c>
      <c r="XK136" s="603">
        <v>24199</v>
      </c>
      <c r="XL136" s="603">
        <v>0</v>
      </c>
      <c r="XM136" s="603">
        <v>0</v>
      </c>
      <c r="XN136" s="603">
        <v>0</v>
      </c>
      <c r="XO136" s="603">
        <v>0</v>
      </c>
      <c r="XP136" s="603">
        <v>51313</v>
      </c>
      <c r="XQ136" s="603">
        <v>0</v>
      </c>
      <c r="XR136" s="603">
        <v>5365</v>
      </c>
      <c r="XS136" s="603">
        <v>0</v>
      </c>
      <c r="XT136" s="603">
        <v>0</v>
      </c>
      <c r="XU136" s="603">
        <v>0</v>
      </c>
      <c r="XV136" s="603">
        <v>6490</v>
      </c>
      <c r="XW136" s="603">
        <v>0</v>
      </c>
      <c r="XX136" s="603">
        <v>0</v>
      </c>
      <c r="XY136" s="603">
        <v>0</v>
      </c>
      <c r="XZ136" s="603">
        <v>0</v>
      </c>
      <c r="YA136" s="603">
        <v>0</v>
      </c>
      <c r="YB136" s="603">
        <v>0</v>
      </c>
      <c r="YC136" s="603">
        <v>0</v>
      </c>
      <c r="YD136" s="603">
        <v>0</v>
      </c>
      <c r="YE136" s="603">
        <v>0</v>
      </c>
      <c r="YF136" s="603">
        <v>0</v>
      </c>
      <c r="YG136" s="603">
        <v>0</v>
      </c>
      <c r="YH136" s="603">
        <v>10690</v>
      </c>
      <c r="YI136" s="603">
        <v>7057</v>
      </c>
      <c r="YJ136" s="603">
        <v>0</v>
      </c>
      <c r="YK136" s="603">
        <v>0</v>
      </c>
      <c r="YL136" s="603">
        <v>20233.900000000001</v>
      </c>
      <c r="YM136" s="603">
        <v>0</v>
      </c>
      <c r="YN136" s="603">
        <v>0</v>
      </c>
      <c r="YO136" s="603">
        <v>0</v>
      </c>
      <c r="YP136" s="603">
        <v>0</v>
      </c>
      <c r="YQ136" s="603">
        <v>0</v>
      </c>
      <c r="YR136" s="603">
        <v>0</v>
      </c>
      <c r="YS136" s="603">
        <v>0</v>
      </c>
      <c r="YT136" s="603">
        <v>9200</v>
      </c>
      <c r="YU136" s="603">
        <v>0</v>
      </c>
      <c r="YV136" s="603">
        <v>0</v>
      </c>
      <c r="YW136" s="603">
        <v>0</v>
      </c>
      <c r="YX136" s="603">
        <v>0</v>
      </c>
      <c r="YY136" s="603">
        <v>0</v>
      </c>
      <c r="YZ136" s="603">
        <v>0</v>
      </c>
      <c r="ZA136" s="603">
        <v>0</v>
      </c>
      <c r="ZB136" s="603">
        <v>0</v>
      </c>
      <c r="ZC136" s="603">
        <v>0</v>
      </c>
      <c r="ZD136" s="603">
        <v>2300</v>
      </c>
      <c r="ZE136" s="603">
        <v>29897</v>
      </c>
      <c r="ZF136" s="603">
        <v>2464</v>
      </c>
      <c r="ZG136" s="603">
        <v>0</v>
      </c>
      <c r="ZH136" s="603">
        <v>0</v>
      </c>
      <c r="ZI136" s="603">
        <v>0</v>
      </c>
      <c r="ZJ136" s="603">
        <v>2398</v>
      </c>
      <c r="ZK136" s="603">
        <v>0</v>
      </c>
      <c r="ZL136" s="603">
        <v>0</v>
      </c>
      <c r="ZM136" s="603">
        <v>0</v>
      </c>
      <c r="ZN136" s="603">
        <v>0</v>
      </c>
      <c r="ZO136" s="603">
        <v>4280</v>
      </c>
      <c r="ZP136" s="603">
        <v>0</v>
      </c>
      <c r="ZQ136" s="603">
        <v>0</v>
      </c>
      <c r="ZR136" s="603">
        <v>0</v>
      </c>
      <c r="ZS136" s="603">
        <v>0</v>
      </c>
      <c r="ZT136" s="603">
        <v>0</v>
      </c>
      <c r="ZU136" s="603">
        <v>0</v>
      </c>
      <c r="ZV136" s="603">
        <v>0</v>
      </c>
      <c r="ZW136" s="603">
        <v>0</v>
      </c>
      <c r="ZX136" s="603">
        <v>0</v>
      </c>
      <c r="ZY136" s="603">
        <v>0</v>
      </c>
      <c r="ZZ136" s="603">
        <v>0</v>
      </c>
      <c r="AAA136" s="603">
        <v>0</v>
      </c>
      <c r="AAB136" s="603">
        <v>0</v>
      </c>
      <c r="AAC136" s="603">
        <v>0</v>
      </c>
      <c r="AAD136" s="603">
        <v>0</v>
      </c>
      <c r="AAE136" s="603">
        <v>0</v>
      </c>
      <c r="AAF136" s="603">
        <v>0</v>
      </c>
      <c r="AAG136" s="603">
        <v>0</v>
      </c>
      <c r="AAH136" s="603">
        <v>0</v>
      </c>
      <c r="AAI136" s="603">
        <v>0</v>
      </c>
      <c r="AAJ136" s="603">
        <v>0</v>
      </c>
      <c r="AAK136" s="603">
        <v>0</v>
      </c>
      <c r="AAL136" s="603">
        <v>0</v>
      </c>
      <c r="AAM136" s="603">
        <v>0</v>
      </c>
      <c r="AAN136" s="603">
        <v>0</v>
      </c>
      <c r="AAO136" s="603">
        <v>0</v>
      </c>
      <c r="AAP136" s="603">
        <v>0</v>
      </c>
      <c r="AAQ136" s="603">
        <v>0</v>
      </c>
      <c r="AAR136" s="603">
        <v>0</v>
      </c>
      <c r="AAS136" s="603">
        <v>0</v>
      </c>
      <c r="AAT136" s="603">
        <v>0</v>
      </c>
      <c r="AAU136" s="603">
        <v>0</v>
      </c>
      <c r="AAV136" s="603">
        <v>9296.4</v>
      </c>
      <c r="AAW136" s="603">
        <v>0</v>
      </c>
      <c r="AAX136" s="603">
        <v>0</v>
      </c>
      <c r="AAY136" s="603">
        <v>0</v>
      </c>
      <c r="AAZ136" s="603">
        <v>0</v>
      </c>
      <c r="ABA136" s="603">
        <v>0</v>
      </c>
      <c r="ABB136" s="603">
        <v>0</v>
      </c>
      <c r="ABC136" s="603">
        <v>0</v>
      </c>
      <c r="ABD136" s="603">
        <v>9954</v>
      </c>
      <c r="ABE136" s="603">
        <v>0</v>
      </c>
      <c r="ABF136" s="603">
        <v>0</v>
      </c>
      <c r="ABG136" s="603">
        <v>0</v>
      </c>
      <c r="ABH136" s="603">
        <v>0</v>
      </c>
      <c r="ABI136" s="603">
        <v>0</v>
      </c>
      <c r="ABJ136" s="603">
        <v>0</v>
      </c>
      <c r="ABK136" s="603">
        <v>0</v>
      </c>
      <c r="ABL136" s="603">
        <v>0</v>
      </c>
      <c r="ABM136" s="603">
        <v>0</v>
      </c>
      <c r="ABN136" s="603">
        <v>0</v>
      </c>
      <c r="ABO136" s="603">
        <v>0</v>
      </c>
      <c r="ABP136" s="603">
        <v>0</v>
      </c>
      <c r="ABQ136" s="603">
        <v>0</v>
      </c>
      <c r="ABR136" s="603">
        <v>0</v>
      </c>
      <c r="ABS136" s="603">
        <v>0</v>
      </c>
      <c r="ABT136" s="603">
        <v>19374</v>
      </c>
      <c r="ABU136" s="603">
        <v>7569</v>
      </c>
      <c r="ABV136" s="603">
        <v>1496</v>
      </c>
      <c r="ABW136" s="603">
        <v>0</v>
      </c>
      <c r="ABX136" s="603">
        <v>11337</v>
      </c>
      <c r="ABY136" s="603">
        <v>0</v>
      </c>
      <c r="ABZ136" s="603">
        <v>0</v>
      </c>
      <c r="ACA136" s="603">
        <v>0</v>
      </c>
      <c r="ACB136" s="603">
        <v>0</v>
      </c>
      <c r="ACC136" s="603">
        <v>0</v>
      </c>
      <c r="ACD136" s="603">
        <v>0</v>
      </c>
      <c r="ACE136" s="603">
        <v>12511</v>
      </c>
      <c r="ACF136" s="603">
        <v>0</v>
      </c>
      <c r="ACG136" s="603">
        <v>0</v>
      </c>
      <c r="ACH136" s="603">
        <v>13957</v>
      </c>
      <c r="ACI136" s="603">
        <v>0</v>
      </c>
      <c r="ACJ136" s="603">
        <v>0</v>
      </c>
      <c r="ACK136" s="603">
        <v>0</v>
      </c>
      <c r="ACL136" s="603">
        <v>0</v>
      </c>
      <c r="ACM136" s="603">
        <v>0</v>
      </c>
      <c r="ACN136" s="603">
        <v>0</v>
      </c>
      <c r="ACO136" s="603">
        <v>4933.8</v>
      </c>
      <c r="ACP136" s="603">
        <v>0</v>
      </c>
      <c r="ACQ136" s="603">
        <v>0</v>
      </c>
      <c r="ACR136" s="603">
        <v>169060</v>
      </c>
      <c r="ACS136" s="603">
        <v>0</v>
      </c>
      <c r="ACT136" s="603">
        <v>0</v>
      </c>
      <c r="ACU136" s="603">
        <v>0</v>
      </c>
      <c r="ACV136" s="603">
        <v>0</v>
      </c>
      <c r="ACW136" s="603">
        <v>32447</v>
      </c>
      <c r="ACX136" s="603">
        <v>0</v>
      </c>
      <c r="ACY136" s="603">
        <v>0</v>
      </c>
      <c r="ACZ136" s="603">
        <v>2250</v>
      </c>
      <c r="ADA136" s="603">
        <v>0</v>
      </c>
      <c r="ADB136" s="603">
        <v>0</v>
      </c>
      <c r="ADC136" s="603">
        <v>0</v>
      </c>
      <c r="ADD136" s="603">
        <v>0</v>
      </c>
      <c r="ADE136" s="603">
        <v>0</v>
      </c>
      <c r="ADF136" s="603">
        <v>0</v>
      </c>
      <c r="ADG136" s="603">
        <v>0</v>
      </c>
      <c r="ADH136" s="603">
        <v>0</v>
      </c>
      <c r="ADI136" s="603">
        <v>10034</v>
      </c>
      <c r="ADJ136" s="603">
        <v>0</v>
      </c>
      <c r="ADK136" s="603">
        <v>0</v>
      </c>
      <c r="ADL136" s="603">
        <v>0</v>
      </c>
      <c r="ADM136" s="603">
        <v>0</v>
      </c>
      <c r="ADN136" s="603">
        <v>0</v>
      </c>
      <c r="ADO136" s="603">
        <v>0</v>
      </c>
      <c r="ADP136" s="603">
        <v>38477.660000000003</v>
      </c>
      <c r="ADQ136" s="603">
        <v>0</v>
      </c>
      <c r="ADR136" s="603">
        <v>0</v>
      </c>
      <c r="ADS136" s="603">
        <v>0</v>
      </c>
      <c r="ADT136" s="603">
        <v>0</v>
      </c>
      <c r="ADU136" s="603">
        <v>0</v>
      </c>
      <c r="ADV136" s="603">
        <v>0</v>
      </c>
      <c r="ADW136" s="603">
        <v>0</v>
      </c>
      <c r="ADX136" s="603">
        <v>0</v>
      </c>
      <c r="ADY136" s="603">
        <v>0</v>
      </c>
      <c r="ADZ136" s="603">
        <v>0</v>
      </c>
      <c r="AEA136" s="603">
        <v>0</v>
      </c>
      <c r="AEB136" s="603">
        <v>23512.3</v>
      </c>
      <c r="AEC136" s="603">
        <v>0</v>
      </c>
      <c r="AED136" s="603">
        <v>0</v>
      </c>
      <c r="AEE136" s="603">
        <v>89169</v>
      </c>
      <c r="AEF136" s="603">
        <v>0</v>
      </c>
      <c r="AEG136" s="603">
        <v>0</v>
      </c>
      <c r="AEH136" s="603">
        <v>13437</v>
      </c>
      <c r="AEI136" s="603">
        <v>0</v>
      </c>
      <c r="AEJ136" s="603">
        <v>0</v>
      </c>
      <c r="AEK136" s="603">
        <v>0</v>
      </c>
      <c r="AEL136" s="603">
        <v>0</v>
      </c>
      <c r="AEM136" s="603">
        <v>18271</v>
      </c>
      <c r="AEN136" s="603">
        <v>0</v>
      </c>
      <c r="AEO136" s="603">
        <v>0</v>
      </c>
      <c r="AEP136" s="603">
        <v>0</v>
      </c>
      <c r="AEQ136" s="603">
        <v>8650</v>
      </c>
      <c r="AER136" s="603">
        <v>15002</v>
      </c>
      <c r="AES136" s="603">
        <v>0</v>
      </c>
      <c r="AET136" s="603">
        <v>11370</v>
      </c>
      <c r="AEU136" s="603">
        <v>0</v>
      </c>
      <c r="AEV136" s="603">
        <v>0</v>
      </c>
      <c r="AEW136" s="603">
        <v>0</v>
      </c>
      <c r="AEX136" s="603">
        <v>0</v>
      </c>
      <c r="AEY136" s="603">
        <v>0</v>
      </c>
      <c r="AEZ136" s="603">
        <v>0</v>
      </c>
      <c r="AFA136" s="603">
        <v>0</v>
      </c>
      <c r="AFB136" s="603">
        <v>1190</v>
      </c>
      <c r="AFC136" s="603">
        <v>0</v>
      </c>
      <c r="AFD136" s="603">
        <v>0</v>
      </c>
      <c r="AFE136" s="603">
        <v>0</v>
      </c>
      <c r="AFF136" s="603">
        <v>1210</v>
      </c>
      <c r="AFG136" s="603">
        <v>2324</v>
      </c>
      <c r="AFH136" s="603">
        <v>14252</v>
      </c>
      <c r="AFI136" s="603">
        <v>35218</v>
      </c>
      <c r="AFJ136" s="603">
        <v>168882</v>
      </c>
      <c r="AFK136" s="603">
        <v>31838</v>
      </c>
      <c r="AFL136" s="603">
        <v>0</v>
      </c>
      <c r="AFM136" s="603">
        <v>6023.5</v>
      </c>
      <c r="AFN136" s="603">
        <v>0</v>
      </c>
      <c r="AFO136" s="603">
        <v>58713</v>
      </c>
      <c r="AFP136" s="603">
        <v>0</v>
      </c>
      <c r="AFQ136" s="603">
        <v>21887</v>
      </c>
      <c r="AFR136" s="603">
        <v>0</v>
      </c>
      <c r="AFS136" s="603">
        <v>0</v>
      </c>
      <c r="AFT136" s="603">
        <v>0</v>
      </c>
      <c r="AFU136" s="603">
        <v>0</v>
      </c>
      <c r="AFV136" s="603">
        <v>57241</v>
      </c>
      <c r="AFW136" s="603">
        <v>12661</v>
      </c>
      <c r="AFX136" s="603">
        <v>15235</v>
      </c>
      <c r="AFY136" s="603">
        <v>10971</v>
      </c>
      <c r="AFZ136" s="603">
        <v>0</v>
      </c>
      <c r="AGA136" s="603">
        <v>0</v>
      </c>
      <c r="AGB136" s="603">
        <v>0</v>
      </c>
      <c r="AGC136" s="603">
        <v>7914</v>
      </c>
      <c r="AGD136" s="603">
        <v>0</v>
      </c>
      <c r="AGE136" s="603">
        <v>0</v>
      </c>
      <c r="AGF136" s="603">
        <v>0</v>
      </c>
      <c r="AGG136" s="603">
        <v>0</v>
      </c>
      <c r="AGH136" s="603">
        <v>0</v>
      </c>
      <c r="AGI136" s="603">
        <v>0</v>
      </c>
      <c r="AGJ136" s="603">
        <v>0</v>
      </c>
      <c r="AGK136" s="603">
        <v>13935</v>
      </c>
      <c r="AGL136" s="603">
        <v>0</v>
      </c>
      <c r="AGM136" s="603">
        <v>0</v>
      </c>
      <c r="AGN136" s="603">
        <v>0</v>
      </c>
      <c r="AGO136" s="603">
        <v>0</v>
      </c>
      <c r="AGP136" s="603">
        <v>0</v>
      </c>
      <c r="AGQ136" s="603">
        <v>0</v>
      </c>
      <c r="AGR136" s="603">
        <v>0</v>
      </c>
      <c r="AGS136" s="603">
        <v>0</v>
      </c>
      <c r="AGT136" s="603">
        <v>0</v>
      </c>
      <c r="AGU136" s="603">
        <v>0</v>
      </c>
      <c r="AGV136" s="603">
        <v>0</v>
      </c>
      <c r="AGW136" s="603">
        <v>0</v>
      </c>
      <c r="AGX136" s="603">
        <v>0</v>
      </c>
      <c r="AGY136" s="603">
        <v>0</v>
      </c>
      <c r="AGZ136" s="603">
        <v>0</v>
      </c>
      <c r="AHA136" s="603">
        <v>0</v>
      </c>
      <c r="AHB136" s="603">
        <v>1463</v>
      </c>
      <c r="AHC136" s="603">
        <v>21625</v>
      </c>
      <c r="AHD136" s="603">
        <v>0</v>
      </c>
      <c r="AHE136" s="603">
        <v>0</v>
      </c>
      <c r="AHF136" s="603">
        <v>0</v>
      </c>
      <c r="AHG136" s="603">
        <v>0</v>
      </c>
      <c r="AHH136" s="603">
        <v>0</v>
      </c>
      <c r="AHI136" s="603">
        <v>0</v>
      </c>
      <c r="AHJ136" s="603">
        <v>10897</v>
      </c>
      <c r="AHK136" s="603">
        <v>5103.5</v>
      </c>
      <c r="AHL136" s="603">
        <v>0</v>
      </c>
      <c r="AHM136" s="603">
        <v>0</v>
      </c>
      <c r="AHN136" s="603">
        <v>0</v>
      </c>
      <c r="AHO136" s="603">
        <v>0</v>
      </c>
      <c r="AHP136" s="603">
        <v>0</v>
      </c>
      <c r="AHQ136" s="603">
        <v>0</v>
      </c>
      <c r="AHR136" s="603">
        <v>0</v>
      </c>
      <c r="AHS136" s="603">
        <v>0</v>
      </c>
      <c r="AHT136" s="603">
        <v>6887</v>
      </c>
      <c r="AHU136" s="603">
        <v>0</v>
      </c>
      <c r="AHV136" s="603">
        <v>0</v>
      </c>
      <c r="AHW136" s="603">
        <f t="shared" si="100"/>
        <v>3624603.7399999993</v>
      </c>
      <c r="AHY136" s="648" t="s">
        <v>6248</v>
      </c>
      <c r="AHZ136" s="648" t="s">
        <v>6174</v>
      </c>
      <c r="AIA136" s="648" t="s">
        <v>6175</v>
      </c>
    </row>
    <row r="137" spans="1:911" ht="24.6" x14ac:dyDescent="0.7">
      <c r="A137" s="260" t="str">
        <f t="shared" si="101"/>
        <v>ภาระ</v>
      </c>
      <c r="B137" s="260" t="s">
        <v>6174</v>
      </c>
      <c r="C137" s="260" t="s">
        <v>6175</v>
      </c>
      <c r="D137" s="603">
        <v>0</v>
      </c>
      <c r="E137" s="603">
        <v>0</v>
      </c>
      <c r="F137" s="603">
        <v>0</v>
      </c>
      <c r="G137" s="603">
        <v>0</v>
      </c>
      <c r="H137" s="603">
        <v>0</v>
      </c>
      <c r="I137" s="603">
        <v>0</v>
      </c>
      <c r="J137" s="603">
        <v>0</v>
      </c>
      <c r="K137" s="603">
        <v>0</v>
      </c>
      <c r="L137" s="603">
        <v>0</v>
      </c>
      <c r="M137" s="603">
        <v>0</v>
      </c>
      <c r="N137" s="603">
        <v>0</v>
      </c>
      <c r="O137" s="603">
        <v>0</v>
      </c>
      <c r="P137" s="603">
        <v>0</v>
      </c>
      <c r="Q137" s="603">
        <v>0</v>
      </c>
      <c r="R137" s="603">
        <v>0</v>
      </c>
      <c r="S137" s="603">
        <v>0</v>
      </c>
      <c r="T137" s="603">
        <v>0</v>
      </c>
      <c r="U137" s="603">
        <v>0</v>
      </c>
      <c r="V137" s="603">
        <v>0</v>
      </c>
      <c r="W137" s="603">
        <v>0</v>
      </c>
      <c r="X137" s="603">
        <v>0</v>
      </c>
      <c r="Y137" s="603">
        <v>0</v>
      </c>
      <c r="Z137" s="603">
        <v>0</v>
      </c>
      <c r="AA137" s="603">
        <v>0</v>
      </c>
      <c r="AB137" s="603">
        <v>0</v>
      </c>
      <c r="AC137" s="603">
        <v>0</v>
      </c>
      <c r="AD137" s="603">
        <v>0</v>
      </c>
      <c r="AE137" s="603">
        <v>0</v>
      </c>
      <c r="AF137" s="603">
        <v>0</v>
      </c>
      <c r="AG137" s="603">
        <v>0</v>
      </c>
      <c r="AH137" s="603">
        <v>0</v>
      </c>
      <c r="AI137" s="603">
        <v>0</v>
      </c>
      <c r="AJ137" s="603">
        <v>0</v>
      </c>
      <c r="AK137" s="603">
        <v>0</v>
      </c>
      <c r="AL137" s="603">
        <v>0</v>
      </c>
      <c r="AM137" s="603">
        <v>0</v>
      </c>
      <c r="AN137" s="603">
        <v>0</v>
      </c>
      <c r="AO137" s="603">
        <v>0</v>
      </c>
      <c r="AP137" s="603">
        <v>0</v>
      </c>
      <c r="AQ137" s="603">
        <v>0</v>
      </c>
      <c r="AR137" s="603">
        <v>0</v>
      </c>
      <c r="AS137" s="603">
        <v>0</v>
      </c>
      <c r="AT137" s="603">
        <v>0</v>
      </c>
      <c r="AU137" s="603">
        <v>0</v>
      </c>
      <c r="AV137" s="603">
        <v>0</v>
      </c>
      <c r="AW137" s="603">
        <v>0</v>
      </c>
      <c r="AX137" s="603">
        <v>0</v>
      </c>
      <c r="AY137" s="603">
        <v>0</v>
      </c>
      <c r="AZ137" s="603">
        <v>0</v>
      </c>
      <c r="BA137" s="603">
        <v>0</v>
      </c>
      <c r="BB137" s="603">
        <v>0</v>
      </c>
      <c r="BC137" s="603">
        <v>0</v>
      </c>
      <c r="BD137" s="603">
        <v>0</v>
      </c>
      <c r="BE137" s="603">
        <v>0</v>
      </c>
      <c r="BF137" s="603">
        <v>0</v>
      </c>
      <c r="BG137" s="603">
        <v>0</v>
      </c>
      <c r="BH137" s="603">
        <v>0</v>
      </c>
      <c r="BI137" s="603">
        <v>0</v>
      </c>
      <c r="BJ137" s="603">
        <v>0</v>
      </c>
      <c r="BK137" s="603">
        <v>0</v>
      </c>
      <c r="BL137" s="603">
        <v>0</v>
      </c>
      <c r="BM137" s="603">
        <v>0</v>
      </c>
      <c r="BN137" s="603">
        <v>0</v>
      </c>
      <c r="BO137" s="603">
        <v>0</v>
      </c>
      <c r="BP137" s="603">
        <v>0</v>
      </c>
      <c r="BQ137" s="603">
        <v>0</v>
      </c>
      <c r="BR137" s="603">
        <v>0</v>
      </c>
      <c r="BS137" s="603">
        <v>0</v>
      </c>
      <c r="BT137" s="603">
        <v>0</v>
      </c>
      <c r="BU137" s="603">
        <v>0</v>
      </c>
      <c r="BV137" s="603">
        <v>0</v>
      </c>
      <c r="BW137" s="603">
        <v>0</v>
      </c>
      <c r="BX137" s="603">
        <v>0</v>
      </c>
      <c r="BY137" s="603">
        <v>0</v>
      </c>
      <c r="BZ137" s="603">
        <v>0</v>
      </c>
      <c r="CA137" s="603">
        <v>0</v>
      </c>
      <c r="CB137" s="603">
        <v>0</v>
      </c>
      <c r="CC137" s="603">
        <v>0</v>
      </c>
      <c r="CD137" s="603">
        <v>0</v>
      </c>
      <c r="CE137" s="603">
        <v>0</v>
      </c>
      <c r="CF137" s="603">
        <v>0</v>
      </c>
      <c r="CG137" s="603">
        <v>0</v>
      </c>
      <c r="CH137" s="603">
        <v>0</v>
      </c>
      <c r="CI137" s="603">
        <v>0</v>
      </c>
      <c r="CJ137" s="603">
        <v>0</v>
      </c>
      <c r="CK137" s="603">
        <v>0</v>
      </c>
      <c r="CL137" s="603">
        <v>0</v>
      </c>
      <c r="CM137" s="603">
        <v>0</v>
      </c>
      <c r="CN137" s="603">
        <v>0</v>
      </c>
      <c r="CO137" s="603">
        <v>0</v>
      </c>
      <c r="CP137" s="603">
        <v>0</v>
      </c>
      <c r="CQ137" s="603">
        <v>0</v>
      </c>
      <c r="CR137" s="603">
        <v>0</v>
      </c>
      <c r="CS137" s="603">
        <v>0</v>
      </c>
      <c r="CT137" s="603">
        <v>0</v>
      </c>
      <c r="CU137" s="603">
        <v>0</v>
      </c>
      <c r="CV137" s="603">
        <v>0</v>
      </c>
      <c r="CW137" s="603">
        <v>0</v>
      </c>
      <c r="CX137" s="603">
        <v>0</v>
      </c>
      <c r="CY137" s="603">
        <v>0</v>
      </c>
      <c r="CZ137" s="603">
        <v>0</v>
      </c>
      <c r="DA137" s="603">
        <v>0</v>
      </c>
      <c r="DB137" s="603">
        <v>0</v>
      </c>
      <c r="DC137" s="603">
        <v>0</v>
      </c>
      <c r="DD137" s="603">
        <v>0</v>
      </c>
      <c r="DE137" s="603">
        <v>0</v>
      </c>
      <c r="DF137" s="603">
        <v>0</v>
      </c>
      <c r="DG137" s="603">
        <v>0</v>
      </c>
      <c r="DH137" s="603">
        <v>0</v>
      </c>
      <c r="DI137" s="603">
        <v>5250</v>
      </c>
      <c r="DJ137" s="603">
        <v>0</v>
      </c>
      <c r="DK137" s="603">
        <v>0</v>
      </c>
      <c r="DL137" s="603">
        <v>0</v>
      </c>
      <c r="DM137" s="603">
        <v>0</v>
      </c>
      <c r="DN137" s="603">
        <v>0</v>
      </c>
      <c r="DO137" s="603">
        <v>0</v>
      </c>
      <c r="DP137" s="603">
        <v>5250</v>
      </c>
      <c r="DQ137" s="603">
        <v>0</v>
      </c>
      <c r="DR137" s="603">
        <v>0</v>
      </c>
      <c r="DS137" s="603">
        <v>9000</v>
      </c>
      <c r="DT137" s="603">
        <v>4500</v>
      </c>
      <c r="DU137" s="603">
        <v>0</v>
      </c>
      <c r="DV137" s="603">
        <v>0</v>
      </c>
      <c r="DW137" s="603">
        <v>0</v>
      </c>
      <c r="DX137" s="603">
        <v>0</v>
      </c>
      <c r="DY137" s="603">
        <v>0</v>
      </c>
      <c r="DZ137" s="603">
        <v>0</v>
      </c>
      <c r="EA137" s="603">
        <v>0</v>
      </c>
      <c r="EB137" s="603">
        <v>0</v>
      </c>
      <c r="EC137" s="603">
        <v>0</v>
      </c>
      <c r="ED137" s="603">
        <v>0</v>
      </c>
      <c r="EE137" s="603">
        <v>0</v>
      </c>
      <c r="EF137" s="603">
        <v>0</v>
      </c>
      <c r="EG137" s="603">
        <v>0</v>
      </c>
      <c r="EH137" s="603">
        <v>0</v>
      </c>
      <c r="EI137" s="603">
        <v>0</v>
      </c>
      <c r="EJ137" s="603">
        <v>0</v>
      </c>
      <c r="EK137" s="603">
        <v>0</v>
      </c>
      <c r="EL137" s="603">
        <v>0</v>
      </c>
      <c r="EM137" s="603">
        <v>0</v>
      </c>
      <c r="EN137" s="603">
        <v>0</v>
      </c>
      <c r="EO137" s="603">
        <v>0</v>
      </c>
      <c r="EP137" s="603">
        <v>0</v>
      </c>
      <c r="EQ137" s="603">
        <v>0</v>
      </c>
      <c r="ER137" s="603">
        <v>0</v>
      </c>
      <c r="ES137" s="603">
        <v>0</v>
      </c>
      <c r="ET137" s="603">
        <v>0</v>
      </c>
      <c r="EU137" s="603">
        <v>0</v>
      </c>
      <c r="EV137" s="603">
        <v>0</v>
      </c>
      <c r="EW137" s="603">
        <v>0</v>
      </c>
      <c r="EX137" s="603">
        <v>0</v>
      </c>
      <c r="EY137" s="603">
        <v>0</v>
      </c>
      <c r="EZ137" s="603">
        <v>0</v>
      </c>
      <c r="FA137" s="603">
        <v>0</v>
      </c>
      <c r="FB137" s="603">
        <v>0</v>
      </c>
      <c r="FC137" s="603">
        <v>0</v>
      </c>
      <c r="FD137" s="603">
        <v>0</v>
      </c>
      <c r="FE137" s="603">
        <v>0</v>
      </c>
      <c r="FF137" s="603">
        <v>0</v>
      </c>
      <c r="FG137" s="603">
        <v>0</v>
      </c>
      <c r="FH137" s="603">
        <v>0</v>
      </c>
      <c r="FI137" s="603">
        <v>0</v>
      </c>
      <c r="FJ137" s="603">
        <v>28416</v>
      </c>
      <c r="FK137" s="603">
        <v>0</v>
      </c>
      <c r="FL137" s="603">
        <v>0</v>
      </c>
      <c r="FM137" s="603">
        <v>0</v>
      </c>
      <c r="FN137" s="603">
        <v>0</v>
      </c>
      <c r="FO137" s="603">
        <v>0</v>
      </c>
      <c r="FP137" s="603">
        <v>0</v>
      </c>
      <c r="FQ137" s="603">
        <v>0</v>
      </c>
      <c r="FR137" s="603">
        <v>0</v>
      </c>
      <c r="FS137" s="603">
        <v>0</v>
      </c>
      <c r="FT137" s="603">
        <v>0</v>
      </c>
      <c r="FU137" s="603">
        <v>0</v>
      </c>
      <c r="FV137" s="603">
        <v>0</v>
      </c>
      <c r="FW137" s="603">
        <v>0</v>
      </c>
      <c r="FX137" s="603">
        <v>0</v>
      </c>
      <c r="FY137" s="603">
        <v>0</v>
      </c>
      <c r="FZ137" s="603">
        <v>0</v>
      </c>
      <c r="GA137" s="603">
        <v>0</v>
      </c>
      <c r="GB137" s="603">
        <v>0</v>
      </c>
      <c r="GC137" s="603">
        <v>0</v>
      </c>
      <c r="GD137" s="603">
        <v>0</v>
      </c>
      <c r="GE137" s="603">
        <v>0</v>
      </c>
      <c r="GF137" s="603">
        <v>0</v>
      </c>
      <c r="GG137" s="603">
        <v>0</v>
      </c>
      <c r="GH137" s="603">
        <v>0</v>
      </c>
      <c r="GI137" s="603">
        <v>0</v>
      </c>
      <c r="GJ137" s="603">
        <v>0</v>
      </c>
      <c r="GK137" s="603">
        <v>0</v>
      </c>
      <c r="GL137" s="603">
        <v>0</v>
      </c>
      <c r="GM137" s="603">
        <v>0</v>
      </c>
      <c r="GN137" s="603">
        <v>0</v>
      </c>
      <c r="GO137" s="603">
        <v>0</v>
      </c>
      <c r="GP137" s="603">
        <v>0</v>
      </c>
      <c r="GQ137" s="603">
        <v>0</v>
      </c>
      <c r="GR137" s="603">
        <v>0</v>
      </c>
      <c r="GS137" s="603">
        <v>0</v>
      </c>
      <c r="GT137" s="603">
        <v>0</v>
      </c>
      <c r="GU137" s="603">
        <v>0</v>
      </c>
      <c r="GV137" s="603">
        <v>0</v>
      </c>
      <c r="GW137" s="603">
        <v>0</v>
      </c>
      <c r="GX137" s="603">
        <v>0</v>
      </c>
      <c r="GY137" s="603">
        <v>0</v>
      </c>
      <c r="GZ137" s="603">
        <v>0</v>
      </c>
      <c r="HA137" s="603">
        <v>0</v>
      </c>
      <c r="HB137" s="603">
        <v>0</v>
      </c>
      <c r="HC137" s="603">
        <v>0</v>
      </c>
      <c r="HD137" s="603">
        <v>0</v>
      </c>
      <c r="HE137" s="603">
        <v>0</v>
      </c>
      <c r="HF137" s="603">
        <v>0</v>
      </c>
      <c r="HG137" s="603">
        <v>0</v>
      </c>
      <c r="HH137" s="603">
        <v>0</v>
      </c>
      <c r="HI137" s="603">
        <v>0</v>
      </c>
      <c r="HJ137" s="603">
        <v>0</v>
      </c>
      <c r="HK137" s="603">
        <v>41923</v>
      </c>
      <c r="HL137" s="603">
        <v>0</v>
      </c>
      <c r="HM137" s="603">
        <v>0</v>
      </c>
      <c r="HN137" s="603">
        <v>1500</v>
      </c>
      <c r="HO137" s="603">
        <v>0</v>
      </c>
      <c r="HP137" s="603">
        <v>2667</v>
      </c>
      <c r="HQ137" s="603">
        <v>0</v>
      </c>
      <c r="HR137" s="603">
        <v>0</v>
      </c>
      <c r="HS137" s="603">
        <v>2250</v>
      </c>
      <c r="HT137" s="603">
        <v>0</v>
      </c>
      <c r="HU137" s="603">
        <v>0</v>
      </c>
      <c r="HV137" s="603">
        <v>0</v>
      </c>
      <c r="HW137" s="603">
        <v>0</v>
      </c>
      <c r="HX137" s="603">
        <v>0</v>
      </c>
      <c r="HY137" s="603">
        <v>0</v>
      </c>
      <c r="HZ137" s="603">
        <v>0</v>
      </c>
      <c r="IA137" s="603">
        <v>0</v>
      </c>
      <c r="IB137" s="603">
        <v>0</v>
      </c>
      <c r="IC137" s="603">
        <v>0</v>
      </c>
      <c r="ID137" s="603">
        <v>0</v>
      </c>
      <c r="IE137" s="603">
        <v>0</v>
      </c>
      <c r="IF137" s="603">
        <v>0</v>
      </c>
      <c r="IG137" s="603">
        <v>0</v>
      </c>
      <c r="IH137" s="603">
        <v>0</v>
      </c>
      <c r="II137" s="603">
        <v>0</v>
      </c>
      <c r="IJ137" s="603">
        <v>0</v>
      </c>
      <c r="IK137" s="603">
        <v>0</v>
      </c>
      <c r="IL137" s="603">
        <v>0</v>
      </c>
      <c r="IM137" s="603">
        <v>0</v>
      </c>
      <c r="IN137" s="603">
        <v>0</v>
      </c>
      <c r="IO137" s="603">
        <v>0</v>
      </c>
      <c r="IP137" s="603">
        <v>0</v>
      </c>
      <c r="IQ137" s="603">
        <v>0</v>
      </c>
      <c r="IR137" s="603">
        <v>0</v>
      </c>
      <c r="IS137" s="603">
        <v>0</v>
      </c>
      <c r="IT137" s="603">
        <v>0</v>
      </c>
      <c r="IU137" s="603">
        <v>0</v>
      </c>
      <c r="IV137" s="603">
        <v>124440</v>
      </c>
      <c r="IW137" s="603">
        <v>0</v>
      </c>
      <c r="IX137" s="603">
        <v>0</v>
      </c>
      <c r="IY137" s="603">
        <v>0</v>
      </c>
      <c r="IZ137" s="603">
        <v>5310</v>
      </c>
      <c r="JA137" s="603">
        <v>0</v>
      </c>
      <c r="JB137" s="603">
        <v>0</v>
      </c>
      <c r="JC137" s="603">
        <v>0</v>
      </c>
      <c r="JD137" s="603">
        <v>0</v>
      </c>
      <c r="JE137" s="603">
        <v>0</v>
      </c>
      <c r="JF137" s="603">
        <v>0</v>
      </c>
      <c r="JG137" s="603">
        <v>29172</v>
      </c>
      <c r="JH137" s="603">
        <v>0</v>
      </c>
      <c r="JI137" s="603">
        <v>0</v>
      </c>
      <c r="JJ137" s="603">
        <v>0</v>
      </c>
      <c r="JK137" s="603">
        <v>0</v>
      </c>
      <c r="JL137" s="603">
        <v>0</v>
      </c>
      <c r="JM137" s="603">
        <v>0</v>
      </c>
      <c r="JN137" s="603">
        <v>0</v>
      </c>
      <c r="JO137" s="603">
        <v>0</v>
      </c>
      <c r="JP137" s="603">
        <v>0</v>
      </c>
      <c r="JQ137" s="603">
        <v>0</v>
      </c>
      <c r="JR137" s="603">
        <v>0</v>
      </c>
      <c r="JS137" s="603">
        <v>0</v>
      </c>
      <c r="JT137" s="603">
        <v>0</v>
      </c>
      <c r="JU137" s="603">
        <v>0</v>
      </c>
      <c r="JV137" s="603">
        <v>605</v>
      </c>
      <c r="JW137" s="603">
        <v>0</v>
      </c>
      <c r="JX137" s="603">
        <v>0</v>
      </c>
      <c r="JY137" s="603">
        <v>0</v>
      </c>
      <c r="JZ137" s="603">
        <v>0</v>
      </c>
      <c r="KA137" s="603">
        <v>0</v>
      </c>
      <c r="KB137" s="603">
        <v>0</v>
      </c>
      <c r="KC137" s="603">
        <v>0</v>
      </c>
      <c r="KD137" s="603">
        <v>0</v>
      </c>
      <c r="KE137" s="603">
        <v>0</v>
      </c>
      <c r="KF137" s="603">
        <v>0</v>
      </c>
      <c r="KG137" s="603">
        <v>0</v>
      </c>
      <c r="KH137" s="603">
        <v>0</v>
      </c>
      <c r="KI137" s="603">
        <v>0</v>
      </c>
      <c r="KJ137" s="603">
        <v>0</v>
      </c>
      <c r="KK137" s="603">
        <v>0</v>
      </c>
      <c r="KL137" s="603">
        <v>0</v>
      </c>
      <c r="KM137" s="603">
        <v>0</v>
      </c>
      <c r="KN137" s="603">
        <v>0</v>
      </c>
      <c r="KO137" s="603">
        <v>0</v>
      </c>
      <c r="KP137" s="603">
        <v>0</v>
      </c>
      <c r="KQ137" s="603">
        <v>0</v>
      </c>
      <c r="KR137" s="603">
        <v>0</v>
      </c>
      <c r="KS137" s="603">
        <v>0</v>
      </c>
      <c r="KT137" s="603">
        <v>0</v>
      </c>
      <c r="KU137" s="603">
        <v>0</v>
      </c>
      <c r="KV137" s="603">
        <v>0</v>
      </c>
      <c r="KW137" s="603">
        <v>0</v>
      </c>
      <c r="KX137" s="603">
        <v>0</v>
      </c>
      <c r="KY137" s="603">
        <v>0</v>
      </c>
      <c r="KZ137" s="603">
        <v>0</v>
      </c>
      <c r="LA137" s="603">
        <v>0</v>
      </c>
      <c r="LB137" s="603">
        <v>0</v>
      </c>
      <c r="LC137" s="603">
        <v>0</v>
      </c>
      <c r="LD137" s="603">
        <v>0</v>
      </c>
      <c r="LE137" s="603">
        <v>0</v>
      </c>
      <c r="LF137" s="603">
        <v>0</v>
      </c>
      <c r="LG137" s="603">
        <v>0</v>
      </c>
      <c r="LH137" s="603">
        <v>0</v>
      </c>
      <c r="LI137" s="603">
        <v>0</v>
      </c>
      <c r="LJ137" s="603">
        <v>0</v>
      </c>
      <c r="LK137" s="603">
        <v>0</v>
      </c>
      <c r="LL137" s="603">
        <v>0</v>
      </c>
      <c r="LM137" s="603">
        <v>0</v>
      </c>
      <c r="LN137" s="603">
        <v>0</v>
      </c>
      <c r="LO137" s="603">
        <v>0</v>
      </c>
      <c r="LP137" s="603">
        <v>0</v>
      </c>
      <c r="LQ137" s="603">
        <v>0</v>
      </c>
      <c r="LR137" s="603">
        <v>0</v>
      </c>
      <c r="LS137" s="603">
        <v>0</v>
      </c>
      <c r="LT137" s="603">
        <v>31514</v>
      </c>
      <c r="LU137" s="603">
        <v>0</v>
      </c>
      <c r="LV137" s="603">
        <v>0</v>
      </c>
      <c r="LW137" s="603">
        <v>0</v>
      </c>
      <c r="LX137" s="603">
        <v>0</v>
      </c>
      <c r="LY137" s="603">
        <v>0</v>
      </c>
      <c r="LZ137" s="603">
        <v>0</v>
      </c>
      <c r="MA137" s="603">
        <v>0</v>
      </c>
      <c r="MB137" s="603">
        <v>3902</v>
      </c>
      <c r="MC137" s="603">
        <v>0</v>
      </c>
      <c r="MD137" s="603">
        <v>0</v>
      </c>
      <c r="ME137" s="603">
        <v>0</v>
      </c>
      <c r="MF137" s="603">
        <v>0</v>
      </c>
      <c r="MG137" s="603">
        <v>0</v>
      </c>
      <c r="MH137" s="603">
        <v>6000</v>
      </c>
      <c r="MI137" s="603">
        <v>0</v>
      </c>
      <c r="MJ137" s="603">
        <v>0</v>
      </c>
      <c r="MK137" s="603">
        <v>0</v>
      </c>
      <c r="ML137" s="603">
        <v>0</v>
      </c>
      <c r="MM137" s="603">
        <v>0</v>
      </c>
      <c r="MN137" s="603">
        <v>0</v>
      </c>
      <c r="MO137" s="603">
        <v>0</v>
      </c>
      <c r="MP137" s="603">
        <v>0</v>
      </c>
      <c r="MQ137" s="603">
        <v>0</v>
      </c>
      <c r="MR137" s="603">
        <v>0</v>
      </c>
      <c r="MS137" s="603">
        <v>0</v>
      </c>
      <c r="MT137" s="603">
        <v>0</v>
      </c>
      <c r="MU137" s="603">
        <v>0</v>
      </c>
      <c r="MV137" s="603">
        <v>0</v>
      </c>
      <c r="MW137" s="603">
        <v>0</v>
      </c>
      <c r="MX137" s="603">
        <v>0</v>
      </c>
      <c r="MY137" s="603">
        <v>0</v>
      </c>
      <c r="MZ137" s="603">
        <v>32100</v>
      </c>
      <c r="NA137" s="603">
        <v>0</v>
      </c>
      <c r="NB137" s="603">
        <v>0</v>
      </c>
      <c r="NC137" s="603">
        <v>0</v>
      </c>
      <c r="ND137" s="603">
        <v>0</v>
      </c>
      <c r="NE137" s="603">
        <v>0</v>
      </c>
      <c r="NF137" s="603">
        <v>0</v>
      </c>
      <c r="NG137" s="603">
        <v>0</v>
      </c>
      <c r="NH137" s="603">
        <v>0</v>
      </c>
      <c r="NI137" s="603">
        <v>0</v>
      </c>
      <c r="NJ137" s="603">
        <v>0</v>
      </c>
      <c r="NK137" s="603">
        <v>0</v>
      </c>
      <c r="NL137" s="603">
        <v>0</v>
      </c>
      <c r="NM137" s="603">
        <v>0</v>
      </c>
      <c r="NN137" s="603">
        <v>0</v>
      </c>
      <c r="NO137" s="603">
        <v>0</v>
      </c>
      <c r="NP137" s="603">
        <v>0</v>
      </c>
      <c r="NQ137" s="603">
        <v>0</v>
      </c>
      <c r="NR137" s="603">
        <v>0</v>
      </c>
      <c r="NS137" s="603">
        <v>0</v>
      </c>
      <c r="NT137" s="603">
        <v>0</v>
      </c>
      <c r="NU137" s="603">
        <v>0</v>
      </c>
      <c r="NV137" s="603">
        <v>0</v>
      </c>
      <c r="NW137" s="603">
        <v>0</v>
      </c>
      <c r="NX137" s="603">
        <v>0</v>
      </c>
      <c r="NY137" s="603">
        <v>0</v>
      </c>
      <c r="NZ137" s="603">
        <v>0</v>
      </c>
      <c r="OA137" s="603">
        <v>0</v>
      </c>
      <c r="OB137" s="603">
        <v>0</v>
      </c>
      <c r="OC137" s="603">
        <v>0</v>
      </c>
      <c r="OD137" s="603">
        <v>0</v>
      </c>
      <c r="OE137" s="603">
        <v>0</v>
      </c>
      <c r="OF137" s="603">
        <v>0</v>
      </c>
      <c r="OG137" s="603">
        <v>0</v>
      </c>
      <c r="OH137" s="603">
        <v>0</v>
      </c>
      <c r="OI137" s="603">
        <v>0</v>
      </c>
      <c r="OJ137" s="603">
        <v>0</v>
      </c>
      <c r="OK137" s="603">
        <v>0</v>
      </c>
      <c r="OL137" s="603">
        <v>0</v>
      </c>
      <c r="OM137" s="603">
        <v>0</v>
      </c>
      <c r="ON137" s="603">
        <v>0</v>
      </c>
      <c r="OO137" s="603">
        <v>0</v>
      </c>
      <c r="OP137" s="603">
        <v>0</v>
      </c>
      <c r="OQ137" s="603">
        <v>0</v>
      </c>
      <c r="OR137" s="603">
        <v>0</v>
      </c>
      <c r="OS137" s="603">
        <v>0</v>
      </c>
      <c r="OT137" s="603">
        <v>0</v>
      </c>
      <c r="OU137" s="603">
        <v>0</v>
      </c>
      <c r="OV137" s="603">
        <v>0</v>
      </c>
      <c r="OW137" s="603">
        <v>0</v>
      </c>
      <c r="OX137" s="603">
        <v>0</v>
      </c>
      <c r="OY137" s="603">
        <v>0</v>
      </c>
      <c r="OZ137" s="603">
        <v>0</v>
      </c>
      <c r="PA137" s="603">
        <v>0</v>
      </c>
      <c r="PB137" s="603">
        <v>0</v>
      </c>
      <c r="PC137" s="603">
        <v>0</v>
      </c>
      <c r="PD137" s="603">
        <v>0</v>
      </c>
      <c r="PE137" s="603">
        <v>0</v>
      </c>
      <c r="PF137" s="603">
        <v>0</v>
      </c>
      <c r="PG137" s="603">
        <v>0</v>
      </c>
      <c r="PH137" s="603">
        <v>0</v>
      </c>
      <c r="PI137" s="603">
        <v>0</v>
      </c>
      <c r="PJ137" s="603">
        <v>0</v>
      </c>
      <c r="PK137" s="603">
        <v>0</v>
      </c>
      <c r="PL137" s="603">
        <v>0</v>
      </c>
      <c r="PM137" s="603">
        <v>0</v>
      </c>
      <c r="PN137" s="603">
        <v>0</v>
      </c>
      <c r="PO137" s="603">
        <v>0</v>
      </c>
      <c r="PP137" s="603">
        <v>0</v>
      </c>
      <c r="PQ137" s="603">
        <v>0</v>
      </c>
      <c r="PR137" s="603">
        <v>0</v>
      </c>
      <c r="PS137" s="603">
        <v>0</v>
      </c>
      <c r="PT137" s="603">
        <v>0</v>
      </c>
      <c r="PU137" s="603">
        <v>0</v>
      </c>
      <c r="PV137" s="603">
        <v>0</v>
      </c>
      <c r="PW137" s="603">
        <v>360</v>
      </c>
      <c r="PX137" s="603">
        <v>0</v>
      </c>
      <c r="PY137" s="603">
        <v>0</v>
      </c>
      <c r="PZ137" s="603">
        <v>0</v>
      </c>
      <c r="QA137" s="603">
        <v>0</v>
      </c>
      <c r="QB137" s="603">
        <v>83316</v>
      </c>
      <c r="QC137" s="603">
        <v>0</v>
      </c>
      <c r="QD137" s="603">
        <v>0</v>
      </c>
      <c r="QE137" s="603">
        <v>0</v>
      </c>
      <c r="QF137" s="603">
        <v>0</v>
      </c>
      <c r="QG137" s="603">
        <v>2705</v>
      </c>
      <c r="QH137" s="603">
        <v>0</v>
      </c>
      <c r="QI137" s="603">
        <v>0</v>
      </c>
      <c r="QJ137" s="603">
        <v>0</v>
      </c>
      <c r="QK137" s="603">
        <v>0</v>
      </c>
      <c r="QL137" s="603">
        <v>49818</v>
      </c>
      <c r="QM137" s="603">
        <v>0</v>
      </c>
      <c r="QN137" s="603">
        <v>0</v>
      </c>
      <c r="QO137" s="603">
        <v>0</v>
      </c>
      <c r="QP137" s="603">
        <v>0</v>
      </c>
      <c r="QQ137" s="603">
        <v>3000</v>
      </c>
      <c r="QR137" s="603">
        <v>0</v>
      </c>
      <c r="QS137" s="603">
        <v>2910</v>
      </c>
      <c r="QT137" s="603">
        <v>0</v>
      </c>
      <c r="QU137" s="603">
        <v>0</v>
      </c>
      <c r="QV137" s="603">
        <v>165302</v>
      </c>
      <c r="QW137" s="603">
        <v>0</v>
      </c>
      <c r="QX137" s="603">
        <v>0</v>
      </c>
      <c r="QY137" s="603">
        <v>0</v>
      </c>
      <c r="QZ137" s="603">
        <v>0</v>
      </c>
      <c r="RA137" s="603">
        <v>0</v>
      </c>
      <c r="RB137" s="603">
        <v>0</v>
      </c>
      <c r="RC137" s="603">
        <v>0</v>
      </c>
      <c r="RD137" s="603">
        <v>0</v>
      </c>
      <c r="RE137" s="603">
        <v>0</v>
      </c>
      <c r="RF137" s="603">
        <v>0</v>
      </c>
      <c r="RG137" s="603">
        <v>0</v>
      </c>
      <c r="RH137" s="603">
        <v>0</v>
      </c>
      <c r="RI137" s="603">
        <v>0</v>
      </c>
      <c r="RJ137" s="603">
        <v>0</v>
      </c>
      <c r="RK137" s="603">
        <v>0</v>
      </c>
      <c r="RL137" s="603">
        <v>0</v>
      </c>
      <c r="RM137" s="603">
        <v>0</v>
      </c>
      <c r="RN137" s="603">
        <v>0</v>
      </c>
      <c r="RO137" s="603">
        <v>0</v>
      </c>
      <c r="RP137" s="603">
        <v>0</v>
      </c>
      <c r="RQ137" s="603">
        <v>0</v>
      </c>
      <c r="RR137" s="603">
        <v>0</v>
      </c>
      <c r="RS137" s="603">
        <v>0</v>
      </c>
      <c r="RT137" s="603">
        <v>0</v>
      </c>
      <c r="RU137" s="603">
        <v>0</v>
      </c>
      <c r="RV137" s="603">
        <v>0</v>
      </c>
      <c r="RW137" s="603">
        <v>0</v>
      </c>
      <c r="RX137" s="603">
        <v>0</v>
      </c>
      <c r="RY137" s="603">
        <v>0</v>
      </c>
      <c r="RZ137" s="603">
        <v>0</v>
      </c>
      <c r="SA137" s="603">
        <v>0</v>
      </c>
      <c r="SB137" s="603">
        <v>0</v>
      </c>
      <c r="SC137" s="603">
        <v>1104</v>
      </c>
      <c r="SD137" s="603">
        <v>0</v>
      </c>
      <c r="SE137" s="603">
        <v>0</v>
      </c>
      <c r="SF137" s="603">
        <v>0</v>
      </c>
      <c r="SG137" s="603">
        <v>0</v>
      </c>
      <c r="SH137" s="603">
        <v>0</v>
      </c>
      <c r="SI137" s="603">
        <v>0</v>
      </c>
      <c r="SJ137" s="603">
        <v>0</v>
      </c>
      <c r="SK137" s="603">
        <v>0</v>
      </c>
      <c r="SL137" s="603">
        <v>0</v>
      </c>
      <c r="SM137" s="603">
        <v>0</v>
      </c>
      <c r="SN137" s="603">
        <v>0</v>
      </c>
      <c r="SO137" s="603">
        <v>0</v>
      </c>
      <c r="SP137" s="603">
        <v>0</v>
      </c>
      <c r="SQ137" s="603">
        <v>0</v>
      </c>
      <c r="SR137" s="603">
        <v>0</v>
      </c>
      <c r="SS137" s="603">
        <v>0</v>
      </c>
      <c r="ST137" s="603">
        <v>0</v>
      </c>
      <c r="SU137" s="603">
        <v>0</v>
      </c>
      <c r="SV137" s="603">
        <v>0</v>
      </c>
      <c r="SW137" s="603">
        <v>0</v>
      </c>
      <c r="SX137" s="603">
        <v>0</v>
      </c>
      <c r="SY137" s="603">
        <v>0</v>
      </c>
      <c r="SZ137" s="603">
        <v>0</v>
      </c>
      <c r="TA137" s="603">
        <v>0</v>
      </c>
      <c r="TB137" s="603">
        <v>0</v>
      </c>
      <c r="TC137" s="603">
        <v>0</v>
      </c>
      <c r="TD137" s="603">
        <v>0</v>
      </c>
      <c r="TE137" s="603">
        <v>0</v>
      </c>
      <c r="TF137" s="603">
        <v>0</v>
      </c>
      <c r="TG137" s="603">
        <v>0</v>
      </c>
      <c r="TH137" s="603">
        <v>0</v>
      </c>
      <c r="TI137" s="603">
        <v>0</v>
      </c>
      <c r="TJ137" s="603">
        <v>0</v>
      </c>
      <c r="TK137" s="603">
        <v>0</v>
      </c>
      <c r="TL137" s="603">
        <v>0</v>
      </c>
      <c r="TM137" s="603">
        <v>0</v>
      </c>
      <c r="TN137" s="603">
        <v>0</v>
      </c>
      <c r="TO137" s="603">
        <v>0</v>
      </c>
      <c r="TP137" s="603">
        <v>0</v>
      </c>
      <c r="TQ137" s="603">
        <v>0</v>
      </c>
      <c r="TR137" s="603">
        <v>6000</v>
      </c>
      <c r="TS137" s="603">
        <v>0</v>
      </c>
      <c r="TT137" s="603">
        <v>0</v>
      </c>
      <c r="TU137" s="603">
        <v>0</v>
      </c>
      <c r="TV137" s="603">
        <v>0</v>
      </c>
      <c r="TW137" s="603">
        <v>0</v>
      </c>
      <c r="TX137" s="603">
        <v>0</v>
      </c>
      <c r="TY137" s="603">
        <v>0</v>
      </c>
      <c r="TZ137" s="603">
        <v>0</v>
      </c>
      <c r="UA137" s="603">
        <v>0</v>
      </c>
      <c r="UB137" s="603">
        <v>0</v>
      </c>
      <c r="UC137" s="603">
        <v>0</v>
      </c>
      <c r="UD137" s="603">
        <v>0</v>
      </c>
      <c r="UE137" s="603">
        <v>0</v>
      </c>
      <c r="UF137" s="603">
        <v>0</v>
      </c>
      <c r="UG137" s="603">
        <v>0</v>
      </c>
      <c r="UH137" s="603">
        <v>0</v>
      </c>
      <c r="UI137" s="603">
        <v>0</v>
      </c>
      <c r="UJ137" s="603">
        <v>0</v>
      </c>
      <c r="UK137" s="603">
        <v>0</v>
      </c>
      <c r="UL137" s="603">
        <v>0</v>
      </c>
      <c r="UM137" s="603">
        <v>0</v>
      </c>
      <c r="UN137" s="603">
        <v>0</v>
      </c>
      <c r="UO137" s="603">
        <v>0</v>
      </c>
      <c r="UP137" s="603">
        <v>0</v>
      </c>
      <c r="UQ137" s="603">
        <v>0</v>
      </c>
      <c r="UR137" s="603">
        <v>0</v>
      </c>
      <c r="US137" s="603">
        <v>0</v>
      </c>
      <c r="UT137" s="603">
        <v>0</v>
      </c>
      <c r="UU137" s="603">
        <v>0</v>
      </c>
      <c r="UV137" s="603">
        <v>0</v>
      </c>
      <c r="UW137" s="603">
        <v>0</v>
      </c>
      <c r="UX137" s="603">
        <v>0</v>
      </c>
      <c r="UY137" s="603">
        <v>0</v>
      </c>
      <c r="UZ137" s="603">
        <v>0</v>
      </c>
      <c r="VA137" s="603">
        <v>0</v>
      </c>
      <c r="VB137" s="603">
        <v>0</v>
      </c>
      <c r="VC137" s="603">
        <v>0</v>
      </c>
      <c r="VD137" s="603">
        <v>0</v>
      </c>
      <c r="VE137" s="603">
        <v>0</v>
      </c>
      <c r="VF137" s="603">
        <v>0</v>
      </c>
      <c r="VG137" s="603">
        <v>0</v>
      </c>
      <c r="VH137" s="603">
        <v>0</v>
      </c>
      <c r="VI137" s="603">
        <v>0</v>
      </c>
      <c r="VJ137" s="603">
        <v>0</v>
      </c>
      <c r="VK137" s="603">
        <v>0</v>
      </c>
      <c r="VL137" s="603">
        <v>0</v>
      </c>
      <c r="VM137" s="603">
        <v>0</v>
      </c>
      <c r="VN137" s="603">
        <v>0</v>
      </c>
      <c r="VO137" s="603">
        <v>0</v>
      </c>
      <c r="VP137" s="603">
        <v>0</v>
      </c>
      <c r="VQ137" s="603">
        <v>0</v>
      </c>
      <c r="VR137" s="603">
        <v>0</v>
      </c>
      <c r="VS137" s="603">
        <v>0</v>
      </c>
      <c r="VT137" s="603">
        <v>0</v>
      </c>
      <c r="VU137" s="603">
        <v>0</v>
      </c>
      <c r="VV137" s="603">
        <v>0</v>
      </c>
      <c r="VW137" s="603">
        <v>0</v>
      </c>
      <c r="VX137" s="603">
        <v>0</v>
      </c>
      <c r="VY137" s="603">
        <v>0</v>
      </c>
      <c r="VZ137" s="603">
        <v>0</v>
      </c>
      <c r="WA137" s="603">
        <v>0</v>
      </c>
      <c r="WB137" s="603">
        <v>0</v>
      </c>
      <c r="WC137" s="603">
        <v>0</v>
      </c>
      <c r="WD137" s="603">
        <v>0</v>
      </c>
      <c r="WE137" s="603">
        <v>0</v>
      </c>
      <c r="WF137" s="603">
        <v>0</v>
      </c>
      <c r="WG137" s="603">
        <v>0</v>
      </c>
      <c r="WH137" s="603">
        <v>0</v>
      </c>
      <c r="WI137" s="603">
        <v>0</v>
      </c>
      <c r="WJ137" s="603">
        <v>0</v>
      </c>
      <c r="WK137" s="603">
        <v>0</v>
      </c>
      <c r="WL137" s="603">
        <v>0</v>
      </c>
      <c r="WM137" s="603">
        <v>0</v>
      </c>
      <c r="WN137" s="603">
        <v>0</v>
      </c>
      <c r="WO137" s="603">
        <v>0</v>
      </c>
      <c r="WP137" s="603">
        <v>0</v>
      </c>
      <c r="WQ137" s="603">
        <v>0</v>
      </c>
      <c r="WR137" s="603">
        <v>0</v>
      </c>
      <c r="WS137" s="603">
        <v>0</v>
      </c>
      <c r="WT137" s="603">
        <v>0</v>
      </c>
      <c r="WU137" s="603">
        <v>0</v>
      </c>
      <c r="WV137" s="603">
        <v>0</v>
      </c>
      <c r="WW137" s="603">
        <v>0</v>
      </c>
      <c r="WX137" s="603">
        <v>0</v>
      </c>
      <c r="WY137" s="603">
        <v>0</v>
      </c>
      <c r="WZ137" s="603">
        <v>0</v>
      </c>
      <c r="XA137" s="603">
        <v>0</v>
      </c>
      <c r="XB137" s="603">
        <v>0</v>
      </c>
      <c r="XC137" s="603">
        <v>0</v>
      </c>
      <c r="XD137" s="603">
        <v>0</v>
      </c>
      <c r="XE137" s="603">
        <v>0</v>
      </c>
      <c r="XF137" s="603">
        <v>0</v>
      </c>
      <c r="XG137" s="603">
        <v>0</v>
      </c>
      <c r="XH137" s="603">
        <v>0</v>
      </c>
      <c r="XI137" s="603">
        <v>0</v>
      </c>
      <c r="XJ137" s="603">
        <v>0</v>
      </c>
      <c r="XK137" s="603">
        <v>0</v>
      </c>
      <c r="XL137" s="603">
        <v>0</v>
      </c>
      <c r="XM137" s="603">
        <v>0</v>
      </c>
      <c r="XN137" s="603">
        <v>0</v>
      </c>
      <c r="XO137" s="603">
        <v>0</v>
      </c>
      <c r="XP137" s="603">
        <v>0</v>
      </c>
      <c r="XQ137" s="603">
        <v>0</v>
      </c>
      <c r="XR137" s="603">
        <v>0</v>
      </c>
      <c r="XS137" s="603">
        <v>0</v>
      </c>
      <c r="XT137" s="603">
        <v>0</v>
      </c>
      <c r="XU137" s="603">
        <v>0</v>
      </c>
      <c r="XV137" s="603">
        <v>0</v>
      </c>
      <c r="XW137" s="603">
        <v>0</v>
      </c>
      <c r="XX137" s="603">
        <v>0</v>
      </c>
      <c r="XY137" s="603">
        <v>0</v>
      </c>
      <c r="XZ137" s="603">
        <v>0</v>
      </c>
      <c r="YA137" s="603">
        <v>0</v>
      </c>
      <c r="YB137" s="603">
        <v>0</v>
      </c>
      <c r="YC137" s="603">
        <v>0</v>
      </c>
      <c r="YD137" s="603">
        <v>0</v>
      </c>
      <c r="YE137" s="603">
        <v>0</v>
      </c>
      <c r="YF137" s="603">
        <v>0</v>
      </c>
      <c r="YG137" s="603">
        <v>0</v>
      </c>
      <c r="YH137" s="603">
        <v>0</v>
      </c>
      <c r="YI137" s="603">
        <v>0</v>
      </c>
      <c r="YJ137" s="603">
        <v>0</v>
      </c>
      <c r="YK137" s="603">
        <v>0</v>
      </c>
      <c r="YL137" s="603">
        <v>0</v>
      </c>
      <c r="YM137" s="603">
        <v>0</v>
      </c>
      <c r="YN137" s="603">
        <v>0</v>
      </c>
      <c r="YO137" s="603">
        <v>0</v>
      </c>
      <c r="YP137" s="603">
        <v>0</v>
      </c>
      <c r="YQ137" s="603">
        <v>0</v>
      </c>
      <c r="YR137" s="603">
        <v>0</v>
      </c>
      <c r="YS137" s="603">
        <v>0</v>
      </c>
      <c r="YT137" s="603">
        <v>0</v>
      </c>
      <c r="YU137" s="603">
        <v>0</v>
      </c>
      <c r="YV137" s="603">
        <v>0</v>
      </c>
      <c r="YW137" s="603">
        <v>0</v>
      </c>
      <c r="YX137" s="603">
        <v>0</v>
      </c>
      <c r="YY137" s="603">
        <v>0</v>
      </c>
      <c r="YZ137" s="603">
        <v>0</v>
      </c>
      <c r="ZA137" s="603">
        <v>0</v>
      </c>
      <c r="ZB137" s="603">
        <v>0</v>
      </c>
      <c r="ZC137" s="603">
        <v>0</v>
      </c>
      <c r="ZD137" s="603">
        <v>13950</v>
      </c>
      <c r="ZE137" s="603">
        <v>0</v>
      </c>
      <c r="ZF137" s="603">
        <v>0</v>
      </c>
      <c r="ZG137" s="603">
        <v>0</v>
      </c>
      <c r="ZH137" s="603">
        <v>0</v>
      </c>
      <c r="ZI137" s="603">
        <v>0</v>
      </c>
      <c r="ZJ137" s="603">
        <v>0</v>
      </c>
      <c r="ZK137" s="603">
        <v>0</v>
      </c>
      <c r="ZL137" s="603">
        <v>0</v>
      </c>
      <c r="ZM137" s="603">
        <v>3750</v>
      </c>
      <c r="ZN137" s="603">
        <v>0</v>
      </c>
      <c r="ZO137" s="603">
        <v>750</v>
      </c>
      <c r="ZP137" s="603">
        <v>0</v>
      </c>
      <c r="ZQ137" s="603">
        <v>0</v>
      </c>
      <c r="ZR137" s="603">
        <v>0</v>
      </c>
      <c r="ZS137" s="603">
        <v>0</v>
      </c>
      <c r="ZT137" s="603">
        <v>0</v>
      </c>
      <c r="ZU137" s="603">
        <v>0</v>
      </c>
      <c r="ZV137" s="603">
        <v>0</v>
      </c>
      <c r="ZW137" s="603">
        <v>0</v>
      </c>
      <c r="ZX137" s="603">
        <v>0</v>
      </c>
      <c r="ZY137" s="603">
        <v>0</v>
      </c>
      <c r="ZZ137" s="603">
        <v>0</v>
      </c>
      <c r="AAA137" s="603">
        <v>0</v>
      </c>
      <c r="AAB137" s="603">
        <v>0</v>
      </c>
      <c r="AAC137" s="603">
        <v>0</v>
      </c>
      <c r="AAD137" s="603">
        <v>0</v>
      </c>
      <c r="AAE137" s="603">
        <v>0</v>
      </c>
      <c r="AAF137" s="603">
        <v>0</v>
      </c>
      <c r="AAG137" s="603">
        <v>0</v>
      </c>
      <c r="AAH137" s="603">
        <v>0</v>
      </c>
      <c r="AAI137" s="603">
        <v>0</v>
      </c>
      <c r="AAJ137" s="603">
        <v>0</v>
      </c>
      <c r="AAK137" s="603">
        <v>0</v>
      </c>
      <c r="AAL137" s="603">
        <v>0</v>
      </c>
      <c r="AAM137" s="603">
        <v>0</v>
      </c>
      <c r="AAN137" s="603">
        <v>0</v>
      </c>
      <c r="AAO137" s="603">
        <v>2250</v>
      </c>
      <c r="AAP137" s="603">
        <v>0</v>
      </c>
      <c r="AAQ137" s="603">
        <v>0</v>
      </c>
      <c r="AAR137" s="603">
        <v>0</v>
      </c>
      <c r="AAS137" s="603">
        <v>0</v>
      </c>
      <c r="AAT137" s="603">
        <v>0</v>
      </c>
      <c r="AAU137" s="603">
        <v>0</v>
      </c>
      <c r="AAV137" s="603">
        <v>0</v>
      </c>
      <c r="AAW137" s="603">
        <v>0</v>
      </c>
      <c r="AAX137" s="603">
        <v>0</v>
      </c>
      <c r="AAY137" s="603">
        <v>0</v>
      </c>
      <c r="AAZ137" s="603">
        <v>0</v>
      </c>
      <c r="ABA137" s="603">
        <v>0</v>
      </c>
      <c r="ABB137" s="603">
        <v>8190</v>
      </c>
      <c r="ABC137" s="603">
        <v>0</v>
      </c>
      <c r="ABD137" s="603">
        <v>0</v>
      </c>
      <c r="ABE137" s="603">
        <v>0</v>
      </c>
      <c r="ABF137" s="603">
        <v>0</v>
      </c>
      <c r="ABG137" s="603">
        <v>0</v>
      </c>
      <c r="ABH137" s="603">
        <v>0</v>
      </c>
      <c r="ABI137" s="603">
        <v>0</v>
      </c>
      <c r="ABJ137" s="603">
        <v>0</v>
      </c>
      <c r="ABK137" s="603">
        <v>0</v>
      </c>
      <c r="ABL137" s="603">
        <v>0</v>
      </c>
      <c r="ABM137" s="603">
        <v>0</v>
      </c>
      <c r="ABN137" s="603">
        <v>0</v>
      </c>
      <c r="ABO137" s="603">
        <v>0</v>
      </c>
      <c r="ABP137" s="603">
        <v>0</v>
      </c>
      <c r="ABQ137" s="603">
        <v>0</v>
      </c>
      <c r="ABR137" s="603">
        <v>0</v>
      </c>
      <c r="ABS137" s="603">
        <v>0</v>
      </c>
      <c r="ABT137" s="603">
        <v>0</v>
      </c>
      <c r="ABU137" s="603">
        <v>0</v>
      </c>
      <c r="ABV137" s="603">
        <v>0</v>
      </c>
      <c r="ABW137" s="603">
        <v>0</v>
      </c>
      <c r="ABX137" s="603">
        <v>0</v>
      </c>
      <c r="ABY137" s="603">
        <v>0</v>
      </c>
      <c r="ABZ137" s="603">
        <v>0</v>
      </c>
      <c r="ACA137" s="603">
        <v>0</v>
      </c>
      <c r="ACB137" s="603">
        <v>0</v>
      </c>
      <c r="ACC137" s="603">
        <v>0</v>
      </c>
      <c r="ACD137" s="603">
        <v>2250</v>
      </c>
      <c r="ACE137" s="603">
        <v>0</v>
      </c>
      <c r="ACF137" s="603">
        <v>0</v>
      </c>
      <c r="ACG137" s="603">
        <v>0</v>
      </c>
      <c r="ACH137" s="603">
        <v>3750</v>
      </c>
      <c r="ACI137" s="603">
        <v>0</v>
      </c>
      <c r="ACJ137" s="603">
        <v>0</v>
      </c>
      <c r="ACK137" s="603">
        <v>57408</v>
      </c>
      <c r="ACL137" s="603">
        <v>0</v>
      </c>
      <c r="ACM137" s="603">
        <v>0</v>
      </c>
      <c r="ACN137" s="603">
        <v>0</v>
      </c>
      <c r="ACO137" s="603">
        <v>0</v>
      </c>
      <c r="ACP137" s="603">
        <v>1496</v>
      </c>
      <c r="ACQ137" s="603">
        <v>0</v>
      </c>
      <c r="ACR137" s="603">
        <v>0</v>
      </c>
      <c r="ACS137" s="603">
        <v>0</v>
      </c>
      <c r="ACT137" s="603">
        <v>0</v>
      </c>
      <c r="ACU137" s="603">
        <v>0</v>
      </c>
      <c r="ACV137" s="603">
        <v>0</v>
      </c>
      <c r="ACW137" s="603">
        <v>0</v>
      </c>
      <c r="ACX137" s="603">
        <v>0</v>
      </c>
      <c r="ACY137" s="603">
        <v>0</v>
      </c>
      <c r="ACZ137" s="603">
        <v>2250</v>
      </c>
      <c r="ADA137" s="603">
        <v>0</v>
      </c>
      <c r="ADB137" s="603">
        <v>0</v>
      </c>
      <c r="ADC137" s="603">
        <v>0</v>
      </c>
      <c r="ADD137" s="603">
        <v>0</v>
      </c>
      <c r="ADE137" s="603">
        <v>0</v>
      </c>
      <c r="ADF137" s="603">
        <v>0</v>
      </c>
      <c r="ADG137" s="603">
        <v>0</v>
      </c>
      <c r="ADH137" s="603">
        <v>0</v>
      </c>
      <c r="ADI137" s="603">
        <v>0</v>
      </c>
      <c r="ADJ137" s="603">
        <v>0</v>
      </c>
      <c r="ADK137" s="603">
        <v>0</v>
      </c>
      <c r="ADL137" s="603">
        <v>0</v>
      </c>
      <c r="ADM137" s="603">
        <v>0</v>
      </c>
      <c r="ADN137" s="603">
        <v>0</v>
      </c>
      <c r="ADO137" s="603">
        <v>0</v>
      </c>
      <c r="ADP137" s="603">
        <v>0</v>
      </c>
      <c r="ADQ137" s="603">
        <v>0</v>
      </c>
      <c r="ADR137" s="603">
        <v>0</v>
      </c>
      <c r="ADS137" s="603">
        <v>0</v>
      </c>
      <c r="ADT137" s="603">
        <v>0</v>
      </c>
      <c r="ADU137" s="603">
        <v>0</v>
      </c>
      <c r="ADV137" s="603">
        <v>0</v>
      </c>
      <c r="ADW137" s="603">
        <v>0</v>
      </c>
      <c r="ADX137" s="603">
        <v>0</v>
      </c>
      <c r="ADY137" s="603">
        <v>0</v>
      </c>
      <c r="ADZ137" s="603">
        <v>0</v>
      </c>
      <c r="AEA137" s="603">
        <v>0</v>
      </c>
      <c r="AEB137" s="603">
        <v>0</v>
      </c>
      <c r="AEC137" s="603">
        <v>0</v>
      </c>
      <c r="AED137" s="603">
        <v>0</v>
      </c>
      <c r="AEE137" s="603">
        <v>0</v>
      </c>
      <c r="AEF137" s="603">
        <v>0</v>
      </c>
      <c r="AEG137" s="603">
        <v>0</v>
      </c>
      <c r="AEH137" s="603">
        <v>0</v>
      </c>
      <c r="AEI137" s="603">
        <v>0</v>
      </c>
      <c r="AEJ137" s="603">
        <v>0</v>
      </c>
      <c r="AEK137" s="603">
        <v>0</v>
      </c>
      <c r="AEL137" s="603">
        <v>0</v>
      </c>
      <c r="AEM137" s="603">
        <v>0</v>
      </c>
      <c r="AEN137" s="603">
        <v>0</v>
      </c>
      <c r="AEO137" s="603">
        <v>0</v>
      </c>
      <c r="AEP137" s="603">
        <v>0</v>
      </c>
      <c r="AEQ137" s="603">
        <v>0</v>
      </c>
      <c r="AER137" s="603">
        <v>0</v>
      </c>
      <c r="AES137" s="603">
        <v>0</v>
      </c>
      <c r="AET137" s="603">
        <v>0</v>
      </c>
      <c r="AEU137" s="603">
        <v>0</v>
      </c>
      <c r="AEV137" s="603">
        <v>0</v>
      </c>
      <c r="AEW137" s="603">
        <v>0</v>
      </c>
      <c r="AEX137" s="603">
        <v>0</v>
      </c>
      <c r="AEY137" s="603">
        <v>0</v>
      </c>
      <c r="AEZ137" s="603">
        <v>0</v>
      </c>
      <c r="AFA137" s="603">
        <v>0</v>
      </c>
      <c r="AFB137" s="603">
        <v>2927</v>
      </c>
      <c r="AFC137" s="603">
        <v>0</v>
      </c>
      <c r="AFD137" s="603">
        <v>0</v>
      </c>
      <c r="AFE137" s="603">
        <v>42408</v>
      </c>
      <c r="AFF137" s="603">
        <v>1380</v>
      </c>
      <c r="AFG137" s="603">
        <v>0</v>
      </c>
      <c r="AFH137" s="603">
        <v>0</v>
      </c>
      <c r="AFI137" s="603">
        <v>0</v>
      </c>
      <c r="AFJ137" s="603">
        <v>0</v>
      </c>
      <c r="AFK137" s="603">
        <v>0</v>
      </c>
      <c r="AFL137" s="603">
        <v>0</v>
      </c>
      <c r="AFM137" s="603">
        <v>0</v>
      </c>
      <c r="AFN137" s="603">
        <v>0</v>
      </c>
      <c r="AFO137" s="603">
        <v>0</v>
      </c>
      <c r="AFP137" s="603">
        <v>0</v>
      </c>
      <c r="AFQ137" s="603">
        <v>0</v>
      </c>
      <c r="AFR137" s="603">
        <v>0</v>
      </c>
      <c r="AFS137" s="603">
        <v>0</v>
      </c>
      <c r="AFT137" s="603">
        <v>0</v>
      </c>
      <c r="AFU137" s="603">
        <v>0</v>
      </c>
      <c r="AFV137" s="603">
        <v>0</v>
      </c>
      <c r="AFW137" s="603">
        <v>0</v>
      </c>
      <c r="AFX137" s="603">
        <v>0</v>
      </c>
      <c r="AFY137" s="603">
        <v>0</v>
      </c>
      <c r="AFZ137" s="603">
        <v>0</v>
      </c>
      <c r="AGA137" s="603">
        <v>0</v>
      </c>
      <c r="AGB137" s="603">
        <v>0</v>
      </c>
      <c r="AGC137" s="603">
        <v>0</v>
      </c>
      <c r="AGD137" s="603">
        <v>0</v>
      </c>
      <c r="AGE137" s="603">
        <v>0</v>
      </c>
      <c r="AGF137" s="603">
        <v>0</v>
      </c>
      <c r="AGG137" s="603">
        <v>0</v>
      </c>
      <c r="AGH137" s="603">
        <v>0</v>
      </c>
      <c r="AGI137" s="603">
        <v>0</v>
      </c>
      <c r="AGJ137" s="603">
        <v>0</v>
      </c>
      <c r="AGK137" s="603">
        <v>0</v>
      </c>
      <c r="AGL137" s="603">
        <v>0</v>
      </c>
      <c r="AGM137" s="603">
        <v>0</v>
      </c>
      <c r="AGN137" s="603">
        <v>0</v>
      </c>
      <c r="AGO137" s="603">
        <v>0</v>
      </c>
      <c r="AGP137" s="603">
        <v>0</v>
      </c>
      <c r="AGQ137" s="603">
        <v>0</v>
      </c>
      <c r="AGR137" s="603">
        <v>0</v>
      </c>
      <c r="AGS137" s="603">
        <v>0</v>
      </c>
      <c r="AGT137" s="603">
        <v>0</v>
      </c>
      <c r="AGU137" s="603">
        <v>0</v>
      </c>
      <c r="AGV137" s="603">
        <v>0</v>
      </c>
      <c r="AGW137" s="603">
        <v>0</v>
      </c>
      <c r="AGX137" s="603">
        <v>0</v>
      </c>
      <c r="AGY137" s="603">
        <v>0</v>
      </c>
      <c r="AGZ137" s="603">
        <v>0</v>
      </c>
      <c r="AHA137" s="603">
        <v>0</v>
      </c>
      <c r="AHB137" s="603">
        <v>0</v>
      </c>
      <c r="AHC137" s="603">
        <v>0</v>
      </c>
      <c r="AHD137" s="603">
        <v>0</v>
      </c>
      <c r="AHE137" s="603">
        <v>0</v>
      </c>
      <c r="AHF137" s="603">
        <v>3356</v>
      </c>
      <c r="AHG137" s="603">
        <v>0</v>
      </c>
      <c r="AHH137" s="603">
        <v>1500</v>
      </c>
      <c r="AHI137" s="603">
        <v>0</v>
      </c>
      <c r="AHJ137" s="603">
        <v>3455</v>
      </c>
      <c r="AHK137" s="603">
        <v>1500</v>
      </c>
      <c r="AHL137" s="603">
        <v>0</v>
      </c>
      <c r="AHM137" s="603">
        <v>0</v>
      </c>
      <c r="AHN137" s="603">
        <v>0</v>
      </c>
      <c r="AHO137" s="603">
        <v>0</v>
      </c>
      <c r="AHP137" s="603">
        <v>0</v>
      </c>
      <c r="AHQ137" s="603">
        <v>0</v>
      </c>
      <c r="AHR137" s="603">
        <v>0</v>
      </c>
      <c r="AHS137" s="603">
        <v>0</v>
      </c>
      <c r="AHT137" s="603">
        <v>0</v>
      </c>
      <c r="AHU137" s="603">
        <v>0</v>
      </c>
      <c r="AHV137" s="603">
        <v>0</v>
      </c>
      <c r="AHW137" s="603">
        <f t="shared" si="100"/>
        <v>800884</v>
      </c>
      <c r="AHY137" s="648" t="s">
        <v>6248</v>
      </c>
      <c r="AHZ137" s="648" t="s">
        <v>6176</v>
      </c>
      <c r="AIA137" s="648" t="s">
        <v>6177</v>
      </c>
    </row>
    <row r="138" spans="1:911" ht="24.6" x14ac:dyDescent="0.7">
      <c r="A138" s="260" t="str">
        <f t="shared" si="101"/>
        <v>ภาระ</v>
      </c>
      <c r="B138" s="260" t="s">
        <v>6176</v>
      </c>
      <c r="C138" s="260" t="s">
        <v>6177</v>
      </c>
      <c r="D138" s="603">
        <v>0</v>
      </c>
      <c r="E138" s="603">
        <v>57268</v>
      </c>
      <c r="F138" s="603">
        <v>186598</v>
      </c>
      <c r="G138" s="603">
        <v>40529</v>
      </c>
      <c r="H138" s="603">
        <v>132632</v>
      </c>
      <c r="I138" s="603">
        <v>59713</v>
      </c>
      <c r="J138" s="603">
        <v>192535</v>
      </c>
      <c r="K138" s="603">
        <v>99082</v>
      </c>
      <c r="L138" s="603">
        <v>0</v>
      </c>
      <c r="M138" s="603">
        <v>0</v>
      </c>
      <c r="N138" s="603">
        <v>0</v>
      </c>
      <c r="O138" s="603">
        <v>0</v>
      </c>
      <c r="P138" s="603">
        <v>50965</v>
      </c>
      <c r="Q138" s="603">
        <v>46338</v>
      </c>
      <c r="R138" s="603">
        <v>48147</v>
      </c>
      <c r="S138" s="603">
        <v>0</v>
      </c>
      <c r="T138" s="603">
        <v>77369</v>
      </c>
      <c r="U138" s="603">
        <v>0</v>
      </c>
      <c r="V138" s="603">
        <v>0</v>
      </c>
      <c r="W138" s="603">
        <v>0</v>
      </c>
      <c r="X138" s="603">
        <v>0</v>
      </c>
      <c r="Y138" s="603">
        <v>0</v>
      </c>
      <c r="Z138" s="603">
        <v>0</v>
      </c>
      <c r="AA138" s="603">
        <v>0</v>
      </c>
      <c r="AB138" s="603">
        <v>36124</v>
      </c>
      <c r="AC138" s="603">
        <v>27361</v>
      </c>
      <c r="AD138" s="603">
        <v>1238</v>
      </c>
      <c r="AE138" s="603">
        <v>61633</v>
      </c>
      <c r="AF138" s="603">
        <v>0</v>
      </c>
      <c r="AG138" s="603">
        <v>0</v>
      </c>
      <c r="AH138" s="603">
        <v>37383</v>
      </c>
      <c r="AI138" s="603">
        <v>0</v>
      </c>
      <c r="AJ138" s="603">
        <v>59798</v>
      </c>
      <c r="AK138" s="603">
        <v>65739</v>
      </c>
      <c r="AL138" s="603">
        <v>0</v>
      </c>
      <c r="AM138" s="603">
        <v>0</v>
      </c>
      <c r="AN138" s="603">
        <v>0</v>
      </c>
      <c r="AO138" s="603">
        <v>0</v>
      </c>
      <c r="AP138" s="603">
        <v>0</v>
      </c>
      <c r="AQ138" s="603">
        <v>0</v>
      </c>
      <c r="AR138" s="603">
        <v>0</v>
      </c>
      <c r="AS138" s="603">
        <v>0</v>
      </c>
      <c r="AT138" s="603">
        <v>28548</v>
      </c>
      <c r="AU138" s="603">
        <v>0</v>
      </c>
      <c r="AV138" s="603">
        <v>0</v>
      </c>
      <c r="AW138" s="603">
        <v>0</v>
      </c>
      <c r="AX138" s="603">
        <v>0</v>
      </c>
      <c r="AY138" s="603">
        <v>53761</v>
      </c>
      <c r="AZ138" s="603">
        <v>66126</v>
      </c>
      <c r="BA138" s="603">
        <v>0</v>
      </c>
      <c r="BB138" s="603">
        <v>26144</v>
      </c>
      <c r="BC138" s="603">
        <v>0</v>
      </c>
      <c r="BD138" s="603">
        <v>26185</v>
      </c>
      <c r="BE138" s="603">
        <v>16956</v>
      </c>
      <c r="BF138" s="603">
        <v>20577</v>
      </c>
      <c r="BG138" s="603">
        <v>97742</v>
      </c>
      <c r="BH138" s="603">
        <v>15766</v>
      </c>
      <c r="BI138" s="603">
        <v>0</v>
      </c>
      <c r="BJ138" s="603">
        <v>0</v>
      </c>
      <c r="BK138" s="603">
        <v>118431</v>
      </c>
      <c r="BL138" s="603">
        <v>37952</v>
      </c>
      <c r="BM138" s="603">
        <v>0</v>
      </c>
      <c r="BN138" s="603">
        <v>53547</v>
      </c>
      <c r="BO138" s="603">
        <v>25029.75</v>
      </c>
      <c r="BP138" s="603">
        <v>17917</v>
      </c>
      <c r="BQ138" s="603">
        <v>0</v>
      </c>
      <c r="BR138" s="603">
        <v>4183</v>
      </c>
      <c r="BS138" s="603">
        <v>0</v>
      </c>
      <c r="BT138" s="603">
        <v>28360</v>
      </c>
      <c r="BU138" s="603">
        <v>0</v>
      </c>
      <c r="BV138" s="603">
        <v>38720</v>
      </c>
      <c r="BW138" s="603">
        <v>0</v>
      </c>
      <c r="BX138" s="603">
        <v>0</v>
      </c>
      <c r="BY138" s="603">
        <v>0</v>
      </c>
      <c r="BZ138" s="603">
        <v>0</v>
      </c>
      <c r="CA138" s="603">
        <v>0</v>
      </c>
      <c r="CB138" s="603">
        <v>0</v>
      </c>
      <c r="CC138" s="603">
        <v>0</v>
      </c>
      <c r="CD138" s="603">
        <v>0</v>
      </c>
      <c r="CE138" s="603">
        <v>0</v>
      </c>
      <c r="CF138" s="603">
        <v>0</v>
      </c>
      <c r="CG138" s="603">
        <v>0</v>
      </c>
      <c r="CH138" s="603">
        <v>0</v>
      </c>
      <c r="CI138" s="603">
        <v>0</v>
      </c>
      <c r="CJ138" s="603">
        <v>0</v>
      </c>
      <c r="CK138" s="603">
        <v>0</v>
      </c>
      <c r="CL138" s="603">
        <v>0</v>
      </c>
      <c r="CM138" s="603">
        <v>28223</v>
      </c>
      <c r="CN138" s="603">
        <v>0</v>
      </c>
      <c r="CO138" s="603">
        <v>0</v>
      </c>
      <c r="CP138" s="603">
        <v>0</v>
      </c>
      <c r="CQ138" s="603">
        <v>0</v>
      </c>
      <c r="CR138" s="603">
        <v>0</v>
      </c>
      <c r="CS138" s="603">
        <v>4679</v>
      </c>
      <c r="CT138" s="603">
        <v>0</v>
      </c>
      <c r="CU138" s="603">
        <v>0</v>
      </c>
      <c r="CV138" s="603">
        <v>0</v>
      </c>
      <c r="CW138" s="603">
        <v>0</v>
      </c>
      <c r="CX138" s="603">
        <v>0</v>
      </c>
      <c r="CY138" s="603">
        <v>0</v>
      </c>
      <c r="CZ138" s="603">
        <v>43583</v>
      </c>
      <c r="DA138" s="603">
        <v>0</v>
      </c>
      <c r="DB138" s="603">
        <v>0</v>
      </c>
      <c r="DC138" s="603">
        <v>0</v>
      </c>
      <c r="DD138" s="603">
        <v>0</v>
      </c>
      <c r="DE138" s="603">
        <v>0</v>
      </c>
      <c r="DF138" s="603">
        <v>0</v>
      </c>
      <c r="DG138" s="603">
        <v>0</v>
      </c>
      <c r="DH138" s="603">
        <v>0</v>
      </c>
      <c r="DI138" s="603">
        <v>92591</v>
      </c>
      <c r="DJ138" s="603">
        <v>0</v>
      </c>
      <c r="DK138" s="603">
        <v>0</v>
      </c>
      <c r="DL138" s="603">
        <v>0</v>
      </c>
      <c r="DM138" s="603">
        <v>0</v>
      </c>
      <c r="DN138" s="603">
        <v>0</v>
      </c>
      <c r="DO138" s="603">
        <v>0</v>
      </c>
      <c r="DP138" s="603">
        <v>45278</v>
      </c>
      <c r="DQ138" s="603">
        <v>0</v>
      </c>
      <c r="DR138" s="603">
        <v>0</v>
      </c>
      <c r="DS138" s="603">
        <v>35499</v>
      </c>
      <c r="DT138" s="603">
        <v>74733</v>
      </c>
      <c r="DU138" s="603">
        <v>0</v>
      </c>
      <c r="DV138" s="603">
        <v>0</v>
      </c>
      <c r="DW138" s="603">
        <v>0</v>
      </c>
      <c r="DX138" s="603">
        <v>29227</v>
      </c>
      <c r="DY138" s="603">
        <v>0</v>
      </c>
      <c r="DZ138" s="603">
        <v>84716</v>
      </c>
      <c r="EA138" s="603">
        <v>69528</v>
      </c>
      <c r="EB138" s="603">
        <v>0</v>
      </c>
      <c r="EC138" s="603">
        <v>0</v>
      </c>
      <c r="ED138" s="603">
        <v>0</v>
      </c>
      <c r="EE138" s="603">
        <v>0</v>
      </c>
      <c r="EF138" s="603">
        <v>117806</v>
      </c>
      <c r="EG138" s="603">
        <v>0</v>
      </c>
      <c r="EH138" s="603">
        <v>0</v>
      </c>
      <c r="EI138" s="603">
        <v>0</v>
      </c>
      <c r="EJ138" s="603">
        <v>0</v>
      </c>
      <c r="EK138" s="603">
        <v>0</v>
      </c>
      <c r="EL138" s="603">
        <v>0</v>
      </c>
      <c r="EM138" s="603">
        <v>0</v>
      </c>
      <c r="EN138" s="603">
        <v>0</v>
      </c>
      <c r="EO138" s="603">
        <v>0</v>
      </c>
      <c r="EP138" s="603">
        <v>0</v>
      </c>
      <c r="EQ138" s="603">
        <v>0</v>
      </c>
      <c r="ER138" s="603">
        <v>0</v>
      </c>
      <c r="ES138" s="603">
        <v>0</v>
      </c>
      <c r="ET138" s="603">
        <v>0</v>
      </c>
      <c r="EU138" s="603">
        <v>44202</v>
      </c>
      <c r="EV138" s="603">
        <v>0</v>
      </c>
      <c r="EW138" s="603">
        <v>0</v>
      </c>
      <c r="EX138" s="603">
        <v>465</v>
      </c>
      <c r="EY138" s="603">
        <v>0</v>
      </c>
      <c r="EZ138" s="603">
        <v>0</v>
      </c>
      <c r="FA138" s="603">
        <v>0</v>
      </c>
      <c r="FB138" s="603">
        <v>0</v>
      </c>
      <c r="FC138" s="603">
        <v>0</v>
      </c>
      <c r="FD138" s="603">
        <v>0</v>
      </c>
      <c r="FE138" s="603">
        <v>0</v>
      </c>
      <c r="FF138" s="603">
        <v>0</v>
      </c>
      <c r="FG138" s="603">
        <v>0</v>
      </c>
      <c r="FH138" s="603">
        <v>0</v>
      </c>
      <c r="FI138" s="603">
        <v>0</v>
      </c>
      <c r="FJ138" s="603">
        <v>181827</v>
      </c>
      <c r="FK138" s="603">
        <v>13714</v>
      </c>
      <c r="FL138" s="603">
        <v>0</v>
      </c>
      <c r="FM138" s="603">
        <v>0</v>
      </c>
      <c r="FN138" s="603">
        <v>38666</v>
      </c>
      <c r="FO138" s="603">
        <v>37195</v>
      </c>
      <c r="FP138" s="603">
        <v>0</v>
      </c>
      <c r="FQ138" s="603">
        <v>8782</v>
      </c>
      <c r="FR138" s="603">
        <v>0</v>
      </c>
      <c r="FS138" s="603">
        <v>40638</v>
      </c>
      <c r="FT138" s="603">
        <v>44962</v>
      </c>
      <c r="FU138" s="603">
        <v>37666</v>
      </c>
      <c r="FV138" s="603">
        <v>81487</v>
      </c>
      <c r="FW138" s="603">
        <v>35274</v>
      </c>
      <c r="FX138" s="603">
        <v>0</v>
      </c>
      <c r="FY138" s="603">
        <v>27636</v>
      </c>
      <c r="FZ138" s="603">
        <v>43241</v>
      </c>
      <c r="GA138" s="603">
        <v>38306</v>
      </c>
      <c r="GB138" s="603">
        <v>75824</v>
      </c>
      <c r="GC138" s="603">
        <v>45583</v>
      </c>
      <c r="GD138" s="603">
        <v>0</v>
      </c>
      <c r="GE138" s="603">
        <v>26795</v>
      </c>
      <c r="GF138" s="603">
        <v>0</v>
      </c>
      <c r="GG138" s="603">
        <v>0</v>
      </c>
      <c r="GH138" s="603">
        <v>0</v>
      </c>
      <c r="GI138" s="603">
        <v>0</v>
      </c>
      <c r="GJ138" s="603">
        <v>0</v>
      </c>
      <c r="GK138" s="603">
        <v>36798</v>
      </c>
      <c r="GL138" s="603">
        <v>0</v>
      </c>
      <c r="GM138" s="603">
        <v>0</v>
      </c>
      <c r="GN138" s="603">
        <v>26625</v>
      </c>
      <c r="GO138" s="603">
        <v>12808</v>
      </c>
      <c r="GP138" s="603">
        <v>0</v>
      </c>
      <c r="GQ138" s="603">
        <v>0</v>
      </c>
      <c r="GR138" s="603">
        <v>0</v>
      </c>
      <c r="GS138" s="603">
        <v>0</v>
      </c>
      <c r="GT138" s="603">
        <v>0</v>
      </c>
      <c r="GU138" s="603">
        <v>76466</v>
      </c>
      <c r="GV138" s="603">
        <v>0</v>
      </c>
      <c r="GW138" s="603">
        <v>0</v>
      </c>
      <c r="GX138" s="603">
        <v>0</v>
      </c>
      <c r="GY138" s="603">
        <v>0</v>
      </c>
      <c r="GZ138" s="603">
        <v>0</v>
      </c>
      <c r="HA138" s="603">
        <v>0</v>
      </c>
      <c r="HB138" s="603">
        <v>0</v>
      </c>
      <c r="HC138" s="603">
        <v>35430</v>
      </c>
      <c r="HD138" s="603">
        <v>0</v>
      </c>
      <c r="HE138" s="603">
        <v>55730</v>
      </c>
      <c r="HF138" s="603">
        <v>0</v>
      </c>
      <c r="HG138" s="603">
        <v>1230</v>
      </c>
      <c r="HH138" s="603">
        <v>69941</v>
      </c>
      <c r="HI138" s="603">
        <v>117837</v>
      </c>
      <c r="HJ138" s="603">
        <v>18496</v>
      </c>
      <c r="HK138" s="603">
        <v>34201</v>
      </c>
      <c r="HL138" s="603">
        <v>0</v>
      </c>
      <c r="HM138" s="603">
        <v>0</v>
      </c>
      <c r="HN138" s="603">
        <v>85551</v>
      </c>
      <c r="HO138" s="603">
        <v>46411</v>
      </c>
      <c r="HP138" s="603">
        <v>35163</v>
      </c>
      <c r="HQ138" s="603">
        <v>0</v>
      </c>
      <c r="HR138" s="603">
        <v>46440</v>
      </c>
      <c r="HS138" s="603">
        <v>41839</v>
      </c>
      <c r="HT138" s="603">
        <v>0</v>
      </c>
      <c r="HU138" s="603">
        <v>0</v>
      </c>
      <c r="HV138" s="603">
        <v>0</v>
      </c>
      <c r="HW138" s="603">
        <v>9378</v>
      </c>
      <c r="HX138" s="603">
        <v>0</v>
      </c>
      <c r="HY138" s="603">
        <v>16200</v>
      </c>
      <c r="HZ138" s="603">
        <v>89756</v>
      </c>
      <c r="IA138" s="603">
        <v>30550</v>
      </c>
      <c r="IB138" s="603">
        <v>970</v>
      </c>
      <c r="IC138" s="603">
        <v>0</v>
      </c>
      <c r="ID138" s="603">
        <v>0</v>
      </c>
      <c r="IE138" s="603">
        <v>69357</v>
      </c>
      <c r="IF138" s="603">
        <v>18022</v>
      </c>
      <c r="IG138" s="603">
        <v>38794</v>
      </c>
      <c r="IH138" s="603">
        <v>6808.8</v>
      </c>
      <c r="II138" s="603">
        <v>15990</v>
      </c>
      <c r="IJ138" s="603">
        <v>0</v>
      </c>
      <c r="IK138" s="603">
        <v>0</v>
      </c>
      <c r="IL138" s="603">
        <v>41864</v>
      </c>
      <c r="IM138" s="603">
        <v>0</v>
      </c>
      <c r="IN138" s="603">
        <v>0</v>
      </c>
      <c r="IO138" s="603">
        <v>0</v>
      </c>
      <c r="IP138" s="603">
        <v>0</v>
      </c>
      <c r="IQ138" s="603">
        <v>0</v>
      </c>
      <c r="IR138" s="603">
        <v>28891</v>
      </c>
      <c r="IS138" s="603">
        <v>26974</v>
      </c>
      <c r="IT138" s="603">
        <v>0</v>
      </c>
      <c r="IU138" s="603">
        <v>0</v>
      </c>
      <c r="IV138" s="603">
        <v>700790.95</v>
      </c>
      <c r="IW138" s="603">
        <v>52124</v>
      </c>
      <c r="IX138" s="603">
        <v>38994</v>
      </c>
      <c r="IY138" s="603">
        <v>28938</v>
      </c>
      <c r="IZ138" s="603">
        <v>0</v>
      </c>
      <c r="JA138" s="603">
        <v>0</v>
      </c>
      <c r="JB138" s="603">
        <v>24698</v>
      </c>
      <c r="JC138" s="603">
        <v>25517</v>
      </c>
      <c r="JD138" s="603">
        <v>0</v>
      </c>
      <c r="JE138" s="603">
        <v>18</v>
      </c>
      <c r="JF138" s="603">
        <v>0</v>
      </c>
      <c r="JG138" s="603">
        <v>130680</v>
      </c>
      <c r="JH138" s="603">
        <v>108900</v>
      </c>
      <c r="JI138" s="603">
        <v>0</v>
      </c>
      <c r="JJ138" s="603">
        <v>9840</v>
      </c>
      <c r="JK138" s="603">
        <v>0</v>
      </c>
      <c r="JL138" s="603">
        <v>0</v>
      </c>
      <c r="JM138" s="603">
        <v>0</v>
      </c>
      <c r="JN138" s="603">
        <v>0</v>
      </c>
      <c r="JO138" s="603">
        <v>0</v>
      </c>
      <c r="JP138" s="603">
        <v>0</v>
      </c>
      <c r="JQ138" s="603">
        <v>3511</v>
      </c>
      <c r="JR138" s="603">
        <v>0</v>
      </c>
      <c r="JS138" s="603">
        <v>0</v>
      </c>
      <c r="JT138" s="603">
        <v>0</v>
      </c>
      <c r="JU138" s="603">
        <v>185636</v>
      </c>
      <c r="JV138" s="603">
        <v>180291</v>
      </c>
      <c r="JW138" s="603">
        <v>29420</v>
      </c>
      <c r="JX138" s="603">
        <v>52433</v>
      </c>
      <c r="JY138" s="603">
        <v>0</v>
      </c>
      <c r="JZ138" s="603">
        <v>0</v>
      </c>
      <c r="KA138" s="603">
        <v>0</v>
      </c>
      <c r="KB138" s="603">
        <v>0</v>
      </c>
      <c r="KC138" s="603">
        <v>0</v>
      </c>
      <c r="KD138" s="603">
        <v>0</v>
      </c>
      <c r="KE138" s="603">
        <v>0</v>
      </c>
      <c r="KF138" s="603">
        <v>23413</v>
      </c>
      <c r="KG138" s="603">
        <v>17664</v>
      </c>
      <c r="KH138" s="603">
        <v>0</v>
      </c>
      <c r="KI138" s="603">
        <v>7123</v>
      </c>
      <c r="KJ138" s="603">
        <v>0</v>
      </c>
      <c r="KK138" s="603">
        <v>64211</v>
      </c>
      <c r="KL138" s="603">
        <v>25303</v>
      </c>
      <c r="KM138" s="603">
        <v>56245.5</v>
      </c>
      <c r="KN138" s="603">
        <v>56216</v>
      </c>
      <c r="KO138" s="603">
        <v>45189</v>
      </c>
      <c r="KP138" s="603">
        <v>93031</v>
      </c>
      <c r="KQ138" s="603">
        <v>30913</v>
      </c>
      <c r="KR138" s="603">
        <v>0</v>
      </c>
      <c r="KS138" s="603">
        <v>0</v>
      </c>
      <c r="KT138" s="603">
        <v>0</v>
      </c>
      <c r="KU138" s="603">
        <v>0</v>
      </c>
      <c r="KV138" s="603">
        <v>0</v>
      </c>
      <c r="KW138" s="603">
        <v>0</v>
      </c>
      <c r="KX138" s="603">
        <v>0</v>
      </c>
      <c r="KY138" s="603">
        <v>0</v>
      </c>
      <c r="KZ138" s="603">
        <v>0</v>
      </c>
      <c r="LA138" s="603">
        <v>0</v>
      </c>
      <c r="LB138" s="603">
        <v>38209</v>
      </c>
      <c r="LC138" s="603">
        <v>0</v>
      </c>
      <c r="LD138" s="603">
        <v>0</v>
      </c>
      <c r="LE138" s="603">
        <v>0</v>
      </c>
      <c r="LF138" s="603">
        <v>0</v>
      </c>
      <c r="LG138" s="603">
        <v>0</v>
      </c>
      <c r="LH138" s="603">
        <v>0</v>
      </c>
      <c r="LI138" s="603">
        <v>20</v>
      </c>
      <c r="LJ138" s="603">
        <v>0</v>
      </c>
      <c r="LK138" s="603">
        <v>0</v>
      </c>
      <c r="LL138" s="603">
        <v>0</v>
      </c>
      <c r="LM138" s="603">
        <v>72671</v>
      </c>
      <c r="LN138" s="603">
        <v>44484</v>
      </c>
      <c r="LO138" s="603">
        <v>26731</v>
      </c>
      <c r="LP138" s="603">
        <v>0</v>
      </c>
      <c r="LQ138" s="603">
        <v>0</v>
      </c>
      <c r="LR138" s="603">
        <v>51721</v>
      </c>
      <c r="LS138" s="603">
        <v>0</v>
      </c>
      <c r="LT138" s="603">
        <v>193687</v>
      </c>
      <c r="LU138" s="603">
        <v>0</v>
      </c>
      <c r="LV138" s="603">
        <v>28107</v>
      </c>
      <c r="LW138" s="603">
        <v>0</v>
      </c>
      <c r="LX138" s="603">
        <v>55261</v>
      </c>
      <c r="LY138" s="603">
        <v>0</v>
      </c>
      <c r="LZ138" s="603">
        <v>23161</v>
      </c>
      <c r="MA138" s="603">
        <v>73054</v>
      </c>
      <c r="MB138" s="603">
        <v>86940</v>
      </c>
      <c r="MC138" s="603">
        <v>0</v>
      </c>
      <c r="MD138" s="603">
        <v>71061.83</v>
      </c>
      <c r="ME138" s="603">
        <v>78444</v>
      </c>
      <c r="MF138" s="603">
        <v>0</v>
      </c>
      <c r="MG138" s="603">
        <v>141122</v>
      </c>
      <c r="MH138" s="603">
        <v>100323.5</v>
      </c>
      <c r="MI138" s="603">
        <v>0</v>
      </c>
      <c r="MJ138" s="603">
        <v>37677</v>
      </c>
      <c r="MK138" s="603">
        <v>26418</v>
      </c>
      <c r="ML138" s="603">
        <v>27895</v>
      </c>
      <c r="MM138" s="603">
        <v>0</v>
      </c>
      <c r="MN138" s="603">
        <v>0</v>
      </c>
      <c r="MO138" s="603">
        <v>45550</v>
      </c>
      <c r="MP138" s="603">
        <v>0</v>
      </c>
      <c r="MQ138" s="603">
        <v>0</v>
      </c>
      <c r="MR138" s="603">
        <v>0</v>
      </c>
      <c r="MS138" s="603">
        <v>0</v>
      </c>
      <c r="MT138" s="603">
        <v>26697</v>
      </c>
      <c r="MU138" s="603">
        <v>0</v>
      </c>
      <c r="MV138" s="603">
        <v>1001</v>
      </c>
      <c r="MW138" s="603">
        <v>32194</v>
      </c>
      <c r="MX138" s="603">
        <v>0</v>
      </c>
      <c r="MY138" s="603">
        <v>0</v>
      </c>
      <c r="MZ138" s="603">
        <v>46581</v>
      </c>
      <c r="NA138" s="603">
        <v>21289</v>
      </c>
      <c r="NB138" s="603">
        <v>0</v>
      </c>
      <c r="NC138" s="603">
        <v>793</v>
      </c>
      <c r="ND138" s="603">
        <v>17863</v>
      </c>
      <c r="NE138" s="603">
        <v>0</v>
      </c>
      <c r="NF138" s="603">
        <v>19229</v>
      </c>
      <c r="NG138" s="603">
        <v>94661</v>
      </c>
      <c r="NH138" s="603">
        <v>0</v>
      </c>
      <c r="NI138" s="603">
        <v>0</v>
      </c>
      <c r="NJ138" s="603">
        <v>24626</v>
      </c>
      <c r="NK138" s="603">
        <v>19184</v>
      </c>
      <c r="NL138" s="603">
        <v>0</v>
      </c>
      <c r="NM138" s="603">
        <v>117337</v>
      </c>
      <c r="NN138" s="603">
        <v>10992</v>
      </c>
      <c r="NO138" s="603">
        <v>38883</v>
      </c>
      <c r="NP138" s="603">
        <v>27947</v>
      </c>
      <c r="NQ138" s="603">
        <v>28464</v>
      </c>
      <c r="NR138" s="603">
        <v>0</v>
      </c>
      <c r="NS138" s="603">
        <v>0</v>
      </c>
      <c r="NT138" s="603">
        <v>0</v>
      </c>
      <c r="NU138" s="603">
        <v>0</v>
      </c>
      <c r="NV138" s="603">
        <v>60480</v>
      </c>
      <c r="NW138" s="603">
        <v>0</v>
      </c>
      <c r="NX138" s="603">
        <v>0</v>
      </c>
      <c r="NY138" s="603">
        <v>0</v>
      </c>
      <c r="NZ138" s="603">
        <v>0</v>
      </c>
      <c r="OA138" s="603">
        <v>0</v>
      </c>
      <c r="OB138" s="603">
        <v>0</v>
      </c>
      <c r="OC138" s="603">
        <v>0</v>
      </c>
      <c r="OD138" s="603">
        <v>0</v>
      </c>
      <c r="OE138" s="603">
        <v>0</v>
      </c>
      <c r="OF138" s="603">
        <v>0</v>
      </c>
      <c r="OG138" s="603">
        <v>105533</v>
      </c>
      <c r="OH138" s="603">
        <v>44353</v>
      </c>
      <c r="OI138" s="603">
        <v>119148</v>
      </c>
      <c r="OJ138" s="603">
        <v>0</v>
      </c>
      <c r="OK138" s="603">
        <v>16464</v>
      </c>
      <c r="OL138" s="603">
        <v>45459</v>
      </c>
      <c r="OM138" s="603">
        <v>24292</v>
      </c>
      <c r="ON138" s="603">
        <v>0</v>
      </c>
      <c r="OO138" s="603">
        <v>0</v>
      </c>
      <c r="OP138" s="603">
        <v>2315</v>
      </c>
      <c r="OQ138" s="603">
        <v>126224</v>
      </c>
      <c r="OR138" s="603">
        <v>0</v>
      </c>
      <c r="OS138" s="603">
        <v>58230</v>
      </c>
      <c r="OT138" s="603">
        <v>15157.5</v>
      </c>
      <c r="OU138" s="603">
        <v>393854</v>
      </c>
      <c r="OV138" s="603">
        <v>0</v>
      </c>
      <c r="OW138" s="603">
        <v>38898</v>
      </c>
      <c r="OX138" s="603">
        <v>0</v>
      </c>
      <c r="OY138" s="603">
        <v>0</v>
      </c>
      <c r="OZ138" s="603">
        <v>0</v>
      </c>
      <c r="PA138" s="603">
        <v>34474</v>
      </c>
      <c r="PB138" s="603">
        <v>0</v>
      </c>
      <c r="PC138" s="603">
        <v>33676</v>
      </c>
      <c r="PD138" s="603">
        <v>0</v>
      </c>
      <c r="PE138" s="603">
        <v>35603</v>
      </c>
      <c r="PF138" s="603">
        <v>79215</v>
      </c>
      <c r="PG138" s="603">
        <v>12251</v>
      </c>
      <c r="PH138" s="603">
        <v>44727</v>
      </c>
      <c r="PI138" s="603">
        <v>76802</v>
      </c>
      <c r="PJ138" s="603">
        <v>36144</v>
      </c>
      <c r="PK138" s="603">
        <v>34683</v>
      </c>
      <c r="PL138" s="603">
        <v>54784.4</v>
      </c>
      <c r="PM138" s="603">
        <v>44752</v>
      </c>
      <c r="PN138" s="603">
        <v>46090</v>
      </c>
      <c r="PO138" s="603">
        <v>128365</v>
      </c>
      <c r="PP138" s="603">
        <v>24640</v>
      </c>
      <c r="PQ138" s="603">
        <v>169780</v>
      </c>
      <c r="PR138" s="603">
        <v>28687</v>
      </c>
      <c r="PS138" s="603">
        <v>14308</v>
      </c>
      <c r="PT138" s="603">
        <v>18569</v>
      </c>
      <c r="PU138" s="603">
        <v>20274</v>
      </c>
      <c r="PV138" s="603">
        <v>2052</v>
      </c>
      <c r="PW138" s="603">
        <v>37460</v>
      </c>
      <c r="PX138" s="603">
        <v>29678</v>
      </c>
      <c r="PY138" s="603">
        <v>0</v>
      </c>
      <c r="PZ138" s="603">
        <v>380954</v>
      </c>
      <c r="QA138" s="603">
        <v>0</v>
      </c>
      <c r="QB138" s="603">
        <v>127621</v>
      </c>
      <c r="QC138" s="603">
        <v>50921</v>
      </c>
      <c r="QD138" s="603">
        <v>0</v>
      </c>
      <c r="QE138" s="603">
        <v>0</v>
      </c>
      <c r="QF138" s="603">
        <v>0</v>
      </c>
      <c r="QG138" s="603">
        <v>41911</v>
      </c>
      <c r="QH138" s="603">
        <v>0</v>
      </c>
      <c r="QI138" s="603">
        <v>0</v>
      </c>
      <c r="QJ138" s="603">
        <v>0</v>
      </c>
      <c r="QK138" s="603">
        <v>0</v>
      </c>
      <c r="QL138" s="603">
        <v>0</v>
      </c>
      <c r="QM138" s="603">
        <v>0</v>
      </c>
      <c r="QN138" s="603">
        <v>0</v>
      </c>
      <c r="QO138" s="603">
        <v>0</v>
      </c>
      <c r="QP138" s="603">
        <v>0</v>
      </c>
      <c r="QQ138" s="603">
        <v>0</v>
      </c>
      <c r="QR138" s="603">
        <v>0</v>
      </c>
      <c r="QS138" s="603">
        <v>0</v>
      </c>
      <c r="QT138" s="603">
        <v>8870</v>
      </c>
      <c r="QU138" s="603">
        <v>0</v>
      </c>
      <c r="QV138" s="603">
        <v>0</v>
      </c>
      <c r="QW138" s="603">
        <v>34804</v>
      </c>
      <c r="QX138" s="603">
        <v>0</v>
      </c>
      <c r="QY138" s="603">
        <v>39210</v>
      </c>
      <c r="QZ138" s="603">
        <v>0</v>
      </c>
      <c r="RA138" s="603">
        <v>0</v>
      </c>
      <c r="RB138" s="603">
        <v>0</v>
      </c>
      <c r="RC138" s="603">
        <v>0</v>
      </c>
      <c r="RD138" s="603">
        <v>78867</v>
      </c>
      <c r="RE138" s="603">
        <v>0</v>
      </c>
      <c r="RF138" s="603">
        <v>0</v>
      </c>
      <c r="RG138" s="603">
        <v>0</v>
      </c>
      <c r="RH138" s="603">
        <v>37159</v>
      </c>
      <c r="RI138" s="603">
        <v>0</v>
      </c>
      <c r="RJ138" s="603">
        <v>0</v>
      </c>
      <c r="RK138" s="603">
        <v>40486</v>
      </c>
      <c r="RL138" s="603">
        <v>0</v>
      </c>
      <c r="RM138" s="603">
        <v>27055</v>
      </c>
      <c r="RN138" s="603">
        <v>63112</v>
      </c>
      <c r="RO138" s="603">
        <v>69304</v>
      </c>
      <c r="RP138" s="603">
        <v>29699.64</v>
      </c>
      <c r="RQ138" s="603">
        <v>55322</v>
      </c>
      <c r="RR138" s="603">
        <v>0</v>
      </c>
      <c r="RS138" s="603">
        <v>0</v>
      </c>
      <c r="RT138" s="603">
        <v>0</v>
      </c>
      <c r="RU138" s="603">
        <v>14049</v>
      </c>
      <c r="RV138" s="603">
        <v>49321</v>
      </c>
      <c r="RW138" s="603">
        <v>0</v>
      </c>
      <c r="RX138" s="603">
        <v>0</v>
      </c>
      <c r="RY138" s="603">
        <v>0</v>
      </c>
      <c r="RZ138" s="603">
        <v>13221</v>
      </c>
      <c r="SA138" s="603">
        <v>20703</v>
      </c>
      <c r="SB138" s="603">
        <v>30002</v>
      </c>
      <c r="SC138" s="603">
        <v>325619</v>
      </c>
      <c r="SD138" s="603">
        <v>46326</v>
      </c>
      <c r="SE138" s="603">
        <v>30922</v>
      </c>
      <c r="SF138" s="603">
        <v>39356</v>
      </c>
      <c r="SG138" s="603">
        <v>28472</v>
      </c>
      <c r="SH138" s="603">
        <v>41320</v>
      </c>
      <c r="SI138" s="603">
        <v>37000</v>
      </c>
      <c r="SJ138" s="603">
        <v>126159</v>
      </c>
      <c r="SK138" s="603">
        <v>0</v>
      </c>
      <c r="SL138" s="603">
        <v>2683</v>
      </c>
      <c r="SM138" s="603">
        <v>70888</v>
      </c>
      <c r="SN138" s="603">
        <v>16527</v>
      </c>
      <c r="SO138" s="603">
        <v>0</v>
      </c>
      <c r="SP138" s="603">
        <v>48743</v>
      </c>
      <c r="SQ138" s="603">
        <v>50504</v>
      </c>
      <c r="SR138" s="603">
        <v>0</v>
      </c>
      <c r="SS138" s="603">
        <v>54568</v>
      </c>
      <c r="ST138" s="603">
        <v>43324</v>
      </c>
      <c r="SU138" s="603">
        <v>35518</v>
      </c>
      <c r="SV138" s="603">
        <v>26864</v>
      </c>
      <c r="SW138" s="603">
        <v>0</v>
      </c>
      <c r="SX138" s="603">
        <v>23544</v>
      </c>
      <c r="SY138" s="603">
        <v>66590</v>
      </c>
      <c r="SZ138" s="603">
        <v>39814</v>
      </c>
      <c r="TA138" s="603">
        <v>20178</v>
      </c>
      <c r="TB138" s="603">
        <v>0</v>
      </c>
      <c r="TC138" s="603">
        <v>0</v>
      </c>
      <c r="TD138" s="603">
        <v>86402</v>
      </c>
      <c r="TE138" s="603">
        <v>0</v>
      </c>
      <c r="TF138" s="603">
        <v>36935</v>
      </c>
      <c r="TG138" s="603">
        <v>45065</v>
      </c>
      <c r="TH138" s="603">
        <v>58993</v>
      </c>
      <c r="TI138" s="603">
        <v>38650</v>
      </c>
      <c r="TJ138" s="603">
        <v>0</v>
      </c>
      <c r="TK138" s="603">
        <v>0</v>
      </c>
      <c r="TL138" s="603">
        <v>0</v>
      </c>
      <c r="TM138" s="603">
        <v>1284</v>
      </c>
      <c r="TN138" s="603">
        <v>0</v>
      </c>
      <c r="TO138" s="603">
        <v>86726</v>
      </c>
      <c r="TP138" s="603">
        <v>0</v>
      </c>
      <c r="TQ138" s="603">
        <v>0</v>
      </c>
      <c r="TR138" s="603">
        <v>178704</v>
      </c>
      <c r="TS138" s="603">
        <v>53403</v>
      </c>
      <c r="TT138" s="603">
        <v>115225</v>
      </c>
      <c r="TU138" s="603">
        <v>84735</v>
      </c>
      <c r="TV138" s="603">
        <v>0</v>
      </c>
      <c r="TW138" s="603">
        <v>33862</v>
      </c>
      <c r="TX138" s="603">
        <v>0</v>
      </c>
      <c r="TY138" s="603">
        <v>2704</v>
      </c>
      <c r="TZ138" s="603">
        <v>0</v>
      </c>
      <c r="UA138" s="603">
        <v>0</v>
      </c>
      <c r="UB138" s="603">
        <v>0</v>
      </c>
      <c r="UC138" s="603">
        <v>0</v>
      </c>
      <c r="UD138" s="603">
        <v>65089</v>
      </c>
      <c r="UE138" s="603">
        <v>36263</v>
      </c>
      <c r="UF138" s="603">
        <v>36291</v>
      </c>
      <c r="UG138" s="603">
        <v>232757</v>
      </c>
      <c r="UH138" s="603">
        <v>33161</v>
      </c>
      <c r="UI138" s="603">
        <v>0</v>
      </c>
      <c r="UJ138" s="603">
        <v>11410</v>
      </c>
      <c r="UK138" s="603">
        <v>0</v>
      </c>
      <c r="UL138" s="603">
        <v>0</v>
      </c>
      <c r="UM138" s="603">
        <v>59229</v>
      </c>
      <c r="UN138" s="603">
        <v>41920</v>
      </c>
      <c r="UO138" s="603">
        <v>55372</v>
      </c>
      <c r="UP138" s="603">
        <v>0</v>
      </c>
      <c r="UQ138" s="603">
        <v>63497.45</v>
      </c>
      <c r="UR138" s="603">
        <v>0</v>
      </c>
      <c r="US138" s="603">
        <v>58183</v>
      </c>
      <c r="UT138" s="603">
        <v>0</v>
      </c>
      <c r="UU138" s="603">
        <v>198648</v>
      </c>
      <c r="UV138" s="603">
        <v>0</v>
      </c>
      <c r="UW138" s="603">
        <v>36622.370000000003</v>
      </c>
      <c r="UX138" s="603">
        <v>0</v>
      </c>
      <c r="UY138" s="603">
        <v>0</v>
      </c>
      <c r="UZ138" s="603">
        <v>0</v>
      </c>
      <c r="VA138" s="603">
        <v>0</v>
      </c>
      <c r="VB138" s="603">
        <v>21819</v>
      </c>
      <c r="VC138" s="603">
        <v>96817</v>
      </c>
      <c r="VD138" s="603">
        <v>60924</v>
      </c>
      <c r="VE138" s="603">
        <v>98381</v>
      </c>
      <c r="VF138" s="603">
        <v>35611</v>
      </c>
      <c r="VG138" s="603">
        <v>0</v>
      </c>
      <c r="VH138" s="603">
        <v>0</v>
      </c>
      <c r="VI138" s="603">
        <v>28857</v>
      </c>
      <c r="VJ138" s="603">
        <v>144320</v>
      </c>
      <c r="VK138" s="603">
        <v>31930</v>
      </c>
      <c r="VL138" s="603">
        <v>0</v>
      </c>
      <c r="VM138" s="603">
        <v>15903</v>
      </c>
      <c r="VN138" s="603">
        <v>0</v>
      </c>
      <c r="VO138" s="603">
        <v>0</v>
      </c>
      <c r="VP138" s="603">
        <v>77618</v>
      </c>
      <c r="VQ138" s="603">
        <v>64582</v>
      </c>
      <c r="VR138" s="603">
        <v>0</v>
      </c>
      <c r="VS138" s="603">
        <v>0</v>
      </c>
      <c r="VT138" s="603">
        <v>0</v>
      </c>
      <c r="VU138" s="603">
        <v>16</v>
      </c>
      <c r="VV138" s="603">
        <v>33590</v>
      </c>
      <c r="VW138" s="603">
        <v>0</v>
      </c>
      <c r="VX138" s="603">
        <v>50822.9</v>
      </c>
      <c r="VY138" s="603">
        <v>74817.039999999994</v>
      </c>
      <c r="VZ138" s="603">
        <v>0</v>
      </c>
      <c r="WA138" s="603">
        <v>0</v>
      </c>
      <c r="WB138" s="603">
        <v>0</v>
      </c>
      <c r="WC138" s="603">
        <v>0</v>
      </c>
      <c r="WD138" s="603">
        <v>82709</v>
      </c>
      <c r="WE138" s="603">
        <v>126775</v>
      </c>
      <c r="WF138" s="603">
        <v>0</v>
      </c>
      <c r="WG138" s="603">
        <v>49977</v>
      </c>
      <c r="WH138" s="603">
        <v>53849</v>
      </c>
      <c r="WI138" s="603">
        <v>91080</v>
      </c>
      <c r="WJ138" s="603">
        <v>96384</v>
      </c>
      <c r="WK138" s="603">
        <v>67899</v>
      </c>
      <c r="WL138" s="603">
        <v>65089</v>
      </c>
      <c r="WM138" s="603">
        <v>60996</v>
      </c>
      <c r="WN138" s="603">
        <v>1298</v>
      </c>
      <c r="WO138" s="603">
        <v>0</v>
      </c>
      <c r="WP138" s="603">
        <v>4652</v>
      </c>
      <c r="WQ138" s="603">
        <v>154680</v>
      </c>
      <c r="WR138" s="603">
        <v>53671</v>
      </c>
      <c r="WS138" s="603">
        <v>71860</v>
      </c>
      <c r="WT138" s="603">
        <v>84011</v>
      </c>
      <c r="WU138" s="603">
        <v>40015</v>
      </c>
      <c r="WV138" s="603">
        <v>146945</v>
      </c>
      <c r="WW138" s="603">
        <v>0</v>
      </c>
      <c r="WX138" s="603">
        <v>61770</v>
      </c>
      <c r="WY138" s="603">
        <v>0</v>
      </c>
      <c r="WZ138" s="603">
        <v>0</v>
      </c>
      <c r="XA138" s="603">
        <v>0</v>
      </c>
      <c r="XB138" s="603">
        <v>34</v>
      </c>
      <c r="XC138" s="603">
        <v>43950</v>
      </c>
      <c r="XD138" s="603">
        <v>43376</v>
      </c>
      <c r="XE138" s="603">
        <v>0</v>
      </c>
      <c r="XF138" s="603">
        <v>37974</v>
      </c>
      <c r="XG138" s="603">
        <v>343</v>
      </c>
      <c r="XH138" s="603">
        <v>0</v>
      </c>
      <c r="XI138" s="603">
        <v>0</v>
      </c>
      <c r="XJ138" s="603">
        <v>0</v>
      </c>
      <c r="XK138" s="603">
        <v>16343</v>
      </c>
      <c r="XL138" s="603">
        <v>68290</v>
      </c>
      <c r="XM138" s="603">
        <v>0</v>
      </c>
      <c r="XN138" s="603">
        <v>0</v>
      </c>
      <c r="XO138" s="603">
        <v>61017</v>
      </c>
      <c r="XP138" s="603">
        <v>103294</v>
      </c>
      <c r="XQ138" s="603">
        <v>0</v>
      </c>
      <c r="XR138" s="603">
        <v>49583</v>
      </c>
      <c r="XS138" s="603">
        <v>127350</v>
      </c>
      <c r="XT138" s="603">
        <v>0</v>
      </c>
      <c r="XU138" s="603">
        <v>0</v>
      </c>
      <c r="XV138" s="603">
        <v>31835</v>
      </c>
      <c r="XW138" s="603">
        <v>41433</v>
      </c>
      <c r="XX138" s="603">
        <v>46447</v>
      </c>
      <c r="XY138" s="603">
        <v>0</v>
      </c>
      <c r="XZ138" s="603">
        <v>0</v>
      </c>
      <c r="YA138" s="603">
        <v>34352</v>
      </c>
      <c r="YB138" s="603">
        <v>0</v>
      </c>
      <c r="YC138" s="603">
        <v>0</v>
      </c>
      <c r="YD138" s="603">
        <v>2544</v>
      </c>
      <c r="YE138" s="603">
        <v>0</v>
      </c>
      <c r="YF138" s="603">
        <v>0</v>
      </c>
      <c r="YG138" s="603">
        <v>646291</v>
      </c>
      <c r="YH138" s="603">
        <v>53727</v>
      </c>
      <c r="YI138" s="603">
        <v>129131</v>
      </c>
      <c r="YJ138" s="603">
        <v>0</v>
      </c>
      <c r="YK138" s="603">
        <v>224883</v>
      </c>
      <c r="YL138" s="603">
        <v>4921.66</v>
      </c>
      <c r="YM138" s="603">
        <v>68339</v>
      </c>
      <c r="YN138" s="603">
        <v>44544</v>
      </c>
      <c r="YO138" s="603">
        <v>442983</v>
      </c>
      <c r="YP138" s="603">
        <v>0</v>
      </c>
      <c r="YQ138" s="603">
        <v>71746</v>
      </c>
      <c r="YR138" s="603">
        <v>52392</v>
      </c>
      <c r="YS138" s="603">
        <v>0</v>
      </c>
      <c r="YT138" s="603">
        <v>0</v>
      </c>
      <c r="YU138" s="603">
        <v>0</v>
      </c>
      <c r="YV138" s="603">
        <v>38868</v>
      </c>
      <c r="YW138" s="603">
        <v>0</v>
      </c>
      <c r="YX138" s="603">
        <v>242271.91</v>
      </c>
      <c r="YY138" s="603">
        <v>0</v>
      </c>
      <c r="YZ138" s="603">
        <v>0</v>
      </c>
      <c r="ZA138" s="603">
        <v>0</v>
      </c>
      <c r="ZB138" s="603">
        <v>0</v>
      </c>
      <c r="ZC138" s="603">
        <v>0</v>
      </c>
      <c r="ZD138" s="603">
        <v>18258</v>
      </c>
      <c r="ZE138" s="603">
        <v>0</v>
      </c>
      <c r="ZF138" s="603">
        <v>25413</v>
      </c>
      <c r="ZG138" s="603">
        <v>38340</v>
      </c>
      <c r="ZH138" s="603">
        <v>0</v>
      </c>
      <c r="ZI138" s="603">
        <v>0</v>
      </c>
      <c r="ZJ138" s="603">
        <v>5590</v>
      </c>
      <c r="ZK138" s="603">
        <v>0</v>
      </c>
      <c r="ZL138" s="603">
        <v>0</v>
      </c>
      <c r="ZM138" s="603">
        <v>100627</v>
      </c>
      <c r="ZN138" s="603">
        <v>0</v>
      </c>
      <c r="ZO138" s="603">
        <v>35639</v>
      </c>
      <c r="ZP138" s="603">
        <v>59210</v>
      </c>
      <c r="ZQ138" s="603">
        <v>209119</v>
      </c>
      <c r="ZR138" s="603">
        <v>88898</v>
      </c>
      <c r="ZS138" s="603">
        <v>0</v>
      </c>
      <c r="ZT138" s="603">
        <v>102980</v>
      </c>
      <c r="ZU138" s="603">
        <v>0</v>
      </c>
      <c r="ZV138" s="603">
        <v>83555</v>
      </c>
      <c r="ZW138" s="603">
        <v>115281</v>
      </c>
      <c r="ZX138" s="603">
        <v>28530</v>
      </c>
      <c r="ZY138" s="603">
        <v>0</v>
      </c>
      <c r="ZZ138" s="603">
        <v>26734</v>
      </c>
      <c r="AAA138" s="603">
        <v>36603</v>
      </c>
      <c r="AAB138" s="603">
        <v>0</v>
      </c>
      <c r="AAC138" s="603">
        <v>49132</v>
      </c>
      <c r="AAD138" s="603">
        <v>33787</v>
      </c>
      <c r="AAE138" s="603">
        <v>0</v>
      </c>
      <c r="AAF138" s="603">
        <v>0</v>
      </c>
      <c r="AAG138" s="603">
        <v>32164</v>
      </c>
      <c r="AAH138" s="603">
        <v>43780</v>
      </c>
      <c r="AAI138" s="603">
        <v>194719</v>
      </c>
      <c r="AAJ138" s="603">
        <v>0</v>
      </c>
      <c r="AAK138" s="603">
        <v>0</v>
      </c>
      <c r="AAL138" s="603">
        <v>0</v>
      </c>
      <c r="AAM138" s="603">
        <v>0</v>
      </c>
      <c r="AAN138" s="603">
        <v>7277</v>
      </c>
      <c r="AAO138" s="603">
        <v>37198</v>
      </c>
      <c r="AAP138" s="603">
        <v>39144</v>
      </c>
      <c r="AAQ138" s="603">
        <v>818099</v>
      </c>
      <c r="AAR138" s="603">
        <v>0</v>
      </c>
      <c r="AAS138" s="603">
        <v>0</v>
      </c>
      <c r="AAT138" s="603">
        <v>69089</v>
      </c>
      <c r="AAU138" s="603">
        <v>62243</v>
      </c>
      <c r="AAV138" s="603">
        <v>46747</v>
      </c>
      <c r="AAW138" s="603">
        <v>0</v>
      </c>
      <c r="AAX138" s="603">
        <v>0</v>
      </c>
      <c r="AAY138" s="603">
        <v>0</v>
      </c>
      <c r="AAZ138" s="603">
        <v>82682</v>
      </c>
      <c r="ABA138" s="603">
        <v>57406</v>
      </c>
      <c r="ABB138" s="603">
        <v>236647.65</v>
      </c>
      <c r="ABC138" s="603">
        <v>0</v>
      </c>
      <c r="ABD138" s="603">
        <v>34393</v>
      </c>
      <c r="ABE138" s="603">
        <v>0</v>
      </c>
      <c r="ABF138" s="603">
        <v>0</v>
      </c>
      <c r="ABG138" s="603">
        <v>38321</v>
      </c>
      <c r="ABH138" s="603">
        <v>57453</v>
      </c>
      <c r="ABI138" s="603">
        <v>41452</v>
      </c>
      <c r="ABJ138" s="603">
        <v>0</v>
      </c>
      <c r="ABK138" s="603">
        <v>0</v>
      </c>
      <c r="ABL138" s="603">
        <v>0</v>
      </c>
      <c r="ABM138" s="603">
        <v>26446</v>
      </c>
      <c r="ABN138" s="603">
        <v>26165</v>
      </c>
      <c r="ABO138" s="603">
        <v>0</v>
      </c>
      <c r="ABP138" s="603">
        <v>0</v>
      </c>
      <c r="ABQ138" s="603">
        <v>0</v>
      </c>
      <c r="ABR138" s="603">
        <v>0</v>
      </c>
      <c r="ABS138" s="603">
        <v>0</v>
      </c>
      <c r="ABT138" s="603">
        <v>51278</v>
      </c>
      <c r="ABU138" s="603">
        <v>44356</v>
      </c>
      <c r="ABV138" s="603">
        <v>0</v>
      </c>
      <c r="ABW138" s="603">
        <v>0</v>
      </c>
      <c r="ABX138" s="603">
        <v>32961</v>
      </c>
      <c r="ABY138" s="603">
        <v>0</v>
      </c>
      <c r="ABZ138" s="603">
        <v>0</v>
      </c>
      <c r="ACA138" s="603">
        <v>0</v>
      </c>
      <c r="ACB138" s="603">
        <v>0</v>
      </c>
      <c r="ACC138" s="603">
        <v>0</v>
      </c>
      <c r="ACD138" s="603">
        <v>23167</v>
      </c>
      <c r="ACE138" s="603">
        <v>0</v>
      </c>
      <c r="ACF138" s="603">
        <v>0</v>
      </c>
      <c r="ACG138" s="603">
        <v>0</v>
      </c>
      <c r="ACH138" s="603">
        <v>17985</v>
      </c>
      <c r="ACI138" s="603">
        <v>0</v>
      </c>
      <c r="ACJ138" s="603">
        <v>0</v>
      </c>
      <c r="ACK138" s="603">
        <v>457861</v>
      </c>
      <c r="ACL138" s="603">
        <v>28761</v>
      </c>
      <c r="ACM138" s="603">
        <v>0</v>
      </c>
      <c r="ACN138" s="603">
        <v>0</v>
      </c>
      <c r="ACO138" s="603">
        <v>54581</v>
      </c>
      <c r="ACP138" s="603">
        <v>33434</v>
      </c>
      <c r="ACQ138" s="603">
        <v>0</v>
      </c>
      <c r="ACR138" s="603">
        <v>6</v>
      </c>
      <c r="ACS138" s="603">
        <v>0</v>
      </c>
      <c r="ACT138" s="603">
        <v>0</v>
      </c>
      <c r="ACU138" s="603">
        <v>0</v>
      </c>
      <c r="ACV138" s="603">
        <v>0</v>
      </c>
      <c r="ACW138" s="603">
        <v>22394</v>
      </c>
      <c r="ACX138" s="603">
        <v>149554</v>
      </c>
      <c r="ACY138" s="603">
        <v>0</v>
      </c>
      <c r="ACZ138" s="603">
        <v>87364</v>
      </c>
      <c r="ADA138" s="603">
        <v>0</v>
      </c>
      <c r="ADB138" s="603">
        <v>35146</v>
      </c>
      <c r="ADC138" s="603">
        <v>0</v>
      </c>
      <c r="ADD138" s="603">
        <v>0</v>
      </c>
      <c r="ADE138" s="603">
        <v>0</v>
      </c>
      <c r="ADF138" s="603">
        <v>0</v>
      </c>
      <c r="ADG138" s="603">
        <v>0</v>
      </c>
      <c r="ADH138" s="603">
        <v>0</v>
      </c>
      <c r="ADI138" s="603">
        <v>0</v>
      </c>
      <c r="ADJ138" s="603">
        <v>0</v>
      </c>
      <c r="ADK138" s="603">
        <v>0</v>
      </c>
      <c r="ADL138" s="603">
        <v>0</v>
      </c>
      <c r="ADM138" s="603">
        <v>180</v>
      </c>
      <c r="ADN138" s="603">
        <v>0</v>
      </c>
      <c r="ADO138" s="603">
        <v>0</v>
      </c>
      <c r="ADP138" s="603">
        <v>0</v>
      </c>
      <c r="ADQ138" s="603">
        <v>0</v>
      </c>
      <c r="ADR138" s="603">
        <v>0</v>
      </c>
      <c r="ADS138" s="603">
        <v>0</v>
      </c>
      <c r="ADT138" s="603">
        <v>83952</v>
      </c>
      <c r="ADU138" s="603">
        <v>0</v>
      </c>
      <c r="ADV138" s="603">
        <v>0</v>
      </c>
      <c r="ADW138" s="603">
        <v>0</v>
      </c>
      <c r="ADX138" s="603">
        <v>0</v>
      </c>
      <c r="ADY138" s="603">
        <v>18044</v>
      </c>
      <c r="ADZ138" s="603">
        <v>10061</v>
      </c>
      <c r="AEA138" s="603">
        <v>721485.19</v>
      </c>
      <c r="AEB138" s="603">
        <v>192041</v>
      </c>
      <c r="AEC138" s="603">
        <v>74927</v>
      </c>
      <c r="AED138" s="603">
        <v>0</v>
      </c>
      <c r="AEE138" s="603">
        <v>30660</v>
      </c>
      <c r="AEF138" s="603">
        <v>106929.92</v>
      </c>
      <c r="AEG138" s="603">
        <v>44569.4</v>
      </c>
      <c r="AEH138" s="603">
        <v>54530</v>
      </c>
      <c r="AEI138" s="603">
        <v>0</v>
      </c>
      <c r="AEJ138" s="603">
        <v>36753</v>
      </c>
      <c r="AEK138" s="603">
        <v>0</v>
      </c>
      <c r="AEL138" s="603">
        <v>0</v>
      </c>
      <c r="AEM138" s="603">
        <v>30477</v>
      </c>
      <c r="AEN138" s="603">
        <v>0</v>
      </c>
      <c r="AEO138" s="603">
        <v>0</v>
      </c>
      <c r="AEP138" s="603">
        <v>0</v>
      </c>
      <c r="AEQ138" s="603">
        <v>35821</v>
      </c>
      <c r="AER138" s="603">
        <v>0</v>
      </c>
      <c r="AES138" s="603">
        <v>0</v>
      </c>
      <c r="AET138" s="603">
        <v>53739</v>
      </c>
      <c r="AEU138" s="603">
        <v>0</v>
      </c>
      <c r="AEV138" s="603">
        <v>0</v>
      </c>
      <c r="AEW138" s="603">
        <v>0</v>
      </c>
      <c r="AEX138" s="603">
        <v>0</v>
      </c>
      <c r="AEY138" s="603">
        <v>18530</v>
      </c>
      <c r="AEZ138" s="603">
        <v>0</v>
      </c>
      <c r="AFA138" s="603">
        <v>0</v>
      </c>
      <c r="AFB138" s="603">
        <v>28952</v>
      </c>
      <c r="AFC138" s="603">
        <v>0</v>
      </c>
      <c r="AFD138" s="603">
        <v>0</v>
      </c>
      <c r="AFE138" s="603">
        <v>167052</v>
      </c>
      <c r="AFF138" s="603">
        <v>0</v>
      </c>
      <c r="AFG138" s="603">
        <v>26627</v>
      </c>
      <c r="AFH138" s="603">
        <v>29484</v>
      </c>
      <c r="AFI138" s="603">
        <v>46741</v>
      </c>
      <c r="AFJ138" s="603">
        <v>26596</v>
      </c>
      <c r="AFK138" s="603">
        <v>24724</v>
      </c>
      <c r="AFL138" s="603">
        <v>25327</v>
      </c>
      <c r="AFM138" s="603">
        <v>11858</v>
      </c>
      <c r="AFN138" s="603">
        <v>43526</v>
      </c>
      <c r="AFO138" s="603">
        <v>33289</v>
      </c>
      <c r="AFP138" s="603">
        <v>25494</v>
      </c>
      <c r="AFQ138" s="603">
        <v>22635</v>
      </c>
      <c r="AFR138" s="603">
        <v>0</v>
      </c>
      <c r="AFS138" s="603">
        <v>0</v>
      </c>
      <c r="AFT138" s="603">
        <v>0</v>
      </c>
      <c r="AFU138" s="603">
        <v>0</v>
      </c>
      <c r="AFV138" s="603">
        <v>0</v>
      </c>
      <c r="AFW138" s="603">
        <v>28827</v>
      </c>
      <c r="AFX138" s="603">
        <v>15235</v>
      </c>
      <c r="AFY138" s="603">
        <v>36437</v>
      </c>
      <c r="AFZ138" s="603">
        <v>0</v>
      </c>
      <c r="AGA138" s="603">
        <v>0</v>
      </c>
      <c r="AGB138" s="603">
        <v>0</v>
      </c>
      <c r="AGC138" s="603">
        <v>22988</v>
      </c>
      <c r="AGD138" s="603">
        <v>0</v>
      </c>
      <c r="AGE138" s="603">
        <v>0</v>
      </c>
      <c r="AGF138" s="603">
        <v>43707</v>
      </c>
      <c r="AGG138" s="603">
        <v>32196</v>
      </c>
      <c r="AGH138" s="603">
        <v>0</v>
      </c>
      <c r="AGI138" s="603">
        <v>41006</v>
      </c>
      <c r="AGJ138" s="603">
        <v>0</v>
      </c>
      <c r="AGK138" s="603">
        <v>32870</v>
      </c>
      <c r="AGL138" s="603">
        <v>0</v>
      </c>
      <c r="AGM138" s="603">
        <v>0</v>
      </c>
      <c r="AGN138" s="603">
        <v>0</v>
      </c>
      <c r="AGO138" s="603">
        <v>0</v>
      </c>
      <c r="AGP138" s="603">
        <v>0</v>
      </c>
      <c r="AGQ138" s="603">
        <v>0</v>
      </c>
      <c r="AGR138" s="603">
        <v>0</v>
      </c>
      <c r="AGS138" s="603">
        <v>0</v>
      </c>
      <c r="AGT138" s="603">
        <v>0</v>
      </c>
      <c r="AGU138" s="603">
        <v>0</v>
      </c>
      <c r="AGV138" s="603">
        <v>0</v>
      </c>
      <c r="AGW138" s="603">
        <v>4423</v>
      </c>
      <c r="AGX138" s="603">
        <v>202</v>
      </c>
      <c r="AGY138" s="603">
        <v>0</v>
      </c>
      <c r="AGZ138" s="603">
        <v>0</v>
      </c>
      <c r="AHA138" s="603">
        <v>99309</v>
      </c>
      <c r="AHB138" s="603">
        <v>0</v>
      </c>
      <c r="AHC138" s="603">
        <v>0</v>
      </c>
      <c r="AHD138" s="603">
        <v>0</v>
      </c>
      <c r="AHE138" s="603">
        <v>0</v>
      </c>
      <c r="AHF138" s="603">
        <v>29877</v>
      </c>
      <c r="AHG138" s="603">
        <v>0</v>
      </c>
      <c r="AHH138" s="603">
        <v>26197</v>
      </c>
      <c r="AHI138" s="603">
        <v>43616</v>
      </c>
      <c r="AHJ138" s="603">
        <v>30981</v>
      </c>
      <c r="AHK138" s="603">
        <v>31890</v>
      </c>
      <c r="AHL138" s="603">
        <v>0</v>
      </c>
      <c r="AHM138" s="603">
        <v>0</v>
      </c>
      <c r="AHN138" s="603">
        <v>0</v>
      </c>
      <c r="AHO138" s="603">
        <v>0</v>
      </c>
      <c r="AHP138" s="603">
        <v>0</v>
      </c>
      <c r="AHQ138" s="603">
        <v>41490</v>
      </c>
      <c r="AHR138" s="603">
        <v>73605</v>
      </c>
      <c r="AHS138" s="603">
        <v>14101</v>
      </c>
      <c r="AHT138" s="603">
        <v>12350</v>
      </c>
      <c r="AHU138" s="603">
        <v>0</v>
      </c>
      <c r="AHV138" s="603">
        <v>0</v>
      </c>
      <c r="AHW138" s="603">
        <f t="shared" si="100"/>
        <v>26088696.359999999</v>
      </c>
      <c r="AHY138" s="648" t="s">
        <v>6250</v>
      </c>
      <c r="AHZ138" s="648" t="s">
        <v>6178</v>
      </c>
      <c r="AIA138" s="648" t="s">
        <v>6179</v>
      </c>
    </row>
    <row r="139" spans="1:911" ht="24.6" x14ac:dyDescent="0.7">
      <c r="A139" s="260" t="str">
        <f t="shared" si="101"/>
        <v>UC</v>
      </c>
      <c r="B139" s="260" t="s">
        <v>6178</v>
      </c>
      <c r="C139" s="260" t="s">
        <v>6179</v>
      </c>
      <c r="D139" s="603">
        <v>0</v>
      </c>
      <c r="E139" s="603">
        <v>0</v>
      </c>
      <c r="F139" s="603">
        <v>0</v>
      </c>
      <c r="G139" s="603">
        <v>0</v>
      </c>
      <c r="H139" s="603">
        <v>0</v>
      </c>
      <c r="I139" s="603">
        <v>0</v>
      </c>
      <c r="J139" s="603">
        <v>0</v>
      </c>
      <c r="K139" s="603">
        <v>34991409.619999997</v>
      </c>
      <c r="L139" s="603">
        <v>0</v>
      </c>
      <c r="M139" s="603">
        <v>0</v>
      </c>
      <c r="N139" s="603">
        <v>0</v>
      </c>
      <c r="O139" s="603">
        <v>0</v>
      </c>
      <c r="P139" s="603">
        <v>37282363.960000001</v>
      </c>
      <c r="Q139" s="603">
        <v>0</v>
      </c>
      <c r="R139" s="603">
        <v>0</v>
      </c>
      <c r="S139" s="603">
        <v>0</v>
      </c>
      <c r="T139" s="603">
        <v>0</v>
      </c>
      <c r="U139" s="603">
        <v>0</v>
      </c>
      <c r="V139" s="603">
        <v>0</v>
      </c>
      <c r="W139" s="603">
        <v>507102.23</v>
      </c>
      <c r="X139" s="603">
        <v>0</v>
      </c>
      <c r="Y139" s="603">
        <v>780238.89</v>
      </c>
      <c r="Z139" s="603">
        <v>0</v>
      </c>
      <c r="AA139" s="603">
        <v>0</v>
      </c>
      <c r="AB139" s="603">
        <v>0</v>
      </c>
      <c r="AC139" s="603">
        <v>0</v>
      </c>
      <c r="AD139" s="603">
        <v>0</v>
      </c>
      <c r="AE139" s="603">
        <v>0</v>
      </c>
      <c r="AF139" s="603">
        <v>0</v>
      </c>
      <c r="AG139" s="603">
        <v>0</v>
      </c>
      <c r="AH139" s="603">
        <v>0</v>
      </c>
      <c r="AI139" s="603">
        <v>0</v>
      </c>
      <c r="AJ139" s="603">
        <v>0</v>
      </c>
      <c r="AK139" s="603">
        <v>0</v>
      </c>
      <c r="AL139" s="603">
        <v>0</v>
      </c>
      <c r="AM139" s="603">
        <v>0</v>
      </c>
      <c r="AN139" s="603">
        <v>92319.9</v>
      </c>
      <c r="AO139" s="603">
        <v>0</v>
      </c>
      <c r="AP139" s="603">
        <v>0</v>
      </c>
      <c r="AQ139" s="603">
        <v>0</v>
      </c>
      <c r="AR139" s="603">
        <v>0</v>
      </c>
      <c r="AS139" s="603">
        <v>0</v>
      </c>
      <c r="AT139" s="603">
        <v>0</v>
      </c>
      <c r="AU139" s="603">
        <v>4781375.72</v>
      </c>
      <c r="AV139" s="603">
        <v>0</v>
      </c>
      <c r="AW139" s="603">
        <v>0</v>
      </c>
      <c r="AX139" s="603">
        <v>0</v>
      </c>
      <c r="AY139" s="603">
        <v>0</v>
      </c>
      <c r="AZ139" s="603">
        <v>0</v>
      </c>
      <c r="BA139" s="603">
        <v>0</v>
      </c>
      <c r="BB139" s="603">
        <v>0</v>
      </c>
      <c r="BC139" s="603">
        <v>0</v>
      </c>
      <c r="BD139" s="603">
        <v>0</v>
      </c>
      <c r="BE139" s="603">
        <v>3000000</v>
      </c>
      <c r="BF139" s="603">
        <v>0</v>
      </c>
      <c r="BG139" s="603">
        <v>0</v>
      </c>
      <c r="BH139" s="603">
        <v>0</v>
      </c>
      <c r="BI139" s="603">
        <v>0</v>
      </c>
      <c r="BJ139" s="603">
        <v>84455474.219999999</v>
      </c>
      <c r="BK139" s="603">
        <v>938800</v>
      </c>
      <c r="BL139" s="603">
        <v>0</v>
      </c>
      <c r="BM139" s="603">
        <v>0</v>
      </c>
      <c r="BN139" s="603">
        <v>0</v>
      </c>
      <c r="BO139" s="603">
        <v>0</v>
      </c>
      <c r="BP139" s="603">
        <v>0</v>
      </c>
      <c r="BQ139" s="603">
        <v>627295.72</v>
      </c>
      <c r="BR139" s="603">
        <v>0</v>
      </c>
      <c r="BS139" s="603">
        <v>0</v>
      </c>
      <c r="BT139" s="603">
        <v>10549766.140000001</v>
      </c>
      <c r="BU139" s="603">
        <v>0</v>
      </c>
      <c r="BV139" s="603">
        <v>171024.27</v>
      </c>
      <c r="BW139" s="603">
        <v>200000</v>
      </c>
      <c r="BX139" s="603">
        <v>0</v>
      </c>
      <c r="BY139" s="603">
        <v>0</v>
      </c>
      <c r="BZ139" s="603">
        <v>0</v>
      </c>
      <c r="CA139" s="603">
        <v>0</v>
      </c>
      <c r="CB139" s="603">
        <v>0</v>
      </c>
      <c r="CC139" s="603">
        <v>0</v>
      </c>
      <c r="CD139" s="603">
        <v>0</v>
      </c>
      <c r="CE139" s="603">
        <v>0</v>
      </c>
      <c r="CF139" s="603">
        <v>0</v>
      </c>
      <c r="CG139" s="603">
        <v>0</v>
      </c>
      <c r="CH139" s="603">
        <v>0</v>
      </c>
      <c r="CI139" s="603">
        <v>0</v>
      </c>
      <c r="CJ139" s="603">
        <v>0</v>
      </c>
      <c r="CK139" s="603">
        <v>0</v>
      </c>
      <c r="CL139" s="603">
        <v>0</v>
      </c>
      <c r="CM139" s="603">
        <v>0</v>
      </c>
      <c r="CN139" s="603">
        <v>0</v>
      </c>
      <c r="CO139" s="603">
        <v>0</v>
      </c>
      <c r="CP139" s="603">
        <v>0</v>
      </c>
      <c r="CQ139" s="603">
        <v>0</v>
      </c>
      <c r="CR139" s="603">
        <v>0</v>
      </c>
      <c r="CS139" s="603">
        <v>0</v>
      </c>
      <c r="CT139" s="603">
        <v>0</v>
      </c>
      <c r="CU139" s="603">
        <v>5000000</v>
      </c>
      <c r="CV139" s="603">
        <v>0</v>
      </c>
      <c r="CW139" s="603">
        <v>0</v>
      </c>
      <c r="CX139" s="603">
        <v>0</v>
      </c>
      <c r="CY139" s="603">
        <v>0</v>
      </c>
      <c r="CZ139" s="603">
        <v>0</v>
      </c>
      <c r="DA139" s="603">
        <v>0</v>
      </c>
      <c r="DB139" s="603">
        <v>0</v>
      </c>
      <c r="DC139" s="603">
        <v>1989351.88</v>
      </c>
      <c r="DD139" s="603">
        <v>1210637.17</v>
      </c>
      <c r="DE139" s="603">
        <v>0</v>
      </c>
      <c r="DF139" s="603">
        <v>0</v>
      </c>
      <c r="DG139" s="603">
        <v>0</v>
      </c>
      <c r="DH139" s="603">
        <v>0</v>
      </c>
      <c r="DI139" s="603">
        <v>0</v>
      </c>
      <c r="DJ139" s="603">
        <v>0</v>
      </c>
      <c r="DK139" s="603">
        <v>0</v>
      </c>
      <c r="DL139" s="603">
        <v>25249105.649999999</v>
      </c>
      <c r="DM139" s="603">
        <v>0</v>
      </c>
      <c r="DN139" s="603">
        <v>1145000</v>
      </c>
      <c r="DO139" s="603">
        <v>108621.2</v>
      </c>
      <c r="DP139" s="603">
        <v>0</v>
      </c>
      <c r="DQ139" s="603">
        <v>0</v>
      </c>
      <c r="DR139" s="603">
        <v>0</v>
      </c>
      <c r="DS139" s="603">
        <v>251884.66</v>
      </c>
      <c r="DT139" s="603">
        <v>0</v>
      </c>
      <c r="DU139" s="603">
        <v>0</v>
      </c>
      <c r="DV139" s="603">
        <v>0</v>
      </c>
      <c r="DW139" s="603">
        <v>599600</v>
      </c>
      <c r="DX139" s="603">
        <v>0</v>
      </c>
      <c r="DY139" s="603">
        <v>0</v>
      </c>
      <c r="DZ139" s="603">
        <v>0</v>
      </c>
      <c r="EA139" s="603">
        <v>0</v>
      </c>
      <c r="EB139" s="603">
        <v>0</v>
      </c>
      <c r="EC139" s="603">
        <v>0</v>
      </c>
      <c r="ED139" s="603">
        <v>0</v>
      </c>
      <c r="EE139" s="603">
        <v>0</v>
      </c>
      <c r="EF139" s="603">
        <v>0</v>
      </c>
      <c r="EG139" s="603">
        <v>0</v>
      </c>
      <c r="EH139" s="603">
        <v>197200</v>
      </c>
      <c r="EI139" s="603">
        <v>0</v>
      </c>
      <c r="EJ139" s="603">
        <v>0</v>
      </c>
      <c r="EK139" s="603">
        <v>0</v>
      </c>
      <c r="EL139" s="603">
        <v>190000</v>
      </c>
      <c r="EM139" s="603">
        <v>253842.43</v>
      </c>
      <c r="EN139" s="603">
        <v>0</v>
      </c>
      <c r="EO139" s="603">
        <v>8584173.0099999998</v>
      </c>
      <c r="EP139" s="603">
        <v>0</v>
      </c>
      <c r="EQ139" s="603">
        <v>0</v>
      </c>
      <c r="ER139" s="603">
        <v>0</v>
      </c>
      <c r="ES139" s="603">
        <v>0</v>
      </c>
      <c r="ET139" s="603">
        <v>0</v>
      </c>
      <c r="EU139" s="603">
        <v>0</v>
      </c>
      <c r="EV139" s="603">
        <v>0</v>
      </c>
      <c r="EW139" s="603">
        <v>0</v>
      </c>
      <c r="EX139" s="603">
        <v>2671802</v>
      </c>
      <c r="EY139" s="603">
        <v>0</v>
      </c>
      <c r="EZ139" s="603">
        <v>0</v>
      </c>
      <c r="FA139" s="603">
        <v>0</v>
      </c>
      <c r="FB139" s="603">
        <v>0</v>
      </c>
      <c r="FC139" s="603">
        <v>0</v>
      </c>
      <c r="FD139" s="603">
        <v>0</v>
      </c>
      <c r="FE139" s="603">
        <v>0</v>
      </c>
      <c r="FF139" s="603">
        <v>0</v>
      </c>
      <c r="FG139" s="603">
        <v>328425.19</v>
      </c>
      <c r="FH139" s="603">
        <v>0</v>
      </c>
      <c r="FI139" s="603">
        <v>0</v>
      </c>
      <c r="FJ139" s="603">
        <v>0</v>
      </c>
      <c r="FK139" s="603">
        <v>89813.9</v>
      </c>
      <c r="FL139" s="603">
        <v>0</v>
      </c>
      <c r="FM139" s="603">
        <v>0</v>
      </c>
      <c r="FN139" s="603">
        <v>0</v>
      </c>
      <c r="FO139" s="603">
        <v>0</v>
      </c>
      <c r="FP139" s="603">
        <v>273345</v>
      </c>
      <c r="FQ139" s="603">
        <v>0</v>
      </c>
      <c r="FR139" s="603">
        <v>52134730.780000001</v>
      </c>
      <c r="FS139" s="603">
        <v>0</v>
      </c>
      <c r="FT139" s="603">
        <v>0</v>
      </c>
      <c r="FU139" s="603">
        <v>0</v>
      </c>
      <c r="FV139" s="603">
        <v>0</v>
      </c>
      <c r="FW139" s="603">
        <v>0</v>
      </c>
      <c r="FX139" s="603">
        <v>0</v>
      </c>
      <c r="FY139" s="603">
        <v>0</v>
      </c>
      <c r="FZ139" s="603">
        <v>0</v>
      </c>
      <c r="GA139" s="603">
        <v>0</v>
      </c>
      <c r="GB139" s="603">
        <v>0</v>
      </c>
      <c r="GC139" s="603">
        <v>0</v>
      </c>
      <c r="GD139" s="603">
        <v>0</v>
      </c>
      <c r="GE139" s="603">
        <v>0</v>
      </c>
      <c r="GF139" s="603">
        <v>7350000</v>
      </c>
      <c r="GG139" s="603">
        <v>0</v>
      </c>
      <c r="GH139" s="603">
        <v>0</v>
      </c>
      <c r="GI139" s="603">
        <v>881893.87</v>
      </c>
      <c r="GJ139" s="603">
        <v>11565204.1</v>
      </c>
      <c r="GK139" s="603">
        <v>3124539.53</v>
      </c>
      <c r="GL139" s="603">
        <v>0</v>
      </c>
      <c r="GM139" s="603">
        <v>0</v>
      </c>
      <c r="GN139" s="603">
        <v>154500</v>
      </c>
      <c r="GO139" s="603">
        <v>0</v>
      </c>
      <c r="GP139" s="603">
        <v>0</v>
      </c>
      <c r="GQ139" s="603">
        <v>0</v>
      </c>
      <c r="GR139" s="603">
        <v>2583914.21</v>
      </c>
      <c r="GS139" s="603">
        <v>0</v>
      </c>
      <c r="GT139" s="603">
        <v>0</v>
      </c>
      <c r="GU139" s="603">
        <v>0</v>
      </c>
      <c r="GV139" s="603">
        <v>0</v>
      </c>
      <c r="GW139" s="603">
        <v>0</v>
      </c>
      <c r="GX139" s="603">
        <v>0</v>
      </c>
      <c r="GY139" s="603">
        <v>0</v>
      </c>
      <c r="GZ139" s="603">
        <v>0</v>
      </c>
      <c r="HA139" s="603">
        <v>0</v>
      </c>
      <c r="HB139" s="603">
        <v>0</v>
      </c>
      <c r="HC139" s="603">
        <v>12000000</v>
      </c>
      <c r="HD139" s="603">
        <v>0</v>
      </c>
      <c r="HE139" s="603">
        <v>1551906.3</v>
      </c>
      <c r="HF139" s="603">
        <v>5782708.9500000002</v>
      </c>
      <c r="HG139" s="603">
        <v>2943942.71</v>
      </c>
      <c r="HH139" s="603">
        <v>0</v>
      </c>
      <c r="HI139" s="603">
        <v>0</v>
      </c>
      <c r="HJ139" s="603">
        <v>3326103.9</v>
      </c>
      <c r="HK139" s="603">
        <v>0</v>
      </c>
      <c r="HL139" s="603">
        <v>64327952.990000002</v>
      </c>
      <c r="HM139" s="603">
        <v>0</v>
      </c>
      <c r="HN139" s="603">
        <v>0</v>
      </c>
      <c r="HO139" s="603">
        <v>0</v>
      </c>
      <c r="HP139" s="603">
        <v>9231566.6300000008</v>
      </c>
      <c r="HQ139" s="603">
        <v>2671215.27</v>
      </c>
      <c r="HR139" s="603">
        <v>2501147.4700000002</v>
      </c>
      <c r="HS139" s="603">
        <v>232992.84</v>
      </c>
      <c r="HT139" s="603">
        <v>16122897.880000001</v>
      </c>
      <c r="HU139" s="603">
        <v>0</v>
      </c>
      <c r="HV139" s="603">
        <v>0</v>
      </c>
      <c r="HW139" s="603">
        <v>0</v>
      </c>
      <c r="HX139" s="603">
        <v>224154.75</v>
      </c>
      <c r="HY139" s="603">
        <v>0</v>
      </c>
      <c r="HZ139" s="603">
        <v>14159367.859999999</v>
      </c>
      <c r="IA139" s="603">
        <v>0</v>
      </c>
      <c r="IB139" s="603">
        <v>0</v>
      </c>
      <c r="IC139" s="603">
        <v>0</v>
      </c>
      <c r="ID139" s="603">
        <v>0</v>
      </c>
      <c r="IE139" s="603">
        <v>144171.76</v>
      </c>
      <c r="IF139" s="603">
        <v>0</v>
      </c>
      <c r="IG139" s="603">
        <v>0</v>
      </c>
      <c r="IH139" s="603">
        <v>120000</v>
      </c>
      <c r="II139" s="603">
        <v>0</v>
      </c>
      <c r="IJ139" s="603">
        <v>41760319.909999996</v>
      </c>
      <c r="IK139" s="603">
        <v>1610</v>
      </c>
      <c r="IL139" s="603">
        <v>229171.6</v>
      </c>
      <c r="IM139" s="603">
        <v>3083223.08</v>
      </c>
      <c r="IN139" s="603">
        <v>30580</v>
      </c>
      <c r="IO139" s="603">
        <v>4338992.78</v>
      </c>
      <c r="IP139" s="603">
        <v>0</v>
      </c>
      <c r="IQ139" s="603">
        <v>0</v>
      </c>
      <c r="IR139" s="603">
        <v>34467.26</v>
      </c>
      <c r="IS139" s="603">
        <v>330475.89</v>
      </c>
      <c r="IT139" s="603">
        <v>65335.25</v>
      </c>
      <c r="IU139" s="603">
        <v>23247655.739999998</v>
      </c>
      <c r="IV139" s="603">
        <v>1060031.0899999999</v>
      </c>
      <c r="IW139" s="603">
        <v>0</v>
      </c>
      <c r="IX139" s="603">
        <v>0</v>
      </c>
      <c r="IY139" s="603">
        <v>0</v>
      </c>
      <c r="IZ139" s="603">
        <v>0</v>
      </c>
      <c r="JA139" s="603">
        <v>0</v>
      </c>
      <c r="JB139" s="603">
        <v>0</v>
      </c>
      <c r="JC139" s="603">
        <v>0</v>
      </c>
      <c r="JD139" s="603">
        <v>0</v>
      </c>
      <c r="JE139" s="603">
        <v>0</v>
      </c>
      <c r="JF139" s="603">
        <v>0</v>
      </c>
      <c r="JG139" s="603">
        <v>298849.56</v>
      </c>
      <c r="JH139" s="603">
        <v>865959.82</v>
      </c>
      <c r="JI139" s="603">
        <v>0</v>
      </c>
      <c r="JJ139" s="603">
        <v>0</v>
      </c>
      <c r="JK139" s="603">
        <v>0</v>
      </c>
      <c r="JL139" s="603">
        <v>108319.21</v>
      </c>
      <c r="JM139" s="603">
        <v>0</v>
      </c>
      <c r="JN139" s="603">
        <v>0</v>
      </c>
      <c r="JO139" s="603">
        <v>0</v>
      </c>
      <c r="JP139" s="603">
        <v>0</v>
      </c>
      <c r="JQ139" s="603">
        <v>0</v>
      </c>
      <c r="JR139" s="603">
        <v>0</v>
      </c>
      <c r="JS139" s="603">
        <v>0</v>
      </c>
      <c r="JT139" s="603">
        <v>0</v>
      </c>
      <c r="JU139" s="603">
        <v>0</v>
      </c>
      <c r="JV139" s="603">
        <v>0</v>
      </c>
      <c r="JW139" s="603">
        <v>0</v>
      </c>
      <c r="JX139" s="603">
        <v>108781</v>
      </c>
      <c r="JY139" s="603">
        <v>0</v>
      </c>
      <c r="JZ139" s="603">
        <v>0</v>
      </c>
      <c r="KA139" s="603">
        <v>0</v>
      </c>
      <c r="KB139" s="603">
        <v>0</v>
      </c>
      <c r="KC139" s="603">
        <v>0</v>
      </c>
      <c r="KD139" s="603">
        <v>0</v>
      </c>
      <c r="KE139" s="603">
        <v>0</v>
      </c>
      <c r="KF139" s="603">
        <v>0</v>
      </c>
      <c r="KG139" s="603">
        <v>0</v>
      </c>
      <c r="KH139" s="603">
        <v>0</v>
      </c>
      <c r="KI139" s="603">
        <v>0</v>
      </c>
      <c r="KJ139" s="603">
        <v>675047.56</v>
      </c>
      <c r="KK139" s="603">
        <v>0</v>
      </c>
      <c r="KL139" s="603">
        <v>11156523.390000001</v>
      </c>
      <c r="KM139" s="603">
        <v>1768495.19</v>
      </c>
      <c r="KN139" s="603">
        <v>0</v>
      </c>
      <c r="KO139" s="603">
        <v>262981.08</v>
      </c>
      <c r="KP139" s="603">
        <v>723733.02</v>
      </c>
      <c r="KQ139" s="603">
        <v>612800.62</v>
      </c>
      <c r="KR139" s="603">
        <v>123000</v>
      </c>
      <c r="KS139" s="603">
        <v>0</v>
      </c>
      <c r="KT139" s="603">
        <v>0</v>
      </c>
      <c r="KU139" s="603">
        <v>0</v>
      </c>
      <c r="KV139" s="603">
        <v>0</v>
      </c>
      <c r="KW139" s="603">
        <v>0</v>
      </c>
      <c r="KX139" s="603">
        <v>880393.22</v>
      </c>
      <c r="KY139" s="603">
        <v>0</v>
      </c>
      <c r="KZ139" s="603">
        <v>0</v>
      </c>
      <c r="LA139" s="603">
        <v>12718046.550000001</v>
      </c>
      <c r="LB139" s="603">
        <v>0</v>
      </c>
      <c r="LC139" s="603">
        <v>2019945.98</v>
      </c>
      <c r="LD139" s="603">
        <v>0</v>
      </c>
      <c r="LE139" s="603">
        <v>0</v>
      </c>
      <c r="LF139" s="603">
        <v>0</v>
      </c>
      <c r="LG139" s="603">
        <v>0</v>
      </c>
      <c r="LH139" s="603">
        <v>4527575.3899999997</v>
      </c>
      <c r="LI139" s="603">
        <v>0</v>
      </c>
      <c r="LJ139" s="603">
        <v>0</v>
      </c>
      <c r="LK139" s="603">
        <v>9140762.3499999996</v>
      </c>
      <c r="LL139" s="603">
        <v>0</v>
      </c>
      <c r="LM139" s="603">
        <v>0</v>
      </c>
      <c r="LN139" s="603">
        <v>0</v>
      </c>
      <c r="LO139" s="603">
        <v>0</v>
      </c>
      <c r="LP139" s="603">
        <v>524927.56000000006</v>
      </c>
      <c r="LQ139" s="603">
        <v>0</v>
      </c>
      <c r="LR139" s="603">
        <v>3500000</v>
      </c>
      <c r="LS139" s="603">
        <v>0</v>
      </c>
      <c r="LT139" s="603">
        <v>6644369.0199999996</v>
      </c>
      <c r="LU139" s="603">
        <v>1350000</v>
      </c>
      <c r="LV139" s="603">
        <v>0</v>
      </c>
      <c r="LW139" s="603">
        <v>0</v>
      </c>
      <c r="LX139" s="603">
        <v>0</v>
      </c>
      <c r="LY139" s="603">
        <v>2308150.98</v>
      </c>
      <c r="LZ139" s="603">
        <v>0</v>
      </c>
      <c r="MA139" s="603">
        <v>0</v>
      </c>
      <c r="MB139" s="603">
        <v>0</v>
      </c>
      <c r="MC139" s="603">
        <v>0</v>
      </c>
      <c r="MD139" s="603">
        <v>0</v>
      </c>
      <c r="ME139" s="603">
        <v>0</v>
      </c>
      <c r="MF139" s="603">
        <v>0</v>
      </c>
      <c r="MG139" s="603">
        <v>0</v>
      </c>
      <c r="MH139" s="603">
        <v>0</v>
      </c>
      <c r="MI139" s="603">
        <v>0</v>
      </c>
      <c r="MJ139" s="603">
        <v>0</v>
      </c>
      <c r="MK139" s="603">
        <v>0</v>
      </c>
      <c r="ML139" s="603">
        <v>0</v>
      </c>
      <c r="MM139" s="603">
        <v>0</v>
      </c>
      <c r="MN139" s="603">
        <v>0</v>
      </c>
      <c r="MO139" s="603">
        <v>0</v>
      </c>
      <c r="MP139" s="603">
        <v>80930</v>
      </c>
      <c r="MQ139" s="603">
        <v>0</v>
      </c>
      <c r="MR139" s="603">
        <v>0</v>
      </c>
      <c r="MS139" s="603">
        <v>0</v>
      </c>
      <c r="MT139" s="603">
        <v>0</v>
      </c>
      <c r="MU139" s="603">
        <v>203700</v>
      </c>
      <c r="MV139" s="603">
        <v>0</v>
      </c>
      <c r="MW139" s="603">
        <v>0</v>
      </c>
      <c r="MX139" s="603">
        <v>0</v>
      </c>
      <c r="MY139" s="603">
        <v>1285512.8999999999</v>
      </c>
      <c r="MZ139" s="603">
        <v>58730.25</v>
      </c>
      <c r="NA139" s="603">
        <v>2258893.92</v>
      </c>
      <c r="NB139" s="603">
        <v>0</v>
      </c>
      <c r="NC139" s="603">
        <v>1753718.83</v>
      </c>
      <c r="ND139" s="603">
        <v>0</v>
      </c>
      <c r="NE139" s="603">
        <v>105473.07</v>
      </c>
      <c r="NF139" s="603">
        <v>0</v>
      </c>
      <c r="NG139" s="603">
        <v>0</v>
      </c>
      <c r="NH139" s="603">
        <v>0</v>
      </c>
      <c r="NI139" s="603">
        <v>0</v>
      </c>
      <c r="NJ139" s="603">
        <v>0</v>
      </c>
      <c r="NK139" s="603">
        <v>0</v>
      </c>
      <c r="NL139" s="603">
        <v>0</v>
      </c>
      <c r="NM139" s="603">
        <v>0</v>
      </c>
      <c r="NN139" s="603">
        <v>0</v>
      </c>
      <c r="NO139" s="603">
        <v>0</v>
      </c>
      <c r="NP139" s="603">
        <v>0</v>
      </c>
      <c r="NQ139" s="603">
        <v>328194.59999999998</v>
      </c>
      <c r="NR139" s="603">
        <v>338496.51</v>
      </c>
      <c r="NS139" s="603">
        <v>0</v>
      </c>
      <c r="NT139" s="603">
        <v>0</v>
      </c>
      <c r="NU139" s="603">
        <v>38625</v>
      </c>
      <c r="NV139" s="603">
        <v>0</v>
      </c>
      <c r="NW139" s="603">
        <v>0</v>
      </c>
      <c r="NX139" s="603">
        <v>0</v>
      </c>
      <c r="NY139" s="603">
        <v>0</v>
      </c>
      <c r="NZ139" s="603">
        <v>60000</v>
      </c>
      <c r="OA139" s="603">
        <v>0</v>
      </c>
      <c r="OB139" s="603">
        <v>0</v>
      </c>
      <c r="OC139" s="603">
        <v>4214900</v>
      </c>
      <c r="OD139" s="603">
        <v>0</v>
      </c>
      <c r="OE139" s="603">
        <v>0</v>
      </c>
      <c r="OF139" s="603">
        <v>0</v>
      </c>
      <c r="OG139" s="603">
        <v>0</v>
      </c>
      <c r="OH139" s="603">
        <v>2145622.77</v>
      </c>
      <c r="OI139" s="603">
        <v>9124687.2799999993</v>
      </c>
      <c r="OJ139" s="603">
        <v>0</v>
      </c>
      <c r="OK139" s="603">
        <v>0</v>
      </c>
      <c r="OL139" s="603">
        <v>0</v>
      </c>
      <c r="OM139" s="603">
        <v>0</v>
      </c>
      <c r="ON139" s="603">
        <v>0</v>
      </c>
      <c r="OO139" s="603">
        <v>0</v>
      </c>
      <c r="OP139" s="603">
        <v>150000</v>
      </c>
      <c r="OQ139" s="603">
        <v>0</v>
      </c>
      <c r="OR139" s="603">
        <v>0</v>
      </c>
      <c r="OS139" s="603">
        <v>0</v>
      </c>
      <c r="OT139" s="603">
        <v>150000</v>
      </c>
      <c r="OU139" s="603">
        <v>0</v>
      </c>
      <c r="OV139" s="603">
        <v>0</v>
      </c>
      <c r="OW139" s="603">
        <v>0</v>
      </c>
      <c r="OX139" s="603">
        <v>0</v>
      </c>
      <c r="OY139" s="603">
        <v>0</v>
      </c>
      <c r="OZ139" s="603">
        <v>616305.6</v>
      </c>
      <c r="PA139" s="603">
        <v>0</v>
      </c>
      <c r="PB139" s="603">
        <v>0</v>
      </c>
      <c r="PC139" s="603">
        <v>0</v>
      </c>
      <c r="PD139" s="603">
        <v>0</v>
      </c>
      <c r="PE139" s="603">
        <v>0</v>
      </c>
      <c r="PF139" s="603">
        <v>0</v>
      </c>
      <c r="PG139" s="603">
        <v>1670128.3</v>
      </c>
      <c r="PH139" s="603">
        <v>0</v>
      </c>
      <c r="PI139" s="603">
        <v>1537142.07</v>
      </c>
      <c r="PJ139" s="603">
        <v>686704</v>
      </c>
      <c r="PK139" s="603">
        <v>150000</v>
      </c>
      <c r="PL139" s="603">
        <v>0</v>
      </c>
      <c r="PM139" s="603">
        <v>0</v>
      </c>
      <c r="PN139" s="603">
        <v>0</v>
      </c>
      <c r="PO139" s="603">
        <v>0</v>
      </c>
      <c r="PP139" s="603">
        <v>0</v>
      </c>
      <c r="PQ139" s="603">
        <v>1348617</v>
      </c>
      <c r="PR139" s="603">
        <v>0</v>
      </c>
      <c r="PS139" s="603">
        <v>0</v>
      </c>
      <c r="PT139" s="603">
        <v>409970.29</v>
      </c>
      <c r="PU139" s="603">
        <v>0</v>
      </c>
      <c r="PV139" s="603">
        <v>0</v>
      </c>
      <c r="PW139" s="603">
        <v>0</v>
      </c>
      <c r="PX139" s="603">
        <v>78850</v>
      </c>
      <c r="PY139" s="603">
        <v>529080.65</v>
      </c>
      <c r="PZ139" s="603">
        <v>0</v>
      </c>
      <c r="QA139" s="603">
        <v>0</v>
      </c>
      <c r="QB139" s="603">
        <v>0</v>
      </c>
      <c r="QC139" s="603">
        <v>0</v>
      </c>
      <c r="QD139" s="603">
        <v>12307042.279999999</v>
      </c>
      <c r="QE139" s="603">
        <v>0</v>
      </c>
      <c r="QF139" s="603">
        <v>0</v>
      </c>
      <c r="QG139" s="603">
        <v>8000</v>
      </c>
      <c r="QH139" s="603">
        <v>0</v>
      </c>
      <c r="QI139" s="603">
        <v>0</v>
      </c>
      <c r="QJ139" s="603">
        <v>0</v>
      </c>
      <c r="QK139" s="603">
        <v>0</v>
      </c>
      <c r="QL139" s="603">
        <v>649100</v>
      </c>
      <c r="QM139" s="603">
        <v>0</v>
      </c>
      <c r="QN139" s="603">
        <v>0</v>
      </c>
      <c r="QO139" s="603">
        <v>0</v>
      </c>
      <c r="QP139" s="603">
        <v>625118.89</v>
      </c>
      <c r="QQ139" s="603">
        <v>0</v>
      </c>
      <c r="QR139" s="603">
        <v>0</v>
      </c>
      <c r="QS139" s="603">
        <v>0</v>
      </c>
      <c r="QT139" s="603">
        <v>1179725.8400000001</v>
      </c>
      <c r="QU139" s="603">
        <v>0</v>
      </c>
      <c r="QV139" s="603">
        <v>0</v>
      </c>
      <c r="QW139" s="603">
        <v>0</v>
      </c>
      <c r="QX139" s="603">
        <v>0</v>
      </c>
      <c r="QY139" s="603">
        <v>0</v>
      </c>
      <c r="QZ139" s="603">
        <v>0</v>
      </c>
      <c r="RA139" s="603">
        <v>0</v>
      </c>
      <c r="RB139" s="603">
        <v>0</v>
      </c>
      <c r="RC139" s="603">
        <v>0</v>
      </c>
      <c r="RD139" s="603">
        <v>0</v>
      </c>
      <c r="RE139" s="603">
        <v>1342194</v>
      </c>
      <c r="RF139" s="603">
        <v>0</v>
      </c>
      <c r="RG139" s="603">
        <v>0</v>
      </c>
      <c r="RH139" s="603">
        <v>0</v>
      </c>
      <c r="RI139" s="603">
        <v>0</v>
      </c>
      <c r="RJ139" s="603">
        <v>0</v>
      </c>
      <c r="RK139" s="603">
        <v>0</v>
      </c>
      <c r="RL139" s="603">
        <v>0</v>
      </c>
      <c r="RM139" s="603">
        <v>0</v>
      </c>
      <c r="RN139" s="603">
        <v>0</v>
      </c>
      <c r="RO139" s="603">
        <v>0</v>
      </c>
      <c r="RP139" s="603">
        <v>0</v>
      </c>
      <c r="RQ139" s="603">
        <v>0</v>
      </c>
      <c r="RR139" s="603">
        <v>0</v>
      </c>
      <c r="RS139" s="603">
        <v>0</v>
      </c>
      <c r="RT139" s="603">
        <v>0</v>
      </c>
      <c r="RU139" s="603">
        <v>0</v>
      </c>
      <c r="RV139" s="603">
        <v>0</v>
      </c>
      <c r="RW139" s="603">
        <v>0</v>
      </c>
      <c r="RX139" s="603">
        <v>0</v>
      </c>
      <c r="RY139" s="603">
        <v>0</v>
      </c>
      <c r="RZ139" s="603">
        <v>0</v>
      </c>
      <c r="SA139" s="603">
        <v>0</v>
      </c>
      <c r="SB139" s="603">
        <v>0</v>
      </c>
      <c r="SC139" s="603">
        <v>220000</v>
      </c>
      <c r="SD139" s="603">
        <v>0</v>
      </c>
      <c r="SE139" s="603">
        <v>0</v>
      </c>
      <c r="SF139" s="603">
        <v>0</v>
      </c>
      <c r="SG139" s="603">
        <v>305042.89</v>
      </c>
      <c r="SH139" s="603">
        <v>0</v>
      </c>
      <c r="SI139" s="603">
        <v>0</v>
      </c>
      <c r="SJ139" s="603">
        <v>0</v>
      </c>
      <c r="SK139" s="603">
        <v>0</v>
      </c>
      <c r="SL139" s="603">
        <v>0</v>
      </c>
      <c r="SM139" s="603">
        <v>0</v>
      </c>
      <c r="SN139" s="603">
        <v>0</v>
      </c>
      <c r="SO139" s="603">
        <v>0</v>
      </c>
      <c r="SP139" s="603">
        <v>0</v>
      </c>
      <c r="SQ139" s="603">
        <v>0</v>
      </c>
      <c r="SR139" s="603">
        <v>0</v>
      </c>
      <c r="SS139" s="603">
        <v>0</v>
      </c>
      <c r="ST139" s="603">
        <v>0</v>
      </c>
      <c r="SU139" s="603">
        <v>2837944.2</v>
      </c>
      <c r="SV139" s="603">
        <v>0</v>
      </c>
      <c r="SW139" s="603">
        <v>0</v>
      </c>
      <c r="SX139" s="603">
        <v>0</v>
      </c>
      <c r="SY139" s="603">
        <v>0</v>
      </c>
      <c r="SZ139" s="603">
        <v>0</v>
      </c>
      <c r="TA139" s="603">
        <v>0</v>
      </c>
      <c r="TB139" s="603">
        <v>0</v>
      </c>
      <c r="TC139" s="603">
        <v>0</v>
      </c>
      <c r="TD139" s="603">
        <v>0</v>
      </c>
      <c r="TE139" s="603">
        <v>0</v>
      </c>
      <c r="TF139" s="603">
        <v>0</v>
      </c>
      <c r="TG139" s="603">
        <v>150000</v>
      </c>
      <c r="TH139" s="603">
        <v>0</v>
      </c>
      <c r="TI139" s="603">
        <v>0</v>
      </c>
      <c r="TJ139" s="603">
        <v>0</v>
      </c>
      <c r="TK139" s="603">
        <v>0</v>
      </c>
      <c r="TL139" s="603">
        <v>0</v>
      </c>
      <c r="TM139" s="603">
        <v>0</v>
      </c>
      <c r="TN139" s="603">
        <v>0</v>
      </c>
      <c r="TO139" s="603">
        <v>22978.5</v>
      </c>
      <c r="TP139" s="603">
        <v>0</v>
      </c>
      <c r="TQ139" s="603">
        <v>0</v>
      </c>
      <c r="TR139" s="603">
        <v>0</v>
      </c>
      <c r="TS139" s="603">
        <v>0</v>
      </c>
      <c r="TT139" s="603">
        <v>0</v>
      </c>
      <c r="TU139" s="603">
        <v>0</v>
      </c>
      <c r="TV139" s="603">
        <v>0</v>
      </c>
      <c r="TW139" s="603">
        <v>0</v>
      </c>
      <c r="TX139" s="603">
        <v>0</v>
      </c>
      <c r="TY139" s="603">
        <v>0</v>
      </c>
      <c r="TZ139" s="603">
        <v>0</v>
      </c>
      <c r="UA139" s="603">
        <v>0</v>
      </c>
      <c r="UB139" s="603">
        <v>0</v>
      </c>
      <c r="UC139" s="603">
        <v>0</v>
      </c>
      <c r="UD139" s="603">
        <v>0</v>
      </c>
      <c r="UE139" s="603">
        <v>0</v>
      </c>
      <c r="UF139" s="603">
        <v>0</v>
      </c>
      <c r="UG139" s="603">
        <v>409087.03</v>
      </c>
      <c r="UH139" s="603">
        <v>120220</v>
      </c>
      <c r="UI139" s="603">
        <v>0</v>
      </c>
      <c r="UJ139" s="603">
        <v>684067</v>
      </c>
      <c r="UK139" s="603">
        <v>0</v>
      </c>
      <c r="UL139" s="603">
        <v>0</v>
      </c>
      <c r="UM139" s="603">
        <v>0</v>
      </c>
      <c r="UN139" s="603">
        <v>0</v>
      </c>
      <c r="UO139" s="603">
        <v>0</v>
      </c>
      <c r="UP139" s="603">
        <v>0</v>
      </c>
      <c r="UQ139" s="603">
        <v>0</v>
      </c>
      <c r="UR139" s="603">
        <v>12201223.130000001</v>
      </c>
      <c r="US139" s="603">
        <v>0</v>
      </c>
      <c r="UT139" s="603">
        <v>0</v>
      </c>
      <c r="UU139" s="603">
        <v>0</v>
      </c>
      <c r="UV139" s="603">
        <v>0</v>
      </c>
      <c r="UW139" s="603">
        <v>0</v>
      </c>
      <c r="UX139" s="603">
        <v>4611.99</v>
      </c>
      <c r="UY139" s="603">
        <v>686275</v>
      </c>
      <c r="UZ139" s="603">
        <v>0</v>
      </c>
      <c r="VA139" s="603">
        <v>1677616.73</v>
      </c>
      <c r="VB139" s="603">
        <v>20000</v>
      </c>
      <c r="VC139" s="603">
        <v>904435</v>
      </c>
      <c r="VD139" s="603">
        <v>1009932.73</v>
      </c>
      <c r="VE139" s="603">
        <v>6216955.6100000003</v>
      </c>
      <c r="VF139" s="603">
        <v>0</v>
      </c>
      <c r="VG139" s="603">
        <v>0</v>
      </c>
      <c r="VH139" s="603">
        <v>472273.58</v>
      </c>
      <c r="VI139" s="603">
        <v>389839.99</v>
      </c>
      <c r="VJ139" s="603">
        <v>242910</v>
      </c>
      <c r="VK139" s="603">
        <v>0</v>
      </c>
      <c r="VL139" s="603">
        <v>724408.98</v>
      </c>
      <c r="VM139" s="603">
        <v>0</v>
      </c>
      <c r="VN139" s="603">
        <v>0</v>
      </c>
      <c r="VO139" s="603">
        <v>0</v>
      </c>
      <c r="VP139" s="603">
        <v>1942468.62</v>
      </c>
      <c r="VQ139" s="603">
        <v>2318000</v>
      </c>
      <c r="VR139" s="603">
        <v>0</v>
      </c>
      <c r="VS139" s="603">
        <v>0</v>
      </c>
      <c r="VT139" s="603">
        <v>0</v>
      </c>
      <c r="VU139" s="603">
        <v>0</v>
      </c>
      <c r="VV139" s="603">
        <v>0</v>
      </c>
      <c r="VW139" s="603">
        <v>2438987</v>
      </c>
      <c r="VX139" s="603">
        <v>329480</v>
      </c>
      <c r="VY139" s="603">
        <v>0</v>
      </c>
      <c r="VZ139" s="603">
        <v>1879738.27</v>
      </c>
      <c r="WA139" s="603">
        <v>0</v>
      </c>
      <c r="WB139" s="603">
        <v>0</v>
      </c>
      <c r="WC139" s="603">
        <v>0</v>
      </c>
      <c r="WD139" s="603">
        <v>0</v>
      </c>
      <c r="WE139" s="603">
        <v>0</v>
      </c>
      <c r="WF139" s="603">
        <v>0</v>
      </c>
      <c r="WG139" s="603">
        <v>0</v>
      </c>
      <c r="WH139" s="603">
        <v>0</v>
      </c>
      <c r="WI139" s="603">
        <v>0</v>
      </c>
      <c r="WJ139" s="603">
        <v>0</v>
      </c>
      <c r="WK139" s="603">
        <v>0</v>
      </c>
      <c r="WL139" s="603">
        <v>0</v>
      </c>
      <c r="WM139" s="603">
        <v>0</v>
      </c>
      <c r="WN139" s="603">
        <v>0</v>
      </c>
      <c r="WO139" s="603">
        <v>85864.960000000006</v>
      </c>
      <c r="WP139" s="603">
        <v>0</v>
      </c>
      <c r="WQ139" s="603">
        <v>0</v>
      </c>
      <c r="WR139" s="603">
        <v>0</v>
      </c>
      <c r="WS139" s="603">
        <v>0</v>
      </c>
      <c r="WT139" s="603">
        <v>0</v>
      </c>
      <c r="WU139" s="603">
        <v>0</v>
      </c>
      <c r="WV139" s="603">
        <v>0</v>
      </c>
      <c r="WW139" s="603">
        <v>0</v>
      </c>
      <c r="WX139" s="603">
        <v>0</v>
      </c>
      <c r="WY139" s="603">
        <v>0</v>
      </c>
      <c r="WZ139" s="603">
        <v>0</v>
      </c>
      <c r="XA139" s="603">
        <v>0</v>
      </c>
      <c r="XB139" s="603">
        <v>0</v>
      </c>
      <c r="XC139" s="603">
        <v>2000</v>
      </c>
      <c r="XD139" s="603">
        <v>0</v>
      </c>
      <c r="XE139" s="603">
        <v>3441424.35</v>
      </c>
      <c r="XF139" s="603">
        <v>0</v>
      </c>
      <c r="XG139" s="603">
        <v>0</v>
      </c>
      <c r="XH139" s="603">
        <v>0</v>
      </c>
      <c r="XI139" s="603">
        <v>425608.2</v>
      </c>
      <c r="XJ139" s="603">
        <v>0</v>
      </c>
      <c r="XK139" s="603">
        <v>0</v>
      </c>
      <c r="XL139" s="603">
        <v>0</v>
      </c>
      <c r="XM139" s="603">
        <v>0</v>
      </c>
      <c r="XN139" s="603">
        <v>0</v>
      </c>
      <c r="XO139" s="603">
        <v>0</v>
      </c>
      <c r="XP139" s="603">
        <v>0</v>
      </c>
      <c r="XQ139" s="603">
        <v>0</v>
      </c>
      <c r="XR139" s="603">
        <v>0</v>
      </c>
      <c r="XS139" s="603">
        <v>0</v>
      </c>
      <c r="XT139" s="603">
        <v>0</v>
      </c>
      <c r="XU139" s="603">
        <v>0</v>
      </c>
      <c r="XV139" s="603">
        <v>0</v>
      </c>
      <c r="XW139" s="603">
        <v>0</v>
      </c>
      <c r="XX139" s="603">
        <v>0</v>
      </c>
      <c r="XY139" s="603">
        <v>0</v>
      </c>
      <c r="XZ139" s="603">
        <v>0</v>
      </c>
      <c r="YA139" s="603">
        <v>0</v>
      </c>
      <c r="YB139" s="603">
        <v>0</v>
      </c>
      <c r="YC139" s="603">
        <v>0</v>
      </c>
      <c r="YD139" s="603">
        <v>0</v>
      </c>
      <c r="YE139" s="603">
        <v>0</v>
      </c>
      <c r="YF139" s="603">
        <v>0</v>
      </c>
      <c r="YG139" s="603">
        <v>0</v>
      </c>
      <c r="YH139" s="603">
        <v>0</v>
      </c>
      <c r="YI139" s="603">
        <v>0</v>
      </c>
      <c r="YJ139" s="603">
        <v>0</v>
      </c>
      <c r="YK139" s="603">
        <v>30757730.719999999</v>
      </c>
      <c r="YL139" s="603">
        <v>0</v>
      </c>
      <c r="YM139" s="603">
        <v>0</v>
      </c>
      <c r="YN139" s="603">
        <v>0</v>
      </c>
      <c r="YO139" s="603">
        <v>0</v>
      </c>
      <c r="YP139" s="603">
        <v>0</v>
      </c>
      <c r="YQ139" s="603">
        <v>0</v>
      </c>
      <c r="YR139" s="603">
        <v>0</v>
      </c>
      <c r="YS139" s="603">
        <v>1227285.98</v>
      </c>
      <c r="YT139" s="603">
        <v>0</v>
      </c>
      <c r="YU139" s="603">
        <v>0</v>
      </c>
      <c r="YV139" s="603">
        <v>0</v>
      </c>
      <c r="YW139" s="603">
        <v>0</v>
      </c>
      <c r="YX139" s="603">
        <v>0</v>
      </c>
      <c r="YY139" s="603">
        <v>0</v>
      </c>
      <c r="YZ139" s="603">
        <v>1624221.16</v>
      </c>
      <c r="ZA139" s="603">
        <v>0</v>
      </c>
      <c r="ZB139" s="603">
        <v>8531824.7899999991</v>
      </c>
      <c r="ZC139" s="603">
        <v>1744413.49</v>
      </c>
      <c r="ZD139" s="603">
        <v>397948.93</v>
      </c>
      <c r="ZE139" s="603">
        <v>13910832.02</v>
      </c>
      <c r="ZF139" s="603">
        <v>3354929.47</v>
      </c>
      <c r="ZG139" s="603">
        <v>0</v>
      </c>
      <c r="ZH139" s="603">
        <v>119130.35</v>
      </c>
      <c r="ZI139" s="603">
        <v>5850000</v>
      </c>
      <c r="ZJ139" s="603">
        <v>1099050.6100000001</v>
      </c>
      <c r="ZK139" s="603">
        <v>8804340.4399999995</v>
      </c>
      <c r="ZL139" s="603">
        <v>1069865.53</v>
      </c>
      <c r="ZM139" s="603">
        <v>1416375.2</v>
      </c>
      <c r="ZN139" s="603">
        <v>79000</v>
      </c>
      <c r="ZO139" s="603">
        <v>0</v>
      </c>
      <c r="ZP139" s="603">
        <v>1629.9</v>
      </c>
      <c r="ZQ139" s="603">
        <v>0</v>
      </c>
      <c r="ZR139" s="603">
        <v>0</v>
      </c>
      <c r="ZS139" s="603">
        <v>0</v>
      </c>
      <c r="ZT139" s="603">
        <v>0</v>
      </c>
      <c r="ZU139" s="603">
        <v>994221</v>
      </c>
      <c r="ZV139" s="603">
        <v>1331264.44</v>
      </c>
      <c r="ZW139" s="603">
        <v>0</v>
      </c>
      <c r="ZX139" s="603">
        <v>0</v>
      </c>
      <c r="ZY139" s="603">
        <v>0</v>
      </c>
      <c r="ZZ139" s="603">
        <v>0</v>
      </c>
      <c r="AAA139" s="603">
        <v>6820303.6100000003</v>
      </c>
      <c r="AAB139" s="603">
        <v>0</v>
      </c>
      <c r="AAC139" s="603">
        <v>0</v>
      </c>
      <c r="AAD139" s="603">
        <v>2692828.88</v>
      </c>
      <c r="AAE139" s="603">
        <v>0</v>
      </c>
      <c r="AAF139" s="603">
        <v>0</v>
      </c>
      <c r="AAG139" s="603">
        <v>0</v>
      </c>
      <c r="AAH139" s="603">
        <v>494925</v>
      </c>
      <c r="AAI139" s="603">
        <v>418105.56</v>
      </c>
      <c r="AAJ139" s="603">
        <v>6899357.7300000004</v>
      </c>
      <c r="AAK139" s="603">
        <v>0</v>
      </c>
      <c r="AAL139" s="603">
        <v>0</v>
      </c>
      <c r="AAM139" s="603">
        <v>0</v>
      </c>
      <c r="AAN139" s="603">
        <v>0</v>
      </c>
      <c r="AAO139" s="603">
        <v>0</v>
      </c>
      <c r="AAP139" s="603">
        <v>0</v>
      </c>
      <c r="AAQ139" s="603">
        <v>8187.5</v>
      </c>
      <c r="AAR139" s="603">
        <v>0</v>
      </c>
      <c r="AAS139" s="603">
        <v>0</v>
      </c>
      <c r="AAT139" s="603">
        <v>0</v>
      </c>
      <c r="AAU139" s="603">
        <v>0</v>
      </c>
      <c r="AAV139" s="603">
        <v>0</v>
      </c>
      <c r="AAW139" s="603">
        <v>50000</v>
      </c>
      <c r="AAX139" s="603">
        <v>0</v>
      </c>
      <c r="AAY139" s="603">
        <v>0</v>
      </c>
      <c r="AAZ139" s="603">
        <v>0</v>
      </c>
      <c r="ABA139" s="603">
        <v>0</v>
      </c>
      <c r="ABB139" s="603">
        <v>167000</v>
      </c>
      <c r="ABC139" s="603">
        <v>0</v>
      </c>
      <c r="ABD139" s="603">
        <v>0</v>
      </c>
      <c r="ABE139" s="603">
        <v>0</v>
      </c>
      <c r="ABF139" s="603">
        <v>0</v>
      </c>
      <c r="ABG139" s="603">
        <v>0</v>
      </c>
      <c r="ABH139" s="603">
        <v>0</v>
      </c>
      <c r="ABI139" s="603">
        <v>0</v>
      </c>
      <c r="ABJ139" s="603">
        <v>0</v>
      </c>
      <c r="ABK139" s="603">
        <v>0</v>
      </c>
      <c r="ABL139" s="603">
        <v>0</v>
      </c>
      <c r="ABM139" s="603">
        <v>0</v>
      </c>
      <c r="ABN139" s="603">
        <v>0</v>
      </c>
      <c r="ABO139" s="603">
        <v>0</v>
      </c>
      <c r="ABP139" s="603">
        <v>0</v>
      </c>
      <c r="ABQ139" s="603">
        <v>0</v>
      </c>
      <c r="ABR139" s="603">
        <v>16524942.85</v>
      </c>
      <c r="ABS139" s="603">
        <v>0</v>
      </c>
      <c r="ABT139" s="603">
        <v>1000000</v>
      </c>
      <c r="ABU139" s="603">
        <v>0</v>
      </c>
      <c r="ABV139" s="603">
        <v>0</v>
      </c>
      <c r="ABW139" s="603">
        <v>0</v>
      </c>
      <c r="ABX139" s="603">
        <v>2840356.85</v>
      </c>
      <c r="ABY139" s="603">
        <v>0</v>
      </c>
      <c r="ABZ139" s="603">
        <v>0</v>
      </c>
      <c r="ACA139" s="603">
        <v>0</v>
      </c>
      <c r="ACB139" s="603">
        <v>0</v>
      </c>
      <c r="ACC139" s="603">
        <v>0</v>
      </c>
      <c r="ACD139" s="603">
        <v>0</v>
      </c>
      <c r="ACE139" s="603">
        <v>0</v>
      </c>
      <c r="ACF139" s="603">
        <v>0</v>
      </c>
      <c r="ACG139" s="603">
        <v>0</v>
      </c>
      <c r="ACH139" s="603">
        <v>2437255.94</v>
      </c>
      <c r="ACI139" s="603">
        <v>463676.17</v>
      </c>
      <c r="ACJ139" s="603">
        <v>483679</v>
      </c>
      <c r="ACK139" s="603">
        <v>0</v>
      </c>
      <c r="ACL139" s="603">
        <v>0</v>
      </c>
      <c r="ACM139" s="603">
        <v>0</v>
      </c>
      <c r="ACN139" s="603">
        <v>0</v>
      </c>
      <c r="ACO139" s="603">
        <v>0</v>
      </c>
      <c r="ACP139" s="603">
        <v>0</v>
      </c>
      <c r="ACQ139" s="603">
        <v>0</v>
      </c>
      <c r="ACR139" s="603">
        <v>0</v>
      </c>
      <c r="ACS139" s="603">
        <v>2297153.92</v>
      </c>
      <c r="ACT139" s="603">
        <v>1157787.7</v>
      </c>
      <c r="ACU139" s="603">
        <v>0</v>
      </c>
      <c r="ACV139" s="603">
        <v>0</v>
      </c>
      <c r="ACW139" s="603">
        <v>0</v>
      </c>
      <c r="ACX139" s="603">
        <v>0</v>
      </c>
      <c r="ACY139" s="603">
        <v>0</v>
      </c>
      <c r="ACZ139" s="603">
        <v>0</v>
      </c>
      <c r="ADA139" s="603">
        <v>0</v>
      </c>
      <c r="ADB139" s="603">
        <v>0</v>
      </c>
      <c r="ADC139" s="603">
        <v>0</v>
      </c>
      <c r="ADD139" s="603">
        <v>0</v>
      </c>
      <c r="ADE139" s="603">
        <v>0</v>
      </c>
      <c r="ADF139" s="603">
        <v>0</v>
      </c>
      <c r="ADG139" s="603">
        <v>0</v>
      </c>
      <c r="ADH139" s="603">
        <v>4679103.79</v>
      </c>
      <c r="ADI139" s="603">
        <v>619000</v>
      </c>
      <c r="ADJ139" s="603">
        <v>2500</v>
      </c>
      <c r="ADK139" s="603">
        <v>274617.03999999998</v>
      </c>
      <c r="ADL139" s="603">
        <v>8035844.6200000001</v>
      </c>
      <c r="ADM139" s="603">
        <v>4881214.1500000004</v>
      </c>
      <c r="ADN139" s="603">
        <v>11071870.529999999</v>
      </c>
      <c r="ADO139" s="603">
        <v>0</v>
      </c>
      <c r="ADP139" s="603">
        <v>7533313.4800000004</v>
      </c>
      <c r="ADQ139" s="603">
        <v>0</v>
      </c>
      <c r="ADR139" s="603">
        <v>0</v>
      </c>
      <c r="ADS139" s="603">
        <v>0</v>
      </c>
      <c r="ADT139" s="603">
        <v>0</v>
      </c>
      <c r="ADU139" s="603">
        <v>28308.97</v>
      </c>
      <c r="ADV139" s="603">
        <v>0</v>
      </c>
      <c r="ADW139" s="603">
        <v>0</v>
      </c>
      <c r="ADX139" s="603">
        <v>0</v>
      </c>
      <c r="ADY139" s="603">
        <v>0</v>
      </c>
      <c r="ADZ139" s="603">
        <v>0</v>
      </c>
      <c r="AEA139" s="603">
        <v>5275463.9400000004</v>
      </c>
      <c r="AEB139" s="603">
        <v>60627.75</v>
      </c>
      <c r="AEC139" s="603">
        <v>0</v>
      </c>
      <c r="AED139" s="603">
        <v>0</v>
      </c>
      <c r="AEE139" s="603">
        <v>1422983.5</v>
      </c>
      <c r="AEF139" s="603">
        <v>3000000</v>
      </c>
      <c r="AEG139" s="603">
        <v>0</v>
      </c>
      <c r="AEH139" s="603">
        <v>0</v>
      </c>
      <c r="AEI139" s="603">
        <v>0</v>
      </c>
      <c r="AEJ139" s="603">
        <v>1405636.56</v>
      </c>
      <c r="AEK139" s="603">
        <v>0</v>
      </c>
      <c r="AEL139" s="603">
        <v>5958442.7599999998</v>
      </c>
      <c r="AEM139" s="603">
        <v>589100.09</v>
      </c>
      <c r="AEN139" s="603">
        <v>0</v>
      </c>
      <c r="AEO139" s="603">
        <v>1721752.02</v>
      </c>
      <c r="AEP139" s="603">
        <v>477169.63</v>
      </c>
      <c r="AEQ139" s="603">
        <v>0</v>
      </c>
      <c r="AER139" s="603">
        <v>3657309.59</v>
      </c>
      <c r="AES139" s="603">
        <v>0</v>
      </c>
      <c r="AET139" s="603">
        <v>0</v>
      </c>
      <c r="AEU139" s="603">
        <v>0</v>
      </c>
      <c r="AEV139" s="603">
        <v>0</v>
      </c>
      <c r="AEW139" s="603">
        <v>0</v>
      </c>
      <c r="AEX139" s="603">
        <v>0</v>
      </c>
      <c r="AEY139" s="603">
        <v>317616.09999999998</v>
      </c>
      <c r="AEZ139" s="603">
        <v>0</v>
      </c>
      <c r="AFA139" s="603">
        <v>0</v>
      </c>
      <c r="AFB139" s="603">
        <v>0</v>
      </c>
      <c r="AFC139" s="603">
        <v>0</v>
      </c>
      <c r="AFD139" s="603">
        <v>0</v>
      </c>
      <c r="AFE139" s="603">
        <v>5730084.5</v>
      </c>
      <c r="AFF139" s="603">
        <v>0</v>
      </c>
      <c r="AFG139" s="603">
        <v>0</v>
      </c>
      <c r="AFH139" s="603">
        <v>0</v>
      </c>
      <c r="AFI139" s="603">
        <v>0</v>
      </c>
      <c r="AFJ139" s="603">
        <v>0</v>
      </c>
      <c r="AFK139" s="603">
        <v>0</v>
      </c>
      <c r="AFL139" s="603">
        <v>0</v>
      </c>
      <c r="AFM139" s="603">
        <v>0</v>
      </c>
      <c r="AFN139" s="603">
        <v>0</v>
      </c>
      <c r="AFO139" s="603">
        <v>68621.45</v>
      </c>
      <c r="AFP139" s="603">
        <v>0</v>
      </c>
      <c r="AFQ139" s="603">
        <v>391910</v>
      </c>
      <c r="AFR139" s="603">
        <v>1617616.95</v>
      </c>
      <c r="AFS139" s="603">
        <v>0</v>
      </c>
      <c r="AFT139" s="603">
        <v>0</v>
      </c>
      <c r="AFU139" s="603">
        <v>0</v>
      </c>
      <c r="AFV139" s="603">
        <v>0</v>
      </c>
      <c r="AFW139" s="603">
        <v>0</v>
      </c>
      <c r="AFX139" s="603">
        <v>0</v>
      </c>
      <c r="AFY139" s="603">
        <v>0</v>
      </c>
      <c r="AFZ139" s="603">
        <v>0</v>
      </c>
      <c r="AGA139" s="603">
        <v>0</v>
      </c>
      <c r="AGB139" s="603">
        <v>0</v>
      </c>
      <c r="AGC139" s="603">
        <v>0</v>
      </c>
      <c r="AGD139" s="603">
        <v>0</v>
      </c>
      <c r="AGE139" s="603">
        <v>0</v>
      </c>
      <c r="AGF139" s="603">
        <v>0</v>
      </c>
      <c r="AGG139" s="603">
        <v>0</v>
      </c>
      <c r="AGH139" s="603">
        <v>0</v>
      </c>
      <c r="AGI139" s="603">
        <v>0</v>
      </c>
      <c r="AGJ139" s="603">
        <v>0</v>
      </c>
      <c r="AGK139" s="603">
        <v>614671.31999999995</v>
      </c>
      <c r="AGL139" s="603">
        <v>0</v>
      </c>
      <c r="AGM139" s="603">
        <v>0</v>
      </c>
      <c r="AGN139" s="603">
        <v>0</v>
      </c>
      <c r="AGO139" s="603">
        <v>12045957.109999999</v>
      </c>
      <c r="AGP139" s="603">
        <v>2321211.16</v>
      </c>
      <c r="AGQ139" s="603">
        <v>0</v>
      </c>
      <c r="AGR139" s="603">
        <v>0</v>
      </c>
      <c r="AGS139" s="603">
        <v>6414109.4800000004</v>
      </c>
      <c r="AGT139" s="603">
        <v>0</v>
      </c>
      <c r="AGU139" s="603">
        <v>399103.02</v>
      </c>
      <c r="AGV139" s="603">
        <v>3113587.97</v>
      </c>
      <c r="AGW139" s="603">
        <v>0</v>
      </c>
      <c r="AGX139" s="603">
        <v>50123673.979999997</v>
      </c>
      <c r="AGY139" s="603">
        <v>0</v>
      </c>
      <c r="AGZ139" s="603">
        <v>0</v>
      </c>
      <c r="AHA139" s="603">
        <v>0</v>
      </c>
      <c r="AHB139" s="603">
        <v>0</v>
      </c>
      <c r="AHC139" s="603">
        <v>758612.55</v>
      </c>
      <c r="AHD139" s="603">
        <v>0</v>
      </c>
      <c r="AHE139" s="603">
        <v>0</v>
      </c>
      <c r="AHF139" s="603">
        <v>0</v>
      </c>
      <c r="AHG139" s="603">
        <v>0</v>
      </c>
      <c r="AHH139" s="603">
        <v>1012234.96</v>
      </c>
      <c r="AHI139" s="603">
        <v>0</v>
      </c>
      <c r="AHJ139" s="603">
        <v>210946.12</v>
      </c>
      <c r="AHK139" s="603">
        <v>0</v>
      </c>
      <c r="AHL139" s="603">
        <v>4721958.18</v>
      </c>
      <c r="AHM139" s="603">
        <v>0</v>
      </c>
      <c r="AHN139" s="603">
        <v>0</v>
      </c>
      <c r="AHO139" s="603">
        <v>0</v>
      </c>
      <c r="AHP139" s="603">
        <v>2364333.4</v>
      </c>
      <c r="AHQ139" s="603">
        <v>0</v>
      </c>
      <c r="AHR139" s="603">
        <v>0</v>
      </c>
      <c r="AHS139" s="603">
        <v>0</v>
      </c>
      <c r="AHT139" s="603">
        <v>0</v>
      </c>
      <c r="AHU139" s="603">
        <v>0</v>
      </c>
      <c r="AHV139" s="603">
        <v>0</v>
      </c>
      <c r="AHW139" s="603">
        <f t="shared" si="100"/>
        <v>941744397.88000011</v>
      </c>
      <c r="AHY139" s="648" t="s">
        <v>6250</v>
      </c>
      <c r="AHZ139" s="648" t="s">
        <v>6180</v>
      </c>
      <c r="AIA139" s="648" t="s">
        <v>6181</v>
      </c>
    </row>
    <row r="140" spans="1:911" ht="24.6" x14ac:dyDescent="0.7">
      <c r="A140" s="260" t="str">
        <f t="shared" si="101"/>
        <v>UC</v>
      </c>
      <c r="B140" s="260" t="s">
        <v>6180</v>
      </c>
      <c r="C140" s="260" t="s">
        <v>6181</v>
      </c>
      <c r="D140" s="603">
        <v>0</v>
      </c>
      <c r="E140" s="603">
        <v>0</v>
      </c>
      <c r="F140" s="603">
        <v>0</v>
      </c>
      <c r="G140" s="603">
        <v>0</v>
      </c>
      <c r="H140" s="603">
        <v>79999.259999999995</v>
      </c>
      <c r="I140" s="603">
        <v>0</v>
      </c>
      <c r="J140" s="603">
        <v>0</v>
      </c>
      <c r="K140" s="603">
        <v>0</v>
      </c>
      <c r="L140" s="603">
        <v>775466.11</v>
      </c>
      <c r="M140" s="603">
        <v>55710.83</v>
      </c>
      <c r="N140" s="603">
        <v>0</v>
      </c>
      <c r="O140" s="603">
        <v>0</v>
      </c>
      <c r="P140" s="603">
        <v>0</v>
      </c>
      <c r="Q140" s="603">
        <v>0</v>
      </c>
      <c r="R140" s="603">
        <v>0</v>
      </c>
      <c r="S140" s="603">
        <v>0</v>
      </c>
      <c r="T140" s="603">
        <v>0</v>
      </c>
      <c r="U140" s="603">
        <v>0</v>
      </c>
      <c r="V140" s="603">
        <v>0</v>
      </c>
      <c r="W140" s="603">
        <v>854621.76</v>
      </c>
      <c r="X140" s="603">
        <v>579008.01</v>
      </c>
      <c r="Y140" s="603">
        <v>73835.679999999993</v>
      </c>
      <c r="Z140" s="603">
        <v>2580681.62</v>
      </c>
      <c r="AA140" s="603">
        <v>283114.78000000003</v>
      </c>
      <c r="AB140" s="603">
        <v>917864.27</v>
      </c>
      <c r="AC140" s="603">
        <v>379951.45</v>
      </c>
      <c r="AD140" s="603">
        <v>561571.09</v>
      </c>
      <c r="AE140" s="603">
        <v>934571.49</v>
      </c>
      <c r="AF140" s="603">
        <v>78450.880000000005</v>
      </c>
      <c r="AG140" s="603">
        <v>65374.23</v>
      </c>
      <c r="AH140" s="603">
        <v>153226.70000000001</v>
      </c>
      <c r="AI140" s="603">
        <v>0</v>
      </c>
      <c r="AJ140" s="603">
        <v>0</v>
      </c>
      <c r="AK140" s="603">
        <v>36534</v>
      </c>
      <c r="AL140" s="603">
        <v>358690.03</v>
      </c>
      <c r="AM140" s="603">
        <v>1262147.24</v>
      </c>
      <c r="AN140" s="603">
        <v>640283.31000000006</v>
      </c>
      <c r="AO140" s="603">
        <v>379202.89</v>
      </c>
      <c r="AP140" s="603">
        <v>434001.25</v>
      </c>
      <c r="AQ140" s="603">
        <v>134022.39999999999</v>
      </c>
      <c r="AR140" s="603">
        <v>205864.18</v>
      </c>
      <c r="AS140" s="603">
        <v>979206.85</v>
      </c>
      <c r="AT140" s="603">
        <v>506697.27</v>
      </c>
      <c r="AU140" s="603">
        <v>0</v>
      </c>
      <c r="AV140" s="603">
        <v>0</v>
      </c>
      <c r="AW140" s="603">
        <v>43842.879999999997</v>
      </c>
      <c r="AX140" s="603">
        <v>2249.44</v>
      </c>
      <c r="AY140" s="603">
        <v>0</v>
      </c>
      <c r="AZ140" s="603">
        <v>513572.6</v>
      </c>
      <c r="BA140" s="603">
        <v>0</v>
      </c>
      <c r="BB140" s="603">
        <v>0</v>
      </c>
      <c r="BC140" s="603">
        <v>173872.12</v>
      </c>
      <c r="BD140" s="603">
        <v>0</v>
      </c>
      <c r="BE140" s="603">
        <v>95984.23</v>
      </c>
      <c r="BF140" s="603">
        <v>0</v>
      </c>
      <c r="BG140" s="603">
        <v>303686</v>
      </c>
      <c r="BH140" s="603">
        <v>0</v>
      </c>
      <c r="BI140" s="603">
        <v>462075.79</v>
      </c>
      <c r="BJ140" s="603">
        <v>0</v>
      </c>
      <c r="BK140" s="603">
        <v>609062.47</v>
      </c>
      <c r="BL140" s="603">
        <v>0</v>
      </c>
      <c r="BM140" s="603">
        <v>45292.160000000003</v>
      </c>
      <c r="BN140" s="603">
        <v>687592.3</v>
      </c>
      <c r="BO140" s="603">
        <v>427721.57</v>
      </c>
      <c r="BP140" s="603">
        <v>232128.25</v>
      </c>
      <c r="BQ140" s="603">
        <v>415609.38</v>
      </c>
      <c r="BR140" s="603">
        <v>505727.37</v>
      </c>
      <c r="BS140" s="603">
        <v>0</v>
      </c>
      <c r="BT140" s="603">
        <v>1111006.3899999999</v>
      </c>
      <c r="BU140" s="603">
        <v>500505.94</v>
      </c>
      <c r="BV140" s="603">
        <v>813198.26</v>
      </c>
      <c r="BW140" s="603">
        <v>1201330.31</v>
      </c>
      <c r="BX140" s="603">
        <v>117624.55</v>
      </c>
      <c r="BY140" s="603">
        <v>0</v>
      </c>
      <c r="BZ140" s="603">
        <v>640334.04</v>
      </c>
      <c r="CA140" s="603">
        <v>446277.42</v>
      </c>
      <c r="CB140" s="603">
        <v>263276.56</v>
      </c>
      <c r="CC140" s="603">
        <v>0</v>
      </c>
      <c r="CD140" s="603">
        <v>0</v>
      </c>
      <c r="CE140" s="603">
        <v>151470.75</v>
      </c>
      <c r="CF140" s="603">
        <v>1269012.94</v>
      </c>
      <c r="CG140" s="603">
        <v>160000</v>
      </c>
      <c r="CH140" s="603">
        <v>2124027.2400000002</v>
      </c>
      <c r="CI140" s="603">
        <v>735752.6</v>
      </c>
      <c r="CJ140" s="603">
        <v>1893461.81</v>
      </c>
      <c r="CK140" s="603">
        <v>421323.62</v>
      </c>
      <c r="CL140" s="603">
        <v>424537.86</v>
      </c>
      <c r="CM140" s="603">
        <v>1166878.42</v>
      </c>
      <c r="CN140" s="603">
        <v>543892.04</v>
      </c>
      <c r="CO140" s="603">
        <v>559233.26</v>
      </c>
      <c r="CP140" s="603">
        <v>318972.09999999998</v>
      </c>
      <c r="CQ140" s="603">
        <v>34220.18</v>
      </c>
      <c r="CR140" s="603">
        <v>775429.77</v>
      </c>
      <c r="CS140" s="603">
        <v>851287.39</v>
      </c>
      <c r="CT140" s="603">
        <v>281782.92</v>
      </c>
      <c r="CU140" s="603">
        <v>843376.28</v>
      </c>
      <c r="CV140" s="603">
        <v>1270720.8</v>
      </c>
      <c r="CW140" s="603">
        <v>676978.87</v>
      </c>
      <c r="CX140" s="603">
        <v>171234.26</v>
      </c>
      <c r="CY140" s="603">
        <v>272292.69</v>
      </c>
      <c r="CZ140" s="603">
        <v>159058.70000000001</v>
      </c>
      <c r="DA140" s="603">
        <v>0</v>
      </c>
      <c r="DB140" s="603">
        <v>12356.85</v>
      </c>
      <c r="DC140" s="603">
        <v>1028280.87</v>
      </c>
      <c r="DD140" s="603">
        <v>353754.2</v>
      </c>
      <c r="DE140" s="603">
        <v>137777.29</v>
      </c>
      <c r="DF140" s="603">
        <v>1404722.03</v>
      </c>
      <c r="DG140" s="603">
        <v>0</v>
      </c>
      <c r="DH140" s="603">
        <v>4617668.16</v>
      </c>
      <c r="DI140" s="603">
        <v>1328414.76</v>
      </c>
      <c r="DJ140" s="603">
        <v>115938.53</v>
      </c>
      <c r="DK140" s="603">
        <v>561346.52</v>
      </c>
      <c r="DL140" s="603">
        <v>3769145.25</v>
      </c>
      <c r="DM140" s="603">
        <v>131477.82</v>
      </c>
      <c r="DN140" s="603">
        <v>1892503.17</v>
      </c>
      <c r="DO140" s="603">
        <v>215934.45</v>
      </c>
      <c r="DP140" s="603">
        <v>1413708.88</v>
      </c>
      <c r="DQ140" s="603">
        <v>937534.48</v>
      </c>
      <c r="DR140" s="603">
        <v>1374415.14</v>
      </c>
      <c r="DS140" s="603">
        <v>370154.34</v>
      </c>
      <c r="DT140" s="603">
        <v>1332240.6399999999</v>
      </c>
      <c r="DU140" s="603">
        <v>0</v>
      </c>
      <c r="DV140" s="603">
        <v>106740.83</v>
      </c>
      <c r="DW140" s="603">
        <v>4403615.63</v>
      </c>
      <c r="DX140" s="603">
        <v>540223.4</v>
      </c>
      <c r="DY140" s="603">
        <v>107830.45</v>
      </c>
      <c r="DZ140" s="603">
        <v>329886.39</v>
      </c>
      <c r="EA140" s="603">
        <v>535218.05000000005</v>
      </c>
      <c r="EB140" s="603">
        <v>293966.7</v>
      </c>
      <c r="EC140" s="603">
        <v>263551.90000000002</v>
      </c>
      <c r="ED140" s="603">
        <v>84617.2</v>
      </c>
      <c r="EE140" s="603">
        <v>0</v>
      </c>
      <c r="EF140" s="603">
        <v>1305619.8700000001</v>
      </c>
      <c r="EG140" s="603">
        <v>39340.199999999997</v>
      </c>
      <c r="EH140" s="603">
        <v>1650000</v>
      </c>
      <c r="EI140" s="603">
        <v>118404.17</v>
      </c>
      <c r="EJ140" s="603">
        <v>1219104.71</v>
      </c>
      <c r="EK140" s="603">
        <v>809313.09</v>
      </c>
      <c r="EL140" s="603">
        <v>386852.53</v>
      </c>
      <c r="EM140" s="603">
        <v>169054.47</v>
      </c>
      <c r="EN140" s="603">
        <v>0</v>
      </c>
      <c r="EO140" s="603">
        <v>1000007.44</v>
      </c>
      <c r="EP140" s="603">
        <v>0</v>
      </c>
      <c r="EQ140" s="603">
        <v>196857.76</v>
      </c>
      <c r="ER140" s="603">
        <v>820616.93</v>
      </c>
      <c r="ES140" s="603">
        <v>80965.440000000002</v>
      </c>
      <c r="ET140" s="603">
        <v>0</v>
      </c>
      <c r="EU140" s="603">
        <v>152102.97</v>
      </c>
      <c r="EV140" s="603">
        <v>880325.51</v>
      </c>
      <c r="EW140" s="603">
        <v>181694.07999999999</v>
      </c>
      <c r="EX140" s="603">
        <v>3957908.4</v>
      </c>
      <c r="EY140" s="603">
        <v>0</v>
      </c>
      <c r="EZ140" s="603">
        <v>462589.51</v>
      </c>
      <c r="FA140" s="603">
        <v>2435421.0699999998</v>
      </c>
      <c r="FB140" s="603">
        <v>0</v>
      </c>
      <c r="FC140" s="603">
        <v>1325925.58</v>
      </c>
      <c r="FD140" s="603">
        <v>610991.85</v>
      </c>
      <c r="FE140" s="603">
        <v>496437.47</v>
      </c>
      <c r="FF140" s="603">
        <v>98566.21</v>
      </c>
      <c r="FG140" s="603">
        <v>677611.01</v>
      </c>
      <c r="FH140" s="603">
        <v>130436.1</v>
      </c>
      <c r="FI140" s="603">
        <v>160629.07999999999</v>
      </c>
      <c r="FJ140" s="603">
        <v>312090.03999999998</v>
      </c>
      <c r="FK140" s="603">
        <v>487892.47</v>
      </c>
      <c r="FL140" s="603">
        <v>91365.71</v>
      </c>
      <c r="FM140" s="603">
        <v>0</v>
      </c>
      <c r="FN140" s="603">
        <v>656238.31999999995</v>
      </c>
      <c r="FO140" s="603">
        <v>345157.11</v>
      </c>
      <c r="FP140" s="603">
        <v>191630.11</v>
      </c>
      <c r="FQ140" s="603">
        <v>24495.59</v>
      </c>
      <c r="FR140" s="603">
        <v>12506223.65</v>
      </c>
      <c r="FS140" s="603">
        <v>179853.52</v>
      </c>
      <c r="FT140" s="603">
        <v>384419.74</v>
      </c>
      <c r="FU140" s="603">
        <v>21968.82</v>
      </c>
      <c r="FV140" s="603">
        <v>132705.20000000001</v>
      </c>
      <c r="FW140" s="603">
        <v>0</v>
      </c>
      <c r="FX140" s="603">
        <v>761410.99</v>
      </c>
      <c r="FY140" s="603">
        <v>120917.1</v>
      </c>
      <c r="FZ140" s="603">
        <v>913372.49</v>
      </c>
      <c r="GA140" s="603">
        <v>2406138.38</v>
      </c>
      <c r="GB140" s="603">
        <v>558623.35</v>
      </c>
      <c r="GC140" s="603">
        <v>188925.61</v>
      </c>
      <c r="GD140" s="603">
        <v>0</v>
      </c>
      <c r="GE140" s="603">
        <v>244625.96</v>
      </c>
      <c r="GF140" s="603">
        <v>0</v>
      </c>
      <c r="GG140" s="603">
        <v>241787.82</v>
      </c>
      <c r="GH140" s="603">
        <v>498971.43</v>
      </c>
      <c r="GI140" s="603">
        <v>431639.28</v>
      </c>
      <c r="GJ140" s="603">
        <v>201180.41</v>
      </c>
      <c r="GK140" s="603">
        <v>1618603.35</v>
      </c>
      <c r="GL140" s="603">
        <v>0</v>
      </c>
      <c r="GM140" s="603">
        <v>535277.77</v>
      </c>
      <c r="GN140" s="603">
        <v>826497.63</v>
      </c>
      <c r="GO140" s="603">
        <v>0</v>
      </c>
      <c r="GP140" s="603">
        <v>756180.44</v>
      </c>
      <c r="GQ140" s="603">
        <v>0</v>
      </c>
      <c r="GR140" s="603">
        <v>321745.42</v>
      </c>
      <c r="GS140" s="603">
        <v>214160.19</v>
      </c>
      <c r="GT140" s="603">
        <v>442454.33</v>
      </c>
      <c r="GU140" s="603">
        <v>1003436.1</v>
      </c>
      <c r="GV140" s="603">
        <v>46000.639999999999</v>
      </c>
      <c r="GW140" s="603">
        <v>139474.53</v>
      </c>
      <c r="GX140" s="603">
        <v>15289.72</v>
      </c>
      <c r="GY140" s="603">
        <v>80000</v>
      </c>
      <c r="GZ140" s="603">
        <v>0</v>
      </c>
      <c r="HA140" s="603">
        <v>0</v>
      </c>
      <c r="HB140" s="603">
        <v>0</v>
      </c>
      <c r="HC140" s="603">
        <v>0</v>
      </c>
      <c r="HD140" s="603">
        <v>0</v>
      </c>
      <c r="HE140" s="603">
        <v>0</v>
      </c>
      <c r="HF140" s="603">
        <v>0</v>
      </c>
      <c r="HG140" s="603">
        <v>11095.53</v>
      </c>
      <c r="HH140" s="603">
        <v>742216.48</v>
      </c>
      <c r="HI140" s="603">
        <v>0</v>
      </c>
      <c r="HJ140" s="603">
        <v>185330</v>
      </c>
      <c r="HK140" s="603">
        <v>0</v>
      </c>
      <c r="HL140" s="603">
        <v>2342128.39</v>
      </c>
      <c r="HM140" s="603">
        <v>912555.94</v>
      </c>
      <c r="HN140" s="603">
        <v>0</v>
      </c>
      <c r="HO140" s="603">
        <v>220000</v>
      </c>
      <c r="HP140" s="603">
        <v>223210.17</v>
      </c>
      <c r="HQ140" s="603">
        <v>0</v>
      </c>
      <c r="HR140" s="603">
        <v>633858.01</v>
      </c>
      <c r="HS140" s="603">
        <v>231808.21</v>
      </c>
      <c r="HT140" s="603">
        <v>2184341.0099999998</v>
      </c>
      <c r="HU140" s="603">
        <v>428864.03</v>
      </c>
      <c r="HV140" s="603">
        <v>1085683.24</v>
      </c>
      <c r="HW140" s="603">
        <v>429180.18</v>
      </c>
      <c r="HX140" s="603">
        <v>531345.59</v>
      </c>
      <c r="HY140" s="603">
        <v>0</v>
      </c>
      <c r="HZ140" s="603">
        <v>4594211.93</v>
      </c>
      <c r="IA140" s="603">
        <v>78355.19</v>
      </c>
      <c r="IB140" s="603">
        <v>88410.59</v>
      </c>
      <c r="IC140" s="603">
        <v>865410.15</v>
      </c>
      <c r="ID140" s="603">
        <v>96110.92</v>
      </c>
      <c r="IE140" s="603">
        <v>264254.39</v>
      </c>
      <c r="IF140" s="603">
        <v>200322.45</v>
      </c>
      <c r="IG140" s="603">
        <v>146663.54999999999</v>
      </c>
      <c r="IH140" s="603">
        <v>307435.69</v>
      </c>
      <c r="II140" s="603">
        <v>40421.71</v>
      </c>
      <c r="IJ140" s="603">
        <v>0</v>
      </c>
      <c r="IK140" s="603">
        <v>1377261.39</v>
      </c>
      <c r="IL140" s="603">
        <v>419147.2</v>
      </c>
      <c r="IM140" s="603">
        <v>1112501.92</v>
      </c>
      <c r="IN140" s="603">
        <v>70615.83</v>
      </c>
      <c r="IO140" s="603">
        <v>987747.13</v>
      </c>
      <c r="IP140" s="603">
        <v>374805</v>
      </c>
      <c r="IQ140" s="603">
        <v>729632.89</v>
      </c>
      <c r="IR140" s="603">
        <v>452295.33</v>
      </c>
      <c r="IS140" s="603">
        <v>23128.28</v>
      </c>
      <c r="IT140" s="603">
        <v>1152570.3899999999</v>
      </c>
      <c r="IU140" s="603">
        <v>3411084.53</v>
      </c>
      <c r="IV140" s="603">
        <v>0</v>
      </c>
      <c r="IW140" s="603">
        <v>760301.17</v>
      </c>
      <c r="IX140" s="603">
        <v>253858.97</v>
      </c>
      <c r="IY140" s="603">
        <v>307236.34000000003</v>
      </c>
      <c r="IZ140" s="603">
        <v>517500</v>
      </c>
      <c r="JA140" s="603">
        <v>822508.52</v>
      </c>
      <c r="JB140" s="603">
        <v>43446.81</v>
      </c>
      <c r="JC140" s="603">
        <v>85423.73</v>
      </c>
      <c r="JD140" s="603">
        <v>1083946.51</v>
      </c>
      <c r="JE140" s="603">
        <v>737316.75</v>
      </c>
      <c r="JF140" s="603">
        <v>227962.85</v>
      </c>
      <c r="JG140" s="603">
        <v>209424.53</v>
      </c>
      <c r="JH140" s="603">
        <v>127697.15</v>
      </c>
      <c r="JI140" s="603">
        <v>308027.5</v>
      </c>
      <c r="JJ140" s="603">
        <v>0</v>
      </c>
      <c r="JK140" s="603">
        <v>200000</v>
      </c>
      <c r="JL140" s="603">
        <v>313666.74</v>
      </c>
      <c r="JM140" s="603">
        <v>362766.13</v>
      </c>
      <c r="JN140" s="603">
        <v>331027.20000000001</v>
      </c>
      <c r="JO140" s="603">
        <v>240060.51</v>
      </c>
      <c r="JP140" s="603">
        <v>1305651.19</v>
      </c>
      <c r="JQ140" s="603">
        <v>507357.41</v>
      </c>
      <c r="JR140" s="603">
        <v>319706.59000000003</v>
      </c>
      <c r="JS140" s="603">
        <v>254950.93</v>
      </c>
      <c r="JT140" s="603">
        <v>0</v>
      </c>
      <c r="JU140" s="603">
        <v>0</v>
      </c>
      <c r="JV140" s="603">
        <v>210218.48</v>
      </c>
      <c r="JW140" s="603">
        <v>0</v>
      </c>
      <c r="JX140" s="603">
        <v>0</v>
      </c>
      <c r="JY140" s="603">
        <v>0</v>
      </c>
      <c r="JZ140" s="603">
        <v>0</v>
      </c>
      <c r="KA140" s="603">
        <v>0</v>
      </c>
      <c r="KB140" s="603">
        <v>0</v>
      </c>
      <c r="KC140" s="603">
        <v>734007.27</v>
      </c>
      <c r="KD140" s="603">
        <v>0</v>
      </c>
      <c r="KE140" s="603">
        <v>0</v>
      </c>
      <c r="KF140" s="603">
        <v>0</v>
      </c>
      <c r="KG140" s="603">
        <v>154311.01999999999</v>
      </c>
      <c r="KH140" s="603">
        <v>0</v>
      </c>
      <c r="KI140" s="603">
        <v>0</v>
      </c>
      <c r="KJ140" s="603">
        <v>270157.15000000002</v>
      </c>
      <c r="KK140" s="603">
        <v>948636.45</v>
      </c>
      <c r="KL140" s="603">
        <v>0</v>
      </c>
      <c r="KM140" s="603">
        <v>828740.36</v>
      </c>
      <c r="KN140" s="603">
        <v>94332.12</v>
      </c>
      <c r="KO140" s="603">
        <v>284488.81</v>
      </c>
      <c r="KP140" s="603">
        <v>153378.21</v>
      </c>
      <c r="KQ140" s="603">
        <v>160424.42000000001</v>
      </c>
      <c r="KR140" s="603">
        <v>0</v>
      </c>
      <c r="KS140" s="603">
        <v>955774.98</v>
      </c>
      <c r="KT140" s="603">
        <v>400000</v>
      </c>
      <c r="KU140" s="603">
        <v>58770.64</v>
      </c>
      <c r="KV140" s="603">
        <v>809189.86</v>
      </c>
      <c r="KW140" s="603">
        <v>458323.76</v>
      </c>
      <c r="KX140" s="603">
        <v>0</v>
      </c>
      <c r="KY140" s="603">
        <v>8904749</v>
      </c>
      <c r="KZ140" s="603">
        <v>333158.90999999997</v>
      </c>
      <c r="LA140" s="603">
        <v>4579047.8</v>
      </c>
      <c r="LB140" s="603">
        <v>0</v>
      </c>
      <c r="LC140" s="603">
        <v>28736.09</v>
      </c>
      <c r="LD140" s="603">
        <v>52271.08</v>
      </c>
      <c r="LE140" s="603">
        <v>1025263.72</v>
      </c>
      <c r="LF140" s="603">
        <v>1846262.45</v>
      </c>
      <c r="LG140" s="603">
        <v>555554.43999999994</v>
      </c>
      <c r="LH140" s="603">
        <v>527476.38</v>
      </c>
      <c r="LI140" s="603">
        <v>0</v>
      </c>
      <c r="LJ140" s="603">
        <v>947907.32</v>
      </c>
      <c r="LK140" s="603">
        <v>716193.75</v>
      </c>
      <c r="LL140" s="603">
        <v>409471.62</v>
      </c>
      <c r="LM140" s="603">
        <v>670073.27</v>
      </c>
      <c r="LN140" s="603">
        <v>129838.58</v>
      </c>
      <c r="LO140" s="603">
        <v>0</v>
      </c>
      <c r="LP140" s="603">
        <v>89533.84</v>
      </c>
      <c r="LQ140" s="603">
        <v>0</v>
      </c>
      <c r="LR140" s="603">
        <v>1358353.14</v>
      </c>
      <c r="LS140" s="603">
        <v>502580.82</v>
      </c>
      <c r="LT140" s="603">
        <v>0</v>
      </c>
      <c r="LU140" s="603">
        <v>480483.14</v>
      </c>
      <c r="LV140" s="603">
        <v>862152.06</v>
      </c>
      <c r="LW140" s="603">
        <v>1170482.6000000001</v>
      </c>
      <c r="LX140" s="603">
        <v>0</v>
      </c>
      <c r="LY140" s="603">
        <v>0</v>
      </c>
      <c r="LZ140" s="603">
        <v>0</v>
      </c>
      <c r="MA140" s="603">
        <v>0</v>
      </c>
      <c r="MB140" s="603">
        <v>0</v>
      </c>
      <c r="MC140" s="603">
        <v>0</v>
      </c>
      <c r="MD140" s="603">
        <v>0</v>
      </c>
      <c r="ME140" s="603">
        <v>0</v>
      </c>
      <c r="MF140" s="603">
        <v>0</v>
      </c>
      <c r="MG140" s="603">
        <v>0</v>
      </c>
      <c r="MH140" s="603">
        <v>0</v>
      </c>
      <c r="MI140" s="603">
        <v>15676601.77</v>
      </c>
      <c r="MJ140" s="603">
        <v>2142582.73</v>
      </c>
      <c r="MK140" s="603">
        <v>0</v>
      </c>
      <c r="ML140" s="603">
        <v>0</v>
      </c>
      <c r="MM140" s="603">
        <v>117113.75</v>
      </c>
      <c r="MN140" s="603">
        <v>388913.84</v>
      </c>
      <c r="MO140" s="603">
        <v>1446788.49</v>
      </c>
      <c r="MP140" s="603">
        <v>229166.68</v>
      </c>
      <c r="MQ140" s="603">
        <v>989763.11</v>
      </c>
      <c r="MR140" s="603">
        <v>37561.08</v>
      </c>
      <c r="MS140" s="603">
        <v>846808.06</v>
      </c>
      <c r="MT140" s="603">
        <v>1143484.76</v>
      </c>
      <c r="MU140" s="603">
        <v>3604665.86</v>
      </c>
      <c r="MV140" s="603">
        <v>0</v>
      </c>
      <c r="MW140" s="603">
        <v>1019642.85</v>
      </c>
      <c r="MX140" s="603">
        <v>1057697.1100000001</v>
      </c>
      <c r="MY140" s="603">
        <v>800000</v>
      </c>
      <c r="MZ140" s="603">
        <v>92955.78</v>
      </c>
      <c r="NA140" s="603">
        <v>1388412.98</v>
      </c>
      <c r="NB140" s="603">
        <v>2139278.91</v>
      </c>
      <c r="NC140" s="603">
        <v>4075047.02</v>
      </c>
      <c r="ND140" s="603">
        <v>559593.65</v>
      </c>
      <c r="NE140" s="603">
        <v>160467.45000000001</v>
      </c>
      <c r="NF140" s="603">
        <v>0</v>
      </c>
      <c r="NG140" s="603">
        <v>265424.71000000002</v>
      </c>
      <c r="NH140" s="603">
        <v>0</v>
      </c>
      <c r="NI140" s="603">
        <v>78470.84</v>
      </c>
      <c r="NJ140" s="603">
        <v>549285.02</v>
      </c>
      <c r="NK140" s="603">
        <v>588775.05000000005</v>
      </c>
      <c r="NL140" s="603">
        <v>1346631.31</v>
      </c>
      <c r="NM140" s="603">
        <v>1477197.41</v>
      </c>
      <c r="NN140" s="603">
        <v>0</v>
      </c>
      <c r="NO140" s="603">
        <v>1938789.64</v>
      </c>
      <c r="NP140" s="603">
        <v>431952.7</v>
      </c>
      <c r="NQ140" s="603">
        <v>867336.09</v>
      </c>
      <c r="NR140" s="603">
        <v>0</v>
      </c>
      <c r="NS140" s="603">
        <v>468030.24</v>
      </c>
      <c r="NT140" s="603">
        <v>499204.92</v>
      </c>
      <c r="NU140" s="603">
        <v>297449.42</v>
      </c>
      <c r="NV140" s="603">
        <v>312026.38</v>
      </c>
      <c r="NW140" s="603">
        <v>38221.71</v>
      </c>
      <c r="NX140" s="603">
        <v>421769.86</v>
      </c>
      <c r="NY140" s="603">
        <v>0</v>
      </c>
      <c r="NZ140" s="603">
        <v>0</v>
      </c>
      <c r="OA140" s="603">
        <v>0</v>
      </c>
      <c r="OB140" s="603">
        <v>0</v>
      </c>
      <c r="OC140" s="603">
        <v>0</v>
      </c>
      <c r="OD140" s="603">
        <v>0</v>
      </c>
      <c r="OE140" s="603">
        <v>0</v>
      </c>
      <c r="OF140" s="603">
        <v>4346000.43</v>
      </c>
      <c r="OG140" s="603">
        <v>0</v>
      </c>
      <c r="OH140" s="603">
        <v>1872753.51</v>
      </c>
      <c r="OI140" s="603">
        <v>0</v>
      </c>
      <c r="OJ140" s="603">
        <v>50615.77</v>
      </c>
      <c r="OK140" s="603">
        <v>1070997.8600000001</v>
      </c>
      <c r="OL140" s="603">
        <v>205916.51</v>
      </c>
      <c r="OM140" s="603">
        <v>430493.25</v>
      </c>
      <c r="ON140" s="603">
        <v>0</v>
      </c>
      <c r="OO140" s="603">
        <v>0</v>
      </c>
      <c r="OP140" s="603">
        <v>365925.95</v>
      </c>
      <c r="OQ140" s="603">
        <v>5750574.0800000001</v>
      </c>
      <c r="OR140" s="603">
        <v>988904.73</v>
      </c>
      <c r="OS140" s="603">
        <v>0</v>
      </c>
      <c r="OT140" s="603">
        <v>3205515.89</v>
      </c>
      <c r="OU140" s="603">
        <v>1722671.4</v>
      </c>
      <c r="OV140" s="603">
        <v>236186.89</v>
      </c>
      <c r="OW140" s="603">
        <v>1144149.3700000001</v>
      </c>
      <c r="OX140" s="603">
        <v>299266.59000000003</v>
      </c>
      <c r="OY140" s="603">
        <v>2055334.51</v>
      </c>
      <c r="OZ140" s="603">
        <v>3068933.08</v>
      </c>
      <c r="PA140" s="603">
        <v>200000</v>
      </c>
      <c r="PB140" s="603">
        <v>1429143.4</v>
      </c>
      <c r="PC140" s="603">
        <v>176410.26</v>
      </c>
      <c r="PD140" s="603">
        <v>0</v>
      </c>
      <c r="PE140" s="603">
        <v>0</v>
      </c>
      <c r="PF140" s="603">
        <v>0</v>
      </c>
      <c r="PG140" s="603">
        <v>0</v>
      </c>
      <c r="PH140" s="603">
        <v>1011942.12</v>
      </c>
      <c r="PI140" s="603">
        <v>1476825</v>
      </c>
      <c r="PJ140" s="603">
        <v>249686.48</v>
      </c>
      <c r="PK140" s="603">
        <v>232929.18</v>
      </c>
      <c r="PL140" s="603">
        <v>0</v>
      </c>
      <c r="PM140" s="603">
        <v>187766.28</v>
      </c>
      <c r="PN140" s="603">
        <v>607830.32999999996</v>
      </c>
      <c r="PO140" s="603">
        <v>0</v>
      </c>
      <c r="PP140" s="603">
        <v>0</v>
      </c>
      <c r="PQ140" s="603">
        <v>1709629.53</v>
      </c>
      <c r="PR140" s="603">
        <v>292683.19</v>
      </c>
      <c r="PS140" s="603">
        <v>0</v>
      </c>
      <c r="PT140" s="603">
        <v>59260.86</v>
      </c>
      <c r="PU140" s="603">
        <v>156671.89000000001</v>
      </c>
      <c r="PV140" s="603">
        <v>1763947.11</v>
      </c>
      <c r="PW140" s="603">
        <v>2176283.87</v>
      </c>
      <c r="PX140" s="603">
        <v>0</v>
      </c>
      <c r="PY140" s="603">
        <v>0</v>
      </c>
      <c r="PZ140" s="603">
        <v>1089531.3700000001</v>
      </c>
      <c r="QA140" s="603">
        <v>0</v>
      </c>
      <c r="QB140" s="603">
        <v>0</v>
      </c>
      <c r="QC140" s="603">
        <v>0</v>
      </c>
      <c r="QD140" s="603">
        <v>3625853.31</v>
      </c>
      <c r="QE140" s="603">
        <v>0</v>
      </c>
      <c r="QF140" s="603">
        <v>0</v>
      </c>
      <c r="QG140" s="603">
        <v>0</v>
      </c>
      <c r="QH140" s="603">
        <v>0</v>
      </c>
      <c r="QI140" s="603">
        <v>0</v>
      </c>
      <c r="QJ140" s="603">
        <v>0</v>
      </c>
      <c r="QK140" s="603">
        <v>0</v>
      </c>
      <c r="QL140" s="603">
        <v>509597.36</v>
      </c>
      <c r="QM140" s="603">
        <v>0</v>
      </c>
      <c r="QN140" s="603">
        <v>0</v>
      </c>
      <c r="QO140" s="603">
        <v>0</v>
      </c>
      <c r="QP140" s="603">
        <v>0</v>
      </c>
      <c r="QQ140" s="603">
        <v>0</v>
      </c>
      <c r="QR140" s="603">
        <v>512654.74</v>
      </c>
      <c r="QS140" s="603">
        <v>0</v>
      </c>
      <c r="QT140" s="603">
        <v>0</v>
      </c>
      <c r="QU140" s="603">
        <v>0</v>
      </c>
      <c r="QV140" s="603">
        <v>141131.46</v>
      </c>
      <c r="QW140" s="603">
        <v>569676.56000000006</v>
      </c>
      <c r="QX140" s="603">
        <v>791362</v>
      </c>
      <c r="QY140" s="603">
        <v>412245.76000000001</v>
      </c>
      <c r="QZ140" s="603">
        <v>1252932.43</v>
      </c>
      <c r="RA140" s="603">
        <v>226682.11</v>
      </c>
      <c r="RB140" s="603">
        <v>0</v>
      </c>
      <c r="RC140" s="603">
        <v>1844121.24</v>
      </c>
      <c r="RD140" s="603">
        <v>0</v>
      </c>
      <c r="RE140" s="603">
        <v>570502.40000000002</v>
      </c>
      <c r="RF140" s="603">
        <v>0</v>
      </c>
      <c r="RG140" s="603">
        <v>53706.65</v>
      </c>
      <c r="RH140" s="603">
        <v>120513.4</v>
      </c>
      <c r="RI140" s="603">
        <v>0</v>
      </c>
      <c r="RJ140" s="603">
        <v>0</v>
      </c>
      <c r="RK140" s="603">
        <v>0</v>
      </c>
      <c r="RL140" s="603">
        <v>0</v>
      </c>
      <c r="RM140" s="603">
        <v>0</v>
      </c>
      <c r="RN140" s="603">
        <v>0</v>
      </c>
      <c r="RO140" s="603">
        <v>0</v>
      </c>
      <c r="RP140" s="603">
        <v>0</v>
      </c>
      <c r="RQ140" s="603">
        <v>0</v>
      </c>
      <c r="RR140" s="603">
        <v>0</v>
      </c>
      <c r="RS140" s="603">
        <v>0</v>
      </c>
      <c r="RT140" s="603">
        <v>0</v>
      </c>
      <c r="RU140" s="603">
        <v>4121.8500000000004</v>
      </c>
      <c r="RV140" s="603">
        <v>0</v>
      </c>
      <c r="RW140" s="603">
        <v>0</v>
      </c>
      <c r="RX140" s="603">
        <v>0</v>
      </c>
      <c r="RY140" s="603">
        <v>0</v>
      </c>
      <c r="RZ140" s="603">
        <v>0</v>
      </c>
      <c r="SA140" s="603">
        <v>0</v>
      </c>
      <c r="SB140" s="603">
        <v>0</v>
      </c>
      <c r="SC140" s="603">
        <v>2872457.73</v>
      </c>
      <c r="SD140" s="603">
        <v>0</v>
      </c>
      <c r="SE140" s="603">
        <v>1344712.85</v>
      </c>
      <c r="SF140" s="603">
        <v>78008.81</v>
      </c>
      <c r="SG140" s="603">
        <v>204036.6</v>
      </c>
      <c r="SH140" s="603">
        <v>300000</v>
      </c>
      <c r="SI140" s="603">
        <v>796934.27</v>
      </c>
      <c r="SJ140" s="603">
        <v>1326327.7</v>
      </c>
      <c r="SK140" s="603">
        <v>1329424.3</v>
      </c>
      <c r="SL140" s="603">
        <v>1110157.49</v>
      </c>
      <c r="SM140" s="603">
        <v>6881420.75</v>
      </c>
      <c r="SN140" s="603">
        <v>136530.22</v>
      </c>
      <c r="SO140" s="603">
        <v>1324316.75</v>
      </c>
      <c r="SP140" s="603">
        <v>168633.09</v>
      </c>
      <c r="SQ140" s="603">
        <v>493031.98</v>
      </c>
      <c r="SR140" s="603">
        <v>417567.08</v>
      </c>
      <c r="SS140" s="603">
        <v>285576</v>
      </c>
      <c r="ST140" s="603">
        <v>541737.59</v>
      </c>
      <c r="SU140" s="603">
        <v>151244.29</v>
      </c>
      <c r="SV140" s="603">
        <v>57412.88</v>
      </c>
      <c r="SW140" s="603">
        <v>256476.04</v>
      </c>
      <c r="SX140" s="603">
        <v>362081.81</v>
      </c>
      <c r="SY140" s="603">
        <v>893065.06</v>
      </c>
      <c r="SZ140" s="603">
        <v>914121.62</v>
      </c>
      <c r="TA140" s="603">
        <v>300703.98</v>
      </c>
      <c r="TB140" s="603">
        <v>68510.83</v>
      </c>
      <c r="TC140" s="603">
        <v>175775.26</v>
      </c>
      <c r="TD140" s="603">
        <v>543841.46</v>
      </c>
      <c r="TE140" s="603">
        <v>129745.43</v>
      </c>
      <c r="TF140" s="603">
        <v>64062.59</v>
      </c>
      <c r="TG140" s="603">
        <v>351049.1</v>
      </c>
      <c r="TH140" s="603">
        <v>2031790.77</v>
      </c>
      <c r="TI140" s="603">
        <v>485116.63</v>
      </c>
      <c r="TJ140" s="603">
        <v>365194.6</v>
      </c>
      <c r="TK140" s="603">
        <v>511019.65</v>
      </c>
      <c r="TL140" s="603">
        <v>0</v>
      </c>
      <c r="TM140" s="603">
        <v>0</v>
      </c>
      <c r="TN140" s="603">
        <v>116885.85</v>
      </c>
      <c r="TO140" s="603">
        <v>1173144.98</v>
      </c>
      <c r="TP140" s="603">
        <v>0</v>
      </c>
      <c r="TQ140" s="603">
        <v>0</v>
      </c>
      <c r="TR140" s="603">
        <v>145219.31</v>
      </c>
      <c r="TS140" s="603">
        <v>0</v>
      </c>
      <c r="TT140" s="603">
        <v>0</v>
      </c>
      <c r="TU140" s="603">
        <v>353185.03</v>
      </c>
      <c r="TV140" s="603">
        <v>0</v>
      </c>
      <c r="TW140" s="603">
        <v>0</v>
      </c>
      <c r="TX140" s="603">
        <v>0</v>
      </c>
      <c r="TY140" s="603">
        <v>0</v>
      </c>
      <c r="TZ140" s="603">
        <v>0</v>
      </c>
      <c r="UA140" s="603">
        <v>221252.53</v>
      </c>
      <c r="UB140" s="603">
        <v>0</v>
      </c>
      <c r="UC140" s="603">
        <v>1376580.96</v>
      </c>
      <c r="UD140" s="603">
        <v>1066260.48</v>
      </c>
      <c r="UE140" s="603">
        <v>239171.23</v>
      </c>
      <c r="UF140" s="603">
        <v>205660.58</v>
      </c>
      <c r="UG140" s="603">
        <v>1900427.68</v>
      </c>
      <c r="UH140" s="603">
        <v>1771344.53</v>
      </c>
      <c r="UI140" s="603">
        <v>0</v>
      </c>
      <c r="UJ140" s="603">
        <v>1378815.39</v>
      </c>
      <c r="UK140" s="603">
        <v>110896.87</v>
      </c>
      <c r="UL140" s="603">
        <v>0</v>
      </c>
      <c r="UM140" s="603">
        <v>0</v>
      </c>
      <c r="UN140" s="603">
        <v>0</v>
      </c>
      <c r="UO140" s="603">
        <v>0</v>
      </c>
      <c r="UP140" s="603">
        <v>0</v>
      </c>
      <c r="UQ140" s="603">
        <v>0</v>
      </c>
      <c r="UR140" s="603">
        <v>0</v>
      </c>
      <c r="US140" s="603">
        <v>1752731.43</v>
      </c>
      <c r="UT140" s="603">
        <v>325894.49</v>
      </c>
      <c r="UU140" s="603">
        <v>5876062.21</v>
      </c>
      <c r="UV140" s="603">
        <v>243900</v>
      </c>
      <c r="UW140" s="603">
        <v>1309925.44</v>
      </c>
      <c r="UX140" s="603">
        <v>16150.68</v>
      </c>
      <c r="UY140" s="603">
        <v>1280526.08</v>
      </c>
      <c r="UZ140" s="603">
        <v>182833.46</v>
      </c>
      <c r="VA140" s="603">
        <v>902070.48</v>
      </c>
      <c r="VB140" s="603">
        <v>909892.57</v>
      </c>
      <c r="VC140" s="603">
        <v>1664568.79</v>
      </c>
      <c r="VD140" s="603">
        <v>0</v>
      </c>
      <c r="VE140" s="603">
        <v>1098407.76</v>
      </c>
      <c r="VF140" s="603">
        <v>2152525.7999999998</v>
      </c>
      <c r="VG140" s="603">
        <v>592227.24</v>
      </c>
      <c r="VH140" s="603">
        <v>1213605.83</v>
      </c>
      <c r="VI140" s="603">
        <v>852604.76</v>
      </c>
      <c r="VJ140" s="603">
        <v>3243096.16</v>
      </c>
      <c r="VK140" s="603">
        <v>214901.39</v>
      </c>
      <c r="VL140" s="603">
        <v>1020772.52</v>
      </c>
      <c r="VM140" s="603">
        <v>164511.01999999999</v>
      </c>
      <c r="VN140" s="603">
        <v>2652414.2000000002</v>
      </c>
      <c r="VO140" s="603">
        <v>0</v>
      </c>
      <c r="VP140" s="603">
        <v>611844.78999999992</v>
      </c>
      <c r="VQ140" s="603">
        <v>564767.54</v>
      </c>
      <c r="VR140" s="603">
        <v>0</v>
      </c>
      <c r="VS140" s="603">
        <v>642984.07999999996</v>
      </c>
      <c r="VT140" s="603">
        <v>197316.3</v>
      </c>
      <c r="VU140" s="603">
        <v>285593.34000000003</v>
      </c>
      <c r="VV140" s="603">
        <v>0</v>
      </c>
      <c r="VW140" s="603">
        <v>1505641.44</v>
      </c>
      <c r="VX140" s="603">
        <v>131321.64000000001</v>
      </c>
      <c r="VY140" s="603">
        <v>286431.21999999997</v>
      </c>
      <c r="VZ140" s="603">
        <v>1794222.91</v>
      </c>
      <c r="WA140" s="603">
        <v>600000</v>
      </c>
      <c r="WB140" s="603">
        <v>390532.58</v>
      </c>
      <c r="WC140" s="603">
        <v>0</v>
      </c>
      <c r="WD140" s="603">
        <v>0</v>
      </c>
      <c r="WE140" s="603">
        <v>0</v>
      </c>
      <c r="WF140" s="603">
        <v>1174746.96</v>
      </c>
      <c r="WG140" s="603">
        <v>0</v>
      </c>
      <c r="WH140" s="603">
        <v>1308584.95</v>
      </c>
      <c r="WI140" s="603">
        <v>1827508.78</v>
      </c>
      <c r="WJ140" s="603">
        <v>0</v>
      </c>
      <c r="WK140" s="603">
        <v>258497.57</v>
      </c>
      <c r="WL140" s="603">
        <v>0</v>
      </c>
      <c r="WM140" s="603">
        <v>261316.46</v>
      </c>
      <c r="WN140" s="603">
        <v>1646017.27</v>
      </c>
      <c r="WO140" s="603">
        <v>22810.05</v>
      </c>
      <c r="WP140" s="603">
        <v>218919.16</v>
      </c>
      <c r="WQ140" s="603">
        <v>0</v>
      </c>
      <c r="WR140" s="603">
        <v>950428.21</v>
      </c>
      <c r="WS140" s="603">
        <v>2218925.2400000002</v>
      </c>
      <c r="WT140" s="603">
        <v>0</v>
      </c>
      <c r="WU140" s="603">
        <v>391810.6</v>
      </c>
      <c r="WV140" s="603">
        <v>0</v>
      </c>
      <c r="WW140" s="603">
        <v>0</v>
      </c>
      <c r="WX140" s="603">
        <v>0</v>
      </c>
      <c r="WY140" s="603">
        <v>1401790.6300000001</v>
      </c>
      <c r="WZ140" s="603">
        <v>0</v>
      </c>
      <c r="XA140" s="603">
        <v>235328.33</v>
      </c>
      <c r="XB140" s="603">
        <v>0</v>
      </c>
      <c r="XC140" s="603">
        <v>7780.74</v>
      </c>
      <c r="XD140" s="603">
        <v>0</v>
      </c>
      <c r="XE140" s="603">
        <v>5776634.1200000001</v>
      </c>
      <c r="XF140" s="603">
        <v>0</v>
      </c>
      <c r="XG140" s="603">
        <v>94229.18</v>
      </c>
      <c r="XH140" s="603">
        <v>0</v>
      </c>
      <c r="XI140" s="603">
        <v>150634.23999999999</v>
      </c>
      <c r="XJ140" s="603">
        <v>0</v>
      </c>
      <c r="XK140" s="603">
        <v>521659.59</v>
      </c>
      <c r="XL140" s="603">
        <v>825312.61</v>
      </c>
      <c r="XM140" s="603">
        <v>0</v>
      </c>
      <c r="XN140" s="603">
        <v>6163.58</v>
      </c>
      <c r="XO140" s="603">
        <v>521398.75</v>
      </c>
      <c r="XP140" s="603">
        <v>1526915.6</v>
      </c>
      <c r="XQ140" s="603">
        <v>1136421.04</v>
      </c>
      <c r="XR140" s="603">
        <v>795283.56</v>
      </c>
      <c r="XS140" s="603">
        <v>916723.61</v>
      </c>
      <c r="XT140" s="603">
        <v>1400000</v>
      </c>
      <c r="XU140" s="603">
        <v>574074.87</v>
      </c>
      <c r="XV140" s="603">
        <v>256636.97</v>
      </c>
      <c r="XW140" s="603">
        <v>482097.19</v>
      </c>
      <c r="XX140" s="603">
        <v>600286.4</v>
      </c>
      <c r="XY140" s="603">
        <v>209490.38</v>
      </c>
      <c r="XZ140" s="603">
        <v>471646.76</v>
      </c>
      <c r="YA140" s="603">
        <v>796677.13</v>
      </c>
      <c r="YB140" s="603">
        <v>180633.01</v>
      </c>
      <c r="YC140" s="603">
        <v>28560.59</v>
      </c>
      <c r="YD140" s="603">
        <v>454160.18</v>
      </c>
      <c r="YE140" s="603">
        <v>99201.19</v>
      </c>
      <c r="YF140" s="603">
        <v>529036.79</v>
      </c>
      <c r="YG140" s="603">
        <v>4123748.04</v>
      </c>
      <c r="YH140" s="603">
        <v>920106.75</v>
      </c>
      <c r="YI140" s="603">
        <v>2228964.23</v>
      </c>
      <c r="YJ140" s="603">
        <v>884836.21</v>
      </c>
      <c r="YK140" s="603">
        <v>0</v>
      </c>
      <c r="YL140" s="603">
        <v>0</v>
      </c>
      <c r="YM140" s="603">
        <v>1665990.81</v>
      </c>
      <c r="YN140" s="603">
        <v>1050432.6399999999</v>
      </c>
      <c r="YO140" s="603">
        <v>1237948.54</v>
      </c>
      <c r="YP140" s="603">
        <v>154886.47</v>
      </c>
      <c r="YQ140" s="603">
        <v>290134.84000000003</v>
      </c>
      <c r="YR140" s="603">
        <v>744302.82</v>
      </c>
      <c r="YS140" s="603">
        <v>764746.9</v>
      </c>
      <c r="YT140" s="603">
        <v>729011.85</v>
      </c>
      <c r="YU140" s="603">
        <v>857289.08</v>
      </c>
      <c r="YV140" s="603">
        <v>1706803.09</v>
      </c>
      <c r="YW140" s="603">
        <v>391403.51</v>
      </c>
      <c r="YX140" s="603">
        <v>0</v>
      </c>
      <c r="YY140" s="603">
        <v>0</v>
      </c>
      <c r="YZ140" s="603">
        <v>0</v>
      </c>
      <c r="ZA140" s="603">
        <v>0</v>
      </c>
      <c r="ZB140" s="603">
        <v>0</v>
      </c>
      <c r="ZC140" s="603">
        <v>0</v>
      </c>
      <c r="ZD140" s="603">
        <v>0</v>
      </c>
      <c r="ZE140" s="603">
        <v>1612270.23</v>
      </c>
      <c r="ZF140" s="603">
        <v>186590.98</v>
      </c>
      <c r="ZG140" s="603">
        <v>0</v>
      </c>
      <c r="ZH140" s="603">
        <v>756693.62</v>
      </c>
      <c r="ZI140" s="603">
        <v>99212.31</v>
      </c>
      <c r="ZJ140" s="603">
        <v>392344.91</v>
      </c>
      <c r="ZK140" s="603">
        <v>174134.8</v>
      </c>
      <c r="ZL140" s="603">
        <v>131154.15</v>
      </c>
      <c r="ZM140" s="603">
        <v>0</v>
      </c>
      <c r="ZN140" s="603">
        <v>125245.13</v>
      </c>
      <c r="ZO140" s="603">
        <v>280738.34000000003</v>
      </c>
      <c r="ZP140" s="603">
        <v>594984.1</v>
      </c>
      <c r="ZQ140" s="603">
        <v>3232006.43</v>
      </c>
      <c r="ZR140" s="603">
        <v>3583855.31</v>
      </c>
      <c r="ZS140" s="603">
        <v>485444.06</v>
      </c>
      <c r="ZT140" s="603">
        <v>4003746.5</v>
      </c>
      <c r="ZU140" s="603">
        <v>0</v>
      </c>
      <c r="ZV140" s="603">
        <v>5109497.22</v>
      </c>
      <c r="ZW140" s="603">
        <v>903485.62</v>
      </c>
      <c r="ZX140" s="603">
        <v>39632.949999999997</v>
      </c>
      <c r="ZY140" s="603">
        <v>2537691.0499999998</v>
      </c>
      <c r="ZZ140" s="603">
        <v>562725.66</v>
      </c>
      <c r="AAA140" s="603">
        <v>4033539.08</v>
      </c>
      <c r="AAB140" s="603">
        <v>2390243.61</v>
      </c>
      <c r="AAC140" s="603">
        <v>2495488.58</v>
      </c>
      <c r="AAD140" s="603">
        <v>878525.22</v>
      </c>
      <c r="AAE140" s="603">
        <v>1383224.49</v>
      </c>
      <c r="AAF140" s="603">
        <v>3057837.74</v>
      </c>
      <c r="AAG140" s="603">
        <v>1827028.78</v>
      </c>
      <c r="AAH140" s="603">
        <v>0</v>
      </c>
      <c r="AAI140" s="603">
        <v>85962.26</v>
      </c>
      <c r="AAJ140" s="603">
        <v>23247.97</v>
      </c>
      <c r="AAK140" s="603">
        <v>0</v>
      </c>
      <c r="AAL140" s="603">
        <v>0</v>
      </c>
      <c r="AAM140" s="603">
        <v>47592.26</v>
      </c>
      <c r="AAN140" s="603">
        <v>0</v>
      </c>
      <c r="AAO140" s="603">
        <v>0</v>
      </c>
      <c r="AAP140" s="603">
        <v>0</v>
      </c>
      <c r="AAQ140" s="603">
        <v>0</v>
      </c>
      <c r="AAR140" s="603">
        <v>1022106.45</v>
      </c>
      <c r="AAS140" s="603">
        <v>0</v>
      </c>
      <c r="AAT140" s="603">
        <v>163973.15</v>
      </c>
      <c r="AAU140" s="603">
        <v>899913.13</v>
      </c>
      <c r="AAV140" s="603">
        <v>1239765.2</v>
      </c>
      <c r="AAW140" s="603">
        <v>347961.5</v>
      </c>
      <c r="AAX140" s="603">
        <v>871103.34</v>
      </c>
      <c r="AAY140" s="603">
        <v>814799.63</v>
      </c>
      <c r="AAZ140" s="603">
        <v>250612.58</v>
      </c>
      <c r="ABA140" s="603">
        <v>0</v>
      </c>
      <c r="ABB140" s="603">
        <v>0</v>
      </c>
      <c r="ABC140" s="603">
        <v>0</v>
      </c>
      <c r="ABD140" s="603">
        <v>67361.05</v>
      </c>
      <c r="ABE140" s="603">
        <v>455438.8</v>
      </c>
      <c r="ABF140" s="603">
        <v>520276.6</v>
      </c>
      <c r="ABG140" s="603">
        <v>0</v>
      </c>
      <c r="ABH140" s="603">
        <v>1068348.78</v>
      </c>
      <c r="ABI140" s="603">
        <v>357639.34</v>
      </c>
      <c r="ABJ140" s="603">
        <v>1597417.44</v>
      </c>
      <c r="ABK140" s="603">
        <v>0</v>
      </c>
      <c r="ABL140" s="603">
        <v>0</v>
      </c>
      <c r="ABM140" s="603">
        <v>493648.38</v>
      </c>
      <c r="ABN140" s="603">
        <v>0</v>
      </c>
      <c r="ABO140" s="603">
        <v>155491.94</v>
      </c>
      <c r="ABP140" s="603">
        <v>0</v>
      </c>
      <c r="ABQ140" s="603">
        <v>20914.27</v>
      </c>
      <c r="ABR140" s="603">
        <v>158143.64000000001</v>
      </c>
      <c r="ABS140" s="603">
        <v>245925.81</v>
      </c>
      <c r="ABT140" s="603">
        <v>0</v>
      </c>
      <c r="ABU140" s="603">
        <v>0</v>
      </c>
      <c r="ABV140" s="603">
        <v>0</v>
      </c>
      <c r="ABW140" s="603">
        <v>48086.27</v>
      </c>
      <c r="ABX140" s="603">
        <v>0</v>
      </c>
      <c r="ABY140" s="603">
        <v>0</v>
      </c>
      <c r="ABZ140" s="603">
        <v>0</v>
      </c>
      <c r="ACA140" s="603">
        <v>0</v>
      </c>
      <c r="ACB140" s="603">
        <v>139086.1</v>
      </c>
      <c r="ACC140" s="603">
        <v>0</v>
      </c>
      <c r="ACD140" s="603">
        <v>14158.06</v>
      </c>
      <c r="ACE140" s="603">
        <v>1314372.42</v>
      </c>
      <c r="ACF140" s="603">
        <v>0</v>
      </c>
      <c r="ACG140" s="603">
        <v>0</v>
      </c>
      <c r="ACH140" s="603">
        <v>220406.69</v>
      </c>
      <c r="ACI140" s="603">
        <v>911273.87</v>
      </c>
      <c r="ACJ140" s="603">
        <v>264302.87</v>
      </c>
      <c r="ACK140" s="603">
        <v>151319.94</v>
      </c>
      <c r="ACL140" s="603">
        <v>370919.92</v>
      </c>
      <c r="ACM140" s="603">
        <v>838633.65</v>
      </c>
      <c r="ACN140" s="603">
        <v>727082.39</v>
      </c>
      <c r="ACO140" s="603">
        <v>365330.02</v>
      </c>
      <c r="ACP140" s="603">
        <v>0</v>
      </c>
      <c r="ACQ140" s="603">
        <v>810019.87</v>
      </c>
      <c r="ACR140" s="603">
        <v>0</v>
      </c>
      <c r="ACS140" s="603">
        <v>241004.76</v>
      </c>
      <c r="ACT140" s="603">
        <v>130569.71</v>
      </c>
      <c r="ACU140" s="603">
        <v>186583.12</v>
      </c>
      <c r="ACV140" s="603">
        <v>0</v>
      </c>
      <c r="ACW140" s="603">
        <v>0</v>
      </c>
      <c r="ACX140" s="603">
        <v>584732.42000000004</v>
      </c>
      <c r="ACY140" s="603">
        <v>180752.18</v>
      </c>
      <c r="ACZ140" s="603">
        <v>993646.05</v>
      </c>
      <c r="ADA140" s="603">
        <v>1331642.6200000001</v>
      </c>
      <c r="ADB140" s="603">
        <v>0</v>
      </c>
      <c r="ADC140" s="603">
        <v>200859.27</v>
      </c>
      <c r="ADD140" s="603">
        <v>0</v>
      </c>
      <c r="ADE140" s="603">
        <v>211645.79</v>
      </c>
      <c r="ADF140" s="603">
        <v>1589802.86</v>
      </c>
      <c r="ADG140" s="603">
        <v>929035.73</v>
      </c>
      <c r="ADH140" s="603">
        <v>0</v>
      </c>
      <c r="ADI140" s="603">
        <v>339304.99</v>
      </c>
      <c r="ADJ140" s="603">
        <v>233976.5</v>
      </c>
      <c r="ADK140" s="603">
        <v>565912.44999999995</v>
      </c>
      <c r="ADL140" s="603">
        <v>864137.9</v>
      </c>
      <c r="ADM140" s="603">
        <v>68996.789999999994</v>
      </c>
      <c r="ADN140" s="603">
        <v>0</v>
      </c>
      <c r="ADO140" s="603">
        <v>319559.7</v>
      </c>
      <c r="ADP140" s="603">
        <v>165249.14000000001</v>
      </c>
      <c r="ADQ140" s="603">
        <v>0</v>
      </c>
      <c r="ADR140" s="603">
        <v>32165.84</v>
      </c>
      <c r="ADS140" s="603">
        <v>0</v>
      </c>
      <c r="ADT140" s="603">
        <v>0</v>
      </c>
      <c r="ADU140" s="603">
        <v>0</v>
      </c>
      <c r="ADV140" s="603">
        <v>367122.85</v>
      </c>
      <c r="ADW140" s="603">
        <v>104640.03</v>
      </c>
      <c r="ADX140" s="603">
        <v>764861.97</v>
      </c>
      <c r="ADY140" s="603">
        <v>0</v>
      </c>
      <c r="ADZ140" s="603">
        <v>0</v>
      </c>
      <c r="AEA140" s="603">
        <v>0</v>
      </c>
      <c r="AEB140" s="603">
        <v>676669.98</v>
      </c>
      <c r="AEC140" s="603">
        <v>290492.09999999998</v>
      </c>
      <c r="AED140" s="603">
        <v>46045.29</v>
      </c>
      <c r="AEE140" s="603">
        <v>0</v>
      </c>
      <c r="AEF140" s="603">
        <v>0</v>
      </c>
      <c r="AEG140" s="603">
        <v>0</v>
      </c>
      <c r="AEH140" s="603">
        <v>81822.03</v>
      </c>
      <c r="AEI140" s="603">
        <v>87494.82</v>
      </c>
      <c r="AEJ140" s="603">
        <v>194460.98</v>
      </c>
      <c r="AEK140" s="603">
        <v>0</v>
      </c>
      <c r="AEL140" s="603">
        <v>0</v>
      </c>
      <c r="AEM140" s="603">
        <v>0</v>
      </c>
      <c r="AEN140" s="603">
        <v>240281.17</v>
      </c>
      <c r="AEO140" s="603">
        <v>631384.05000000005</v>
      </c>
      <c r="AEP140" s="603">
        <v>537197.97</v>
      </c>
      <c r="AEQ140" s="603">
        <v>225041.78</v>
      </c>
      <c r="AER140" s="603">
        <v>0</v>
      </c>
      <c r="AES140" s="603">
        <v>0</v>
      </c>
      <c r="AET140" s="603">
        <v>0</v>
      </c>
      <c r="AEU140" s="603">
        <v>4383602.1399999997</v>
      </c>
      <c r="AEV140" s="603">
        <v>720051.83</v>
      </c>
      <c r="AEW140" s="603">
        <v>3416370.62</v>
      </c>
      <c r="AEX140" s="603">
        <v>213833.46</v>
      </c>
      <c r="AEY140" s="603">
        <v>1954767.59</v>
      </c>
      <c r="AEZ140" s="603">
        <v>2390808.2799999998</v>
      </c>
      <c r="AFA140" s="603">
        <v>721460.01</v>
      </c>
      <c r="AFB140" s="603">
        <v>404181.5</v>
      </c>
      <c r="AFC140" s="603">
        <v>288601.71000000002</v>
      </c>
      <c r="AFD140" s="603">
        <v>269608.90000000002</v>
      </c>
      <c r="AFE140" s="603">
        <v>0</v>
      </c>
      <c r="AFF140" s="603">
        <v>723519.45</v>
      </c>
      <c r="AFG140" s="603">
        <v>0</v>
      </c>
      <c r="AFH140" s="603">
        <v>788224.68</v>
      </c>
      <c r="AFI140" s="603">
        <v>763342.19</v>
      </c>
      <c r="AFJ140" s="603">
        <v>397175.63</v>
      </c>
      <c r="AFK140" s="603">
        <v>380985.98</v>
      </c>
      <c r="AFL140" s="603">
        <v>0</v>
      </c>
      <c r="AFM140" s="603">
        <v>899362.69</v>
      </c>
      <c r="AFN140" s="603">
        <v>245387.19</v>
      </c>
      <c r="AFO140" s="603">
        <v>233272.05</v>
      </c>
      <c r="AFP140" s="603">
        <v>863051.65</v>
      </c>
      <c r="AFQ140" s="603">
        <v>549184.68000000005</v>
      </c>
      <c r="AFR140" s="603">
        <v>1492705.32</v>
      </c>
      <c r="AFS140" s="603">
        <v>279975.93</v>
      </c>
      <c r="AFT140" s="603">
        <v>444085.26</v>
      </c>
      <c r="AFU140" s="603">
        <v>464307.83</v>
      </c>
      <c r="AFV140" s="603">
        <v>747741.4</v>
      </c>
      <c r="AFW140" s="603">
        <v>21530.67</v>
      </c>
      <c r="AFX140" s="603">
        <v>57004.58</v>
      </c>
      <c r="AFY140" s="603">
        <v>448929.27</v>
      </c>
      <c r="AFZ140" s="603">
        <v>0</v>
      </c>
      <c r="AGA140" s="603">
        <v>52227.17</v>
      </c>
      <c r="AGB140" s="603">
        <v>536807</v>
      </c>
      <c r="AGC140" s="603">
        <v>240503.27</v>
      </c>
      <c r="AGD140" s="603">
        <v>0</v>
      </c>
      <c r="AGE140" s="603">
        <v>680761.76</v>
      </c>
      <c r="AGF140" s="603">
        <v>560634.04</v>
      </c>
      <c r="AGG140" s="603">
        <v>313246.78000000003</v>
      </c>
      <c r="AGH140" s="603">
        <v>119521.85</v>
      </c>
      <c r="AGI140" s="603">
        <v>259060.45</v>
      </c>
      <c r="AGJ140" s="603">
        <v>73379.3</v>
      </c>
      <c r="AGK140" s="603">
        <v>752505.19</v>
      </c>
      <c r="AGL140" s="603">
        <v>101771.48</v>
      </c>
      <c r="AGM140" s="603">
        <v>297041.24</v>
      </c>
      <c r="AGN140" s="603">
        <v>187049.9</v>
      </c>
      <c r="AGO140" s="603">
        <v>201884.93</v>
      </c>
      <c r="AGP140" s="603">
        <v>461350.65</v>
      </c>
      <c r="AGQ140" s="603">
        <v>758688.76</v>
      </c>
      <c r="AGR140" s="603">
        <v>272133.21999999997</v>
      </c>
      <c r="AGS140" s="603">
        <v>1306459.6499999999</v>
      </c>
      <c r="AGT140" s="603">
        <v>643575.24</v>
      </c>
      <c r="AGU140" s="603">
        <v>86252.97</v>
      </c>
      <c r="AGV140" s="603">
        <v>138423.09</v>
      </c>
      <c r="AGW140" s="603">
        <v>403066.4</v>
      </c>
      <c r="AGX140" s="603">
        <v>692863.13</v>
      </c>
      <c r="AGY140" s="603">
        <v>510822.73</v>
      </c>
      <c r="AGZ140" s="603">
        <v>459390.29</v>
      </c>
      <c r="AHA140" s="603">
        <v>648869.88</v>
      </c>
      <c r="AHB140" s="603">
        <v>0</v>
      </c>
      <c r="AHC140" s="603">
        <v>1073115.1000000001</v>
      </c>
      <c r="AHD140" s="603">
        <v>325299.81</v>
      </c>
      <c r="AHE140" s="603">
        <v>145146.41</v>
      </c>
      <c r="AHF140" s="603">
        <v>105856.49</v>
      </c>
      <c r="AHG140" s="603">
        <v>319230.94</v>
      </c>
      <c r="AHH140" s="603">
        <v>214639.38</v>
      </c>
      <c r="AHI140" s="603">
        <v>254137.66</v>
      </c>
      <c r="AHJ140" s="603">
        <v>2135379.34</v>
      </c>
      <c r="AHK140" s="603">
        <v>1096844.24</v>
      </c>
      <c r="AHL140" s="603">
        <v>0</v>
      </c>
      <c r="AHM140" s="603">
        <v>157896.59</v>
      </c>
      <c r="AHN140" s="603">
        <v>1082644.92</v>
      </c>
      <c r="AHO140" s="603">
        <v>882416.63</v>
      </c>
      <c r="AHP140" s="603">
        <v>1151821.2</v>
      </c>
      <c r="AHQ140" s="603">
        <v>0</v>
      </c>
      <c r="AHR140" s="603">
        <v>1875877.08</v>
      </c>
      <c r="AHS140" s="603">
        <v>380810.41</v>
      </c>
      <c r="AHT140" s="603">
        <v>293234.01</v>
      </c>
      <c r="AHU140" s="603">
        <v>0</v>
      </c>
      <c r="AHV140" s="603">
        <v>0</v>
      </c>
      <c r="AHW140" s="603">
        <f t="shared" si="100"/>
        <v>516941681.37999976</v>
      </c>
      <c r="AHY140" s="648" t="s">
        <v>6250</v>
      </c>
      <c r="AHZ140" s="648" t="s">
        <v>6182</v>
      </c>
      <c r="AIA140" s="648" t="s">
        <v>6183</v>
      </c>
    </row>
    <row r="141" spans="1:911" ht="24.6" x14ac:dyDescent="0.7">
      <c r="A141" s="260" t="str">
        <f t="shared" si="101"/>
        <v>UC</v>
      </c>
      <c r="B141" s="260" t="s">
        <v>6182</v>
      </c>
      <c r="C141" s="260" t="s">
        <v>6183</v>
      </c>
      <c r="D141" s="603">
        <v>0</v>
      </c>
      <c r="E141" s="603">
        <v>0</v>
      </c>
      <c r="F141" s="603">
        <v>0</v>
      </c>
      <c r="G141" s="603">
        <v>0</v>
      </c>
      <c r="H141" s="603">
        <v>0</v>
      </c>
      <c r="I141" s="603">
        <v>0</v>
      </c>
      <c r="J141" s="603">
        <v>0</v>
      </c>
      <c r="K141" s="603">
        <v>0</v>
      </c>
      <c r="L141" s="603">
        <v>656653.1</v>
      </c>
      <c r="M141" s="603">
        <v>0</v>
      </c>
      <c r="N141" s="603">
        <v>59720</v>
      </c>
      <c r="O141" s="603">
        <v>0</v>
      </c>
      <c r="P141" s="603">
        <v>0</v>
      </c>
      <c r="Q141" s="603">
        <v>0</v>
      </c>
      <c r="R141" s="603">
        <v>0</v>
      </c>
      <c r="S141" s="603">
        <v>0</v>
      </c>
      <c r="T141" s="603">
        <v>0</v>
      </c>
      <c r="U141" s="603">
        <v>157484</v>
      </c>
      <c r="V141" s="603">
        <v>0</v>
      </c>
      <c r="W141" s="603">
        <v>0</v>
      </c>
      <c r="X141" s="603">
        <v>0</v>
      </c>
      <c r="Y141" s="603">
        <v>1255428</v>
      </c>
      <c r="Z141" s="603">
        <v>2081154</v>
      </c>
      <c r="AA141" s="603">
        <v>0</v>
      </c>
      <c r="AB141" s="603">
        <v>2600000</v>
      </c>
      <c r="AC141" s="603">
        <v>0</v>
      </c>
      <c r="AD141" s="603">
        <v>907237.09</v>
      </c>
      <c r="AE141" s="603">
        <v>1059000</v>
      </c>
      <c r="AF141" s="603">
        <v>643500</v>
      </c>
      <c r="AG141" s="603">
        <v>2267020</v>
      </c>
      <c r="AH141" s="603">
        <v>495000</v>
      </c>
      <c r="AI141" s="603">
        <v>0</v>
      </c>
      <c r="AJ141" s="603">
        <v>0</v>
      </c>
      <c r="AK141" s="603">
        <v>0</v>
      </c>
      <c r="AL141" s="603">
        <v>110454.1</v>
      </c>
      <c r="AM141" s="603">
        <v>3006890.56</v>
      </c>
      <c r="AN141" s="603">
        <v>471145</v>
      </c>
      <c r="AO141" s="603">
        <v>763243.39</v>
      </c>
      <c r="AP141" s="603">
        <v>2094544.13</v>
      </c>
      <c r="AQ141" s="603">
        <v>622500</v>
      </c>
      <c r="AR141" s="603">
        <v>503250</v>
      </c>
      <c r="AS141" s="603">
        <v>1079622.33</v>
      </c>
      <c r="AT141" s="603">
        <v>176850</v>
      </c>
      <c r="AU141" s="603">
        <v>0</v>
      </c>
      <c r="AV141" s="603">
        <v>0</v>
      </c>
      <c r="AW141" s="603">
        <v>0</v>
      </c>
      <c r="AX141" s="603">
        <v>67870</v>
      </c>
      <c r="AY141" s="603">
        <v>0</v>
      </c>
      <c r="AZ141" s="603">
        <v>1750000</v>
      </c>
      <c r="BA141" s="603">
        <v>0</v>
      </c>
      <c r="BB141" s="603">
        <v>0</v>
      </c>
      <c r="BC141" s="603">
        <v>0</v>
      </c>
      <c r="BD141" s="603">
        <v>0</v>
      </c>
      <c r="BE141" s="603">
        <v>0</v>
      </c>
      <c r="BF141" s="603">
        <v>0</v>
      </c>
      <c r="BG141" s="603">
        <v>0</v>
      </c>
      <c r="BH141" s="603">
        <v>0</v>
      </c>
      <c r="BI141" s="603">
        <v>555060</v>
      </c>
      <c r="BJ141" s="603">
        <v>0</v>
      </c>
      <c r="BK141" s="603">
        <v>0</v>
      </c>
      <c r="BL141" s="603">
        <v>0</v>
      </c>
      <c r="BM141" s="603">
        <v>0</v>
      </c>
      <c r="BN141" s="603">
        <v>0</v>
      </c>
      <c r="BO141" s="603">
        <v>0</v>
      </c>
      <c r="BP141" s="603">
        <v>0</v>
      </c>
      <c r="BQ141" s="603">
        <v>131628</v>
      </c>
      <c r="BR141" s="603">
        <v>0</v>
      </c>
      <c r="BS141" s="603">
        <v>0</v>
      </c>
      <c r="BT141" s="603">
        <v>643500</v>
      </c>
      <c r="BU141" s="603">
        <v>1123348</v>
      </c>
      <c r="BV141" s="603">
        <v>0</v>
      </c>
      <c r="BW141" s="603">
        <v>0</v>
      </c>
      <c r="BX141" s="603">
        <v>3481500</v>
      </c>
      <c r="BY141" s="603">
        <v>0</v>
      </c>
      <c r="BZ141" s="603">
        <v>0</v>
      </c>
      <c r="CA141" s="603">
        <v>0</v>
      </c>
      <c r="CB141" s="603">
        <v>0</v>
      </c>
      <c r="CC141" s="603">
        <v>1418430.89</v>
      </c>
      <c r="CD141" s="603">
        <v>1080760</v>
      </c>
      <c r="CE141" s="603">
        <v>161200.01</v>
      </c>
      <c r="CF141" s="603">
        <v>0</v>
      </c>
      <c r="CG141" s="603">
        <v>0</v>
      </c>
      <c r="CH141" s="603">
        <v>9969450</v>
      </c>
      <c r="CI141" s="603">
        <v>1022287.5</v>
      </c>
      <c r="CJ141" s="603">
        <v>5389048.3399999999</v>
      </c>
      <c r="CK141" s="603">
        <v>171340</v>
      </c>
      <c r="CL141" s="603">
        <v>2078790</v>
      </c>
      <c r="CM141" s="603">
        <v>4298130</v>
      </c>
      <c r="CN141" s="603">
        <v>1047542.5</v>
      </c>
      <c r="CO141" s="603">
        <v>3193620</v>
      </c>
      <c r="CP141" s="603">
        <v>1332800</v>
      </c>
      <c r="CQ141" s="603">
        <v>2986450</v>
      </c>
      <c r="CR141" s="603">
        <v>1273356.7</v>
      </c>
      <c r="CS141" s="603">
        <v>2620645</v>
      </c>
      <c r="CT141" s="603">
        <v>1146972</v>
      </c>
      <c r="CU141" s="603">
        <v>4909695</v>
      </c>
      <c r="CV141" s="603">
        <v>2809160.07</v>
      </c>
      <c r="CW141" s="603">
        <v>1397280</v>
      </c>
      <c r="CX141" s="603">
        <v>1906132</v>
      </c>
      <c r="CY141" s="603">
        <v>1165036</v>
      </c>
      <c r="CZ141" s="603">
        <v>415970</v>
      </c>
      <c r="DA141" s="603">
        <v>0</v>
      </c>
      <c r="DB141" s="603">
        <v>0</v>
      </c>
      <c r="DC141" s="603">
        <v>0</v>
      </c>
      <c r="DD141" s="603">
        <v>8040000</v>
      </c>
      <c r="DE141" s="603">
        <v>2730000</v>
      </c>
      <c r="DF141" s="603">
        <v>942000</v>
      </c>
      <c r="DG141" s="603">
        <v>0</v>
      </c>
      <c r="DH141" s="603">
        <v>0</v>
      </c>
      <c r="DI141" s="603">
        <v>568558.07999999996</v>
      </c>
      <c r="DJ141" s="603">
        <v>0</v>
      </c>
      <c r="DK141" s="603">
        <v>0</v>
      </c>
      <c r="DL141" s="603">
        <v>0</v>
      </c>
      <c r="DM141" s="603">
        <v>0</v>
      </c>
      <c r="DN141" s="603">
        <v>0</v>
      </c>
      <c r="DO141" s="603">
        <v>1487500</v>
      </c>
      <c r="DP141" s="603">
        <v>2277000</v>
      </c>
      <c r="DQ141" s="603">
        <v>0</v>
      </c>
      <c r="DR141" s="603">
        <v>2425000</v>
      </c>
      <c r="DS141" s="603">
        <v>0</v>
      </c>
      <c r="DT141" s="603">
        <v>2698000</v>
      </c>
      <c r="DU141" s="603">
        <v>0</v>
      </c>
      <c r="DV141" s="603">
        <v>742500</v>
      </c>
      <c r="DW141" s="603">
        <v>0</v>
      </c>
      <c r="DX141" s="603">
        <v>342000</v>
      </c>
      <c r="DY141" s="603">
        <v>120000</v>
      </c>
      <c r="DZ141" s="603">
        <v>197145.96</v>
      </c>
      <c r="EA141" s="603">
        <v>643500</v>
      </c>
      <c r="EB141" s="603">
        <v>780000</v>
      </c>
      <c r="EC141" s="603">
        <v>693000</v>
      </c>
      <c r="ED141" s="603">
        <v>630000</v>
      </c>
      <c r="EE141" s="603">
        <v>0</v>
      </c>
      <c r="EF141" s="603">
        <v>0</v>
      </c>
      <c r="EG141" s="603">
        <v>0</v>
      </c>
      <c r="EH141" s="603">
        <v>1305000</v>
      </c>
      <c r="EI141" s="603">
        <v>693000</v>
      </c>
      <c r="EJ141" s="603">
        <v>1196250</v>
      </c>
      <c r="EK141" s="603">
        <v>0</v>
      </c>
      <c r="EL141" s="603">
        <v>1212750</v>
      </c>
      <c r="EM141" s="603">
        <v>0</v>
      </c>
      <c r="EN141" s="603">
        <v>1221000</v>
      </c>
      <c r="EO141" s="603">
        <v>0</v>
      </c>
      <c r="EP141" s="603">
        <v>0</v>
      </c>
      <c r="EQ141" s="603">
        <v>0</v>
      </c>
      <c r="ER141" s="603">
        <v>0</v>
      </c>
      <c r="ES141" s="603">
        <v>90000</v>
      </c>
      <c r="ET141" s="603">
        <v>0</v>
      </c>
      <c r="EU141" s="603">
        <v>0</v>
      </c>
      <c r="EV141" s="603">
        <v>0</v>
      </c>
      <c r="EW141" s="603">
        <v>0</v>
      </c>
      <c r="EX141" s="603">
        <v>792300</v>
      </c>
      <c r="EY141" s="603">
        <v>0</v>
      </c>
      <c r="EZ141" s="603">
        <v>0</v>
      </c>
      <c r="FA141" s="603">
        <v>0</v>
      </c>
      <c r="FB141" s="603">
        <v>0</v>
      </c>
      <c r="FC141" s="603">
        <v>802500</v>
      </c>
      <c r="FD141" s="603">
        <v>0</v>
      </c>
      <c r="FE141" s="603">
        <v>0</v>
      </c>
      <c r="FF141" s="603">
        <v>0</v>
      </c>
      <c r="FG141" s="603">
        <v>1620000</v>
      </c>
      <c r="FH141" s="603">
        <v>0</v>
      </c>
      <c r="FI141" s="603">
        <v>0</v>
      </c>
      <c r="FJ141" s="603">
        <v>697560</v>
      </c>
      <c r="FK141" s="603">
        <v>1100000</v>
      </c>
      <c r="FL141" s="603">
        <v>841500</v>
      </c>
      <c r="FM141" s="603">
        <v>2352656</v>
      </c>
      <c r="FN141" s="603">
        <v>0</v>
      </c>
      <c r="FO141" s="603">
        <v>0</v>
      </c>
      <c r="FP141" s="603">
        <v>1188000</v>
      </c>
      <c r="FQ141" s="603">
        <v>0</v>
      </c>
      <c r="FR141" s="603">
        <v>3932413.09</v>
      </c>
      <c r="FS141" s="603">
        <v>874600</v>
      </c>
      <c r="FT141" s="603">
        <v>684000</v>
      </c>
      <c r="FU141" s="603">
        <v>181500</v>
      </c>
      <c r="FV141" s="603">
        <v>2418540</v>
      </c>
      <c r="FW141" s="603">
        <v>0</v>
      </c>
      <c r="FX141" s="603">
        <v>2286600</v>
      </c>
      <c r="FY141" s="603">
        <v>0</v>
      </c>
      <c r="FZ141" s="603">
        <v>0</v>
      </c>
      <c r="GA141" s="603">
        <v>0</v>
      </c>
      <c r="GB141" s="603">
        <v>0</v>
      </c>
      <c r="GC141" s="603">
        <v>0</v>
      </c>
      <c r="GD141" s="603">
        <v>0</v>
      </c>
      <c r="GE141" s="603">
        <v>466320</v>
      </c>
      <c r="GF141" s="603">
        <v>0</v>
      </c>
      <c r="GG141" s="603">
        <v>0</v>
      </c>
      <c r="GH141" s="603">
        <v>0</v>
      </c>
      <c r="GI141" s="603">
        <v>33000</v>
      </c>
      <c r="GJ141" s="603">
        <v>0</v>
      </c>
      <c r="GK141" s="603">
        <v>0</v>
      </c>
      <c r="GL141" s="603">
        <v>0</v>
      </c>
      <c r="GM141" s="603">
        <v>0</v>
      </c>
      <c r="GN141" s="603">
        <v>0</v>
      </c>
      <c r="GO141" s="603">
        <v>0</v>
      </c>
      <c r="GP141" s="603">
        <v>0</v>
      </c>
      <c r="GQ141" s="603">
        <v>0</v>
      </c>
      <c r="GR141" s="603">
        <v>702000</v>
      </c>
      <c r="GS141" s="603">
        <v>1536480</v>
      </c>
      <c r="GT141" s="603">
        <v>0</v>
      </c>
      <c r="GU141" s="603">
        <v>0</v>
      </c>
      <c r="GV141" s="603">
        <v>0</v>
      </c>
      <c r="GW141" s="603">
        <v>125000</v>
      </c>
      <c r="GX141" s="603">
        <v>0</v>
      </c>
      <c r="GY141" s="603">
        <v>181500</v>
      </c>
      <c r="GZ141" s="603">
        <v>0</v>
      </c>
      <c r="HA141" s="603">
        <v>0</v>
      </c>
      <c r="HB141" s="603">
        <v>0</v>
      </c>
      <c r="HC141" s="603">
        <v>825000</v>
      </c>
      <c r="HD141" s="603">
        <v>0</v>
      </c>
      <c r="HE141" s="603">
        <v>0</v>
      </c>
      <c r="HF141" s="603">
        <v>0</v>
      </c>
      <c r="HG141" s="603">
        <v>0</v>
      </c>
      <c r="HH141" s="603">
        <v>2739000</v>
      </c>
      <c r="HI141" s="603">
        <v>36000</v>
      </c>
      <c r="HJ141" s="603">
        <v>540000</v>
      </c>
      <c r="HK141" s="603">
        <v>0</v>
      </c>
      <c r="HL141" s="603">
        <v>12000000</v>
      </c>
      <c r="HM141" s="603">
        <v>0</v>
      </c>
      <c r="HN141" s="603">
        <v>0</v>
      </c>
      <c r="HO141" s="603">
        <v>181500</v>
      </c>
      <c r="HP141" s="603">
        <v>2172592.9300000002</v>
      </c>
      <c r="HQ141" s="603">
        <v>0</v>
      </c>
      <c r="HR141" s="603">
        <v>2079000</v>
      </c>
      <c r="HS141" s="603">
        <v>594000</v>
      </c>
      <c r="HT141" s="603">
        <v>0</v>
      </c>
      <c r="HU141" s="603">
        <v>0</v>
      </c>
      <c r="HV141" s="603">
        <v>0</v>
      </c>
      <c r="HW141" s="603">
        <v>0</v>
      </c>
      <c r="HX141" s="603">
        <v>2963272</v>
      </c>
      <c r="HY141" s="603">
        <v>1731164.32</v>
      </c>
      <c r="HZ141" s="603">
        <v>3727000</v>
      </c>
      <c r="IA141" s="603">
        <v>0</v>
      </c>
      <c r="IB141" s="603">
        <v>0</v>
      </c>
      <c r="IC141" s="603">
        <v>0</v>
      </c>
      <c r="ID141" s="603">
        <v>0</v>
      </c>
      <c r="IE141" s="603">
        <v>73805.8</v>
      </c>
      <c r="IF141" s="603">
        <v>0</v>
      </c>
      <c r="IG141" s="603">
        <v>0</v>
      </c>
      <c r="IH141" s="603">
        <v>0</v>
      </c>
      <c r="II141" s="603">
        <v>0</v>
      </c>
      <c r="IJ141" s="603">
        <v>0</v>
      </c>
      <c r="IK141" s="603">
        <v>1603222</v>
      </c>
      <c r="IL141" s="603">
        <v>1616143.5</v>
      </c>
      <c r="IM141" s="603">
        <v>249575.29</v>
      </c>
      <c r="IN141" s="603">
        <v>0</v>
      </c>
      <c r="IO141" s="603">
        <v>664496</v>
      </c>
      <c r="IP141" s="603">
        <v>0</v>
      </c>
      <c r="IQ141" s="603">
        <v>7908</v>
      </c>
      <c r="IR141" s="603">
        <v>1053300</v>
      </c>
      <c r="IS141" s="603">
        <v>521992.61</v>
      </c>
      <c r="IT141" s="603">
        <v>0</v>
      </c>
      <c r="IU141" s="603">
        <v>0</v>
      </c>
      <c r="IV141" s="603">
        <v>984000</v>
      </c>
      <c r="IW141" s="603">
        <v>0</v>
      </c>
      <c r="IX141" s="603">
        <v>0</v>
      </c>
      <c r="IY141" s="603">
        <v>0</v>
      </c>
      <c r="IZ141" s="603">
        <v>68660</v>
      </c>
      <c r="JA141" s="603">
        <v>300192</v>
      </c>
      <c r="JB141" s="603">
        <v>0</v>
      </c>
      <c r="JC141" s="603">
        <v>234000</v>
      </c>
      <c r="JD141" s="603">
        <v>0</v>
      </c>
      <c r="JE141" s="603">
        <v>0</v>
      </c>
      <c r="JF141" s="603">
        <v>315000</v>
      </c>
      <c r="JG141" s="603">
        <v>0</v>
      </c>
      <c r="JH141" s="603">
        <v>740174.1</v>
      </c>
      <c r="JI141" s="603">
        <v>201298.35</v>
      </c>
      <c r="JJ141" s="603">
        <v>0</v>
      </c>
      <c r="JK141" s="603">
        <v>0</v>
      </c>
      <c r="JL141" s="603">
        <v>820.26</v>
      </c>
      <c r="JM141" s="603">
        <v>0</v>
      </c>
      <c r="JN141" s="603">
        <v>0</v>
      </c>
      <c r="JO141" s="603">
        <v>1638000</v>
      </c>
      <c r="JP141" s="603">
        <v>0</v>
      </c>
      <c r="JQ141" s="603">
        <v>610500</v>
      </c>
      <c r="JR141" s="603">
        <v>1343550</v>
      </c>
      <c r="JS141" s="603">
        <v>0</v>
      </c>
      <c r="JT141" s="603">
        <v>0</v>
      </c>
      <c r="JU141" s="603">
        <v>0</v>
      </c>
      <c r="JV141" s="603">
        <v>0</v>
      </c>
      <c r="JW141" s="603">
        <v>0</v>
      </c>
      <c r="JX141" s="603">
        <v>0</v>
      </c>
      <c r="JY141" s="603">
        <v>0</v>
      </c>
      <c r="JZ141" s="603">
        <v>0</v>
      </c>
      <c r="KA141" s="603">
        <v>0</v>
      </c>
      <c r="KB141" s="603">
        <v>0</v>
      </c>
      <c r="KC141" s="603">
        <v>0</v>
      </c>
      <c r="KD141" s="603">
        <v>0</v>
      </c>
      <c r="KE141" s="603">
        <v>0</v>
      </c>
      <c r="KF141" s="603">
        <v>0</v>
      </c>
      <c r="KG141" s="603">
        <v>0</v>
      </c>
      <c r="KH141" s="603">
        <v>0</v>
      </c>
      <c r="KI141" s="603">
        <v>0</v>
      </c>
      <c r="KJ141" s="603">
        <v>285000</v>
      </c>
      <c r="KK141" s="603">
        <v>0</v>
      </c>
      <c r="KL141" s="603">
        <v>1204500</v>
      </c>
      <c r="KM141" s="603">
        <v>2500</v>
      </c>
      <c r="KN141" s="603">
        <v>0</v>
      </c>
      <c r="KO141" s="603">
        <v>354750</v>
      </c>
      <c r="KP141" s="603">
        <v>1245750</v>
      </c>
      <c r="KQ141" s="603">
        <v>1080000</v>
      </c>
      <c r="KR141" s="603">
        <v>1659039.76</v>
      </c>
      <c r="KS141" s="603">
        <v>0</v>
      </c>
      <c r="KT141" s="603">
        <v>0</v>
      </c>
      <c r="KU141" s="603">
        <v>0</v>
      </c>
      <c r="KV141" s="603">
        <v>1017240</v>
      </c>
      <c r="KW141" s="603">
        <v>0</v>
      </c>
      <c r="KX141" s="603">
        <v>0</v>
      </c>
      <c r="KY141" s="603">
        <v>7562496.8099999996</v>
      </c>
      <c r="KZ141" s="603">
        <v>1005000</v>
      </c>
      <c r="LA141" s="603">
        <v>0</v>
      </c>
      <c r="LB141" s="603">
        <v>0</v>
      </c>
      <c r="LC141" s="603">
        <v>0</v>
      </c>
      <c r="LD141" s="603">
        <v>0</v>
      </c>
      <c r="LE141" s="603">
        <v>0</v>
      </c>
      <c r="LF141" s="603">
        <v>0</v>
      </c>
      <c r="LG141" s="603">
        <v>0</v>
      </c>
      <c r="LH141" s="603">
        <v>0</v>
      </c>
      <c r="LI141" s="603">
        <v>198000</v>
      </c>
      <c r="LJ141" s="603">
        <v>0</v>
      </c>
      <c r="LK141" s="603">
        <v>0</v>
      </c>
      <c r="LL141" s="603">
        <v>0</v>
      </c>
      <c r="LM141" s="603">
        <v>58326</v>
      </c>
      <c r="LN141" s="603">
        <v>0</v>
      </c>
      <c r="LO141" s="603">
        <v>0</v>
      </c>
      <c r="LP141" s="603">
        <v>0</v>
      </c>
      <c r="LQ141" s="603">
        <v>0</v>
      </c>
      <c r="LR141" s="603">
        <v>175690</v>
      </c>
      <c r="LS141" s="603">
        <v>0</v>
      </c>
      <c r="LT141" s="603">
        <v>0</v>
      </c>
      <c r="LU141" s="603">
        <v>390000</v>
      </c>
      <c r="LV141" s="603">
        <v>0</v>
      </c>
      <c r="LW141" s="603">
        <v>0</v>
      </c>
      <c r="LX141" s="603">
        <v>1728000</v>
      </c>
      <c r="LY141" s="603">
        <v>0</v>
      </c>
      <c r="LZ141" s="603">
        <v>0</v>
      </c>
      <c r="MA141" s="603">
        <v>0</v>
      </c>
      <c r="MB141" s="603">
        <v>0</v>
      </c>
      <c r="MC141" s="603">
        <v>0</v>
      </c>
      <c r="MD141" s="603">
        <v>0</v>
      </c>
      <c r="ME141" s="603">
        <v>0</v>
      </c>
      <c r="MF141" s="603">
        <v>0</v>
      </c>
      <c r="MG141" s="603">
        <v>0</v>
      </c>
      <c r="MH141" s="603">
        <v>0</v>
      </c>
      <c r="MI141" s="603">
        <v>8688000</v>
      </c>
      <c r="MJ141" s="603">
        <v>1375000</v>
      </c>
      <c r="MK141" s="603">
        <v>0</v>
      </c>
      <c r="ML141" s="603">
        <v>0</v>
      </c>
      <c r="MM141" s="603">
        <v>0</v>
      </c>
      <c r="MN141" s="603">
        <v>693000</v>
      </c>
      <c r="MO141" s="603">
        <v>0</v>
      </c>
      <c r="MP141" s="603">
        <v>0</v>
      </c>
      <c r="MQ141" s="603">
        <v>582360</v>
      </c>
      <c r="MR141" s="603">
        <v>0</v>
      </c>
      <c r="MS141" s="603">
        <v>627000</v>
      </c>
      <c r="MT141" s="603">
        <v>0</v>
      </c>
      <c r="MU141" s="603">
        <v>1083000</v>
      </c>
      <c r="MV141" s="603">
        <v>2097000</v>
      </c>
      <c r="MW141" s="603">
        <v>1402500</v>
      </c>
      <c r="MX141" s="603">
        <v>0</v>
      </c>
      <c r="MY141" s="603">
        <v>0</v>
      </c>
      <c r="MZ141" s="603">
        <v>1552000</v>
      </c>
      <c r="NA141" s="603">
        <v>2982000</v>
      </c>
      <c r="NB141" s="603">
        <v>789350</v>
      </c>
      <c r="NC141" s="603">
        <v>1019968</v>
      </c>
      <c r="ND141" s="603">
        <v>40100</v>
      </c>
      <c r="NE141" s="603">
        <v>417000</v>
      </c>
      <c r="NF141" s="603">
        <v>0</v>
      </c>
      <c r="NG141" s="603">
        <v>24058.959999999999</v>
      </c>
      <c r="NH141" s="603">
        <v>1131380</v>
      </c>
      <c r="NI141" s="603">
        <v>0</v>
      </c>
      <c r="NJ141" s="603">
        <v>0</v>
      </c>
      <c r="NK141" s="603">
        <v>825000</v>
      </c>
      <c r="NL141" s="603">
        <v>0</v>
      </c>
      <c r="NM141" s="603">
        <v>0</v>
      </c>
      <c r="NN141" s="603">
        <v>0</v>
      </c>
      <c r="NO141" s="603">
        <v>2920000</v>
      </c>
      <c r="NP141" s="603">
        <v>0</v>
      </c>
      <c r="NQ141" s="603">
        <v>0</v>
      </c>
      <c r="NR141" s="603">
        <v>106691.5</v>
      </c>
      <c r="NS141" s="603">
        <v>0</v>
      </c>
      <c r="NT141" s="603">
        <v>0</v>
      </c>
      <c r="NU141" s="603">
        <v>1214327</v>
      </c>
      <c r="NV141" s="603">
        <v>725000</v>
      </c>
      <c r="NW141" s="603">
        <v>0</v>
      </c>
      <c r="NX141" s="603">
        <v>0</v>
      </c>
      <c r="NY141" s="603">
        <v>0</v>
      </c>
      <c r="NZ141" s="603">
        <v>0</v>
      </c>
      <c r="OA141" s="603">
        <v>0</v>
      </c>
      <c r="OB141" s="603">
        <v>0</v>
      </c>
      <c r="OC141" s="603">
        <v>0</v>
      </c>
      <c r="OD141" s="603">
        <v>0</v>
      </c>
      <c r="OE141" s="603">
        <v>0</v>
      </c>
      <c r="OF141" s="603">
        <v>1092500</v>
      </c>
      <c r="OG141" s="603">
        <v>0</v>
      </c>
      <c r="OH141" s="603">
        <v>0</v>
      </c>
      <c r="OI141" s="603">
        <v>0</v>
      </c>
      <c r="OJ141" s="603">
        <v>800451</v>
      </c>
      <c r="OK141" s="603">
        <v>0</v>
      </c>
      <c r="OL141" s="603">
        <v>874500</v>
      </c>
      <c r="OM141" s="603">
        <v>0</v>
      </c>
      <c r="ON141" s="603">
        <v>0</v>
      </c>
      <c r="OO141" s="603">
        <v>24044664.140000001</v>
      </c>
      <c r="OP141" s="603">
        <v>0</v>
      </c>
      <c r="OQ141" s="603">
        <v>0</v>
      </c>
      <c r="OR141" s="603">
        <v>1848000</v>
      </c>
      <c r="OS141" s="603">
        <v>0</v>
      </c>
      <c r="OT141" s="603">
        <v>0</v>
      </c>
      <c r="OU141" s="603">
        <v>16585790</v>
      </c>
      <c r="OV141" s="603">
        <v>2962855.57</v>
      </c>
      <c r="OW141" s="603">
        <v>2933188.1</v>
      </c>
      <c r="OX141" s="603">
        <v>1505416.22</v>
      </c>
      <c r="OY141" s="603">
        <v>0</v>
      </c>
      <c r="OZ141" s="603">
        <v>4609815</v>
      </c>
      <c r="PA141" s="603">
        <v>1884100</v>
      </c>
      <c r="PB141" s="603">
        <v>1100622</v>
      </c>
      <c r="PC141" s="603">
        <v>1570072.62</v>
      </c>
      <c r="PD141" s="603">
        <v>0</v>
      </c>
      <c r="PE141" s="603">
        <v>0</v>
      </c>
      <c r="PF141" s="603">
        <v>0</v>
      </c>
      <c r="PG141" s="603">
        <v>0</v>
      </c>
      <c r="PH141" s="603">
        <v>0</v>
      </c>
      <c r="PI141" s="603">
        <v>0</v>
      </c>
      <c r="PJ141" s="603">
        <v>0</v>
      </c>
      <c r="PK141" s="603">
        <v>0</v>
      </c>
      <c r="PL141" s="603">
        <v>0</v>
      </c>
      <c r="PM141" s="603">
        <v>0</v>
      </c>
      <c r="PN141" s="603">
        <v>0</v>
      </c>
      <c r="PO141" s="603">
        <v>0</v>
      </c>
      <c r="PP141" s="603">
        <v>0</v>
      </c>
      <c r="PQ141" s="603">
        <v>0</v>
      </c>
      <c r="PR141" s="603">
        <v>0</v>
      </c>
      <c r="PS141" s="603">
        <v>0</v>
      </c>
      <c r="PT141" s="603">
        <v>0</v>
      </c>
      <c r="PU141" s="603">
        <v>0</v>
      </c>
      <c r="PV141" s="603">
        <v>0</v>
      </c>
      <c r="PW141" s="603">
        <v>0</v>
      </c>
      <c r="PX141" s="603">
        <v>0</v>
      </c>
      <c r="PY141" s="603">
        <v>0</v>
      </c>
      <c r="PZ141" s="603">
        <v>511000</v>
      </c>
      <c r="QA141" s="603">
        <v>0</v>
      </c>
      <c r="QB141" s="603">
        <v>0</v>
      </c>
      <c r="QC141" s="603">
        <v>0</v>
      </c>
      <c r="QD141" s="603">
        <v>0</v>
      </c>
      <c r="QE141" s="603">
        <v>0</v>
      </c>
      <c r="QF141" s="603">
        <v>0</v>
      </c>
      <c r="QG141" s="603">
        <v>0</v>
      </c>
      <c r="QH141" s="603">
        <v>0</v>
      </c>
      <c r="QI141" s="603">
        <v>0</v>
      </c>
      <c r="QJ141" s="603">
        <v>0</v>
      </c>
      <c r="QK141" s="603">
        <v>0</v>
      </c>
      <c r="QL141" s="603">
        <v>0</v>
      </c>
      <c r="QM141" s="603">
        <v>0</v>
      </c>
      <c r="QN141" s="603">
        <v>0</v>
      </c>
      <c r="QO141" s="603">
        <v>0</v>
      </c>
      <c r="QP141" s="603">
        <v>0</v>
      </c>
      <c r="QQ141" s="603">
        <v>0</v>
      </c>
      <c r="QR141" s="603">
        <v>0</v>
      </c>
      <c r="QS141" s="603">
        <v>0</v>
      </c>
      <c r="QT141" s="603">
        <v>0</v>
      </c>
      <c r="QU141" s="603">
        <v>0</v>
      </c>
      <c r="QV141" s="603">
        <v>660260</v>
      </c>
      <c r="QW141" s="603">
        <v>0</v>
      </c>
      <c r="QX141" s="603">
        <v>592000</v>
      </c>
      <c r="QY141" s="603">
        <v>0</v>
      </c>
      <c r="QZ141" s="603">
        <v>0</v>
      </c>
      <c r="RA141" s="603">
        <v>1785000</v>
      </c>
      <c r="RB141" s="603">
        <v>0</v>
      </c>
      <c r="RC141" s="603">
        <v>0</v>
      </c>
      <c r="RD141" s="603">
        <v>0</v>
      </c>
      <c r="RE141" s="603">
        <v>0</v>
      </c>
      <c r="RF141" s="603">
        <v>0</v>
      </c>
      <c r="RG141" s="603">
        <v>0</v>
      </c>
      <c r="RH141" s="603">
        <v>0</v>
      </c>
      <c r="RI141" s="603">
        <v>0</v>
      </c>
      <c r="RJ141" s="603">
        <v>0</v>
      </c>
      <c r="RK141" s="603">
        <v>0</v>
      </c>
      <c r="RL141" s="603">
        <v>0</v>
      </c>
      <c r="RM141" s="603">
        <v>0</v>
      </c>
      <c r="RN141" s="603">
        <v>0</v>
      </c>
      <c r="RO141" s="603">
        <v>0</v>
      </c>
      <c r="RP141" s="603">
        <v>0</v>
      </c>
      <c r="RQ141" s="603">
        <v>0</v>
      </c>
      <c r="RR141" s="603">
        <v>0</v>
      </c>
      <c r="RS141" s="603">
        <v>0</v>
      </c>
      <c r="RT141" s="603">
        <v>0</v>
      </c>
      <c r="RU141" s="603">
        <v>87500</v>
      </c>
      <c r="RV141" s="603">
        <v>0</v>
      </c>
      <c r="RW141" s="603">
        <v>0</v>
      </c>
      <c r="RX141" s="603">
        <v>0</v>
      </c>
      <c r="RY141" s="603">
        <v>0</v>
      </c>
      <c r="RZ141" s="603">
        <v>0</v>
      </c>
      <c r="SA141" s="603">
        <v>0</v>
      </c>
      <c r="SB141" s="603">
        <v>0</v>
      </c>
      <c r="SC141" s="603">
        <v>0</v>
      </c>
      <c r="SD141" s="603">
        <v>0</v>
      </c>
      <c r="SE141" s="603">
        <v>0</v>
      </c>
      <c r="SF141" s="603">
        <v>226540</v>
      </c>
      <c r="SG141" s="603">
        <v>0</v>
      </c>
      <c r="SH141" s="603">
        <v>0</v>
      </c>
      <c r="SI141" s="603">
        <v>0</v>
      </c>
      <c r="SJ141" s="603">
        <v>0</v>
      </c>
      <c r="SK141" s="603">
        <v>0</v>
      </c>
      <c r="SL141" s="603">
        <v>2360000</v>
      </c>
      <c r="SM141" s="603">
        <v>0</v>
      </c>
      <c r="SN141" s="603">
        <v>0</v>
      </c>
      <c r="SO141" s="603">
        <v>0</v>
      </c>
      <c r="SP141" s="603">
        <v>0</v>
      </c>
      <c r="SQ141" s="603">
        <v>0</v>
      </c>
      <c r="SR141" s="603">
        <v>0</v>
      </c>
      <c r="SS141" s="603">
        <v>0</v>
      </c>
      <c r="ST141" s="603">
        <v>0</v>
      </c>
      <c r="SU141" s="603">
        <v>165000</v>
      </c>
      <c r="SV141" s="603">
        <v>528000</v>
      </c>
      <c r="SW141" s="603">
        <v>0</v>
      </c>
      <c r="SX141" s="603">
        <v>18750</v>
      </c>
      <c r="SY141" s="603">
        <v>868000</v>
      </c>
      <c r="SZ141" s="603">
        <v>3376149.3</v>
      </c>
      <c r="TA141" s="603">
        <v>0</v>
      </c>
      <c r="TB141" s="603">
        <v>399150</v>
      </c>
      <c r="TC141" s="603">
        <v>0</v>
      </c>
      <c r="TD141" s="603">
        <v>0</v>
      </c>
      <c r="TE141" s="603">
        <v>0</v>
      </c>
      <c r="TF141" s="603">
        <v>287955</v>
      </c>
      <c r="TG141" s="603">
        <v>877319</v>
      </c>
      <c r="TH141" s="603">
        <v>747820</v>
      </c>
      <c r="TI141" s="603">
        <v>1026266.05</v>
      </c>
      <c r="TJ141" s="603">
        <v>10400</v>
      </c>
      <c r="TK141" s="603">
        <v>0</v>
      </c>
      <c r="TL141" s="603">
        <v>0</v>
      </c>
      <c r="TM141" s="603">
        <v>0</v>
      </c>
      <c r="TN141" s="603">
        <v>401584.1</v>
      </c>
      <c r="TO141" s="603">
        <v>1259463</v>
      </c>
      <c r="TP141" s="603">
        <v>0</v>
      </c>
      <c r="TQ141" s="603">
        <v>0</v>
      </c>
      <c r="TR141" s="603">
        <v>2428724.34</v>
      </c>
      <c r="TS141" s="603">
        <v>0</v>
      </c>
      <c r="TT141" s="603">
        <v>0</v>
      </c>
      <c r="TU141" s="603">
        <v>0</v>
      </c>
      <c r="TV141" s="603">
        <v>0</v>
      </c>
      <c r="TW141" s="603">
        <v>0</v>
      </c>
      <c r="TX141" s="603">
        <v>0</v>
      </c>
      <c r="TY141" s="603">
        <v>0</v>
      </c>
      <c r="TZ141" s="603">
        <v>0</v>
      </c>
      <c r="UA141" s="603">
        <v>0</v>
      </c>
      <c r="UB141" s="603">
        <v>0</v>
      </c>
      <c r="UC141" s="603">
        <v>53512</v>
      </c>
      <c r="UD141" s="603">
        <v>0</v>
      </c>
      <c r="UE141" s="603">
        <v>356000</v>
      </c>
      <c r="UF141" s="603">
        <v>864000</v>
      </c>
      <c r="UG141" s="603">
        <v>0</v>
      </c>
      <c r="UH141" s="603">
        <v>1040852</v>
      </c>
      <c r="UI141" s="603">
        <v>454500</v>
      </c>
      <c r="UJ141" s="603">
        <v>0</v>
      </c>
      <c r="UK141" s="603">
        <v>0</v>
      </c>
      <c r="UL141" s="603">
        <v>0</v>
      </c>
      <c r="UM141" s="603">
        <v>0</v>
      </c>
      <c r="UN141" s="603">
        <v>0</v>
      </c>
      <c r="UO141" s="603">
        <v>0</v>
      </c>
      <c r="UP141" s="603">
        <v>0</v>
      </c>
      <c r="UQ141" s="603">
        <v>0</v>
      </c>
      <c r="UR141" s="603">
        <v>0</v>
      </c>
      <c r="US141" s="603">
        <v>0</v>
      </c>
      <c r="UT141" s="603">
        <v>0</v>
      </c>
      <c r="UU141" s="603">
        <v>0</v>
      </c>
      <c r="UV141" s="603">
        <v>0</v>
      </c>
      <c r="UW141" s="603">
        <v>0</v>
      </c>
      <c r="UX141" s="603">
        <v>1110060</v>
      </c>
      <c r="UY141" s="603">
        <v>0</v>
      </c>
      <c r="UZ141" s="603">
        <v>0</v>
      </c>
      <c r="VA141" s="603">
        <v>0</v>
      </c>
      <c r="VB141" s="603">
        <v>1896720</v>
      </c>
      <c r="VC141" s="603">
        <v>0</v>
      </c>
      <c r="VD141" s="603">
        <v>4867477</v>
      </c>
      <c r="VE141" s="603">
        <v>0</v>
      </c>
      <c r="VF141" s="603">
        <v>0</v>
      </c>
      <c r="VG141" s="603">
        <v>0</v>
      </c>
      <c r="VH141" s="603">
        <v>0</v>
      </c>
      <c r="VI141" s="603">
        <v>0</v>
      </c>
      <c r="VJ141" s="603">
        <v>0</v>
      </c>
      <c r="VK141" s="603">
        <v>0</v>
      </c>
      <c r="VL141" s="603">
        <v>0</v>
      </c>
      <c r="VM141" s="603">
        <v>580490</v>
      </c>
      <c r="VN141" s="603">
        <v>0</v>
      </c>
      <c r="VO141" s="603">
        <v>0</v>
      </c>
      <c r="VP141" s="603">
        <v>0</v>
      </c>
      <c r="VQ141" s="603">
        <v>238015</v>
      </c>
      <c r="VR141" s="603">
        <v>0</v>
      </c>
      <c r="VS141" s="603">
        <v>2172990</v>
      </c>
      <c r="VT141" s="603">
        <v>839145.6</v>
      </c>
      <c r="VU141" s="603">
        <v>672186.4</v>
      </c>
      <c r="VV141" s="603">
        <v>0</v>
      </c>
      <c r="VW141" s="603">
        <v>0</v>
      </c>
      <c r="VX141" s="603">
        <v>135915</v>
      </c>
      <c r="VY141" s="603">
        <v>400000</v>
      </c>
      <c r="VZ141" s="603">
        <v>0</v>
      </c>
      <c r="WA141" s="603">
        <v>0</v>
      </c>
      <c r="WB141" s="603">
        <v>981000</v>
      </c>
      <c r="WC141" s="603">
        <v>0</v>
      </c>
      <c r="WD141" s="603">
        <v>0</v>
      </c>
      <c r="WE141" s="603">
        <v>0</v>
      </c>
      <c r="WF141" s="603">
        <v>0</v>
      </c>
      <c r="WG141" s="603">
        <v>0</v>
      </c>
      <c r="WH141" s="603">
        <v>0</v>
      </c>
      <c r="WI141" s="603">
        <v>45000</v>
      </c>
      <c r="WJ141" s="603">
        <v>0</v>
      </c>
      <c r="WK141" s="603">
        <v>939974.75</v>
      </c>
      <c r="WL141" s="603">
        <v>0</v>
      </c>
      <c r="WM141" s="603">
        <v>0</v>
      </c>
      <c r="WN141" s="603">
        <v>2057253.4</v>
      </c>
      <c r="WO141" s="603">
        <v>8450000</v>
      </c>
      <c r="WP141" s="603">
        <v>1497548.44</v>
      </c>
      <c r="WQ141" s="603">
        <v>0</v>
      </c>
      <c r="WR141" s="603">
        <v>0</v>
      </c>
      <c r="WS141" s="603">
        <v>0</v>
      </c>
      <c r="WT141" s="603">
        <v>0</v>
      </c>
      <c r="WU141" s="603">
        <v>0</v>
      </c>
      <c r="WV141" s="603">
        <v>2725527.78</v>
      </c>
      <c r="WW141" s="603">
        <v>0</v>
      </c>
      <c r="WX141" s="603">
        <v>0</v>
      </c>
      <c r="WY141" s="603">
        <v>421936.29</v>
      </c>
      <c r="WZ141" s="603">
        <v>0</v>
      </c>
      <c r="XA141" s="603">
        <v>354010.75</v>
      </c>
      <c r="XB141" s="603">
        <v>0</v>
      </c>
      <c r="XC141" s="603">
        <v>0</v>
      </c>
      <c r="XD141" s="603">
        <v>0</v>
      </c>
      <c r="XE141" s="603">
        <v>1563116.04</v>
      </c>
      <c r="XF141" s="603">
        <v>0</v>
      </c>
      <c r="XG141" s="603">
        <v>0</v>
      </c>
      <c r="XH141" s="603">
        <v>0</v>
      </c>
      <c r="XI141" s="603">
        <v>0</v>
      </c>
      <c r="XJ141" s="603">
        <v>0</v>
      </c>
      <c r="XK141" s="603">
        <v>0</v>
      </c>
      <c r="XL141" s="603">
        <v>0</v>
      </c>
      <c r="XM141" s="603">
        <v>0</v>
      </c>
      <c r="XN141" s="603">
        <v>0</v>
      </c>
      <c r="XO141" s="603">
        <v>0</v>
      </c>
      <c r="XP141" s="603">
        <v>0</v>
      </c>
      <c r="XQ141" s="603">
        <v>38167</v>
      </c>
      <c r="XR141" s="603">
        <v>0</v>
      </c>
      <c r="XS141" s="603">
        <v>0</v>
      </c>
      <c r="XT141" s="603">
        <v>0</v>
      </c>
      <c r="XU141" s="603">
        <v>0</v>
      </c>
      <c r="XV141" s="603">
        <v>0</v>
      </c>
      <c r="XW141" s="603">
        <v>0</v>
      </c>
      <c r="XX141" s="603">
        <v>0</v>
      </c>
      <c r="XY141" s="603">
        <v>0</v>
      </c>
      <c r="XZ141" s="603">
        <v>0</v>
      </c>
      <c r="YA141" s="603">
        <v>0</v>
      </c>
      <c r="YB141" s="603">
        <v>0</v>
      </c>
      <c r="YC141" s="603">
        <v>0</v>
      </c>
      <c r="YD141" s="603">
        <v>0</v>
      </c>
      <c r="YE141" s="603">
        <v>0</v>
      </c>
      <c r="YF141" s="603">
        <v>0</v>
      </c>
      <c r="YG141" s="603">
        <v>0</v>
      </c>
      <c r="YH141" s="603">
        <v>1931608</v>
      </c>
      <c r="YI141" s="603">
        <v>4495564</v>
      </c>
      <c r="YJ141" s="603">
        <v>0</v>
      </c>
      <c r="YK141" s="603">
        <v>6318093</v>
      </c>
      <c r="YL141" s="603">
        <v>3200880</v>
      </c>
      <c r="YM141" s="603">
        <v>3411386.56</v>
      </c>
      <c r="YN141" s="603">
        <v>2253876</v>
      </c>
      <c r="YO141" s="603">
        <v>3066191.5</v>
      </c>
      <c r="YP141" s="603">
        <v>2473421</v>
      </c>
      <c r="YQ141" s="603">
        <v>407124</v>
      </c>
      <c r="YR141" s="603">
        <v>0</v>
      </c>
      <c r="YS141" s="603">
        <v>4000000</v>
      </c>
      <c r="YT141" s="603">
        <v>273545</v>
      </c>
      <c r="YU141" s="603">
        <v>2200736</v>
      </c>
      <c r="YV141" s="603">
        <v>0</v>
      </c>
      <c r="YW141" s="603">
        <v>1201662.6200000001</v>
      </c>
      <c r="YX141" s="603">
        <v>0</v>
      </c>
      <c r="YY141" s="603">
        <v>0</v>
      </c>
      <c r="YZ141" s="603">
        <v>0</v>
      </c>
      <c r="ZA141" s="603">
        <v>0</v>
      </c>
      <c r="ZB141" s="603">
        <v>0</v>
      </c>
      <c r="ZC141" s="603">
        <v>0</v>
      </c>
      <c r="ZD141" s="603">
        <v>0</v>
      </c>
      <c r="ZE141" s="603">
        <v>0</v>
      </c>
      <c r="ZF141" s="603">
        <v>0</v>
      </c>
      <c r="ZG141" s="603">
        <v>0</v>
      </c>
      <c r="ZH141" s="603">
        <v>0</v>
      </c>
      <c r="ZI141" s="603">
        <v>0</v>
      </c>
      <c r="ZJ141" s="603">
        <v>1501787.49</v>
      </c>
      <c r="ZK141" s="603">
        <v>0</v>
      </c>
      <c r="ZL141" s="603">
        <v>0</v>
      </c>
      <c r="ZM141" s="603">
        <v>0</v>
      </c>
      <c r="ZN141" s="603">
        <v>2601990.08</v>
      </c>
      <c r="ZO141" s="603">
        <v>4761724.2</v>
      </c>
      <c r="ZP141" s="603">
        <v>3073742.89</v>
      </c>
      <c r="ZQ141" s="603">
        <v>17679084.43</v>
      </c>
      <c r="ZR141" s="603">
        <v>3365997.12</v>
      </c>
      <c r="ZS141" s="603">
        <v>127474.74</v>
      </c>
      <c r="ZT141" s="603">
        <v>2664716.41</v>
      </c>
      <c r="ZU141" s="603">
        <v>17815917.649999999</v>
      </c>
      <c r="ZV141" s="603">
        <v>3650621.47</v>
      </c>
      <c r="ZW141" s="603">
        <v>1304810.56</v>
      </c>
      <c r="ZX141" s="603">
        <v>781396.78</v>
      </c>
      <c r="ZY141" s="603">
        <v>4035863.31</v>
      </c>
      <c r="ZZ141" s="603">
        <v>0</v>
      </c>
      <c r="AAA141" s="603">
        <v>911435.91</v>
      </c>
      <c r="AAB141" s="603">
        <v>1049043.67</v>
      </c>
      <c r="AAC141" s="603">
        <v>0</v>
      </c>
      <c r="AAD141" s="603">
        <v>4189656.92</v>
      </c>
      <c r="AAE141" s="603">
        <v>2222120.2000000002</v>
      </c>
      <c r="AAF141" s="603">
        <v>2417726.92</v>
      </c>
      <c r="AAG141" s="603">
        <v>2344942.71</v>
      </c>
      <c r="AAH141" s="603">
        <v>683801.76</v>
      </c>
      <c r="AAI141" s="603">
        <v>355398.73</v>
      </c>
      <c r="AAJ141" s="603">
        <v>735078</v>
      </c>
      <c r="AAK141" s="603">
        <v>0</v>
      </c>
      <c r="AAL141" s="603">
        <v>0</v>
      </c>
      <c r="AAM141" s="603">
        <v>582423</v>
      </c>
      <c r="AAN141" s="603">
        <v>0</v>
      </c>
      <c r="AAO141" s="603">
        <v>0</v>
      </c>
      <c r="AAP141" s="603">
        <v>0</v>
      </c>
      <c r="AAQ141" s="603">
        <v>0</v>
      </c>
      <c r="AAR141" s="603">
        <v>1653561.69</v>
      </c>
      <c r="AAS141" s="603">
        <v>0</v>
      </c>
      <c r="AAT141" s="603">
        <v>0</v>
      </c>
      <c r="AAU141" s="603">
        <v>808231.6</v>
      </c>
      <c r="AAV141" s="603">
        <v>0</v>
      </c>
      <c r="AAW141" s="603">
        <v>1056000</v>
      </c>
      <c r="AAX141" s="603">
        <v>0</v>
      </c>
      <c r="AAY141" s="603">
        <v>1247225</v>
      </c>
      <c r="AAZ141" s="603">
        <v>0</v>
      </c>
      <c r="ABA141" s="603">
        <v>0</v>
      </c>
      <c r="ABB141" s="603">
        <v>0</v>
      </c>
      <c r="ABC141" s="603">
        <v>0</v>
      </c>
      <c r="ABD141" s="603">
        <v>0</v>
      </c>
      <c r="ABE141" s="603">
        <v>1911442</v>
      </c>
      <c r="ABF141" s="603">
        <v>0</v>
      </c>
      <c r="ABG141" s="603">
        <v>220459.8</v>
      </c>
      <c r="ABH141" s="603">
        <v>1261163</v>
      </c>
      <c r="ABI141" s="603">
        <v>2179583.16</v>
      </c>
      <c r="ABJ141" s="603">
        <v>0</v>
      </c>
      <c r="ABK141" s="603">
        <v>1553868.44</v>
      </c>
      <c r="ABL141" s="603">
        <v>0</v>
      </c>
      <c r="ABM141" s="603">
        <v>6162350.9900000002</v>
      </c>
      <c r="ABN141" s="603">
        <v>0</v>
      </c>
      <c r="ABO141" s="603">
        <v>0</v>
      </c>
      <c r="ABP141" s="603">
        <v>0</v>
      </c>
      <c r="ABQ141" s="603">
        <v>0</v>
      </c>
      <c r="ABR141" s="603">
        <v>0</v>
      </c>
      <c r="ABS141" s="603">
        <v>0</v>
      </c>
      <c r="ABT141" s="603">
        <v>0</v>
      </c>
      <c r="ABU141" s="603">
        <v>12881059.58</v>
      </c>
      <c r="ABV141" s="603">
        <v>0</v>
      </c>
      <c r="ABW141" s="603">
        <v>0</v>
      </c>
      <c r="ABX141" s="603">
        <v>0</v>
      </c>
      <c r="ABY141" s="603">
        <v>0</v>
      </c>
      <c r="ABZ141" s="603">
        <v>3022500</v>
      </c>
      <c r="ACA141" s="603">
        <v>165000</v>
      </c>
      <c r="ACB141" s="603">
        <v>4290000</v>
      </c>
      <c r="ACC141" s="603">
        <v>0</v>
      </c>
      <c r="ACD141" s="603">
        <v>0</v>
      </c>
      <c r="ACE141" s="603">
        <v>99000</v>
      </c>
      <c r="ACF141" s="603">
        <v>0</v>
      </c>
      <c r="ACG141" s="603">
        <v>0</v>
      </c>
      <c r="ACH141" s="603">
        <v>0</v>
      </c>
      <c r="ACI141" s="603">
        <v>0</v>
      </c>
      <c r="ACJ141" s="603">
        <v>108000</v>
      </c>
      <c r="ACK141" s="603">
        <v>0</v>
      </c>
      <c r="ACL141" s="603">
        <v>0</v>
      </c>
      <c r="ACM141" s="603">
        <v>504000</v>
      </c>
      <c r="ACN141" s="603">
        <v>1735813.24</v>
      </c>
      <c r="ACO141" s="603">
        <v>35760</v>
      </c>
      <c r="ACP141" s="603">
        <v>0</v>
      </c>
      <c r="ACQ141" s="603">
        <v>1818000</v>
      </c>
      <c r="ACR141" s="603">
        <v>0</v>
      </c>
      <c r="ACS141" s="603">
        <v>0</v>
      </c>
      <c r="ACT141" s="603">
        <v>1065000</v>
      </c>
      <c r="ACU141" s="603">
        <v>3238500</v>
      </c>
      <c r="ACV141" s="603">
        <v>689416.49</v>
      </c>
      <c r="ACW141" s="603">
        <v>0</v>
      </c>
      <c r="ACX141" s="603">
        <v>0</v>
      </c>
      <c r="ACY141" s="603">
        <v>0</v>
      </c>
      <c r="ACZ141" s="603">
        <v>0</v>
      </c>
      <c r="ADA141" s="603">
        <v>0</v>
      </c>
      <c r="ADB141" s="603">
        <v>0</v>
      </c>
      <c r="ADC141" s="603">
        <v>0</v>
      </c>
      <c r="ADD141" s="603">
        <v>0</v>
      </c>
      <c r="ADE141" s="603">
        <v>1298000</v>
      </c>
      <c r="ADF141" s="603">
        <v>0</v>
      </c>
      <c r="ADG141" s="603">
        <v>1600500</v>
      </c>
      <c r="ADH141" s="603">
        <v>842500</v>
      </c>
      <c r="ADI141" s="603">
        <v>0</v>
      </c>
      <c r="ADJ141" s="603">
        <v>0</v>
      </c>
      <c r="ADK141" s="603">
        <v>0</v>
      </c>
      <c r="ADL141" s="603">
        <v>922500</v>
      </c>
      <c r="ADM141" s="603">
        <v>0</v>
      </c>
      <c r="ADN141" s="603">
        <v>0</v>
      </c>
      <c r="ADO141" s="603">
        <v>0</v>
      </c>
      <c r="ADP141" s="603">
        <v>0</v>
      </c>
      <c r="ADQ141" s="603">
        <v>0</v>
      </c>
      <c r="ADR141" s="603">
        <v>497665.75</v>
      </c>
      <c r="ADS141" s="603">
        <v>0</v>
      </c>
      <c r="ADT141" s="603">
        <v>0</v>
      </c>
      <c r="ADU141" s="603">
        <v>0</v>
      </c>
      <c r="ADV141" s="603">
        <v>660000</v>
      </c>
      <c r="ADW141" s="603">
        <v>0</v>
      </c>
      <c r="ADX141" s="603">
        <v>0</v>
      </c>
      <c r="ADY141" s="603">
        <v>0</v>
      </c>
      <c r="ADZ141" s="603">
        <v>0</v>
      </c>
      <c r="AEA141" s="603">
        <v>0</v>
      </c>
      <c r="AEB141" s="603">
        <v>295450</v>
      </c>
      <c r="AEC141" s="603">
        <v>1152000</v>
      </c>
      <c r="AED141" s="603">
        <v>0</v>
      </c>
      <c r="AEE141" s="603">
        <v>0</v>
      </c>
      <c r="AEF141" s="603">
        <v>1200000</v>
      </c>
      <c r="AEG141" s="603">
        <v>0</v>
      </c>
      <c r="AEH141" s="603">
        <v>0</v>
      </c>
      <c r="AEI141" s="603">
        <v>0</v>
      </c>
      <c r="AEJ141" s="603">
        <v>0</v>
      </c>
      <c r="AEK141" s="603">
        <v>0</v>
      </c>
      <c r="AEL141" s="603">
        <v>0</v>
      </c>
      <c r="AEM141" s="603">
        <v>0</v>
      </c>
      <c r="AEN141" s="603">
        <v>0</v>
      </c>
      <c r="AEO141" s="603">
        <v>0</v>
      </c>
      <c r="AEP141" s="603">
        <v>0</v>
      </c>
      <c r="AEQ141" s="603">
        <v>0</v>
      </c>
      <c r="AER141" s="603">
        <v>0</v>
      </c>
      <c r="AES141" s="603">
        <v>0</v>
      </c>
      <c r="AET141" s="603">
        <v>0</v>
      </c>
      <c r="AEU141" s="603">
        <v>0</v>
      </c>
      <c r="AEV141" s="603">
        <v>0</v>
      </c>
      <c r="AEW141" s="603">
        <v>0</v>
      </c>
      <c r="AEX141" s="603">
        <v>0</v>
      </c>
      <c r="AEY141" s="603">
        <v>0</v>
      </c>
      <c r="AEZ141" s="603">
        <v>0</v>
      </c>
      <c r="AFA141" s="603">
        <v>0</v>
      </c>
      <c r="AFB141" s="603">
        <v>0</v>
      </c>
      <c r="AFC141" s="603">
        <v>0</v>
      </c>
      <c r="AFD141" s="603">
        <v>0</v>
      </c>
      <c r="AFE141" s="603">
        <v>0</v>
      </c>
      <c r="AFF141" s="603">
        <v>0</v>
      </c>
      <c r="AFG141" s="603">
        <v>0</v>
      </c>
      <c r="AFH141" s="603">
        <v>231000</v>
      </c>
      <c r="AFI141" s="603">
        <v>0</v>
      </c>
      <c r="AFJ141" s="603">
        <v>0</v>
      </c>
      <c r="AFK141" s="603">
        <v>0</v>
      </c>
      <c r="AFL141" s="603">
        <v>0</v>
      </c>
      <c r="AFM141" s="603">
        <v>0</v>
      </c>
      <c r="AFN141" s="603">
        <v>0</v>
      </c>
      <c r="AFO141" s="603">
        <v>0</v>
      </c>
      <c r="AFP141" s="603">
        <v>0</v>
      </c>
      <c r="AFQ141" s="603">
        <v>0</v>
      </c>
      <c r="AFR141" s="603">
        <v>474000</v>
      </c>
      <c r="AFS141" s="603">
        <v>0</v>
      </c>
      <c r="AFT141" s="603">
        <v>0</v>
      </c>
      <c r="AFU141" s="603">
        <v>0</v>
      </c>
      <c r="AFV141" s="603">
        <v>891000</v>
      </c>
      <c r="AFW141" s="603">
        <v>0</v>
      </c>
      <c r="AFX141" s="603">
        <v>660000</v>
      </c>
      <c r="AFY141" s="603">
        <v>2442000</v>
      </c>
      <c r="AFZ141" s="603">
        <v>0</v>
      </c>
      <c r="AGA141" s="603">
        <v>339150</v>
      </c>
      <c r="AGB141" s="603">
        <v>874500</v>
      </c>
      <c r="AGC141" s="603">
        <v>0</v>
      </c>
      <c r="AGD141" s="603">
        <v>1836000</v>
      </c>
      <c r="AGE141" s="603">
        <v>297570</v>
      </c>
      <c r="AGF141" s="603">
        <v>0</v>
      </c>
      <c r="AGG141" s="603">
        <v>0</v>
      </c>
      <c r="AGH141" s="603">
        <v>2160000</v>
      </c>
      <c r="AGI141" s="603">
        <v>360000</v>
      </c>
      <c r="AGJ141" s="603">
        <v>0</v>
      </c>
      <c r="AGK141" s="603">
        <v>1320000</v>
      </c>
      <c r="AGL141" s="603">
        <v>0</v>
      </c>
      <c r="AGM141" s="603">
        <v>270000</v>
      </c>
      <c r="AGN141" s="603">
        <v>614423.1</v>
      </c>
      <c r="AGO141" s="603">
        <v>4504500</v>
      </c>
      <c r="AGP141" s="603">
        <v>0</v>
      </c>
      <c r="AGQ141" s="603">
        <v>0</v>
      </c>
      <c r="AGR141" s="603">
        <v>4927149.7699999996</v>
      </c>
      <c r="AGS141" s="603">
        <v>0</v>
      </c>
      <c r="AGT141" s="603">
        <v>0</v>
      </c>
      <c r="AGU141" s="603">
        <v>0</v>
      </c>
      <c r="AGV141" s="603">
        <v>0</v>
      </c>
      <c r="AGW141" s="603">
        <v>0</v>
      </c>
      <c r="AGX141" s="603">
        <v>0</v>
      </c>
      <c r="AGY141" s="603">
        <v>0</v>
      </c>
      <c r="AGZ141" s="603">
        <v>1647155.6</v>
      </c>
      <c r="AHA141" s="603">
        <v>1772936.81</v>
      </c>
      <c r="AHB141" s="603">
        <v>0</v>
      </c>
      <c r="AHC141" s="603">
        <v>0</v>
      </c>
      <c r="AHD141" s="603">
        <v>0</v>
      </c>
      <c r="AHE141" s="603">
        <v>573500</v>
      </c>
      <c r="AHF141" s="603">
        <v>0</v>
      </c>
      <c r="AHG141" s="603">
        <v>1561304.85</v>
      </c>
      <c r="AHH141" s="603">
        <v>272645</v>
      </c>
      <c r="AHI141" s="603">
        <v>0</v>
      </c>
      <c r="AHJ141" s="603">
        <v>406668</v>
      </c>
      <c r="AHK141" s="603">
        <v>0</v>
      </c>
      <c r="AHL141" s="603">
        <v>0</v>
      </c>
      <c r="AHM141" s="603">
        <v>354750</v>
      </c>
      <c r="AHN141" s="603">
        <v>0</v>
      </c>
      <c r="AHO141" s="603">
        <v>0</v>
      </c>
      <c r="AHP141" s="603">
        <v>1957859.22</v>
      </c>
      <c r="AHQ141" s="603">
        <v>0</v>
      </c>
      <c r="AHR141" s="603">
        <v>1001563.31</v>
      </c>
      <c r="AHS141" s="603">
        <v>2550570</v>
      </c>
      <c r="AHT141" s="603">
        <v>0</v>
      </c>
      <c r="AHU141" s="603">
        <v>0</v>
      </c>
      <c r="AHV141" s="603">
        <v>0</v>
      </c>
      <c r="AHW141" s="603">
        <f t="shared" si="100"/>
        <v>544234457.95000017</v>
      </c>
      <c r="AHY141" s="648" t="s">
        <v>6250</v>
      </c>
      <c r="AHZ141" s="648" t="s">
        <v>6184</v>
      </c>
      <c r="AIA141" s="648" t="s">
        <v>6185</v>
      </c>
    </row>
    <row r="142" spans="1:911" ht="24.6" x14ac:dyDescent="0.7">
      <c r="A142" s="260" t="str">
        <f t="shared" si="101"/>
        <v>UC</v>
      </c>
      <c r="B142" s="260" t="s">
        <v>6184</v>
      </c>
      <c r="C142" s="260" t="s">
        <v>6185</v>
      </c>
      <c r="D142" s="603">
        <v>0</v>
      </c>
      <c r="E142" s="603">
        <v>3045941</v>
      </c>
      <c r="F142" s="603">
        <v>0</v>
      </c>
      <c r="G142" s="603">
        <v>0</v>
      </c>
      <c r="H142" s="603">
        <v>0</v>
      </c>
      <c r="I142" s="603">
        <v>7948980</v>
      </c>
      <c r="J142" s="603">
        <v>0</v>
      </c>
      <c r="K142" s="603">
        <v>0</v>
      </c>
      <c r="L142" s="603">
        <v>7328860</v>
      </c>
      <c r="M142" s="603">
        <v>59674</v>
      </c>
      <c r="N142" s="603">
        <v>0</v>
      </c>
      <c r="O142" s="603">
        <v>1971.47</v>
      </c>
      <c r="P142" s="603">
        <v>6815249.46</v>
      </c>
      <c r="Q142" s="603">
        <v>0</v>
      </c>
      <c r="R142" s="603">
        <v>0</v>
      </c>
      <c r="S142" s="603">
        <v>0</v>
      </c>
      <c r="T142" s="603">
        <v>0</v>
      </c>
      <c r="U142" s="603">
        <v>0</v>
      </c>
      <c r="V142" s="603">
        <v>0</v>
      </c>
      <c r="W142" s="603">
        <v>0</v>
      </c>
      <c r="X142" s="603">
        <v>187900</v>
      </c>
      <c r="Y142" s="603">
        <v>576958</v>
      </c>
      <c r="Z142" s="603">
        <v>0</v>
      </c>
      <c r="AA142" s="603">
        <v>0</v>
      </c>
      <c r="AB142" s="603">
        <v>1000000</v>
      </c>
      <c r="AC142" s="603">
        <v>0</v>
      </c>
      <c r="AD142" s="603">
        <v>92400</v>
      </c>
      <c r="AE142" s="603">
        <v>801874.28</v>
      </c>
      <c r="AF142" s="603">
        <v>706070</v>
      </c>
      <c r="AG142" s="603">
        <v>0</v>
      </c>
      <c r="AH142" s="603">
        <v>13233</v>
      </c>
      <c r="AI142" s="603">
        <v>0</v>
      </c>
      <c r="AJ142" s="603">
        <v>0</v>
      </c>
      <c r="AK142" s="603">
        <v>0</v>
      </c>
      <c r="AL142" s="603">
        <v>133388.57</v>
      </c>
      <c r="AM142" s="603">
        <v>48888.4</v>
      </c>
      <c r="AN142" s="603">
        <v>57000</v>
      </c>
      <c r="AO142" s="603">
        <v>0</v>
      </c>
      <c r="AP142" s="603">
        <v>366</v>
      </c>
      <c r="AQ142" s="603">
        <v>0</v>
      </c>
      <c r="AR142" s="603">
        <v>292740</v>
      </c>
      <c r="AS142" s="603">
        <v>0</v>
      </c>
      <c r="AT142" s="603">
        <v>0</v>
      </c>
      <c r="AU142" s="603">
        <v>0</v>
      </c>
      <c r="AV142" s="603">
        <v>0</v>
      </c>
      <c r="AW142" s="603">
        <v>0</v>
      </c>
      <c r="AX142" s="603">
        <v>0</v>
      </c>
      <c r="AY142" s="603">
        <v>0</v>
      </c>
      <c r="AZ142" s="603">
        <v>0</v>
      </c>
      <c r="BA142" s="603">
        <v>0</v>
      </c>
      <c r="BB142" s="603">
        <v>0</v>
      </c>
      <c r="BC142" s="603">
        <v>0</v>
      </c>
      <c r="BD142" s="603">
        <v>0</v>
      </c>
      <c r="BE142" s="603">
        <v>0</v>
      </c>
      <c r="BF142" s="603">
        <v>0</v>
      </c>
      <c r="BG142" s="603">
        <v>0</v>
      </c>
      <c r="BH142" s="603">
        <v>0</v>
      </c>
      <c r="BI142" s="603">
        <v>0</v>
      </c>
      <c r="BJ142" s="603">
        <v>0</v>
      </c>
      <c r="BK142" s="603">
        <v>49803425.100000001</v>
      </c>
      <c r="BL142" s="603">
        <v>26412253.460000001</v>
      </c>
      <c r="BM142" s="603">
        <v>10497511.029999999</v>
      </c>
      <c r="BN142" s="603">
        <v>35200</v>
      </c>
      <c r="BO142" s="603">
        <v>16091101.810000001</v>
      </c>
      <c r="BP142" s="603">
        <v>3998008.85</v>
      </c>
      <c r="BQ142" s="603">
        <v>15046425</v>
      </c>
      <c r="BR142" s="603">
        <v>3674290.5</v>
      </c>
      <c r="BS142" s="603">
        <v>0</v>
      </c>
      <c r="BT142" s="603">
        <v>679591</v>
      </c>
      <c r="BU142" s="603">
        <v>0</v>
      </c>
      <c r="BV142" s="603">
        <v>0</v>
      </c>
      <c r="BW142" s="603">
        <v>0</v>
      </c>
      <c r="BX142" s="603">
        <v>1836724.65</v>
      </c>
      <c r="BY142" s="603">
        <v>0</v>
      </c>
      <c r="BZ142" s="603">
        <v>0</v>
      </c>
      <c r="CA142" s="603">
        <v>0</v>
      </c>
      <c r="CB142" s="603">
        <v>228880</v>
      </c>
      <c r="CC142" s="603">
        <v>0</v>
      </c>
      <c r="CD142" s="603">
        <v>63795.839999999997</v>
      </c>
      <c r="CE142" s="603">
        <v>0</v>
      </c>
      <c r="CF142" s="603">
        <v>3206672.42</v>
      </c>
      <c r="CG142" s="603">
        <v>0</v>
      </c>
      <c r="CH142" s="603">
        <v>0</v>
      </c>
      <c r="CI142" s="603">
        <v>0</v>
      </c>
      <c r="CJ142" s="603">
        <v>0</v>
      </c>
      <c r="CK142" s="603">
        <v>0</v>
      </c>
      <c r="CL142" s="603">
        <v>0</v>
      </c>
      <c r="CM142" s="603">
        <v>0</v>
      </c>
      <c r="CN142" s="603">
        <v>0</v>
      </c>
      <c r="CO142" s="603">
        <v>0</v>
      </c>
      <c r="CP142" s="603">
        <v>0</v>
      </c>
      <c r="CQ142" s="603">
        <v>0</v>
      </c>
      <c r="CR142" s="603">
        <v>0</v>
      </c>
      <c r="CS142" s="603">
        <v>0</v>
      </c>
      <c r="CT142" s="603">
        <v>0</v>
      </c>
      <c r="CU142" s="603">
        <v>0</v>
      </c>
      <c r="CV142" s="603">
        <v>59797.47</v>
      </c>
      <c r="CW142" s="603">
        <v>0</v>
      </c>
      <c r="CX142" s="603">
        <v>1357220</v>
      </c>
      <c r="CY142" s="603">
        <v>0</v>
      </c>
      <c r="CZ142" s="603">
        <v>0</v>
      </c>
      <c r="DA142" s="603">
        <v>0</v>
      </c>
      <c r="DB142" s="603">
        <v>0</v>
      </c>
      <c r="DC142" s="603">
        <v>0</v>
      </c>
      <c r="DD142" s="603">
        <v>0</v>
      </c>
      <c r="DE142" s="603">
        <v>918049.87</v>
      </c>
      <c r="DF142" s="603">
        <v>0</v>
      </c>
      <c r="DG142" s="603">
        <v>0</v>
      </c>
      <c r="DH142" s="603">
        <v>0</v>
      </c>
      <c r="DI142" s="603">
        <v>0</v>
      </c>
      <c r="DJ142" s="603">
        <v>0</v>
      </c>
      <c r="DK142" s="603">
        <v>32.659999999999997</v>
      </c>
      <c r="DL142" s="603">
        <v>0</v>
      </c>
      <c r="DM142" s="603">
        <v>0</v>
      </c>
      <c r="DN142" s="603">
        <v>135995.95000000001</v>
      </c>
      <c r="DO142" s="603">
        <v>5980</v>
      </c>
      <c r="DP142" s="603">
        <v>569540.46</v>
      </c>
      <c r="DQ142" s="603">
        <v>0</v>
      </c>
      <c r="DR142" s="603">
        <v>0</v>
      </c>
      <c r="DS142" s="603">
        <v>0</v>
      </c>
      <c r="DT142" s="603">
        <v>160000</v>
      </c>
      <c r="DU142" s="603">
        <v>0</v>
      </c>
      <c r="DV142" s="603">
        <v>371239.38</v>
      </c>
      <c r="DW142" s="603">
        <v>0</v>
      </c>
      <c r="DX142" s="603">
        <v>0</v>
      </c>
      <c r="DY142" s="603">
        <v>0</v>
      </c>
      <c r="DZ142" s="603">
        <v>0</v>
      </c>
      <c r="EA142" s="603">
        <v>268335.24</v>
      </c>
      <c r="EB142" s="603">
        <v>211052.12</v>
      </c>
      <c r="EC142" s="603">
        <v>158700.25</v>
      </c>
      <c r="ED142" s="603">
        <v>0</v>
      </c>
      <c r="EE142" s="603">
        <v>0</v>
      </c>
      <c r="EF142" s="603">
        <v>8200</v>
      </c>
      <c r="EG142" s="603">
        <v>2026521.66</v>
      </c>
      <c r="EH142" s="603">
        <v>0</v>
      </c>
      <c r="EI142" s="603">
        <v>641766.99</v>
      </c>
      <c r="EJ142" s="603">
        <v>0</v>
      </c>
      <c r="EK142" s="603">
        <v>159912</v>
      </c>
      <c r="EL142" s="603">
        <v>0</v>
      </c>
      <c r="EM142" s="603">
        <v>104470.04</v>
      </c>
      <c r="EN142" s="603">
        <v>0</v>
      </c>
      <c r="EO142" s="603">
        <v>0</v>
      </c>
      <c r="EP142" s="603">
        <v>0</v>
      </c>
      <c r="EQ142" s="603">
        <v>1223823.69</v>
      </c>
      <c r="ER142" s="603">
        <v>621067</v>
      </c>
      <c r="ES142" s="603">
        <v>206963.14</v>
      </c>
      <c r="ET142" s="603">
        <v>0</v>
      </c>
      <c r="EU142" s="603">
        <v>1124898.32</v>
      </c>
      <c r="EV142" s="603">
        <v>1740171.97</v>
      </c>
      <c r="EW142" s="603">
        <v>0</v>
      </c>
      <c r="EX142" s="603">
        <v>0</v>
      </c>
      <c r="EY142" s="603">
        <v>0</v>
      </c>
      <c r="EZ142" s="603">
        <v>0</v>
      </c>
      <c r="FA142" s="603">
        <v>128744.3</v>
      </c>
      <c r="FB142" s="603">
        <v>0</v>
      </c>
      <c r="FC142" s="603">
        <v>120000</v>
      </c>
      <c r="FD142" s="603">
        <v>9282157.2899999991</v>
      </c>
      <c r="FE142" s="603">
        <v>0</v>
      </c>
      <c r="FF142" s="603">
        <v>310000</v>
      </c>
      <c r="FG142" s="603">
        <v>0</v>
      </c>
      <c r="FH142" s="603">
        <v>0</v>
      </c>
      <c r="FI142" s="603">
        <v>0</v>
      </c>
      <c r="FJ142" s="603">
        <v>700000</v>
      </c>
      <c r="FK142" s="603">
        <v>0</v>
      </c>
      <c r="FL142" s="603">
        <v>0</v>
      </c>
      <c r="FM142" s="603">
        <v>0</v>
      </c>
      <c r="FN142" s="603">
        <v>0</v>
      </c>
      <c r="FO142" s="603">
        <v>0</v>
      </c>
      <c r="FP142" s="603">
        <v>534145.17000000004</v>
      </c>
      <c r="FQ142" s="603">
        <v>97927</v>
      </c>
      <c r="FR142" s="603">
        <v>4208383.5599999996</v>
      </c>
      <c r="FS142" s="603">
        <v>1743760.53</v>
      </c>
      <c r="FT142" s="603">
        <v>433170</v>
      </c>
      <c r="FU142" s="603">
        <v>334209.03000000003</v>
      </c>
      <c r="FV142" s="603">
        <v>1668175</v>
      </c>
      <c r="FW142" s="603">
        <v>0</v>
      </c>
      <c r="FX142" s="603">
        <v>0</v>
      </c>
      <c r="FY142" s="603">
        <v>1321826.6000000001</v>
      </c>
      <c r="FZ142" s="603">
        <v>126560</v>
      </c>
      <c r="GA142" s="603">
        <v>0</v>
      </c>
      <c r="GB142" s="603">
        <v>1938010.69</v>
      </c>
      <c r="GC142" s="603">
        <v>0</v>
      </c>
      <c r="GD142" s="603">
        <v>4435248.47</v>
      </c>
      <c r="GE142" s="603">
        <v>15332.62</v>
      </c>
      <c r="GF142" s="603">
        <v>0</v>
      </c>
      <c r="GG142" s="603">
        <v>2251997.61</v>
      </c>
      <c r="GH142" s="603">
        <v>6450632.4199999999</v>
      </c>
      <c r="GI142" s="603">
        <v>0</v>
      </c>
      <c r="GJ142" s="603">
        <v>79460</v>
      </c>
      <c r="GK142" s="603">
        <v>0</v>
      </c>
      <c r="GL142" s="603">
        <v>0</v>
      </c>
      <c r="GM142" s="603">
        <v>330902</v>
      </c>
      <c r="GN142" s="603">
        <v>354750</v>
      </c>
      <c r="GO142" s="603">
        <v>5941439.5499999998</v>
      </c>
      <c r="GP142" s="603">
        <v>778595.98</v>
      </c>
      <c r="GQ142" s="603">
        <v>436509.82</v>
      </c>
      <c r="GR142" s="603">
        <v>2900000</v>
      </c>
      <c r="GS142" s="603">
        <v>0</v>
      </c>
      <c r="GT142" s="603">
        <v>0</v>
      </c>
      <c r="GU142" s="603">
        <v>0</v>
      </c>
      <c r="GV142" s="603">
        <v>0</v>
      </c>
      <c r="GW142" s="603">
        <v>0</v>
      </c>
      <c r="GX142" s="603">
        <v>0</v>
      </c>
      <c r="GY142" s="603">
        <v>36000</v>
      </c>
      <c r="GZ142" s="603">
        <v>234905</v>
      </c>
      <c r="HA142" s="603">
        <v>0</v>
      </c>
      <c r="HB142" s="603">
        <v>0</v>
      </c>
      <c r="HC142" s="603">
        <v>0</v>
      </c>
      <c r="HD142" s="603">
        <v>0</v>
      </c>
      <c r="HE142" s="603">
        <v>0</v>
      </c>
      <c r="HF142" s="603">
        <v>0</v>
      </c>
      <c r="HG142" s="603">
        <v>0</v>
      </c>
      <c r="HH142" s="603">
        <v>5067125.7699999996</v>
      </c>
      <c r="HI142" s="603">
        <v>0</v>
      </c>
      <c r="HJ142" s="603">
        <v>2004154.77</v>
      </c>
      <c r="HK142" s="603">
        <v>0</v>
      </c>
      <c r="HL142" s="603">
        <v>0</v>
      </c>
      <c r="HM142" s="603">
        <v>718411.26</v>
      </c>
      <c r="HN142" s="603">
        <v>0</v>
      </c>
      <c r="HO142" s="603">
        <v>116803.22</v>
      </c>
      <c r="HP142" s="603">
        <v>567369</v>
      </c>
      <c r="HQ142" s="603">
        <v>0</v>
      </c>
      <c r="HR142" s="603">
        <v>0</v>
      </c>
      <c r="HS142" s="603">
        <v>1008279</v>
      </c>
      <c r="HT142" s="603">
        <v>829517.77</v>
      </c>
      <c r="HU142" s="603">
        <v>1071612.3899999999</v>
      </c>
      <c r="HV142" s="603">
        <v>147292</v>
      </c>
      <c r="HW142" s="603">
        <v>0</v>
      </c>
      <c r="HX142" s="603">
        <v>0</v>
      </c>
      <c r="HY142" s="603">
        <v>0</v>
      </c>
      <c r="HZ142" s="603">
        <v>0</v>
      </c>
      <c r="IA142" s="603">
        <v>0</v>
      </c>
      <c r="IB142" s="603">
        <v>151024.26999999999</v>
      </c>
      <c r="IC142" s="603">
        <v>0</v>
      </c>
      <c r="ID142" s="603">
        <v>0</v>
      </c>
      <c r="IE142" s="603">
        <v>0</v>
      </c>
      <c r="IF142" s="603">
        <v>30411</v>
      </c>
      <c r="IG142" s="603">
        <v>35007.599999999999</v>
      </c>
      <c r="IH142" s="603">
        <v>0</v>
      </c>
      <c r="II142" s="603">
        <v>356578.8</v>
      </c>
      <c r="IJ142" s="603">
        <v>0</v>
      </c>
      <c r="IK142" s="603">
        <v>48780</v>
      </c>
      <c r="IL142" s="603">
        <v>0</v>
      </c>
      <c r="IM142" s="603">
        <v>5909.5</v>
      </c>
      <c r="IN142" s="603">
        <v>0</v>
      </c>
      <c r="IO142" s="603">
        <v>260970</v>
      </c>
      <c r="IP142" s="603">
        <v>140</v>
      </c>
      <c r="IQ142" s="603">
        <v>389403</v>
      </c>
      <c r="IR142" s="603">
        <v>39533.94</v>
      </c>
      <c r="IS142" s="603">
        <v>2355.59</v>
      </c>
      <c r="IT142" s="603">
        <v>0</v>
      </c>
      <c r="IU142" s="603">
        <v>428784.8</v>
      </c>
      <c r="IV142" s="603">
        <v>0</v>
      </c>
      <c r="IW142" s="603">
        <v>0</v>
      </c>
      <c r="IX142" s="603">
        <v>432877</v>
      </c>
      <c r="IY142" s="603">
        <v>0</v>
      </c>
      <c r="IZ142" s="603">
        <v>0</v>
      </c>
      <c r="JA142" s="603">
        <v>847648</v>
      </c>
      <c r="JB142" s="603">
        <v>0</v>
      </c>
      <c r="JC142" s="603">
        <v>0</v>
      </c>
      <c r="JD142" s="603">
        <v>0</v>
      </c>
      <c r="JE142" s="603">
        <v>0</v>
      </c>
      <c r="JF142" s="603">
        <v>327940</v>
      </c>
      <c r="JG142" s="603">
        <v>0</v>
      </c>
      <c r="JH142" s="603">
        <v>0</v>
      </c>
      <c r="JI142" s="603">
        <v>488635.12</v>
      </c>
      <c r="JJ142" s="603">
        <v>0</v>
      </c>
      <c r="JK142" s="603">
        <v>0</v>
      </c>
      <c r="JL142" s="603">
        <v>257809</v>
      </c>
      <c r="JM142" s="603">
        <v>0</v>
      </c>
      <c r="JN142" s="603">
        <v>151062</v>
      </c>
      <c r="JO142" s="603">
        <v>197</v>
      </c>
      <c r="JP142" s="603">
        <v>312130.58</v>
      </c>
      <c r="JQ142" s="603">
        <v>0</v>
      </c>
      <c r="JR142" s="603">
        <v>0</v>
      </c>
      <c r="JS142" s="603">
        <v>0</v>
      </c>
      <c r="JT142" s="603">
        <v>0</v>
      </c>
      <c r="JU142" s="603">
        <v>0</v>
      </c>
      <c r="JV142" s="603">
        <v>0</v>
      </c>
      <c r="JW142" s="603">
        <v>0</v>
      </c>
      <c r="JX142" s="603">
        <v>0</v>
      </c>
      <c r="JY142" s="603">
        <v>0</v>
      </c>
      <c r="JZ142" s="603">
        <v>0</v>
      </c>
      <c r="KA142" s="603">
        <v>0</v>
      </c>
      <c r="KB142" s="603">
        <v>0</v>
      </c>
      <c r="KC142" s="603">
        <v>0</v>
      </c>
      <c r="KD142" s="603">
        <v>0</v>
      </c>
      <c r="KE142" s="603">
        <v>0</v>
      </c>
      <c r="KF142" s="603">
        <v>0</v>
      </c>
      <c r="KG142" s="603">
        <v>0</v>
      </c>
      <c r="KH142" s="603">
        <v>0</v>
      </c>
      <c r="KI142" s="603">
        <v>0</v>
      </c>
      <c r="KJ142" s="603">
        <v>2571917.0699999998</v>
      </c>
      <c r="KK142" s="603">
        <v>0</v>
      </c>
      <c r="KL142" s="603">
        <v>0</v>
      </c>
      <c r="KM142" s="603">
        <v>0</v>
      </c>
      <c r="KN142" s="603">
        <v>0</v>
      </c>
      <c r="KO142" s="603">
        <v>0</v>
      </c>
      <c r="KP142" s="603">
        <v>0</v>
      </c>
      <c r="KQ142" s="603">
        <v>0</v>
      </c>
      <c r="KR142" s="603">
        <v>1000000</v>
      </c>
      <c r="KS142" s="603">
        <v>0</v>
      </c>
      <c r="KT142" s="603">
        <v>200000</v>
      </c>
      <c r="KU142" s="603">
        <v>0</v>
      </c>
      <c r="KV142" s="603">
        <v>0</v>
      </c>
      <c r="KW142" s="603">
        <v>460560</v>
      </c>
      <c r="KX142" s="603">
        <v>593683</v>
      </c>
      <c r="KY142" s="603">
        <v>0</v>
      </c>
      <c r="KZ142" s="603">
        <v>475140</v>
      </c>
      <c r="LA142" s="603">
        <v>0</v>
      </c>
      <c r="LB142" s="603">
        <v>1064746.08</v>
      </c>
      <c r="LC142" s="603">
        <v>476598.36</v>
      </c>
      <c r="LD142" s="603">
        <v>1653293.49</v>
      </c>
      <c r="LE142" s="603">
        <v>0</v>
      </c>
      <c r="LF142" s="603">
        <v>0</v>
      </c>
      <c r="LG142" s="603">
        <v>0</v>
      </c>
      <c r="LH142" s="603">
        <v>601330</v>
      </c>
      <c r="LI142" s="603">
        <v>0</v>
      </c>
      <c r="LJ142" s="603">
        <v>0</v>
      </c>
      <c r="LK142" s="603">
        <v>0</v>
      </c>
      <c r="LL142" s="603">
        <v>0</v>
      </c>
      <c r="LM142" s="603">
        <v>28700</v>
      </c>
      <c r="LN142" s="603">
        <v>0</v>
      </c>
      <c r="LO142" s="603">
        <v>0</v>
      </c>
      <c r="LP142" s="603">
        <v>13000000</v>
      </c>
      <c r="LQ142" s="603">
        <v>0</v>
      </c>
      <c r="LR142" s="603">
        <v>2648002.7699999996</v>
      </c>
      <c r="LS142" s="603">
        <v>0</v>
      </c>
      <c r="LT142" s="603">
        <v>0</v>
      </c>
      <c r="LU142" s="603">
        <v>0</v>
      </c>
      <c r="LV142" s="603">
        <v>243159.74</v>
      </c>
      <c r="LW142" s="603">
        <v>0</v>
      </c>
      <c r="LX142" s="603">
        <v>20434994.98</v>
      </c>
      <c r="LY142" s="603">
        <v>0</v>
      </c>
      <c r="LZ142" s="603">
        <v>0</v>
      </c>
      <c r="MA142" s="603">
        <v>0</v>
      </c>
      <c r="MB142" s="603">
        <v>0</v>
      </c>
      <c r="MC142" s="603">
        <v>0</v>
      </c>
      <c r="MD142" s="603">
        <v>0</v>
      </c>
      <c r="ME142" s="603">
        <v>0</v>
      </c>
      <c r="MF142" s="603">
        <v>0</v>
      </c>
      <c r="MG142" s="603">
        <v>0</v>
      </c>
      <c r="MH142" s="603">
        <v>0</v>
      </c>
      <c r="MI142" s="603">
        <v>1161550.22</v>
      </c>
      <c r="MJ142" s="603">
        <v>144651</v>
      </c>
      <c r="MK142" s="603">
        <v>0</v>
      </c>
      <c r="ML142" s="603">
        <v>0</v>
      </c>
      <c r="MM142" s="603">
        <v>0</v>
      </c>
      <c r="MN142" s="603">
        <v>682450</v>
      </c>
      <c r="MO142" s="603">
        <v>0</v>
      </c>
      <c r="MP142" s="603">
        <v>0</v>
      </c>
      <c r="MQ142" s="603">
        <v>1</v>
      </c>
      <c r="MR142" s="603">
        <v>0</v>
      </c>
      <c r="MS142" s="603">
        <v>1618690.63</v>
      </c>
      <c r="MT142" s="603">
        <v>0</v>
      </c>
      <c r="MU142" s="603">
        <v>0</v>
      </c>
      <c r="MV142" s="603">
        <v>11276482.43</v>
      </c>
      <c r="MW142" s="603">
        <v>0</v>
      </c>
      <c r="MX142" s="603">
        <v>0</v>
      </c>
      <c r="MY142" s="603">
        <v>0</v>
      </c>
      <c r="MZ142" s="603">
        <v>0</v>
      </c>
      <c r="NA142" s="603">
        <v>847219.8</v>
      </c>
      <c r="NB142" s="603">
        <v>0</v>
      </c>
      <c r="NC142" s="603">
        <v>2502512.5499999998</v>
      </c>
      <c r="ND142" s="603">
        <v>0</v>
      </c>
      <c r="NE142" s="603">
        <v>2264689.65</v>
      </c>
      <c r="NF142" s="603">
        <v>0</v>
      </c>
      <c r="NG142" s="603">
        <v>0</v>
      </c>
      <c r="NH142" s="603">
        <v>0</v>
      </c>
      <c r="NI142" s="603">
        <v>0</v>
      </c>
      <c r="NJ142" s="603">
        <v>0</v>
      </c>
      <c r="NK142" s="603">
        <v>3824930</v>
      </c>
      <c r="NL142" s="603">
        <v>0</v>
      </c>
      <c r="NM142" s="603">
        <v>0</v>
      </c>
      <c r="NN142" s="603">
        <v>0</v>
      </c>
      <c r="NO142" s="603">
        <v>0</v>
      </c>
      <c r="NP142" s="603">
        <v>0</v>
      </c>
      <c r="NQ142" s="603">
        <v>0</v>
      </c>
      <c r="NR142" s="603">
        <v>20442108.870000001</v>
      </c>
      <c r="NS142" s="603">
        <v>0</v>
      </c>
      <c r="NT142" s="603">
        <v>0</v>
      </c>
      <c r="NU142" s="603">
        <v>420</v>
      </c>
      <c r="NV142" s="603">
        <v>360300</v>
      </c>
      <c r="NW142" s="603">
        <v>0</v>
      </c>
      <c r="NX142" s="603">
        <v>0</v>
      </c>
      <c r="NY142" s="603">
        <v>0</v>
      </c>
      <c r="NZ142" s="603">
        <v>6044539.5999999996</v>
      </c>
      <c r="OA142" s="603">
        <v>0</v>
      </c>
      <c r="OB142" s="603">
        <v>0</v>
      </c>
      <c r="OC142" s="603">
        <v>0</v>
      </c>
      <c r="OD142" s="603">
        <v>0</v>
      </c>
      <c r="OE142" s="603">
        <v>0</v>
      </c>
      <c r="OF142" s="603">
        <v>0</v>
      </c>
      <c r="OG142" s="603">
        <v>0</v>
      </c>
      <c r="OH142" s="603">
        <v>0</v>
      </c>
      <c r="OI142" s="603">
        <v>0</v>
      </c>
      <c r="OJ142" s="603">
        <v>0</v>
      </c>
      <c r="OK142" s="603">
        <v>0</v>
      </c>
      <c r="OL142" s="603">
        <v>78572.61</v>
      </c>
      <c r="OM142" s="603">
        <v>0</v>
      </c>
      <c r="ON142" s="603">
        <v>0</v>
      </c>
      <c r="OO142" s="603">
        <v>11074805.970000001</v>
      </c>
      <c r="OP142" s="603">
        <v>141247.17000000001</v>
      </c>
      <c r="OQ142" s="603">
        <v>27647942.809999999</v>
      </c>
      <c r="OR142" s="603">
        <v>288035</v>
      </c>
      <c r="OS142" s="603">
        <v>1031900</v>
      </c>
      <c r="OT142" s="603">
        <v>488683.2</v>
      </c>
      <c r="OU142" s="603">
        <v>896383.34</v>
      </c>
      <c r="OV142" s="603">
        <v>0</v>
      </c>
      <c r="OW142" s="603">
        <v>0</v>
      </c>
      <c r="OX142" s="603">
        <v>0</v>
      </c>
      <c r="OY142" s="603">
        <v>0</v>
      </c>
      <c r="OZ142" s="603">
        <v>0</v>
      </c>
      <c r="PA142" s="603">
        <v>0</v>
      </c>
      <c r="PB142" s="603">
        <v>0</v>
      </c>
      <c r="PC142" s="603">
        <v>0</v>
      </c>
      <c r="PD142" s="603">
        <v>1706520</v>
      </c>
      <c r="PE142" s="603">
        <v>0</v>
      </c>
      <c r="PF142" s="603">
        <v>0</v>
      </c>
      <c r="PG142" s="603">
        <v>0</v>
      </c>
      <c r="PH142" s="603">
        <v>1193073.67</v>
      </c>
      <c r="PI142" s="603">
        <v>0</v>
      </c>
      <c r="PJ142" s="603">
        <v>0</v>
      </c>
      <c r="PK142" s="603">
        <v>15538.39</v>
      </c>
      <c r="PL142" s="603">
        <v>0</v>
      </c>
      <c r="PM142" s="603">
        <v>0</v>
      </c>
      <c r="PN142" s="603">
        <v>0</v>
      </c>
      <c r="PO142" s="603">
        <v>0</v>
      </c>
      <c r="PP142" s="603">
        <v>0</v>
      </c>
      <c r="PQ142" s="603">
        <v>0</v>
      </c>
      <c r="PR142" s="603">
        <v>577245</v>
      </c>
      <c r="PS142" s="603">
        <v>0</v>
      </c>
      <c r="PT142" s="603">
        <v>0</v>
      </c>
      <c r="PU142" s="603">
        <v>159308</v>
      </c>
      <c r="PV142" s="603">
        <v>0</v>
      </c>
      <c r="PW142" s="603">
        <v>1441837.8</v>
      </c>
      <c r="PX142" s="603">
        <v>0</v>
      </c>
      <c r="PY142" s="603">
        <v>814930.07</v>
      </c>
      <c r="PZ142" s="603">
        <v>0</v>
      </c>
      <c r="QA142" s="603">
        <v>0</v>
      </c>
      <c r="QB142" s="603">
        <v>0</v>
      </c>
      <c r="QC142" s="603">
        <v>511886.99</v>
      </c>
      <c r="QD142" s="603">
        <v>0</v>
      </c>
      <c r="QE142" s="603">
        <v>0</v>
      </c>
      <c r="QF142" s="603">
        <v>0</v>
      </c>
      <c r="QG142" s="603">
        <v>333938.43</v>
      </c>
      <c r="QH142" s="603">
        <v>0</v>
      </c>
      <c r="QI142" s="603">
        <v>0</v>
      </c>
      <c r="QJ142" s="603">
        <v>0</v>
      </c>
      <c r="QK142" s="603">
        <v>0</v>
      </c>
      <c r="QL142" s="603">
        <v>0</v>
      </c>
      <c r="QM142" s="603">
        <v>364664.66</v>
      </c>
      <c r="QN142" s="603">
        <v>0</v>
      </c>
      <c r="QO142" s="603">
        <v>0</v>
      </c>
      <c r="QP142" s="603">
        <v>0</v>
      </c>
      <c r="QQ142" s="603">
        <v>0</v>
      </c>
      <c r="QR142" s="603">
        <v>0</v>
      </c>
      <c r="QS142" s="603">
        <v>0</v>
      </c>
      <c r="QT142" s="603">
        <v>0</v>
      </c>
      <c r="QU142" s="603">
        <v>0</v>
      </c>
      <c r="QV142" s="603">
        <v>0</v>
      </c>
      <c r="QW142" s="603">
        <v>0</v>
      </c>
      <c r="QX142" s="603">
        <v>0</v>
      </c>
      <c r="QY142" s="603">
        <v>0</v>
      </c>
      <c r="QZ142" s="603">
        <v>0</v>
      </c>
      <c r="RA142" s="603">
        <v>0</v>
      </c>
      <c r="RB142" s="603">
        <v>0</v>
      </c>
      <c r="RC142" s="603">
        <v>299280</v>
      </c>
      <c r="RD142" s="603">
        <v>0</v>
      </c>
      <c r="RE142" s="603">
        <v>0</v>
      </c>
      <c r="RF142" s="603">
        <v>0</v>
      </c>
      <c r="RG142" s="603">
        <v>0</v>
      </c>
      <c r="RH142" s="603">
        <v>133229.13</v>
      </c>
      <c r="RI142" s="603">
        <v>0</v>
      </c>
      <c r="RJ142" s="603">
        <v>0</v>
      </c>
      <c r="RK142" s="603">
        <v>0</v>
      </c>
      <c r="RL142" s="603">
        <v>0</v>
      </c>
      <c r="RM142" s="603">
        <v>0</v>
      </c>
      <c r="RN142" s="603">
        <v>0</v>
      </c>
      <c r="RO142" s="603">
        <v>0</v>
      </c>
      <c r="RP142" s="603">
        <v>0</v>
      </c>
      <c r="RQ142" s="603">
        <v>0</v>
      </c>
      <c r="RR142" s="603">
        <v>0</v>
      </c>
      <c r="RS142" s="603">
        <v>203403.5</v>
      </c>
      <c r="RT142" s="603">
        <v>307248.95</v>
      </c>
      <c r="RU142" s="603">
        <v>119022.81</v>
      </c>
      <c r="RV142" s="603">
        <v>0</v>
      </c>
      <c r="RW142" s="603">
        <v>0</v>
      </c>
      <c r="RX142" s="603">
        <v>0</v>
      </c>
      <c r="RY142" s="603">
        <v>0</v>
      </c>
      <c r="RZ142" s="603">
        <v>0</v>
      </c>
      <c r="SA142" s="603">
        <v>0</v>
      </c>
      <c r="SB142" s="603">
        <v>0</v>
      </c>
      <c r="SC142" s="603">
        <v>244927.51</v>
      </c>
      <c r="SD142" s="603">
        <v>0</v>
      </c>
      <c r="SE142" s="603">
        <v>450204.22</v>
      </c>
      <c r="SF142" s="603">
        <v>0</v>
      </c>
      <c r="SG142" s="603">
        <v>0</v>
      </c>
      <c r="SH142" s="603">
        <v>0</v>
      </c>
      <c r="SI142" s="603">
        <v>17900</v>
      </c>
      <c r="SJ142" s="603">
        <v>0</v>
      </c>
      <c r="SK142" s="603">
        <v>880480</v>
      </c>
      <c r="SL142" s="603">
        <v>630126.48</v>
      </c>
      <c r="SM142" s="603">
        <v>938541.58</v>
      </c>
      <c r="SN142" s="603">
        <v>0</v>
      </c>
      <c r="SO142" s="603">
        <v>2318649.2400000002</v>
      </c>
      <c r="SP142" s="603">
        <v>1451578.13</v>
      </c>
      <c r="SQ142" s="603">
        <v>0</v>
      </c>
      <c r="SR142" s="603">
        <v>0</v>
      </c>
      <c r="SS142" s="603">
        <v>660052.51</v>
      </c>
      <c r="ST142" s="603">
        <v>806200</v>
      </c>
      <c r="SU142" s="603">
        <v>796299.61</v>
      </c>
      <c r="SV142" s="603">
        <v>696600</v>
      </c>
      <c r="SW142" s="603">
        <v>0</v>
      </c>
      <c r="SX142" s="603">
        <v>0</v>
      </c>
      <c r="SY142" s="603">
        <v>23223.279999999999</v>
      </c>
      <c r="SZ142" s="603">
        <v>0</v>
      </c>
      <c r="TA142" s="603">
        <v>0</v>
      </c>
      <c r="TB142" s="603">
        <v>0</v>
      </c>
      <c r="TC142" s="603">
        <v>0</v>
      </c>
      <c r="TD142" s="603">
        <v>0</v>
      </c>
      <c r="TE142" s="603">
        <v>0</v>
      </c>
      <c r="TF142" s="603">
        <v>0</v>
      </c>
      <c r="TG142" s="603">
        <v>130000</v>
      </c>
      <c r="TH142" s="603">
        <v>564152.16</v>
      </c>
      <c r="TI142" s="603">
        <v>0</v>
      </c>
      <c r="TJ142" s="603">
        <v>1353400</v>
      </c>
      <c r="TK142" s="603">
        <v>0</v>
      </c>
      <c r="TL142" s="603">
        <v>0</v>
      </c>
      <c r="TM142" s="603">
        <v>0</v>
      </c>
      <c r="TN142" s="603">
        <v>0</v>
      </c>
      <c r="TO142" s="603">
        <v>110900</v>
      </c>
      <c r="TP142" s="603">
        <v>0</v>
      </c>
      <c r="TQ142" s="603">
        <v>0</v>
      </c>
      <c r="TR142" s="603">
        <v>0</v>
      </c>
      <c r="TS142" s="603">
        <v>0</v>
      </c>
      <c r="TT142" s="603">
        <v>0</v>
      </c>
      <c r="TU142" s="603">
        <v>0</v>
      </c>
      <c r="TV142" s="603">
        <v>0</v>
      </c>
      <c r="TW142" s="603">
        <v>0</v>
      </c>
      <c r="TX142" s="603">
        <v>0</v>
      </c>
      <c r="TY142" s="603">
        <v>0</v>
      </c>
      <c r="TZ142" s="603">
        <v>0</v>
      </c>
      <c r="UA142" s="603">
        <v>715718.23</v>
      </c>
      <c r="UB142" s="603">
        <v>0</v>
      </c>
      <c r="UC142" s="603">
        <v>5293525.0999999996</v>
      </c>
      <c r="UD142" s="603">
        <v>0</v>
      </c>
      <c r="UE142" s="603">
        <v>37500</v>
      </c>
      <c r="UF142" s="603">
        <v>870222.9</v>
      </c>
      <c r="UG142" s="603">
        <v>1518131.21</v>
      </c>
      <c r="UH142" s="603">
        <v>0</v>
      </c>
      <c r="UI142" s="603">
        <v>0</v>
      </c>
      <c r="UJ142" s="603">
        <v>2678708.38</v>
      </c>
      <c r="UK142" s="603">
        <v>0</v>
      </c>
      <c r="UL142" s="603">
        <v>0</v>
      </c>
      <c r="UM142" s="603">
        <v>0</v>
      </c>
      <c r="UN142" s="603">
        <v>0</v>
      </c>
      <c r="UO142" s="603">
        <v>0</v>
      </c>
      <c r="UP142" s="603">
        <v>0</v>
      </c>
      <c r="UQ142" s="603">
        <v>0</v>
      </c>
      <c r="UR142" s="603">
        <v>4313481.5599999996</v>
      </c>
      <c r="US142" s="603">
        <v>455820</v>
      </c>
      <c r="UT142" s="603">
        <v>0</v>
      </c>
      <c r="UU142" s="603">
        <v>892154</v>
      </c>
      <c r="UV142" s="603">
        <v>202580</v>
      </c>
      <c r="UW142" s="603">
        <v>346234.85</v>
      </c>
      <c r="UX142" s="603">
        <v>0</v>
      </c>
      <c r="UY142" s="603">
        <v>552129.55000000005</v>
      </c>
      <c r="UZ142" s="603">
        <v>0</v>
      </c>
      <c r="VA142" s="603">
        <v>1512518.51</v>
      </c>
      <c r="VB142" s="603">
        <v>316678.27</v>
      </c>
      <c r="VC142" s="603">
        <v>6042923.1200000001</v>
      </c>
      <c r="VD142" s="603">
        <v>0</v>
      </c>
      <c r="VE142" s="603">
        <v>0</v>
      </c>
      <c r="VF142" s="603">
        <v>1805516.09</v>
      </c>
      <c r="VG142" s="603">
        <v>1702020</v>
      </c>
      <c r="VH142" s="603">
        <v>876786.4</v>
      </c>
      <c r="VI142" s="603">
        <v>358185.17</v>
      </c>
      <c r="VJ142" s="603">
        <v>77558.5</v>
      </c>
      <c r="VK142" s="603">
        <v>87570</v>
      </c>
      <c r="VL142" s="603">
        <v>3865.41</v>
      </c>
      <c r="VM142" s="603">
        <v>0</v>
      </c>
      <c r="VN142" s="603">
        <v>493869.13</v>
      </c>
      <c r="VO142" s="603">
        <v>0</v>
      </c>
      <c r="VP142" s="603">
        <v>1514980</v>
      </c>
      <c r="VQ142" s="603">
        <v>1000000</v>
      </c>
      <c r="VR142" s="603">
        <v>0</v>
      </c>
      <c r="VS142" s="603">
        <v>392660.71</v>
      </c>
      <c r="VT142" s="603">
        <v>0</v>
      </c>
      <c r="VU142" s="603">
        <v>0</v>
      </c>
      <c r="VV142" s="603">
        <v>0</v>
      </c>
      <c r="VW142" s="603">
        <v>658532.19999999995</v>
      </c>
      <c r="VX142" s="603">
        <v>0</v>
      </c>
      <c r="VY142" s="603">
        <v>0</v>
      </c>
      <c r="VZ142" s="603">
        <v>3414901.17</v>
      </c>
      <c r="WA142" s="603">
        <v>0</v>
      </c>
      <c r="WB142" s="603">
        <v>0</v>
      </c>
      <c r="WC142" s="603">
        <v>0</v>
      </c>
      <c r="WD142" s="603">
        <v>0</v>
      </c>
      <c r="WE142" s="603">
        <v>0</v>
      </c>
      <c r="WF142" s="603">
        <v>0</v>
      </c>
      <c r="WG142" s="603">
        <v>0</v>
      </c>
      <c r="WH142" s="603">
        <v>500000</v>
      </c>
      <c r="WI142" s="603">
        <v>0</v>
      </c>
      <c r="WJ142" s="603">
        <v>0</v>
      </c>
      <c r="WK142" s="603">
        <v>0</v>
      </c>
      <c r="WL142" s="603">
        <v>0</v>
      </c>
      <c r="WM142" s="603">
        <v>0</v>
      </c>
      <c r="WN142" s="603">
        <v>0</v>
      </c>
      <c r="WO142" s="603">
        <v>0</v>
      </c>
      <c r="WP142" s="603">
        <v>0</v>
      </c>
      <c r="WQ142" s="603">
        <v>0</v>
      </c>
      <c r="WR142" s="603">
        <v>0</v>
      </c>
      <c r="WS142" s="603">
        <v>0</v>
      </c>
      <c r="WT142" s="603">
        <v>0</v>
      </c>
      <c r="WU142" s="603">
        <v>0</v>
      </c>
      <c r="WV142" s="603">
        <v>0</v>
      </c>
      <c r="WW142" s="603">
        <v>0</v>
      </c>
      <c r="WX142" s="603">
        <v>0</v>
      </c>
      <c r="WY142" s="603">
        <v>100000</v>
      </c>
      <c r="WZ142" s="603">
        <v>0</v>
      </c>
      <c r="XA142" s="603">
        <v>0</v>
      </c>
      <c r="XB142" s="603">
        <v>0</v>
      </c>
      <c r="XC142" s="603">
        <v>0</v>
      </c>
      <c r="XD142" s="603">
        <v>0</v>
      </c>
      <c r="XE142" s="603">
        <v>2582276.39</v>
      </c>
      <c r="XF142" s="603">
        <v>0</v>
      </c>
      <c r="XG142" s="603">
        <v>0</v>
      </c>
      <c r="XH142" s="603">
        <v>0</v>
      </c>
      <c r="XI142" s="603">
        <v>0</v>
      </c>
      <c r="XJ142" s="603">
        <v>0</v>
      </c>
      <c r="XK142" s="603">
        <v>0</v>
      </c>
      <c r="XL142" s="603">
        <v>0</v>
      </c>
      <c r="XM142" s="603">
        <v>498969.23</v>
      </c>
      <c r="XN142" s="603">
        <v>0</v>
      </c>
      <c r="XO142" s="603">
        <v>0</v>
      </c>
      <c r="XP142" s="603">
        <v>0</v>
      </c>
      <c r="XQ142" s="603">
        <v>0</v>
      </c>
      <c r="XR142" s="603">
        <v>0</v>
      </c>
      <c r="XS142" s="603">
        <v>0</v>
      </c>
      <c r="XT142" s="603">
        <v>0</v>
      </c>
      <c r="XU142" s="603">
        <v>0</v>
      </c>
      <c r="XV142" s="603">
        <v>0</v>
      </c>
      <c r="XW142" s="603">
        <v>0</v>
      </c>
      <c r="XX142" s="603">
        <v>0</v>
      </c>
      <c r="XY142" s="603">
        <v>0</v>
      </c>
      <c r="XZ142" s="603">
        <v>0</v>
      </c>
      <c r="YA142" s="603">
        <v>0</v>
      </c>
      <c r="YB142" s="603">
        <v>0</v>
      </c>
      <c r="YC142" s="603">
        <v>0</v>
      </c>
      <c r="YD142" s="603">
        <v>0</v>
      </c>
      <c r="YE142" s="603">
        <v>0</v>
      </c>
      <c r="YF142" s="603">
        <v>0</v>
      </c>
      <c r="YG142" s="603">
        <v>0</v>
      </c>
      <c r="YH142" s="603">
        <v>602888.19999999995</v>
      </c>
      <c r="YI142" s="603">
        <v>0</v>
      </c>
      <c r="YJ142" s="603">
        <v>0</v>
      </c>
      <c r="YK142" s="603">
        <v>0</v>
      </c>
      <c r="YL142" s="603">
        <v>305376</v>
      </c>
      <c r="YM142" s="603">
        <v>233084</v>
      </c>
      <c r="YN142" s="603">
        <v>1238343.51</v>
      </c>
      <c r="YO142" s="603">
        <v>0</v>
      </c>
      <c r="YP142" s="603">
        <v>0</v>
      </c>
      <c r="YQ142" s="603">
        <v>0</v>
      </c>
      <c r="YR142" s="603">
        <v>0</v>
      </c>
      <c r="YS142" s="603">
        <v>1483111</v>
      </c>
      <c r="YT142" s="603">
        <v>424381.31</v>
      </c>
      <c r="YU142" s="603">
        <v>0</v>
      </c>
      <c r="YV142" s="603">
        <v>0</v>
      </c>
      <c r="YW142" s="603">
        <v>620160</v>
      </c>
      <c r="YX142" s="603">
        <v>0</v>
      </c>
      <c r="YY142" s="603">
        <v>0</v>
      </c>
      <c r="YZ142" s="603">
        <v>0</v>
      </c>
      <c r="ZA142" s="603">
        <v>0</v>
      </c>
      <c r="ZB142" s="603">
        <v>0</v>
      </c>
      <c r="ZC142" s="603">
        <v>0</v>
      </c>
      <c r="ZD142" s="603">
        <v>0</v>
      </c>
      <c r="ZE142" s="603">
        <v>0</v>
      </c>
      <c r="ZF142" s="603">
        <v>1467445.96</v>
      </c>
      <c r="ZG142" s="603">
        <v>0</v>
      </c>
      <c r="ZH142" s="603">
        <v>0</v>
      </c>
      <c r="ZI142" s="603">
        <v>0</v>
      </c>
      <c r="ZJ142" s="603">
        <v>1127297.68</v>
      </c>
      <c r="ZK142" s="603">
        <v>0</v>
      </c>
      <c r="ZL142" s="603">
        <v>0</v>
      </c>
      <c r="ZM142" s="603">
        <v>0</v>
      </c>
      <c r="ZN142" s="603">
        <v>2785007.66</v>
      </c>
      <c r="ZO142" s="603">
        <v>1452808.01</v>
      </c>
      <c r="ZP142" s="603">
        <v>1123892.1399999999</v>
      </c>
      <c r="ZQ142" s="603">
        <v>0</v>
      </c>
      <c r="ZR142" s="603">
        <v>10513627.539999999</v>
      </c>
      <c r="ZS142" s="603">
        <v>291290.03999999998</v>
      </c>
      <c r="ZT142" s="603">
        <v>3356223.5</v>
      </c>
      <c r="ZU142" s="603">
        <v>19158385.760000002</v>
      </c>
      <c r="ZV142" s="603">
        <v>3018510.32</v>
      </c>
      <c r="ZW142" s="603">
        <v>6110810.3099999996</v>
      </c>
      <c r="ZX142" s="603">
        <v>1372344.83</v>
      </c>
      <c r="ZY142" s="603">
        <v>6008029.5999999996</v>
      </c>
      <c r="ZZ142" s="603">
        <v>439832.68</v>
      </c>
      <c r="AAA142" s="603">
        <v>1519772.46</v>
      </c>
      <c r="AAB142" s="603">
        <v>671544.03</v>
      </c>
      <c r="AAC142" s="603">
        <v>1306781.76</v>
      </c>
      <c r="AAD142" s="603">
        <v>1836650</v>
      </c>
      <c r="AAE142" s="603">
        <v>618028.42000000004</v>
      </c>
      <c r="AAF142" s="603">
        <v>2027022.16</v>
      </c>
      <c r="AAG142" s="603">
        <v>1092214.99</v>
      </c>
      <c r="AAH142" s="603">
        <v>0</v>
      </c>
      <c r="AAI142" s="603">
        <v>1856709.33</v>
      </c>
      <c r="AAJ142" s="603">
        <v>0</v>
      </c>
      <c r="AAK142" s="603">
        <v>4188838.58</v>
      </c>
      <c r="AAL142" s="603">
        <v>658100</v>
      </c>
      <c r="AAM142" s="603">
        <v>0</v>
      </c>
      <c r="AAN142" s="603">
        <v>0</v>
      </c>
      <c r="AAO142" s="603">
        <v>0</v>
      </c>
      <c r="AAP142" s="603">
        <v>0</v>
      </c>
      <c r="AAQ142" s="603">
        <v>0</v>
      </c>
      <c r="AAR142" s="603">
        <v>0</v>
      </c>
      <c r="AAS142" s="603">
        <v>0</v>
      </c>
      <c r="AAT142" s="603">
        <v>266311.63</v>
      </c>
      <c r="AAU142" s="603">
        <v>183050</v>
      </c>
      <c r="AAV142" s="603">
        <v>0</v>
      </c>
      <c r="AAW142" s="603">
        <v>693471.17</v>
      </c>
      <c r="AAX142" s="603">
        <v>354379.62</v>
      </c>
      <c r="AAY142" s="603">
        <v>505616.5</v>
      </c>
      <c r="AAZ142" s="603">
        <v>266135</v>
      </c>
      <c r="ABA142" s="603">
        <v>0</v>
      </c>
      <c r="ABB142" s="603">
        <v>4111508</v>
      </c>
      <c r="ABC142" s="603">
        <v>0</v>
      </c>
      <c r="ABD142" s="603">
        <v>0</v>
      </c>
      <c r="ABE142" s="603">
        <v>0</v>
      </c>
      <c r="ABF142" s="603">
        <v>236744</v>
      </c>
      <c r="ABG142" s="603">
        <v>418318.51</v>
      </c>
      <c r="ABH142" s="603">
        <v>429000</v>
      </c>
      <c r="ABI142" s="603">
        <v>0</v>
      </c>
      <c r="ABJ142" s="603">
        <v>650103.54</v>
      </c>
      <c r="ABK142" s="603">
        <v>4005891.34</v>
      </c>
      <c r="ABL142" s="603">
        <v>0</v>
      </c>
      <c r="ABM142" s="603">
        <v>0</v>
      </c>
      <c r="ABN142" s="603">
        <v>0</v>
      </c>
      <c r="ABO142" s="603">
        <v>382433.46</v>
      </c>
      <c r="ABP142" s="603">
        <v>0</v>
      </c>
      <c r="ABQ142" s="603">
        <v>0</v>
      </c>
      <c r="ABR142" s="603">
        <v>0</v>
      </c>
      <c r="ABS142" s="603">
        <v>0</v>
      </c>
      <c r="ABT142" s="603">
        <v>0</v>
      </c>
      <c r="ABU142" s="603">
        <v>1028843.34</v>
      </c>
      <c r="ABV142" s="603">
        <v>0</v>
      </c>
      <c r="ABW142" s="603">
        <v>0</v>
      </c>
      <c r="ABX142" s="603">
        <v>0</v>
      </c>
      <c r="ABY142" s="603">
        <v>0</v>
      </c>
      <c r="ABZ142" s="603">
        <v>0</v>
      </c>
      <c r="ACA142" s="603">
        <v>1650</v>
      </c>
      <c r="ACB142" s="603">
        <v>47274836</v>
      </c>
      <c r="ACC142" s="603">
        <v>0</v>
      </c>
      <c r="ACD142" s="603">
        <v>0</v>
      </c>
      <c r="ACE142" s="603">
        <v>9612256.7599999998</v>
      </c>
      <c r="ACF142" s="603">
        <v>0</v>
      </c>
      <c r="ACG142" s="603">
        <v>0</v>
      </c>
      <c r="ACH142" s="603">
        <v>0</v>
      </c>
      <c r="ACI142" s="603">
        <v>299116</v>
      </c>
      <c r="ACJ142" s="603">
        <v>0</v>
      </c>
      <c r="ACK142" s="603">
        <v>5425535.5</v>
      </c>
      <c r="ACL142" s="603">
        <v>0</v>
      </c>
      <c r="ACM142" s="603">
        <v>276277.88</v>
      </c>
      <c r="ACN142" s="603">
        <v>382153</v>
      </c>
      <c r="ACO142" s="603">
        <v>564464.13</v>
      </c>
      <c r="ACP142" s="603">
        <v>0</v>
      </c>
      <c r="ACQ142" s="603">
        <v>0</v>
      </c>
      <c r="ACR142" s="603">
        <v>0</v>
      </c>
      <c r="ACS142" s="603">
        <v>0</v>
      </c>
      <c r="ACT142" s="603">
        <v>120000</v>
      </c>
      <c r="ACU142" s="603">
        <v>72772.539999999994</v>
      </c>
      <c r="ACV142" s="603">
        <v>0</v>
      </c>
      <c r="ACW142" s="603">
        <v>0</v>
      </c>
      <c r="ACX142" s="603">
        <v>0</v>
      </c>
      <c r="ACY142" s="603">
        <v>0</v>
      </c>
      <c r="ACZ142" s="603">
        <v>61212.68</v>
      </c>
      <c r="ADA142" s="603">
        <v>0</v>
      </c>
      <c r="ADB142" s="603">
        <v>0</v>
      </c>
      <c r="ADC142" s="603">
        <v>0</v>
      </c>
      <c r="ADD142" s="603">
        <v>0</v>
      </c>
      <c r="ADE142" s="603">
        <v>0</v>
      </c>
      <c r="ADF142" s="603">
        <v>0</v>
      </c>
      <c r="ADG142" s="603">
        <v>0</v>
      </c>
      <c r="ADH142" s="603">
        <v>97814.6</v>
      </c>
      <c r="ADI142" s="603">
        <v>444887.22</v>
      </c>
      <c r="ADJ142" s="603">
        <v>0</v>
      </c>
      <c r="ADK142" s="603">
        <v>0</v>
      </c>
      <c r="ADL142" s="603">
        <v>0</v>
      </c>
      <c r="ADM142" s="603">
        <v>0</v>
      </c>
      <c r="ADN142" s="603">
        <v>150750</v>
      </c>
      <c r="ADO142" s="603">
        <v>0</v>
      </c>
      <c r="ADP142" s="603">
        <v>7482271.75</v>
      </c>
      <c r="ADQ142" s="603">
        <v>8288622.3200000003</v>
      </c>
      <c r="ADR142" s="603">
        <v>0</v>
      </c>
      <c r="ADS142" s="603">
        <v>0</v>
      </c>
      <c r="ADT142" s="603">
        <v>0</v>
      </c>
      <c r="ADU142" s="603">
        <v>0</v>
      </c>
      <c r="ADV142" s="603">
        <v>1163850.6599999999</v>
      </c>
      <c r="ADW142" s="603">
        <v>0</v>
      </c>
      <c r="ADX142" s="603">
        <v>0</v>
      </c>
      <c r="ADY142" s="603">
        <v>0</v>
      </c>
      <c r="ADZ142" s="603">
        <v>0</v>
      </c>
      <c r="AEA142" s="603">
        <v>0</v>
      </c>
      <c r="AEB142" s="603">
        <v>0</v>
      </c>
      <c r="AEC142" s="603">
        <v>1287718.29</v>
      </c>
      <c r="AED142" s="603">
        <v>1512294.1</v>
      </c>
      <c r="AEE142" s="603">
        <v>0</v>
      </c>
      <c r="AEF142" s="603">
        <v>0</v>
      </c>
      <c r="AEG142" s="603">
        <v>525675.49</v>
      </c>
      <c r="AEH142" s="603">
        <v>0</v>
      </c>
      <c r="AEI142" s="603">
        <v>0</v>
      </c>
      <c r="AEJ142" s="603">
        <v>0</v>
      </c>
      <c r="AEK142" s="603">
        <v>0</v>
      </c>
      <c r="AEL142" s="603">
        <v>0</v>
      </c>
      <c r="AEM142" s="603">
        <v>0</v>
      </c>
      <c r="AEN142" s="603">
        <v>2700000</v>
      </c>
      <c r="AEO142" s="603">
        <v>0</v>
      </c>
      <c r="AEP142" s="603">
        <v>0</v>
      </c>
      <c r="AEQ142" s="603">
        <v>2029030.12</v>
      </c>
      <c r="AER142" s="603">
        <v>0</v>
      </c>
      <c r="AES142" s="603">
        <v>0</v>
      </c>
      <c r="AET142" s="603">
        <v>0</v>
      </c>
      <c r="AEU142" s="603">
        <v>0</v>
      </c>
      <c r="AEV142" s="603">
        <v>465146.89</v>
      </c>
      <c r="AEW142" s="603">
        <v>0</v>
      </c>
      <c r="AEX142" s="603">
        <v>54148.67</v>
      </c>
      <c r="AEY142" s="603">
        <v>0</v>
      </c>
      <c r="AEZ142" s="603">
        <v>0</v>
      </c>
      <c r="AFA142" s="603">
        <v>0</v>
      </c>
      <c r="AFB142" s="603">
        <v>292380.71000000002</v>
      </c>
      <c r="AFC142" s="603">
        <v>0</v>
      </c>
      <c r="AFD142" s="603">
        <v>0</v>
      </c>
      <c r="AFE142" s="603">
        <v>700000</v>
      </c>
      <c r="AFF142" s="603">
        <v>678869.3</v>
      </c>
      <c r="AFG142" s="603">
        <v>0</v>
      </c>
      <c r="AFH142" s="603">
        <v>0</v>
      </c>
      <c r="AFI142" s="603">
        <v>0</v>
      </c>
      <c r="AFJ142" s="603">
        <v>0</v>
      </c>
      <c r="AFK142" s="603">
        <v>558742.73</v>
      </c>
      <c r="AFL142" s="603">
        <v>2530529.15</v>
      </c>
      <c r="AFM142" s="603">
        <v>0</v>
      </c>
      <c r="AFN142" s="603">
        <v>0</v>
      </c>
      <c r="AFO142" s="603">
        <v>1000000</v>
      </c>
      <c r="AFP142" s="603">
        <v>2503293.12</v>
      </c>
      <c r="AFQ142" s="603">
        <v>0</v>
      </c>
      <c r="AFR142" s="603">
        <v>1716000</v>
      </c>
      <c r="AFS142" s="603">
        <v>0</v>
      </c>
      <c r="AFT142" s="603">
        <v>51330</v>
      </c>
      <c r="AFU142" s="603">
        <v>0</v>
      </c>
      <c r="AFV142" s="603">
        <v>0</v>
      </c>
      <c r="AFW142" s="603">
        <v>496635.5</v>
      </c>
      <c r="AFX142" s="603">
        <v>0</v>
      </c>
      <c r="AFY142" s="603">
        <v>3263150.98</v>
      </c>
      <c r="AFZ142" s="603">
        <v>1756483.75</v>
      </c>
      <c r="AGA142" s="603">
        <v>0</v>
      </c>
      <c r="AGB142" s="603">
        <v>0</v>
      </c>
      <c r="AGC142" s="603">
        <v>0</v>
      </c>
      <c r="AGD142" s="603">
        <v>4412657.47</v>
      </c>
      <c r="AGE142" s="603">
        <v>177816.6</v>
      </c>
      <c r="AGF142" s="603">
        <v>0</v>
      </c>
      <c r="AGG142" s="603">
        <v>100371.34</v>
      </c>
      <c r="AGH142" s="603">
        <v>3791372.49</v>
      </c>
      <c r="AGI142" s="603">
        <v>387978</v>
      </c>
      <c r="AGJ142" s="603">
        <v>1789233.59</v>
      </c>
      <c r="AGK142" s="603">
        <v>927256.55</v>
      </c>
      <c r="AGL142" s="603">
        <v>0</v>
      </c>
      <c r="AGM142" s="603">
        <v>2668701.35</v>
      </c>
      <c r="AGN142" s="603">
        <v>1062060</v>
      </c>
      <c r="AGO142" s="603">
        <v>0</v>
      </c>
      <c r="AGP142" s="603">
        <v>0</v>
      </c>
      <c r="AGQ142" s="603">
        <v>0</v>
      </c>
      <c r="AGR142" s="603">
        <v>0</v>
      </c>
      <c r="AGS142" s="603">
        <v>0</v>
      </c>
      <c r="AGT142" s="603">
        <v>80000</v>
      </c>
      <c r="AGU142" s="603">
        <v>0</v>
      </c>
      <c r="AGV142" s="603">
        <v>0</v>
      </c>
      <c r="AGW142" s="603">
        <v>7697475.0199999996</v>
      </c>
      <c r="AGX142" s="603">
        <v>5337789.66</v>
      </c>
      <c r="AGY142" s="603">
        <v>1470365.21</v>
      </c>
      <c r="AGZ142" s="603">
        <v>0</v>
      </c>
      <c r="AHA142" s="603">
        <v>7860255.8600000003</v>
      </c>
      <c r="AHB142" s="603">
        <v>920471.91</v>
      </c>
      <c r="AHC142" s="603">
        <v>1771557.94</v>
      </c>
      <c r="AHD142" s="603">
        <v>0</v>
      </c>
      <c r="AHE142" s="603">
        <v>1233352.6499999999</v>
      </c>
      <c r="AHF142" s="603">
        <v>17264867.629999999</v>
      </c>
      <c r="AHG142" s="603">
        <v>890482.66</v>
      </c>
      <c r="AHH142" s="603">
        <v>6991032.0700000003</v>
      </c>
      <c r="AHI142" s="603">
        <v>220000</v>
      </c>
      <c r="AHJ142" s="603">
        <v>4703331.9400000004</v>
      </c>
      <c r="AHK142" s="603">
        <v>1429906.22</v>
      </c>
      <c r="AHL142" s="603">
        <v>0</v>
      </c>
      <c r="AHM142" s="603">
        <v>407100</v>
      </c>
      <c r="AHN142" s="603">
        <v>5441807.1399999997</v>
      </c>
      <c r="AHO142" s="603">
        <v>0</v>
      </c>
      <c r="AHP142" s="603">
        <v>10500</v>
      </c>
      <c r="AHQ142" s="603">
        <v>0</v>
      </c>
      <c r="AHR142" s="603">
        <v>0</v>
      </c>
      <c r="AHS142" s="603">
        <v>0</v>
      </c>
      <c r="AHT142" s="603">
        <v>4071053.64</v>
      </c>
      <c r="AHU142" s="603">
        <v>0</v>
      </c>
      <c r="AHV142" s="603">
        <v>0</v>
      </c>
      <c r="AHW142" s="603">
        <f t="shared" si="100"/>
        <v>717789351.28000021</v>
      </c>
      <c r="AHY142" s="648" t="s">
        <v>6250</v>
      </c>
      <c r="AHZ142" s="645" t="s">
        <v>6497</v>
      </c>
      <c r="AIA142" s="645" t="s">
        <v>6498</v>
      </c>
    </row>
    <row r="143" spans="1:911" ht="24.6" x14ac:dyDescent="0.7">
      <c r="A143" s="260" t="str">
        <f t="shared" si="101"/>
        <v>UC</v>
      </c>
      <c r="B143" s="260" t="s">
        <v>6497</v>
      </c>
      <c r="C143" s="260" t="s">
        <v>6498</v>
      </c>
      <c r="D143" s="603">
        <v>0</v>
      </c>
      <c r="E143" s="603">
        <v>359992.4</v>
      </c>
      <c r="F143" s="603">
        <v>0</v>
      </c>
      <c r="G143" s="603">
        <v>626812.30000000005</v>
      </c>
      <c r="H143" s="603">
        <v>1687674</v>
      </c>
      <c r="I143" s="603">
        <v>0</v>
      </c>
      <c r="J143" s="603">
        <v>0</v>
      </c>
      <c r="K143" s="603">
        <v>0</v>
      </c>
      <c r="L143" s="603">
        <v>842047.73</v>
      </c>
      <c r="M143" s="603">
        <v>0</v>
      </c>
      <c r="N143" s="603">
        <v>0</v>
      </c>
      <c r="O143" s="603">
        <v>0</v>
      </c>
      <c r="P143" s="603">
        <v>0</v>
      </c>
      <c r="Q143" s="603">
        <v>906670.22</v>
      </c>
      <c r="R143" s="603">
        <v>0</v>
      </c>
      <c r="S143" s="603">
        <v>405939.9</v>
      </c>
      <c r="T143" s="603">
        <v>0</v>
      </c>
      <c r="U143" s="603">
        <v>234943.94</v>
      </c>
      <c r="V143" s="603">
        <v>0</v>
      </c>
      <c r="W143" s="603">
        <v>239605.89</v>
      </c>
      <c r="X143" s="603">
        <v>262623.35999999999</v>
      </c>
      <c r="Y143" s="603">
        <v>10040.049999999999</v>
      </c>
      <c r="Z143" s="603">
        <v>0</v>
      </c>
      <c r="AA143" s="603">
        <v>0</v>
      </c>
      <c r="AB143" s="603">
        <v>22361.63</v>
      </c>
      <c r="AC143" s="603">
        <v>0</v>
      </c>
      <c r="AD143" s="603">
        <v>1531608.96</v>
      </c>
      <c r="AE143" s="603">
        <v>0</v>
      </c>
      <c r="AF143" s="603">
        <v>162334.28</v>
      </c>
      <c r="AG143" s="603">
        <v>72964.009999999995</v>
      </c>
      <c r="AH143" s="603">
        <v>149428.44</v>
      </c>
      <c r="AI143" s="603">
        <v>180658.89</v>
      </c>
      <c r="AJ143" s="603">
        <v>0</v>
      </c>
      <c r="AK143" s="603">
        <v>0</v>
      </c>
      <c r="AL143" s="603">
        <v>0</v>
      </c>
      <c r="AM143" s="603">
        <v>0</v>
      </c>
      <c r="AN143" s="603">
        <v>0</v>
      </c>
      <c r="AO143" s="603">
        <v>0</v>
      </c>
      <c r="AP143" s="603">
        <v>0</v>
      </c>
      <c r="AQ143" s="603">
        <v>0</v>
      </c>
      <c r="AR143" s="603">
        <v>0</v>
      </c>
      <c r="AS143" s="603">
        <v>0</v>
      </c>
      <c r="AT143" s="603">
        <v>0</v>
      </c>
      <c r="AU143" s="603">
        <v>576322.49</v>
      </c>
      <c r="AV143" s="603">
        <v>140295.44</v>
      </c>
      <c r="AW143" s="603">
        <v>97944.78</v>
      </c>
      <c r="AX143" s="603">
        <v>6829.69</v>
      </c>
      <c r="AY143" s="603">
        <v>400000</v>
      </c>
      <c r="AZ143" s="603">
        <v>546839.59</v>
      </c>
      <c r="BA143" s="603">
        <v>289916.71999999997</v>
      </c>
      <c r="BB143" s="603">
        <v>365722.37</v>
      </c>
      <c r="BC143" s="603">
        <v>206903.69</v>
      </c>
      <c r="BD143" s="603">
        <v>159682.66</v>
      </c>
      <c r="BE143" s="603">
        <v>0</v>
      </c>
      <c r="BF143" s="603">
        <v>101982.66</v>
      </c>
      <c r="BG143" s="603">
        <v>363903.2</v>
      </c>
      <c r="BH143" s="603">
        <v>500044.47</v>
      </c>
      <c r="BI143" s="603">
        <v>508686.44</v>
      </c>
      <c r="BJ143" s="603">
        <v>823809.67</v>
      </c>
      <c r="BK143" s="603">
        <v>60793.62</v>
      </c>
      <c r="BL143" s="603">
        <v>595873.74</v>
      </c>
      <c r="BM143" s="603">
        <v>17060.57</v>
      </c>
      <c r="BN143" s="603">
        <v>98014.39</v>
      </c>
      <c r="BO143" s="603">
        <v>218297.7</v>
      </c>
      <c r="BP143" s="603">
        <v>1381933.02</v>
      </c>
      <c r="BQ143" s="603">
        <v>190264.77</v>
      </c>
      <c r="BR143" s="603">
        <v>212826.89</v>
      </c>
      <c r="BS143" s="603">
        <v>0</v>
      </c>
      <c r="BT143" s="603">
        <v>0</v>
      </c>
      <c r="BU143" s="603">
        <v>431209.28</v>
      </c>
      <c r="BV143" s="603">
        <v>0</v>
      </c>
      <c r="BW143" s="603">
        <v>0</v>
      </c>
      <c r="BX143" s="603">
        <v>0</v>
      </c>
      <c r="BY143" s="603">
        <v>0</v>
      </c>
      <c r="BZ143" s="603">
        <v>706708.84</v>
      </c>
      <c r="CA143" s="603">
        <v>0</v>
      </c>
      <c r="CB143" s="603">
        <v>0</v>
      </c>
      <c r="CC143" s="603">
        <v>0</v>
      </c>
      <c r="CD143" s="603">
        <v>0</v>
      </c>
      <c r="CE143" s="603">
        <v>0</v>
      </c>
      <c r="CF143" s="603">
        <v>0</v>
      </c>
      <c r="CG143" s="603">
        <v>0</v>
      </c>
      <c r="CH143" s="603">
        <v>975128.88</v>
      </c>
      <c r="CI143" s="603">
        <v>0</v>
      </c>
      <c r="CJ143" s="603">
        <v>71838.5</v>
      </c>
      <c r="CK143" s="603">
        <v>0</v>
      </c>
      <c r="CL143" s="603">
        <v>0</v>
      </c>
      <c r="CM143" s="603">
        <v>0</v>
      </c>
      <c r="CN143" s="603">
        <v>0</v>
      </c>
      <c r="CO143" s="603">
        <v>0</v>
      </c>
      <c r="CP143" s="603">
        <v>0</v>
      </c>
      <c r="CQ143" s="603">
        <v>0</v>
      </c>
      <c r="CR143" s="603">
        <v>0</v>
      </c>
      <c r="CS143" s="603">
        <v>0</v>
      </c>
      <c r="CT143" s="603">
        <v>65633.34</v>
      </c>
      <c r="CU143" s="603">
        <v>2037824.19</v>
      </c>
      <c r="CV143" s="603">
        <v>0</v>
      </c>
      <c r="CW143" s="603">
        <v>0</v>
      </c>
      <c r="CX143" s="603">
        <v>0</v>
      </c>
      <c r="CY143" s="603">
        <v>400618.28</v>
      </c>
      <c r="CZ143" s="603">
        <v>193124.53</v>
      </c>
      <c r="DA143" s="603">
        <v>0</v>
      </c>
      <c r="DB143" s="603">
        <v>0</v>
      </c>
      <c r="DC143" s="603">
        <v>0</v>
      </c>
      <c r="DD143" s="603">
        <v>130035.24</v>
      </c>
      <c r="DE143" s="603">
        <v>115167.74</v>
      </c>
      <c r="DF143" s="603">
        <v>214758.7</v>
      </c>
      <c r="DG143" s="603">
        <v>1437895.41</v>
      </c>
      <c r="DH143" s="603">
        <v>0</v>
      </c>
      <c r="DI143" s="603">
        <v>0</v>
      </c>
      <c r="DJ143" s="603">
        <v>0</v>
      </c>
      <c r="DK143" s="603">
        <v>0</v>
      </c>
      <c r="DL143" s="603">
        <v>1308423.29</v>
      </c>
      <c r="DM143" s="603">
        <v>1108468.23</v>
      </c>
      <c r="DN143" s="603">
        <v>862638.8</v>
      </c>
      <c r="DO143" s="603">
        <v>0</v>
      </c>
      <c r="DP143" s="603">
        <v>0</v>
      </c>
      <c r="DQ143" s="603">
        <v>0</v>
      </c>
      <c r="DR143" s="603">
        <v>87078.2</v>
      </c>
      <c r="DS143" s="603">
        <v>160185.51999999999</v>
      </c>
      <c r="DT143" s="603">
        <v>107784.71</v>
      </c>
      <c r="DU143" s="603">
        <v>4711933.29</v>
      </c>
      <c r="DV143" s="603">
        <v>1635959.28</v>
      </c>
      <c r="DW143" s="603">
        <v>1734118.79</v>
      </c>
      <c r="DX143" s="603">
        <v>878647.96</v>
      </c>
      <c r="DY143" s="603">
        <v>208284.61</v>
      </c>
      <c r="DZ143" s="603">
        <v>245040.46</v>
      </c>
      <c r="EA143" s="603">
        <v>180230.63</v>
      </c>
      <c r="EB143" s="603">
        <v>61008.87</v>
      </c>
      <c r="EC143" s="603">
        <v>48901.98</v>
      </c>
      <c r="ED143" s="603">
        <v>338622.56</v>
      </c>
      <c r="EE143" s="603">
        <v>514.23</v>
      </c>
      <c r="EF143" s="603">
        <v>147259.35</v>
      </c>
      <c r="EG143" s="603">
        <v>92951.71</v>
      </c>
      <c r="EH143" s="603">
        <v>0</v>
      </c>
      <c r="EI143" s="603">
        <v>150238.20000000001</v>
      </c>
      <c r="EJ143" s="603">
        <v>100409.21</v>
      </c>
      <c r="EK143" s="603">
        <v>0</v>
      </c>
      <c r="EL143" s="603">
        <v>202998.95</v>
      </c>
      <c r="EM143" s="603">
        <v>4731.57</v>
      </c>
      <c r="EN143" s="603">
        <v>0</v>
      </c>
      <c r="EO143" s="603">
        <v>820251.54</v>
      </c>
      <c r="EP143" s="603">
        <v>353276.27</v>
      </c>
      <c r="EQ143" s="603">
        <v>193036.51</v>
      </c>
      <c r="ER143" s="603">
        <v>16161.62</v>
      </c>
      <c r="ES143" s="603">
        <v>76146.17</v>
      </c>
      <c r="ET143" s="603">
        <v>52205.279999999999</v>
      </c>
      <c r="EU143" s="603">
        <v>408532.04</v>
      </c>
      <c r="EV143" s="603">
        <v>172879.19</v>
      </c>
      <c r="EW143" s="603">
        <v>15662.36</v>
      </c>
      <c r="EX143" s="603">
        <v>3885649.01</v>
      </c>
      <c r="EY143" s="603">
        <v>0</v>
      </c>
      <c r="EZ143" s="603">
        <v>256403.06</v>
      </c>
      <c r="FA143" s="603">
        <v>0</v>
      </c>
      <c r="FB143" s="603">
        <v>738329.93</v>
      </c>
      <c r="FC143" s="603">
        <v>0</v>
      </c>
      <c r="FD143" s="603">
        <v>0</v>
      </c>
      <c r="FE143" s="603">
        <v>108119.98</v>
      </c>
      <c r="FF143" s="603">
        <v>0</v>
      </c>
      <c r="FG143" s="603">
        <v>670588.05000000005</v>
      </c>
      <c r="FH143" s="603">
        <v>0</v>
      </c>
      <c r="FI143" s="603">
        <v>0</v>
      </c>
      <c r="FJ143" s="603">
        <v>0</v>
      </c>
      <c r="FK143" s="603">
        <v>0</v>
      </c>
      <c r="FL143" s="603">
        <v>0</v>
      </c>
      <c r="FM143" s="603">
        <v>0</v>
      </c>
      <c r="FN143" s="603">
        <v>0</v>
      </c>
      <c r="FO143" s="603">
        <v>0</v>
      </c>
      <c r="FP143" s="603">
        <v>0</v>
      </c>
      <c r="FQ143" s="603">
        <v>0</v>
      </c>
      <c r="FR143" s="603">
        <v>0</v>
      </c>
      <c r="FS143" s="603">
        <v>0</v>
      </c>
      <c r="FT143" s="603">
        <v>522454.53</v>
      </c>
      <c r="FU143" s="603">
        <v>722068.83</v>
      </c>
      <c r="FV143" s="603">
        <v>0</v>
      </c>
      <c r="FW143" s="603">
        <v>1458996.77</v>
      </c>
      <c r="FX143" s="603">
        <v>0</v>
      </c>
      <c r="FY143" s="603">
        <v>160720.28</v>
      </c>
      <c r="FZ143" s="603">
        <v>15020.17</v>
      </c>
      <c r="GA143" s="603">
        <v>0</v>
      </c>
      <c r="GB143" s="603">
        <v>651742.34</v>
      </c>
      <c r="GC143" s="603">
        <v>0</v>
      </c>
      <c r="GD143" s="603">
        <v>0</v>
      </c>
      <c r="GE143" s="603">
        <v>120000</v>
      </c>
      <c r="GF143" s="603">
        <v>750470.87</v>
      </c>
      <c r="GG143" s="603">
        <v>323635.68</v>
      </c>
      <c r="GH143" s="603">
        <v>0</v>
      </c>
      <c r="GI143" s="603">
        <v>1045832.53</v>
      </c>
      <c r="GJ143" s="603">
        <v>1461112.13</v>
      </c>
      <c r="GK143" s="603">
        <v>0</v>
      </c>
      <c r="GL143" s="603">
        <v>0</v>
      </c>
      <c r="GM143" s="603">
        <v>287886.75</v>
      </c>
      <c r="GN143" s="603">
        <v>971728.2</v>
      </c>
      <c r="GO143" s="603">
        <v>2249198.2400000002</v>
      </c>
      <c r="GP143" s="603">
        <v>573793.88</v>
      </c>
      <c r="GQ143" s="603">
        <v>1623806.2</v>
      </c>
      <c r="GR143" s="603">
        <v>0</v>
      </c>
      <c r="GS143" s="603">
        <v>0</v>
      </c>
      <c r="GT143" s="603">
        <v>311192.81</v>
      </c>
      <c r="GU143" s="603">
        <v>383761.28</v>
      </c>
      <c r="GV143" s="603">
        <v>0</v>
      </c>
      <c r="GW143" s="603">
        <v>0</v>
      </c>
      <c r="GX143" s="603">
        <v>0</v>
      </c>
      <c r="GY143" s="603">
        <v>0</v>
      </c>
      <c r="GZ143" s="603">
        <v>0</v>
      </c>
      <c r="HA143" s="603">
        <v>0</v>
      </c>
      <c r="HB143" s="603">
        <v>0</v>
      </c>
      <c r="HC143" s="603">
        <v>0</v>
      </c>
      <c r="HD143" s="603">
        <v>0</v>
      </c>
      <c r="HE143" s="603">
        <v>0</v>
      </c>
      <c r="HF143" s="603">
        <v>0</v>
      </c>
      <c r="HG143" s="603">
        <v>0</v>
      </c>
      <c r="HH143" s="603">
        <v>0</v>
      </c>
      <c r="HI143" s="603">
        <v>0</v>
      </c>
      <c r="HJ143" s="603">
        <v>0</v>
      </c>
      <c r="HK143" s="603">
        <v>0</v>
      </c>
      <c r="HL143" s="603">
        <v>0</v>
      </c>
      <c r="HM143" s="603">
        <v>0</v>
      </c>
      <c r="HN143" s="603">
        <v>0</v>
      </c>
      <c r="HO143" s="603">
        <v>0</v>
      </c>
      <c r="HP143" s="603">
        <v>0</v>
      </c>
      <c r="HQ143" s="603">
        <v>0</v>
      </c>
      <c r="HR143" s="603">
        <v>0</v>
      </c>
      <c r="HS143" s="603">
        <v>0</v>
      </c>
      <c r="HT143" s="603">
        <v>0</v>
      </c>
      <c r="HU143" s="603">
        <v>0</v>
      </c>
      <c r="HV143" s="603">
        <v>0</v>
      </c>
      <c r="HW143" s="603">
        <v>0</v>
      </c>
      <c r="HX143" s="603">
        <v>0</v>
      </c>
      <c r="HY143" s="603">
        <v>0</v>
      </c>
      <c r="HZ143" s="603">
        <v>0</v>
      </c>
      <c r="IA143" s="603">
        <v>0</v>
      </c>
      <c r="IB143" s="603">
        <v>0</v>
      </c>
      <c r="IC143" s="603">
        <v>0</v>
      </c>
      <c r="ID143" s="603">
        <v>0</v>
      </c>
      <c r="IE143" s="603">
        <v>0</v>
      </c>
      <c r="IF143" s="603">
        <v>0</v>
      </c>
      <c r="IG143" s="603">
        <v>0</v>
      </c>
      <c r="IH143" s="603">
        <v>0</v>
      </c>
      <c r="II143" s="603">
        <v>0</v>
      </c>
      <c r="IJ143" s="603">
        <v>0</v>
      </c>
      <c r="IK143" s="603">
        <v>0</v>
      </c>
      <c r="IL143" s="603">
        <v>0</v>
      </c>
      <c r="IM143" s="603">
        <v>0</v>
      </c>
      <c r="IN143" s="603">
        <v>0</v>
      </c>
      <c r="IO143" s="603">
        <v>0</v>
      </c>
      <c r="IP143" s="603">
        <v>0</v>
      </c>
      <c r="IQ143" s="603">
        <v>0</v>
      </c>
      <c r="IR143" s="603">
        <v>0</v>
      </c>
      <c r="IS143" s="603">
        <v>0</v>
      </c>
      <c r="IT143" s="603">
        <v>0</v>
      </c>
      <c r="IU143" s="603">
        <v>0</v>
      </c>
      <c r="IV143" s="603">
        <v>0</v>
      </c>
      <c r="IW143" s="603">
        <v>0</v>
      </c>
      <c r="IX143" s="603">
        <v>0</v>
      </c>
      <c r="IY143" s="603">
        <v>0</v>
      </c>
      <c r="IZ143" s="603">
        <v>0</v>
      </c>
      <c r="JA143" s="603">
        <v>0</v>
      </c>
      <c r="JB143" s="603">
        <v>0</v>
      </c>
      <c r="JC143" s="603">
        <v>0</v>
      </c>
      <c r="JD143" s="603">
        <v>0</v>
      </c>
      <c r="JE143" s="603">
        <v>0</v>
      </c>
      <c r="JF143" s="603">
        <v>0</v>
      </c>
      <c r="JG143" s="603">
        <v>0</v>
      </c>
      <c r="JH143" s="603">
        <v>0</v>
      </c>
      <c r="JI143" s="603">
        <v>0</v>
      </c>
      <c r="JJ143" s="603">
        <v>0</v>
      </c>
      <c r="JK143" s="603">
        <v>0</v>
      </c>
      <c r="JL143" s="603">
        <v>0</v>
      </c>
      <c r="JM143" s="603">
        <v>0</v>
      </c>
      <c r="JN143" s="603">
        <v>0</v>
      </c>
      <c r="JO143" s="603">
        <v>0</v>
      </c>
      <c r="JP143" s="603">
        <v>0</v>
      </c>
      <c r="JQ143" s="603">
        <v>0</v>
      </c>
      <c r="JR143" s="603">
        <v>0</v>
      </c>
      <c r="JS143" s="603">
        <v>0</v>
      </c>
      <c r="JT143" s="603">
        <v>0</v>
      </c>
      <c r="JU143" s="603">
        <v>0</v>
      </c>
      <c r="JV143" s="603">
        <v>0</v>
      </c>
      <c r="JW143" s="603">
        <v>0</v>
      </c>
      <c r="JX143" s="603">
        <v>0</v>
      </c>
      <c r="JY143" s="603">
        <v>0</v>
      </c>
      <c r="JZ143" s="603">
        <v>0</v>
      </c>
      <c r="KA143" s="603">
        <v>0</v>
      </c>
      <c r="KB143" s="603">
        <v>0</v>
      </c>
      <c r="KC143" s="603">
        <v>0</v>
      </c>
      <c r="KD143" s="603">
        <v>0</v>
      </c>
      <c r="KE143" s="603">
        <v>0</v>
      </c>
      <c r="KF143" s="603">
        <v>0</v>
      </c>
      <c r="KG143" s="603">
        <v>0</v>
      </c>
      <c r="KH143" s="603">
        <v>0</v>
      </c>
      <c r="KI143" s="603">
        <v>0</v>
      </c>
      <c r="KJ143" s="603">
        <v>162228.70000000001</v>
      </c>
      <c r="KK143" s="603">
        <v>352989.52</v>
      </c>
      <c r="KL143" s="603">
        <v>0</v>
      </c>
      <c r="KM143" s="603">
        <v>0</v>
      </c>
      <c r="KN143" s="603">
        <v>0</v>
      </c>
      <c r="KO143" s="603">
        <v>353329.48</v>
      </c>
      <c r="KP143" s="603">
        <v>134740.39000000001</v>
      </c>
      <c r="KQ143" s="603">
        <v>277024.46999999997</v>
      </c>
      <c r="KR143" s="603">
        <v>0</v>
      </c>
      <c r="KS143" s="603">
        <v>557259.9</v>
      </c>
      <c r="KT143" s="603">
        <v>0</v>
      </c>
      <c r="KU143" s="603">
        <v>0</v>
      </c>
      <c r="KV143" s="603">
        <v>0</v>
      </c>
      <c r="KW143" s="603">
        <v>510267.7</v>
      </c>
      <c r="KX143" s="603">
        <v>0</v>
      </c>
      <c r="KY143" s="603">
        <v>72137.31</v>
      </c>
      <c r="KZ143" s="603">
        <v>123689.46</v>
      </c>
      <c r="LA143" s="603">
        <v>0</v>
      </c>
      <c r="LB143" s="603">
        <v>0</v>
      </c>
      <c r="LC143" s="603">
        <v>0</v>
      </c>
      <c r="LD143" s="603">
        <v>0</v>
      </c>
      <c r="LE143" s="603">
        <v>0</v>
      </c>
      <c r="LF143" s="603">
        <v>0</v>
      </c>
      <c r="LG143" s="603">
        <v>0</v>
      </c>
      <c r="LH143" s="603">
        <v>0</v>
      </c>
      <c r="LI143" s="603">
        <v>174480.33</v>
      </c>
      <c r="LJ143" s="603">
        <v>0</v>
      </c>
      <c r="LK143" s="603">
        <v>0</v>
      </c>
      <c r="LL143" s="603">
        <v>0</v>
      </c>
      <c r="LM143" s="603">
        <v>0</v>
      </c>
      <c r="LN143" s="603">
        <v>33410.879999999997</v>
      </c>
      <c r="LO143" s="603">
        <v>0</v>
      </c>
      <c r="LP143" s="603">
        <v>1935422.67</v>
      </c>
      <c r="LQ143" s="603">
        <v>0</v>
      </c>
      <c r="LR143" s="603">
        <v>0</v>
      </c>
      <c r="LS143" s="603">
        <v>0</v>
      </c>
      <c r="LT143" s="603">
        <v>0</v>
      </c>
      <c r="LU143" s="603">
        <v>0</v>
      </c>
      <c r="LV143" s="603">
        <v>0</v>
      </c>
      <c r="LW143" s="603">
        <v>0</v>
      </c>
      <c r="LX143" s="603">
        <v>0</v>
      </c>
      <c r="LY143" s="603">
        <v>1876452.77</v>
      </c>
      <c r="LZ143" s="603">
        <v>1698078.08</v>
      </c>
      <c r="MA143" s="603">
        <v>1155092.3799999999</v>
      </c>
      <c r="MB143" s="603">
        <v>818674.23</v>
      </c>
      <c r="MC143" s="603">
        <v>801918.31</v>
      </c>
      <c r="MD143" s="603">
        <v>0</v>
      </c>
      <c r="ME143" s="603">
        <v>497487.29</v>
      </c>
      <c r="MF143" s="603">
        <v>473377.65</v>
      </c>
      <c r="MG143" s="603">
        <v>1552918.09</v>
      </c>
      <c r="MH143" s="603">
        <v>353036.77</v>
      </c>
      <c r="MI143" s="603">
        <v>0</v>
      </c>
      <c r="MJ143" s="603">
        <v>0</v>
      </c>
      <c r="MK143" s="603">
        <v>0</v>
      </c>
      <c r="ML143" s="603">
        <v>0</v>
      </c>
      <c r="MM143" s="603">
        <v>0</v>
      </c>
      <c r="MN143" s="603">
        <v>0</v>
      </c>
      <c r="MO143" s="603">
        <v>0</v>
      </c>
      <c r="MP143" s="603">
        <v>0</v>
      </c>
      <c r="MQ143" s="603">
        <v>0</v>
      </c>
      <c r="MR143" s="603">
        <v>0</v>
      </c>
      <c r="MS143" s="603">
        <v>0</v>
      </c>
      <c r="MT143" s="603">
        <v>0</v>
      </c>
      <c r="MU143" s="603">
        <v>0</v>
      </c>
      <c r="MV143" s="603">
        <v>200650</v>
      </c>
      <c r="MW143" s="603">
        <v>0</v>
      </c>
      <c r="MX143" s="603">
        <v>0</v>
      </c>
      <c r="MY143" s="603">
        <v>0</v>
      </c>
      <c r="MZ143" s="603">
        <v>0</v>
      </c>
      <c r="NA143" s="603">
        <v>0</v>
      </c>
      <c r="NB143" s="603">
        <v>0</v>
      </c>
      <c r="NC143" s="603">
        <v>0</v>
      </c>
      <c r="ND143" s="603">
        <v>0</v>
      </c>
      <c r="NE143" s="603">
        <v>0</v>
      </c>
      <c r="NF143" s="603">
        <v>0</v>
      </c>
      <c r="NG143" s="603">
        <v>0</v>
      </c>
      <c r="NH143" s="603">
        <v>0</v>
      </c>
      <c r="NI143" s="603">
        <v>0</v>
      </c>
      <c r="NJ143" s="603">
        <v>0</v>
      </c>
      <c r="NK143" s="603">
        <v>0</v>
      </c>
      <c r="NL143" s="603">
        <v>0</v>
      </c>
      <c r="NM143" s="603">
        <v>0</v>
      </c>
      <c r="NN143" s="603">
        <v>0</v>
      </c>
      <c r="NO143" s="603">
        <v>0</v>
      </c>
      <c r="NP143" s="603">
        <v>0</v>
      </c>
      <c r="NQ143" s="603">
        <v>0</v>
      </c>
      <c r="NR143" s="603">
        <v>0</v>
      </c>
      <c r="NS143" s="603">
        <v>0</v>
      </c>
      <c r="NT143" s="603">
        <v>0</v>
      </c>
      <c r="NU143" s="603">
        <v>0</v>
      </c>
      <c r="NV143" s="603">
        <v>0</v>
      </c>
      <c r="NW143" s="603">
        <v>0</v>
      </c>
      <c r="NX143" s="603">
        <v>0</v>
      </c>
      <c r="NY143" s="603">
        <v>0</v>
      </c>
      <c r="NZ143" s="603">
        <v>1785728.81</v>
      </c>
      <c r="OA143" s="603">
        <v>930764.7</v>
      </c>
      <c r="OB143" s="603">
        <v>493497.7</v>
      </c>
      <c r="OC143" s="603">
        <v>151065.5</v>
      </c>
      <c r="OD143" s="603">
        <v>174972.79</v>
      </c>
      <c r="OE143" s="603">
        <v>76226.47</v>
      </c>
      <c r="OF143" s="603">
        <v>0</v>
      </c>
      <c r="OG143" s="603">
        <v>0</v>
      </c>
      <c r="OH143" s="603">
        <v>0</v>
      </c>
      <c r="OI143" s="603">
        <v>1777402.69</v>
      </c>
      <c r="OJ143" s="603">
        <v>2690.81</v>
      </c>
      <c r="OK143" s="603">
        <v>0</v>
      </c>
      <c r="OL143" s="603">
        <v>0</v>
      </c>
      <c r="OM143" s="603">
        <v>0</v>
      </c>
      <c r="ON143" s="603">
        <v>0</v>
      </c>
      <c r="OO143" s="603">
        <v>0</v>
      </c>
      <c r="OP143" s="603">
        <v>0</v>
      </c>
      <c r="OQ143" s="603">
        <v>0</v>
      </c>
      <c r="OR143" s="603">
        <v>0</v>
      </c>
      <c r="OS143" s="603">
        <v>0</v>
      </c>
      <c r="OT143" s="603">
        <v>0</v>
      </c>
      <c r="OU143" s="603">
        <v>0</v>
      </c>
      <c r="OV143" s="603">
        <v>0</v>
      </c>
      <c r="OW143" s="603">
        <v>0</v>
      </c>
      <c r="OX143" s="603">
        <v>0</v>
      </c>
      <c r="OY143" s="603">
        <v>0</v>
      </c>
      <c r="OZ143" s="603">
        <v>0</v>
      </c>
      <c r="PA143" s="603">
        <v>0</v>
      </c>
      <c r="PB143" s="603">
        <v>0</v>
      </c>
      <c r="PC143" s="603">
        <v>0</v>
      </c>
      <c r="PD143" s="603">
        <v>300618.33</v>
      </c>
      <c r="PE143" s="603">
        <v>0</v>
      </c>
      <c r="PF143" s="603">
        <v>0</v>
      </c>
      <c r="PG143" s="603">
        <v>0</v>
      </c>
      <c r="PH143" s="603">
        <v>0</v>
      </c>
      <c r="PI143" s="603">
        <v>387000</v>
      </c>
      <c r="PJ143" s="603">
        <v>0</v>
      </c>
      <c r="PK143" s="603">
        <v>0</v>
      </c>
      <c r="PL143" s="603">
        <v>0</v>
      </c>
      <c r="PM143" s="603">
        <v>0</v>
      </c>
      <c r="PN143" s="603">
        <v>0</v>
      </c>
      <c r="PO143" s="603">
        <v>0</v>
      </c>
      <c r="PP143" s="603">
        <v>40877.9</v>
      </c>
      <c r="PQ143" s="603">
        <v>272688.65000000002</v>
      </c>
      <c r="PR143" s="603">
        <v>0</v>
      </c>
      <c r="PS143" s="603">
        <v>0</v>
      </c>
      <c r="PT143" s="603">
        <v>0</v>
      </c>
      <c r="PU143" s="603">
        <v>0</v>
      </c>
      <c r="PV143" s="603">
        <v>0</v>
      </c>
      <c r="PW143" s="603">
        <v>0</v>
      </c>
      <c r="PX143" s="603">
        <v>0</v>
      </c>
      <c r="PY143" s="603">
        <v>0</v>
      </c>
      <c r="PZ143" s="603">
        <v>0</v>
      </c>
      <c r="QA143" s="603">
        <v>929890.69</v>
      </c>
      <c r="QB143" s="603">
        <v>2075059.78</v>
      </c>
      <c r="QC143" s="603">
        <v>0</v>
      </c>
      <c r="QD143" s="603">
        <v>0</v>
      </c>
      <c r="QE143" s="603">
        <v>0</v>
      </c>
      <c r="QF143" s="603">
        <v>1708151.52</v>
      </c>
      <c r="QG143" s="603">
        <v>441166.16</v>
      </c>
      <c r="QH143" s="603">
        <v>150000</v>
      </c>
      <c r="QI143" s="603">
        <v>1197899.77</v>
      </c>
      <c r="QJ143" s="603">
        <v>0</v>
      </c>
      <c r="QK143" s="603">
        <v>308923.13</v>
      </c>
      <c r="QL143" s="603">
        <v>0</v>
      </c>
      <c r="QM143" s="603">
        <v>0</v>
      </c>
      <c r="QN143" s="603">
        <v>3287.02</v>
      </c>
      <c r="QO143" s="603">
        <v>209026.57</v>
      </c>
      <c r="QP143" s="603">
        <v>404822.9</v>
      </c>
      <c r="QQ143" s="603">
        <v>0</v>
      </c>
      <c r="QR143" s="603">
        <v>0</v>
      </c>
      <c r="QS143" s="603">
        <v>53173.5</v>
      </c>
      <c r="QT143" s="603">
        <v>115163.45</v>
      </c>
      <c r="QU143" s="603">
        <v>1015172.23</v>
      </c>
      <c r="QV143" s="603">
        <v>135846.78</v>
      </c>
      <c r="QW143" s="603">
        <v>0</v>
      </c>
      <c r="QX143" s="603">
        <v>0</v>
      </c>
      <c r="QY143" s="603">
        <v>0</v>
      </c>
      <c r="QZ143" s="603">
        <v>0</v>
      </c>
      <c r="RA143" s="603">
        <v>0</v>
      </c>
      <c r="RB143" s="603">
        <v>962923.2</v>
      </c>
      <c r="RC143" s="603">
        <v>0</v>
      </c>
      <c r="RD143" s="603">
        <v>960912.24</v>
      </c>
      <c r="RE143" s="603">
        <v>0</v>
      </c>
      <c r="RF143" s="603">
        <v>0</v>
      </c>
      <c r="RG143" s="603">
        <v>0</v>
      </c>
      <c r="RH143" s="603">
        <v>0</v>
      </c>
      <c r="RI143" s="603">
        <v>0</v>
      </c>
      <c r="RJ143" s="603">
        <v>0</v>
      </c>
      <c r="RK143" s="603">
        <v>0</v>
      </c>
      <c r="RL143" s="603">
        <v>0</v>
      </c>
      <c r="RM143" s="603">
        <v>0</v>
      </c>
      <c r="RN143" s="603">
        <v>0</v>
      </c>
      <c r="RO143" s="603">
        <v>0</v>
      </c>
      <c r="RP143" s="603">
        <v>516842.86</v>
      </c>
      <c r="RQ143" s="603">
        <v>0</v>
      </c>
      <c r="RR143" s="603">
        <v>0</v>
      </c>
      <c r="RS143" s="603">
        <v>74790.47</v>
      </c>
      <c r="RT143" s="603">
        <v>0</v>
      </c>
      <c r="RU143" s="603">
        <v>0</v>
      </c>
      <c r="RV143" s="603">
        <v>0</v>
      </c>
      <c r="RW143" s="603">
        <v>0</v>
      </c>
      <c r="RX143" s="603">
        <v>0</v>
      </c>
      <c r="RY143" s="603">
        <v>0</v>
      </c>
      <c r="RZ143" s="603">
        <v>396748.67</v>
      </c>
      <c r="SA143" s="603">
        <v>0</v>
      </c>
      <c r="SB143" s="603">
        <v>238045.54</v>
      </c>
      <c r="SC143" s="603">
        <v>399649.95</v>
      </c>
      <c r="SD143" s="603">
        <v>250259.55</v>
      </c>
      <c r="SE143" s="603">
        <v>90955.82</v>
      </c>
      <c r="SF143" s="603">
        <v>207219.5</v>
      </c>
      <c r="SG143" s="603">
        <v>22278.23</v>
      </c>
      <c r="SH143" s="603">
        <v>0</v>
      </c>
      <c r="SI143" s="603">
        <v>0</v>
      </c>
      <c r="SJ143" s="603">
        <v>181944.01</v>
      </c>
      <c r="SK143" s="603">
        <v>114895.02</v>
      </c>
      <c r="SL143" s="603">
        <v>0</v>
      </c>
      <c r="SM143" s="603">
        <v>0</v>
      </c>
      <c r="SN143" s="603">
        <v>202622.72</v>
      </c>
      <c r="SO143" s="603">
        <v>0</v>
      </c>
      <c r="SP143" s="603">
        <v>0</v>
      </c>
      <c r="SQ143" s="603">
        <v>0</v>
      </c>
      <c r="SR143" s="603">
        <v>0</v>
      </c>
      <c r="SS143" s="603">
        <v>0</v>
      </c>
      <c r="ST143" s="603">
        <v>0</v>
      </c>
      <c r="SU143" s="603">
        <v>0</v>
      </c>
      <c r="SV143" s="603">
        <v>0</v>
      </c>
      <c r="SW143" s="603">
        <v>0</v>
      </c>
      <c r="SX143" s="603">
        <v>0</v>
      </c>
      <c r="SY143" s="603">
        <v>0</v>
      </c>
      <c r="SZ143" s="603">
        <v>0</v>
      </c>
      <c r="TA143" s="603">
        <v>0</v>
      </c>
      <c r="TB143" s="603">
        <v>0</v>
      </c>
      <c r="TC143" s="603">
        <v>0</v>
      </c>
      <c r="TD143" s="603">
        <v>0</v>
      </c>
      <c r="TE143" s="603">
        <v>0</v>
      </c>
      <c r="TF143" s="603">
        <v>0</v>
      </c>
      <c r="TG143" s="603">
        <v>0</v>
      </c>
      <c r="TH143" s="603">
        <v>0</v>
      </c>
      <c r="TI143" s="603">
        <v>0</v>
      </c>
      <c r="TJ143" s="603">
        <v>0</v>
      </c>
      <c r="TK143" s="603">
        <v>7645534.1500000004</v>
      </c>
      <c r="TL143" s="603">
        <v>260336</v>
      </c>
      <c r="TM143" s="603">
        <v>131514.26</v>
      </c>
      <c r="TN143" s="603">
        <v>265788.58</v>
      </c>
      <c r="TO143" s="603">
        <v>88303.46</v>
      </c>
      <c r="TP143" s="603">
        <v>2499382.19</v>
      </c>
      <c r="TQ143" s="603">
        <v>581266.03</v>
      </c>
      <c r="TR143" s="603">
        <v>134436.31</v>
      </c>
      <c r="TS143" s="603">
        <v>308177.34999999998</v>
      </c>
      <c r="TT143" s="603">
        <v>0</v>
      </c>
      <c r="TU143" s="603">
        <v>610648.64</v>
      </c>
      <c r="TV143" s="603">
        <v>753753.56</v>
      </c>
      <c r="TW143" s="603">
        <v>793213.76</v>
      </c>
      <c r="TX143" s="603">
        <v>100080.33</v>
      </c>
      <c r="TY143" s="603">
        <v>310055.83</v>
      </c>
      <c r="TZ143" s="603">
        <v>433686.02</v>
      </c>
      <c r="UA143" s="603">
        <v>448885.54</v>
      </c>
      <c r="UB143" s="603">
        <v>63147.86</v>
      </c>
      <c r="UC143" s="603">
        <v>0</v>
      </c>
      <c r="UD143" s="603">
        <v>0</v>
      </c>
      <c r="UE143" s="603">
        <v>0</v>
      </c>
      <c r="UF143" s="603">
        <v>0</v>
      </c>
      <c r="UG143" s="603">
        <v>0</v>
      </c>
      <c r="UH143" s="603">
        <v>0</v>
      </c>
      <c r="UI143" s="603">
        <v>0</v>
      </c>
      <c r="UJ143" s="603">
        <v>0</v>
      </c>
      <c r="UK143" s="603">
        <v>0</v>
      </c>
      <c r="UL143" s="603">
        <v>714153.23</v>
      </c>
      <c r="UM143" s="603">
        <v>279999.32</v>
      </c>
      <c r="UN143" s="603">
        <v>819738.13</v>
      </c>
      <c r="UO143" s="603">
        <v>1191769.55</v>
      </c>
      <c r="UP143" s="603">
        <v>936009.21</v>
      </c>
      <c r="UQ143" s="603">
        <v>952159.87</v>
      </c>
      <c r="UR143" s="603">
        <v>0</v>
      </c>
      <c r="US143" s="603">
        <v>0</v>
      </c>
      <c r="UT143" s="603">
        <v>0</v>
      </c>
      <c r="UU143" s="603">
        <v>0</v>
      </c>
      <c r="UV143" s="603">
        <v>0</v>
      </c>
      <c r="UW143" s="603">
        <v>0</v>
      </c>
      <c r="UX143" s="603">
        <v>0</v>
      </c>
      <c r="UY143" s="603">
        <v>0</v>
      </c>
      <c r="UZ143" s="603">
        <v>0</v>
      </c>
      <c r="VA143" s="603">
        <v>0</v>
      </c>
      <c r="VB143" s="603">
        <v>0</v>
      </c>
      <c r="VC143" s="603">
        <v>0</v>
      </c>
      <c r="VD143" s="603">
        <v>0</v>
      </c>
      <c r="VE143" s="603">
        <v>0</v>
      </c>
      <c r="VF143" s="603">
        <v>0</v>
      </c>
      <c r="VG143" s="603">
        <v>0</v>
      </c>
      <c r="VH143" s="603">
        <v>0</v>
      </c>
      <c r="VI143" s="603">
        <v>0</v>
      </c>
      <c r="VJ143" s="603">
        <v>0</v>
      </c>
      <c r="VK143" s="603">
        <v>0</v>
      </c>
      <c r="VL143" s="603">
        <v>0</v>
      </c>
      <c r="VM143" s="603">
        <v>0</v>
      </c>
      <c r="VN143" s="603">
        <v>1671472.87</v>
      </c>
      <c r="VO143" s="603">
        <v>0</v>
      </c>
      <c r="VP143" s="603">
        <v>0</v>
      </c>
      <c r="VQ143" s="603">
        <v>0</v>
      </c>
      <c r="VR143" s="603">
        <v>0</v>
      </c>
      <c r="VS143" s="603">
        <v>0</v>
      </c>
      <c r="VT143" s="603">
        <v>256241.21</v>
      </c>
      <c r="VU143" s="603">
        <v>0</v>
      </c>
      <c r="VV143" s="603">
        <v>0</v>
      </c>
      <c r="VW143" s="603">
        <v>0</v>
      </c>
      <c r="VX143" s="603">
        <v>0</v>
      </c>
      <c r="VY143" s="603">
        <v>0</v>
      </c>
      <c r="VZ143" s="603">
        <v>0</v>
      </c>
      <c r="WA143" s="603">
        <v>0</v>
      </c>
      <c r="WB143" s="603">
        <v>0</v>
      </c>
      <c r="WC143" s="603">
        <v>0</v>
      </c>
      <c r="WD143" s="603">
        <v>0</v>
      </c>
      <c r="WE143" s="603">
        <v>824194.95</v>
      </c>
      <c r="WF143" s="603">
        <v>0</v>
      </c>
      <c r="WG143" s="603">
        <v>0</v>
      </c>
      <c r="WH143" s="603">
        <v>0</v>
      </c>
      <c r="WI143" s="603">
        <v>0</v>
      </c>
      <c r="WJ143" s="603">
        <v>0</v>
      </c>
      <c r="WK143" s="603">
        <v>948314.95</v>
      </c>
      <c r="WL143" s="603">
        <v>0</v>
      </c>
      <c r="WM143" s="603">
        <v>73606.350000000006</v>
      </c>
      <c r="WN143" s="603">
        <v>0</v>
      </c>
      <c r="WO143" s="603">
        <v>35119.800000000003</v>
      </c>
      <c r="WP143" s="603">
        <v>1856335.04</v>
      </c>
      <c r="WQ143" s="603">
        <v>0</v>
      </c>
      <c r="WR143" s="603">
        <v>0</v>
      </c>
      <c r="WS143" s="603">
        <v>0</v>
      </c>
      <c r="WT143" s="603">
        <v>0</v>
      </c>
      <c r="WU143" s="603">
        <v>16335.32</v>
      </c>
      <c r="WV143" s="603">
        <v>0</v>
      </c>
      <c r="WW143" s="603">
        <v>45833.2</v>
      </c>
      <c r="WX143" s="603">
        <v>0</v>
      </c>
      <c r="WY143" s="603">
        <v>0</v>
      </c>
      <c r="WZ143" s="603">
        <v>0</v>
      </c>
      <c r="XA143" s="603">
        <v>126899.09</v>
      </c>
      <c r="XB143" s="603">
        <v>0</v>
      </c>
      <c r="XC143" s="603">
        <v>0</v>
      </c>
      <c r="XD143" s="603">
        <v>1562275.74</v>
      </c>
      <c r="XE143" s="603">
        <v>0</v>
      </c>
      <c r="XF143" s="603">
        <v>324227.62</v>
      </c>
      <c r="XG143" s="603">
        <v>229987.68</v>
      </c>
      <c r="XH143" s="603">
        <v>0</v>
      </c>
      <c r="XI143" s="603">
        <v>105980.21</v>
      </c>
      <c r="XJ143" s="603">
        <v>0</v>
      </c>
      <c r="XK143" s="603">
        <v>0</v>
      </c>
      <c r="XL143" s="603">
        <v>0</v>
      </c>
      <c r="XM143" s="603">
        <v>0</v>
      </c>
      <c r="XN143" s="603">
        <v>0</v>
      </c>
      <c r="XO143" s="603">
        <v>0</v>
      </c>
      <c r="XP143" s="603">
        <v>0</v>
      </c>
      <c r="XQ143" s="603">
        <v>0</v>
      </c>
      <c r="XR143" s="603">
        <v>0</v>
      </c>
      <c r="XS143" s="603">
        <v>0</v>
      </c>
      <c r="XT143" s="603">
        <v>0</v>
      </c>
      <c r="XU143" s="603">
        <v>0</v>
      </c>
      <c r="XV143" s="603">
        <v>0</v>
      </c>
      <c r="XW143" s="603">
        <v>0</v>
      </c>
      <c r="XX143" s="603">
        <v>0</v>
      </c>
      <c r="XY143" s="603">
        <v>0</v>
      </c>
      <c r="XZ143" s="603">
        <v>0</v>
      </c>
      <c r="YA143" s="603">
        <v>0</v>
      </c>
      <c r="YB143" s="603">
        <v>0</v>
      </c>
      <c r="YC143" s="603">
        <v>0</v>
      </c>
      <c r="YD143" s="603">
        <v>0</v>
      </c>
      <c r="YE143" s="603">
        <v>0</v>
      </c>
      <c r="YF143" s="603">
        <v>0</v>
      </c>
      <c r="YG143" s="603">
        <v>0</v>
      </c>
      <c r="YH143" s="603">
        <v>0</v>
      </c>
      <c r="YI143" s="603">
        <v>0</v>
      </c>
      <c r="YJ143" s="603">
        <v>0</v>
      </c>
      <c r="YK143" s="603">
        <v>0</v>
      </c>
      <c r="YL143" s="603">
        <v>0</v>
      </c>
      <c r="YM143" s="603">
        <v>0</v>
      </c>
      <c r="YN143" s="603">
        <v>0</v>
      </c>
      <c r="YO143" s="603">
        <v>0</v>
      </c>
      <c r="YP143" s="603">
        <v>0</v>
      </c>
      <c r="YQ143" s="603">
        <v>0</v>
      </c>
      <c r="YR143" s="603">
        <v>0</v>
      </c>
      <c r="YS143" s="603">
        <v>0</v>
      </c>
      <c r="YT143" s="603">
        <v>0</v>
      </c>
      <c r="YU143" s="603">
        <v>0</v>
      </c>
      <c r="YV143" s="603">
        <v>0</v>
      </c>
      <c r="YW143" s="603">
        <v>0</v>
      </c>
      <c r="YX143" s="603">
        <v>908134.84</v>
      </c>
      <c r="YY143" s="603">
        <v>309115.61</v>
      </c>
      <c r="YZ143" s="603">
        <v>1339937.93</v>
      </c>
      <c r="ZA143" s="603">
        <v>46583.51</v>
      </c>
      <c r="ZB143" s="603">
        <v>775928.62</v>
      </c>
      <c r="ZC143" s="603">
        <v>1021113.43</v>
      </c>
      <c r="ZD143" s="603">
        <v>0</v>
      </c>
      <c r="ZE143" s="603">
        <v>2835239.68</v>
      </c>
      <c r="ZF143" s="603">
        <v>81389.710000000006</v>
      </c>
      <c r="ZG143" s="603">
        <v>506065.53</v>
      </c>
      <c r="ZH143" s="603">
        <v>16078.83</v>
      </c>
      <c r="ZI143" s="603">
        <v>0</v>
      </c>
      <c r="ZJ143" s="603">
        <v>102158.28</v>
      </c>
      <c r="ZK143" s="603">
        <v>0</v>
      </c>
      <c r="ZL143" s="603">
        <v>146146.9</v>
      </c>
      <c r="ZM143" s="603">
        <v>0</v>
      </c>
      <c r="ZN143" s="603">
        <v>5938470.0499999998</v>
      </c>
      <c r="ZO143" s="603">
        <v>0</v>
      </c>
      <c r="ZP143" s="603">
        <v>0</v>
      </c>
      <c r="ZQ143" s="603">
        <v>4697287.5599999996</v>
      </c>
      <c r="ZR143" s="603">
        <v>1747575.47</v>
      </c>
      <c r="ZS143" s="603">
        <v>830724.1</v>
      </c>
      <c r="ZT143" s="603">
        <v>0</v>
      </c>
      <c r="ZU143" s="603">
        <v>0</v>
      </c>
      <c r="ZV143" s="603">
        <v>0</v>
      </c>
      <c r="ZW143" s="603">
        <v>3929184.93</v>
      </c>
      <c r="ZX143" s="603">
        <v>219180.05</v>
      </c>
      <c r="ZY143" s="603">
        <v>874148.8</v>
      </c>
      <c r="ZZ143" s="603">
        <v>461219</v>
      </c>
      <c r="AAA143" s="603">
        <v>934186.05</v>
      </c>
      <c r="AAB143" s="603">
        <v>1522415.77</v>
      </c>
      <c r="AAC143" s="603">
        <v>0</v>
      </c>
      <c r="AAD143" s="603">
        <v>0</v>
      </c>
      <c r="AAE143" s="603">
        <v>878392.69</v>
      </c>
      <c r="AAF143" s="603">
        <v>988045.93</v>
      </c>
      <c r="AAG143" s="603">
        <v>160727.39000000001</v>
      </c>
      <c r="AAH143" s="603">
        <v>1346756.01</v>
      </c>
      <c r="AAI143" s="603">
        <v>632781.06000000006</v>
      </c>
      <c r="AAJ143" s="603">
        <v>229412.55</v>
      </c>
      <c r="AAK143" s="603">
        <v>426603.85</v>
      </c>
      <c r="AAL143" s="603">
        <v>352346.56</v>
      </c>
      <c r="AAM143" s="603">
        <v>130905.93</v>
      </c>
      <c r="AAN143" s="603">
        <v>1422767.42</v>
      </c>
      <c r="AAO143" s="603">
        <v>828223.76</v>
      </c>
      <c r="AAP143" s="603">
        <v>270000</v>
      </c>
      <c r="AAQ143" s="603">
        <v>0</v>
      </c>
      <c r="AAR143" s="603">
        <v>0</v>
      </c>
      <c r="AAS143" s="603">
        <v>25809.439999999999</v>
      </c>
      <c r="AAT143" s="603">
        <v>496387.99</v>
      </c>
      <c r="AAU143" s="603">
        <v>0</v>
      </c>
      <c r="AAV143" s="603">
        <v>0</v>
      </c>
      <c r="AAW143" s="603">
        <v>0</v>
      </c>
      <c r="AAX143" s="603">
        <v>0</v>
      </c>
      <c r="AAY143" s="603">
        <v>0</v>
      </c>
      <c r="AAZ143" s="603">
        <v>0</v>
      </c>
      <c r="ABA143" s="603">
        <v>0</v>
      </c>
      <c r="ABB143" s="603">
        <v>0</v>
      </c>
      <c r="ABC143" s="603">
        <v>154937.57999999999</v>
      </c>
      <c r="ABD143" s="603">
        <v>32261.57</v>
      </c>
      <c r="ABE143" s="603">
        <v>0</v>
      </c>
      <c r="ABF143" s="603">
        <v>0</v>
      </c>
      <c r="ABG143" s="603">
        <v>1103163.43</v>
      </c>
      <c r="ABH143" s="603">
        <v>0</v>
      </c>
      <c r="ABI143" s="603">
        <v>0</v>
      </c>
      <c r="ABJ143" s="603">
        <v>0</v>
      </c>
      <c r="ABK143" s="603">
        <v>0</v>
      </c>
      <c r="ABL143" s="603">
        <v>0</v>
      </c>
      <c r="ABM143" s="603">
        <v>0</v>
      </c>
      <c r="ABN143" s="603">
        <v>0</v>
      </c>
      <c r="ABO143" s="603">
        <v>0</v>
      </c>
      <c r="ABP143" s="603">
        <v>941274.33</v>
      </c>
      <c r="ABQ143" s="603">
        <v>419473.86</v>
      </c>
      <c r="ABR143" s="603">
        <v>0</v>
      </c>
      <c r="ABS143" s="603">
        <v>0</v>
      </c>
      <c r="ABT143" s="603">
        <v>0</v>
      </c>
      <c r="ABU143" s="603">
        <v>0</v>
      </c>
      <c r="ABV143" s="603">
        <v>0</v>
      </c>
      <c r="ABW143" s="603">
        <v>0</v>
      </c>
      <c r="ABX143" s="603">
        <v>0</v>
      </c>
      <c r="ABY143" s="603">
        <v>0</v>
      </c>
      <c r="ABZ143" s="603">
        <v>0</v>
      </c>
      <c r="ACA143" s="603">
        <v>0</v>
      </c>
      <c r="ACB143" s="603">
        <v>0</v>
      </c>
      <c r="ACC143" s="603">
        <v>0</v>
      </c>
      <c r="ACD143" s="603">
        <v>12159.68</v>
      </c>
      <c r="ACE143" s="603">
        <v>0</v>
      </c>
      <c r="ACF143" s="603">
        <v>0</v>
      </c>
      <c r="ACG143" s="603">
        <v>0</v>
      </c>
      <c r="ACH143" s="603">
        <v>0</v>
      </c>
      <c r="ACI143" s="603">
        <v>237821.42</v>
      </c>
      <c r="ACJ143" s="603">
        <v>0</v>
      </c>
      <c r="ACK143" s="603">
        <v>292578.59000000003</v>
      </c>
      <c r="ACL143" s="603">
        <v>0</v>
      </c>
      <c r="ACM143" s="603">
        <v>0</v>
      </c>
      <c r="ACN143" s="603">
        <v>0</v>
      </c>
      <c r="ACO143" s="603">
        <v>0</v>
      </c>
      <c r="ACP143" s="603">
        <v>0</v>
      </c>
      <c r="ACQ143" s="603">
        <v>0</v>
      </c>
      <c r="ACR143" s="603">
        <v>0</v>
      </c>
      <c r="ACS143" s="603">
        <v>0</v>
      </c>
      <c r="ACT143" s="603">
        <v>0</v>
      </c>
      <c r="ACU143" s="603">
        <v>0</v>
      </c>
      <c r="ACV143" s="603">
        <v>0</v>
      </c>
      <c r="ACW143" s="603">
        <v>0</v>
      </c>
      <c r="ACX143" s="603">
        <v>0</v>
      </c>
      <c r="ACY143" s="603">
        <v>0</v>
      </c>
      <c r="ACZ143" s="603">
        <v>0</v>
      </c>
      <c r="ADA143" s="603">
        <v>0</v>
      </c>
      <c r="ADB143" s="603">
        <v>0</v>
      </c>
      <c r="ADC143" s="603">
        <v>0</v>
      </c>
      <c r="ADD143" s="603">
        <v>0</v>
      </c>
      <c r="ADE143" s="603">
        <v>0</v>
      </c>
      <c r="ADF143" s="603">
        <v>0</v>
      </c>
      <c r="ADG143" s="603">
        <v>0</v>
      </c>
      <c r="ADH143" s="603">
        <v>0</v>
      </c>
      <c r="ADI143" s="603">
        <v>0</v>
      </c>
      <c r="ADJ143" s="603">
        <v>0</v>
      </c>
      <c r="ADK143" s="603">
        <v>0</v>
      </c>
      <c r="ADL143" s="603">
        <v>0</v>
      </c>
      <c r="ADM143" s="603">
        <v>0</v>
      </c>
      <c r="ADN143" s="603">
        <v>0</v>
      </c>
      <c r="ADO143" s="603">
        <v>0</v>
      </c>
      <c r="ADP143" s="603">
        <v>0</v>
      </c>
      <c r="ADQ143" s="603">
        <v>230307.39</v>
      </c>
      <c r="ADR143" s="603">
        <v>92610.12</v>
      </c>
      <c r="ADS143" s="603">
        <v>0</v>
      </c>
      <c r="ADT143" s="603">
        <v>0</v>
      </c>
      <c r="ADU143" s="603">
        <v>0</v>
      </c>
      <c r="ADV143" s="603">
        <v>0</v>
      </c>
      <c r="ADW143" s="603">
        <v>0</v>
      </c>
      <c r="ADX143" s="603">
        <v>0</v>
      </c>
      <c r="ADY143" s="603">
        <v>0</v>
      </c>
      <c r="ADZ143" s="603">
        <v>0</v>
      </c>
      <c r="AEA143" s="603">
        <v>0</v>
      </c>
      <c r="AEB143" s="603">
        <v>0</v>
      </c>
      <c r="AEC143" s="603">
        <v>824612.45</v>
      </c>
      <c r="AED143" s="603">
        <v>79368.17</v>
      </c>
      <c r="AEE143" s="603">
        <v>0</v>
      </c>
      <c r="AEF143" s="603">
        <v>2400000</v>
      </c>
      <c r="AEG143" s="603">
        <v>573851.05000000005</v>
      </c>
      <c r="AEH143" s="603">
        <v>0</v>
      </c>
      <c r="AEI143" s="603">
        <v>137785.17000000001</v>
      </c>
      <c r="AEJ143" s="603">
        <v>0</v>
      </c>
      <c r="AEK143" s="603">
        <v>0</v>
      </c>
      <c r="AEL143" s="603">
        <v>0</v>
      </c>
      <c r="AEM143" s="603">
        <v>0</v>
      </c>
      <c r="AEN143" s="603">
        <v>60269.77</v>
      </c>
      <c r="AEO143" s="603">
        <v>232136.22</v>
      </c>
      <c r="AEP143" s="603">
        <v>0</v>
      </c>
      <c r="AEQ143" s="603">
        <v>0</v>
      </c>
      <c r="AER143" s="603">
        <v>0</v>
      </c>
      <c r="AES143" s="603">
        <v>0</v>
      </c>
      <c r="AET143" s="603">
        <v>105518.48</v>
      </c>
      <c r="AEU143" s="603">
        <v>0</v>
      </c>
      <c r="AEV143" s="603">
        <v>0</v>
      </c>
      <c r="AEW143" s="603">
        <v>0</v>
      </c>
      <c r="AEX143" s="603">
        <v>0</v>
      </c>
      <c r="AEY143" s="603">
        <v>0</v>
      </c>
      <c r="AEZ143" s="603">
        <v>0</v>
      </c>
      <c r="AFA143" s="603">
        <v>0</v>
      </c>
      <c r="AFB143" s="603">
        <v>0</v>
      </c>
      <c r="AFC143" s="603">
        <v>0</v>
      </c>
      <c r="AFD143" s="603">
        <v>0</v>
      </c>
      <c r="AFE143" s="603">
        <v>0</v>
      </c>
      <c r="AFF143" s="603">
        <v>0</v>
      </c>
      <c r="AFG143" s="603">
        <v>0</v>
      </c>
      <c r="AFH143" s="603">
        <v>0</v>
      </c>
      <c r="AFI143" s="603">
        <v>0</v>
      </c>
      <c r="AFJ143" s="603">
        <v>0</v>
      </c>
      <c r="AFK143" s="603">
        <v>0</v>
      </c>
      <c r="AFL143" s="603">
        <v>0</v>
      </c>
      <c r="AFM143" s="603">
        <v>0</v>
      </c>
      <c r="AFN143" s="603">
        <v>0</v>
      </c>
      <c r="AFO143" s="603">
        <v>0</v>
      </c>
      <c r="AFP143" s="603">
        <v>0</v>
      </c>
      <c r="AFQ143" s="603">
        <v>0</v>
      </c>
      <c r="AFR143" s="603">
        <v>49087.68</v>
      </c>
      <c r="AFS143" s="603">
        <v>71301.13</v>
      </c>
      <c r="AFT143" s="603">
        <v>184789.74</v>
      </c>
      <c r="AFU143" s="603">
        <v>1198447.77</v>
      </c>
      <c r="AFV143" s="603">
        <v>199363.64</v>
      </c>
      <c r="AFW143" s="603">
        <v>13392.34</v>
      </c>
      <c r="AFX143" s="603">
        <v>7487.88</v>
      </c>
      <c r="AFY143" s="603">
        <v>107384.29</v>
      </c>
      <c r="AFZ143" s="603">
        <v>0</v>
      </c>
      <c r="AGA143" s="603">
        <v>93850.32</v>
      </c>
      <c r="AGB143" s="603">
        <v>171649.84</v>
      </c>
      <c r="AGC143" s="603">
        <v>22454.95</v>
      </c>
      <c r="AGD143" s="603">
        <v>0</v>
      </c>
      <c r="AGE143" s="603">
        <v>12585.02</v>
      </c>
      <c r="AGF143" s="603">
        <v>76260.350000000006</v>
      </c>
      <c r="AGG143" s="603">
        <v>305959.65000000002</v>
      </c>
      <c r="AGH143" s="603">
        <v>0</v>
      </c>
      <c r="AGI143" s="603">
        <v>551540.63</v>
      </c>
      <c r="AGJ143" s="603">
        <v>80011.960000000006</v>
      </c>
      <c r="AGK143" s="603">
        <v>54326.61</v>
      </c>
      <c r="AGL143" s="603">
        <v>51749.79</v>
      </c>
      <c r="AGM143" s="603">
        <v>70240.34</v>
      </c>
      <c r="AGN143" s="603">
        <v>71851.850000000006</v>
      </c>
      <c r="AGO143" s="603">
        <v>0</v>
      </c>
      <c r="AGP143" s="603">
        <v>0</v>
      </c>
      <c r="AGQ143" s="603">
        <v>0</v>
      </c>
      <c r="AGR143" s="603">
        <v>0</v>
      </c>
      <c r="AGS143" s="603">
        <v>0</v>
      </c>
      <c r="AGT143" s="603">
        <v>0</v>
      </c>
      <c r="AGU143" s="603">
        <v>0</v>
      </c>
      <c r="AGV143" s="603">
        <v>0</v>
      </c>
      <c r="AGW143" s="603">
        <v>0</v>
      </c>
      <c r="AGX143" s="603">
        <v>304668.3</v>
      </c>
      <c r="AGY143" s="603">
        <v>0</v>
      </c>
      <c r="AGZ143" s="603">
        <v>132012.10999999999</v>
      </c>
      <c r="AHA143" s="603">
        <v>0</v>
      </c>
      <c r="AHB143" s="603">
        <v>0</v>
      </c>
      <c r="AHC143" s="603">
        <v>153013.92000000001</v>
      </c>
      <c r="AHD143" s="603">
        <v>0</v>
      </c>
      <c r="AHE143" s="603">
        <v>0</v>
      </c>
      <c r="AHF143" s="603">
        <v>0</v>
      </c>
      <c r="AHG143" s="603">
        <v>0</v>
      </c>
      <c r="AHH143" s="603">
        <v>0</v>
      </c>
      <c r="AHI143" s="603">
        <v>0</v>
      </c>
      <c r="AHJ143" s="603">
        <v>0</v>
      </c>
      <c r="AHK143" s="603">
        <v>0</v>
      </c>
      <c r="AHL143" s="603">
        <v>0</v>
      </c>
      <c r="AHM143" s="603">
        <v>0</v>
      </c>
      <c r="AHN143" s="603">
        <v>0</v>
      </c>
      <c r="AHO143" s="603">
        <v>0</v>
      </c>
      <c r="AHP143" s="603">
        <v>0</v>
      </c>
      <c r="AHQ143" s="603">
        <v>0</v>
      </c>
      <c r="AHR143" s="603">
        <v>72037.649999999994</v>
      </c>
      <c r="AHS143" s="603">
        <v>72859.570000000007</v>
      </c>
      <c r="AHT143" s="603">
        <v>127381.07</v>
      </c>
      <c r="AHU143" s="603">
        <v>0</v>
      </c>
      <c r="AHV143" s="603">
        <v>0</v>
      </c>
      <c r="AHW143" s="603">
        <f t="shared" si="100"/>
        <v>170008708.53000012</v>
      </c>
      <c r="AHY143" s="648" t="s">
        <v>6251</v>
      </c>
      <c r="AHZ143" s="648" t="s">
        <v>6186</v>
      </c>
      <c r="AIA143" s="648" t="s">
        <v>6187</v>
      </c>
    </row>
    <row r="144" spans="1:911" ht="24.6" x14ac:dyDescent="0.7">
      <c r="A144" s="260" t="str">
        <f t="shared" si="101"/>
        <v>ปกส.</v>
      </c>
      <c r="B144" s="260" t="s">
        <v>6186</v>
      </c>
      <c r="C144" s="260" t="s">
        <v>6187</v>
      </c>
      <c r="D144" s="603">
        <v>44540085.810000002</v>
      </c>
      <c r="E144" s="603">
        <v>0</v>
      </c>
      <c r="F144" s="603">
        <v>0</v>
      </c>
      <c r="G144" s="603">
        <v>0</v>
      </c>
      <c r="H144" s="603">
        <v>0</v>
      </c>
      <c r="I144" s="603">
        <v>0</v>
      </c>
      <c r="J144" s="603">
        <v>0</v>
      </c>
      <c r="K144" s="603">
        <v>0</v>
      </c>
      <c r="L144" s="603">
        <v>0</v>
      </c>
      <c r="M144" s="603">
        <v>0</v>
      </c>
      <c r="N144" s="603">
        <v>0</v>
      </c>
      <c r="O144" s="603">
        <v>0</v>
      </c>
      <c r="P144" s="603">
        <v>0</v>
      </c>
      <c r="Q144" s="603">
        <v>0</v>
      </c>
      <c r="R144" s="603">
        <v>0</v>
      </c>
      <c r="S144" s="603">
        <v>0</v>
      </c>
      <c r="T144" s="603">
        <v>0</v>
      </c>
      <c r="U144" s="603">
        <v>0</v>
      </c>
      <c r="V144" s="603">
        <v>0</v>
      </c>
      <c r="W144" s="603">
        <v>58348744.490000002</v>
      </c>
      <c r="X144" s="603">
        <v>0</v>
      </c>
      <c r="Y144" s="603">
        <v>0</v>
      </c>
      <c r="Z144" s="603">
        <v>0</v>
      </c>
      <c r="AA144" s="603">
        <v>0</v>
      </c>
      <c r="AB144" s="603">
        <v>0</v>
      </c>
      <c r="AC144" s="603">
        <v>0</v>
      </c>
      <c r="AD144" s="603">
        <v>0</v>
      </c>
      <c r="AE144" s="603">
        <v>0</v>
      </c>
      <c r="AF144" s="603">
        <v>0</v>
      </c>
      <c r="AG144" s="603">
        <v>4864113.7300000004</v>
      </c>
      <c r="AH144" s="603">
        <v>0</v>
      </c>
      <c r="AI144" s="603">
        <v>0</v>
      </c>
      <c r="AJ144" s="603">
        <v>0</v>
      </c>
      <c r="AK144" s="603">
        <v>0</v>
      </c>
      <c r="AL144" s="603">
        <v>0</v>
      </c>
      <c r="AM144" s="603">
        <v>0</v>
      </c>
      <c r="AN144" s="603">
        <v>0</v>
      </c>
      <c r="AO144" s="603">
        <v>0</v>
      </c>
      <c r="AP144" s="603">
        <v>0</v>
      </c>
      <c r="AQ144" s="603">
        <v>0</v>
      </c>
      <c r="AR144" s="603">
        <v>0</v>
      </c>
      <c r="AS144" s="603">
        <v>0</v>
      </c>
      <c r="AT144" s="603">
        <v>0</v>
      </c>
      <c r="AU144" s="603">
        <v>8109599.4800000004</v>
      </c>
      <c r="AV144" s="603">
        <v>0</v>
      </c>
      <c r="AW144" s="603">
        <v>0</v>
      </c>
      <c r="AX144" s="603">
        <v>0</v>
      </c>
      <c r="AY144" s="603">
        <v>0</v>
      </c>
      <c r="AZ144" s="603">
        <v>0</v>
      </c>
      <c r="BA144" s="603">
        <v>0</v>
      </c>
      <c r="BB144" s="603">
        <v>0</v>
      </c>
      <c r="BC144" s="603">
        <v>0</v>
      </c>
      <c r="BD144" s="603">
        <v>0</v>
      </c>
      <c r="BE144" s="603">
        <v>0</v>
      </c>
      <c r="BF144" s="603">
        <v>0</v>
      </c>
      <c r="BG144" s="603">
        <v>0</v>
      </c>
      <c r="BH144" s="603">
        <v>0</v>
      </c>
      <c r="BI144" s="603">
        <v>0</v>
      </c>
      <c r="BJ144" s="603">
        <v>14112780.17</v>
      </c>
      <c r="BK144" s="603">
        <v>2456488.67</v>
      </c>
      <c r="BL144" s="603">
        <v>0</v>
      </c>
      <c r="BM144" s="603">
        <v>0</v>
      </c>
      <c r="BN144" s="603">
        <v>0</v>
      </c>
      <c r="BO144" s="603">
        <v>0</v>
      </c>
      <c r="BP144" s="603">
        <v>0</v>
      </c>
      <c r="BQ144" s="603">
        <v>0</v>
      </c>
      <c r="BR144" s="603">
        <v>0</v>
      </c>
      <c r="BS144" s="603">
        <v>1416832.88</v>
      </c>
      <c r="BT144" s="603">
        <v>0</v>
      </c>
      <c r="BU144" s="603">
        <v>0</v>
      </c>
      <c r="BV144" s="603">
        <v>0</v>
      </c>
      <c r="BW144" s="603">
        <v>0</v>
      </c>
      <c r="BX144" s="603">
        <v>0</v>
      </c>
      <c r="BY144" s="603">
        <v>0</v>
      </c>
      <c r="BZ144" s="603">
        <v>0</v>
      </c>
      <c r="CA144" s="603">
        <v>6945100.7599999998</v>
      </c>
      <c r="CB144" s="603">
        <v>0</v>
      </c>
      <c r="CC144" s="603">
        <v>0</v>
      </c>
      <c r="CD144" s="603">
        <v>0</v>
      </c>
      <c r="CE144" s="603">
        <v>0</v>
      </c>
      <c r="CF144" s="603">
        <v>0</v>
      </c>
      <c r="CG144" s="603">
        <v>0</v>
      </c>
      <c r="CH144" s="603">
        <v>20858532.039999999</v>
      </c>
      <c r="CI144" s="603">
        <v>0</v>
      </c>
      <c r="CJ144" s="603">
        <v>0</v>
      </c>
      <c r="CK144" s="603">
        <v>0</v>
      </c>
      <c r="CL144" s="603">
        <v>0</v>
      </c>
      <c r="CM144" s="603">
        <v>0</v>
      </c>
      <c r="CN144" s="603">
        <v>0</v>
      </c>
      <c r="CO144" s="603">
        <v>0</v>
      </c>
      <c r="CP144" s="603">
        <v>0</v>
      </c>
      <c r="CQ144" s="603">
        <v>0</v>
      </c>
      <c r="CR144" s="603">
        <v>0</v>
      </c>
      <c r="CS144" s="603">
        <v>0</v>
      </c>
      <c r="CT144" s="603">
        <v>0</v>
      </c>
      <c r="CU144" s="603">
        <v>52552904.119999997</v>
      </c>
      <c r="CV144" s="603">
        <v>0</v>
      </c>
      <c r="CW144" s="603">
        <v>0</v>
      </c>
      <c r="CX144" s="603">
        <v>0</v>
      </c>
      <c r="CY144" s="603">
        <v>0</v>
      </c>
      <c r="CZ144" s="603">
        <v>0</v>
      </c>
      <c r="DA144" s="603">
        <v>0</v>
      </c>
      <c r="DB144" s="603">
        <v>0</v>
      </c>
      <c r="DC144" s="603">
        <v>13020749.23</v>
      </c>
      <c r="DD144" s="603">
        <v>4526765.67</v>
      </c>
      <c r="DE144" s="603">
        <v>0</v>
      </c>
      <c r="DF144" s="603">
        <v>0</v>
      </c>
      <c r="DG144" s="603">
        <v>0</v>
      </c>
      <c r="DH144" s="603">
        <v>0</v>
      </c>
      <c r="DI144" s="603">
        <v>0</v>
      </c>
      <c r="DJ144" s="603">
        <v>0</v>
      </c>
      <c r="DK144" s="603">
        <v>0</v>
      </c>
      <c r="DL144" s="603">
        <v>36554216.490000002</v>
      </c>
      <c r="DM144" s="603">
        <v>0</v>
      </c>
      <c r="DN144" s="603">
        <v>0</v>
      </c>
      <c r="DO144" s="603">
        <v>0</v>
      </c>
      <c r="DP144" s="603">
        <v>0</v>
      </c>
      <c r="DQ144" s="603">
        <v>0</v>
      </c>
      <c r="DR144" s="603">
        <v>0</v>
      </c>
      <c r="DS144" s="603">
        <v>0</v>
      </c>
      <c r="DT144" s="603">
        <v>0</v>
      </c>
      <c r="DU144" s="603">
        <v>25745871.149999999</v>
      </c>
      <c r="DV144" s="603">
        <v>0</v>
      </c>
      <c r="DW144" s="603">
        <v>0</v>
      </c>
      <c r="DX144" s="603">
        <v>0</v>
      </c>
      <c r="DY144" s="603">
        <v>0</v>
      </c>
      <c r="DZ144" s="603">
        <v>0</v>
      </c>
      <c r="EA144" s="603">
        <v>0</v>
      </c>
      <c r="EB144" s="603">
        <v>0</v>
      </c>
      <c r="EC144" s="603">
        <v>0</v>
      </c>
      <c r="ED144" s="603">
        <v>0</v>
      </c>
      <c r="EE144" s="603">
        <v>0</v>
      </c>
      <c r="EF144" s="603">
        <v>5634956.1600000001</v>
      </c>
      <c r="EG144" s="603">
        <v>6708928.2300000004</v>
      </c>
      <c r="EH144" s="603">
        <v>0</v>
      </c>
      <c r="EI144" s="603">
        <v>0</v>
      </c>
      <c r="EJ144" s="603">
        <v>0</v>
      </c>
      <c r="EK144" s="603">
        <v>0</v>
      </c>
      <c r="EL144" s="603">
        <v>0</v>
      </c>
      <c r="EM144" s="603">
        <v>0</v>
      </c>
      <c r="EN144" s="603">
        <v>0</v>
      </c>
      <c r="EO144" s="603">
        <v>10910098.24</v>
      </c>
      <c r="EP144" s="603">
        <v>0</v>
      </c>
      <c r="EQ144" s="603">
        <v>0</v>
      </c>
      <c r="ER144" s="603">
        <v>0</v>
      </c>
      <c r="ES144" s="603">
        <v>0</v>
      </c>
      <c r="ET144" s="603">
        <v>0</v>
      </c>
      <c r="EU144" s="603">
        <v>0</v>
      </c>
      <c r="EV144" s="603">
        <v>0</v>
      </c>
      <c r="EW144" s="603">
        <v>0</v>
      </c>
      <c r="EX144" s="603">
        <v>0</v>
      </c>
      <c r="EY144" s="603">
        <v>0</v>
      </c>
      <c r="EZ144" s="603">
        <v>0</v>
      </c>
      <c r="FA144" s="603">
        <v>0</v>
      </c>
      <c r="FB144" s="603">
        <v>0</v>
      </c>
      <c r="FC144" s="603">
        <v>0</v>
      </c>
      <c r="FD144" s="603">
        <v>0</v>
      </c>
      <c r="FE144" s="603">
        <v>0</v>
      </c>
      <c r="FF144" s="603">
        <v>0</v>
      </c>
      <c r="FG144" s="603">
        <v>0</v>
      </c>
      <c r="FH144" s="603">
        <v>0</v>
      </c>
      <c r="FI144" s="603">
        <v>0</v>
      </c>
      <c r="FJ144" s="603">
        <v>7352055.7599999998</v>
      </c>
      <c r="FK144" s="603">
        <v>0</v>
      </c>
      <c r="FL144" s="603">
        <v>0</v>
      </c>
      <c r="FM144" s="603">
        <v>0</v>
      </c>
      <c r="FN144" s="603">
        <v>0</v>
      </c>
      <c r="FO144" s="603">
        <v>0</v>
      </c>
      <c r="FP144" s="603">
        <v>0</v>
      </c>
      <c r="FQ144" s="603">
        <v>0</v>
      </c>
      <c r="FR144" s="603">
        <v>65737165.659999996</v>
      </c>
      <c r="FS144" s="603">
        <v>0</v>
      </c>
      <c r="FT144" s="603">
        <v>0</v>
      </c>
      <c r="FU144" s="603">
        <v>0</v>
      </c>
      <c r="FV144" s="603">
        <v>0</v>
      </c>
      <c r="FW144" s="603">
        <v>0</v>
      </c>
      <c r="FX144" s="603">
        <v>0</v>
      </c>
      <c r="FY144" s="603">
        <v>0</v>
      </c>
      <c r="FZ144" s="603">
        <v>0</v>
      </c>
      <c r="GA144" s="603">
        <v>0</v>
      </c>
      <c r="GB144" s="603">
        <v>0</v>
      </c>
      <c r="GC144" s="603">
        <v>0</v>
      </c>
      <c r="GD144" s="603">
        <v>0</v>
      </c>
      <c r="GE144" s="603">
        <v>0</v>
      </c>
      <c r="GF144" s="603">
        <v>1629731.8400000001</v>
      </c>
      <c r="GG144" s="603">
        <v>0</v>
      </c>
      <c r="GH144" s="603">
        <v>0</v>
      </c>
      <c r="GI144" s="603">
        <v>0</v>
      </c>
      <c r="GJ144" s="603">
        <v>0</v>
      </c>
      <c r="GK144" s="603">
        <v>0</v>
      </c>
      <c r="GL144" s="603">
        <v>0</v>
      </c>
      <c r="GM144" s="603">
        <v>0</v>
      </c>
      <c r="GN144" s="603">
        <v>0</v>
      </c>
      <c r="GO144" s="603">
        <v>0</v>
      </c>
      <c r="GP144" s="603">
        <v>0</v>
      </c>
      <c r="GQ144" s="603">
        <v>0</v>
      </c>
      <c r="GR144" s="603">
        <v>6309392.0199999996</v>
      </c>
      <c r="GS144" s="603">
        <v>0</v>
      </c>
      <c r="GT144" s="603">
        <v>0</v>
      </c>
      <c r="GU144" s="603">
        <v>0</v>
      </c>
      <c r="GV144" s="603">
        <v>0</v>
      </c>
      <c r="GW144" s="603">
        <v>0</v>
      </c>
      <c r="GX144" s="603">
        <v>0</v>
      </c>
      <c r="GY144" s="603">
        <v>0</v>
      </c>
      <c r="GZ144" s="603">
        <v>3970859.96</v>
      </c>
      <c r="HA144" s="603">
        <v>0</v>
      </c>
      <c r="HB144" s="603">
        <v>0</v>
      </c>
      <c r="HC144" s="603">
        <v>0</v>
      </c>
      <c r="HD144" s="603">
        <v>11637080.48</v>
      </c>
      <c r="HE144" s="603">
        <v>0</v>
      </c>
      <c r="HF144" s="603">
        <v>0</v>
      </c>
      <c r="HG144" s="603">
        <v>0</v>
      </c>
      <c r="HH144" s="603">
        <v>0</v>
      </c>
      <c r="HI144" s="603">
        <v>0</v>
      </c>
      <c r="HJ144" s="603">
        <v>0</v>
      </c>
      <c r="HK144" s="603">
        <v>0</v>
      </c>
      <c r="HL144" s="603">
        <v>188789.01</v>
      </c>
      <c r="HM144" s="603">
        <v>0</v>
      </c>
      <c r="HN144" s="603">
        <v>0</v>
      </c>
      <c r="HO144" s="603">
        <v>0</v>
      </c>
      <c r="HP144" s="603">
        <v>0</v>
      </c>
      <c r="HQ144" s="603">
        <v>0</v>
      </c>
      <c r="HR144" s="603">
        <v>0</v>
      </c>
      <c r="HS144" s="603">
        <v>0</v>
      </c>
      <c r="HT144" s="603">
        <v>15133270.68</v>
      </c>
      <c r="HU144" s="603">
        <v>1889726.61</v>
      </c>
      <c r="HV144" s="603">
        <v>0</v>
      </c>
      <c r="HW144" s="603">
        <v>0</v>
      </c>
      <c r="HX144" s="603">
        <v>0</v>
      </c>
      <c r="HY144" s="603">
        <v>0</v>
      </c>
      <c r="HZ144" s="603">
        <v>0</v>
      </c>
      <c r="IA144" s="603">
        <v>0</v>
      </c>
      <c r="IB144" s="603">
        <v>0</v>
      </c>
      <c r="IC144" s="603">
        <v>0</v>
      </c>
      <c r="ID144" s="603">
        <v>0</v>
      </c>
      <c r="IE144" s="603">
        <v>0</v>
      </c>
      <c r="IF144" s="603">
        <v>0</v>
      </c>
      <c r="IG144" s="603">
        <v>0</v>
      </c>
      <c r="IH144" s="603">
        <v>0</v>
      </c>
      <c r="II144" s="603">
        <v>0</v>
      </c>
      <c r="IJ144" s="603">
        <v>90713869.599999994</v>
      </c>
      <c r="IK144" s="603">
        <v>22792855.800000001</v>
      </c>
      <c r="IL144" s="603">
        <v>0</v>
      </c>
      <c r="IM144" s="603">
        <v>0</v>
      </c>
      <c r="IN144" s="603">
        <v>0</v>
      </c>
      <c r="IO144" s="603">
        <v>0</v>
      </c>
      <c r="IP144" s="603">
        <v>0</v>
      </c>
      <c r="IQ144" s="603">
        <v>0</v>
      </c>
      <c r="IR144" s="603">
        <v>0</v>
      </c>
      <c r="IS144" s="603">
        <v>0</v>
      </c>
      <c r="IT144" s="603">
        <v>0</v>
      </c>
      <c r="IU144" s="603">
        <v>45217565.210000001</v>
      </c>
      <c r="IV144" s="603">
        <v>71885221.049999997</v>
      </c>
      <c r="IW144" s="603">
        <v>0</v>
      </c>
      <c r="IX144" s="603">
        <v>0</v>
      </c>
      <c r="IY144" s="603">
        <v>0</v>
      </c>
      <c r="IZ144" s="603">
        <v>0</v>
      </c>
      <c r="JA144" s="603">
        <v>0</v>
      </c>
      <c r="JB144" s="603">
        <v>0</v>
      </c>
      <c r="JC144" s="603">
        <v>0</v>
      </c>
      <c r="JD144" s="603">
        <v>0</v>
      </c>
      <c r="JE144" s="603">
        <v>0</v>
      </c>
      <c r="JF144" s="603">
        <v>0</v>
      </c>
      <c r="JG144" s="603">
        <v>3837532.54</v>
      </c>
      <c r="JH144" s="603">
        <v>2041301.35</v>
      </c>
      <c r="JI144" s="603">
        <v>0</v>
      </c>
      <c r="JJ144" s="603">
        <v>0</v>
      </c>
      <c r="JK144" s="603">
        <v>0</v>
      </c>
      <c r="JL144" s="603">
        <v>0</v>
      </c>
      <c r="JM144" s="603">
        <v>27327646.969999999</v>
      </c>
      <c r="JN144" s="603">
        <v>0</v>
      </c>
      <c r="JO144" s="603">
        <v>0</v>
      </c>
      <c r="JP144" s="603">
        <v>0</v>
      </c>
      <c r="JQ144" s="603">
        <v>0</v>
      </c>
      <c r="JR144" s="603">
        <v>0</v>
      </c>
      <c r="JS144" s="603">
        <v>0</v>
      </c>
      <c r="JT144" s="603">
        <v>48697192.93</v>
      </c>
      <c r="JU144" s="603">
        <v>61672640.439999998</v>
      </c>
      <c r="JV144" s="603">
        <v>0</v>
      </c>
      <c r="JW144" s="603">
        <v>0</v>
      </c>
      <c r="JX144" s="603">
        <v>0</v>
      </c>
      <c r="JY144" s="603">
        <v>0</v>
      </c>
      <c r="JZ144" s="603">
        <v>0</v>
      </c>
      <c r="KA144" s="603">
        <v>0</v>
      </c>
      <c r="KB144" s="603">
        <v>0</v>
      </c>
      <c r="KC144" s="603">
        <v>0</v>
      </c>
      <c r="KD144" s="603">
        <v>0</v>
      </c>
      <c r="KE144" s="603">
        <v>0</v>
      </c>
      <c r="KF144" s="603">
        <v>0</v>
      </c>
      <c r="KG144" s="603">
        <v>0</v>
      </c>
      <c r="KH144" s="603">
        <v>0</v>
      </c>
      <c r="KI144" s="603">
        <v>0</v>
      </c>
      <c r="KJ144" s="603">
        <v>166707259.03999999</v>
      </c>
      <c r="KK144" s="603">
        <v>0</v>
      </c>
      <c r="KL144" s="603">
        <v>0</v>
      </c>
      <c r="KM144" s="603">
        <v>0</v>
      </c>
      <c r="KN144" s="603">
        <v>0</v>
      </c>
      <c r="KO144" s="603">
        <v>0</v>
      </c>
      <c r="KP144" s="603">
        <v>0</v>
      </c>
      <c r="KQ144" s="603">
        <v>0</v>
      </c>
      <c r="KR144" s="603">
        <v>0</v>
      </c>
      <c r="KS144" s="603">
        <v>3043597.09</v>
      </c>
      <c r="KT144" s="603">
        <v>0</v>
      </c>
      <c r="KU144" s="603">
        <v>0</v>
      </c>
      <c r="KV144" s="603">
        <v>3522953.59</v>
      </c>
      <c r="KW144" s="603">
        <v>0</v>
      </c>
      <c r="KX144" s="603">
        <v>0</v>
      </c>
      <c r="KY144" s="603">
        <v>17045632.739999998</v>
      </c>
      <c r="KZ144" s="603">
        <v>0</v>
      </c>
      <c r="LA144" s="603">
        <v>78930765.290000007</v>
      </c>
      <c r="LB144" s="603">
        <v>0</v>
      </c>
      <c r="LC144" s="603">
        <v>0</v>
      </c>
      <c r="LD144" s="603">
        <v>0</v>
      </c>
      <c r="LE144" s="603">
        <v>0</v>
      </c>
      <c r="LF144" s="603">
        <v>0</v>
      </c>
      <c r="LG144" s="603">
        <v>0</v>
      </c>
      <c r="LH144" s="603">
        <v>0</v>
      </c>
      <c r="LI144" s="603">
        <v>34844952.229999997</v>
      </c>
      <c r="LJ144" s="603">
        <v>0</v>
      </c>
      <c r="LK144" s="603">
        <v>12687347.939999999</v>
      </c>
      <c r="LL144" s="603">
        <v>8558112.3699999992</v>
      </c>
      <c r="LM144" s="603">
        <v>0</v>
      </c>
      <c r="LN144" s="603">
        <v>0</v>
      </c>
      <c r="LO144" s="603">
        <v>0</v>
      </c>
      <c r="LP144" s="603">
        <v>0</v>
      </c>
      <c r="LQ144" s="603">
        <v>0</v>
      </c>
      <c r="LR144" s="603">
        <v>0</v>
      </c>
      <c r="LS144" s="603">
        <v>0</v>
      </c>
      <c r="LT144" s="603">
        <v>7617925.0899999999</v>
      </c>
      <c r="LU144" s="603">
        <v>0</v>
      </c>
      <c r="LV144" s="603">
        <v>0</v>
      </c>
      <c r="LW144" s="603">
        <v>137278884.84999999</v>
      </c>
      <c r="LX144" s="603">
        <v>3867731.36</v>
      </c>
      <c r="LY144" s="603">
        <v>23312461.75</v>
      </c>
      <c r="LZ144" s="603">
        <v>2078447.12</v>
      </c>
      <c r="MA144" s="603">
        <v>0</v>
      </c>
      <c r="MB144" s="603">
        <v>0</v>
      </c>
      <c r="MC144" s="603">
        <v>0</v>
      </c>
      <c r="MD144" s="603">
        <v>0</v>
      </c>
      <c r="ME144" s="603">
        <v>0</v>
      </c>
      <c r="MF144" s="603">
        <v>0</v>
      </c>
      <c r="MG144" s="603">
        <v>1475736.33</v>
      </c>
      <c r="MH144" s="603">
        <v>0</v>
      </c>
      <c r="MI144" s="603">
        <v>19748932.73</v>
      </c>
      <c r="MJ144" s="603">
        <v>0</v>
      </c>
      <c r="MK144" s="603">
        <v>0</v>
      </c>
      <c r="ML144" s="603">
        <v>0</v>
      </c>
      <c r="MM144" s="603">
        <v>0</v>
      </c>
      <c r="MN144" s="603">
        <v>0</v>
      </c>
      <c r="MO144" s="603">
        <v>0</v>
      </c>
      <c r="MP144" s="603">
        <v>0</v>
      </c>
      <c r="MQ144" s="603">
        <v>0</v>
      </c>
      <c r="MR144" s="603">
        <v>0</v>
      </c>
      <c r="MS144" s="603">
        <v>0</v>
      </c>
      <c r="MT144" s="603">
        <v>0</v>
      </c>
      <c r="MU144" s="603">
        <v>143741270.29000002</v>
      </c>
      <c r="MV144" s="603">
        <v>0</v>
      </c>
      <c r="MW144" s="603">
        <v>0</v>
      </c>
      <c r="MX144" s="603">
        <v>0</v>
      </c>
      <c r="MY144" s="603">
        <v>0</v>
      </c>
      <c r="MZ144" s="603">
        <v>0</v>
      </c>
      <c r="NA144" s="603">
        <v>0</v>
      </c>
      <c r="NB144" s="603">
        <v>0</v>
      </c>
      <c r="NC144" s="603">
        <v>0</v>
      </c>
      <c r="ND144" s="603">
        <v>0</v>
      </c>
      <c r="NE144" s="603">
        <v>0</v>
      </c>
      <c r="NF144" s="603">
        <v>285030415.94999999</v>
      </c>
      <c r="NG144" s="603">
        <v>0</v>
      </c>
      <c r="NH144" s="603">
        <v>0</v>
      </c>
      <c r="NI144" s="603">
        <v>3613015</v>
      </c>
      <c r="NJ144" s="603">
        <v>0</v>
      </c>
      <c r="NK144" s="603">
        <v>0</v>
      </c>
      <c r="NL144" s="603">
        <v>88326989.280000001</v>
      </c>
      <c r="NM144" s="603">
        <v>3557886.37</v>
      </c>
      <c r="NN144" s="603">
        <v>0</v>
      </c>
      <c r="NO144" s="603">
        <v>0</v>
      </c>
      <c r="NP144" s="603">
        <v>0</v>
      </c>
      <c r="NQ144" s="603">
        <v>0</v>
      </c>
      <c r="NR144" s="603">
        <v>21080192.32</v>
      </c>
      <c r="NS144" s="603">
        <v>0</v>
      </c>
      <c r="NT144" s="603">
        <v>0</v>
      </c>
      <c r="NU144" s="603">
        <v>0</v>
      </c>
      <c r="NV144" s="603">
        <v>0</v>
      </c>
      <c r="NW144" s="603">
        <v>0</v>
      </c>
      <c r="NX144" s="603">
        <v>0</v>
      </c>
      <c r="NY144" s="603">
        <v>45118899.990000002</v>
      </c>
      <c r="NZ144" s="603">
        <v>21864094.510000002</v>
      </c>
      <c r="OA144" s="603">
        <v>0</v>
      </c>
      <c r="OB144" s="603">
        <v>0</v>
      </c>
      <c r="OC144" s="603">
        <v>0</v>
      </c>
      <c r="OD144" s="603">
        <v>0</v>
      </c>
      <c r="OE144" s="603">
        <v>0</v>
      </c>
      <c r="OF144" s="603">
        <v>253135594.91999999</v>
      </c>
      <c r="OG144" s="603">
        <v>3154196.49</v>
      </c>
      <c r="OH144" s="603">
        <v>0</v>
      </c>
      <c r="OI144" s="603">
        <v>7328716.6600000001</v>
      </c>
      <c r="OJ144" s="603">
        <v>0</v>
      </c>
      <c r="OK144" s="603">
        <v>0</v>
      </c>
      <c r="OL144" s="603">
        <v>0</v>
      </c>
      <c r="OM144" s="603">
        <v>0</v>
      </c>
      <c r="ON144" s="603">
        <v>0</v>
      </c>
      <c r="OO144" s="603">
        <v>0</v>
      </c>
      <c r="OP144" s="603">
        <v>5922658.5099999998</v>
      </c>
      <c r="OQ144" s="603">
        <v>12169807.66</v>
      </c>
      <c r="OR144" s="603">
        <v>0</v>
      </c>
      <c r="OS144" s="603">
        <v>0</v>
      </c>
      <c r="OT144" s="603">
        <v>0</v>
      </c>
      <c r="OU144" s="603">
        <v>4558798.8099999996</v>
      </c>
      <c r="OV144" s="603">
        <v>0</v>
      </c>
      <c r="OW144" s="603">
        <v>0</v>
      </c>
      <c r="OX144" s="603">
        <v>0</v>
      </c>
      <c r="OY144" s="603">
        <v>0</v>
      </c>
      <c r="OZ144" s="603">
        <v>0</v>
      </c>
      <c r="PA144" s="603">
        <v>0</v>
      </c>
      <c r="PB144" s="603">
        <v>0</v>
      </c>
      <c r="PC144" s="603">
        <v>0</v>
      </c>
      <c r="PD144" s="603">
        <v>32304088.129999999</v>
      </c>
      <c r="PE144" s="603">
        <v>0</v>
      </c>
      <c r="PF144" s="603">
        <v>0</v>
      </c>
      <c r="PG144" s="603">
        <v>0</v>
      </c>
      <c r="PH144" s="603">
        <v>0</v>
      </c>
      <c r="PI144" s="603">
        <v>0</v>
      </c>
      <c r="PJ144" s="603">
        <v>0</v>
      </c>
      <c r="PK144" s="603">
        <v>0</v>
      </c>
      <c r="PL144" s="603">
        <v>0</v>
      </c>
      <c r="PM144" s="603">
        <v>0</v>
      </c>
      <c r="PN144" s="603">
        <v>0</v>
      </c>
      <c r="PO144" s="603">
        <v>0</v>
      </c>
      <c r="PP144" s="603">
        <v>0</v>
      </c>
      <c r="PQ144" s="603">
        <v>0</v>
      </c>
      <c r="PR144" s="603">
        <v>0</v>
      </c>
      <c r="PS144" s="603">
        <v>0</v>
      </c>
      <c r="PT144" s="603">
        <v>0</v>
      </c>
      <c r="PU144" s="603">
        <v>0</v>
      </c>
      <c r="PV144" s="603">
        <v>30148061.809999999</v>
      </c>
      <c r="PW144" s="603">
        <v>0</v>
      </c>
      <c r="PX144" s="603">
        <v>0</v>
      </c>
      <c r="PY144" s="603">
        <v>0</v>
      </c>
      <c r="PZ144" s="603">
        <v>22593411.489999998</v>
      </c>
      <c r="QA144" s="603">
        <v>0</v>
      </c>
      <c r="QB144" s="603">
        <v>0</v>
      </c>
      <c r="QC144" s="603">
        <v>0</v>
      </c>
      <c r="QD144" s="603">
        <v>0</v>
      </c>
      <c r="QE144" s="603">
        <v>0</v>
      </c>
      <c r="QF144" s="603">
        <v>0</v>
      </c>
      <c r="QG144" s="603">
        <v>0</v>
      </c>
      <c r="QH144" s="603">
        <v>0</v>
      </c>
      <c r="QI144" s="603">
        <v>0</v>
      </c>
      <c r="QJ144" s="603">
        <v>0</v>
      </c>
      <c r="QK144" s="603">
        <v>0</v>
      </c>
      <c r="QL144" s="603">
        <v>0</v>
      </c>
      <c r="QM144" s="603">
        <v>0</v>
      </c>
      <c r="QN144" s="603">
        <v>0</v>
      </c>
      <c r="QO144" s="603">
        <v>0</v>
      </c>
      <c r="QP144" s="603">
        <v>0</v>
      </c>
      <c r="QQ144" s="603">
        <v>3000</v>
      </c>
      <c r="QR144" s="603">
        <v>0</v>
      </c>
      <c r="QS144" s="603">
        <v>0</v>
      </c>
      <c r="QT144" s="603">
        <v>0</v>
      </c>
      <c r="QU144" s="603">
        <v>0</v>
      </c>
      <c r="QV144" s="603">
        <v>5905609.5700000003</v>
      </c>
      <c r="QW144" s="603">
        <v>0</v>
      </c>
      <c r="QX144" s="603">
        <v>0</v>
      </c>
      <c r="QY144" s="603">
        <v>0</v>
      </c>
      <c r="QZ144" s="603">
        <v>0</v>
      </c>
      <c r="RA144" s="603">
        <v>0</v>
      </c>
      <c r="RB144" s="603">
        <v>0</v>
      </c>
      <c r="RC144" s="603">
        <v>0</v>
      </c>
      <c r="RD144" s="603">
        <v>0</v>
      </c>
      <c r="RE144" s="603">
        <v>0</v>
      </c>
      <c r="RF144" s="603">
        <v>0</v>
      </c>
      <c r="RG144" s="603">
        <v>0</v>
      </c>
      <c r="RH144" s="603">
        <v>0</v>
      </c>
      <c r="RI144" s="603">
        <v>57802799.950000003</v>
      </c>
      <c r="RJ144" s="603">
        <v>0</v>
      </c>
      <c r="RK144" s="603">
        <v>0</v>
      </c>
      <c r="RL144" s="603">
        <v>0</v>
      </c>
      <c r="RM144" s="603">
        <v>0</v>
      </c>
      <c r="RN144" s="603">
        <v>0</v>
      </c>
      <c r="RO144" s="603">
        <v>0</v>
      </c>
      <c r="RP144" s="603">
        <v>0</v>
      </c>
      <c r="RQ144" s="603">
        <v>0</v>
      </c>
      <c r="RR144" s="603">
        <v>0</v>
      </c>
      <c r="RS144" s="603">
        <v>0</v>
      </c>
      <c r="RT144" s="603">
        <v>0</v>
      </c>
      <c r="RU144" s="603">
        <v>0</v>
      </c>
      <c r="RV144" s="603">
        <v>0</v>
      </c>
      <c r="RW144" s="603">
        <v>0</v>
      </c>
      <c r="RX144" s="603">
        <v>0</v>
      </c>
      <c r="RY144" s="603">
        <v>0</v>
      </c>
      <c r="RZ144" s="603">
        <v>0</v>
      </c>
      <c r="SA144" s="603">
        <v>0</v>
      </c>
      <c r="SB144" s="603">
        <v>0</v>
      </c>
      <c r="SC144" s="603">
        <v>18756609.809999999</v>
      </c>
      <c r="SD144" s="603">
        <v>0</v>
      </c>
      <c r="SE144" s="603">
        <v>0</v>
      </c>
      <c r="SF144" s="603">
        <v>0</v>
      </c>
      <c r="SG144" s="603">
        <v>0</v>
      </c>
      <c r="SH144" s="603">
        <v>0</v>
      </c>
      <c r="SI144" s="603">
        <v>0</v>
      </c>
      <c r="SJ144" s="603">
        <v>0</v>
      </c>
      <c r="SK144" s="603">
        <v>0</v>
      </c>
      <c r="SL144" s="603">
        <v>0</v>
      </c>
      <c r="SM144" s="603">
        <v>0</v>
      </c>
      <c r="SN144" s="603">
        <v>0</v>
      </c>
      <c r="SO144" s="603">
        <v>16376023.439999999</v>
      </c>
      <c r="SP144" s="603">
        <v>0</v>
      </c>
      <c r="SQ144" s="603">
        <v>0</v>
      </c>
      <c r="SR144" s="603">
        <v>0</v>
      </c>
      <c r="SS144" s="603">
        <v>0</v>
      </c>
      <c r="ST144" s="603">
        <v>0</v>
      </c>
      <c r="SU144" s="603">
        <v>0</v>
      </c>
      <c r="SV144" s="603">
        <v>0</v>
      </c>
      <c r="SW144" s="603">
        <v>12000793.630000001</v>
      </c>
      <c r="SX144" s="603">
        <v>0</v>
      </c>
      <c r="SY144" s="603">
        <v>0</v>
      </c>
      <c r="SZ144" s="603">
        <v>0</v>
      </c>
      <c r="TA144" s="603">
        <v>0</v>
      </c>
      <c r="TB144" s="603">
        <v>0</v>
      </c>
      <c r="TC144" s="603">
        <v>0</v>
      </c>
      <c r="TD144" s="603">
        <v>0</v>
      </c>
      <c r="TE144" s="603">
        <v>0</v>
      </c>
      <c r="TF144" s="603">
        <v>0</v>
      </c>
      <c r="TG144" s="603">
        <v>0</v>
      </c>
      <c r="TH144" s="603">
        <v>0</v>
      </c>
      <c r="TI144" s="603">
        <v>0</v>
      </c>
      <c r="TJ144" s="603">
        <v>0</v>
      </c>
      <c r="TK144" s="603">
        <v>22721624.789999999</v>
      </c>
      <c r="TL144" s="603">
        <v>0</v>
      </c>
      <c r="TM144" s="603">
        <v>0</v>
      </c>
      <c r="TN144" s="603">
        <v>0</v>
      </c>
      <c r="TO144" s="603">
        <v>0</v>
      </c>
      <c r="TP144" s="603">
        <v>0</v>
      </c>
      <c r="TQ144" s="603">
        <v>0</v>
      </c>
      <c r="TR144" s="603">
        <v>0</v>
      </c>
      <c r="TS144" s="603">
        <v>0</v>
      </c>
      <c r="TT144" s="603">
        <v>0</v>
      </c>
      <c r="TU144" s="603">
        <v>0</v>
      </c>
      <c r="TV144" s="603">
        <v>0</v>
      </c>
      <c r="TW144" s="603">
        <v>0</v>
      </c>
      <c r="TX144" s="603">
        <v>0</v>
      </c>
      <c r="TY144" s="603">
        <v>0</v>
      </c>
      <c r="TZ144" s="603">
        <v>0</v>
      </c>
      <c r="UA144" s="603">
        <v>1813901.84</v>
      </c>
      <c r="UB144" s="603">
        <v>0</v>
      </c>
      <c r="UC144" s="603">
        <v>8048702.2599999998</v>
      </c>
      <c r="UD144" s="603">
        <v>0</v>
      </c>
      <c r="UE144" s="603">
        <v>0</v>
      </c>
      <c r="UF144" s="603">
        <v>0</v>
      </c>
      <c r="UG144" s="603">
        <v>3110287.13</v>
      </c>
      <c r="UH144" s="603">
        <v>0</v>
      </c>
      <c r="UI144" s="603">
        <v>0</v>
      </c>
      <c r="UJ144" s="603">
        <v>0</v>
      </c>
      <c r="UK144" s="603">
        <v>0</v>
      </c>
      <c r="UL144" s="603">
        <v>33366678.25</v>
      </c>
      <c r="UM144" s="603">
        <v>0</v>
      </c>
      <c r="UN144" s="603">
        <v>0</v>
      </c>
      <c r="UO144" s="603">
        <v>0</v>
      </c>
      <c r="UP144" s="603">
        <v>0</v>
      </c>
      <c r="UQ144" s="603">
        <v>0</v>
      </c>
      <c r="UR144" s="603">
        <v>155434550.33000001</v>
      </c>
      <c r="US144" s="603">
        <v>0</v>
      </c>
      <c r="UT144" s="603">
        <v>0</v>
      </c>
      <c r="UU144" s="603">
        <v>0</v>
      </c>
      <c r="UV144" s="603">
        <v>0</v>
      </c>
      <c r="UW144" s="603">
        <v>0</v>
      </c>
      <c r="UX144" s="603">
        <v>0</v>
      </c>
      <c r="UY144" s="603">
        <v>0</v>
      </c>
      <c r="UZ144" s="603">
        <v>0</v>
      </c>
      <c r="VA144" s="603">
        <v>0</v>
      </c>
      <c r="VB144" s="603">
        <v>0</v>
      </c>
      <c r="VC144" s="603">
        <v>0</v>
      </c>
      <c r="VD144" s="603">
        <v>0</v>
      </c>
      <c r="VE144" s="603">
        <v>0</v>
      </c>
      <c r="VF144" s="603">
        <v>0</v>
      </c>
      <c r="VG144" s="603">
        <v>0</v>
      </c>
      <c r="VH144" s="603">
        <v>0</v>
      </c>
      <c r="VI144" s="603">
        <v>0</v>
      </c>
      <c r="VJ144" s="603">
        <v>317848.73</v>
      </c>
      <c r="VK144" s="603">
        <v>0</v>
      </c>
      <c r="VL144" s="603">
        <v>0</v>
      </c>
      <c r="VM144" s="603">
        <v>0</v>
      </c>
      <c r="VN144" s="603">
        <v>54771050.710000001</v>
      </c>
      <c r="VO144" s="603">
        <v>0</v>
      </c>
      <c r="VP144" s="603">
        <v>0</v>
      </c>
      <c r="VQ144" s="603">
        <v>0</v>
      </c>
      <c r="VR144" s="603">
        <v>0</v>
      </c>
      <c r="VS144" s="603">
        <v>0</v>
      </c>
      <c r="VT144" s="603">
        <v>0</v>
      </c>
      <c r="VU144" s="603">
        <v>0</v>
      </c>
      <c r="VV144" s="603">
        <v>0</v>
      </c>
      <c r="VW144" s="603">
        <v>0</v>
      </c>
      <c r="VX144" s="603">
        <v>0</v>
      </c>
      <c r="VY144" s="603">
        <v>0</v>
      </c>
      <c r="VZ144" s="603">
        <v>0</v>
      </c>
      <c r="WA144" s="603">
        <v>0</v>
      </c>
      <c r="WB144" s="603">
        <v>0</v>
      </c>
      <c r="WC144" s="603">
        <v>199153759.52000001</v>
      </c>
      <c r="WD144" s="603">
        <v>0</v>
      </c>
      <c r="WE144" s="603">
        <v>0</v>
      </c>
      <c r="WF144" s="603">
        <v>0</v>
      </c>
      <c r="WG144" s="603">
        <v>0</v>
      </c>
      <c r="WH144" s="603">
        <v>0</v>
      </c>
      <c r="WI144" s="603">
        <v>0</v>
      </c>
      <c r="WJ144" s="603">
        <v>0</v>
      </c>
      <c r="WK144" s="603">
        <v>0</v>
      </c>
      <c r="WL144" s="603">
        <v>0</v>
      </c>
      <c r="WM144" s="603">
        <v>0</v>
      </c>
      <c r="WN144" s="603">
        <v>0</v>
      </c>
      <c r="WO144" s="603">
        <v>0</v>
      </c>
      <c r="WP144" s="603">
        <v>0</v>
      </c>
      <c r="WQ144" s="603">
        <v>0</v>
      </c>
      <c r="WR144" s="603">
        <v>0</v>
      </c>
      <c r="WS144" s="603">
        <v>0</v>
      </c>
      <c r="WT144" s="603">
        <v>0</v>
      </c>
      <c r="WU144" s="603">
        <v>0</v>
      </c>
      <c r="WV144" s="603">
        <v>0</v>
      </c>
      <c r="WW144" s="603">
        <v>0</v>
      </c>
      <c r="WX144" s="603">
        <v>0</v>
      </c>
      <c r="WY144" s="603">
        <v>0</v>
      </c>
      <c r="WZ144" s="603">
        <v>0</v>
      </c>
      <c r="XA144" s="603">
        <v>0</v>
      </c>
      <c r="XB144" s="603">
        <v>0</v>
      </c>
      <c r="XC144" s="603">
        <v>0</v>
      </c>
      <c r="XD144" s="603">
        <v>0</v>
      </c>
      <c r="XE144" s="603">
        <v>7323541.3300000001</v>
      </c>
      <c r="XF144" s="603">
        <v>0</v>
      </c>
      <c r="XG144" s="603">
        <v>0</v>
      </c>
      <c r="XH144" s="603">
        <v>0</v>
      </c>
      <c r="XI144" s="603">
        <v>0</v>
      </c>
      <c r="XJ144" s="603">
        <v>45841403.890000001</v>
      </c>
      <c r="XK144" s="603">
        <v>0</v>
      </c>
      <c r="XL144" s="603">
        <v>0</v>
      </c>
      <c r="XM144" s="603">
        <v>23083421.280000001</v>
      </c>
      <c r="XN144" s="603">
        <v>0</v>
      </c>
      <c r="XO144" s="603">
        <v>0</v>
      </c>
      <c r="XP144" s="603">
        <v>0</v>
      </c>
      <c r="XQ144" s="603">
        <v>0</v>
      </c>
      <c r="XR144" s="603">
        <v>0</v>
      </c>
      <c r="XS144" s="603">
        <v>0</v>
      </c>
      <c r="XT144" s="603">
        <v>0</v>
      </c>
      <c r="XU144" s="603">
        <v>0</v>
      </c>
      <c r="XV144" s="603">
        <v>0</v>
      </c>
      <c r="XW144" s="603">
        <v>0</v>
      </c>
      <c r="XX144" s="603">
        <v>0</v>
      </c>
      <c r="XY144" s="603">
        <v>0</v>
      </c>
      <c r="XZ144" s="603">
        <v>0</v>
      </c>
      <c r="YA144" s="603">
        <v>0</v>
      </c>
      <c r="YB144" s="603">
        <v>0</v>
      </c>
      <c r="YC144" s="603">
        <v>0</v>
      </c>
      <c r="YD144" s="603">
        <v>0</v>
      </c>
      <c r="YE144" s="603">
        <v>0</v>
      </c>
      <c r="YF144" s="603">
        <v>0</v>
      </c>
      <c r="YG144" s="603">
        <v>135694693.43000001</v>
      </c>
      <c r="YH144" s="603">
        <v>0</v>
      </c>
      <c r="YI144" s="603">
        <v>0</v>
      </c>
      <c r="YJ144" s="603">
        <v>0</v>
      </c>
      <c r="YK144" s="603">
        <v>0</v>
      </c>
      <c r="YL144" s="603">
        <v>0</v>
      </c>
      <c r="YM144" s="603">
        <v>0</v>
      </c>
      <c r="YN144" s="603">
        <v>0</v>
      </c>
      <c r="YO144" s="603">
        <v>0</v>
      </c>
      <c r="YP144" s="603">
        <v>0</v>
      </c>
      <c r="YQ144" s="603">
        <v>0</v>
      </c>
      <c r="YR144" s="603">
        <v>0</v>
      </c>
      <c r="YS144" s="603">
        <v>0</v>
      </c>
      <c r="YT144" s="603">
        <v>0</v>
      </c>
      <c r="YU144" s="603">
        <v>0</v>
      </c>
      <c r="YV144" s="603">
        <v>0</v>
      </c>
      <c r="YW144" s="603">
        <v>0</v>
      </c>
      <c r="YX144" s="603">
        <v>29751312.969999999</v>
      </c>
      <c r="YY144" s="603">
        <v>0</v>
      </c>
      <c r="YZ144" s="603">
        <v>0</v>
      </c>
      <c r="ZA144" s="603">
        <v>0</v>
      </c>
      <c r="ZB144" s="603">
        <v>0</v>
      </c>
      <c r="ZC144" s="603">
        <v>0</v>
      </c>
      <c r="ZD144" s="603">
        <v>0</v>
      </c>
      <c r="ZE144" s="603">
        <v>14441931.5</v>
      </c>
      <c r="ZF144" s="603">
        <v>0</v>
      </c>
      <c r="ZG144" s="603">
        <v>0</v>
      </c>
      <c r="ZH144" s="603">
        <v>0</v>
      </c>
      <c r="ZI144" s="603">
        <v>0</v>
      </c>
      <c r="ZJ144" s="603">
        <v>0</v>
      </c>
      <c r="ZK144" s="603">
        <v>0</v>
      </c>
      <c r="ZL144" s="603">
        <v>0</v>
      </c>
      <c r="ZM144" s="603">
        <v>0</v>
      </c>
      <c r="ZN144" s="603">
        <v>36933756.649999999</v>
      </c>
      <c r="ZO144" s="603">
        <v>0</v>
      </c>
      <c r="ZP144" s="603">
        <v>0</v>
      </c>
      <c r="ZQ144" s="603">
        <v>0</v>
      </c>
      <c r="ZR144" s="603">
        <v>0</v>
      </c>
      <c r="ZS144" s="603">
        <v>0</v>
      </c>
      <c r="ZT144" s="603">
        <v>0</v>
      </c>
      <c r="ZU144" s="603">
        <v>0</v>
      </c>
      <c r="ZV144" s="603">
        <v>290000</v>
      </c>
      <c r="ZW144" s="603">
        <v>0</v>
      </c>
      <c r="ZX144" s="603">
        <v>0</v>
      </c>
      <c r="ZY144" s="603">
        <v>0</v>
      </c>
      <c r="ZZ144" s="603">
        <v>0</v>
      </c>
      <c r="AAA144" s="603">
        <v>0</v>
      </c>
      <c r="AAB144" s="603">
        <v>0</v>
      </c>
      <c r="AAC144" s="603">
        <v>0</v>
      </c>
      <c r="AAD144" s="603">
        <v>0</v>
      </c>
      <c r="AAE144" s="603">
        <v>0</v>
      </c>
      <c r="AAF144" s="603">
        <v>0</v>
      </c>
      <c r="AAG144" s="603">
        <v>0</v>
      </c>
      <c r="AAH144" s="603">
        <v>0</v>
      </c>
      <c r="AAI144" s="603">
        <v>0</v>
      </c>
      <c r="AAJ144" s="603">
        <v>6785326.1799999997</v>
      </c>
      <c r="AAK144" s="603">
        <v>0</v>
      </c>
      <c r="AAL144" s="603">
        <v>0</v>
      </c>
      <c r="AAM144" s="603">
        <v>0</v>
      </c>
      <c r="AAN144" s="603">
        <v>0</v>
      </c>
      <c r="AAO144" s="603">
        <v>0</v>
      </c>
      <c r="AAP144" s="603">
        <v>0</v>
      </c>
      <c r="AAQ144" s="603">
        <v>100269988.92</v>
      </c>
      <c r="AAR144" s="603">
        <v>0</v>
      </c>
      <c r="AAS144" s="603">
        <v>0</v>
      </c>
      <c r="AAT144" s="603">
        <v>0</v>
      </c>
      <c r="AAU144" s="603">
        <v>0</v>
      </c>
      <c r="AAV144" s="603">
        <v>0</v>
      </c>
      <c r="AAW144" s="603">
        <v>0</v>
      </c>
      <c r="AAX144" s="603">
        <v>0</v>
      </c>
      <c r="AAY144" s="603">
        <v>0</v>
      </c>
      <c r="AAZ144" s="603">
        <v>0</v>
      </c>
      <c r="ABA144" s="603">
        <v>0</v>
      </c>
      <c r="ABB144" s="603">
        <v>17441285.949999999</v>
      </c>
      <c r="ABC144" s="603">
        <v>0</v>
      </c>
      <c r="ABD144" s="603">
        <v>0</v>
      </c>
      <c r="ABE144" s="603">
        <v>0</v>
      </c>
      <c r="ABF144" s="603">
        <v>0</v>
      </c>
      <c r="ABG144" s="603">
        <v>0</v>
      </c>
      <c r="ABH144" s="603">
        <v>0</v>
      </c>
      <c r="ABI144" s="603">
        <v>0</v>
      </c>
      <c r="ABJ144" s="603">
        <v>9547922.4499999993</v>
      </c>
      <c r="ABK144" s="603">
        <v>0</v>
      </c>
      <c r="ABL144" s="603">
        <v>0</v>
      </c>
      <c r="ABM144" s="603">
        <v>0</v>
      </c>
      <c r="ABN144" s="603">
        <v>0</v>
      </c>
      <c r="ABO144" s="603">
        <v>0</v>
      </c>
      <c r="ABP144" s="603">
        <v>0</v>
      </c>
      <c r="ABQ144" s="603">
        <v>3858679.25</v>
      </c>
      <c r="ABR144" s="603">
        <v>0</v>
      </c>
      <c r="ABS144" s="603">
        <v>0</v>
      </c>
      <c r="ABT144" s="603">
        <v>0</v>
      </c>
      <c r="ABU144" s="603">
        <v>0</v>
      </c>
      <c r="ABV144" s="603">
        <v>0</v>
      </c>
      <c r="ABW144" s="603">
        <v>0</v>
      </c>
      <c r="ABX144" s="603">
        <v>0</v>
      </c>
      <c r="ABY144" s="603">
        <v>0</v>
      </c>
      <c r="ABZ144" s="603">
        <v>41954907.07</v>
      </c>
      <c r="ACA144" s="603">
        <v>0</v>
      </c>
      <c r="ACB144" s="603">
        <v>0</v>
      </c>
      <c r="ACC144" s="603">
        <v>0</v>
      </c>
      <c r="ACD144" s="603">
        <v>0</v>
      </c>
      <c r="ACE144" s="603">
        <v>0</v>
      </c>
      <c r="ACF144" s="603">
        <v>0</v>
      </c>
      <c r="ACG144" s="603">
        <v>0</v>
      </c>
      <c r="ACH144" s="603">
        <v>0</v>
      </c>
      <c r="ACI144" s="603">
        <v>0</v>
      </c>
      <c r="ACJ144" s="603">
        <v>0</v>
      </c>
      <c r="ACK144" s="603">
        <v>40256285.700000003</v>
      </c>
      <c r="ACL144" s="603">
        <v>0</v>
      </c>
      <c r="ACM144" s="603">
        <v>0</v>
      </c>
      <c r="ACN144" s="603">
        <v>0</v>
      </c>
      <c r="ACO144" s="603">
        <v>0</v>
      </c>
      <c r="ACP144" s="603">
        <v>0</v>
      </c>
      <c r="ACQ144" s="603">
        <v>0</v>
      </c>
      <c r="ACR144" s="603">
        <v>33280970.609999999</v>
      </c>
      <c r="ACS144" s="603">
        <v>64981162.759999998</v>
      </c>
      <c r="ACT144" s="603">
        <v>0</v>
      </c>
      <c r="ACU144" s="603">
        <v>0</v>
      </c>
      <c r="ACV144" s="603">
        <v>0</v>
      </c>
      <c r="ACW144" s="603">
        <v>0</v>
      </c>
      <c r="ACX144" s="603">
        <v>5141866.6500000004</v>
      </c>
      <c r="ACY144" s="603">
        <v>0</v>
      </c>
      <c r="ACZ144" s="603">
        <v>0</v>
      </c>
      <c r="ADA144" s="603">
        <v>0</v>
      </c>
      <c r="ADB144" s="603">
        <v>0</v>
      </c>
      <c r="ADC144" s="603">
        <v>0</v>
      </c>
      <c r="ADD144" s="603">
        <v>0</v>
      </c>
      <c r="ADE144" s="603">
        <v>0</v>
      </c>
      <c r="ADF144" s="603">
        <v>0</v>
      </c>
      <c r="ADG144" s="603">
        <v>0</v>
      </c>
      <c r="ADH144" s="603">
        <v>3575117.38</v>
      </c>
      <c r="ADI144" s="603">
        <v>7454680.0899999999</v>
      </c>
      <c r="ADJ144" s="603">
        <v>0</v>
      </c>
      <c r="ADK144" s="603">
        <v>0</v>
      </c>
      <c r="ADL144" s="603">
        <v>0</v>
      </c>
      <c r="ADM144" s="603">
        <v>0</v>
      </c>
      <c r="ADN144" s="603">
        <v>0</v>
      </c>
      <c r="ADO144" s="603">
        <v>0</v>
      </c>
      <c r="ADP144" s="603">
        <v>0</v>
      </c>
      <c r="ADQ144" s="603">
        <v>65207592.869999997</v>
      </c>
      <c r="ADR144" s="603">
        <v>15108617.550000001</v>
      </c>
      <c r="ADS144" s="603">
        <v>0</v>
      </c>
      <c r="ADT144" s="603">
        <v>0</v>
      </c>
      <c r="ADU144" s="603">
        <v>9910501</v>
      </c>
      <c r="ADV144" s="603">
        <v>0</v>
      </c>
      <c r="ADW144" s="603">
        <v>0</v>
      </c>
      <c r="ADX144" s="603">
        <v>0</v>
      </c>
      <c r="ADY144" s="603">
        <v>0</v>
      </c>
      <c r="ADZ144" s="603">
        <v>0</v>
      </c>
      <c r="AEA144" s="603">
        <v>75000846.799999997</v>
      </c>
      <c r="AEB144" s="603">
        <v>3370327.02</v>
      </c>
      <c r="AEC144" s="603">
        <v>0</v>
      </c>
      <c r="AED144" s="603">
        <v>0</v>
      </c>
      <c r="AEE144" s="603">
        <v>0</v>
      </c>
      <c r="AEF144" s="603">
        <v>0</v>
      </c>
      <c r="AEG144" s="603">
        <v>0</v>
      </c>
      <c r="AEH144" s="603">
        <v>0</v>
      </c>
      <c r="AEI144" s="603">
        <v>0</v>
      </c>
      <c r="AEJ144" s="603">
        <v>0</v>
      </c>
      <c r="AEK144" s="603">
        <v>0</v>
      </c>
      <c r="AEL144" s="603">
        <v>0</v>
      </c>
      <c r="AEM144" s="603">
        <v>0</v>
      </c>
      <c r="AEN144" s="603">
        <v>0</v>
      </c>
      <c r="AEO144" s="603">
        <v>0</v>
      </c>
      <c r="AEP144" s="603">
        <v>0</v>
      </c>
      <c r="AEQ144" s="603">
        <v>0</v>
      </c>
      <c r="AER144" s="603">
        <v>0</v>
      </c>
      <c r="AES144" s="603">
        <v>0</v>
      </c>
      <c r="AET144" s="603">
        <v>0</v>
      </c>
      <c r="AEU144" s="603">
        <v>15320277.449999999</v>
      </c>
      <c r="AEV144" s="603">
        <v>0</v>
      </c>
      <c r="AEW144" s="603">
        <v>0</v>
      </c>
      <c r="AEX144" s="603">
        <v>0</v>
      </c>
      <c r="AEY144" s="603">
        <v>0</v>
      </c>
      <c r="AEZ144" s="603">
        <v>0</v>
      </c>
      <c r="AFA144" s="603">
        <v>0</v>
      </c>
      <c r="AFB144" s="603">
        <v>0</v>
      </c>
      <c r="AFC144" s="603">
        <v>0</v>
      </c>
      <c r="AFD144" s="603">
        <v>0</v>
      </c>
      <c r="AFE144" s="603">
        <v>5542295.9900000002</v>
      </c>
      <c r="AFF144" s="603">
        <v>301184.25</v>
      </c>
      <c r="AFG144" s="603">
        <v>0</v>
      </c>
      <c r="AFH144" s="603">
        <v>0</v>
      </c>
      <c r="AFI144" s="603">
        <v>0</v>
      </c>
      <c r="AFJ144" s="603">
        <v>0</v>
      </c>
      <c r="AFK144" s="603">
        <v>0</v>
      </c>
      <c r="AFL144" s="603">
        <v>0</v>
      </c>
      <c r="AFM144" s="603">
        <v>0</v>
      </c>
      <c r="AFN144" s="603">
        <v>0</v>
      </c>
      <c r="AFO144" s="603">
        <v>0</v>
      </c>
      <c r="AFP144" s="603">
        <v>0</v>
      </c>
      <c r="AFQ144" s="603">
        <v>0</v>
      </c>
      <c r="AFR144" s="603">
        <v>8252306</v>
      </c>
      <c r="AFS144" s="603">
        <v>0</v>
      </c>
      <c r="AFT144" s="603">
        <v>0</v>
      </c>
      <c r="AFU144" s="603">
        <v>0</v>
      </c>
      <c r="AFV144" s="603">
        <v>0</v>
      </c>
      <c r="AFW144" s="603">
        <v>0</v>
      </c>
      <c r="AFX144" s="603">
        <v>0</v>
      </c>
      <c r="AFY144" s="603">
        <v>0</v>
      </c>
      <c r="AFZ144" s="603">
        <v>0</v>
      </c>
      <c r="AGA144" s="603">
        <v>0</v>
      </c>
      <c r="AGB144" s="603">
        <v>0</v>
      </c>
      <c r="AGC144" s="603">
        <v>0</v>
      </c>
      <c r="AGD144" s="603">
        <v>35669048.939999998</v>
      </c>
      <c r="AGE144" s="603">
        <v>0</v>
      </c>
      <c r="AGF144" s="603">
        <v>0</v>
      </c>
      <c r="AGG144" s="603">
        <v>0</v>
      </c>
      <c r="AGH144" s="603">
        <v>0</v>
      </c>
      <c r="AGI144" s="603">
        <v>0</v>
      </c>
      <c r="AGJ144" s="603">
        <v>0</v>
      </c>
      <c r="AGK144" s="603">
        <v>0</v>
      </c>
      <c r="AGL144" s="603">
        <v>0</v>
      </c>
      <c r="AGM144" s="603">
        <v>0</v>
      </c>
      <c r="AGN144" s="603">
        <v>0</v>
      </c>
      <c r="AGO144" s="603">
        <v>2833091.55</v>
      </c>
      <c r="AGP144" s="603">
        <v>649539.73</v>
      </c>
      <c r="AGQ144" s="603">
        <v>0</v>
      </c>
      <c r="AGR144" s="603">
        <v>0</v>
      </c>
      <c r="AGS144" s="603">
        <v>0</v>
      </c>
      <c r="AGT144" s="603">
        <v>0</v>
      </c>
      <c r="AGU144" s="603">
        <v>0</v>
      </c>
      <c r="AGV144" s="603">
        <v>0</v>
      </c>
      <c r="AGW144" s="603">
        <v>64717111.600000001</v>
      </c>
      <c r="AGX144" s="603">
        <v>15611051.970000001</v>
      </c>
      <c r="AGY144" s="603">
        <v>0</v>
      </c>
      <c r="AGZ144" s="603">
        <v>0</v>
      </c>
      <c r="AHA144" s="603">
        <v>0</v>
      </c>
      <c r="AHB144" s="603">
        <v>0</v>
      </c>
      <c r="AHC144" s="603">
        <v>0</v>
      </c>
      <c r="AHD144" s="603">
        <v>0</v>
      </c>
      <c r="AHE144" s="603">
        <v>0</v>
      </c>
      <c r="AHF144" s="603">
        <v>0</v>
      </c>
      <c r="AHG144" s="603">
        <v>0</v>
      </c>
      <c r="AHH144" s="603">
        <v>0</v>
      </c>
      <c r="AHI144" s="603">
        <v>0</v>
      </c>
      <c r="AHJ144" s="603">
        <v>0</v>
      </c>
      <c r="AHK144" s="603">
        <v>0</v>
      </c>
      <c r="AHL144" s="603">
        <v>0</v>
      </c>
      <c r="AHM144" s="603">
        <v>0</v>
      </c>
      <c r="AHN144" s="603">
        <v>3597405.32</v>
      </c>
      <c r="AHO144" s="603">
        <v>0</v>
      </c>
      <c r="AHP144" s="603">
        <v>0</v>
      </c>
      <c r="AHQ144" s="603">
        <v>0</v>
      </c>
      <c r="AHR144" s="603">
        <v>0</v>
      </c>
      <c r="AHS144" s="603">
        <v>0</v>
      </c>
      <c r="AHT144" s="603">
        <v>0</v>
      </c>
      <c r="AHU144" s="603">
        <v>0</v>
      </c>
      <c r="AHV144" s="603">
        <v>0</v>
      </c>
      <c r="AHW144" s="603">
        <f t="shared" si="100"/>
        <v>3848292194.999999</v>
      </c>
      <c r="AHY144" s="648" t="s">
        <v>6248</v>
      </c>
      <c r="AHZ144" s="648" t="s">
        <v>6188</v>
      </c>
      <c r="AIA144" s="648" t="s">
        <v>6189</v>
      </c>
    </row>
    <row r="145" spans="1:911" ht="24.6" x14ac:dyDescent="0.7">
      <c r="A145" s="260" t="str">
        <f t="shared" si="101"/>
        <v>ภาระ</v>
      </c>
      <c r="B145" s="260" t="s">
        <v>6188</v>
      </c>
      <c r="C145" s="260" t="s">
        <v>6189</v>
      </c>
      <c r="D145" s="603">
        <v>7951855.0199999996</v>
      </c>
      <c r="E145" s="603">
        <v>0</v>
      </c>
      <c r="F145" s="603">
        <v>0</v>
      </c>
      <c r="G145" s="603">
        <v>0</v>
      </c>
      <c r="H145" s="603">
        <v>0</v>
      </c>
      <c r="I145" s="603">
        <v>0</v>
      </c>
      <c r="J145" s="603">
        <v>0</v>
      </c>
      <c r="K145" s="603">
        <v>0</v>
      </c>
      <c r="L145" s="603">
        <v>0</v>
      </c>
      <c r="M145" s="603">
        <v>0</v>
      </c>
      <c r="N145" s="603">
        <v>0</v>
      </c>
      <c r="O145" s="603">
        <v>0</v>
      </c>
      <c r="P145" s="603">
        <v>0</v>
      </c>
      <c r="Q145" s="603">
        <v>0</v>
      </c>
      <c r="R145" s="603">
        <v>0</v>
      </c>
      <c r="S145" s="603">
        <v>0</v>
      </c>
      <c r="T145" s="603">
        <v>0</v>
      </c>
      <c r="U145" s="603">
        <v>0</v>
      </c>
      <c r="V145" s="603">
        <v>0</v>
      </c>
      <c r="W145" s="603">
        <v>0</v>
      </c>
      <c r="X145" s="603">
        <v>0</v>
      </c>
      <c r="Y145" s="603">
        <v>0</v>
      </c>
      <c r="Z145" s="603">
        <v>0</v>
      </c>
      <c r="AA145" s="603">
        <v>0</v>
      </c>
      <c r="AB145" s="603">
        <v>0</v>
      </c>
      <c r="AC145" s="603">
        <v>0</v>
      </c>
      <c r="AD145" s="603">
        <v>0</v>
      </c>
      <c r="AE145" s="603">
        <v>0</v>
      </c>
      <c r="AF145" s="603">
        <v>0</v>
      </c>
      <c r="AG145" s="603">
        <v>0</v>
      </c>
      <c r="AH145" s="603">
        <v>0</v>
      </c>
      <c r="AI145" s="603">
        <v>0</v>
      </c>
      <c r="AJ145" s="603">
        <v>0</v>
      </c>
      <c r="AK145" s="603">
        <v>0</v>
      </c>
      <c r="AL145" s="603">
        <v>0</v>
      </c>
      <c r="AM145" s="603">
        <v>0</v>
      </c>
      <c r="AN145" s="603">
        <v>0</v>
      </c>
      <c r="AO145" s="603">
        <v>0</v>
      </c>
      <c r="AP145" s="603">
        <v>0</v>
      </c>
      <c r="AQ145" s="603">
        <v>0</v>
      </c>
      <c r="AR145" s="603">
        <v>0</v>
      </c>
      <c r="AS145" s="603">
        <v>0</v>
      </c>
      <c r="AT145" s="603">
        <v>0</v>
      </c>
      <c r="AU145" s="603">
        <v>34747.410000000003</v>
      </c>
      <c r="AV145" s="603">
        <v>0</v>
      </c>
      <c r="AW145" s="603">
        <v>0</v>
      </c>
      <c r="AX145" s="603">
        <v>0</v>
      </c>
      <c r="AY145" s="603">
        <v>0</v>
      </c>
      <c r="AZ145" s="603">
        <v>0</v>
      </c>
      <c r="BA145" s="603">
        <v>0</v>
      </c>
      <c r="BB145" s="603">
        <v>0</v>
      </c>
      <c r="BC145" s="603">
        <v>0</v>
      </c>
      <c r="BD145" s="603">
        <v>0</v>
      </c>
      <c r="BE145" s="603">
        <v>0</v>
      </c>
      <c r="BF145" s="603">
        <v>0</v>
      </c>
      <c r="BG145" s="603">
        <v>0</v>
      </c>
      <c r="BH145" s="603">
        <v>0</v>
      </c>
      <c r="BI145" s="603">
        <v>0</v>
      </c>
      <c r="BJ145" s="603">
        <v>1781.49</v>
      </c>
      <c r="BK145" s="603">
        <v>62433.120000000003</v>
      </c>
      <c r="BL145" s="603">
        <v>0</v>
      </c>
      <c r="BM145" s="603">
        <v>0</v>
      </c>
      <c r="BN145" s="603">
        <v>0</v>
      </c>
      <c r="BO145" s="603">
        <v>0</v>
      </c>
      <c r="BP145" s="603">
        <v>0</v>
      </c>
      <c r="BQ145" s="603">
        <v>0</v>
      </c>
      <c r="BR145" s="603">
        <v>0</v>
      </c>
      <c r="BS145" s="603">
        <v>0</v>
      </c>
      <c r="BT145" s="603">
        <v>0</v>
      </c>
      <c r="BU145" s="603">
        <v>0</v>
      </c>
      <c r="BV145" s="603">
        <v>0</v>
      </c>
      <c r="BW145" s="603">
        <v>0</v>
      </c>
      <c r="BX145" s="603">
        <v>0</v>
      </c>
      <c r="BY145" s="603">
        <v>0</v>
      </c>
      <c r="BZ145" s="603">
        <v>0</v>
      </c>
      <c r="CA145" s="603">
        <v>781535.11</v>
      </c>
      <c r="CB145" s="603">
        <v>0</v>
      </c>
      <c r="CC145" s="603">
        <v>0</v>
      </c>
      <c r="CD145" s="603">
        <v>0</v>
      </c>
      <c r="CE145" s="603">
        <v>0</v>
      </c>
      <c r="CF145" s="603">
        <v>0</v>
      </c>
      <c r="CG145" s="603">
        <v>0</v>
      </c>
      <c r="CH145" s="603">
        <v>0</v>
      </c>
      <c r="CI145" s="603">
        <v>0</v>
      </c>
      <c r="CJ145" s="603">
        <v>0</v>
      </c>
      <c r="CK145" s="603">
        <v>0</v>
      </c>
      <c r="CL145" s="603">
        <v>0</v>
      </c>
      <c r="CM145" s="603">
        <v>0</v>
      </c>
      <c r="CN145" s="603">
        <v>0</v>
      </c>
      <c r="CO145" s="603">
        <v>0</v>
      </c>
      <c r="CP145" s="603">
        <v>0</v>
      </c>
      <c r="CQ145" s="603">
        <v>0</v>
      </c>
      <c r="CR145" s="603">
        <v>0</v>
      </c>
      <c r="CS145" s="603">
        <v>0</v>
      </c>
      <c r="CT145" s="603">
        <v>0</v>
      </c>
      <c r="CU145" s="603">
        <v>3848027.74</v>
      </c>
      <c r="CV145" s="603">
        <v>0</v>
      </c>
      <c r="CW145" s="603">
        <v>0</v>
      </c>
      <c r="CX145" s="603">
        <v>0</v>
      </c>
      <c r="CY145" s="603">
        <v>0</v>
      </c>
      <c r="CZ145" s="603">
        <v>0</v>
      </c>
      <c r="DA145" s="603">
        <v>0</v>
      </c>
      <c r="DB145" s="603">
        <v>0</v>
      </c>
      <c r="DC145" s="603">
        <v>2056022.92</v>
      </c>
      <c r="DD145" s="603">
        <v>9120980.4399999995</v>
      </c>
      <c r="DE145" s="603">
        <v>0</v>
      </c>
      <c r="DF145" s="603">
        <v>0</v>
      </c>
      <c r="DG145" s="603">
        <v>0</v>
      </c>
      <c r="DH145" s="603">
        <v>0</v>
      </c>
      <c r="DI145" s="603">
        <v>0</v>
      </c>
      <c r="DJ145" s="603">
        <v>0</v>
      </c>
      <c r="DK145" s="603">
        <v>0</v>
      </c>
      <c r="DL145" s="603">
        <v>9446523.4900000002</v>
      </c>
      <c r="DM145" s="603">
        <v>0</v>
      </c>
      <c r="DN145" s="603">
        <v>0</v>
      </c>
      <c r="DO145" s="603">
        <v>0</v>
      </c>
      <c r="DP145" s="603">
        <v>0</v>
      </c>
      <c r="DQ145" s="603">
        <v>0</v>
      </c>
      <c r="DR145" s="603">
        <v>0</v>
      </c>
      <c r="DS145" s="603">
        <v>0</v>
      </c>
      <c r="DT145" s="603">
        <v>0</v>
      </c>
      <c r="DU145" s="603">
        <v>7640558.5999999996</v>
      </c>
      <c r="DV145" s="603">
        <v>0</v>
      </c>
      <c r="DW145" s="603">
        <v>0</v>
      </c>
      <c r="DX145" s="603">
        <v>0</v>
      </c>
      <c r="DY145" s="603">
        <v>0</v>
      </c>
      <c r="DZ145" s="603">
        <v>0</v>
      </c>
      <c r="EA145" s="603">
        <v>0</v>
      </c>
      <c r="EB145" s="603">
        <v>0</v>
      </c>
      <c r="EC145" s="603">
        <v>0</v>
      </c>
      <c r="ED145" s="603">
        <v>0</v>
      </c>
      <c r="EE145" s="603">
        <v>0</v>
      </c>
      <c r="EF145" s="603">
        <v>2765073.65</v>
      </c>
      <c r="EG145" s="603">
        <v>2251915.77</v>
      </c>
      <c r="EH145" s="603">
        <v>0</v>
      </c>
      <c r="EI145" s="603">
        <v>0</v>
      </c>
      <c r="EJ145" s="603">
        <v>0</v>
      </c>
      <c r="EK145" s="603">
        <v>0</v>
      </c>
      <c r="EL145" s="603">
        <v>0</v>
      </c>
      <c r="EM145" s="603">
        <v>0</v>
      </c>
      <c r="EN145" s="603">
        <v>0</v>
      </c>
      <c r="EO145" s="603">
        <v>4559840.09</v>
      </c>
      <c r="EP145" s="603">
        <v>0</v>
      </c>
      <c r="EQ145" s="603">
        <v>0</v>
      </c>
      <c r="ER145" s="603">
        <v>0</v>
      </c>
      <c r="ES145" s="603">
        <v>0</v>
      </c>
      <c r="ET145" s="603">
        <v>0</v>
      </c>
      <c r="EU145" s="603">
        <v>0</v>
      </c>
      <c r="EV145" s="603">
        <v>0</v>
      </c>
      <c r="EW145" s="603">
        <v>0</v>
      </c>
      <c r="EX145" s="603">
        <v>5373008.1399999997</v>
      </c>
      <c r="EY145" s="603">
        <v>0</v>
      </c>
      <c r="EZ145" s="603">
        <v>0</v>
      </c>
      <c r="FA145" s="603">
        <v>0</v>
      </c>
      <c r="FB145" s="603">
        <v>2000000</v>
      </c>
      <c r="FC145" s="603">
        <v>0</v>
      </c>
      <c r="FD145" s="603">
        <v>0</v>
      </c>
      <c r="FE145" s="603">
        <v>0</v>
      </c>
      <c r="FF145" s="603">
        <v>0</v>
      </c>
      <c r="FG145" s="603">
        <v>0</v>
      </c>
      <c r="FH145" s="603">
        <v>0</v>
      </c>
      <c r="FI145" s="603">
        <v>0</v>
      </c>
      <c r="FJ145" s="603">
        <v>5941457.6500000004</v>
      </c>
      <c r="FK145" s="603">
        <v>0</v>
      </c>
      <c r="FL145" s="603">
        <v>0</v>
      </c>
      <c r="FM145" s="603">
        <v>0</v>
      </c>
      <c r="FN145" s="603">
        <v>0</v>
      </c>
      <c r="FO145" s="603">
        <v>0</v>
      </c>
      <c r="FP145" s="603">
        <v>0</v>
      </c>
      <c r="FQ145" s="603">
        <v>0</v>
      </c>
      <c r="FR145" s="603">
        <v>1338836.52</v>
      </c>
      <c r="FS145" s="603">
        <v>0</v>
      </c>
      <c r="FT145" s="603">
        <v>0</v>
      </c>
      <c r="FU145" s="603">
        <v>0</v>
      </c>
      <c r="FV145" s="603">
        <v>0</v>
      </c>
      <c r="FW145" s="603">
        <v>0</v>
      </c>
      <c r="FX145" s="603">
        <v>0</v>
      </c>
      <c r="FY145" s="603">
        <v>0</v>
      </c>
      <c r="FZ145" s="603">
        <v>0</v>
      </c>
      <c r="GA145" s="603">
        <v>0</v>
      </c>
      <c r="GB145" s="603">
        <v>0</v>
      </c>
      <c r="GC145" s="603">
        <v>0</v>
      </c>
      <c r="GD145" s="603">
        <v>0</v>
      </c>
      <c r="GE145" s="603">
        <v>0</v>
      </c>
      <c r="GF145" s="603">
        <v>2336546.5699999998</v>
      </c>
      <c r="GG145" s="603">
        <v>0</v>
      </c>
      <c r="GH145" s="603">
        <v>0</v>
      </c>
      <c r="GI145" s="603">
        <v>0</v>
      </c>
      <c r="GJ145" s="603">
        <v>0</v>
      </c>
      <c r="GK145" s="603">
        <v>0</v>
      </c>
      <c r="GL145" s="603">
        <v>0</v>
      </c>
      <c r="GM145" s="603">
        <v>0</v>
      </c>
      <c r="GN145" s="603">
        <v>0</v>
      </c>
      <c r="GO145" s="603">
        <v>0</v>
      </c>
      <c r="GP145" s="603">
        <v>0</v>
      </c>
      <c r="GQ145" s="603">
        <v>0</v>
      </c>
      <c r="GR145" s="603">
        <v>7092961.79</v>
      </c>
      <c r="GS145" s="603">
        <v>0</v>
      </c>
      <c r="GT145" s="603">
        <v>0</v>
      </c>
      <c r="GU145" s="603">
        <v>0</v>
      </c>
      <c r="GV145" s="603">
        <v>0</v>
      </c>
      <c r="GW145" s="603">
        <v>0</v>
      </c>
      <c r="GX145" s="603">
        <v>0</v>
      </c>
      <c r="GY145" s="603">
        <v>0</v>
      </c>
      <c r="GZ145" s="603">
        <v>8273196.2000000002</v>
      </c>
      <c r="HA145" s="603">
        <v>0</v>
      </c>
      <c r="HB145" s="603">
        <v>0</v>
      </c>
      <c r="HC145" s="603">
        <v>0</v>
      </c>
      <c r="HD145" s="603">
        <v>0</v>
      </c>
      <c r="HE145" s="603">
        <v>0</v>
      </c>
      <c r="HF145" s="603">
        <v>0</v>
      </c>
      <c r="HG145" s="603">
        <v>0</v>
      </c>
      <c r="HH145" s="603">
        <v>0</v>
      </c>
      <c r="HI145" s="603">
        <v>0</v>
      </c>
      <c r="HJ145" s="603">
        <v>0</v>
      </c>
      <c r="HK145" s="603">
        <v>0</v>
      </c>
      <c r="HL145" s="603">
        <v>60216376.859999999</v>
      </c>
      <c r="HM145" s="603">
        <v>0</v>
      </c>
      <c r="HN145" s="603">
        <v>0</v>
      </c>
      <c r="HO145" s="603">
        <v>0</v>
      </c>
      <c r="HP145" s="603">
        <v>0</v>
      </c>
      <c r="HQ145" s="603">
        <v>0</v>
      </c>
      <c r="HR145" s="603">
        <v>0</v>
      </c>
      <c r="HS145" s="603">
        <v>0</v>
      </c>
      <c r="HT145" s="603">
        <v>26389596.920000002</v>
      </c>
      <c r="HU145" s="603">
        <v>7004254.0099999998</v>
      </c>
      <c r="HV145" s="603">
        <v>0</v>
      </c>
      <c r="HW145" s="603">
        <v>0</v>
      </c>
      <c r="HX145" s="603">
        <v>0</v>
      </c>
      <c r="HY145" s="603">
        <v>0</v>
      </c>
      <c r="HZ145" s="603">
        <v>0</v>
      </c>
      <c r="IA145" s="603">
        <v>0</v>
      </c>
      <c r="IB145" s="603">
        <v>0</v>
      </c>
      <c r="IC145" s="603">
        <v>0</v>
      </c>
      <c r="ID145" s="603">
        <v>0</v>
      </c>
      <c r="IE145" s="603">
        <v>0</v>
      </c>
      <c r="IF145" s="603">
        <v>0</v>
      </c>
      <c r="IG145" s="603">
        <v>0</v>
      </c>
      <c r="IH145" s="603">
        <v>0</v>
      </c>
      <c r="II145" s="603">
        <v>0</v>
      </c>
      <c r="IJ145" s="603">
        <v>15602893.65</v>
      </c>
      <c r="IK145" s="603">
        <v>1268727.97</v>
      </c>
      <c r="IL145" s="603">
        <v>0</v>
      </c>
      <c r="IM145" s="603">
        <v>0</v>
      </c>
      <c r="IN145" s="603">
        <v>0</v>
      </c>
      <c r="IO145" s="603">
        <v>0</v>
      </c>
      <c r="IP145" s="603">
        <v>0</v>
      </c>
      <c r="IQ145" s="603">
        <v>0</v>
      </c>
      <c r="IR145" s="603">
        <v>0</v>
      </c>
      <c r="IS145" s="603">
        <v>0</v>
      </c>
      <c r="IT145" s="603">
        <v>0</v>
      </c>
      <c r="IU145" s="603">
        <v>24585953.48</v>
      </c>
      <c r="IV145" s="603">
        <v>9482032.3900000006</v>
      </c>
      <c r="IW145" s="603">
        <v>0</v>
      </c>
      <c r="IX145" s="603">
        <v>0</v>
      </c>
      <c r="IY145" s="603">
        <v>0</v>
      </c>
      <c r="IZ145" s="603">
        <v>0</v>
      </c>
      <c r="JA145" s="603">
        <v>0</v>
      </c>
      <c r="JB145" s="603">
        <v>0</v>
      </c>
      <c r="JC145" s="603">
        <v>0</v>
      </c>
      <c r="JD145" s="603">
        <v>0</v>
      </c>
      <c r="JE145" s="603">
        <v>0</v>
      </c>
      <c r="JF145" s="603">
        <v>0</v>
      </c>
      <c r="JG145" s="603">
        <v>2149595.83</v>
      </c>
      <c r="JH145" s="603">
        <v>116984.5</v>
      </c>
      <c r="JI145" s="603">
        <v>0</v>
      </c>
      <c r="JJ145" s="603">
        <v>0</v>
      </c>
      <c r="JK145" s="603">
        <v>0</v>
      </c>
      <c r="JL145" s="603">
        <v>0</v>
      </c>
      <c r="JM145" s="603">
        <v>10320655.18</v>
      </c>
      <c r="JN145" s="603">
        <v>0</v>
      </c>
      <c r="JO145" s="603">
        <v>0</v>
      </c>
      <c r="JP145" s="603">
        <v>0</v>
      </c>
      <c r="JQ145" s="603">
        <v>0</v>
      </c>
      <c r="JR145" s="603">
        <v>0</v>
      </c>
      <c r="JS145" s="603">
        <v>0</v>
      </c>
      <c r="JT145" s="603">
        <v>0</v>
      </c>
      <c r="JU145" s="603">
        <v>0</v>
      </c>
      <c r="JV145" s="603">
        <v>0</v>
      </c>
      <c r="JW145" s="603">
        <v>0</v>
      </c>
      <c r="JX145" s="603">
        <v>0</v>
      </c>
      <c r="JY145" s="603">
        <v>0</v>
      </c>
      <c r="JZ145" s="603">
        <v>0</v>
      </c>
      <c r="KA145" s="603">
        <v>0</v>
      </c>
      <c r="KB145" s="603">
        <v>0</v>
      </c>
      <c r="KC145" s="603">
        <v>0</v>
      </c>
      <c r="KD145" s="603">
        <v>0</v>
      </c>
      <c r="KE145" s="603">
        <v>0</v>
      </c>
      <c r="KF145" s="603">
        <v>0</v>
      </c>
      <c r="KG145" s="603">
        <v>0</v>
      </c>
      <c r="KH145" s="603">
        <v>0</v>
      </c>
      <c r="KI145" s="603">
        <v>0</v>
      </c>
      <c r="KJ145" s="603">
        <v>19603617.710000001</v>
      </c>
      <c r="KK145" s="603">
        <v>0</v>
      </c>
      <c r="KL145" s="603">
        <v>0</v>
      </c>
      <c r="KM145" s="603">
        <v>0</v>
      </c>
      <c r="KN145" s="603">
        <v>0</v>
      </c>
      <c r="KO145" s="603">
        <v>0</v>
      </c>
      <c r="KP145" s="603">
        <v>0</v>
      </c>
      <c r="KQ145" s="603">
        <v>0</v>
      </c>
      <c r="KR145" s="603">
        <v>0</v>
      </c>
      <c r="KS145" s="603">
        <v>0</v>
      </c>
      <c r="KT145" s="603">
        <v>0</v>
      </c>
      <c r="KU145" s="603">
        <v>0</v>
      </c>
      <c r="KV145" s="603">
        <v>3860627.67</v>
      </c>
      <c r="KW145" s="603">
        <v>0</v>
      </c>
      <c r="KX145" s="603">
        <v>0</v>
      </c>
      <c r="KY145" s="603">
        <v>9817598.1699999999</v>
      </c>
      <c r="KZ145" s="603">
        <v>0</v>
      </c>
      <c r="LA145" s="603">
        <v>8688833.5600000005</v>
      </c>
      <c r="LB145" s="603">
        <v>0</v>
      </c>
      <c r="LC145" s="603">
        <v>0</v>
      </c>
      <c r="LD145" s="603">
        <v>0</v>
      </c>
      <c r="LE145" s="603">
        <v>0</v>
      </c>
      <c r="LF145" s="603">
        <v>0</v>
      </c>
      <c r="LG145" s="603">
        <v>0</v>
      </c>
      <c r="LH145" s="603">
        <v>0</v>
      </c>
      <c r="LI145" s="603">
        <v>1521708.17</v>
      </c>
      <c r="LJ145" s="603">
        <v>0</v>
      </c>
      <c r="LK145" s="603">
        <v>5550443.8300000001</v>
      </c>
      <c r="LL145" s="603">
        <v>0</v>
      </c>
      <c r="LM145" s="603">
        <v>0</v>
      </c>
      <c r="LN145" s="603">
        <v>0</v>
      </c>
      <c r="LO145" s="603">
        <v>0</v>
      </c>
      <c r="LP145" s="603">
        <v>0</v>
      </c>
      <c r="LQ145" s="603">
        <v>0</v>
      </c>
      <c r="LR145" s="603">
        <v>0</v>
      </c>
      <c r="LS145" s="603">
        <v>0</v>
      </c>
      <c r="LT145" s="603">
        <v>12023345.57</v>
      </c>
      <c r="LU145" s="603">
        <v>0</v>
      </c>
      <c r="LV145" s="603">
        <v>0</v>
      </c>
      <c r="LW145" s="603">
        <v>0</v>
      </c>
      <c r="LX145" s="603">
        <v>10123916.35</v>
      </c>
      <c r="LY145" s="603">
        <v>16477269.699999999</v>
      </c>
      <c r="LZ145" s="603">
        <v>353418.88</v>
      </c>
      <c r="MA145" s="603">
        <v>0</v>
      </c>
      <c r="MB145" s="603">
        <v>0</v>
      </c>
      <c r="MC145" s="603">
        <v>0</v>
      </c>
      <c r="MD145" s="603">
        <v>0</v>
      </c>
      <c r="ME145" s="603">
        <v>0</v>
      </c>
      <c r="MF145" s="603">
        <v>0</v>
      </c>
      <c r="MG145" s="603">
        <v>714890.12</v>
      </c>
      <c r="MH145" s="603">
        <v>0</v>
      </c>
      <c r="MI145" s="603">
        <v>912939.26</v>
      </c>
      <c r="MJ145" s="603">
        <v>0</v>
      </c>
      <c r="MK145" s="603">
        <v>0</v>
      </c>
      <c r="ML145" s="603">
        <v>0</v>
      </c>
      <c r="MM145" s="603">
        <v>0</v>
      </c>
      <c r="MN145" s="603">
        <v>0</v>
      </c>
      <c r="MO145" s="603">
        <v>0</v>
      </c>
      <c r="MP145" s="603">
        <v>0</v>
      </c>
      <c r="MQ145" s="603">
        <v>0</v>
      </c>
      <c r="MR145" s="603">
        <v>0</v>
      </c>
      <c r="MS145" s="603">
        <v>0</v>
      </c>
      <c r="MT145" s="603">
        <v>0</v>
      </c>
      <c r="MU145" s="603">
        <v>43979366.280000001</v>
      </c>
      <c r="MV145" s="603">
        <v>0</v>
      </c>
      <c r="MW145" s="603">
        <v>0</v>
      </c>
      <c r="MX145" s="603">
        <v>0</v>
      </c>
      <c r="MY145" s="603">
        <v>0</v>
      </c>
      <c r="MZ145" s="603">
        <v>549</v>
      </c>
      <c r="NA145" s="603">
        <v>0</v>
      </c>
      <c r="NB145" s="603">
        <v>0</v>
      </c>
      <c r="NC145" s="603">
        <v>0</v>
      </c>
      <c r="ND145" s="603">
        <v>0</v>
      </c>
      <c r="NE145" s="603">
        <v>0</v>
      </c>
      <c r="NF145" s="603">
        <v>57464211.130000003</v>
      </c>
      <c r="NG145" s="603">
        <v>0</v>
      </c>
      <c r="NH145" s="603">
        <v>0</v>
      </c>
      <c r="NI145" s="603">
        <v>0</v>
      </c>
      <c r="NJ145" s="603">
        <v>0</v>
      </c>
      <c r="NK145" s="603">
        <v>0</v>
      </c>
      <c r="NL145" s="603">
        <v>21106043.09</v>
      </c>
      <c r="NM145" s="603">
        <v>6929419.5300000003</v>
      </c>
      <c r="NN145" s="603">
        <v>0</v>
      </c>
      <c r="NO145" s="603">
        <v>0</v>
      </c>
      <c r="NP145" s="603">
        <v>0</v>
      </c>
      <c r="NQ145" s="603">
        <v>0</v>
      </c>
      <c r="NR145" s="603">
        <v>3679675.62</v>
      </c>
      <c r="NS145" s="603">
        <v>0</v>
      </c>
      <c r="NT145" s="603">
        <v>0</v>
      </c>
      <c r="NU145" s="603">
        <v>0</v>
      </c>
      <c r="NV145" s="603">
        <v>0</v>
      </c>
      <c r="NW145" s="603">
        <v>0</v>
      </c>
      <c r="NX145" s="603">
        <v>0</v>
      </c>
      <c r="NY145" s="603">
        <v>22354611.949999999</v>
      </c>
      <c r="NZ145" s="603">
        <v>6199816.6399999997</v>
      </c>
      <c r="OA145" s="603">
        <v>0</v>
      </c>
      <c r="OB145" s="603">
        <v>0</v>
      </c>
      <c r="OC145" s="603">
        <v>0</v>
      </c>
      <c r="OD145" s="603">
        <v>0</v>
      </c>
      <c r="OE145" s="603">
        <v>0</v>
      </c>
      <c r="OF145" s="603">
        <v>11450816.35</v>
      </c>
      <c r="OG145" s="603">
        <v>48468.83</v>
      </c>
      <c r="OH145" s="603">
        <v>0</v>
      </c>
      <c r="OI145" s="603">
        <v>0</v>
      </c>
      <c r="OJ145" s="603">
        <v>0</v>
      </c>
      <c r="OK145" s="603">
        <v>0</v>
      </c>
      <c r="OL145" s="603">
        <v>0</v>
      </c>
      <c r="OM145" s="603">
        <v>0</v>
      </c>
      <c r="ON145" s="603">
        <v>0</v>
      </c>
      <c r="OO145" s="603">
        <v>4152787.68</v>
      </c>
      <c r="OP145" s="603">
        <v>7502082.6600000001</v>
      </c>
      <c r="OQ145" s="603">
        <v>9787400.3900000006</v>
      </c>
      <c r="OR145" s="603">
        <v>0</v>
      </c>
      <c r="OS145" s="603">
        <v>0</v>
      </c>
      <c r="OT145" s="603">
        <v>0</v>
      </c>
      <c r="OU145" s="603">
        <v>5558231.2599999998</v>
      </c>
      <c r="OV145" s="603">
        <v>0</v>
      </c>
      <c r="OW145" s="603">
        <v>0</v>
      </c>
      <c r="OX145" s="603">
        <v>0</v>
      </c>
      <c r="OY145" s="603">
        <v>0</v>
      </c>
      <c r="OZ145" s="603">
        <v>0</v>
      </c>
      <c r="PA145" s="603">
        <v>0</v>
      </c>
      <c r="PB145" s="603">
        <v>0</v>
      </c>
      <c r="PC145" s="603">
        <v>0</v>
      </c>
      <c r="PD145" s="603">
        <v>1815765.49</v>
      </c>
      <c r="PE145" s="603">
        <v>0</v>
      </c>
      <c r="PF145" s="603">
        <v>0</v>
      </c>
      <c r="PG145" s="603">
        <v>0</v>
      </c>
      <c r="PH145" s="603">
        <v>0</v>
      </c>
      <c r="PI145" s="603">
        <v>0</v>
      </c>
      <c r="PJ145" s="603">
        <v>0</v>
      </c>
      <c r="PK145" s="603">
        <v>0</v>
      </c>
      <c r="PL145" s="603">
        <v>0</v>
      </c>
      <c r="PM145" s="603">
        <v>0</v>
      </c>
      <c r="PN145" s="603">
        <v>0</v>
      </c>
      <c r="PO145" s="603">
        <v>0</v>
      </c>
      <c r="PP145" s="603">
        <v>0</v>
      </c>
      <c r="PQ145" s="603">
        <v>0</v>
      </c>
      <c r="PR145" s="603">
        <v>0</v>
      </c>
      <c r="PS145" s="603">
        <v>0</v>
      </c>
      <c r="PT145" s="603">
        <v>0</v>
      </c>
      <c r="PU145" s="603">
        <v>0</v>
      </c>
      <c r="PV145" s="603">
        <v>3108016.7</v>
      </c>
      <c r="PW145" s="603">
        <v>0</v>
      </c>
      <c r="PX145" s="603">
        <v>0</v>
      </c>
      <c r="PY145" s="603">
        <v>0</v>
      </c>
      <c r="PZ145" s="603">
        <v>0</v>
      </c>
      <c r="QA145" s="603">
        <v>0</v>
      </c>
      <c r="QB145" s="603">
        <v>0</v>
      </c>
      <c r="QC145" s="603">
        <v>0</v>
      </c>
      <c r="QD145" s="603">
        <v>0</v>
      </c>
      <c r="QE145" s="603">
        <v>0</v>
      </c>
      <c r="QF145" s="603">
        <v>10260068.27</v>
      </c>
      <c r="QG145" s="603">
        <v>0</v>
      </c>
      <c r="QH145" s="603">
        <v>0</v>
      </c>
      <c r="QI145" s="603">
        <v>0</v>
      </c>
      <c r="QJ145" s="603">
        <v>0</v>
      </c>
      <c r="QK145" s="603">
        <v>0</v>
      </c>
      <c r="QL145" s="603">
        <v>0</v>
      </c>
      <c r="QM145" s="603">
        <v>0</v>
      </c>
      <c r="QN145" s="603">
        <v>0</v>
      </c>
      <c r="QO145" s="603">
        <v>0</v>
      </c>
      <c r="QP145" s="603">
        <v>0</v>
      </c>
      <c r="QQ145" s="603">
        <v>0</v>
      </c>
      <c r="QR145" s="603">
        <v>0</v>
      </c>
      <c r="QS145" s="603">
        <v>0</v>
      </c>
      <c r="QT145" s="603">
        <v>0</v>
      </c>
      <c r="QU145" s="603">
        <v>0</v>
      </c>
      <c r="QV145" s="603">
        <v>0</v>
      </c>
      <c r="QW145" s="603">
        <v>0</v>
      </c>
      <c r="QX145" s="603">
        <v>0</v>
      </c>
      <c r="QY145" s="603">
        <v>0</v>
      </c>
      <c r="QZ145" s="603">
        <v>0</v>
      </c>
      <c r="RA145" s="603">
        <v>0</v>
      </c>
      <c r="RB145" s="603">
        <v>0</v>
      </c>
      <c r="RC145" s="603">
        <v>0</v>
      </c>
      <c r="RD145" s="603">
        <v>0</v>
      </c>
      <c r="RE145" s="603">
        <v>0</v>
      </c>
      <c r="RF145" s="603">
        <v>0</v>
      </c>
      <c r="RG145" s="603">
        <v>0</v>
      </c>
      <c r="RH145" s="603">
        <v>0</v>
      </c>
      <c r="RI145" s="603">
        <v>25731900.800000001</v>
      </c>
      <c r="RJ145" s="603">
        <v>0</v>
      </c>
      <c r="RK145" s="603">
        <v>0</v>
      </c>
      <c r="RL145" s="603">
        <v>0</v>
      </c>
      <c r="RM145" s="603">
        <v>0</v>
      </c>
      <c r="RN145" s="603">
        <v>0</v>
      </c>
      <c r="RO145" s="603">
        <v>0</v>
      </c>
      <c r="RP145" s="603">
        <v>0</v>
      </c>
      <c r="RQ145" s="603">
        <v>0</v>
      </c>
      <c r="RR145" s="603">
        <v>0</v>
      </c>
      <c r="RS145" s="603">
        <v>0</v>
      </c>
      <c r="RT145" s="603">
        <v>0</v>
      </c>
      <c r="RU145" s="603">
        <v>0</v>
      </c>
      <c r="RV145" s="603">
        <v>0</v>
      </c>
      <c r="RW145" s="603">
        <v>0</v>
      </c>
      <c r="RX145" s="603">
        <v>0</v>
      </c>
      <c r="RY145" s="603">
        <v>0</v>
      </c>
      <c r="RZ145" s="603">
        <v>0</v>
      </c>
      <c r="SA145" s="603">
        <v>0</v>
      </c>
      <c r="SB145" s="603">
        <v>0</v>
      </c>
      <c r="SC145" s="603">
        <v>774772.25</v>
      </c>
      <c r="SD145" s="603">
        <v>0</v>
      </c>
      <c r="SE145" s="603">
        <v>0</v>
      </c>
      <c r="SF145" s="603">
        <v>0</v>
      </c>
      <c r="SG145" s="603">
        <v>0</v>
      </c>
      <c r="SH145" s="603">
        <v>0</v>
      </c>
      <c r="SI145" s="603">
        <v>0</v>
      </c>
      <c r="SJ145" s="603">
        <v>0</v>
      </c>
      <c r="SK145" s="603">
        <v>0</v>
      </c>
      <c r="SL145" s="603">
        <v>0</v>
      </c>
      <c r="SM145" s="603">
        <v>0</v>
      </c>
      <c r="SN145" s="603">
        <v>0</v>
      </c>
      <c r="SO145" s="603">
        <v>2898029.24</v>
      </c>
      <c r="SP145" s="603">
        <v>0</v>
      </c>
      <c r="SQ145" s="603">
        <v>0</v>
      </c>
      <c r="SR145" s="603">
        <v>0</v>
      </c>
      <c r="SS145" s="603">
        <v>0</v>
      </c>
      <c r="ST145" s="603">
        <v>0</v>
      </c>
      <c r="SU145" s="603">
        <v>0</v>
      </c>
      <c r="SV145" s="603">
        <v>0</v>
      </c>
      <c r="SW145" s="603">
        <v>3222735.36</v>
      </c>
      <c r="SX145" s="603">
        <v>0</v>
      </c>
      <c r="SY145" s="603">
        <v>0</v>
      </c>
      <c r="SZ145" s="603">
        <v>0</v>
      </c>
      <c r="TA145" s="603">
        <v>0</v>
      </c>
      <c r="TB145" s="603">
        <v>0</v>
      </c>
      <c r="TC145" s="603">
        <v>0</v>
      </c>
      <c r="TD145" s="603">
        <v>0</v>
      </c>
      <c r="TE145" s="603">
        <v>0</v>
      </c>
      <c r="TF145" s="603">
        <v>0</v>
      </c>
      <c r="TG145" s="603">
        <v>0</v>
      </c>
      <c r="TH145" s="603">
        <v>0</v>
      </c>
      <c r="TI145" s="603">
        <v>0</v>
      </c>
      <c r="TJ145" s="603">
        <v>0</v>
      </c>
      <c r="TK145" s="603">
        <v>4805731.24</v>
      </c>
      <c r="TL145" s="603">
        <v>0</v>
      </c>
      <c r="TM145" s="603">
        <v>0</v>
      </c>
      <c r="TN145" s="603">
        <v>0</v>
      </c>
      <c r="TO145" s="603">
        <v>0</v>
      </c>
      <c r="TP145" s="603">
        <v>0</v>
      </c>
      <c r="TQ145" s="603">
        <v>0</v>
      </c>
      <c r="TR145" s="603">
        <v>0</v>
      </c>
      <c r="TS145" s="603">
        <v>0</v>
      </c>
      <c r="TT145" s="603">
        <v>0</v>
      </c>
      <c r="TU145" s="603">
        <v>0</v>
      </c>
      <c r="TV145" s="603">
        <v>0</v>
      </c>
      <c r="TW145" s="603">
        <v>0</v>
      </c>
      <c r="TX145" s="603">
        <v>0</v>
      </c>
      <c r="TY145" s="603">
        <v>0</v>
      </c>
      <c r="TZ145" s="603">
        <v>0</v>
      </c>
      <c r="UA145" s="603">
        <v>3926173.22</v>
      </c>
      <c r="UB145" s="603">
        <v>0</v>
      </c>
      <c r="UC145" s="603">
        <v>2328269.92</v>
      </c>
      <c r="UD145" s="603">
        <v>0</v>
      </c>
      <c r="UE145" s="603">
        <v>0</v>
      </c>
      <c r="UF145" s="603">
        <v>0</v>
      </c>
      <c r="UG145" s="603">
        <v>3347587.49</v>
      </c>
      <c r="UH145" s="603">
        <v>0</v>
      </c>
      <c r="UI145" s="603">
        <v>0</v>
      </c>
      <c r="UJ145" s="603">
        <v>0</v>
      </c>
      <c r="UK145" s="603">
        <v>0</v>
      </c>
      <c r="UL145" s="603">
        <v>0</v>
      </c>
      <c r="UM145" s="603">
        <v>0</v>
      </c>
      <c r="UN145" s="603">
        <v>0</v>
      </c>
      <c r="UO145" s="603">
        <v>0</v>
      </c>
      <c r="UP145" s="603">
        <v>0</v>
      </c>
      <c r="UQ145" s="603">
        <v>0</v>
      </c>
      <c r="UR145" s="603">
        <v>0</v>
      </c>
      <c r="US145" s="603">
        <v>0</v>
      </c>
      <c r="UT145" s="603">
        <v>0</v>
      </c>
      <c r="UU145" s="603">
        <v>0</v>
      </c>
      <c r="UV145" s="603">
        <v>0</v>
      </c>
      <c r="UW145" s="603">
        <v>0</v>
      </c>
      <c r="UX145" s="603">
        <v>0</v>
      </c>
      <c r="UY145" s="603">
        <v>0</v>
      </c>
      <c r="UZ145" s="603">
        <v>0</v>
      </c>
      <c r="VA145" s="603">
        <v>0</v>
      </c>
      <c r="VB145" s="603">
        <v>0</v>
      </c>
      <c r="VC145" s="603">
        <v>0</v>
      </c>
      <c r="VD145" s="603">
        <v>0</v>
      </c>
      <c r="VE145" s="603">
        <v>0</v>
      </c>
      <c r="VF145" s="603">
        <v>0</v>
      </c>
      <c r="VG145" s="603">
        <v>0</v>
      </c>
      <c r="VH145" s="603">
        <v>0</v>
      </c>
      <c r="VI145" s="603">
        <v>0</v>
      </c>
      <c r="VJ145" s="603">
        <v>1528675.23</v>
      </c>
      <c r="VK145" s="603">
        <v>0</v>
      </c>
      <c r="VL145" s="603">
        <v>0</v>
      </c>
      <c r="VM145" s="603">
        <v>0</v>
      </c>
      <c r="VN145" s="603">
        <v>1264509.78</v>
      </c>
      <c r="VO145" s="603">
        <v>0</v>
      </c>
      <c r="VP145" s="603">
        <v>0</v>
      </c>
      <c r="VQ145" s="603">
        <v>0</v>
      </c>
      <c r="VR145" s="603">
        <v>0</v>
      </c>
      <c r="VS145" s="603">
        <v>0</v>
      </c>
      <c r="VT145" s="603">
        <v>0</v>
      </c>
      <c r="VU145" s="603">
        <v>0</v>
      </c>
      <c r="VV145" s="603">
        <v>0</v>
      </c>
      <c r="VW145" s="603">
        <v>0</v>
      </c>
      <c r="VX145" s="603">
        <v>0</v>
      </c>
      <c r="VY145" s="603">
        <v>0</v>
      </c>
      <c r="VZ145" s="603">
        <v>0</v>
      </c>
      <c r="WA145" s="603">
        <v>0</v>
      </c>
      <c r="WB145" s="603">
        <v>0</v>
      </c>
      <c r="WC145" s="603">
        <v>0</v>
      </c>
      <c r="WD145" s="603">
        <v>0</v>
      </c>
      <c r="WE145" s="603">
        <v>0</v>
      </c>
      <c r="WF145" s="603">
        <v>0</v>
      </c>
      <c r="WG145" s="603">
        <v>0</v>
      </c>
      <c r="WH145" s="603">
        <v>0</v>
      </c>
      <c r="WI145" s="603">
        <v>0</v>
      </c>
      <c r="WJ145" s="603">
        <v>0</v>
      </c>
      <c r="WK145" s="603">
        <v>0</v>
      </c>
      <c r="WL145" s="603">
        <v>0</v>
      </c>
      <c r="WM145" s="603">
        <v>0</v>
      </c>
      <c r="WN145" s="603">
        <v>0</v>
      </c>
      <c r="WO145" s="603">
        <v>0</v>
      </c>
      <c r="WP145" s="603">
        <v>0</v>
      </c>
      <c r="WQ145" s="603">
        <v>0</v>
      </c>
      <c r="WR145" s="603">
        <v>0</v>
      </c>
      <c r="WS145" s="603">
        <v>0</v>
      </c>
      <c r="WT145" s="603">
        <v>0</v>
      </c>
      <c r="WU145" s="603">
        <v>0</v>
      </c>
      <c r="WV145" s="603">
        <v>0</v>
      </c>
      <c r="WW145" s="603">
        <v>0</v>
      </c>
      <c r="WX145" s="603">
        <v>0</v>
      </c>
      <c r="WY145" s="603">
        <v>0</v>
      </c>
      <c r="WZ145" s="603">
        <v>0</v>
      </c>
      <c r="XA145" s="603">
        <v>0</v>
      </c>
      <c r="XB145" s="603">
        <v>0</v>
      </c>
      <c r="XC145" s="603">
        <v>0</v>
      </c>
      <c r="XD145" s="603">
        <v>0</v>
      </c>
      <c r="XE145" s="603">
        <v>642063.06999999995</v>
      </c>
      <c r="XF145" s="603">
        <v>0</v>
      </c>
      <c r="XG145" s="603">
        <v>0</v>
      </c>
      <c r="XH145" s="603">
        <v>0</v>
      </c>
      <c r="XI145" s="603">
        <v>0</v>
      </c>
      <c r="XJ145" s="603">
        <v>11511421.67</v>
      </c>
      <c r="XK145" s="603">
        <v>0</v>
      </c>
      <c r="XL145" s="603">
        <v>0</v>
      </c>
      <c r="XM145" s="603">
        <v>11271772.640000001</v>
      </c>
      <c r="XN145" s="603">
        <v>0</v>
      </c>
      <c r="XO145" s="603">
        <v>0</v>
      </c>
      <c r="XP145" s="603">
        <v>0</v>
      </c>
      <c r="XQ145" s="603">
        <v>0</v>
      </c>
      <c r="XR145" s="603">
        <v>0</v>
      </c>
      <c r="XS145" s="603">
        <v>0</v>
      </c>
      <c r="XT145" s="603">
        <v>0</v>
      </c>
      <c r="XU145" s="603">
        <v>0</v>
      </c>
      <c r="XV145" s="603">
        <v>0</v>
      </c>
      <c r="XW145" s="603">
        <v>0</v>
      </c>
      <c r="XX145" s="603">
        <v>0</v>
      </c>
      <c r="XY145" s="603">
        <v>0</v>
      </c>
      <c r="XZ145" s="603">
        <v>0</v>
      </c>
      <c r="YA145" s="603">
        <v>0</v>
      </c>
      <c r="YB145" s="603">
        <v>0</v>
      </c>
      <c r="YC145" s="603">
        <v>0</v>
      </c>
      <c r="YD145" s="603">
        <v>0</v>
      </c>
      <c r="YE145" s="603">
        <v>0</v>
      </c>
      <c r="YF145" s="603">
        <v>0</v>
      </c>
      <c r="YG145" s="603">
        <v>6378354.2300000004</v>
      </c>
      <c r="YH145" s="603">
        <v>0</v>
      </c>
      <c r="YI145" s="603">
        <v>0</v>
      </c>
      <c r="YJ145" s="603">
        <v>0</v>
      </c>
      <c r="YK145" s="603">
        <v>0</v>
      </c>
      <c r="YL145" s="603">
        <v>0</v>
      </c>
      <c r="YM145" s="603">
        <v>0</v>
      </c>
      <c r="YN145" s="603">
        <v>0</v>
      </c>
      <c r="YO145" s="603">
        <v>0</v>
      </c>
      <c r="YP145" s="603">
        <v>0</v>
      </c>
      <c r="YQ145" s="603">
        <v>0</v>
      </c>
      <c r="YR145" s="603">
        <v>0</v>
      </c>
      <c r="YS145" s="603">
        <v>0</v>
      </c>
      <c r="YT145" s="603">
        <v>0</v>
      </c>
      <c r="YU145" s="603">
        <v>0</v>
      </c>
      <c r="YV145" s="603">
        <v>0</v>
      </c>
      <c r="YW145" s="603">
        <v>0</v>
      </c>
      <c r="YX145" s="603">
        <v>857320.98</v>
      </c>
      <c r="YY145" s="603">
        <v>0</v>
      </c>
      <c r="YZ145" s="603">
        <v>0</v>
      </c>
      <c r="ZA145" s="603">
        <v>0</v>
      </c>
      <c r="ZB145" s="603">
        <v>0</v>
      </c>
      <c r="ZC145" s="603">
        <v>2465</v>
      </c>
      <c r="ZD145" s="603">
        <v>0</v>
      </c>
      <c r="ZE145" s="603">
        <v>4044999.65</v>
      </c>
      <c r="ZF145" s="603">
        <v>0</v>
      </c>
      <c r="ZG145" s="603">
        <v>0</v>
      </c>
      <c r="ZH145" s="603">
        <v>0</v>
      </c>
      <c r="ZI145" s="603">
        <v>0</v>
      </c>
      <c r="ZJ145" s="603">
        <v>0</v>
      </c>
      <c r="ZK145" s="603">
        <v>0</v>
      </c>
      <c r="ZL145" s="603">
        <v>0</v>
      </c>
      <c r="ZM145" s="603">
        <v>0</v>
      </c>
      <c r="ZN145" s="603">
        <v>0</v>
      </c>
      <c r="ZO145" s="603">
        <v>0</v>
      </c>
      <c r="ZP145" s="603">
        <v>0</v>
      </c>
      <c r="ZQ145" s="603">
        <v>0</v>
      </c>
      <c r="ZR145" s="603">
        <v>0</v>
      </c>
      <c r="ZS145" s="603">
        <v>0</v>
      </c>
      <c r="ZT145" s="603">
        <v>0</v>
      </c>
      <c r="ZU145" s="603">
        <v>0</v>
      </c>
      <c r="ZV145" s="603">
        <v>0</v>
      </c>
      <c r="ZW145" s="603">
        <v>0</v>
      </c>
      <c r="ZX145" s="603">
        <v>0</v>
      </c>
      <c r="ZY145" s="603">
        <v>0</v>
      </c>
      <c r="ZZ145" s="603">
        <v>0</v>
      </c>
      <c r="AAA145" s="603">
        <v>0</v>
      </c>
      <c r="AAB145" s="603">
        <v>0</v>
      </c>
      <c r="AAC145" s="603">
        <v>0</v>
      </c>
      <c r="AAD145" s="603">
        <v>0</v>
      </c>
      <c r="AAE145" s="603">
        <v>0</v>
      </c>
      <c r="AAF145" s="603">
        <v>0</v>
      </c>
      <c r="AAG145" s="603">
        <v>0</v>
      </c>
      <c r="AAH145" s="603">
        <v>0</v>
      </c>
      <c r="AAI145" s="603">
        <v>0</v>
      </c>
      <c r="AAJ145" s="603">
        <v>0</v>
      </c>
      <c r="AAK145" s="603">
        <v>0</v>
      </c>
      <c r="AAL145" s="603">
        <v>0</v>
      </c>
      <c r="AAM145" s="603">
        <v>0</v>
      </c>
      <c r="AAN145" s="603">
        <v>0</v>
      </c>
      <c r="AAO145" s="603">
        <v>0</v>
      </c>
      <c r="AAP145" s="603">
        <v>0</v>
      </c>
      <c r="AAQ145" s="603">
        <v>4915251.18</v>
      </c>
      <c r="AAR145" s="603">
        <v>0</v>
      </c>
      <c r="AAS145" s="603">
        <v>0</v>
      </c>
      <c r="AAT145" s="603">
        <v>0</v>
      </c>
      <c r="AAU145" s="603">
        <v>0</v>
      </c>
      <c r="AAV145" s="603">
        <v>0</v>
      </c>
      <c r="AAW145" s="603">
        <v>0</v>
      </c>
      <c r="AAX145" s="603">
        <v>0</v>
      </c>
      <c r="AAY145" s="603">
        <v>0</v>
      </c>
      <c r="AAZ145" s="603">
        <v>0</v>
      </c>
      <c r="ABA145" s="603">
        <v>0</v>
      </c>
      <c r="ABB145" s="603">
        <v>4701170.26</v>
      </c>
      <c r="ABC145" s="603">
        <v>0</v>
      </c>
      <c r="ABD145" s="603">
        <v>0</v>
      </c>
      <c r="ABE145" s="603">
        <v>0</v>
      </c>
      <c r="ABF145" s="603">
        <v>0</v>
      </c>
      <c r="ABG145" s="603">
        <v>29236.6</v>
      </c>
      <c r="ABH145" s="603">
        <v>0</v>
      </c>
      <c r="ABI145" s="603">
        <v>0</v>
      </c>
      <c r="ABJ145" s="603">
        <v>0</v>
      </c>
      <c r="ABK145" s="603">
        <v>0</v>
      </c>
      <c r="ABL145" s="603">
        <v>0</v>
      </c>
      <c r="ABM145" s="603">
        <v>0</v>
      </c>
      <c r="ABN145" s="603">
        <v>0</v>
      </c>
      <c r="ABO145" s="603">
        <v>0</v>
      </c>
      <c r="ABP145" s="603">
        <v>0</v>
      </c>
      <c r="ABQ145" s="603">
        <v>11906480.67</v>
      </c>
      <c r="ABR145" s="603">
        <v>0</v>
      </c>
      <c r="ABS145" s="603">
        <v>0</v>
      </c>
      <c r="ABT145" s="603">
        <v>0</v>
      </c>
      <c r="ABU145" s="603">
        <v>0</v>
      </c>
      <c r="ABV145" s="603">
        <v>0</v>
      </c>
      <c r="ABW145" s="603">
        <v>0</v>
      </c>
      <c r="ABX145" s="603">
        <v>0</v>
      </c>
      <c r="ABY145" s="603">
        <v>0</v>
      </c>
      <c r="ABZ145" s="603">
        <v>0</v>
      </c>
      <c r="ACA145" s="603">
        <v>0</v>
      </c>
      <c r="ACB145" s="603">
        <v>0</v>
      </c>
      <c r="ACC145" s="603">
        <v>0</v>
      </c>
      <c r="ACD145" s="603">
        <v>0</v>
      </c>
      <c r="ACE145" s="603">
        <v>0</v>
      </c>
      <c r="ACF145" s="603">
        <v>0</v>
      </c>
      <c r="ACG145" s="603">
        <v>0</v>
      </c>
      <c r="ACH145" s="603">
        <v>0</v>
      </c>
      <c r="ACI145" s="603">
        <v>0</v>
      </c>
      <c r="ACJ145" s="603">
        <v>0</v>
      </c>
      <c r="ACK145" s="603">
        <v>2311216.4700000002</v>
      </c>
      <c r="ACL145" s="603">
        <v>0</v>
      </c>
      <c r="ACM145" s="603">
        <v>0</v>
      </c>
      <c r="ACN145" s="603">
        <v>0</v>
      </c>
      <c r="ACO145" s="603">
        <v>0</v>
      </c>
      <c r="ACP145" s="603">
        <v>0</v>
      </c>
      <c r="ACQ145" s="603">
        <v>0</v>
      </c>
      <c r="ACR145" s="603">
        <v>0</v>
      </c>
      <c r="ACS145" s="603">
        <v>0</v>
      </c>
      <c r="ACT145" s="603">
        <v>0</v>
      </c>
      <c r="ACU145" s="603">
        <v>0</v>
      </c>
      <c r="ACV145" s="603">
        <v>0</v>
      </c>
      <c r="ACW145" s="603">
        <v>0</v>
      </c>
      <c r="ACX145" s="603">
        <v>0</v>
      </c>
      <c r="ACY145" s="603">
        <v>0</v>
      </c>
      <c r="ACZ145" s="603">
        <v>0</v>
      </c>
      <c r="ADA145" s="603">
        <v>0</v>
      </c>
      <c r="ADB145" s="603">
        <v>0</v>
      </c>
      <c r="ADC145" s="603">
        <v>0</v>
      </c>
      <c r="ADD145" s="603">
        <v>0</v>
      </c>
      <c r="ADE145" s="603">
        <v>4041.5</v>
      </c>
      <c r="ADF145" s="603">
        <v>0</v>
      </c>
      <c r="ADG145" s="603">
        <v>0</v>
      </c>
      <c r="ADH145" s="603">
        <v>854891.23</v>
      </c>
      <c r="ADI145" s="603">
        <v>1186081.5</v>
      </c>
      <c r="ADJ145" s="603">
        <v>0</v>
      </c>
      <c r="ADK145" s="603">
        <v>0</v>
      </c>
      <c r="ADL145" s="603">
        <v>0</v>
      </c>
      <c r="ADM145" s="603">
        <v>0</v>
      </c>
      <c r="ADN145" s="603">
        <v>0</v>
      </c>
      <c r="ADO145" s="603">
        <v>0</v>
      </c>
      <c r="ADP145" s="603">
        <v>2775847</v>
      </c>
      <c r="ADQ145" s="603">
        <v>28875557.579999998</v>
      </c>
      <c r="ADR145" s="603">
        <v>2393835.89</v>
      </c>
      <c r="ADS145" s="603">
        <v>0</v>
      </c>
      <c r="ADT145" s="603">
        <v>0</v>
      </c>
      <c r="ADU145" s="603">
        <v>1861912.45</v>
      </c>
      <c r="ADV145" s="603">
        <v>0</v>
      </c>
      <c r="ADW145" s="603">
        <v>0</v>
      </c>
      <c r="ADX145" s="603">
        <v>0</v>
      </c>
      <c r="ADY145" s="603">
        <v>0</v>
      </c>
      <c r="ADZ145" s="603">
        <v>0</v>
      </c>
      <c r="AEA145" s="603">
        <v>61932109.100000001</v>
      </c>
      <c r="AEB145" s="603">
        <v>7263006.7699999996</v>
      </c>
      <c r="AEC145" s="603">
        <v>0</v>
      </c>
      <c r="AED145" s="603">
        <v>0</v>
      </c>
      <c r="AEE145" s="603">
        <v>0</v>
      </c>
      <c r="AEF145" s="603">
        <v>0</v>
      </c>
      <c r="AEG145" s="603">
        <v>0</v>
      </c>
      <c r="AEH145" s="603">
        <v>0</v>
      </c>
      <c r="AEI145" s="603">
        <v>0</v>
      </c>
      <c r="AEJ145" s="603">
        <v>0</v>
      </c>
      <c r="AEK145" s="603">
        <v>0</v>
      </c>
      <c r="AEL145" s="603">
        <v>0</v>
      </c>
      <c r="AEM145" s="603">
        <v>0</v>
      </c>
      <c r="AEN145" s="603">
        <v>0</v>
      </c>
      <c r="AEO145" s="603">
        <v>0</v>
      </c>
      <c r="AEP145" s="603">
        <v>0</v>
      </c>
      <c r="AEQ145" s="603">
        <v>0</v>
      </c>
      <c r="AER145" s="603">
        <v>0</v>
      </c>
      <c r="AES145" s="603">
        <v>0</v>
      </c>
      <c r="AET145" s="603">
        <v>0</v>
      </c>
      <c r="AEU145" s="603">
        <v>1215099.3700000001</v>
      </c>
      <c r="AEV145" s="603">
        <v>0</v>
      </c>
      <c r="AEW145" s="603">
        <v>0</v>
      </c>
      <c r="AEX145" s="603">
        <v>0</v>
      </c>
      <c r="AEY145" s="603">
        <v>0</v>
      </c>
      <c r="AEZ145" s="603">
        <v>0</v>
      </c>
      <c r="AFA145" s="603">
        <v>0</v>
      </c>
      <c r="AFB145" s="603">
        <v>0</v>
      </c>
      <c r="AFC145" s="603">
        <v>0</v>
      </c>
      <c r="AFD145" s="603">
        <v>0</v>
      </c>
      <c r="AFE145" s="603">
        <v>6373177.0499999998</v>
      </c>
      <c r="AFF145" s="603">
        <v>5129608.93</v>
      </c>
      <c r="AFG145" s="603">
        <v>0</v>
      </c>
      <c r="AFH145" s="603">
        <v>0</v>
      </c>
      <c r="AFI145" s="603">
        <v>0</v>
      </c>
      <c r="AFJ145" s="603">
        <v>0</v>
      </c>
      <c r="AFK145" s="603">
        <v>0</v>
      </c>
      <c r="AFL145" s="603">
        <v>0</v>
      </c>
      <c r="AFM145" s="603">
        <v>0</v>
      </c>
      <c r="AFN145" s="603">
        <v>0</v>
      </c>
      <c r="AFO145" s="603">
        <v>0</v>
      </c>
      <c r="AFP145" s="603">
        <v>0</v>
      </c>
      <c r="AFQ145" s="603">
        <v>0</v>
      </c>
      <c r="AFR145" s="603">
        <v>3399804.57</v>
      </c>
      <c r="AFS145" s="603">
        <v>0</v>
      </c>
      <c r="AFT145" s="603">
        <v>0</v>
      </c>
      <c r="AFU145" s="603">
        <v>0</v>
      </c>
      <c r="AFV145" s="603">
        <v>0</v>
      </c>
      <c r="AFW145" s="603">
        <v>0</v>
      </c>
      <c r="AFX145" s="603">
        <v>0</v>
      </c>
      <c r="AFY145" s="603">
        <v>0</v>
      </c>
      <c r="AFZ145" s="603">
        <v>0</v>
      </c>
      <c r="AGA145" s="603">
        <v>0</v>
      </c>
      <c r="AGB145" s="603">
        <v>0</v>
      </c>
      <c r="AGC145" s="603">
        <v>0</v>
      </c>
      <c r="AGD145" s="603">
        <v>1732017.36</v>
      </c>
      <c r="AGE145" s="603">
        <v>0</v>
      </c>
      <c r="AGF145" s="603">
        <v>0</v>
      </c>
      <c r="AGG145" s="603">
        <v>0</v>
      </c>
      <c r="AGH145" s="603">
        <v>0</v>
      </c>
      <c r="AGI145" s="603">
        <v>0</v>
      </c>
      <c r="AGJ145" s="603">
        <v>0</v>
      </c>
      <c r="AGK145" s="603">
        <v>0</v>
      </c>
      <c r="AGL145" s="603">
        <v>0</v>
      </c>
      <c r="AGM145" s="603">
        <v>0</v>
      </c>
      <c r="AGN145" s="603">
        <v>0</v>
      </c>
      <c r="AGO145" s="603">
        <v>11043436.27</v>
      </c>
      <c r="AGP145" s="603">
        <v>1936786.95</v>
      </c>
      <c r="AGQ145" s="603">
        <v>0</v>
      </c>
      <c r="AGR145" s="603">
        <v>0</v>
      </c>
      <c r="AGS145" s="603">
        <v>0</v>
      </c>
      <c r="AGT145" s="603">
        <v>0</v>
      </c>
      <c r="AGU145" s="603">
        <v>0</v>
      </c>
      <c r="AGV145" s="603">
        <v>0</v>
      </c>
      <c r="AGW145" s="603">
        <v>9244021.8200000003</v>
      </c>
      <c r="AGX145" s="603">
        <v>638045.31000000006</v>
      </c>
      <c r="AGY145" s="603">
        <v>0</v>
      </c>
      <c r="AGZ145" s="603">
        <v>0</v>
      </c>
      <c r="AHA145" s="603">
        <v>0</v>
      </c>
      <c r="AHB145" s="603">
        <v>0</v>
      </c>
      <c r="AHC145" s="603">
        <v>0</v>
      </c>
      <c r="AHD145" s="603">
        <v>0</v>
      </c>
      <c r="AHE145" s="603">
        <v>0</v>
      </c>
      <c r="AHF145" s="603">
        <v>0</v>
      </c>
      <c r="AHG145" s="603">
        <v>0</v>
      </c>
      <c r="AHH145" s="603">
        <v>0</v>
      </c>
      <c r="AHI145" s="603">
        <v>0</v>
      </c>
      <c r="AHJ145" s="603">
        <v>0</v>
      </c>
      <c r="AHK145" s="603">
        <v>0</v>
      </c>
      <c r="AHL145" s="603">
        <v>0</v>
      </c>
      <c r="AHM145" s="603">
        <v>0</v>
      </c>
      <c r="AHN145" s="603">
        <v>0</v>
      </c>
      <c r="AHO145" s="603">
        <v>0</v>
      </c>
      <c r="AHP145" s="603">
        <v>0</v>
      </c>
      <c r="AHQ145" s="603">
        <v>0</v>
      </c>
      <c r="AHR145" s="603">
        <v>0</v>
      </c>
      <c r="AHS145" s="603">
        <v>0</v>
      </c>
      <c r="AHT145" s="603">
        <v>0</v>
      </c>
      <c r="AHU145" s="603">
        <v>0</v>
      </c>
      <c r="AHV145" s="603">
        <v>0</v>
      </c>
      <c r="AHW145" s="603">
        <f t="shared" si="100"/>
        <v>801319729.96999991</v>
      </c>
      <c r="AHY145" s="648" t="s">
        <v>6248</v>
      </c>
      <c r="AHZ145" s="648" t="s">
        <v>6190</v>
      </c>
      <c r="AIA145" s="648" t="s">
        <v>6191</v>
      </c>
    </row>
    <row r="146" spans="1:911" ht="24.6" x14ac:dyDescent="0.7">
      <c r="A146" s="260" t="str">
        <f t="shared" si="101"/>
        <v>ภาระ</v>
      </c>
      <c r="B146" s="260" t="s">
        <v>6190</v>
      </c>
      <c r="C146" s="260" t="s">
        <v>6191</v>
      </c>
      <c r="D146" s="603">
        <v>19022.18</v>
      </c>
      <c r="E146" s="603">
        <v>3250</v>
      </c>
      <c r="F146" s="603">
        <v>100616.5</v>
      </c>
      <c r="G146" s="603">
        <v>344</v>
      </c>
      <c r="H146" s="603">
        <v>2766</v>
      </c>
      <c r="I146" s="603">
        <v>2634</v>
      </c>
      <c r="J146" s="603">
        <v>0</v>
      </c>
      <c r="K146" s="603">
        <v>2297</v>
      </c>
      <c r="L146" s="603">
        <v>512</v>
      </c>
      <c r="M146" s="603">
        <v>1668</v>
      </c>
      <c r="N146" s="603">
        <v>2931</v>
      </c>
      <c r="O146" s="603">
        <v>1835.99</v>
      </c>
      <c r="P146" s="603">
        <v>522</v>
      </c>
      <c r="Q146" s="603">
        <v>22581</v>
      </c>
      <c r="R146" s="603">
        <v>148</v>
      </c>
      <c r="S146" s="603">
        <v>0</v>
      </c>
      <c r="T146" s="603">
        <v>1120</v>
      </c>
      <c r="U146" s="603">
        <v>31323</v>
      </c>
      <c r="V146" s="603">
        <v>0</v>
      </c>
      <c r="W146" s="603">
        <v>16937990.52</v>
      </c>
      <c r="X146" s="603">
        <v>4468</v>
      </c>
      <c r="Y146" s="603">
        <v>664</v>
      </c>
      <c r="Z146" s="603">
        <v>0</v>
      </c>
      <c r="AA146" s="603">
        <v>180504</v>
      </c>
      <c r="AB146" s="603">
        <v>4644</v>
      </c>
      <c r="AC146" s="603">
        <v>765877</v>
      </c>
      <c r="AD146" s="603">
        <v>252571</v>
      </c>
      <c r="AE146" s="603">
        <v>5833</v>
      </c>
      <c r="AF146" s="603">
        <v>1180</v>
      </c>
      <c r="AG146" s="603">
        <v>4912</v>
      </c>
      <c r="AH146" s="603">
        <v>14106</v>
      </c>
      <c r="AI146" s="603">
        <v>17886</v>
      </c>
      <c r="AJ146" s="603">
        <v>18955</v>
      </c>
      <c r="AK146" s="603">
        <v>32528</v>
      </c>
      <c r="AL146" s="603">
        <v>390</v>
      </c>
      <c r="AM146" s="603">
        <v>360</v>
      </c>
      <c r="AN146" s="603">
        <v>12734</v>
      </c>
      <c r="AO146" s="603">
        <v>0</v>
      </c>
      <c r="AP146" s="603">
        <v>1474</v>
      </c>
      <c r="AQ146" s="603">
        <v>9668</v>
      </c>
      <c r="AR146" s="603">
        <v>3368</v>
      </c>
      <c r="AS146" s="603">
        <v>83345</v>
      </c>
      <c r="AT146" s="603">
        <v>246</v>
      </c>
      <c r="AU146" s="603">
        <v>786</v>
      </c>
      <c r="AV146" s="603">
        <v>3510</v>
      </c>
      <c r="AW146" s="603">
        <v>0</v>
      </c>
      <c r="AX146" s="603">
        <v>36</v>
      </c>
      <c r="AY146" s="603">
        <v>27668</v>
      </c>
      <c r="AZ146" s="603">
        <v>480</v>
      </c>
      <c r="BA146" s="603">
        <v>1833</v>
      </c>
      <c r="BB146" s="603">
        <v>0</v>
      </c>
      <c r="BC146" s="603">
        <v>0</v>
      </c>
      <c r="BD146" s="603">
        <v>0</v>
      </c>
      <c r="BE146" s="603">
        <v>0</v>
      </c>
      <c r="BF146" s="603">
        <v>0</v>
      </c>
      <c r="BG146" s="603">
        <v>114003</v>
      </c>
      <c r="BH146" s="603">
        <v>0</v>
      </c>
      <c r="BI146" s="603">
        <v>27380</v>
      </c>
      <c r="BJ146" s="603">
        <v>52486</v>
      </c>
      <c r="BK146" s="603">
        <v>0</v>
      </c>
      <c r="BL146" s="603">
        <v>12627.51</v>
      </c>
      <c r="BM146" s="603">
        <v>2228</v>
      </c>
      <c r="BN146" s="603">
        <v>12793</v>
      </c>
      <c r="BO146" s="603">
        <v>123350</v>
      </c>
      <c r="BP146" s="603">
        <v>546</v>
      </c>
      <c r="BQ146" s="603">
        <v>0</v>
      </c>
      <c r="BR146" s="603">
        <v>0</v>
      </c>
      <c r="BS146" s="603">
        <v>369</v>
      </c>
      <c r="BT146" s="603">
        <v>72240</v>
      </c>
      <c r="BU146" s="603">
        <v>1791</v>
      </c>
      <c r="BV146" s="603">
        <v>9331</v>
      </c>
      <c r="BW146" s="603">
        <v>328</v>
      </c>
      <c r="BX146" s="603">
        <v>33403</v>
      </c>
      <c r="BY146" s="603">
        <v>14301.65</v>
      </c>
      <c r="BZ146" s="603">
        <v>11893</v>
      </c>
      <c r="CA146" s="603">
        <v>140520</v>
      </c>
      <c r="CB146" s="603">
        <v>0</v>
      </c>
      <c r="CC146" s="603">
        <v>0</v>
      </c>
      <c r="CD146" s="603">
        <v>0</v>
      </c>
      <c r="CE146" s="603">
        <v>0</v>
      </c>
      <c r="CF146" s="603">
        <v>1808</v>
      </c>
      <c r="CG146" s="603">
        <v>36590</v>
      </c>
      <c r="CH146" s="603">
        <v>5196</v>
      </c>
      <c r="CI146" s="603">
        <v>0</v>
      </c>
      <c r="CJ146" s="603">
        <v>72</v>
      </c>
      <c r="CK146" s="603">
        <v>0</v>
      </c>
      <c r="CL146" s="603">
        <v>260</v>
      </c>
      <c r="CM146" s="603">
        <v>130</v>
      </c>
      <c r="CN146" s="603">
        <v>0</v>
      </c>
      <c r="CO146" s="603">
        <v>0</v>
      </c>
      <c r="CP146" s="603">
        <v>260</v>
      </c>
      <c r="CQ146" s="603">
        <v>202</v>
      </c>
      <c r="CR146" s="603">
        <v>0</v>
      </c>
      <c r="CS146" s="603">
        <v>0</v>
      </c>
      <c r="CT146" s="603">
        <v>0</v>
      </c>
      <c r="CU146" s="603">
        <v>1474</v>
      </c>
      <c r="CV146" s="603">
        <v>15229.5</v>
      </c>
      <c r="CW146" s="603">
        <v>139190</v>
      </c>
      <c r="CX146" s="603">
        <v>125138</v>
      </c>
      <c r="CY146" s="603">
        <v>0</v>
      </c>
      <c r="CZ146" s="603">
        <v>8131</v>
      </c>
      <c r="DA146" s="603">
        <v>51718</v>
      </c>
      <c r="DB146" s="603">
        <v>20135</v>
      </c>
      <c r="DC146" s="603">
        <v>2583</v>
      </c>
      <c r="DD146" s="603">
        <v>12239607.65</v>
      </c>
      <c r="DE146" s="603">
        <v>200</v>
      </c>
      <c r="DF146" s="603">
        <v>302</v>
      </c>
      <c r="DG146" s="603">
        <v>38814</v>
      </c>
      <c r="DH146" s="603">
        <v>56969</v>
      </c>
      <c r="DI146" s="603">
        <v>6086</v>
      </c>
      <c r="DJ146" s="603">
        <v>9884.0499999999993</v>
      </c>
      <c r="DK146" s="603">
        <v>8183</v>
      </c>
      <c r="DL146" s="603">
        <v>467003.2</v>
      </c>
      <c r="DM146" s="603">
        <v>68949</v>
      </c>
      <c r="DN146" s="603">
        <v>154220</v>
      </c>
      <c r="DO146" s="603">
        <v>34776</v>
      </c>
      <c r="DP146" s="603">
        <v>21752</v>
      </c>
      <c r="DQ146" s="603">
        <v>119178</v>
      </c>
      <c r="DR146" s="603">
        <v>4901</v>
      </c>
      <c r="DS146" s="603">
        <v>58704.5</v>
      </c>
      <c r="DT146" s="603">
        <v>803150</v>
      </c>
      <c r="DU146" s="603">
        <v>110</v>
      </c>
      <c r="DV146" s="603">
        <v>0</v>
      </c>
      <c r="DW146" s="603">
        <v>0</v>
      </c>
      <c r="DX146" s="603">
        <v>1172</v>
      </c>
      <c r="DY146" s="603">
        <v>0</v>
      </c>
      <c r="DZ146" s="603">
        <v>0</v>
      </c>
      <c r="EA146" s="603">
        <v>1391.5</v>
      </c>
      <c r="EB146" s="603">
        <v>434</v>
      </c>
      <c r="EC146" s="603">
        <v>92402</v>
      </c>
      <c r="ED146" s="603">
        <v>130</v>
      </c>
      <c r="EE146" s="603">
        <v>0</v>
      </c>
      <c r="EF146" s="603">
        <v>0</v>
      </c>
      <c r="EG146" s="603">
        <v>6181</v>
      </c>
      <c r="EH146" s="603">
        <v>17174</v>
      </c>
      <c r="EI146" s="603">
        <v>1717</v>
      </c>
      <c r="EJ146" s="603">
        <v>15996</v>
      </c>
      <c r="EK146" s="603">
        <v>112148</v>
      </c>
      <c r="EL146" s="603">
        <v>39286</v>
      </c>
      <c r="EM146" s="603">
        <v>1610</v>
      </c>
      <c r="EN146" s="603">
        <v>17648</v>
      </c>
      <c r="EO146" s="603">
        <v>6880119.71</v>
      </c>
      <c r="EP146" s="603">
        <v>0</v>
      </c>
      <c r="EQ146" s="603">
        <v>0</v>
      </c>
      <c r="ER146" s="603">
        <v>0</v>
      </c>
      <c r="ES146" s="603">
        <v>0</v>
      </c>
      <c r="ET146" s="603">
        <v>120</v>
      </c>
      <c r="EU146" s="603">
        <v>0</v>
      </c>
      <c r="EV146" s="603">
        <v>0</v>
      </c>
      <c r="EW146" s="603">
        <v>0</v>
      </c>
      <c r="EX146" s="603">
        <v>26144.3</v>
      </c>
      <c r="EY146" s="603">
        <v>0</v>
      </c>
      <c r="EZ146" s="603">
        <v>72</v>
      </c>
      <c r="FA146" s="603">
        <v>0</v>
      </c>
      <c r="FB146" s="603">
        <v>4528</v>
      </c>
      <c r="FC146" s="603">
        <v>9782</v>
      </c>
      <c r="FD146" s="603">
        <v>965</v>
      </c>
      <c r="FE146" s="603">
        <v>390</v>
      </c>
      <c r="FF146" s="603">
        <v>0</v>
      </c>
      <c r="FG146" s="603">
        <v>0</v>
      </c>
      <c r="FH146" s="603">
        <v>390</v>
      </c>
      <c r="FI146" s="603">
        <v>825</v>
      </c>
      <c r="FJ146" s="603">
        <v>840</v>
      </c>
      <c r="FK146" s="603">
        <v>390</v>
      </c>
      <c r="FL146" s="603">
        <v>0</v>
      </c>
      <c r="FM146" s="603">
        <v>1304</v>
      </c>
      <c r="FN146" s="603">
        <v>17898</v>
      </c>
      <c r="FO146" s="603">
        <v>36</v>
      </c>
      <c r="FP146" s="603">
        <v>0</v>
      </c>
      <c r="FQ146" s="603">
        <v>0</v>
      </c>
      <c r="FR146" s="603">
        <v>207162</v>
      </c>
      <c r="FS146" s="603">
        <v>135962.84</v>
      </c>
      <c r="FT146" s="603">
        <v>20177</v>
      </c>
      <c r="FU146" s="603">
        <v>26983</v>
      </c>
      <c r="FV146" s="603">
        <v>60914.5</v>
      </c>
      <c r="FW146" s="603">
        <v>9240</v>
      </c>
      <c r="FX146" s="603">
        <v>746</v>
      </c>
      <c r="FY146" s="603">
        <v>3325</v>
      </c>
      <c r="FZ146" s="603">
        <v>706</v>
      </c>
      <c r="GA146" s="603">
        <v>29483</v>
      </c>
      <c r="GB146" s="603">
        <v>26390</v>
      </c>
      <c r="GC146" s="603">
        <v>33942</v>
      </c>
      <c r="GD146" s="603">
        <v>2716</v>
      </c>
      <c r="GE146" s="603">
        <v>0</v>
      </c>
      <c r="GF146" s="603">
        <v>44</v>
      </c>
      <c r="GG146" s="603">
        <v>0</v>
      </c>
      <c r="GH146" s="603">
        <v>4480</v>
      </c>
      <c r="GI146" s="603">
        <v>0</v>
      </c>
      <c r="GJ146" s="603">
        <v>0</v>
      </c>
      <c r="GK146" s="603">
        <v>1564</v>
      </c>
      <c r="GL146" s="603">
        <v>0</v>
      </c>
      <c r="GM146" s="603">
        <v>26577</v>
      </c>
      <c r="GN146" s="603">
        <v>0</v>
      </c>
      <c r="GO146" s="603">
        <v>0</v>
      </c>
      <c r="GP146" s="603">
        <v>0</v>
      </c>
      <c r="GQ146" s="603">
        <v>0</v>
      </c>
      <c r="GR146" s="603">
        <v>0</v>
      </c>
      <c r="GS146" s="603">
        <v>0</v>
      </c>
      <c r="GT146" s="603">
        <v>0</v>
      </c>
      <c r="GU146" s="603">
        <v>0</v>
      </c>
      <c r="GV146" s="603">
        <v>0</v>
      </c>
      <c r="GW146" s="603">
        <v>805717</v>
      </c>
      <c r="GX146" s="603">
        <v>0</v>
      </c>
      <c r="GY146" s="603">
        <v>0</v>
      </c>
      <c r="GZ146" s="603">
        <v>214587</v>
      </c>
      <c r="HA146" s="603">
        <v>0</v>
      </c>
      <c r="HB146" s="603">
        <v>2260</v>
      </c>
      <c r="HC146" s="603">
        <v>2160</v>
      </c>
      <c r="HD146" s="603">
        <v>31721</v>
      </c>
      <c r="HE146" s="603">
        <v>635241.59</v>
      </c>
      <c r="HF146" s="603">
        <v>591978.23</v>
      </c>
      <c r="HG146" s="603">
        <v>203189.5</v>
      </c>
      <c r="HH146" s="603">
        <v>1419098</v>
      </c>
      <c r="HI146" s="603">
        <v>187840.5</v>
      </c>
      <c r="HJ146" s="603">
        <v>976</v>
      </c>
      <c r="HK146" s="603">
        <v>0</v>
      </c>
      <c r="HL146" s="603">
        <v>43203</v>
      </c>
      <c r="HM146" s="603">
        <v>40066</v>
      </c>
      <c r="HN146" s="603">
        <v>778171</v>
      </c>
      <c r="HO146" s="603">
        <v>15895.02</v>
      </c>
      <c r="HP146" s="603">
        <v>191735</v>
      </c>
      <c r="HQ146" s="603">
        <v>7060</v>
      </c>
      <c r="HR146" s="603">
        <v>72791</v>
      </c>
      <c r="HS146" s="603">
        <v>117092</v>
      </c>
      <c r="HT146" s="603">
        <v>2199</v>
      </c>
      <c r="HU146" s="603">
        <v>592</v>
      </c>
      <c r="HV146" s="603">
        <v>686</v>
      </c>
      <c r="HW146" s="603">
        <v>34574</v>
      </c>
      <c r="HX146" s="603">
        <v>2340</v>
      </c>
      <c r="HY146" s="603">
        <v>0</v>
      </c>
      <c r="HZ146" s="603">
        <v>6712</v>
      </c>
      <c r="IA146" s="603">
        <v>872</v>
      </c>
      <c r="IB146" s="603">
        <v>984</v>
      </c>
      <c r="IC146" s="603">
        <v>0</v>
      </c>
      <c r="ID146" s="603">
        <v>4407</v>
      </c>
      <c r="IE146" s="603">
        <v>1400</v>
      </c>
      <c r="IF146" s="603">
        <v>0</v>
      </c>
      <c r="IG146" s="603">
        <v>126</v>
      </c>
      <c r="IH146" s="603">
        <v>0</v>
      </c>
      <c r="II146" s="603">
        <v>0</v>
      </c>
      <c r="IJ146" s="603">
        <v>864185.75</v>
      </c>
      <c r="IK146" s="603">
        <v>64575.5</v>
      </c>
      <c r="IL146" s="603">
        <v>5605</v>
      </c>
      <c r="IM146" s="603">
        <v>14980</v>
      </c>
      <c r="IN146" s="603">
        <v>4081</v>
      </c>
      <c r="IO146" s="603">
        <v>508</v>
      </c>
      <c r="IP146" s="603">
        <v>150</v>
      </c>
      <c r="IQ146" s="603">
        <v>16685.73</v>
      </c>
      <c r="IR146" s="603">
        <v>42125.5</v>
      </c>
      <c r="IS146" s="603">
        <v>5013</v>
      </c>
      <c r="IT146" s="603">
        <v>86759</v>
      </c>
      <c r="IU146" s="603">
        <v>120680</v>
      </c>
      <c r="IV146" s="603">
        <v>646</v>
      </c>
      <c r="IW146" s="603">
        <v>0</v>
      </c>
      <c r="IX146" s="603">
        <v>0</v>
      </c>
      <c r="IY146" s="603">
        <v>237615</v>
      </c>
      <c r="IZ146" s="603">
        <v>6528</v>
      </c>
      <c r="JA146" s="603">
        <v>214</v>
      </c>
      <c r="JB146" s="603">
        <v>0</v>
      </c>
      <c r="JC146" s="603">
        <v>130</v>
      </c>
      <c r="JD146" s="603">
        <v>5104</v>
      </c>
      <c r="JE146" s="603">
        <v>0</v>
      </c>
      <c r="JF146" s="603">
        <v>0</v>
      </c>
      <c r="JG146" s="603">
        <v>681</v>
      </c>
      <c r="JH146" s="603">
        <v>9800</v>
      </c>
      <c r="JI146" s="603">
        <v>244</v>
      </c>
      <c r="JJ146" s="603">
        <v>0</v>
      </c>
      <c r="JK146" s="603">
        <v>0</v>
      </c>
      <c r="JL146" s="603">
        <v>7718</v>
      </c>
      <c r="JM146" s="603">
        <v>9786.44</v>
      </c>
      <c r="JN146" s="603">
        <v>240</v>
      </c>
      <c r="JO146" s="603">
        <v>0</v>
      </c>
      <c r="JP146" s="603">
        <v>17203</v>
      </c>
      <c r="JQ146" s="603">
        <v>13681</v>
      </c>
      <c r="JR146" s="603">
        <v>0</v>
      </c>
      <c r="JS146" s="603">
        <v>0</v>
      </c>
      <c r="JT146" s="603">
        <v>5400</v>
      </c>
      <c r="JU146" s="603">
        <v>0</v>
      </c>
      <c r="JV146" s="603">
        <v>0</v>
      </c>
      <c r="JW146" s="603">
        <v>0</v>
      </c>
      <c r="JX146" s="603">
        <v>0</v>
      </c>
      <c r="JY146" s="603">
        <v>0</v>
      </c>
      <c r="JZ146" s="603">
        <v>0</v>
      </c>
      <c r="KA146" s="603">
        <v>0</v>
      </c>
      <c r="KB146" s="603">
        <v>0</v>
      </c>
      <c r="KC146" s="603">
        <v>0</v>
      </c>
      <c r="KD146" s="603">
        <v>0</v>
      </c>
      <c r="KE146" s="603">
        <v>900</v>
      </c>
      <c r="KF146" s="603">
        <v>0</v>
      </c>
      <c r="KG146" s="603">
        <v>0</v>
      </c>
      <c r="KH146" s="603">
        <v>0</v>
      </c>
      <c r="KI146" s="603">
        <v>0</v>
      </c>
      <c r="KJ146" s="603">
        <v>187096.5</v>
      </c>
      <c r="KK146" s="603">
        <v>255498</v>
      </c>
      <c r="KL146" s="603">
        <v>0</v>
      </c>
      <c r="KM146" s="603">
        <v>477258</v>
      </c>
      <c r="KN146" s="603">
        <v>23882</v>
      </c>
      <c r="KO146" s="603">
        <v>160136</v>
      </c>
      <c r="KP146" s="603">
        <v>35570</v>
      </c>
      <c r="KQ146" s="603">
        <v>0</v>
      </c>
      <c r="KR146" s="603">
        <v>10072</v>
      </c>
      <c r="KS146" s="603">
        <v>56936</v>
      </c>
      <c r="KT146" s="603">
        <v>2195</v>
      </c>
      <c r="KU146" s="603">
        <v>144</v>
      </c>
      <c r="KV146" s="603">
        <v>4186</v>
      </c>
      <c r="KW146" s="603">
        <v>39416.47</v>
      </c>
      <c r="KX146" s="603">
        <v>12999</v>
      </c>
      <c r="KY146" s="603">
        <v>17193</v>
      </c>
      <c r="KZ146" s="603">
        <v>14264</v>
      </c>
      <c r="LA146" s="603">
        <v>2686</v>
      </c>
      <c r="LB146" s="603">
        <v>89320</v>
      </c>
      <c r="LC146" s="603">
        <v>107458</v>
      </c>
      <c r="LD146" s="603">
        <v>167619</v>
      </c>
      <c r="LE146" s="603">
        <v>50588</v>
      </c>
      <c r="LF146" s="603">
        <v>23856</v>
      </c>
      <c r="LG146" s="603">
        <v>398439</v>
      </c>
      <c r="LH146" s="603">
        <v>124656</v>
      </c>
      <c r="LI146" s="603">
        <v>2121649.5699999998</v>
      </c>
      <c r="LJ146" s="603">
        <v>44480</v>
      </c>
      <c r="LK146" s="603">
        <v>520433</v>
      </c>
      <c r="LL146" s="603">
        <v>99634.52</v>
      </c>
      <c r="LM146" s="603">
        <v>825</v>
      </c>
      <c r="LN146" s="603">
        <v>170000</v>
      </c>
      <c r="LO146" s="603">
        <v>178355</v>
      </c>
      <c r="LP146" s="603">
        <v>178579.5</v>
      </c>
      <c r="LQ146" s="603">
        <v>0</v>
      </c>
      <c r="LR146" s="603">
        <v>16208</v>
      </c>
      <c r="LS146" s="603">
        <v>4100</v>
      </c>
      <c r="LT146" s="603">
        <v>10015</v>
      </c>
      <c r="LU146" s="603">
        <v>0</v>
      </c>
      <c r="LV146" s="603">
        <v>0</v>
      </c>
      <c r="LW146" s="603">
        <v>17735179.859999999</v>
      </c>
      <c r="LX146" s="603">
        <v>167565.51999999999</v>
      </c>
      <c r="LY146" s="603">
        <v>6369667.7000000002</v>
      </c>
      <c r="LZ146" s="603">
        <v>129113.18</v>
      </c>
      <c r="MA146" s="603">
        <v>38483</v>
      </c>
      <c r="MB146" s="603">
        <v>17401</v>
      </c>
      <c r="MC146" s="603">
        <v>332</v>
      </c>
      <c r="MD146" s="603">
        <v>166</v>
      </c>
      <c r="ME146" s="603">
        <v>332</v>
      </c>
      <c r="MF146" s="603">
        <v>32248</v>
      </c>
      <c r="MG146" s="603">
        <v>721471</v>
      </c>
      <c r="MH146" s="603">
        <v>0</v>
      </c>
      <c r="MI146" s="603">
        <v>9650</v>
      </c>
      <c r="MJ146" s="603">
        <v>1180451.1000000001</v>
      </c>
      <c r="MK146" s="603">
        <v>17448</v>
      </c>
      <c r="ML146" s="603">
        <v>19332</v>
      </c>
      <c r="MM146" s="603">
        <v>21780</v>
      </c>
      <c r="MN146" s="603">
        <v>990971</v>
      </c>
      <c r="MO146" s="603">
        <v>1066111</v>
      </c>
      <c r="MP146" s="603">
        <v>25932</v>
      </c>
      <c r="MQ146" s="603">
        <v>1843253</v>
      </c>
      <c r="MR146" s="603">
        <v>18343</v>
      </c>
      <c r="MS146" s="603">
        <v>34685</v>
      </c>
      <c r="MT146" s="603">
        <v>79162</v>
      </c>
      <c r="MU146" s="603">
        <v>199420</v>
      </c>
      <c r="MV146" s="603">
        <v>199010</v>
      </c>
      <c r="MW146" s="603">
        <v>128812</v>
      </c>
      <c r="MX146" s="603">
        <v>1997</v>
      </c>
      <c r="MY146" s="603">
        <v>349548</v>
      </c>
      <c r="MZ146" s="603">
        <v>296628</v>
      </c>
      <c r="NA146" s="603">
        <v>1781.5</v>
      </c>
      <c r="NB146" s="603">
        <v>7118</v>
      </c>
      <c r="NC146" s="603">
        <v>7362</v>
      </c>
      <c r="ND146" s="603">
        <v>28983</v>
      </c>
      <c r="NE146" s="603">
        <v>1408</v>
      </c>
      <c r="NF146" s="603">
        <v>1409537.22</v>
      </c>
      <c r="NG146" s="603">
        <v>2795018.13</v>
      </c>
      <c r="NH146" s="603">
        <v>38212</v>
      </c>
      <c r="NI146" s="603">
        <v>1306209</v>
      </c>
      <c r="NJ146" s="603">
        <v>580646</v>
      </c>
      <c r="NK146" s="603">
        <v>71210</v>
      </c>
      <c r="NL146" s="603">
        <v>101410.67</v>
      </c>
      <c r="NM146" s="603">
        <v>141729</v>
      </c>
      <c r="NN146" s="603">
        <v>0</v>
      </c>
      <c r="NO146" s="603">
        <v>1542</v>
      </c>
      <c r="NP146" s="603">
        <v>797524</v>
      </c>
      <c r="NQ146" s="603">
        <v>197351</v>
      </c>
      <c r="NR146" s="603">
        <v>136265</v>
      </c>
      <c r="NS146" s="603">
        <v>225181</v>
      </c>
      <c r="NT146" s="603">
        <v>0</v>
      </c>
      <c r="NU146" s="603">
        <v>8347</v>
      </c>
      <c r="NV146" s="603">
        <v>248</v>
      </c>
      <c r="NW146" s="603">
        <v>224</v>
      </c>
      <c r="NX146" s="603">
        <v>3778</v>
      </c>
      <c r="NY146" s="603">
        <v>1021</v>
      </c>
      <c r="NZ146" s="603">
        <v>10544733.630000001</v>
      </c>
      <c r="OA146" s="603">
        <v>58634</v>
      </c>
      <c r="OB146" s="603">
        <v>981</v>
      </c>
      <c r="OC146" s="603">
        <v>409406.55</v>
      </c>
      <c r="OD146" s="603">
        <v>0</v>
      </c>
      <c r="OE146" s="603">
        <v>0</v>
      </c>
      <c r="OF146" s="603">
        <v>6656860.5999999996</v>
      </c>
      <c r="OG146" s="603">
        <v>5890</v>
      </c>
      <c r="OH146" s="603">
        <v>30527</v>
      </c>
      <c r="OI146" s="603">
        <v>61213.7</v>
      </c>
      <c r="OJ146" s="603">
        <v>11364.2</v>
      </c>
      <c r="OK146" s="603">
        <v>83294</v>
      </c>
      <c r="OL146" s="603">
        <v>907412.94</v>
      </c>
      <c r="OM146" s="603">
        <v>130789.4</v>
      </c>
      <c r="ON146" s="603">
        <v>37255.24</v>
      </c>
      <c r="OO146" s="603">
        <v>3391523.9</v>
      </c>
      <c r="OP146" s="603">
        <v>21404</v>
      </c>
      <c r="OQ146" s="603">
        <v>5123791</v>
      </c>
      <c r="OR146" s="603">
        <v>710774</v>
      </c>
      <c r="OS146" s="603">
        <v>581400</v>
      </c>
      <c r="OT146" s="603">
        <v>0</v>
      </c>
      <c r="OU146" s="603">
        <v>508304</v>
      </c>
      <c r="OV146" s="603">
        <v>47535</v>
      </c>
      <c r="OW146" s="603">
        <v>2023</v>
      </c>
      <c r="OX146" s="603">
        <v>630632.52</v>
      </c>
      <c r="OY146" s="603">
        <v>837227</v>
      </c>
      <c r="OZ146" s="603">
        <v>3695296.99</v>
      </c>
      <c r="PA146" s="603">
        <v>297803.96000000002</v>
      </c>
      <c r="PB146" s="603">
        <v>122479</v>
      </c>
      <c r="PC146" s="603">
        <v>0</v>
      </c>
      <c r="PD146" s="603">
        <v>45200.800000000003</v>
      </c>
      <c r="PE146" s="603">
        <v>0</v>
      </c>
      <c r="PF146" s="603">
        <v>0</v>
      </c>
      <c r="PG146" s="603">
        <v>0</v>
      </c>
      <c r="PH146" s="603">
        <v>0</v>
      </c>
      <c r="PI146" s="603">
        <v>76458.61</v>
      </c>
      <c r="PJ146" s="603">
        <v>0</v>
      </c>
      <c r="PK146" s="603">
        <v>0</v>
      </c>
      <c r="PL146" s="603">
        <v>0</v>
      </c>
      <c r="PM146" s="603">
        <v>72</v>
      </c>
      <c r="PN146" s="603">
        <v>11260</v>
      </c>
      <c r="PO146" s="603">
        <v>0</v>
      </c>
      <c r="PP146" s="603">
        <v>0</v>
      </c>
      <c r="PQ146" s="603">
        <v>20</v>
      </c>
      <c r="PR146" s="603">
        <v>0</v>
      </c>
      <c r="PS146" s="603">
        <v>0</v>
      </c>
      <c r="PT146" s="603">
        <v>0</v>
      </c>
      <c r="PU146" s="603">
        <v>0</v>
      </c>
      <c r="PV146" s="603">
        <v>54629</v>
      </c>
      <c r="PW146" s="603">
        <v>1398</v>
      </c>
      <c r="PX146" s="603">
        <v>65.5</v>
      </c>
      <c r="PY146" s="603">
        <v>0</v>
      </c>
      <c r="PZ146" s="603">
        <v>0</v>
      </c>
      <c r="QA146" s="603">
        <v>0</v>
      </c>
      <c r="QB146" s="603">
        <v>50771.5</v>
      </c>
      <c r="QC146" s="603">
        <v>0</v>
      </c>
      <c r="QD146" s="603">
        <v>0</v>
      </c>
      <c r="QE146" s="603">
        <v>0</v>
      </c>
      <c r="QF146" s="603">
        <v>1296.5</v>
      </c>
      <c r="QG146" s="603">
        <v>0</v>
      </c>
      <c r="QH146" s="603">
        <v>0</v>
      </c>
      <c r="QI146" s="603">
        <v>0</v>
      </c>
      <c r="QJ146" s="603">
        <v>83198</v>
      </c>
      <c r="QK146" s="603">
        <v>0</v>
      </c>
      <c r="QL146" s="603">
        <v>0</v>
      </c>
      <c r="QM146" s="603">
        <v>220</v>
      </c>
      <c r="QN146" s="603">
        <v>3430</v>
      </c>
      <c r="QO146" s="603">
        <v>0</v>
      </c>
      <c r="QP146" s="603">
        <v>0</v>
      </c>
      <c r="QQ146" s="603">
        <v>130</v>
      </c>
      <c r="QR146" s="603">
        <v>0</v>
      </c>
      <c r="QS146" s="603">
        <v>0</v>
      </c>
      <c r="QT146" s="603">
        <v>0</v>
      </c>
      <c r="QU146" s="603">
        <v>0</v>
      </c>
      <c r="QV146" s="603">
        <v>0</v>
      </c>
      <c r="QW146" s="603">
        <v>2744</v>
      </c>
      <c r="QX146" s="603">
        <v>0</v>
      </c>
      <c r="QY146" s="603">
        <v>0</v>
      </c>
      <c r="QZ146" s="603">
        <v>0</v>
      </c>
      <c r="RA146" s="603">
        <v>1092</v>
      </c>
      <c r="RB146" s="603">
        <v>0</v>
      </c>
      <c r="RC146" s="603">
        <v>0</v>
      </c>
      <c r="RD146" s="603">
        <v>0</v>
      </c>
      <c r="RE146" s="603">
        <v>1973</v>
      </c>
      <c r="RF146" s="603">
        <v>0</v>
      </c>
      <c r="RG146" s="603">
        <v>0</v>
      </c>
      <c r="RH146" s="603">
        <v>0</v>
      </c>
      <c r="RI146" s="603">
        <v>0</v>
      </c>
      <c r="RJ146" s="603">
        <v>15794</v>
      </c>
      <c r="RK146" s="603">
        <v>710</v>
      </c>
      <c r="RL146" s="603">
        <v>0</v>
      </c>
      <c r="RM146" s="603">
        <v>260</v>
      </c>
      <c r="RN146" s="603">
        <v>1405</v>
      </c>
      <c r="RO146" s="603">
        <v>310</v>
      </c>
      <c r="RP146" s="603">
        <v>0</v>
      </c>
      <c r="RQ146" s="603">
        <v>9397</v>
      </c>
      <c r="RR146" s="603">
        <v>0</v>
      </c>
      <c r="RS146" s="603">
        <v>0</v>
      </c>
      <c r="RT146" s="603">
        <v>0</v>
      </c>
      <c r="RU146" s="603">
        <v>102</v>
      </c>
      <c r="RV146" s="603">
        <v>0</v>
      </c>
      <c r="RW146" s="603">
        <v>0</v>
      </c>
      <c r="RX146" s="603">
        <v>29</v>
      </c>
      <c r="RY146" s="603">
        <v>0</v>
      </c>
      <c r="RZ146" s="603">
        <v>0</v>
      </c>
      <c r="SA146" s="603">
        <v>0</v>
      </c>
      <c r="SB146" s="603">
        <v>0</v>
      </c>
      <c r="SC146" s="603">
        <v>410995.13</v>
      </c>
      <c r="SD146" s="603">
        <v>0</v>
      </c>
      <c r="SE146" s="603">
        <v>193522</v>
      </c>
      <c r="SF146" s="603">
        <v>49330</v>
      </c>
      <c r="SG146" s="603">
        <v>30333</v>
      </c>
      <c r="SH146" s="603">
        <v>137950</v>
      </c>
      <c r="SI146" s="603">
        <v>72968</v>
      </c>
      <c r="SJ146" s="603">
        <v>123310</v>
      </c>
      <c r="SK146" s="603">
        <v>9805</v>
      </c>
      <c r="SL146" s="603">
        <v>2500</v>
      </c>
      <c r="SM146" s="603">
        <v>650</v>
      </c>
      <c r="SN146" s="603">
        <v>3196</v>
      </c>
      <c r="SO146" s="603">
        <v>0</v>
      </c>
      <c r="SP146" s="603">
        <v>260</v>
      </c>
      <c r="SQ146" s="603">
        <v>0</v>
      </c>
      <c r="SR146" s="603">
        <v>2269</v>
      </c>
      <c r="SS146" s="603">
        <v>0</v>
      </c>
      <c r="ST146" s="603">
        <v>260</v>
      </c>
      <c r="SU146" s="603">
        <v>31585</v>
      </c>
      <c r="SV146" s="603">
        <v>33298</v>
      </c>
      <c r="SW146" s="603">
        <v>56550</v>
      </c>
      <c r="SX146" s="603">
        <v>62</v>
      </c>
      <c r="SY146" s="603">
        <v>19550</v>
      </c>
      <c r="SZ146" s="603">
        <v>5064</v>
      </c>
      <c r="TA146" s="603">
        <v>720</v>
      </c>
      <c r="TB146" s="603">
        <v>260</v>
      </c>
      <c r="TC146" s="603">
        <v>1040</v>
      </c>
      <c r="TD146" s="603">
        <v>82460</v>
      </c>
      <c r="TE146" s="603">
        <v>780</v>
      </c>
      <c r="TF146" s="603">
        <v>11700</v>
      </c>
      <c r="TG146" s="603">
        <v>130</v>
      </c>
      <c r="TH146" s="603">
        <v>130</v>
      </c>
      <c r="TI146" s="603">
        <v>6630</v>
      </c>
      <c r="TJ146" s="603">
        <v>3292</v>
      </c>
      <c r="TK146" s="603">
        <v>186</v>
      </c>
      <c r="TL146" s="603">
        <v>1800</v>
      </c>
      <c r="TM146" s="603">
        <v>0</v>
      </c>
      <c r="TN146" s="603">
        <v>2782</v>
      </c>
      <c r="TO146" s="603">
        <v>21206</v>
      </c>
      <c r="TP146" s="603">
        <v>1813</v>
      </c>
      <c r="TQ146" s="603">
        <v>0</v>
      </c>
      <c r="TR146" s="603">
        <v>5855</v>
      </c>
      <c r="TS146" s="603">
        <v>3938</v>
      </c>
      <c r="TT146" s="603">
        <v>6454</v>
      </c>
      <c r="TU146" s="603">
        <v>0</v>
      </c>
      <c r="TV146" s="603">
        <v>334</v>
      </c>
      <c r="TW146" s="603">
        <v>0</v>
      </c>
      <c r="TX146" s="603">
        <v>0</v>
      </c>
      <c r="TY146" s="603">
        <v>0</v>
      </c>
      <c r="TZ146" s="603">
        <v>0</v>
      </c>
      <c r="UA146" s="603">
        <v>75341</v>
      </c>
      <c r="UB146" s="603">
        <v>2400</v>
      </c>
      <c r="UC146" s="603">
        <v>1716</v>
      </c>
      <c r="UD146" s="603">
        <v>384.6</v>
      </c>
      <c r="UE146" s="603">
        <v>37192.449999999997</v>
      </c>
      <c r="UF146" s="603">
        <v>40864</v>
      </c>
      <c r="UG146" s="603">
        <v>1254</v>
      </c>
      <c r="UH146" s="603">
        <v>0</v>
      </c>
      <c r="UI146" s="603">
        <v>0</v>
      </c>
      <c r="UJ146" s="603">
        <v>0</v>
      </c>
      <c r="UK146" s="603">
        <v>0</v>
      </c>
      <c r="UL146" s="603">
        <v>30317.84</v>
      </c>
      <c r="UM146" s="603">
        <v>38456</v>
      </c>
      <c r="UN146" s="603">
        <v>7650</v>
      </c>
      <c r="UO146" s="603">
        <v>6663</v>
      </c>
      <c r="UP146" s="603">
        <v>13654</v>
      </c>
      <c r="UQ146" s="603">
        <v>98526</v>
      </c>
      <c r="UR146" s="603">
        <v>654424</v>
      </c>
      <c r="US146" s="603">
        <v>6980</v>
      </c>
      <c r="UT146" s="603">
        <v>0</v>
      </c>
      <c r="UU146" s="603">
        <v>224657.94</v>
      </c>
      <c r="UV146" s="603">
        <v>0</v>
      </c>
      <c r="UW146" s="603">
        <v>0</v>
      </c>
      <c r="UX146" s="603">
        <v>147045</v>
      </c>
      <c r="UY146" s="603">
        <v>0</v>
      </c>
      <c r="UZ146" s="603">
        <v>0</v>
      </c>
      <c r="VA146" s="603">
        <v>720</v>
      </c>
      <c r="VB146" s="603">
        <v>0</v>
      </c>
      <c r="VC146" s="603">
        <v>260</v>
      </c>
      <c r="VD146" s="603">
        <v>52815</v>
      </c>
      <c r="VE146" s="603">
        <v>0</v>
      </c>
      <c r="VF146" s="603">
        <v>0</v>
      </c>
      <c r="VG146" s="603">
        <v>480</v>
      </c>
      <c r="VH146" s="603">
        <v>3360</v>
      </c>
      <c r="VI146" s="603">
        <v>720</v>
      </c>
      <c r="VJ146" s="603">
        <v>722</v>
      </c>
      <c r="VK146" s="603">
        <v>4340</v>
      </c>
      <c r="VL146" s="603">
        <v>0</v>
      </c>
      <c r="VM146" s="603">
        <v>0</v>
      </c>
      <c r="VN146" s="603">
        <v>686</v>
      </c>
      <c r="VO146" s="603">
        <v>14093</v>
      </c>
      <c r="VP146" s="603">
        <v>0</v>
      </c>
      <c r="VQ146" s="603">
        <v>0</v>
      </c>
      <c r="VR146" s="603">
        <v>1103</v>
      </c>
      <c r="VS146" s="603">
        <v>161008</v>
      </c>
      <c r="VT146" s="603">
        <v>36</v>
      </c>
      <c r="VU146" s="603">
        <v>260</v>
      </c>
      <c r="VV146" s="603">
        <v>0</v>
      </c>
      <c r="VW146" s="603">
        <v>720</v>
      </c>
      <c r="VX146" s="603">
        <v>0</v>
      </c>
      <c r="VY146" s="603">
        <v>73111</v>
      </c>
      <c r="VZ146" s="603">
        <v>13850</v>
      </c>
      <c r="WA146" s="603">
        <v>0</v>
      </c>
      <c r="WB146" s="603">
        <v>1920</v>
      </c>
      <c r="WC146" s="603">
        <v>0</v>
      </c>
      <c r="WD146" s="603">
        <v>24793</v>
      </c>
      <c r="WE146" s="603">
        <v>1401</v>
      </c>
      <c r="WF146" s="603">
        <v>3455.49</v>
      </c>
      <c r="WG146" s="603">
        <v>0</v>
      </c>
      <c r="WH146" s="603">
        <v>4731</v>
      </c>
      <c r="WI146" s="603">
        <v>979</v>
      </c>
      <c r="WJ146" s="603">
        <v>745</v>
      </c>
      <c r="WK146" s="603">
        <v>0</v>
      </c>
      <c r="WL146" s="603">
        <v>0</v>
      </c>
      <c r="WM146" s="603">
        <v>0</v>
      </c>
      <c r="WN146" s="603">
        <v>0</v>
      </c>
      <c r="WO146" s="603">
        <v>0</v>
      </c>
      <c r="WP146" s="603">
        <v>45877</v>
      </c>
      <c r="WQ146" s="603">
        <v>5536</v>
      </c>
      <c r="WR146" s="603">
        <v>0</v>
      </c>
      <c r="WS146" s="603">
        <v>0</v>
      </c>
      <c r="WT146" s="603">
        <v>535</v>
      </c>
      <c r="WU146" s="603">
        <v>344</v>
      </c>
      <c r="WV146" s="603">
        <v>6702</v>
      </c>
      <c r="WW146" s="603">
        <v>0</v>
      </c>
      <c r="WX146" s="603">
        <v>19710</v>
      </c>
      <c r="WY146" s="603">
        <v>0</v>
      </c>
      <c r="WZ146" s="603">
        <v>7021</v>
      </c>
      <c r="XA146" s="603">
        <v>4661.75</v>
      </c>
      <c r="XB146" s="603">
        <v>0</v>
      </c>
      <c r="XC146" s="603">
        <v>7050</v>
      </c>
      <c r="XD146" s="603">
        <v>0</v>
      </c>
      <c r="XE146" s="603">
        <v>532434</v>
      </c>
      <c r="XF146" s="603">
        <v>828</v>
      </c>
      <c r="XG146" s="603">
        <v>31684</v>
      </c>
      <c r="XH146" s="603">
        <v>0</v>
      </c>
      <c r="XI146" s="603">
        <v>2961</v>
      </c>
      <c r="XJ146" s="603">
        <v>0</v>
      </c>
      <c r="XK146" s="603">
        <v>0</v>
      </c>
      <c r="XL146" s="603">
        <v>0</v>
      </c>
      <c r="XM146" s="603">
        <v>0</v>
      </c>
      <c r="XN146" s="603">
        <v>0</v>
      </c>
      <c r="XO146" s="603">
        <v>0</v>
      </c>
      <c r="XP146" s="603">
        <v>0</v>
      </c>
      <c r="XQ146" s="603">
        <v>0</v>
      </c>
      <c r="XR146" s="603">
        <v>0</v>
      </c>
      <c r="XS146" s="603">
        <v>0</v>
      </c>
      <c r="XT146" s="603">
        <v>0</v>
      </c>
      <c r="XU146" s="603">
        <v>0</v>
      </c>
      <c r="XV146" s="603">
        <v>0</v>
      </c>
      <c r="XW146" s="603">
        <v>0</v>
      </c>
      <c r="XX146" s="603">
        <v>0</v>
      </c>
      <c r="XY146" s="603">
        <v>0</v>
      </c>
      <c r="XZ146" s="603">
        <v>0</v>
      </c>
      <c r="YA146" s="603">
        <v>0</v>
      </c>
      <c r="YB146" s="603">
        <v>0</v>
      </c>
      <c r="YC146" s="603">
        <v>0</v>
      </c>
      <c r="YD146" s="603">
        <v>0</v>
      </c>
      <c r="YE146" s="603">
        <v>0</v>
      </c>
      <c r="YF146" s="603">
        <v>0</v>
      </c>
      <c r="YG146" s="603">
        <v>264482</v>
      </c>
      <c r="YH146" s="603">
        <v>0</v>
      </c>
      <c r="YI146" s="603">
        <v>0</v>
      </c>
      <c r="YJ146" s="603">
        <v>0</v>
      </c>
      <c r="YK146" s="603">
        <v>0</v>
      </c>
      <c r="YL146" s="603">
        <v>0</v>
      </c>
      <c r="YM146" s="603">
        <v>0</v>
      </c>
      <c r="YN146" s="603">
        <v>0</v>
      </c>
      <c r="YO146" s="603">
        <v>0</v>
      </c>
      <c r="YP146" s="603">
        <v>0</v>
      </c>
      <c r="YQ146" s="603">
        <v>0</v>
      </c>
      <c r="YR146" s="603">
        <v>0</v>
      </c>
      <c r="YS146" s="603">
        <v>0</v>
      </c>
      <c r="YT146" s="603">
        <v>0</v>
      </c>
      <c r="YU146" s="603">
        <v>0</v>
      </c>
      <c r="YV146" s="603">
        <v>0</v>
      </c>
      <c r="YW146" s="603">
        <v>0</v>
      </c>
      <c r="YX146" s="603">
        <v>219291</v>
      </c>
      <c r="YY146" s="603">
        <v>61797</v>
      </c>
      <c r="YZ146" s="603">
        <v>0</v>
      </c>
      <c r="ZA146" s="603">
        <v>0</v>
      </c>
      <c r="ZB146" s="603">
        <v>97039</v>
      </c>
      <c r="ZC146" s="603">
        <v>0</v>
      </c>
      <c r="ZD146" s="603">
        <v>21440</v>
      </c>
      <c r="ZE146" s="603">
        <v>6251</v>
      </c>
      <c r="ZF146" s="603">
        <v>0</v>
      </c>
      <c r="ZG146" s="603">
        <v>0</v>
      </c>
      <c r="ZH146" s="603">
        <v>0</v>
      </c>
      <c r="ZI146" s="603">
        <v>0</v>
      </c>
      <c r="ZJ146" s="603">
        <v>0</v>
      </c>
      <c r="ZK146" s="603">
        <v>0</v>
      </c>
      <c r="ZL146" s="603">
        <v>0</v>
      </c>
      <c r="ZM146" s="603">
        <v>0</v>
      </c>
      <c r="ZN146" s="603">
        <v>451358.93</v>
      </c>
      <c r="ZO146" s="603">
        <v>0</v>
      </c>
      <c r="ZP146" s="603">
        <v>41572</v>
      </c>
      <c r="ZQ146" s="603">
        <v>0</v>
      </c>
      <c r="ZR146" s="603">
        <v>0</v>
      </c>
      <c r="ZS146" s="603">
        <v>0</v>
      </c>
      <c r="ZT146" s="603">
        <v>31863</v>
      </c>
      <c r="ZU146" s="603">
        <v>0</v>
      </c>
      <c r="ZV146" s="603">
        <v>13346</v>
      </c>
      <c r="ZW146" s="603">
        <v>130</v>
      </c>
      <c r="ZX146" s="603">
        <v>0</v>
      </c>
      <c r="ZY146" s="603">
        <v>0</v>
      </c>
      <c r="ZZ146" s="603">
        <v>0</v>
      </c>
      <c r="AAA146" s="603">
        <v>0</v>
      </c>
      <c r="AAB146" s="603">
        <v>0</v>
      </c>
      <c r="AAC146" s="603">
        <v>840</v>
      </c>
      <c r="AAD146" s="603">
        <v>0</v>
      </c>
      <c r="AAE146" s="603">
        <v>0</v>
      </c>
      <c r="AAF146" s="603">
        <v>0</v>
      </c>
      <c r="AAG146" s="603">
        <v>250</v>
      </c>
      <c r="AAH146" s="603">
        <v>3380</v>
      </c>
      <c r="AAI146" s="603">
        <v>480</v>
      </c>
      <c r="AAJ146" s="603">
        <v>25000</v>
      </c>
      <c r="AAK146" s="603">
        <v>0</v>
      </c>
      <c r="AAL146" s="603">
        <v>0</v>
      </c>
      <c r="AAM146" s="603">
        <v>29861</v>
      </c>
      <c r="AAN146" s="603">
        <v>0</v>
      </c>
      <c r="AAO146" s="603">
        <v>8473</v>
      </c>
      <c r="AAP146" s="603">
        <v>4159</v>
      </c>
      <c r="AAQ146" s="603">
        <v>0</v>
      </c>
      <c r="AAR146" s="603">
        <v>0</v>
      </c>
      <c r="AAS146" s="603">
        <v>0</v>
      </c>
      <c r="AAT146" s="603">
        <v>1442</v>
      </c>
      <c r="AAU146" s="603">
        <v>0</v>
      </c>
      <c r="AAV146" s="603">
        <v>0</v>
      </c>
      <c r="AAW146" s="603">
        <v>8600</v>
      </c>
      <c r="AAX146" s="603">
        <v>0</v>
      </c>
      <c r="AAY146" s="603">
        <v>0</v>
      </c>
      <c r="AAZ146" s="603">
        <v>0</v>
      </c>
      <c r="ABA146" s="603">
        <v>0</v>
      </c>
      <c r="ABB146" s="603">
        <v>201906.25</v>
      </c>
      <c r="ABC146" s="603">
        <v>500</v>
      </c>
      <c r="ABD146" s="603">
        <v>0</v>
      </c>
      <c r="ABE146" s="603">
        <v>7390</v>
      </c>
      <c r="ABF146" s="603">
        <v>14400</v>
      </c>
      <c r="ABG146" s="603">
        <v>4500</v>
      </c>
      <c r="ABH146" s="603">
        <v>0</v>
      </c>
      <c r="ABI146" s="603">
        <v>19200</v>
      </c>
      <c r="ABJ146" s="603">
        <v>0</v>
      </c>
      <c r="ABK146" s="603">
        <v>260</v>
      </c>
      <c r="ABL146" s="603">
        <v>0</v>
      </c>
      <c r="ABM146" s="603">
        <v>9753.7000000000007</v>
      </c>
      <c r="ABN146" s="603">
        <v>0</v>
      </c>
      <c r="ABO146" s="603">
        <v>0</v>
      </c>
      <c r="ABP146" s="603">
        <v>0</v>
      </c>
      <c r="ABQ146" s="603">
        <v>285825</v>
      </c>
      <c r="ABR146" s="603">
        <v>80079</v>
      </c>
      <c r="ABS146" s="603">
        <v>2740.5</v>
      </c>
      <c r="ABT146" s="603">
        <v>1257</v>
      </c>
      <c r="ABU146" s="603">
        <v>0</v>
      </c>
      <c r="ABV146" s="603">
        <v>223397</v>
      </c>
      <c r="ABW146" s="603">
        <v>1278</v>
      </c>
      <c r="ABX146" s="603">
        <v>1940</v>
      </c>
      <c r="ABY146" s="603">
        <v>0</v>
      </c>
      <c r="ABZ146" s="603">
        <v>3689712.65</v>
      </c>
      <c r="ACA146" s="603">
        <v>15882</v>
      </c>
      <c r="ACB146" s="603">
        <v>1569863.4</v>
      </c>
      <c r="ACC146" s="603">
        <v>82129</v>
      </c>
      <c r="ACD146" s="603">
        <v>598528</v>
      </c>
      <c r="ACE146" s="603">
        <v>346857.5</v>
      </c>
      <c r="ACF146" s="603">
        <v>553224</v>
      </c>
      <c r="ACG146" s="603">
        <v>368</v>
      </c>
      <c r="ACH146" s="603">
        <v>0</v>
      </c>
      <c r="ACI146" s="603">
        <v>485432</v>
      </c>
      <c r="ACJ146" s="603">
        <v>622172</v>
      </c>
      <c r="ACK146" s="603">
        <v>2852909.56</v>
      </c>
      <c r="ACL146" s="603">
        <v>1440</v>
      </c>
      <c r="ACM146" s="603">
        <v>20</v>
      </c>
      <c r="ACN146" s="603">
        <v>264</v>
      </c>
      <c r="ACO146" s="603">
        <v>66819</v>
      </c>
      <c r="ACP146" s="603">
        <v>0</v>
      </c>
      <c r="ACQ146" s="603">
        <v>0</v>
      </c>
      <c r="ACR146" s="603">
        <v>51</v>
      </c>
      <c r="ACS146" s="603">
        <v>364964</v>
      </c>
      <c r="ACT146" s="603">
        <v>55270</v>
      </c>
      <c r="ACU146" s="603">
        <v>897853</v>
      </c>
      <c r="ACV146" s="603">
        <v>40686.519999999997</v>
      </c>
      <c r="ACW146" s="603">
        <v>6820</v>
      </c>
      <c r="ACX146" s="603">
        <v>21497</v>
      </c>
      <c r="ACY146" s="603">
        <v>277681</v>
      </c>
      <c r="ACZ146" s="603">
        <v>690</v>
      </c>
      <c r="ADA146" s="603">
        <v>0</v>
      </c>
      <c r="ADB146" s="603">
        <v>104837</v>
      </c>
      <c r="ADC146" s="603">
        <v>0</v>
      </c>
      <c r="ADD146" s="603">
        <v>0</v>
      </c>
      <c r="ADE146" s="603">
        <v>0</v>
      </c>
      <c r="ADF146" s="603">
        <v>0</v>
      </c>
      <c r="ADG146" s="603">
        <v>0</v>
      </c>
      <c r="ADH146" s="603">
        <v>70607.100000000006</v>
      </c>
      <c r="ADI146" s="603">
        <v>0</v>
      </c>
      <c r="ADJ146" s="603">
        <v>25379</v>
      </c>
      <c r="ADK146" s="603">
        <v>93477</v>
      </c>
      <c r="ADL146" s="603">
        <v>331484</v>
      </c>
      <c r="ADM146" s="603">
        <v>433045</v>
      </c>
      <c r="ADN146" s="603">
        <v>278192</v>
      </c>
      <c r="ADO146" s="603">
        <v>64936</v>
      </c>
      <c r="ADP146" s="603">
        <v>698516</v>
      </c>
      <c r="ADQ146" s="603">
        <v>6439450.8200000003</v>
      </c>
      <c r="ADR146" s="603">
        <v>352524</v>
      </c>
      <c r="ADS146" s="603">
        <v>466085</v>
      </c>
      <c r="ADT146" s="603">
        <v>137386</v>
      </c>
      <c r="ADU146" s="603">
        <v>48641</v>
      </c>
      <c r="ADV146" s="603">
        <v>1378</v>
      </c>
      <c r="ADW146" s="603">
        <v>22221</v>
      </c>
      <c r="ADX146" s="603">
        <v>82154</v>
      </c>
      <c r="ADY146" s="603">
        <v>3386</v>
      </c>
      <c r="ADZ146" s="603">
        <v>54572</v>
      </c>
      <c r="AEA146" s="603">
        <v>595050.61</v>
      </c>
      <c r="AEB146" s="603">
        <v>1403821.4</v>
      </c>
      <c r="AEC146" s="603">
        <v>57492.5</v>
      </c>
      <c r="AED146" s="603">
        <v>415511</v>
      </c>
      <c r="AEE146" s="603">
        <v>212775</v>
      </c>
      <c r="AEF146" s="603">
        <v>7046</v>
      </c>
      <c r="AEG146" s="603">
        <v>368727</v>
      </c>
      <c r="AEH146" s="603">
        <v>19469</v>
      </c>
      <c r="AEI146" s="603">
        <v>132711.44</v>
      </c>
      <c r="AEJ146" s="603">
        <v>504839.8</v>
      </c>
      <c r="AEK146" s="603">
        <v>5869</v>
      </c>
      <c r="AEL146" s="603">
        <v>2353380.4900000002</v>
      </c>
      <c r="AEM146" s="603">
        <v>18366</v>
      </c>
      <c r="AEN146" s="603">
        <v>4114</v>
      </c>
      <c r="AEO146" s="603">
        <v>22004</v>
      </c>
      <c r="AEP146" s="603">
        <v>5684907.3799999999</v>
      </c>
      <c r="AEQ146" s="603">
        <v>15000</v>
      </c>
      <c r="AER146" s="603">
        <v>37714</v>
      </c>
      <c r="AES146" s="603">
        <v>252</v>
      </c>
      <c r="AET146" s="603">
        <v>15960</v>
      </c>
      <c r="AEU146" s="603">
        <v>799</v>
      </c>
      <c r="AEV146" s="603">
        <v>4850</v>
      </c>
      <c r="AEW146" s="603">
        <v>1113</v>
      </c>
      <c r="AEX146" s="603">
        <v>2232</v>
      </c>
      <c r="AEY146" s="603">
        <v>33624</v>
      </c>
      <c r="AEZ146" s="603">
        <v>380943.97</v>
      </c>
      <c r="AFA146" s="603">
        <v>1997</v>
      </c>
      <c r="AFB146" s="603">
        <v>106073.5</v>
      </c>
      <c r="AFC146" s="603">
        <v>50329</v>
      </c>
      <c r="AFD146" s="603">
        <v>3024</v>
      </c>
      <c r="AFE146" s="603">
        <v>27789</v>
      </c>
      <c r="AFF146" s="603">
        <v>1198</v>
      </c>
      <c r="AFG146" s="603">
        <v>894</v>
      </c>
      <c r="AFH146" s="603">
        <v>0</v>
      </c>
      <c r="AFI146" s="603">
        <v>1716</v>
      </c>
      <c r="AFJ146" s="603">
        <v>900</v>
      </c>
      <c r="AFK146" s="603">
        <v>0</v>
      </c>
      <c r="AFL146" s="603">
        <v>0</v>
      </c>
      <c r="AFM146" s="603">
        <v>130</v>
      </c>
      <c r="AFN146" s="603">
        <v>0</v>
      </c>
      <c r="AFO146" s="603">
        <v>0</v>
      </c>
      <c r="AFP146" s="603">
        <v>0</v>
      </c>
      <c r="AFQ146" s="603">
        <v>3310</v>
      </c>
      <c r="AFR146" s="603">
        <v>752897.72</v>
      </c>
      <c r="AFS146" s="603">
        <v>390</v>
      </c>
      <c r="AFT146" s="603">
        <v>650</v>
      </c>
      <c r="AFU146" s="603">
        <v>650</v>
      </c>
      <c r="AFV146" s="603">
        <v>0</v>
      </c>
      <c r="AFW146" s="603">
        <v>0</v>
      </c>
      <c r="AFX146" s="603">
        <v>0</v>
      </c>
      <c r="AFY146" s="603">
        <v>4810</v>
      </c>
      <c r="AFZ146" s="603">
        <v>0</v>
      </c>
      <c r="AGA146" s="603">
        <v>0</v>
      </c>
      <c r="AGB146" s="603">
        <v>3516.5</v>
      </c>
      <c r="AGC146" s="603">
        <v>0</v>
      </c>
      <c r="AGD146" s="603">
        <v>296</v>
      </c>
      <c r="AGE146" s="603">
        <v>0</v>
      </c>
      <c r="AGF146" s="603">
        <v>0</v>
      </c>
      <c r="AGG146" s="603">
        <v>0</v>
      </c>
      <c r="AGH146" s="603">
        <v>48400</v>
      </c>
      <c r="AGI146" s="603">
        <v>1240</v>
      </c>
      <c r="AGJ146" s="603">
        <v>0</v>
      </c>
      <c r="AGK146" s="603">
        <v>1600</v>
      </c>
      <c r="AGL146" s="603">
        <v>0</v>
      </c>
      <c r="AGM146" s="603">
        <v>274</v>
      </c>
      <c r="AGN146" s="603">
        <v>1600</v>
      </c>
      <c r="AGO146" s="603">
        <v>549265</v>
      </c>
      <c r="AGP146" s="603">
        <v>232515.5</v>
      </c>
      <c r="AGQ146" s="603">
        <v>0</v>
      </c>
      <c r="AGR146" s="603">
        <v>0</v>
      </c>
      <c r="AGS146" s="603">
        <v>0</v>
      </c>
      <c r="AGT146" s="603">
        <v>0</v>
      </c>
      <c r="AGU146" s="603">
        <v>580</v>
      </c>
      <c r="AGV146" s="603">
        <v>0</v>
      </c>
      <c r="AGW146" s="603">
        <v>648948</v>
      </c>
      <c r="AGX146" s="603">
        <v>25749</v>
      </c>
      <c r="AGY146" s="603">
        <v>3494</v>
      </c>
      <c r="AGZ146" s="603">
        <v>426</v>
      </c>
      <c r="AHA146" s="603">
        <v>13445</v>
      </c>
      <c r="AHB146" s="603">
        <v>46146</v>
      </c>
      <c r="AHC146" s="603">
        <v>21500</v>
      </c>
      <c r="AHD146" s="603">
        <v>40891</v>
      </c>
      <c r="AHE146" s="603">
        <v>0</v>
      </c>
      <c r="AHF146" s="603">
        <v>670</v>
      </c>
      <c r="AHG146" s="603">
        <v>1337</v>
      </c>
      <c r="AHH146" s="603">
        <v>383653</v>
      </c>
      <c r="AHI146" s="603">
        <v>35835</v>
      </c>
      <c r="AHJ146" s="603">
        <v>95136</v>
      </c>
      <c r="AHK146" s="603">
        <v>252</v>
      </c>
      <c r="AHL146" s="603">
        <v>42746</v>
      </c>
      <c r="AHM146" s="603">
        <v>0</v>
      </c>
      <c r="AHN146" s="603">
        <v>0</v>
      </c>
      <c r="AHO146" s="603">
        <v>0</v>
      </c>
      <c r="AHP146" s="603">
        <v>0</v>
      </c>
      <c r="AHQ146" s="603">
        <v>410</v>
      </c>
      <c r="AHR146" s="603">
        <v>47883.75</v>
      </c>
      <c r="AHS146" s="603">
        <v>0</v>
      </c>
      <c r="AHT146" s="603">
        <v>130</v>
      </c>
      <c r="AHU146" s="603">
        <v>0</v>
      </c>
      <c r="AHV146" s="603">
        <v>0</v>
      </c>
      <c r="AHW146" s="603">
        <f t="shared" si="100"/>
        <v>172605670.53</v>
      </c>
      <c r="AHY146" s="648" t="s">
        <v>6248</v>
      </c>
      <c r="AHZ146" s="648" t="s">
        <v>6192</v>
      </c>
      <c r="AIA146" s="648" t="s">
        <v>6193</v>
      </c>
    </row>
    <row r="147" spans="1:911" ht="24.6" x14ac:dyDescent="0.7">
      <c r="A147" s="260" t="str">
        <f t="shared" si="101"/>
        <v>ภาระ</v>
      </c>
      <c r="B147" s="260" t="s">
        <v>6192</v>
      </c>
      <c r="C147" s="260" t="s">
        <v>6193</v>
      </c>
      <c r="D147" s="603">
        <v>44611.27</v>
      </c>
      <c r="E147" s="603">
        <v>8750</v>
      </c>
      <c r="F147" s="603">
        <v>82486</v>
      </c>
      <c r="G147" s="603">
        <v>914</v>
      </c>
      <c r="H147" s="603">
        <v>7451</v>
      </c>
      <c r="I147" s="603">
        <v>2100</v>
      </c>
      <c r="J147" s="603">
        <v>0</v>
      </c>
      <c r="K147" s="603">
        <v>728</v>
      </c>
      <c r="L147" s="603">
        <v>798</v>
      </c>
      <c r="M147" s="603">
        <v>4242</v>
      </c>
      <c r="N147" s="603">
        <v>336</v>
      </c>
      <c r="O147" s="603">
        <v>1317</v>
      </c>
      <c r="P147" s="603">
        <v>899</v>
      </c>
      <c r="Q147" s="603">
        <v>0</v>
      </c>
      <c r="R147" s="603">
        <v>448</v>
      </c>
      <c r="S147" s="603">
        <v>0</v>
      </c>
      <c r="T147" s="603">
        <v>2540</v>
      </c>
      <c r="U147" s="603">
        <v>15974</v>
      </c>
      <c r="V147" s="603">
        <v>0</v>
      </c>
      <c r="W147" s="603">
        <v>0</v>
      </c>
      <c r="X147" s="603">
        <v>11495</v>
      </c>
      <c r="Y147" s="603">
        <v>1456</v>
      </c>
      <c r="Z147" s="603">
        <v>15375</v>
      </c>
      <c r="AA147" s="603">
        <v>189503.93</v>
      </c>
      <c r="AB147" s="603">
        <v>15865</v>
      </c>
      <c r="AC147" s="603">
        <v>1778</v>
      </c>
      <c r="AD147" s="603">
        <v>948444</v>
      </c>
      <c r="AE147" s="603">
        <v>16930</v>
      </c>
      <c r="AF147" s="603">
        <v>1720</v>
      </c>
      <c r="AG147" s="603">
        <v>18482</v>
      </c>
      <c r="AH147" s="603">
        <v>30918</v>
      </c>
      <c r="AI147" s="603">
        <v>42154</v>
      </c>
      <c r="AJ147" s="603">
        <v>44131</v>
      </c>
      <c r="AK147" s="603">
        <v>90031</v>
      </c>
      <c r="AL147" s="603">
        <v>762</v>
      </c>
      <c r="AM147" s="603">
        <v>22740</v>
      </c>
      <c r="AN147" s="603">
        <v>20490</v>
      </c>
      <c r="AO147" s="603">
        <v>0</v>
      </c>
      <c r="AP147" s="603">
        <v>83757</v>
      </c>
      <c r="AQ147" s="603">
        <v>23133</v>
      </c>
      <c r="AR147" s="603">
        <v>2162</v>
      </c>
      <c r="AS147" s="603">
        <v>213744</v>
      </c>
      <c r="AT147" s="603">
        <v>0</v>
      </c>
      <c r="AU147" s="603">
        <v>2194</v>
      </c>
      <c r="AV147" s="603">
        <v>9450</v>
      </c>
      <c r="AW147" s="603">
        <v>0</v>
      </c>
      <c r="AX147" s="603">
        <v>12771</v>
      </c>
      <c r="AY147" s="603">
        <v>3639</v>
      </c>
      <c r="AZ147" s="603">
        <v>1440</v>
      </c>
      <c r="BA147" s="603">
        <v>0</v>
      </c>
      <c r="BB147" s="603">
        <v>0</v>
      </c>
      <c r="BC147" s="603">
        <v>0</v>
      </c>
      <c r="BD147" s="603">
        <v>0</v>
      </c>
      <c r="BE147" s="603">
        <v>0</v>
      </c>
      <c r="BF147" s="603">
        <v>0</v>
      </c>
      <c r="BG147" s="603">
        <v>0</v>
      </c>
      <c r="BH147" s="603">
        <v>0</v>
      </c>
      <c r="BI147" s="603">
        <v>0</v>
      </c>
      <c r="BJ147" s="603">
        <v>0</v>
      </c>
      <c r="BK147" s="603">
        <v>0</v>
      </c>
      <c r="BL147" s="603">
        <v>8732.4</v>
      </c>
      <c r="BM147" s="603">
        <v>0</v>
      </c>
      <c r="BN147" s="603">
        <v>928</v>
      </c>
      <c r="BO147" s="603">
        <v>0</v>
      </c>
      <c r="BP147" s="603">
        <v>0</v>
      </c>
      <c r="BQ147" s="603">
        <v>0</v>
      </c>
      <c r="BR147" s="603">
        <v>0</v>
      </c>
      <c r="BS147" s="603">
        <v>245</v>
      </c>
      <c r="BT147" s="603">
        <v>0</v>
      </c>
      <c r="BU147" s="603">
        <v>0</v>
      </c>
      <c r="BV147" s="603">
        <v>457</v>
      </c>
      <c r="BW147" s="603">
        <v>0</v>
      </c>
      <c r="BX147" s="603">
        <v>0</v>
      </c>
      <c r="BY147" s="603">
        <v>700</v>
      </c>
      <c r="BZ147" s="603">
        <v>16859</v>
      </c>
      <c r="CA147" s="603">
        <v>1470</v>
      </c>
      <c r="CB147" s="603">
        <v>0</v>
      </c>
      <c r="CC147" s="603">
        <v>0</v>
      </c>
      <c r="CD147" s="603">
        <v>0</v>
      </c>
      <c r="CE147" s="603">
        <v>0</v>
      </c>
      <c r="CF147" s="603">
        <v>717</v>
      </c>
      <c r="CG147" s="603">
        <v>2562</v>
      </c>
      <c r="CH147" s="603">
        <v>11993</v>
      </c>
      <c r="CI147" s="603">
        <v>0</v>
      </c>
      <c r="CJ147" s="603">
        <v>28</v>
      </c>
      <c r="CK147" s="603">
        <v>0</v>
      </c>
      <c r="CL147" s="603">
        <v>700</v>
      </c>
      <c r="CM147" s="603">
        <v>350</v>
      </c>
      <c r="CN147" s="603">
        <v>0</v>
      </c>
      <c r="CO147" s="603">
        <v>0</v>
      </c>
      <c r="CP147" s="603">
        <v>700</v>
      </c>
      <c r="CQ147" s="603">
        <v>378</v>
      </c>
      <c r="CR147" s="603">
        <v>0</v>
      </c>
      <c r="CS147" s="603">
        <v>0</v>
      </c>
      <c r="CT147" s="603">
        <v>0</v>
      </c>
      <c r="CU147" s="603">
        <v>5490</v>
      </c>
      <c r="CV147" s="603">
        <v>13188</v>
      </c>
      <c r="CW147" s="603">
        <v>201924</v>
      </c>
      <c r="CX147" s="603">
        <v>0</v>
      </c>
      <c r="CY147" s="603">
        <v>0</v>
      </c>
      <c r="CZ147" s="603">
        <v>7112</v>
      </c>
      <c r="DA147" s="603">
        <v>8707</v>
      </c>
      <c r="DB147" s="603">
        <v>7208</v>
      </c>
      <c r="DC147" s="603">
        <v>5343</v>
      </c>
      <c r="DD147" s="603">
        <v>172676</v>
      </c>
      <c r="DE147" s="603">
        <v>2508</v>
      </c>
      <c r="DF147" s="603">
        <v>807</v>
      </c>
      <c r="DG147" s="603">
        <v>118989</v>
      </c>
      <c r="DH147" s="603">
        <v>22277</v>
      </c>
      <c r="DI147" s="603">
        <v>15188</v>
      </c>
      <c r="DJ147" s="603">
        <v>9286.44</v>
      </c>
      <c r="DK147" s="603">
        <v>5201</v>
      </c>
      <c r="DL147" s="603">
        <v>85610</v>
      </c>
      <c r="DM147" s="603">
        <v>157093</v>
      </c>
      <c r="DN147" s="603">
        <v>14</v>
      </c>
      <c r="DO147" s="603">
        <v>52211</v>
      </c>
      <c r="DP147" s="603">
        <v>60577</v>
      </c>
      <c r="DQ147" s="603">
        <v>0</v>
      </c>
      <c r="DR147" s="603">
        <v>5978</v>
      </c>
      <c r="DS147" s="603">
        <v>5206</v>
      </c>
      <c r="DT147" s="603">
        <v>9992</v>
      </c>
      <c r="DU147" s="603">
        <v>1641</v>
      </c>
      <c r="DV147" s="603">
        <v>0</v>
      </c>
      <c r="DW147" s="603">
        <v>0</v>
      </c>
      <c r="DX147" s="603">
        <v>3910</v>
      </c>
      <c r="DY147" s="603">
        <v>0</v>
      </c>
      <c r="DZ147" s="603">
        <v>0</v>
      </c>
      <c r="EA147" s="603">
        <v>1134</v>
      </c>
      <c r="EB147" s="603">
        <v>350</v>
      </c>
      <c r="EC147" s="603">
        <v>9239</v>
      </c>
      <c r="ED147" s="603">
        <v>350</v>
      </c>
      <c r="EE147" s="603">
        <v>0</v>
      </c>
      <c r="EF147" s="603">
        <v>0</v>
      </c>
      <c r="EG147" s="603">
        <v>286</v>
      </c>
      <c r="EH147" s="603">
        <v>2260</v>
      </c>
      <c r="EI147" s="603">
        <v>0</v>
      </c>
      <c r="EJ147" s="603">
        <v>31698</v>
      </c>
      <c r="EK147" s="603">
        <v>25951</v>
      </c>
      <c r="EL147" s="603">
        <v>84104</v>
      </c>
      <c r="EM147" s="603">
        <v>1750</v>
      </c>
      <c r="EN147" s="603">
        <v>5935</v>
      </c>
      <c r="EO147" s="603">
        <v>549707.86</v>
      </c>
      <c r="EP147" s="603">
        <v>0</v>
      </c>
      <c r="EQ147" s="603">
        <v>0</v>
      </c>
      <c r="ER147" s="603">
        <v>0</v>
      </c>
      <c r="ES147" s="603">
        <v>0</v>
      </c>
      <c r="ET147" s="603">
        <v>0</v>
      </c>
      <c r="EU147" s="603">
        <v>0</v>
      </c>
      <c r="EV147" s="603">
        <v>0</v>
      </c>
      <c r="EW147" s="603">
        <v>0</v>
      </c>
      <c r="EX147" s="603">
        <v>5731</v>
      </c>
      <c r="EY147" s="603">
        <v>0</v>
      </c>
      <c r="EZ147" s="603">
        <v>28</v>
      </c>
      <c r="FA147" s="603">
        <v>0</v>
      </c>
      <c r="FB147" s="603">
        <v>11942</v>
      </c>
      <c r="FC147" s="603">
        <v>31682</v>
      </c>
      <c r="FD147" s="603">
        <v>2154</v>
      </c>
      <c r="FE147" s="603">
        <v>1050</v>
      </c>
      <c r="FF147" s="603">
        <v>0</v>
      </c>
      <c r="FG147" s="603">
        <v>0</v>
      </c>
      <c r="FH147" s="603">
        <v>1050</v>
      </c>
      <c r="FI147" s="603">
        <v>2123</v>
      </c>
      <c r="FJ147" s="603">
        <v>1052</v>
      </c>
      <c r="FK147" s="603">
        <v>1050</v>
      </c>
      <c r="FL147" s="603">
        <v>0</v>
      </c>
      <c r="FM147" s="603">
        <v>5715</v>
      </c>
      <c r="FN147" s="603">
        <v>17312</v>
      </c>
      <c r="FO147" s="603">
        <v>14</v>
      </c>
      <c r="FP147" s="603">
        <v>0</v>
      </c>
      <c r="FQ147" s="603">
        <v>0</v>
      </c>
      <c r="FR147" s="603">
        <v>111937</v>
      </c>
      <c r="FS147" s="603">
        <v>0</v>
      </c>
      <c r="FT147" s="603">
        <v>8502</v>
      </c>
      <c r="FU147" s="603">
        <v>350</v>
      </c>
      <c r="FV147" s="603">
        <v>29148</v>
      </c>
      <c r="FW147" s="603">
        <v>18811.5</v>
      </c>
      <c r="FX147" s="603">
        <v>25210</v>
      </c>
      <c r="FY147" s="603">
        <v>56</v>
      </c>
      <c r="FZ147" s="603">
        <v>1400</v>
      </c>
      <c r="GA147" s="603">
        <v>810</v>
      </c>
      <c r="GB147" s="603">
        <v>12761</v>
      </c>
      <c r="GC147" s="603">
        <v>7715</v>
      </c>
      <c r="GD147" s="603">
        <v>6859.23</v>
      </c>
      <c r="GE147" s="603">
        <v>0</v>
      </c>
      <c r="GF147" s="603">
        <v>350</v>
      </c>
      <c r="GG147" s="603">
        <v>0</v>
      </c>
      <c r="GH147" s="603">
        <v>0</v>
      </c>
      <c r="GI147" s="603">
        <v>40992.629999999997</v>
      </c>
      <c r="GJ147" s="603">
        <v>0</v>
      </c>
      <c r="GK147" s="603">
        <v>37300</v>
      </c>
      <c r="GL147" s="603">
        <v>0</v>
      </c>
      <c r="GM147" s="603">
        <v>30963</v>
      </c>
      <c r="GN147" s="603">
        <v>0</v>
      </c>
      <c r="GO147" s="603">
        <v>0</v>
      </c>
      <c r="GP147" s="603">
        <v>0</v>
      </c>
      <c r="GQ147" s="603">
        <v>0</v>
      </c>
      <c r="GR147" s="603">
        <v>0</v>
      </c>
      <c r="GS147" s="603">
        <v>0</v>
      </c>
      <c r="GT147" s="603">
        <v>0</v>
      </c>
      <c r="GU147" s="603">
        <v>0</v>
      </c>
      <c r="GV147" s="603">
        <v>0</v>
      </c>
      <c r="GW147" s="603">
        <v>0</v>
      </c>
      <c r="GX147" s="603">
        <v>0</v>
      </c>
      <c r="GY147" s="603">
        <v>0</v>
      </c>
      <c r="GZ147" s="603">
        <v>561326</v>
      </c>
      <c r="HA147" s="603">
        <v>0</v>
      </c>
      <c r="HB147" s="603">
        <v>3814.5</v>
      </c>
      <c r="HC147" s="603">
        <v>6480</v>
      </c>
      <c r="HD147" s="603">
        <v>30706</v>
      </c>
      <c r="HE147" s="603">
        <v>0</v>
      </c>
      <c r="HF147" s="603">
        <v>87647</v>
      </c>
      <c r="HG147" s="603">
        <v>696085</v>
      </c>
      <c r="HH147" s="603">
        <v>3640683</v>
      </c>
      <c r="HI147" s="603">
        <v>198601</v>
      </c>
      <c r="HJ147" s="603">
        <v>2385</v>
      </c>
      <c r="HK147" s="603">
        <v>0</v>
      </c>
      <c r="HL147" s="603">
        <v>826</v>
      </c>
      <c r="HM147" s="603">
        <v>0</v>
      </c>
      <c r="HN147" s="603">
        <v>1610486</v>
      </c>
      <c r="HO147" s="603">
        <v>130245</v>
      </c>
      <c r="HP147" s="603">
        <v>94729</v>
      </c>
      <c r="HQ147" s="603">
        <v>204829.51</v>
      </c>
      <c r="HR147" s="603">
        <v>183674</v>
      </c>
      <c r="HS147" s="603">
        <v>985047.17</v>
      </c>
      <c r="HT147" s="603">
        <v>2977</v>
      </c>
      <c r="HU147" s="603">
        <v>1428</v>
      </c>
      <c r="HV147" s="603">
        <v>1764</v>
      </c>
      <c r="HW147" s="603">
        <v>21304</v>
      </c>
      <c r="HX147" s="603">
        <v>37490</v>
      </c>
      <c r="HY147" s="603">
        <v>0</v>
      </c>
      <c r="HZ147" s="603">
        <v>42187</v>
      </c>
      <c r="IA147" s="603">
        <v>1292</v>
      </c>
      <c r="IB147" s="603">
        <v>3086</v>
      </c>
      <c r="IC147" s="603">
        <v>0</v>
      </c>
      <c r="ID147" s="603">
        <v>11880</v>
      </c>
      <c r="IE147" s="603">
        <v>25820</v>
      </c>
      <c r="IF147" s="603">
        <v>0</v>
      </c>
      <c r="IG147" s="603">
        <v>321</v>
      </c>
      <c r="IH147" s="603">
        <v>0</v>
      </c>
      <c r="II147" s="603">
        <v>0</v>
      </c>
      <c r="IJ147" s="603">
        <v>0</v>
      </c>
      <c r="IK147" s="603">
        <v>13346</v>
      </c>
      <c r="IL147" s="603">
        <v>10187</v>
      </c>
      <c r="IM147" s="603">
        <v>31911</v>
      </c>
      <c r="IN147" s="603">
        <v>115165</v>
      </c>
      <c r="IO147" s="603">
        <v>394</v>
      </c>
      <c r="IP147" s="603">
        <v>386</v>
      </c>
      <c r="IQ147" s="603">
        <v>13153</v>
      </c>
      <c r="IR147" s="603">
        <v>4194</v>
      </c>
      <c r="IS147" s="603">
        <v>31289.74</v>
      </c>
      <c r="IT147" s="603">
        <v>18230</v>
      </c>
      <c r="IU147" s="603">
        <v>322183</v>
      </c>
      <c r="IV147" s="603">
        <v>1721</v>
      </c>
      <c r="IW147" s="603">
        <v>0</v>
      </c>
      <c r="IX147" s="603">
        <v>0</v>
      </c>
      <c r="IY147" s="603">
        <v>231849</v>
      </c>
      <c r="IZ147" s="603">
        <v>8986</v>
      </c>
      <c r="JA147" s="603">
        <v>0</v>
      </c>
      <c r="JB147" s="603">
        <v>0</v>
      </c>
      <c r="JC147" s="603">
        <v>350</v>
      </c>
      <c r="JD147" s="603">
        <v>1782</v>
      </c>
      <c r="JE147" s="603">
        <v>0</v>
      </c>
      <c r="JF147" s="603">
        <v>0</v>
      </c>
      <c r="JG147" s="603">
        <v>2500</v>
      </c>
      <c r="JH147" s="603">
        <v>0</v>
      </c>
      <c r="JI147" s="603">
        <v>485</v>
      </c>
      <c r="JJ147" s="603">
        <v>0</v>
      </c>
      <c r="JK147" s="603">
        <v>0</v>
      </c>
      <c r="JL147" s="603">
        <v>20504</v>
      </c>
      <c r="JM147" s="603">
        <v>0</v>
      </c>
      <c r="JN147" s="603">
        <v>0</v>
      </c>
      <c r="JO147" s="603">
        <v>0</v>
      </c>
      <c r="JP147" s="603">
        <v>7951</v>
      </c>
      <c r="JQ147" s="603">
        <v>0</v>
      </c>
      <c r="JR147" s="603">
        <v>0</v>
      </c>
      <c r="JS147" s="603">
        <v>0</v>
      </c>
      <c r="JT147" s="603">
        <v>0</v>
      </c>
      <c r="JU147" s="603">
        <v>0</v>
      </c>
      <c r="JV147" s="603">
        <v>0</v>
      </c>
      <c r="JW147" s="603">
        <v>0</v>
      </c>
      <c r="JX147" s="603">
        <v>0</v>
      </c>
      <c r="JY147" s="603">
        <v>0</v>
      </c>
      <c r="JZ147" s="603">
        <v>0</v>
      </c>
      <c r="KA147" s="603">
        <v>0</v>
      </c>
      <c r="KB147" s="603">
        <v>0</v>
      </c>
      <c r="KC147" s="603">
        <v>0</v>
      </c>
      <c r="KD147" s="603">
        <v>0</v>
      </c>
      <c r="KE147" s="603">
        <v>0</v>
      </c>
      <c r="KF147" s="603">
        <v>0</v>
      </c>
      <c r="KG147" s="603">
        <v>0</v>
      </c>
      <c r="KH147" s="603">
        <v>0</v>
      </c>
      <c r="KI147" s="603">
        <v>0</v>
      </c>
      <c r="KJ147" s="603">
        <v>0</v>
      </c>
      <c r="KK147" s="603">
        <v>929163.54</v>
      </c>
      <c r="KL147" s="603">
        <v>0</v>
      </c>
      <c r="KM147" s="603">
        <v>169606</v>
      </c>
      <c r="KN147" s="603">
        <v>64274</v>
      </c>
      <c r="KO147" s="603">
        <v>116603</v>
      </c>
      <c r="KP147" s="603">
        <v>90126</v>
      </c>
      <c r="KQ147" s="603">
        <v>82325</v>
      </c>
      <c r="KR147" s="603">
        <v>19651</v>
      </c>
      <c r="KS147" s="603">
        <v>150304</v>
      </c>
      <c r="KT147" s="603">
        <v>4492</v>
      </c>
      <c r="KU147" s="603">
        <v>56</v>
      </c>
      <c r="KV147" s="603">
        <v>9114</v>
      </c>
      <c r="KW147" s="603">
        <v>18751</v>
      </c>
      <c r="KX147" s="603">
        <v>76215</v>
      </c>
      <c r="KY147" s="603">
        <v>54532</v>
      </c>
      <c r="KZ147" s="603">
        <v>35228</v>
      </c>
      <c r="LA147" s="603">
        <v>4992</v>
      </c>
      <c r="LB147" s="603">
        <v>139778</v>
      </c>
      <c r="LC147" s="603">
        <v>13482</v>
      </c>
      <c r="LD147" s="603">
        <v>321468</v>
      </c>
      <c r="LE147" s="603">
        <v>30418</v>
      </c>
      <c r="LF147" s="603">
        <v>45263</v>
      </c>
      <c r="LG147" s="603">
        <v>157413</v>
      </c>
      <c r="LH147" s="603">
        <v>18646</v>
      </c>
      <c r="LI147" s="603">
        <v>130098.66</v>
      </c>
      <c r="LJ147" s="603">
        <v>57876</v>
      </c>
      <c r="LK147" s="603">
        <v>63847</v>
      </c>
      <c r="LL147" s="603">
        <v>104517</v>
      </c>
      <c r="LM147" s="603">
        <v>515</v>
      </c>
      <c r="LN147" s="603">
        <v>18980</v>
      </c>
      <c r="LO147" s="603">
        <v>43505</v>
      </c>
      <c r="LP147" s="603">
        <v>81479</v>
      </c>
      <c r="LQ147" s="603">
        <v>0</v>
      </c>
      <c r="LR147" s="603">
        <v>272</v>
      </c>
      <c r="LS147" s="603">
        <v>9380</v>
      </c>
      <c r="LT147" s="603">
        <v>38240</v>
      </c>
      <c r="LU147" s="603">
        <v>0</v>
      </c>
      <c r="LV147" s="603">
        <v>0</v>
      </c>
      <c r="LW147" s="603">
        <v>314078</v>
      </c>
      <c r="LX147" s="603">
        <v>0</v>
      </c>
      <c r="LY147" s="603">
        <v>0</v>
      </c>
      <c r="LZ147" s="603">
        <v>389282.11</v>
      </c>
      <c r="MA147" s="603">
        <v>9193.4</v>
      </c>
      <c r="MB147" s="603">
        <v>98227.74</v>
      </c>
      <c r="MC147" s="603">
        <v>728</v>
      </c>
      <c r="MD147" s="603">
        <v>364</v>
      </c>
      <c r="ME147" s="603">
        <v>728</v>
      </c>
      <c r="MF147" s="603">
        <v>61563</v>
      </c>
      <c r="MG147" s="603">
        <v>1121</v>
      </c>
      <c r="MH147" s="603">
        <v>0</v>
      </c>
      <c r="MI147" s="603">
        <v>17253</v>
      </c>
      <c r="MJ147" s="603">
        <v>760174.29</v>
      </c>
      <c r="MK147" s="603">
        <v>5805</v>
      </c>
      <c r="ML147" s="603">
        <v>7345</v>
      </c>
      <c r="MM147" s="603">
        <v>6873</v>
      </c>
      <c r="MN147" s="603">
        <v>302964</v>
      </c>
      <c r="MO147" s="603">
        <v>347145</v>
      </c>
      <c r="MP147" s="603">
        <v>7836</v>
      </c>
      <c r="MQ147" s="603">
        <v>602512</v>
      </c>
      <c r="MR147" s="603">
        <v>5478</v>
      </c>
      <c r="MS147" s="603">
        <v>11535</v>
      </c>
      <c r="MT147" s="603">
        <v>25442</v>
      </c>
      <c r="MU147" s="603">
        <v>139875</v>
      </c>
      <c r="MV147" s="603">
        <v>530514</v>
      </c>
      <c r="MW147" s="603">
        <v>333535</v>
      </c>
      <c r="MX147" s="603">
        <v>5668</v>
      </c>
      <c r="MY147" s="603">
        <v>3249430.02</v>
      </c>
      <c r="MZ147" s="603">
        <v>559554</v>
      </c>
      <c r="NA147" s="603">
        <v>2964</v>
      </c>
      <c r="NB147" s="603">
        <v>18068</v>
      </c>
      <c r="NC147" s="603">
        <v>257084</v>
      </c>
      <c r="ND147" s="603">
        <v>33812</v>
      </c>
      <c r="NE147" s="603">
        <v>4086</v>
      </c>
      <c r="NF147" s="603">
        <v>86308.05</v>
      </c>
      <c r="NG147" s="603">
        <v>3508959.84</v>
      </c>
      <c r="NH147" s="603">
        <v>421226</v>
      </c>
      <c r="NI147" s="603">
        <v>628610</v>
      </c>
      <c r="NJ147" s="603">
        <v>531905</v>
      </c>
      <c r="NK147" s="603">
        <v>37431</v>
      </c>
      <c r="NL147" s="603">
        <v>241918.25</v>
      </c>
      <c r="NM147" s="603">
        <v>360538</v>
      </c>
      <c r="NN147" s="603">
        <v>122477</v>
      </c>
      <c r="NO147" s="603">
        <v>54113</v>
      </c>
      <c r="NP147" s="603">
        <v>891137.37</v>
      </c>
      <c r="NQ147" s="603">
        <v>17649.5</v>
      </c>
      <c r="NR147" s="603">
        <v>350192</v>
      </c>
      <c r="NS147" s="603">
        <v>125906</v>
      </c>
      <c r="NT147" s="603">
        <v>873328</v>
      </c>
      <c r="NU147" s="603">
        <v>6387</v>
      </c>
      <c r="NV147" s="603">
        <v>629</v>
      </c>
      <c r="NW147" s="603">
        <v>0</v>
      </c>
      <c r="NX147" s="603">
        <v>1345</v>
      </c>
      <c r="NY147" s="603">
        <v>3089</v>
      </c>
      <c r="NZ147" s="603">
        <v>10158</v>
      </c>
      <c r="OA147" s="603">
        <v>0</v>
      </c>
      <c r="OB147" s="603">
        <v>781</v>
      </c>
      <c r="OC147" s="603">
        <v>700</v>
      </c>
      <c r="OD147" s="603">
        <v>0</v>
      </c>
      <c r="OE147" s="603">
        <v>0</v>
      </c>
      <c r="OF147" s="603">
        <v>7473332.0199999996</v>
      </c>
      <c r="OG147" s="603">
        <v>16337</v>
      </c>
      <c r="OH147" s="603">
        <v>48777.2</v>
      </c>
      <c r="OI147" s="603">
        <v>967163.55</v>
      </c>
      <c r="OJ147" s="603">
        <v>23700</v>
      </c>
      <c r="OK147" s="603">
        <v>262209</v>
      </c>
      <c r="OL147" s="603">
        <v>1618345</v>
      </c>
      <c r="OM147" s="603">
        <v>42929.25</v>
      </c>
      <c r="ON147" s="603">
        <v>0</v>
      </c>
      <c r="OO147" s="603">
        <v>139443.19</v>
      </c>
      <c r="OP147" s="603">
        <v>754637.07</v>
      </c>
      <c r="OQ147" s="603">
        <v>1944965</v>
      </c>
      <c r="OR147" s="603">
        <v>466526.2</v>
      </c>
      <c r="OS147" s="603">
        <v>25291</v>
      </c>
      <c r="OT147" s="603">
        <v>0</v>
      </c>
      <c r="OU147" s="603">
        <v>1766166</v>
      </c>
      <c r="OV147" s="603">
        <v>104211.04</v>
      </c>
      <c r="OW147" s="603">
        <v>478861.37</v>
      </c>
      <c r="OX147" s="603">
        <v>1236766</v>
      </c>
      <c r="OY147" s="603">
        <v>1719020</v>
      </c>
      <c r="OZ147" s="603">
        <v>4688548</v>
      </c>
      <c r="PA147" s="603">
        <v>403171</v>
      </c>
      <c r="PB147" s="603">
        <v>204842</v>
      </c>
      <c r="PC147" s="603">
        <v>0</v>
      </c>
      <c r="PD147" s="603">
        <v>12109</v>
      </c>
      <c r="PE147" s="603">
        <v>0</v>
      </c>
      <c r="PF147" s="603">
        <v>0</v>
      </c>
      <c r="PG147" s="603">
        <v>0</v>
      </c>
      <c r="PH147" s="603">
        <v>2198</v>
      </c>
      <c r="PI147" s="603">
        <v>350</v>
      </c>
      <c r="PJ147" s="603">
        <v>0</v>
      </c>
      <c r="PK147" s="603">
        <v>0</v>
      </c>
      <c r="PL147" s="603">
        <v>0</v>
      </c>
      <c r="PM147" s="603">
        <v>28</v>
      </c>
      <c r="PN147" s="603">
        <v>700</v>
      </c>
      <c r="PO147" s="603">
        <v>0</v>
      </c>
      <c r="PP147" s="603">
        <v>0</v>
      </c>
      <c r="PQ147" s="603">
        <v>700</v>
      </c>
      <c r="PR147" s="603">
        <v>0</v>
      </c>
      <c r="PS147" s="603">
        <v>0</v>
      </c>
      <c r="PT147" s="603">
        <v>0</v>
      </c>
      <c r="PU147" s="603">
        <v>0</v>
      </c>
      <c r="PV147" s="603">
        <v>52395</v>
      </c>
      <c r="PW147" s="603">
        <v>726</v>
      </c>
      <c r="PX147" s="603">
        <v>11</v>
      </c>
      <c r="PY147" s="603">
        <v>0</v>
      </c>
      <c r="PZ147" s="603">
        <v>0</v>
      </c>
      <c r="QA147" s="603">
        <v>0</v>
      </c>
      <c r="QB147" s="603">
        <v>0</v>
      </c>
      <c r="QC147" s="603">
        <v>0</v>
      </c>
      <c r="QD147" s="603">
        <v>0</v>
      </c>
      <c r="QE147" s="603">
        <v>0</v>
      </c>
      <c r="QF147" s="603">
        <v>1115</v>
      </c>
      <c r="QG147" s="603">
        <v>0</v>
      </c>
      <c r="QH147" s="603">
        <v>0</v>
      </c>
      <c r="QI147" s="603">
        <v>0</v>
      </c>
      <c r="QJ147" s="603">
        <v>0</v>
      </c>
      <c r="QK147" s="603">
        <v>0</v>
      </c>
      <c r="QL147" s="603">
        <v>0</v>
      </c>
      <c r="QM147" s="603">
        <v>0</v>
      </c>
      <c r="QN147" s="603">
        <v>0</v>
      </c>
      <c r="QO147" s="603">
        <v>0</v>
      </c>
      <c r="QP147" s="603">
        <v>0</v>
      </c>
      <c r="QQ147" s="603">
        <v>905.5</v>
      </c>
      <c r="QR147" s="603">
        <v>0</v>
      </c>
      <c r="QS147" s="603">
        <v>0</v>
      </c>
      <c r="QT147" s="603">
        <v>0</v>
      </c>
      <c r="QU147" s="603">
        <v>0</v>
      </c>
      <c r="QV147" s="603">
        <v>0</v>
      </c>
      <c r="QW147" s="603">
        <v>0</v>
      </c>
      <c r="QX147" s="603">
        <v>0</v>
      </c>
      <c r="QY147" s="603">
        <v>0</v>
      </c>
      <c r="QZ147" s="603">
        <v>0</v>
      </c>
      <c r="RA147" s="603">
        <v>12486</v>
      </c>
      <c r="RB147" s="603">
        <v>0</v>
      </c>
      <c r="RC147" s="603">
        <v>1440</v>
      </c>
      <c r="RD147" s="603">
        <v>0</v>
      </c>
      <c r="RE147" s="603">
        <v>0</v>
      </c>
      <c r="RF147" s="603">
        <v>0</v>
      </c>
      <c r="RG147" s="603">
        <v>0</v>
      </c>
      <c r="RH147" s="603">
        <v>0</v>
      </c>
      <c r="RI147" s="603">
        <v>0</v>
      </c>
      <c r="RJ147" s="603">
        <v>43206</v>
      </c>
      <c r="RK147" s="603">
        <v>730</v>
      </c>
      <c r="RL147" s="603">
        <v>0</v>
      </c>
      <c r="RM147" s="603">
        <v>700</v>
      </c>
      <c r="RN147" s="603">
        <v>0</v>
      </c>
      <c r="RO147" s="603">
        <v>350</v>
      </c>
      <c r="RP147" s="603">
        <v>0</v>
      </c>
      <c r="RQ147" s="603">
        <v>1827</v>
      </c>
      <c r="RR147" s="603">
        <v>0</v>
      </c>
      <c r="RS147" s="603">
        <v>0</v>
      </c>
      <c r="RT147" s="603">
        <v>0</v>
      </c>
      <c r="RU147" s="603">
        <v>47</v>
      </c>
      <c r="RV147" s="603">
        <v>0</v>
      </c>
      <c r="RW147" s="603">
        <v>0</v>
      </c>
      <c r="RX147" s="603">
        <v>0</v>
      </c>
      <c r="RY147" s="603">
        <v>0</v>
      </c>
      <c r="RZ147" s="603">
        <v>0</v>
      </c>
      <c r="SA147" s="603">
        <v>0</v>
      </c>
      <c r="SB147" s="603">
        <v>0</v>
      </c>
      <c r="SC147" s="603">
        <v>884859.11</v>
      </c>
      <c r="SD147" s="603">
        <v>0</v>
      </c>
      <c r="SE147" s="603">
        <v>9354.33</v>
      </c>
      <c r="SF147" s="603">
        <v>24465</v>
      </c>
      <c r="SG147" s="603">
        <v>4071</v>
      </c>
      <c r="SH147" s="603">
        <v>168645</v>
      </c>
      <c r="SI147" s="603">
        <v>5178</v>
      </c>
      <c r="SJ147" s="603">
        <v>76068</v>
      </c>
      <c r="SK147" s="603">
        <v>19843</v>
      </c>
      <c r="SL147" s="603">
        <v>4120</v>
      </c>
      <c r="SM147" s="603">
        <v>1750</v>
      </c>
      <c r="SN147" s="603">
        <v>302</v>
      </c>
      <c r="SO147" s="603">
        <v>0</v>
      </c>
      <c r="SP147" s="603">
        <v>700</v>
      </c>
      <c r="SQ147" s="603">
        <v>0</v>
      </c>
      <c r="SR147" s="603">
        <v>39400</v>
      </c>
      <c r="SS147" s="603">
        <v>0</v>
      </c>
      <c r="ST147" s="603">
        <v>700</v>
      </c>
      <c r="SU147" s="603">
        <v>4900</v>
      </c>
      <c r="SV147" s="603">
        <v>7200</v>
      </c>
      <c r="SW147" s="603">
        <v>64672</v>
      </c>
      <c r="SX147" s="603">
        <v>167</v>
      </c>
      <c r="SY147" s="603">
        <v>1750</v>
      </c>
      <c r="SZ147" s="603">
        <v>100834</v>
      </c>
      <c r="TA147" s="603">
        <v>0</v>
      </c>
      <c r="TB147" s="603">
        <v>700</v>
      </c>
      <c r="TC147" s="603">
        <v>2800</v>
      </c>
      <c r="TD147" s="603">
        <v>1428</v>
      </c>
      <c r="TE147" s="603">
        <v>2100</v>
      </c>
      <c r="TF147" s="603">
        <v>31500</v>
      </c>
      <c r="TG147" s="603">
        <v>350</v>
      </c>
      <c r="TH147" s="603">
        <v>350</v>
      </c>
      <c r="TI147" s="603">
        <v>17850</v>
      </c>
      <c r="TJ147" s="603">
        <v>8857</v>
      </c>
      <c r="TK147" s="603">
        <v>707</v>
      </c>
      <c r="TL147" s="603">
        <v>5400</v>
      </c>
      <c r="TM147" s="603">
        <v>0</v>
      </c>
      <c r="TN147" s="603">
        <v>7378</v>
      </c>
      <c r="TO147" s="603">
        <v>350</v>
      </c>
      <c r="TP147" s="603">
        <v>971</v>
      </c>
      <c r="TQ147" s="603">
        <v>0</v>
      </c>
      <c r="TR147" s="603">
        <v>12538.6</v>
      </c>
      <c r="TS147" s="603">
        <v>11264</v>
      </c>
      <c r="TT147" s="603">
        <v>7751</v>
      </c>
      <c r="TU147" s="603">
        <v>0</v>
      </c>
      <c r="TV147" s="603">
        <v>1050</v>
      </c>
      <c r="TW147" s="603">
        <v>0</v>
      </c>
      <c r="TX147" s="603">
        <v>0</v>
      </c>
      <c r="TY147" s="603">
        <v>0</v>
      </c>
      <c r="TZ147" s="603">
        <v>0</v>
      </c>
      <c r="UA147" s="603">
        <v>3929</v>
      </c>
      <c r="UB147" s="603">
        <v>0</v>
      </c>
      <c r="UC147" s="603">
        <v>4442</v>
      </c>
      <c r="UD147" s="603">
        <v>0</v>
      </c>
      <c r="UE147" s="603">
        <v>7796</v>
      </c>
      <c r="UF147" s="603">
        <v>12600</v>
      </c>
      <c r="UG147" s="603">
        <v>3364</v>
      </c>
      <c r="UH147" s="603">
        <v>0</v>
      </c>
      <c r="UI147" s="603">
        <v>0</v>
      </c>
      <c r="UJ147" s="603">
        <v>0</v>
      </c>
      <c r="UK147" s="603">
        <v>0</v>
      </c>
      <c r="UL147" s="603">
        <v>68660.800000000003</v>
      </c>
      <c r="UM147" s="603">
        <v>39794</v>
      </c>
      <c r="UN147" s="603">
        <v>7350</v>
      </c>
      <c r="UO147" s="603">
        <v>0</v>
      </c>
      <c r="UP147" s="603">
        <v>10057</v>
      </c>
      <c r="UQ147" s="603">
        <v>73433</v>
      </c>
      <c r="UR147" s="603">
        <v>213309</v>
      </c>
      <c r="US147" s="603">
        <v>0</v>
      </c>
      <c r="UT147" s="603">
        <v>0</v>
      </c>
      <c r="UU147" s="603">
        <v>122763</v>
      </c>
      <c r="UV147" s="603">
        <v>0</v>
      </c>
      <c r="UW147" s="603">
        <v>0</v>
      </c>
      <c r="UX147" s="603">
        <v>13268</v>
      </c>
      <c r="UY147" s="603">
        <v>0</v>
      </c>
      <c r="UZ147" s="603">
        <v>0</v>
      </c>
      <c r="VA147" s="603">
        <v>0</v>
      </c>
      <c r="VB147" s="603">
        <v>0</v>
      </c>
      <c r="VC147" s="603">
        <v>700</v>
      </c>
      <c r="VD147" s="603">
        <v>46346</v>
      </c>
      <c r="VE147" s="603">
        <v>0</v>
      </c>
      <c r="VF147" s="603">
        <v>0</v>
      </c>
      <c r="VG147" s="603">
        <v>0</v>
      </c>
      <c r="VH147" s="603">
        <v>0</v>
      </c>
      <c r="VI147" s="603">
        <v>0</v>
      </c>
      <c r="VJ147" s="603">
        <v>1778</v>
      </c>
      <c r="VK147" s="603">
        <v>326</v>
      </c>
      <c r="VL147" s="603">
        <v>0</v>
      </c>
      <c r="VM147" s="603">
        <v>0</v>
      </c>
      <c r="VN147" s="603">
        <v>1764</v>
      </c>
      <c r="VO147" s="603">
        <v>0</v>
      </c>
      <c r="VP147" s="603">
        <v>0</v>
      </c>
      <c r="VQ147" s="603">
        <v>0</v>
      </c>
      <c r="VR147" s="603">
        <v>0</v>
      </c>
      <c r="VS147" s="603">
        <v>21975</v>
      </c>
      <c r="VT147" s="603">
        <v>14</v>
      </c>
      <c r="VU147" s="603">
        <v>700</v>
      </c>
      <c r="VV147" s="603">
        <v>0</v>
      </c>
      <c r="VW147" s="603">
        <v>0</v>
      </c>
      <c r="VX147" s="603">
        <v>0</v>
      </c>
      <c r="VY147" s="603">
        <v>0</v>
      </c>
      <c r="VZ147" s="603">
        <v>0</v>
      </c>
      <c r="WA147" s="603">
        <v>0</v>
      </c>
      <c r="WB147" s="603">
        <v>0</v>
      </c>
      <c r="WC147" s="603">
        <v>0</v>
      </c>
      <c r="WD147" s="603">
        <v>14574</v>
      </c>
      <c r="WE147" s="603">
        <v>7808</v>
      </c>
      <c r="WF147" s="603">
        <v>0</v>
      </c>
      <c r="WG147" s="603">
        <v>0</v>
      </c>
      <c r="WH147" s="603">
        <v>1964</v>
      </c>
      <c r="WI147" s="603">
        <v>2320</v>
      </c>
      <c r="WJ147" s="603">
        <v>700</v>
      </c>
      <c r="WK147" s="603">
        <v>0</v>
      </c>
      <c r="WL147" s="603">
        <v>0</v>
      </c>
      <c r="WM147" s="603">
        <v>983</v>
      </c>
      <c r="WN147" s="603">
        <v>190</v>
      </c>
      <c r="WO147" s="603">
        <v>0</v>
      </c>
      <c r="WP147" s="603">
        <v>37789</v>
      </c>
      <c r="WQ147" s="603">
        <v>0</v>
      </c>
      <c r="WR147" s="603">
        <v>0</v>
      </c>
      <c r="WS147" s="603">
        <v>0</v>
      </c>
      <c r="WT147" s="603">
        <v>61896</v>
      </c>
      <c r="WU147" s="603">
        <v>914</v>
      </c>
      <c r="WV147" s="603">
        <v>2464</v>
      </c>
      <c r="WW147" s="603">
        <v>0</v>
      </c>
      <c r="WX147" s="603">
        <v>4427</v>
      </c>
      <c r="WY147" s="603">
        <v>0</v>
      </c>
      <c r="WZ147" s="603">
        <v>0</v>
      </c>
      <c r="XA147" s="603">
        <v>1735</v>
      </c>
      <c r="XB147" s="603">
        <v>0</v>
      </c>
      <c r="XC147" s="603">
        <v>0</v>
      </c>
      <c r="XD147" s="603">
        <v>0</v>
      </c>
      <c r="XE147" s="603">
        <v>0</v>
      </c>
      <c r="XF147" s="603">
        <v>350</v>
      </c>
      <c r="XG147" s="603">
        <v>0</v>
      </c>
      <c r="XH147" s="603">
        <v>0</v>
      </c>
      <c r="XI147" s="603">
        <v>107</v>
      </c>
      <c r="XJ147" s="603">
        <v>0</v>
      </c>
      <c r="XK147" s="603">
        <v>0</v>
      </c>
      <c r="XL147" s="603">
        <v>0</v>
      </c>
      <c r="XM147" s="603">
        <v>0</v>
      </c>
      <c r="XN147" s="603">
        <v>0</v>
      </c>
      <c r="XO147" s="603">
        <v>0</v>
      </c>
      <c r="XP147" s="603">
        <v>0</v>
      </c>
      <c r="XQ147" s="603">
        <v>0</v>
      </c>
      <c r="XR147" s="603">
        <v>0</v>
      </c>
      <c r="XS147" s="603">
        <v>0</v>
      </c>
      <c r="XT147" s="603">
        <v>0</v>
      </c>
      <c r="XU147" s="603">
        <v>0</v>
      </c>
      <c r="XV147" s="603">
        <v>0</v>
      </c>
      <c r="XW147" s="603">
        <v>0</v>
      </c>
      <c r="XX147" s="603">
        <v>0</v>
      </c>
      <c r="XY147" s="603">
        <v>0</v>
      </c>
      <c r="XZ147" s="603">
        <v>0</v>
      </c>
      <c r="YA147" s="603">
        <v>0</v>
      </c>
      <c r="YB147" s="603">
        <v>0</v>
      </c>
      <c r="YC147" s="603">
        <v>0</v>
      </c>
      <c r="YD147" s="603">
        <v>0</v>
      </c>
      <c r="YE147" s="603">
        <v>0</v>
      </c>
      <c r="YF147" s="603">
        <v>0</v>
      </c>
      <c r="YG147" s="603">
        <v>424486</v>
      </c>
      <c r="YH147" s="603">
        <v>0</v>
      </c>
      <c r="YI147" s="603">
        <v>0</v>
      </c>
      <c r="YJ147" s="603">
        <v>0</v>
      </c>
      <c r="YK147" s="603">
        <v>0</v>
      </c>
      <c r="YL147" s="603">
        <v>0</v>
      </c>
      <c r="YM147" s="603">
        <v>0</v>
      </c>
      <c r="YN147" s="603">
        <v>0</v>
      </c>
      <c r="YO147" s="603">
        <v>0</v>
      </c>
      <c r="YP147" s="603">
        <v>0</v>
      </c>
      <c r="YQ147" s="603">
        <v>0</v>
      </c>
      <c r="YR147" s="603">
        <v>0</v>
      </c>
      <c r="YS147" s="603">
        <v>0</v>
      </c>
      <c r="YT147" s="603">
        <v>0</v>
      </c>
      <c r="YU147" s="603">
        <v>0</v>
      </c>
      <c r="YV147" s="603">
        <v>0</v>
      </c>
      <c r="YW147" s="603">
        <v>0</v>
      </c>
      <c r="YX147" s="603">
        <v>21725</v>
      </c>
      <c r="YY147" s="603">
        <v>2771</v>
      </c>
      <c r="YZ147" s="603">
        <v>0</v>
      </c>
      <c r="ZA147" s="603">
        <v>0</v>
      </c>
      <c r="ZB147" s="603">
        <v>100</v>
      </c>
      <c r="ZC147" s="603">
        <v>0</v>
      </c>
      <c r="ZD147" s="603">
        <v>0</v>
      </c>
      <c r="ZE147" s="603">
        <v>26994.31</v>
      </c>
      <c r="ZF147" s="603">
        <v>0</v>
      </c>
      <c r="ZG147" s="603">
        <v>0</v>
      </c>
      <c r="ZH147" s="603">
        <v>0</v>
      </c>
      <c r="ZI147" s="603">
        <v>0</v>
      </c>
      <c r="ZJ147" s="603">
        <v>0</v>
      </c>
      <c r="ZK147" s="603">
        <v>0</v>
      </c>
      <c r="ZL147" s="603">
        <v>0</v>
      </c>
      <c r="ZM147" s="603">
        <v>0</v>
      </c>
      <c r="ZN147" s="603">
        <v>0</v>
      </c>
      <c r="ZO147" s="603">
        <v>0</v>
      </c>
      <c r="ZP147" s="603">
        <v>0</v>
      </c>
      <c r="ZQ147" s="603">
        <v>0</v>
      </c>
      <c r="ZR147" s="603">
        <v>0</v>
      </c>
      <c r="ZS147" s="603">
        <v>0</v>
      </c>
      <c r="ZT147" s="603">
        <v>0</v>
      </c>
      <c r="ZU147" s="603">
        <v>0</v>
      </c>
      <c r="ZV147" s="603">
        <v>2800</v>
      </c>
      <c r="ZW147" s="603">
        <v>350</v>
      </c>
      <c r="ZX147" s="603">
        <v>0</v>
      </c>
      <c r="ZY147" s="603">
        <v>0</v>
      </c>
      <c r="ZZ147" s="603">
        <v>0</v>
      </c>
      <c r="AAA147" s="603">
        <v>0</v>
      </c>
      <c r="AAB147" s="603">
        <v>0</v>
      </c>
      <c r="AAC147" s="603">
        <v>0</v>
      </c>
      <c r="AAD147" s="603">
        <v>0</v>
      </c>
      <c r="AAE147" s="603">
        <v>0</v>
      </c>
      <c r="AAF147" s="603">
        <v>0</v>
      </c>
      <c r="AAG147" s="603">
        <v>350</v>
      </c>
      <c r="AAH147" s="603">
        <v>9100</v>
      </c>
      <c r="AAI147" s="603">
        <v>0</v>
      </c>
      <c r="AAJ147" s="603">
        <v>0</v>
      </c>
      <c r="AAK147" s="603">
        <v>0</v>
      </c>
      <c r="AAL147" s="603">
        <v>0</v>
      </c>
      <c r="AAM147" s="603">
        <v>0</v>
      </c>
      <c r="AAN147" s="603">
        <v>0</v>
      </c>
      <c r="AAO147" s="603">
        <v>0</v>
      </c>
      <c r="AAP147" s="603">
        <v>364</v>
      </c>
      <c r="AAQ147" s="603">
        <v>0</v>
      </c>
      <c r="AAR147" s="603">
        <v>0</v>
      </c>
      <c r="AAS147" s="603">
        <v>0</v>
      </c>
      <c r="AAT147" s="603">
        <v>0</v>
      </c>
      <c r="AAU147" s="603">
        <v>0</v>
      </c>
      <c r="AAV147" s="603">
        <v>0</v>
      </c>
      <c r="AAW147" s="603">
        <v>0</v>
      </c>
      <c r="AAX147" s="603">
        <v>0</v>
      </c>
      <c r="AAY147" s="603">
        <v>0</v>
      </c>
      <c r="AAZ147" s="603">
        <v>0</v>
      </c>
      <c r="ABA147" s="603">
        <v>0</v>
      </c>
      <c r="ABB147" s="603">
        <v>0</v>
      </c>
      <c r="ABC147" s="603">
        <v>0</v>
      </c>
      <c r="ABD147" s="603">
        <v>0</v>
      </c>
      <c r="ABE147" s="603">
        <v>0</v>
      </c>
      <c r="ABF147" s="603">
        <v>0</v>
      </c>
      <c r="ABG147" s="603">
        <v>0</v>
      </c>
      <c r="ABH147" s="603">
        <v>0</v>
      </c>
      <c r="ABI147" s="603">
        <v>0</v>
      </c>
      <c r="ABJ147" s="603">
        <v>234</v>
      </c>
      <c r="ABK147" s="603">
        <v>700</v>
      </c>
      <c r="ABL147" s="603">
        <v>0</v>
      </c>
      <c r="ABM147" s="603">
        <v>0</v>
      </c>
      <c r="ABN147" s="603">
        <v>0</v>
      </c>
      <c r="ABO147" s="603">
        <v>0</v>
      </c>
      <c r="ABP147" s="603">
        <v>0</v>
      </c>
      <c r="ABQ147" s="603">
        <v>0</v>
      </c>
      <c r="ABR147" s="603">
        <v>29026.6</v>
      </c>
      <c r="ABS147" s="603">
        <v>7971</v>
      </c>
      <c r="ABT147" s="603">
        <v>3033</v>
      </c>
      <c r="ABU147" s="603">
        <v>0</v>
      </c>
      <c r="ABV147" s="603">
        <v>226764</v>
      </c>
      <c r="ABW147" s="603">
        <v>138177</v>
      </c>
      <c r="ABX147" s="603">
        <v>5128</v>
      </c>
      <c r="ABY147" s="603">
        <v>0</v>
      </c>
      <c r="ABZ147" s="603">
        <v>8885938.1600000001</v>
      </c>
      <c r="ACA147" s="603">
        <v>37618</v>
      </c>
      <c r="ACB147" s="603">
        <v>6297820.7000000002</v>
      </c>
      <c r="ACC147" s="603">
        <v>233865</v>
      </c>
      <c r="ACD147" s="603">
        <v>162028</v>
      </c>
      <c r="ACE147" s="603">
        <v>577505</v>
      </c>
      <c r="ACF147" s="603">
        <v>1277278.7</v>
      </c>
      <c r="ACG147" s="603">
        <v>742</v>
      </c>
      <c r="ACH147" s="603">
        <v>0</v>
      </c>
      <c r="ACI147" s="603">
        <v>128656</v>
      </c>
      <c r="ACJ147" s="603">
        <v>1743122</v>
      </c>
      <c r="ACK147" s="603">
        <v>0</v>
      </c>
      <c r="ACL147" s="603">
        <v>4320</v>
      </c>
      <c r="ACM147" s="603">
        <v>700</v>
      </c>
      <c r="ACN147" s="603">
        <v>700</v>
      </c>
      <c r="ACO147" s="603">
        <v>0</v>
      </c>
      <c r="ACP147" s="603">
        <v>0</v>
      </c>
      <c r="ACQ147" s="603">
        <v>0</v>
      </c>
      <c r="ACR147" s="603">
        <v>0</v>
      </c>
      <c r="ACS147" s="603">
        <v>129038</v>
      </c>
      <c r="ACT147" s="603">
        <v>1803</v>
      </c>
      <c r="ACU147" s="603">
        <v>626975.56000000006</v>
      </c>
      <c r="ACV147" s="603">
        <v>36946</v>
      </c>
      <c r="ACW147" s="603">
        <v>2540</v>
      </c>
      <c r="ACX147" s="603">
        <v>717582</v>
      </c>
      <c r="ACY147" s="603">
        <v>47310</v>
      </c>
      <c r="ACZ147" s="603">
        <v>3150</v>
      </c>
      <c r="ADA147" s="603">
        <v>0</v>
      </c>
      <c r="ADB147" s="603">
        <v>26384</v>
      </c>
      <c r="ADC147" s="603">
        <v>0</v>
      </c>
      <c r="ADD147" s="603">
        <v>0</v>
      </c>
      <c r="ADE147" s="603">
        <v>0</v>
      </c>
      <c r="ADF147" s="603">
        <v>0</v>
      </c>
      <c r="ADG147" s="603">
        <v>0</v>
      </c>
      <c r="ADH147" s="603">
        <v>0</v>
      </c>
      <c r="ADI147" s="603">
        <v>0</v>
      </c>
      <c r="ADJ147" s="603">
        <v>10098</v>
      </c>
      <c r="ADK147" s="603">
        <v>352434</v>
      </c>
      <c r="ADL147" s="603">
        <v>0</v>
      </c>
      <c r="ADM147" s="603">
        <v>0</v>
      </c>
      <c r="ADN147" s="603">
        <v>90132</v>
      </c>
      <c r="ADO147" s="603">
        <v>8810</v>
      </c>
      <c r="ADP147" s="603">
        <v>179059</v>
      </c>
      <c r="ADQ147" s="603">
        <v>14684215</v>
      </c>
      <c r="ADR147" s="603">
        <v>1711236</v>
      </c>
      <c r="ADS147" s="603">
        <v>1447148.33</v>
      </c>
      <c r="ADT147" s="603">
        <v>640734</v>
      </c>
      <c r="ADU147" s="603">
        <v>176696</v>
      </c>
      <c r="ADV147" s="603">
        <v>2632</v>
      </c>
      <c r="ADW147" s="603">
        <v>19159</v>
      </c>
      <c r="ADX147" s="603">
        <v>9201</v>
      </c>
      <c r="ADY147" s="603">
        <v>7126</v>
      </c>
      <c r="ADZ147" s="603">
        <v>556893</v>
      </c>
      <c r="AEA147" s="603">
        <v>6995721</v>
      </c>
      <c r="AEB147" s="603">
        <v>180670</v>
      </c>
      <c r="AEC147" s="603">
        <v>489255</v>
      </c>
      <c r="AED147" s="603">
        <v>8736.5</v>
      </c>
      <c r="AEE147" s="603">
        <v>869007</v>
      </c>
      <c r="AEF147" s="603">
        <v>20380</v>
      </c>
      <c r="AEG147" s="603">
        <v>115426.5</v>
      </c>
      <c r="AEH147" s="603">
        <v>198794</v>
      </c>
      <c r="AEI147" s="603">
        <v>726959.82</v>
      </c>
      <c r="AEJ147" s="603">
        <v>430130</v>
      </c>
      <c r="AEK147" s="603">
        <v>109163</v>
      </c>
      <c r="AEL147" s="603">
        <v>249483</v>
      </c>
      <c r="AEM147" s="603">
        <v>6608</v>
      </c>
      <c r="AEN147" s="603">
        <v>15460</v>
      </c>
      <c r="AEO147" s="603">
        <v>141974</v>
      </c>
      <c r="AEP147" s="603">
        <v>0</v>
      </c>
      <c r="AEQ147" s="603">
        <v>7200</v>
      </c>
      <c r="AER147" s="603">
        <v>4027423.25</v>
      </c>
      <c r="AES147" s="603">
        <v>50608</v>
      </c>
      <c r="AET147" s="603">
        <v>228257</v>
      </c>
      <c r="AEU147" s="603">
        <v>2717</v>
      </c>
      <c r="AEV147" s="603">
        <v>11264</v>
      </c>
      <c r="AEW147" s="603">
        <v>2583</v>
      </c>
      <c r="AEX147" s="603">
        <v>28</v>
      </c>
      <c r="AEY147" s="603">
        <v>32460</v>
      </c>
      <c r="AEZ147" s="603">
        <v>152694.17000000001</v>
      </c>
      <c r="AFA147" s="603">
        <v>5059</v>
      </c>
      <c r="AFB147" s="603">
        <v>37706</v>
      </c>
      <c r="AFC147" s="603">
        <v>31284</v>
      </c>
      <c r="AFD147" s="603">
        <v>7792</v>
      </c>
      <c r="AFE147" s="603">
        <v>9920</v>
      </c>
      <c r="AFF147" s="603">
        <v>2562</v>
      </c>
      <c r="AFG147" s="603">
        <v>2235</v>
      </c>
      <c r="AFH147" s="603">
        <v>0</v>
      </c>
      <c r="AFI147" s="603">
        <v>700</v>
      </c>
      <c r="AFJ147" s="603">
        <v>2316</v>
      </c>
      <c r="AFK147" s="603">
        <v>0</v>
      </c>
      <c r="AFL147" s="603">
        <v>0</v>
      </c>
      <c r="AFM147" s="603">
        <v>0</v>
      </c>
      <c r="AFN147" s="603">
        <v>0</v>
      </c>
      <c r="AFO147" s="603">
        <v>0</v>
      </c>
      <c r="AFP147" s="603">
        <v>0</v>
      </c>
      <c r="AFQ147" s="603">
        <v>3492</v>
      </c>
      <c r="AFR147" s="603">
        <v>271178.59000000003</v>
      </c>
      <c r="AFS147" s="603">
        <v>1050</v>
      </c>
      <c r="AFT147" s="603">
        <v>1750</v>
      </c>
      <c r="AFU147" s="603">
        <v>1750</v>
      </c>
      <c r="AFV147" s="603">
        <v>0</v>
      </c>
      <c r="AFW147" s="603">
        <v>0</v>
      </c>
      <c r="AFX147" s="603">
        <v>0</v>
      </c>
      <c r="AFY147" s="603">
        <v>15050</v>
      </c>
      <c r="AFZ147" s="603">
        <v>0</v>
      </c>
      <c r="AGA147" s="603">
        <v>0</v>
      </c>
      <c r="AGB147" s="603">
        <v>15390</v>
      </c>
      <c r="AGC147" s="603">
        <v>0</v>
      </c>
      <c r="AGD147" s="603">
        <v>714</v>
      </c>
      <c r="AGE147" s="603">
        <v>0</v>
      </c>
      <c r="AGF147" s="603">
        <v>0</v>
      </c>
      <c r="AGG147" s="603">
        <v>16500</v>
      </c>
      <c r="AGH147" s="603">
        <v>0</v>
      </c>
      <c r="AGI147" s="603">
        <v>0</v>
      </c>
      <c r="AGJ147" s="603">
        <v>0</v>
      </c>
      <c r="AGK147" s="603">
        <v>0</v>
      </c>
      <c r="AGL147" s="603">
        <v>0</v>
      </c>
      <c r="AGM147" s="603">
        <v>406</v>
      </c>
      <c r="AGN147" s="603">
        <v>0</v>
      </c>
      <c r="AGO147" s="603">
        <v>25252</v>
      </c>
      <c r="AGP147" s="603">
        <v>13583</v>
      </c>
      <c r="AGQ147" s="603">
        <v>0</v>
      </c>
      <c r="AGR147" s="603">
        <v>0</v>
      </c>
      <c r="AGS147" s="603">
        <v>0</v>
      </c>
      <c r="AGT147" s="603">
        <v>0</v>
      </c>
      <c r="AGU147" s="603">
        <v>34</v>
      </c>
      <c r="AGV147" s="603">
        <v>0</v>
      </c>
      <c r="AGW147" s="603">
        <v>1997688</v>
      </c>
      <c r="AGX147" s="603">
        <v>13258</v>
      </c>
      <c r="AGY147" s="603">
        <v>0</v>
      </c>
      <c r="AGZ147" s="603">
        <v>1064</v>
      </c>
      <c r="AHA147" s="603">
        <v>2468</v>
      </c>
      <c r="AHB147" s="603">
        <v>0</v>
      </c>
      <c r="AHC147" s="603">
        <v>52080</v>
      </c>
      <c r="AHD147" s="603">
        <v>0</v>
      </c>
      <c r="AHE147" s="603">
        <v>0</v>
      </c>
      <c r="AHF147" s="603">
        <v>147575.79999999999</v>
      </c>
      <c r="AHG147" s="603">
        <v>742</v>
      </c>
      <c r="AHH147" s="603">
        <v>69093</v>
      </c>
      <c r="AHI147" s="603">
        <v>28</v>
      </c>
      <c r="AHJ147" s="603">
        <v>2571</v>
      </c>
      <c r="AHK147" s="603">
        <v>428</v>
      </c>
      <c r="AHL147" s="603">
        <v>0</v>
      </c>
      <c r="AHM147" s="603">
        <v>0</v>
      </c>
      <c r="AHN147" s="603">
        <v>0</v>
      </c>
      <c r="AHO147" s="603">
        <v>0</v>
      </c>
      <c r="AHP147" s="603">
        <v>0</v>
      </c>
      <c r="AHQ147" s="603">
        <v>5950</v>
      </c>
      <c r="AHR147" s="603">
        <v>360073.83</v>
      </c>
      <c r="AHS147" s="603">
        <v>0</v>
      </c>
      <c r="AHT147" s="603">
        <v>350</v>
      </c>
      <c r="AHU147" s="603">
        <v>0</v>
      </c>
      <c r="AHV147" s="603">
        <v>0</v>
      </c>
      <c r="AHW147" s="603">
        <f t="shared" si="100"/>
        <v>119831206</v>
      </c>
      <c r="AHY147" s="648" t="s">
        <v>6248</v>
      </c>
      <c r="AHZ147" s="648" t="s">
        <v>6194</v>
      </c>
      <c r="AIA147" s="648" t="s">
        <v>6195</v>
      </c>
    </row>
    <row r="148" spans="1:911" ht="24.6" x14ac:dyDescent="0.7">
      <c r="A148" s="260" t="str">
        <f t="shared" si="101"/>
        <v>ภาระ</v>
      </c>
      <c r="B148" s="260" t="s">
        <v>6194</v>
      </c>
      <c r="C148" s="260" t="s">
        <v>6195</v>
      </c>
      <c r="D148" s="603">
        <v>49329.38</v>
      </c>
      <c r="E148" s="603">
        <v>30216.2</v>
      </c>
      <c r="F148" s="603">
        <v>387159</v>
      </c>
      <c r="G148" s="603">
        <v>542</v>
      </c>
      <c r="H148" s="603">
        <v>668201.19999999995</v>
      </c>
      <c r="I148" s="603">
        <v>10133.1</v>
      </c>
      <c r="J148" s="603">
        <v>0</v>
      </c>
      <c r="K148" s="603">
        <v>3908</v>
      </c>
      <c r="L148" s="603">
        <v>818</v>
      </c>
      <c r="M148" s="603">
        <v>107496.48</v>
      </c>
      <c r="N148" s="603">
        <v>1988</v>
      </c>
      <c r="O148" s="603">
        <v>24179.94</v>
      </c>
      <c r="P148" s="603">
        <v>260004.29</v>
      </c>
      <c r="Q148" s="603">
        <v>50019</v>
      </c>
      <c r="R148" s="603">
        <v>260</v>
      </c>
      <c r="S148" s="603">
        <v>0</v>
      </c>
      <c r="T148" s="603">
        <v>1764</v>
      </c>
      <c r="U148" s="603">
        <v>0</v>
      </c>
      <c r="V148" s="603">
        <v>0</v>
      </c>
      <c r="W148" s="603">
        <v>0</v>
      </c>
      <c r="X148" s="603">
        <v>6705</v>
      </c>
      <c r="Y148" s="603">
        <v>1056</v>
      </c>
      <c r="Z148" s="603">
        <v>15098</v>
      </c>
      <c r="AA148" s="603">
        <v>356061</v>
      </c>
      <c r="AB148" s="603">
        <v>7583</v>
      </c>
      <c r="AC148" s="603">
        <v>645533</v>
      </c>
      <c r="AD148" s="603">
        <v>216062</v>
      </c>
      <c r="AE148" s="603">
        <v>28753</v>
      </c>
      <c r="AF148" s="603">
        <v>1430</v>
      </c>
      <c r="AG148" s="603">
        <v>14457</v>
      </c>
      <c r="AH148" s="603">
        <v>18886</v>
      </c>
      <c r="AI148" s="603">
        <v>28086</v>
      </c>
      <c r="AJ148" s="603">
        <v>30049</v>
      </c>
      <c r="AK148" s="603">
        <v>54643</v>
      </c>
      <c r="AL148" s="603">
        <v>906</v>
      </c>
      <c r="AM148" s="603">
        <v>7292</v>
      </c>
      <c r="AN148" s="603">
        <v>157900</v>
      </c>
      <c r="AO148" s="603">
        <v>0</v>
      </c>
      <c r="AP148" s="603">
        <v>13950</v>
      </c>
      <c r="AQ148" s="603">
        <v>15355</v>
      </c>
      <c r="AR148" s="603">
        <v>5440</v>
      </c>
      <c r="AS148" s="603">
        <v>127468</v>
      </c>
      <c r="AT148" s="603">
        <v>400</v>
      </c>
      <c r="AU148" s="603">
        <v>2588</v>
      </c>
      <c r="AV148" s="603">
        <v>6472</v>
      </c>
      <c r="AW148" s="603">
        <v>0</v>
      </c>
      <c r="AX148" s="603">
        <v>16315</v>
      </c>
      <c r="AY148" s="603">
        <v>0</v>
      </c>
      <c r="AZ148" s="603">
        <v>0</v>
      </c>
      <c r="BA148" s="603">
        <v>0</v>
      </c>
      <c r="BB148" s="603">
        <v>0</v>
      </c>
      <c r="BC148" s="603">
        <v>2678</v>
      </c>
      <c r="BD148" s="603">
        <v>0</v>
      </c>
      <c r="BE148" s="603">
        <v>0</v>
      </c>
      <c r="BF148" s="603">
        <v>412</v>
      </c>
      <c r="BG148" s="603">
        <v>0</v>
      </c>
      <c r="BH148" s="603">
        <v>206</v>
      </c>
      <c r="BI148" s="603">
        <v>0</v>
      </c>
      <c r="BJ148" s="603">
        <v>0</v>
      </c>
      <c r="BK148" s="603">
        <v>0</v>
      </c>
      <c r="BL148" s="603">
        <v>36886</v>
      </c>
      <c r="BM148" s="603">
        <v>486</v>
      </c>
      <c r="BN148" s="603">
        <v>57853</v>
      </c>
      <c r="BO148" s="603">
        <v>0</v>
      </c>
      <c r="BP148" s="603">
        <v>2571</v>
      </c>
      <c r="BQ148" s="603">
        <v>0</v>
      </c>
      <c r="BR148" s="603">
        <v>0</v>
      </c>
      <c r="BS148" s="603">
        <v>0</v>
      </c>
      <c r="BT148" s="603">
        <v>0</v>
      </c>
      <c r="BU148" s="603">
        <v>3079</v>
      </c>
      <c r="BV148" s="603">
        <v>17148</v>
      </c>
      <c r="BW148" s="603">
        <v>11167</v>
      </c>
      <c r="BX148" s="603">
        <v>9234</v>
      </c>
      <c r="BY148" s="603">
        <v>412</v>
      </c>
      <c r="BZ148" s="603">
        <v>49574</v>
      </c>
      <c r="CA148" s="603">
        <v>282009</v>
      </c>
      <c r="CB148" s="603">
        <v>0</v>
      </c>
      <c r="CC148" s="603">
        <v>0</v>
      </c>
      <c r="CD148" s="603">
        <v>0</v>
      </c>
      <c r="CE148" s="603">
        <v>0</v>
      </c>
      <c r="CF148" s="603">
        <v>3085</v>
      </c>
      <c r="CG148" s="603">
        <v>1236</v>
      </c>
      <c r="CH148" s="603">
        <v>10393</v>
      </c>
      <c r="CI148" s="603">
        <v>0</v>
      </c>
      <c r="CJ148" s="603">
        <v>116</v>
      </c>
      <c r="CK148" s="603">
        <v>0</v>
      </c>
      <c r="CL148" s="603">
        <v>412</v>
      </c>
      <c r="CM148" s="603">
        <v>206</v>
      </c>
      <c r="CN148" s="603">
        <v>0</v>
      </c>
      <c r="CO148" s="603">
        <v>0</v>
      </c>
      <c r="CP148" s="603">
        <v>412</v>
      </c>
      <c r="CQ148" s="603">
        <v>322</v>
      </c>
      <c r="CR148" s="603">
        <v>0</v>
      </c>
      <c r="CS148" s="603">
        <v>0</v>
      </c>
      <c r="CT148" s="603">
        <v>0</v>
      </c>
      <c r="CU148" s="603">
        <v>1922</v>
      </c>
      <c r="CV148" s="603">
        <v>9138</v>
      </c>
      <c r="CW148" s="603">
        <v>255847</v>
      </c>
      <c r="CX148" s="603">
        <v>0</v>
      </c>
      <c r="CY148" s="603">
        <v>0</v>
      </c>
      <c r="CZ148" s="603">
        <v>4584</v>
      </c>
      <c r="DA148" s="603">
        <v>7717</v>
      </c>
      <c r="DB148" s="603">
        <v>23168</v>
      </c>
      <c r="DC148" s="603">
        <v>508049</v>
      </c>
      <c r="DD148" s="603">
        <v>1457639</v>
      </c>
      <c r="DE148" s="603">
        <v>11124</v>
      </c>
      <c r="DF148" s="603">
        <v>477</v>
      </c>
      <c r="DG148" s="603">
        <v>6428</v>
      </c>
      <c r="DH148" s="603">
        <v>81736</v>
      </c>
      <c r="DI148" s="603">
        <v>1177064.56</v>
      </c>
      <c r="DJ148" s="603">
        <v>13587</v>
      </c>
      <c r="DK148" s="603">
        <v>76251</v>
      </c>
      <c r="DL148" s="603">
        <v>669415</v>
      </c>
      <c r="DM148" s="603">
        <v>365535</v>
      </c>
      <c r="DN148" s="603">
        <v>266819</v>
      </c>
      <c r="DO148" s="603">
        <v>117616</v>
      </c>
      <c r="DP148" s="603">
        <v>94615</v>
      </c>
      <c r="DQ148" s="603">
        <v>153747</v>
      </c>
      <c r="DR148" s="603">
        <v>13070</v>
      </c>
      <c r="DS148" s="603">
        <v>131570</v>
      </c>
      <c r="DT148" s="603">
        <v>1379653</v>
      </c>
      <c r="DU148" s="603">
        <v>181</v>
      </c>
      <c r="DV148" s="603">
        <v>0</v>
      </c>
      <c r="DW148" s="603">
        <v>100000</v>
      </c>
      <c r="DX148" s="603">
        <v>5038</v>
      </c>
      <c r="DY148" s="603">
        <v>0</v>
      </c>
      <c r="DZ148" s="603">
        <v>0</v>
      </c>
      <c r="EA148" s="603">
        <v>2276</v>
      </c>
      <c r="EB148" s="603">
        <v>0</v>
      </c>
      <c r="EC148" s="603">
        <v>6773</v>
      </c>
      <c r="ED148" s="603">
        <v>206</v>
      </c>
      <c r="EE148" s="603">
        <v>0</v>
      </c>
      <c r="EF148" s="603">
        <v>0</v>
      </c>
      <c r="EG148" s="603">
        <v>48450</v>
      </c>
      <c r="EH148" s="603">
        <v>30823</v>
      </c>
      <c r="EI148" s="603">
        <v>2949</v>
      </c>
      <c r="EJ148" s="603">
        <v>64239</v>
      </c>
      <c r="EK148" s="603">
        <v>127310</v>
      </c>
      <c r="EL148" s="603">
        <v>62518</v>
      </c>
      <c r="EM148" s="603">
        <v>2678</v>
      </c>
      <c r="EN148" s="603">
        <v>16574</v>
      </c>
      <c r="EO148" s="603">
        <v>868717.65</v>
      </c>
      <c r="EP148" s="603">
        <v>0</v>
      </c>
      <c r="EQ148" s="603">
        <v>0</v>
      </c>
      <c r="ER148" s="603">
        <v>0</v>
      </c>
      <c r="ES148" s="603">
        <v>0</v>
      </c>
      <c r="ET148" s="603">
        <v>206</v>
      </c>
      <c r="EU148" s="603">
        <v>0</v>
      </c>
      <c r="EV148" s="603">
        <v>0</v>
      </c>
      <c r="EW148" s="603">
        <v>0</v>
      </c>
      <c r="EX148" s="603">
        <v>0</v>
      </c>
      <c r="EY148" s="603">
        <v>0</v>
      </c>
      <c r="EZ148" s="603">
        <v>116</v>
      </c>
      <c r="FA148" s="603">
        <v>0</v>
      </c>
      <c r="FB148" s="603">
        <v>7178</v>
      </c>
      <c r="FC148" s="603">
        <v>15249</v>
      </c>
      <c r="FD148" s="603">
        <v>1140</v>
      </c>
      <c r="FE148" s="603">
        <v>618</v>
      </c>
      <c r="FF148" s="603">
        <v>0</v>
      </c>
      <c r="FG148" s="603">
        <v>0</v>
      </c>
      <c r="FH148" s="603">
        <v>618</v>
      </c>
      <c r="FI148" s="603">
        <v>1287</v>
      </c>
      <c r="FJ148" s="603">
        <v>1332</v>
      </c>
      <c r="FK148" s="603">
        <v>618</v>
      </c>
      <c r="FL148" s="603">
        <v>0</v>
      </c>
      <c r="FM148" s="603">
        <v>64975</v>
      </c>
      <c r="FN148" s="603">
        <v>14052</v>
      </c>
      <c r="FO148" s="603">
        <v>3648</v>
      </c>
      <c r="FP148" s="603">
        <v>0</v>
      </c>
      <c r="FQ148" s="603">
        <v>0</v>
      </c>
      <c r="FR148" s="603">
        <v>389473.65</v>
      </c>
      <c r="FS148" s="603">
        <v>319539</v>
      </c>
      <c r="FT148" s="603">
        <v>34120</v>
      </c>
      <c r="FU148" s="603">
        <v>65659</v>
      </c>
      <c r="FV148" s="603">
        <v>90707</v>
      </c>
      <c r="FW148" s="603">
        <v>21918.5</v>
      </c>
      <c r="FX148" s="603">
        <v>0</v>
      </c>
      <c r="FY148" s="603">
        <v>6925</v>
      </c>
      <c r="FZ148" s="603">
        <v>1146</v>
      </c>
      <c r="GA148" s="603">
        <v>7265</v>
      </c>
      <c r="GB148" s="603">
        <v>95057</v>
      </c>
      <c r="GC148" s="603">
        <v>57885</v>
      </c>
      <c r="GD148" s="603">
        <v>1208</v>
      </c>
      <c r="GE148" s="603">
        <v>0</v>
      </c>
      <c r="GF148" s="603">
        <v>292</v>
      </c>
      <c r="GG148" s="603">
        <v>0</v>
      </c>
      <c r="GH148" s="603">
        <v>8320</v>
      </c>
      <c r="GI148" s="603">
        <v>0</v>
      </c>
      <c r="GJ148" s="603">
        <v>0</v>
      </c>
      <c r="GK148" s="603">
        <v>42309</v>
      </c>
      <c r="GL148" s="603">
        <v>0</v>
      </c>
      <c r="GM148" s="603">
        <v>69143</v>
      </c>
      <c r="GN148" s="603">
        <v>0</v>
      </c>
      <c r="GO148" s="603">
        <v>0</v>
      </c>
      <c r="GP148" s="603">
        <v>0</v>
      </c>
      <c r="GQ148" s="603">
        <v>0</v>
      </c>
      <c r="GR148" s="603">
        <v>0</v>
      </c>
      <c r="GS148" s="603">
        <v>0</v>
      </c>
      <c r="GT148" s="603">
        <v>0</v>
      </c>
      <c r="GU148" s="603">
        <v>0</v>
      </c>
      <c r="GV148" s="603">
        <v>0</v>
      </c>
      <c r="GW148" s="603">
        <v>0</v>
      </c>
      <c r="GX148" s="603">
        <v>0</v>
      </c>
      <c r="GY148" s="603">
        <v>0</v>
      </c>
      <c r="GZ148" s="603">
        <v>552349</v>
      </c>
      <c r="HA148" s="603">
        <v>0</v>
      </c>
      <c r="HB148" s="603">
        <v>0</v>
      </c>
      <c r="HC148" s="603">
        <v>0</v>
      </c>
      <c r="HD148" s="603">
        <v>63033.48</v>
      </c>
      <c r="HE148" s="603">
        <v>0</v>
      </c>
      <c r="HF148" s="603">
        <v>99288</v>
      </c>
      <c r="HG148" s="603">
        <v>1094929</v>
      </c>
      <c r="HH148" s="603">
        <v>2246932</v>
      </c>
      <c r="HI148" s="603">
        <v>2680154</v>
      </c>
      <c r="HJ148" s="603">
        <v>1551</v>
      </c>
      <c r="HK148" s="603">
        <v>0</v>
      </c>
      <c r="HL148" s="603">
        <v>479729.93</v>
      </c>
      <c r="HM148" s="603">
        <v>173755</v>
      </c>
      <c r="HN148" s="603">
        <v>910209</v>
      </c>
      <c r="HO148" s="603">
        <v>557285</v>
      </c>
      <c r="HP148" s="603">
        <v>125773</v>
      </c>
      <c r="HQ148" s="603">
        <v>176521</v>
      </c>
      <c r="HR148" s="603">
        <v>85260</v>
      </c>
      <c r="HS148" s="603">
        <v>142339</v>
      </c>
      <c r="HT148" s="603">
        <v>1427</v>
      </c>
      <c r="HU148" s="603">
        <v>940</v>
      </c>
      <c r="HV148" s="603">
        <v>2726</v>
      </c>
      <c r="HW148" s="603">
        <v>34493</v>
      </c>
      <c r="HX148" s="603">
        <v>324046.28999999998</v>
      </c>
      <c r="HY148" s="603">
        <v>0</v>
      </c>
      <c r="HZ148" s="603">
        <v>215650</v>
      </c>
      <c r="IA148" s="603">
        <v>990</v>
      </c>
      <c r="IB148" s="603">
        <v>1538</v>
      </c>
      <c r="IC148" s="603">
        <v>0</v>
      </c>
      <c r="ID148" s="603">
        <v>6950</v>
      </c>
      <c r="IE148" s="603">
        <v>32865</v>
      </c>
      <c r="IF148" s="603">
        <v>0</v>
      </c>
      <c r="IG148" s="603">
        <v>195</v>
      </c>
      <c r="IH148" s="603">
        <v>0</v>
      </c>
      <c r="II148" s="603">
        <v>74649</v>
      </c>
      <c r="IJ148" s="603">
        <v>0</v>
      </c>
      <c r="IK148" s="603">
        <v>98867</v>
      </c>
      <c r="IL148" s="603">
        <v>53068</v>
      </c>
      <c r="IM148" s="603">
        <v>251544.5</v>
      </c>
      <c r="IN148" s="603">
        <v>0</v>
      </c>
      <c r="IO148" s="603">
        <v>0</v>
      </c>
      <c r="IP148" s="603">
        <v>234</v>
      </c>
      <c r="IQ148" s="603">
        <v>11297</v>
      </c>
      <c r="IR148" s="603">
        <v>43534</v>
      </c>
      <c r="IS148" s="603">
        <v>8603</v>
      </c>
      <c r="IT148" s="603">
        <v>199276</v>
      </c>
      <c r="IU148" s="603">
        <v>957055</v>
      </c>
      <c r="IV148" s="603">
        <v>1019</v>
      </c>
      <c r="IW148" s="603">
        <v>0</v>
      </c>
      <c r="IX148" s="603">
        <v>0</v>
      </c>
      <c r="IY148" s="603">
        <v>295472</v>
      </c>
      <c r="IZ148" s="603">
        <v>15110</v>
      </c>
      <c r="JA148" s="603">
        <v>0</v>
      </c>
      <c r="JB148" s="603">
        <v>0</v>
      </c>
      <c r="JC148" s="603">
        <v>206</v>
      </c>
      <c r="JD148" s="603">
        <v>4341</v>
      </c>
      <c r="JE148" s="603">
        <v>0</v>
      </c>
      <c r="JF148" s="603">
        <v>0</v>
      </c>
      <c r="JG148" s="603">
        <v>1380</v>
      </c>
      <c r="JH148" s="603">
        <v>0</v>
      </c>
      <c r="JI148" s="603">
        <v>387</v>
      </c>
      <c r="JJ148" s="603">
        <v>0</v>
      </c>
      <c r="JK148" s="603">
        <v>0</v>
      </c>
      <c r="JL148" s="603">
        <v>19002</v>
      </c>
      <c r="JM148" s="603">
        <v>310</v>
      </c>
      <c r="JN148" s="603">
        <v>1231</v>
      </c>
      <c r="JO148" s="603">
        <v>1183</v>
      </c>
      <c r="JP148" s="603">
        <v>31441</v>
      </c>
      <c r="JQ148" s="603">
        <v>23814</v>
      </c>
      <c r="JR148" s="603">
        <v>0</v>
      </c>
      <c r="JS148" s="603">
        <v>0</v>
      </c>
      <c r="JT148" s="603">
        <v>0</v>
      </c>
      <c r="JU148" s="603">
        <v>0</v>
      </c>
      <c r="JV148" s="603">
        <v>0</v>
      </c>
      <c r="JW148" s="603">
        <v>0</v>
      </c>
      <c r="JX148" s="603">
        <v>0</v>
      </c>
      <c r="JY148" s="603">
        <v>0</v>
      </c>
      <c r="JZ148" s="603">
        <v>0</v>
      </c>
      <c r="KA148" s="603">
        <v>0</v>
      </c>
      <c r="KB148" s="603">
        <v>0</v>
      </c>
      <c r="KC148" s="603">
        <v>0</v>
      </c>
      <c r="KD148" s="603">
        <v>0</v>
      </c>
      <c r="KE148" s="603">
        <v>0</v>
      </c>
      <c r="KF148" s="603">
        <v>0</v>
      </c>
      <c r="KG148" s="603">
        <v>0</v>
      </c>
      <c r="KH148" s="603">
        <v>0</v>
      </c>
      <c r="KI148" s="603">
        <v>0</v>
      </c>
      <c r="KJ148" s="603">
        <v>0</v>
      </c>
      <c r="KK148" s="603">
        <v>1677809.49</v>
      </c>
      <c r="KL148" s="603">
        <v>0</v>
      </c>
      <c r="KM148" s="603">
        <v>64600</v>
      </c>
      <c r="KN148" s="603">
        <v>37594</v>
      </c>
      <c r="KO148" s="603">
        <v>71041</v>
      </c>
      <c r="KP148" s="603">
        <v>55198</v>
      </c>
      <c r="KQ148" s="603">
        <v>347614</v>
      </c>
      <c r="KR148" s="603">
        <v>19499</v>
      </c>
      <c r="KS148" s="603">
        <v>90256</v>
      </c>
      <c r="KT148" s="603">
        <v>13333</v>
      </c>
      <c r="KU148" s="603">
        <v>232</v>
      </c>
      <c r="KV148" s="603">
        <v>6658</v>
      </c>
      <c r="KW148" s="603">
        <v>242203</v>
      </c>
      <c r="KX148" s="603">
        <v>22346</v>
      </c>
      <c r="KY148" s="603">
        <v>27150</v>
      </c>
      <c r="KZ148" s="603">
        <v>23244</v>
      </c>
      <c r="LA148" s="603">
        <v>4280</v>
      </c>
      <c r="LB148" s="603">
        <v>98008</v>
      </c>
      <c r="LC148" s="603">
        <v>51621</v>
      </c>
      <c r="LD148" s="603">
        <v>297848</v>
      </c>
      <c r="LE148" s="603">
        <v>72787</v>
      </c>
      <c r="LF148" s="603">
        <v>2712</v>
      </c>
      <c r="LG148" s="603">
        <v>591468</v>
      </c>
      <c r="LH148" s="603">
        <v>120956</v>
      </c>
      <c r="LI148" s="603">
        <v>3010144</v>
      </c>
      <c r="LJ148" s="603">
        <v>35756</v>
      </c>
      <c r="LK148" s="603">
        <v>720325</v>
      </c>
      <c r="LL148" s="603">
        <v>21021</v>
      </c>
      <c r="LM148" s="603">
        <v>237185</v>
      </c>
      <c r="LN148" s="603">
        <v>840492</v>
      </c>
      <c r="LO148" s="603">
        <v>41693</v>
      </c>
      <c r="LP148" s="603">
        <v>76225.5</v>
      </c>
      <c r="LQ148" s="603">
        <v>0</v>
      </c>
      <c r="LR148" s="603">
        <v>73622</v>
      </c>
      <c r="LS148" s="603">
        <v>6516</v>
      </c>
      <c r="LT148" s="603">
        <v>15074</v>
      </c>
      <c r="LU148" s="603">
        <v>0</v>
      </c>
      <c r="LV148" s="603">
        <v>0</v>
      </c>
      <c r="LW148" s="603">
        <v>1517325.6</v>
      </c>
      <c r="LX148" s="603">
        <v>3010458.18</v>
      </c>
      <c r="LY148" s="603">
        <v>0</v>
      </c>
      <c r="LZ148" s="603">
        <v>95101.17</v>
      </c>
      <c r="MA148" s="603">
        <v>44141</v>
      </c>
      <c r="MB148" s="603">
        <v>136769</v>
      </c>
      <c r="MC148" s="603">
        <v>447662.5</v>
      </c>
      <c r="MD148" s="603">
        <v>264</v>
      </c>
      <c r="ME148" s="603">
        <v>528</v>
      </c>
      <c r="MF148" s="603">
        <v>109981</v>
      </c>
      <c r="MG148" s="603">
        <v>121737</v>
      </c>
      <c r="MH148" s="603">
        <v>0</v>
      </c>
      <c r="MI148" s="603">
        <v>15518</v>
      </c>
      <c r="MJ148" s="603">
        <v>217379</v>
      </c>
      <c r="MK148" s="603">
        <v>3447</v>
      </c>
      <c r="ML148" s="603">
        <v>3795</v>
      </c>
      <c r="MM148" s="603">
        <v>4307</v>
      </c>
      <c r="MN148" s="603">
        <v>168233</v>
      </c>
      <c r="MO148" s="603">
        <v>211152</v>
      </c>
      <c r="MP148" s="603">
        <v>4892</v>
      </c>
      <c r="MQ148" s="603">
        <v>363730</v>
      </c>
      <c r="MR148" s="603">
        <v>3562</v>
      </c>
      <c r="MS148" s="603">
        <v>6845</v>
      </c>
      <c r="MT148" s="603">
        <v>15646</v>
      </c>
      <c r="MU148" s="603">
        <v>2267786</v>
      </c>
      <c r="MV148" s="603">
        <v>313988</v>
      </c>
      <c r="MW148" s="603">
        <v>200969</v>
      </c>
      <c r="MX148" s="603">
        <v>3441</v>
      </c>
      <c r="MY148" s="603">
        <v>546765</v>
      </c>
      <c r="MZ148" s="603">
        <v>656088</v>
      </c>
      <c r="NA148" s="603">
        <v>65056.5</v>
      </c>
      <c r="NB148" s="603">
        <v>11288</v>
      </c>
      <c r="NC148" s="603">
        <v>813935</v>
      </c>
      <c r="ND148" s="603">
        <v>182220.5</v>
      </c>
      <c r="NE148" s="603">
        <v>2218</v>
      </c>
      <c r="NF148" s="603">
        <v>10100608.449999999</v>
      </c>
      <c r="NG148" s="603">
        <v>268342</v>
      </c>
      <c r="NH148" s="603">
        <v>413577</v>
      </c>
      <c r="NI148" s="603">
        <v>5955509.4699999997</v>
      </c>
      <c r="NJ148" s="603">
        <v>2020623</v>
      </c>
      <c r="NK148" s="603">
        <v>2265171</v>
      </c>
      <c r="NL148" s="603">
        <v>1375381</v>
      </c>
      <c r="NM148" s="603">
        <v>7213396.7800000003</v>
      </c>
      <c r="NN148" s="603">
        <v>147155</v>
      </c>
      <c r="NO148" s="603">
        <v>3827880.5</v>
      </c>
      <c r="NP148" s="603">
        <v>2902312.52</v>
      </c>
      <c r="NQ148" s="603">
        <v>296795.09000000003</v>
      </c>
      <c r="NR148" s="603">
        <v>4616955.9000000004</v>
      </c>
      <c r="NS148" s="603">
        <v>0</v>
      </c>
      <c r="NT148" s="603">
        <v>792786</v>
      </c>
      <c r="NU148" s="603">
        <v>0</v>
      </c>
      <c r="NV148" s="603">
        <v>547</v>
      </c>
      <c r="NW148" s="603">
        <v>0</v>
      </c>
      <c r="NX148" s="603">
        <v>0</v>
      </c>
      <c r="NY148" s="603">
        <v>1552</v>
      </c>
      <c r="NZ148" s="603">
        <v>380374</v>
      </c>
      <c r="OA148" s="603">
        <v>0</v>
      </c>
      <c r="OB148" s="603">
        <v>13178</v>
      </c>
      <c r="OC148" s="603">
        <v>92689.07</v>
      </c>
      <c r="OD148" s="603">
        <v>0</v>
      </c>
      <c r="OE148" s="603">
        <v>0</v>
      </c>
      <c r="OF148" s="603">
        <v>7098375.5999999996</v>
      </c>
      <c r="OG148" s="603">
        <v>172358.2</v>
      </c>
      <c r="OH148" s="603">
        <v>336263.8</v>
      </c>
      <c r="OI148" s="603">
        <v>2733773.33</v>
      </c>
      <c r="OJ148" s="603">
        <v>1102594.45</v>
      </c>
      <c r="OK148" s="603">
        <v>1050814</v>
      </c>
      <c r="OL148" s="603">
        <v>2512032.6</v>
      </c>
      <c r="OM148" s="603">
        <v>224598.33</v>
      </c>
      <c r="ON148" s="603">
        <v>0</v>
      </c>
      <c r="OO148" s="603">
        <v>2624300.16</v>
      </c>
      <c r="OP148" s="603">
        <v>1511258</v>
      </c>
      <c r="OQ148" s="603">
        <v>3737050</v>
      </c>
      <c r="OR148" s="603">
        <v>962263.69</v>
      </c>
      <c r="OS148" s="603">
        <v>428090</v>
      </c>
      <c r="OT148" s="603">
        <v>0</v>
      </c>
      <c r="OU148" s="603">
        <v>1355655.3</v>
      </c>
      <c r="OV148" s="603">
        <v>0</v>
      </c>
      <c r="OW148" s="603">
        <v>3157</v>
      </c>
      <c r="OX148" s="603">
        <v>575879</v>
      </c>
      <c r="OY148" s="603">
        <v>137457</v>
      </c>
      <c r="OZ148" s="603">
        <v>5098921</v>
      </c>
      <c r="PA148" s="603">
        <v>143584</v>
      </c>
      <c r="PB148" s="603">
        <v>356900</v>
      </c>
      <c r="PC148" s="603">
        <v>0</v>
      </c>
      <c r="PD148" s="603">
        <v>107377</v>
      </c>
      <c r="PE148" s="603">
        <v>0</v>
      </c>
      <c r="PF148" s="603">
        <v>0</v>
      </c>
      <c r="PG148" s="603">
        <v>0</v>
      </c>
      <c r="PH148" s="603">
        <v>0</v>
      </c>
      <c r="PI148" s="603">
        <v>206</v>
      </c>
      <c r="PJ148" s="603">
        <v>0</v>
      </c>
      <c r="PK148" s="603">
        <v>0</v>
      </c>
      <c r="PL148" s="603">
        <v>0</v>
      </c>
      <c r="PM148" s="603">
        <v>116</v>
      </c>
      <c r="PN148" s="603">
        <v>9570</v>
      </c>
      <c r="PO148" s="603">
        <v>0</v>
      </c>
      <c r="PP148" s="603">
        <v>0</v>
      </c>
      <c r="PQ148" s="603">
        <v>30910</v>
      </c>
      <c r="PR148" s="603">
        <v>0</v>
      </c>
      <c r="PS148" s="603">
        <v>0</v>
      </c>
      <c r="PT148" s="603">
        <v>0</v>
      </c>
      <c r="PU148" s="603">
        <v>0</v>
      </c>
      <c r="PV148" s="603">
        <v>0</v>
      </c>
      <c r="PW148" s="603">
        <v>2793</v>
      </c>
      <c r="PX148" s="603">
        <v>402</v>
      </c>
      <c r="PY148" s="603">
        <v>0</v>
      </c>
      <c r="PZ148" s="603">
        <v>0</v>
      </c>
      <c r="QA148" s="603">
        <v>0</v>
      </c>
      <c r="QB148" s="603">
        <v>0</v>
      </c>
      <c r="QC148" s="603">
        <v>260</v>
      </c>
      <c r="QD148" s="603">
        <v>0</v>
      </c>
      <c r="QE148" s="603">
        <v>0</v>
      </c>
      <c r="QF148" s="603">
        <v>0</v>
      </c>
      <c r="QG148" s="603">
        <v>0</v>
      </c>
      <c r="QH148" s="603">
        <v>0</v>
      </c>
      <c r="QI148" s="603">
        <v>0</v>
      </c>
      <c r="QJ148" s="603">
        <v>0</v>
      </c>
      <c r="QK148" s="603">
        <v>0</v>
      </c>
      <c r="QL148" s="603">
        <v>0</v>
      </c>
      <c r="QM148" s="603">
        <v>0</v>
      </c>
      <c r="QN148" s="603">
        <v>0</v>
      </c>
      <c r="QO148" s="603">
        <v>0</v>
      </c>
      <c r="QP148" s="603">
        <v>40573.96</v>
      </c>
      <c r="QQ148" s="603">
        <v>7768</v>
      </c>
      <c r="QR148" s="603">
        <v>0</v>
      </c>
      <c r="QS148" s="603">
        <v>0</v>
      </c>
      <c r="QT148" s="603">
        <v>0</v>
      </c>
      <c r="QU148" s="603">
        <v>0</v>
      </c>
      <c r="QV148" s="603">
        <v>0</v>
      </c>
      <c r="QW148" s="603">
        <v>0</v>
      </c>
      <c r="QX148" s="603">
        <v>0</v>
      </c>
      <c r="QY148" s="603">
        <v>0</v>
      </c>
      <c r="QZ148" s="603">
        <v>0</v>
      </c>
      <c r="RA148" s="603">
        <v>5928</v>
      </c>
      <c r="RB148" s="603">
        <v>0</v>
      </c>
      <c r="RC148" s="603">
        <v>1304</v>
      </c>
      <c r="RD148" s="603">
        <v>0</v>
      </c>
      <c r="RE148" s="603">
        <v>133</v>
      </c>
      <c r="RF148" s="603">
        <v>0</v>
      </c>
      <c r="RG148" s="603">
        <v>0</v>
      </c>
      <c r="RH148" s="603">
        <v>0</v>
      </c>
      <c r="RI148" s="603">
        <v>0</v>
      </c>
      <c r="RJ148" s="603">
        <v>24924</v>
      </c>
      <c r="RK148" s="603">
        <v>618</v>
      </c>
      <c r="RL148" s="603">
        <v>0</v>
      </c>
      <c r="RM148" s="603">
        <v>412</v>
      </c>
      <c r="RN148" s="603">
        <v>2209</v>
      </c>
      <c r="RO148" s="603">
        <v>206</v>
      </c>
      <c r="RP148" s="603">
        <v>0</v>
      </c>
      <c r="RQ148" s="603">
        <v>29038</v>
      </c>
      <c r="RR148" s="603">
        <v>0</v>
      </c>
      <c r="RS148" s="603">
        <v>0</v>
      </c>
      <c r="RT148" s="603">
        <v>0</v>
      </c>
      <c r="RU148" s="603">
        <v>65</v>
      </c>
      <c r="RV148" s="603">
        <v>0</v>
      </c>
      <c r="RW148" s="603">
        <v>0</v>
      </c>
      <c r="RX148" s="603">
        <v>52</v>
      </c>
      <c r="RY148" s="603">
        <v>0</v>
      </c>
      <c r="RZ148" s="603">
        <v>0</v>
      </c>
      <c r="SA148" s="603">
        <v>0</v>
      </c>
      <c r="SB148" s="603">
        <v>0</v>
      </c>
      <c r="SC148" s="603">
        <v>542562</v>
      </c>
      <c r="SD148" s="603">
        <v>0</v>
      </c>
      <c r="SE148" s="603">
        <v>193754.4</v>
      </c>
      <c r="SF148" s="603">
        <v>88308</v>
      </c>
      <c r="SG148" s="603">
        <v>37320</v>
      </c>
      <c r="SH148" s="603">
        <v>74643.199999999997</v>
      </c>
      <c r="SI148" s="603">
        <v>120900</v>
      </c>
      <c r="SJ148" s="603">
        <v>259940</v>
      </c>
      <c r="SK148" s="603">
        <v>15862</v>
      </c>
      <c r="SL148" s="603">
        <v>10716</v>
      </c>
      <c r="SM148" s="603">
        <v>109357</v>
      </c>
      <c r="SN148" s="603">
        <v>7425</v>
      </c>
      <c r="SO148" s="603">
        <v>0</v>
      </c>
      <c r="SP148" s="603">
        <v>412</v>
      </c>
      <c r="SQ148" s="603">
        <v>0</v>
      </c>
      <c r="SR148" s="603">
        <v>631</v>
      </c>
      <c r="SS148" s="603">
        <v>0</v>
      </c>
      <c r="ST148" s="603">
        <v>412</v>
      </c>
      <c r="SU148" s="603">
        <v>54077</v>
      </c>
      <c r="SV148" s="603">
        <v>62073</v>
      </c>
      <c r="SW148" s="603">
        <v>245955</v>
      </c>
      <c r="SX148" s="603">
        <v>97</v>
      </c>
      <c r="SY148" s="603">
        <v>34196</v>
      </c>
      <c r="SZ148" s="603">
        <v>8032</v>
      </c>
      <c r="TA148" s="603">
        <v>1236</v>
      </c>
      <c r="TB148" s="603">
        <v>412</v>
      </c>
      <c r="TC148" s="603">
        <v>1648</v>
      </c>
      <c r="TD148" s="603">
        <v>141879</v>
      </c>
      <c r="TE148" s="603">
        <v>1236</v>
      </c>
      <c r="TF148" s="603">
        <v>18540</v>
      </c>
      <c r="TG148" s="603">
        <v>206</v>
      </c>
      <c r="TH148" s="603">
        <v>206</v>
      </c>
      <c r="TI148" s="603">
        <v>10506</v>
      </c>
      <c r="TJ148" s="603">
        <v>5215</v>
      </c>
      <c r="TK148" s="603">
        <v>307</v>
      </c>
      <c r="TL148" s="603">
        <v>3090</v>
      </c>
      <c r="TM148" s="603">
        <v>0</v>
      </c>
      <c r="TN148" s="603">
        <v>4442</v>
      </c>
      <c r="TO148" s="603">
        <v>35767</v>
      </c>
      <c r="TP148" s="603">
        <v>3055</v>
      </c>
      <c r="TQ148" s="603">
        <v>0</v>
      </c>
      <c r="TR148" s="603">
        <v>41172</v>
      </c>
      <c r="TS148" s="603">
        <v>6234</v>
      </c>
      <c r="TT148" s="603">
        <v>12267</v>
      </c>
      <c r="TU148" s="603">
        <v>0</v>
      </c>
      <c r="TV148" s="603">
        <v>674</v>
      </c>
      <c r="TW148" s="603">
        <v>0</v>
      </c>
      <c r="TX148" s="603">
        <v>0</v>
      </c>
      <c r="TY148" s="603">
        <v>0</v>
      </c>
      <c r="TZ148" s="603">
        <v>0</v>
      </c>
      <c r="UA148" s="603">
        <v>130213</v>
      </c>
      <c r="UB148" s="603">
        <v>4120</v>
      </c>
      <c r="UC148" s="603">
        <v>2718</v>
      </c>
      <c r="UD148" s="603">
        <v>0</v>
      </c>
      <c r="UE148" s="603">
        <v>36400</v>
      </c>
      <c r="UF148" s="603">
        <v>84577</v>
      </c>
      <c r="UG148" s="603">
        <v>1984</v>
      </c>
      <c r="UH148" s="603">
        <v>0</v>
      </c>
      <c r="UI148" s="603">
        <v>0</v>
      </c>
      <c r="UJ148" s="603">
        <v>0</v>
      </c>
      <c r="UK148" s="603">
        <v>0</v>
      </c>
      <c r="UL148" s="603">
        <v>43906</v>
      </c>
      <c r="UM148" s="603">
        <v>91051</v>
      </c>
      <c r="UN148" s="603">
        <v>12772</v>
      </c>
      <c r="UO148" s="603">
        <v>4278</v>
      </c>
      <c r="UP148" s="603">
        <v>18096</v>
      </c>
      <c r="UQ148" s="603">
        <v>43259</v>
      </c>
      <c r="UR148" s="603">
        <v>694870</v>
      </c>
      <c r="US148" s="603">
        <v>15514</v>
      </c>
      <c r="UT148" s="603">
        <v>0</v>
      </c>
      <c r="UU148" s="603">
        <v>66950</v>
      </c>
      <c r="UV148" s="603">
        <v>0</v>
      </c>
      <c r="UW148" s="603">
        <v>0</v>
      </c>
      <c r="UX148" s="603">
        <v>6798</v>
      </c>
      <c r="UY148" s="603">
        <v>0</v>
      </c>
      <c r="UZ148" s="603">
        <v>0</v>
      </c>
      <c r="VA148" s="603">
        <v>1106</v>
      </c>
      <c r="VB148" s="603">
        <v>300</v>
      </c>
      <c r="VC148" s="603">
        <v>412</v>
      </c>
      <c r="VD148" s="603">
        <v>29574</v>
      </c>
      <c r="VE148" s="603">
        <v>0</v>
      </c>
      <c r="VF148" s="603">
        <v>0</v>
      </c>
      <c r="VG148" s="603">
        <v>824</v>
      </c>
      <c r="VH148" s="603">
        <v>5768</v>
      </c>
      <c r="VI148" s="603">
        <v>1236</v>
      </c>
      <c r="VJ148" s="603">
        <v>1146</v>
      </c>
      <c r="VK148" s="603">
        <v>1854</v>
      </c>
      <c r="VL148" s="603">
        <v>0</v>
      </c>
      <c r="VM148" s="603">
        <v>0</v>
      </c>
      <c r="VN148" s="603">
        <v>1088</v>
      </c>
      <c r="VO148" s="603">
        <v>0</v>
      </c>
      <c r="VP148" s="603">
        <v>0</v>
      </c>
      <c r="VQ148" s="603">
        <v>0</v>
      </c>
      <c r="VR148" s="603">
        <v>206</v>
      </c>
      <c r="VS148" s="603">
        <v>100915</v>
      </c>
      <c r="VT148" s="603">
        <v>27678</v>
      </c>
      <c r="VU148" s="603">
        <v>412</v>
      </c>
      <c r="VV148" s="603">
        <v>0</v>
      </c>
      <c r="VW148" s="603">
        <v>0</v>
      </c>
      <c r="VX148" s="603">
        <v>0</v>
      </c>
      <c r="VY148" s="603">
        <v>8288</v>
      </c>
      <c r="VZ148" s="603">
        <v>0</v>
      </c>
      <c r="WA148" s="603">
        <v>0</v>
      </c>
      <c r="WB148" s="603">
        <v>3296</v>
      </c>
      <c r="WC148" s="603">
        <v>0</v>
      </c>
      <c r="WD148" s="603">
        <v>0</v>
      </c>
      <c r="WE148" s="603">
        <v>117</v>
      </c>
      <c r="WF148" s="603">
        <v>0</v>
      </c>
      <c r="WG148" s="603">
        <v>0</v>
      </c>
      <c r="WH148" s="603">
        <v>28529</v>
      </c>
      <c r="WI148" s="603">
        <v>2042</v>
      </c>
      <c r="WJ148" s="603">
        <v>160822</v>
      </c>
      <c r="WK148" s="603">
        <v>0</v>
      </c>
      <c r="WL148" s="603">
        <v>68786</v>
      </c>
      <c r="WM148" s="603">
        <v>36124.769999999997</v>
      </c>
      <c r="WN148" s="603">
        <v>206</v>
      </c>
      <c r="WO148" s="603">
        <v>0</v>
      </c>
      <c r="WP148" s="603">
        <v>20703</v>
      </c>
      <c r="WQ148" s="603">
        <v>9764</v>
      </c>
      <c r="WR148" s="603">
        <v>0</v>
      </c>
      <c r="WS148" s="603">
        <v>0</v>
      </c>
      <c r="WT148" s="603">
        <v>121938</v>
      </c>
      <c r="WU148" s="603">
        <v>1090</v>
      </c>
      <c r="WV148" s="603">
        <v>0</v>
      </c>
      <c r="WW148" s="603">
        <v>0</v>
      </c>
      <c r="WX148" s="603">
        <v>22822</v>
      </c>
      <c r="WY148" s="603">
        <v>0</v>
      </c>
      <c r="WZ148" s="603">
        <v>0</v>
      </c>
      <c r="XA148" s="603">
        <v>55511</v>
      </c>
      <c r="XB148" s="603">
        <v>0</v>
      </c>
      <c r="XC148" s="603">
        <v>0</v>
      </c>
      <c r="XD148" s="603">
        <v>5166</v>
      </c>
      <c r="XE148" s="603">
        <v>0</v>
      </c>
      <c r="XF148" s="603">
        <v>1456</v>
      </c>
      <c r="XG148" s="603">
        <v>0</v>
      </c>
      <c r="XH148" s="603">
        <v>0</v>
      </c>
      <c r="XI148" s="603">
        <v>12750</v>
      </c>
      <c r="XJ148" s="603">
        <v>0</v>
      </c>
      <c r="XK148" s="603">
        <v>0</v>
      </c>
      <c r="XL148" s="603">
        <v>0</v>
      </c>
      <c r="XM148" s="603">
        <v>0</v>
      </c>
      <c r="XN148" s="603">
        <v>0</v>
      </c>
      <c r="XO148" s="603">
        <v>0</v>
      </c>
      <c r="XP148" s="603">
        <v>0</v>
      </c>
      <c r="XQ148" s="603">
        <v>0</v>
      </c>
      <c r="XR148" s="603">
        <v>0</v>
      </c>
      <c r="XS148" s="603">
        <v>0</v>
      </c>
      <c r="XT148" s="603">
        <v>0</v>
      </c>
      <c r="XU148" s="603">
        <v>0</v>
      </c>
      <c r="XV148" s="603">
        <v>0</v>
      </c>
      <c r="XW148" s="603">
        <v>0</v>
      </c>
      <c r="XX148" s="603">
        <v>0</v>
      </c>
      <c r="XY148" s="603">
        <v>0</v>
      </c>
      <c r="XZ148" s="603">
        <v>0</v>
      </c>
      <c r="YA148" s="603">
        <v>0</v>
      </c>
      <c r="YB148" s="603">
        <v>0</v>
      </c>
      <c r="YC148" s="603">
        <v>0</v>
      </c>
      <c r="YD148" s="603">
        <v>0</v>
      </c>
      <c r="YE148" s="603">
        <v>0</v>
      </c>
      <c r="YF148" s="603">
        <v>0</v>
      </c>
      <c r="YG148" s="603">
        <v>141033</v>
      </c>
      <c r="YH148" s="603">
        <v>0</v>
      </c>
      <c r="YI148" s="603">
        <v>0</v>
      </c>
      <c r="YJ148" s="603">
        <v>0</v>
      </c>
      <c r="YK148" s="603">
        <v>0</v>
      </c>
      <c r="YL148" s="603">
        <v>0</v>
      </c>
      <c r="YM148" s="603">
        <v>0</v>
      </c>
      <c r="YN148" s="603">
        <v>0</v>
      </c>
      <c r="YO148" s="603">
        <v>0</v>
      </c>
      <c r="YP148" s="603">
        <v>0</v>
      </c>
      <c r="YQ148" s="603">
        <v>0</v>
      </c>
      <c r="YR148" s="603">
        <v>0</v>
      </c>
      <c r="YS148" s="603">
        <v>0</v>
      </c>
      <c r="YT148" s="603">
        <v>0</v>
      </c>
      <c r="YU148" s="603">
        <v>0</v>
      </c>
      <c r="YV148" s="603">
        <v>0</v>
      </c>
      <c r="YW148" s="603">
        <v>0</v>
      </c>
      <c r="YX148" s="603">
        <v>16144</v>
      </c>
      <c r="YY148" s="603">
        <v>19581</v>
      </c>
      <c r="YZ148" s="603">
        <v>412</v>
      </c>
      <c r="ZA148" s="603">
        <v>0</v>
      </c>
      <c r="ZB148" s="603">
        <v>235742.5</v>
      </c>
      <c r="ZC148" s="603">
        <v>4157</v>
      </c>
      <c r="ZD148" s="603">
        <v>0</v>
      </c>
      <c r="ZE148" s="603">
        <v>2092</v>
      </c>
      <c r="ZF148" s="603">
        <v>0</v>
      </c>
      <c r="ZG148" s="603">
        <v>0</v>
      </c>
      <c r="ZH148" s="603">
        <v>0</v>
      </c>
      <c r="ZI148" s="603">
        <v>0</v>
      </c>
      <c r="ZJ148" s="603">
        <v>0</v>
      </c>
      <c r="ZK148" s="603">
        <v>0</v>
      </c>
      <c r="ZL148" s="603">
        <v>0</v>
      </c>
      <c r="ZM148" s="603">
        <v>0</v>
      </c>
      <c r="ZN148" s="603">
        <v>0</v>
      </c>
      <c r="ZO148" s="603">
        <v>12158</v>
      </c>
      <c r="ZP148" s="603">
        <v>0</v>
      </c>
      <c r="ZQ148" s="603">
        <v>0</v>
      </c>
      <c r="ZR148" s="603">
        <v>0</v>
      </c>
      <c r="ZS148" s="603">
        <v>0</v>
      </c>
      <c r="ZT148" s="603">
        <v>0</v>
      </c>
      <c r="ZU148" s="603">
        <v>0</v>
      </c>
      <c r="ZV148" s="603">
        <v>22879</v>
      </c>
      <c r="ZW148" s="603">
        <v>206</v>
      </c>
      <c r="ZX148" s="603">
        <v>0</v>
      </c>
      <c r="ZY148" s="603">
        <v>0</v>
      </c>
      <c r="ZZ148" s="603">
        <v>0</v>
      </c>
      <c r="AAA148" s="603">
        <v>0</v>
      </c>
      <c r="AAB148" s="603">
        <v>0</v>
      </c>
      <c r="AAC148" s="603">
        <v>1442</v>
      </c>
      <c r="AAD148" s="603">
        <v>0</v>
      </c>
      <c r="AAE148" s="603">
        <v>0</v>
      </c>
      <c r="AAF148" s="603">
        <v>0</v>
      </c>
      <c r="AAG148" s="603">
        <v>412</v>
      </c>
      <c r="AAH148" s="603">
        <v>5356</v>
      </c>
      <c r="AAI148" s="603">
        <v>824</v>
      </c>
      <c r="AAJ148" s="603">
        <v>0</v>
      </c>
      <c r="AAK148" s="603">
        <v>0</v>
      </c>
      <c r="AAL148" s="603">
        <v>0</v>
      </c>
      <c r="AAM148" s="603">
        <v>0</v>
      </c>
      <c r="AAN148" s="603">
        <v>0</v>
      </c>
      <c r="AAO148" s="603">
        <v>0</v>
      </c>
      <c r="AAP148" s="603">
        <v>7120</v>
      </c>
      <c r="AAQ148" s="603">
        <v>0</v>
      </c>
      <c r="AAR148" s="603">
        <v>0</v>
      </c>
      <c r="AAS148" s="603">
        <v>0</v>
      </c>
      <c r="AAT148" s="603">
        <v>0</v>
      </c>
      <c r="AAU148" s="603">
        <v>0</v>
      </c>
      <c r="AAV148" s="603">
        <v>0</v>
      </c>
      <c r="AAW148" s="603">
        <v>0</v>
      </c>
      <c r="AAX148" s="603">
        <v>0</v>
      </c>
      <c r="AAY148" s="603">
        <v>0</v>
      </c>
      <c r="AAZ148" s="603">
        <v>0</v>
      </c>
      <c r="ABA148" s="603">
        <v>0</v>
      </c>
      <c r="ABB148" s="603">
        <v>0</v>
      </c>
      <c r="ABC148" s="603">
        <v>0</v>
      </c>
      <c r="ABD148" s="603">
        <v>0</v>
      </c>
      <c r="ABE148" s="603">
        <v>0</v>
      </c>
      <c r="ABF148" s="603">
        <v>0</v>
      </c>
      <c r="ABG148" s="603">
        <v>0</v>
      </c>
      <c r="ABH148" s="603">
        <v>0</v>
      </c>
      <c r="ABI148" s="603">
        <v>0</v>
      </c>
      <c r="ABJ148" s="603">
        <v>0</v>
      </c>
      <c r="ABK148" s="603">
        <v>412</v>
      </c>
      <c r="ABL148" s="603">
        <v>0</v>
      </c>
      <c r="ABM148" s="603">
        <v>0</v>
      </c>
      <c r="ABN148" s="603">
        <v>0</v>
      </c>
      <c r="ABO148" s="603">
        <v>0</v>
      </c>
      <c r="ABP148" s="603">
        <v>0</v>
      </c>
      <c r="ABQ148" s="603">
        <v>0</v>
      </c>
      <c r="ABR148" s="603">
        <v>1736030.01</v>
      </c>
      <c r="ABS148" s="603">
        <v>0</v>
      </c>
      <c r="ABT148" s="603">
        <v>854676.3</v>
      </c>
      <c r="ABU148" s="603">
        <v>463847</v>
      </c>
      <c r="ABV148" s="603">
        <v>468240</v>
      </c>
      <c r="ABW148" s="603">
        <v>283802</v>
      </c>
      <c r="ABX148" s="603">
        <v>369299</v>
      </c>
      <c r="ABY148" s="603">
        <v>0</v>
      </c>
      <c r="ABZ148" s="603">
        <v>6784710.6299999999</v>
      </c>
      <c r="ACA148" s="603">
        <v>25226</v>
      </c>
      <c r="ACB148" s="603">
        <v>3676345.7</v>
      </c>
      <c r="ACC148" s="603">
        <v>300055</v>
      </c>
      <c r="ACD148" s="603">
        <v>1223134</v>
      </c>
      <c r="ACE148" s="603">
        <v>342637</v>
      </c>
      <c r="ACF148" s="603">
        <v>1116217</v>
      </c>
      <c r="ACG148" s="603">
        <v>586</v>
      </c>
      <c r="ACH148" s="603">
        <v>0</v>
      </c>
      <c r="ACI148" s="603">
        <v>948841</v>
      </c>
      <c r="ACJ148" s="603">
        <v>984383</v>
      </c>
      <c r="ACK148" s="603">
        <v>276768</v>
      </c>
      <c r="ACL148" s="603">
        <v>0</v>
      </c>
      <c r="ACM148" s="603">
        <v>0</v>
      </c>
      <c r="ACN148" s="603">
        <v>429966</v>
      </c>
      <c r="ACO148" s="603">
        <v>114710</v>
      </c>
      <c r="ACP148" s="603">
        <v>0</v>
      </c>
      <c r="ACQ148" s="603">
        <v>0</v>
      </c>
      <c r="ACR148" s="603">
        <v>0</v>
      </c>
      <c r="ACS148" s="603">
        <v>0</v>
      </c>
      <c r="ACT148" s="603">
        <v>28889</v>
      </c>
      <c r="ACU148" s="603">
        <v>15411</v>
      </c>
      <c r="ACV148" s="603">
        <v>86022</v>
      </c>
      <c r="ACW148" s="603">
        <v>0</v>
      </c>
      <c r="ACX148" s="603">
        <v>0</v>
      </c>
      <c r="ACY148" s="603">
        <v>0</v>
      </c>
      <c r="ACZ148" s="603">
        <v>19441</v>
      </c>
      <c r="ADA148" s="603">
        <v>0</v>
      </c>
      <c r="ADB148" s="603">
        <v>21085</v>
      </c>
      <c r="ADC148" s="603">
        <v>3296</v>
      </c>
      <c r="ADD148" s="603">
        <v>0</v>
      </c>
      <c r="ADE148" s="603">
        <v>0</v>
      </c>
      <c r="ADF148" s="603">
        <v>0</v>
      </c>
      <c r="ADG148" s="603">
        <v>0</v>
      </c>
      <c r="ADH148" s="603">
        <v>0</v>
      </c>
      <c r="ADI148" s="603">
        <v>0</v>
      </c>
      <c r="ADJ148" s="603">
        <v>5028</v>
      </c>
      <c r="ADK148" s="603">
        <v>151729</v>
      </c>
      <c r="ADL148" s="603">
        <v>0</v>
      </c>
      <c r="ADM148" s="603">
        <v>0</v>
      </c>
      <c r="ADN148" s="603">
        <v>55146</v>
      </c>
      <c r="ADO148" s="603">
        <v>0</v>
      </c>
      <c r="ADP148" s="603">
        <v>255714</v>
      </c>
      <c r="ADQ148" s="603">
        <v>12617597</v>
      </c>
      <c r="ADR148" s="603">
        <v>5780383</v>
      </c>
      <c r="ADS148" s="603">
        <v>3880255.85</v>
      </c>
      <c r="ADT148" s="603">
        <v>549538</v>
      </c>
      <c r="ADU148" s="603">
        <v>85302</v>
      </c>
      <c r="ADV148" s="603">
        <v>2196</v>
      </c>
      <c r="ADW148" s="603">
        <v>26843</v>
      </c>
      <c r="ADX148" s="603">
        <v>21341</v>
      </c>
      <c r="ADY148" s="603">
        <v>7756</v>
      </c>
      <c r="ADZ148" s="603">
        <v>201008</v>
      </c>
      <c r="AEA148" s="603">
        <v>46482</v>
      </c>
      <c r="AEB148" s="603">
        <v>45906</v>
      </c>
      <c r="AEC148" s="603">
        <v>1013967</v>
      </c>
      <c r="AED148" s="603">
        <v>805434.25</v>
      </c>
      <c r="AEE148" s="603">
        <v>157072.91</v>
      </c>
      <c r="AEF148" s="603">
        <v>8190</v>
      </c>
      <c r="AEG148" s="603">
        <v>0</v>
      </c>
      <c r="AEH148" s="603">
        <v>0</v>
      </c>
      <c r="AEI148" s="603">
        <v>190746.72</v>
      </c>
      <c r="AEJ148" s="603">
        <v>1533407.27</v>
      </c>
      <c r="AEK148" s="603">
        <v>141072.5</v>
      </c>
      <c r="AEL148" s="603">
        <v>230596</v>
      </c>
      <c r="AEM148" s="603">
        <v>74598.78</v>
      </c>
      <c r="AEN148" s="603">
        <v>436416.5</v>
      </c>
      <c r="AEO148" s="603">
        <v>585304.46</v>
      </c>
      <c r="AEP148" s="603">
        <v>0</v>
      </c>
      <c r="AEQ148" s="603">
        <v>138766</v>
      </c>
      <c r="AER148" s="603">
        <v>0</v>
      </c>
      <c r="AES148" s="603">
        <v>12372</v>
      </c>
      <c r="AET148" s="603">
        <v>386854.63</v>
      </c>
      <c r="AEU148" s="603">
        <v>425</v>
      </c>
      <c r="AEV148" s="603">
        <v>10344</v>
      </c>
      <c r="AEW148" s="603">
        <v>1747</v>
      </c>
      <c r="AEX148" s="603">
        <v>3824</v>
      </c>
      <c r="AEY148" s="603">
        <v>63992</v>
      </c>
      <c r="AEZ148" s="603">
        <v>158920.34</v>
      </c>
      <c r="AFA148" s="603">
        <v>3135</v>
      </c>
      <c r="AFB148" s="603">
        <v>89979.3</v>
      </c>
      <c r="AFC148" s="603">
        <v>164516</v>
      </c>
      <c r="AFD148" s="603">
        <v>4792</v>
      </c>
      <c r="AFE148" s="603">
        <v>346464.08</v>
      </c>
      <c r="AFF148" s="603">
        <v>1906</v>
      </c>
      <c r="AFG148" s="603">
        <v>1417</v>
      </c>
      <c r="AFH148" s="603">
        <v>0</v>
      </c>
      <c r="AFI148" s="603">
        <v>0</v>
      </c>
      <c r="AFJ148" s="603">
        <v>1404</v>
      </c>
      <c r="AFK148" s="603">
        <v>0</v>
      </c>
      <c r="AFL148" s="603">
        <v>0</v>
      </c>
      <c r="AFM148" s="603">
        <v>6199.57</v>
      </c>
      <c r="AFN148" s="603">
        <v>0</v>
      </c>
      <c r="AFO148" s="603">
        <v>0</v>
      </c>
      <c r="AFP148" s="603">
        <v>0</v>
      </c>
      <c r="AFQ148" s="603">
        <v>0</v>
      </c>
      <c r="AFR148" s="603">
        <v>979710.68</v>
      </c>
      <c r="AFS148" s="603">
        <v>618</v>
      </c>
      <c r="AFT148" s="603">
        <v>763030</v>
      </c>
      <c r="AFU148" s="603">
        <v>1030</v>
      </c>
      <c r="AFV148" s="603">
        <v>0</v>
      </c>
      <c r="AFW148" s="603">
        <v>0</v>
      </c>
      <c r="AFX148" s="603">
        <v>0</v>
      </c>
      <c r="AFY148" s="603">
        <v>7622</v>
      </c>
      <c r="AFZ148" s="603">
        <v>0</v>
      </c>
      <c r="AGA148" s="603">
        <v>0</v>
      </c>
      <c r="AGB148" s="603">
        <v>2093284.45</v>
      </c>
      <c r="AGC148" s="603">
        <v>0</v>
      </c>
      <c r="AGD148" s="603">
        <v>470</v>
      </c>
      <c r="AGE148" s="603">
        <v>0</v>
      </c>
      <c r="AGF148" s="603">
        <v>0</v>
      </c>
      <c r="AGG148" s="603">
        <v>0</v>
      </c>
      <c r="AGH148" s="603">
        <v>0</v>
      </c>
      <c r="AGI148" s="603">
        <v>0</v>
      </c>
      <c r="AGJ148" s="603">
        <v>0</v>
      </c>
      <c r="AGK148" s="603">
        <v>0</v>
      </c>
      <c r="AGL148" s="603">
        <v>0</v>
      </c>
      <c r="AGM148" s="603">
        <v>438</v>
      </c>
      <c r="AGN148" s="603">
        <v>0</v>
      </c>
      <c r="AGO148" s="603">
        <v>949460</v>
      </c>
      <c r="AGP148" s="603">
        <v>85288</v>
      </c>
      <c r="AGQ148" s="603">
        <v>0</v>
      </c>
      <c r="AGR148" s="603">
        <v>0</v>
      </c>
      <c r="AGS148" s="603">
        <v>0</v>
      </c>
      <c r="AGT148" s="603">
        <v>0</v>
      </c>
      <c r="AGU148" s="603">
        <v>0</v>
      </c>
      <c r="AGV148" s="603">
        <v>0</v>
      </c>
      <c r="AGW148" s="603">
        <v>1947862</v>
      </c>
      <c r="AGX148" s="603">
        <v>803825</v>
      </c>
      <c r="AGY148" s="603">
        <v>10562</v>
      </c>
      <c r="AGZ148" s="603">
        <v>676</v>
      </c>
      <c r="AHA148" s="603">
        <v>375250.32</v>
      </c>
      <c r="AHB148" s="603">
        <v>751857</v>
      </c>
      <c r="AHC148" s="603">
        <v>34136</v>
      </c>
      <c r="AHD148" s="603">
        <v>120968</v>
      </c>
      <c r="AHE148" s="603">
        <v>0</v>
      </c>
      <c r="AHF148" s="603">
        <v>165069</v>
      </c>
      <c r="AHG148" s="603">
        <v>1830</v>
      </c>
      <c r="AHH148" s="603">
        <v>0</v>
      </c>
      <c r="AHI148" s="603">
        <v>105360.43</v>
      </c>
      <c r="AHJ148" s="603">
        <v>684176</v>
      </c>
      <c r="AHK148" s="603">
        <v>209911.5</v>
      </c>
      <c r="AHL148" s="603">
        <v>300423</v>
      </c>
      <c r="AHM148" s="603">
        <v>492278.7</v>
      </c>
      <c r="AHN148" s="603">
        <v>0</v>
      </c>
      <c r="AHO148" s="603">
        <v>0</v>
      </c>
      <c r="AHP148" s="603">
        <v>0</v>
      </c>
      <c r="AHQ148" s="603">
        <v>1872</v>
      </c>
      <c r="AHR148" s="603">
        <v>326292.84000000003</v>
      </c>
      <c r="AHS148" s="603">
        <v>0</v>
      </c>
      <c r="AHT148" s="603">
        <v>206</v>
      </c>
      <c r="AHU148" s="603">
        <v>0</v>
      </c>
      <c r="AHV148" s="603">
        <v>0</v>
      </c>
      <c r="AHW148" s="603">
        <f t="shared" si="100"/>
        <v>187861012.38</v>
      </c>
      <c r="AHY148" s="648" t="s">
        <v>6248</v>
      </c>
      <c r="AHZ148" s="648" t="s">
        <v>6196</v>
      </c>
      <c r="AIA148" s="648" t="s">
        <v>6197</v>
      </c>
    </row>
    <row r="149" spans="1:911" ht="24.6" x14ac:dyDescent="0.7">
      <c r="A149" s="260" t="str">
        <f t="shared" si="101"/>
        <v>ภาระ</v>
      </c>
      <c r="B149" s="260" t="s">
        <v>6435</v>
      </c>
      <c r="C149" s="260" t="s">
        <v>6436</v>
      </c>
      <c r="D149" s="603">
        <v>0</v>
      </c>
      <c r="E149" s="603">
        <v>0</v>
      </c>
      <c r="F149" s="603">
        <v>0</v>
      </c>
      <c r="G149" s="603">
        <v>0</v>
      </c>
      <c r="H149" s="603">
        <v>0</v>
      </c>
      <c r="I149" s="603">
        <v>0</v>
      </c>
      <c r="J149" s="603">
        <v>0</v>
      </c>
      <c r="K149" s="603">
        <v>0</v>
      </c>
      <c r="L149" s="603">
        <v>0</v>
      </c>
      <c r="M149" s="603">
        <v>0</v>
      </c>
      <c r="N149" s="603">
        <v>0</v>
      </c>
      <c r="O149" s="603">
        <v>0</v>
      </c>
      <c r="P149" s="603">
        <v>0</v>
      </c>
      <c r="Q149" s="603">
        <v>0</v>
      </c>
      <c r="R149" s="603">
        <v>0</v>
      </c>
      <c r="S149" s="603">
        <v>0</v>
      </c>
      <c r="T149" s="603">
        <v>0</v>
      </c>
      <c r="U149" s="603">
        <v>0</v>
      </c>
      <c r="V149" s="603">
        <v>0</v>
      </c>
      <c r="W149" s="603">
        <v>0</v>
      </c>
      <c r="X149" s="603">
        <v>0</v>
      </c>
      <c r="Y149" s="603">
        <v>0</v>
      </c>
      <c r="Z149" s="603">
        <v>0</v>
      </c>
      <c r="AA149" s="603">
        <v>0</v>
      </c>
      <c r="AB149" s="603">
        <v>0</v>
      </c>
      <c r="AC149" s="603">
        <v>26600</v>
      </c>
      <c r="AD149" s="603">
        <v>0</v>
      </c>
      <c r="AE149" s="603">
        <v>0</v>
      </c>
      <c r="AF149" s="603">
        <v>0</v>
      </c>
      <c r="AG149" s="603">
        <v>0</v>
      </c>
      <c r="AH149" s="603">
        <v>0</v>
      </c>
      <c r="AI149" s="603">
        <v>0</v>
      </c>
      <c r="AJ149" s="603">
        <v>0</v>
      </c>
      <c r="AK149" s="603">
        <v>0</v>
      </c>
      <c r="AL149" s="603">
        <v>0</v>
      </c>
      <c r="AM149" s="603">
        <v>0</v>
      </c>
      <c r="AN149" s="603">
        <v>0</v>
      </c>
      <c r="AO149" s="603">
        <v>0</v>
      </c>
      <c r="AP149" s="603">
        <v>321380</v>
      </c>
      <c r="AQ149" s="603">
        <v>0</v>
      </c>
      <c r="AR149" s="603">
        <v>0</v>
      </c>
      <c r="AS149" s="603">
        <v>0</v>
      </c>
      <c r="AT149" s="603">
        <v>0</v>
      </c>
      <c r="AU149" s="603">
        <v>0</v>
      </c>
      <c r="AV149" s="603">
        <v>0</v>
      </c>
      <c r="AW149" s="603">
        <v>0</v>
      </c>
      <c r="AX149" s="603">
        <v>0</v>
      </c>
      <c r="AY149" s="603">
        <v>0</v>
      </c>
      <c r="AZ149" s="603">
        <v>0</v>
      </c>
      <c r="BA149" s="603">
        <v>0</v>
      </c>
      <c r="BB149" s="603">
        <v>0</v>
      </c>
      <c r="BC149" s="603">
        <v>0</v>
      </c>
      <c r="BD149" s="603">
        <v>0</v>
      </c>
      <c r="BE149" s="603">
        <v>0</v>
      </c>
      <c r="BF149" s="603">
        <v>15500</v>
      </c>
      <c r="BG149" s="603">
        <v>0</v>
      </c>
      <c r="BH149" s="603">
        <v>0</v>
      </c>
      <c r="BI149" s="603">
        <v>0</v>
      </c>
      <c r="BJ149" s="603">
        <v>0</v>
      </c>
      <c r="BK149" s="603">
        <v>0</v>
      </c>
      <c r="BL149" s="603">
        <v>0</v>
      </c>
      <c r="BM149" s="603">
        <v>0</v>
      </c>
      <c r="BN149" s="603">
        <v>0</v>
      </c>
      <c r="BO149" s="603">
        <v>0</v>
      </c>
      <c r="BP149" s="603">
        <v>0</v>
      </c>
      <c r="BQ149" s="603">
        <v>0</v>
      </c>
      <c r="BR149" s="603">
        <v>0</v>
      </c>
      <c r="BS149" s="603">
        <v>0</v>
      </c>
      <c r="BT149" s="603">
        <v>0</v>
      </c>
      <c r="BU149" s="603">
        <v>0</v>
      </c>
      <c r="BV149" s="603">
        <v>0</v>
      </c>
      <c r="BW149" s="603">
        <v>0</v>
      </c>
      <c r="BX149" s="603">
        <v>0</v>
      </c>
      <c r="BY149" s="603">
        <v>0</v>
      </c>
      <c r="BZ149" s="603">
        <v>0</v>
      </c>
      <c r="CA149" s="603">
        <v>0</v>
      </c>
      <c r="CB149" s="603">
        <v>0</v>
      </c>
      <c r="CC149" s="603">
        <v>0</v>
      </c>
      <c r="CD149" s="603">
        <v>0</v>
      </c>
      <c r="CE149" s="603">
        <v>0</v>
      </c>
      <c r="CF149" s="603">
        <v>0</v>
      </c>
      <c r="CG149" s="603">
        <v>0</v>
      </c>
      <c r="CH149" s="603">
        <v>0</v>
      </c>
      <c r="CI149" s="603">
        <v>0</v>
      </c>
      <c r="CJ149" s="603">
        <v>0</v>
      </c>
      <c r="CK149" s="603">
        <v>0</v>
      </c>
      <c r="CL149" s="603">
        <v>0</v>
      </c>
      <c r="CM149" s="603">
        <v>0</v>
      </c>
      <c r="CN149" s="603">
        <v>0</v>
      </c>
      <c r="CO149" s="603">
        <v>0</v>
      </c>
      <c r="CP149" s="603">
        <v>0</v>
      </c>
      <c r="CQ149" s="603">
        <v>0</v>
      </c>
      <c r="CR149" s="603">
        <v>0</v>
      </c>
      <c r="CS149" s="603">
        <v>0</v>
      </c>
      <c r="CT149" s="603">
        <v>0</v>
      </c>
      <c r="CU149" s="603">
        <v>2433423.21</v>
      </c>
      <c r="CV149" s="603">
        <v>0</v>
      </c>
      <c r="CW149" s="603">
        <v>0</v>
      </c>
      <c r="CX149" s="603">
        <v>0</v>
      </c>
      <c r="CY149" s="603">
        <v>0</v>
      </c>
      <c r="CZ149" s="603">
        <v>0</v>
      </c>
      <c r="DA149" s="603">
        <v>0</v>
      </c>
      <c r="DB149" s="603">
        <v>0</v>
      </c>
      <c r="DC149" s="603">
        <v>0</v>
      </c>
      <c r="DD149" s="603">
        <v>0</v>
      </c>
      <c r="DE149" s="603">
        <v>0</v>
      </c>
      <c r="DF149" s="603">
        <v>0</v>
      </c>
      <c r="DG149" s="603">
        <v>0</v>
      </c>
      <c r="DH149" s="603">
        <v>0</v>
      </c>
      <c r="DI149" s="603">
        <v>0</v>
      </c>
      <c r="DJ149" s="603">
        <v>0</v>
      </c>
      <c r="DK149" s="603">
        <v>0</v>
      </c>
      <c r="DL149" s="603">
        <v>0</v>
      </c>
      <c r="DM149" s="603">
        <v>0</v>
      </c>
      <c r="DN149" s="603">
        <v>0</v>
      </c>
      <c r="DO149" s="603">
        <v>0</v>
      </c>
      <c r="DP149" s="603">
        <v>0</v>
      </c>
      <c r="DQ149" s="603">
        <v>0</v>
      </c>
      <c r="DR149" s="603">
        <v>0</v>
      </c>
      <c r="DS149" s="603">
        <v>0</v>
      </c>
      <c r="DT149" s="603">
        <v>0</v>
      </c>
      <c r="DU149" s="603">
        <v>0</v>
      </c>
      <c r="DV149" s="603">
        <v>0</v>
      </c>
      <c r="DW149" s="603">
        <v>0</v>
      </c>
      <c r="DX149" s="603">
        <v>0</v>
      </c>
      <c r="DY149" s="603">
        <v>0</v>
      </c>
      <c r="DZ149" s="603">
        <v>0</v>
      </c>
      <c r="EA149" s="603">
        <v>0</v>
      </c>
      <c r="EB149" s="603">
        <v>0</v>
      </c>
      <c r="EC149" s="603">
        <v>0</v>
      </c>
      <c r="ED149" s="603">
        <v>0</v>
      </c>
      <c r="EE149" s="603">
        <v>0</v>
      </c>
      <c r="EF149" s="603">
        <v>0</v>
      </c>
      <c r="EG149" s="603">
        <v>0</v>
      </c>
      <c r="EH149" s="603">
        <v>0</v>
      </c>
      <c r="EI149" s="603">
        <v>0</v>
      </c>
      <c r="EJ149" s="603">
        <v>0</v>
      </c>
      <c r="EK149" s="603">
        <v>0</v>
      </c>
      <c r="EL149" s="603">
        <v>0</v>
      </c>
      <c r="EM149" s="603">
        <v>0</v>
      </c>
      <c r="EN149" s="603">
        <v>0</v>
      </c>
      <c r="EO149" s="603">
        <v>0</v>
      </c>
      <c r="EP149" s="603">
        <v>0</v>
      </c>
      <c r="EQ149" s="603">
        <v>0</v>
      </c>
      <c r="ER149" s="603">
        <v>0</v>
      </c>
      <c r="ES149" s="603">
        <v>0</v>
      </c>
      <c r="ET149" s="603">
        <v>0</v>
      </c>
      <c r="EU149" s="603">
        <v>0</v>
      </c>
      <c r="EV149" s="603">
        <v>0</v>
      </c>
      <c r="EW149" s="603">
        <v>0</v>
      </c>
      <c r="EX149" s="603">
        <v>0</v>
      </c>
      <c r="EY149" s="603">
        <v>0</v>
      </c>
      <c r="EZ149" s="603">
        <v>0</v>
      </c>
      <c r="FA149" s="603">
        <v>0</v>
      </c>
      <c r="FB149" s="603">
        <v>0</v>
      </c>
      <c r="FC149" s="603">
        <v>0</v>
      </c>
      <c r="FD149" s="603">
        <v>0</v>
      </c>
      <c r="FE149" s="603">
        <v>0</v>
      </c>
      <c r="FF149" s="603">
        <v>0</v>
      </c>
      <c r="FG149" s="603">
        <v>0</v>
      </c>
      <c r="FH149" s="603">
        <v>0</v>
      </c>
      <c r="FI149" s="603">
        <v>0</v>
      </c>
      <c r="FJ149" s="603">
        <v>0</v>
      </c>
      <c r="FK149" s="603">
        <v>0</v>
      </c>
      <c r="FL149" s="603">
        <v>0</v>
      </c>
      <c r="FM149" s="603">
        <v>0</v>
      </c>
      <c r="FN149" s="603">
        <v>0</v>
      </c>
      <c r="FO149" s="603">
        <v>0</v>
      </c>
      <c r="FP149" s="603">
        <v>0</v>
      </c>
      <c r="FQ149" s="603">
        <v>0</v>
      </c>
      <c r="FR149" s="603">
        <v>0</v>
      </c>
      <c r="FS149" s="603">
        <v>0</v>
      </c>
      <c r="FT149" s="603">
        <v>0</v>
      </c>
      <c r="FU149" s="603">
        <v>0</v>
      </c>
      <c r="FV149" s="603">
        <v>0</v>
      </c>
      <c r="FW149" s="603">
        <v>0</v>
      </c>
      <c r="FX149" s="603">
        <v>0</v>
      </c>
      <c r="FY149" s="603">
        <v>0</v>
      </c>
      <c r="FZ149" s="603">
        <v>0</v>
      </c>
      <c r="GA149" s="603">
        <v>0</v>
      </c>
      <c r="GB149" s="603">
        <v>0</v>
      </c>
      <c r="GC149" s="603">
        <v>0</v>
      </c>
      <c r="GD149" s="603">
        <v>0</v>
      </c>
      <c r="GE149" s="603">
        <v>0</v>
      </c>
      <c r="GF149" s="603">
        <v>0</v>
      </c>
      <c r="GG149" s="603">
        <v>0</v>
      </c>
      <c r="GH149" s="603">
        <v>13000</v>
      </c>
      <c r="GI149" s="603">
        <v>8000</v>
      </c>
      <c r="GJ149" s="603">
        <v>0</v>
      </c>
      <c r="GK149" s="603">
        <v>0</v>
      </c>
      <c r="GL149" s="603">
        <v>101097.07</v>
      </c>
      <c r="GM149" s="603">
        <v>0</v>
      </c>
      <c r="GN149" s="603">
        <v>0</v>
      </c>
      <c r="GO149" s="603">
        <v>0</v>
      </c>
      <c r="GP149" s="603">
        <v>0</v>
      </c>
      <c r="GQ149" s="603">
        <v>0</v>
      </c>
      <c r="GR149" s="603">
        <v>0</v>
      </c>
      <c r="GS149" s="603">
        <v>0</v>
      </c>
      <c r="GT149" s="603">
        <v>0</v>
      </c>
      <c r="GU149" s="603">
        <v>0</v>
      </c>
      <c r="GV149" s="603">
        <v>0</v>
      </c>
      <c r="GW149" s="603">
        <v>0</v>
      </c>
      <c r="GX149" s="603">
        <v>24750</v>
      </c>
      <c r="GY149" s="603">
        <v>0</v>
      </c>
      <c r="GZ149" s="603">
        <v>0</v>
      </c>
      <c r="HA149" s="603">
        <v>0</v>
      </c>
      <c r="HB149" s="603">
        <v>0</v>
      </c>
      <c r="HC149" s="603">
        <v>0</v>
      </c>
      <c r="HD149" s="603">
        <v>0</v>
      </c>
      <c r="HE149" s="603">
        <v>0</v>
      </c>
      <c r="HF149" s="603">
        <v>0</v>
      </c>
      <c r="HG149" s="603">
        <v>0</v>
      </c>
      <c r="HH149" s="603">
        <v>756643.43</v>
      </c>
      <c r="HI149" s="603">
        <v>0</v>
      </c>
      <c r="HJ149" s="603">
        <v>0</v>
      </c>
      <c r="HK149" s="603">
        <v>0</v>
      </c>
      <c r="HL149" s="603">
        <v>0</v>
      </c>
      <c r="HM149" s="603">
        <v>0</v>
      </c>
      <c r="HN149" s="603">
        <v>10000</v>
      </c>
      <c r="HO149" s="603">
        <v>0</v>
      </c>
      <c r="HP149" s="603">
        <v>0</v>
      </c>
      <c r="HQ149" s="603">
        <v>0</v>
      </c>
      <c r="HR149" s="603">
        <v>0</v>
      </c>
      <c r="HS149" s="603">
        <v>0</v>
      </c>
      <c r="HT149" s="603">
        <v>0</v>
      </c>
      <c r="HU149" s="603">
        <v>0</v>
      </c>
      <c r="HV149" s="603">
        <v>0</v>
      </c>
      <c r="HW149" s="603">
        <v>0</v>
      </c>
      <c r="HX149" s="603">
        <v>0</v>
      </c>
      <c r="HY149" s="603">
        <v>0</v>
      </c>
      <c r="HZ149" s="603">
        <v>0</v>
      </c>
      <c r="IA149" s="603">
        <v>0</v>
      </c>
      <c r="IB149" s="603">
        <v>0</v>
      </c>
      <c r="IC149" s="603">
        <v>0</v>
      </c>
      <c r="ID149" s="603">
        <v>0</v>
      </c>
      <c r="IE149" s="603">
        <v>3900</v>
      </c>
      <c r="IF149" s="603">
        <v>0</v>
      </c>
      <c r="IG149" s="603">
        <v>0</v>
      </c>
      <c r="IH149" s="603">
        <v>0</v>
      </c>
      <c r="II149" s="603">
        <v>0</v>
      </c>
      <c r="IJ149" s="603">
        <v>1064044</v>
      </c>
      <c r="IK149" s="603">
        <v>0</v>
      </c>
      <c r="IL149" s="603">
        <v>0</v>
      </c>
      <c r="IM149" s="603">
        <v>0</v>
      </c>
      <c r="IN149" s="603">
        <v>0</v>
      </c>
      <c r="IO149" s="603">
        <v>0</v>
      </c>
      <c r="IP149" s="603">
        <v>0</v>
      </c>
      <c r="IQ149" s="603">
        <v>0</v>
      </c>
      <c r="IR149" s="603">
        <v>0</v>
      </c>
      <c r="IS149" s="603">
        <v>0</v>
      </c>
      <c r="IT149" s="603">
        <v>0</v>
      </c>
      <c r="IU149" s="603">
        <v>0</v>
      </c>
      <c r="IV149" s="603">
        <v>0</v>
      </c>
      <c r="IW149" s="603">
        <v>0</v>
      </c>
      <c r="IX149" s="603">
        <v>0</v>
      </c>
      <c r="IY149" s="603">
        <v>0</v>
      </c>
      <c r="IZ149" s="603">
        <v>0</v>
      </c>
      <c r="JA149" s="603">
        <v>0</v>
      </c>
      <c r="JB149" s="603">
        <v>0</v>
      </c>
      <c r="JC149" s="603">
        <v>0</v>
      </c>
      <c r="JD149" s="603">
        <v>0</v>
      </c>
      <c r="JE149" s="603">
        <v>0</v>
      </c>
      <c r="JF149" s="603">
        <v>0</v>
      </c>
      <c r="JG149" s="603">
        <v>0</v>
      </c>
      <c r="JH149" s="603">
        <v>599685.01</v>
      </c>
      <c r="JI149" s="603">
        <v>0</v>
      </c>
      <c r="JJ149" s="603">
        <v>0</v>
      </c>
      <c r="JK149" s="603">
        <v>0</v>
      </c>
      <c r="JL149" s="603">
        <v>0</v>
      </c>
      <c r="JM149" s="603">
        <v>0</v>
      </c>
      <c r="JN149" s="603">
        <v>0</v>
      </c>
      <c r="JO149" s="603">
        <v>0</v>
      </c>
      <c r="JP149" s="603">
        <v>0</v>
      </c>
      <c r="JQ149" s="603">
        <v>0</v>
      </c>
      <c r="JR149" s="603">
        <v>67050</v>
      </c>
      <c r="JS149" s="603">
        <v>0</v>
      </c>
      <c r="JT149" s="603">
        <v>0</v>
      </c>
      <c r="JU149" s="603">
        <v>0</v>
      </c>
      <c r="JV149" s="603">
        <v>0</v>
      </c>
      <c r="JW149" s="603">
        <v>68436</v>
      </c>
      <c r="JX149" s="603">
        <v>0</v>
      </c>
      <c r="JY149" s="603">
        <v>0</v>
      </c>
      <c r="JZ149" s="603">
        <v>0</v>
      </c>
      <c r="KA149" s="603">
        <v>71445</v>
      </c>
      <c r="KB149" s="603">
        <v>0</v>
      </c>
      <c r="KC149" s="603">
        <v>0</v>
      </c>
      <c r="KD149" s="603">
        <v>0</v>
      </c>
      <c r="KE149" s="603">
        <v>0</v>
      </c>
      <c r="KF149" s="603">
        <v>0</v>
      </c>
      <c r="KG149" s="603">
        <v>0</v>
      </c>
      <c r="KH149" s="603">
        <v>0</v>
      </c>
      <c r="KI149" s="603">
        <v>0</v>
      </c>
      <c r="KJ149" s="603">
        <v>0</v>
      </c>
      <c r="KK149" s="603">
        <v>0</v>
      </c>
      <c r="KL149" s="603">
        <v>0</v>
      </c>
      <c r="KM149" s="603">
        <v>166229</v>
      </c>
      <c r="KN149" s="603">
        <v>0</v>
      </c>
      <c r="KO149" s="603">
        <v>0</v>
      </c>
      <c r="KP149" s="603">
        <v>0</v>
      </c>
      <c r="KQ149" s="603">
        <v>0</v>
      </c>
      <c r="KR149" s="603">
        <v>0</v>
      </c>
      <c r="KS149" s="603">
        <v>0</v>
      </c>
      <c r="KT149" s="603">
        <v>0</v>
      </c>
      <c r="KU149" s="603">
        <v>0</v>
      </c>
      <c r="KV149" s="603">
        <v>0</v>
      </c>
      <c r="KW149" s="603">
        <v>0</v>
      </c>
      <c r="KX149" s="603">
        <v>0</v>
      </c>
      <c r="KY149" s="603">
        <v>0</v>
      </c>
      <c r="KZ149" s="603">
        <v>0</v>
      </c>
      <c r="LA149" s="603">
        <v>0</v>
      </c>
      <c r="LB149" s="603">
        <v>0</v>
      </c>
      <c r="LC149" s="603">
        <v>0</v>
      </c>
      <c r="LD149" s="603">
        <v>0</v>
      </c>
      <c r="LE149" s="603">
        <v>0</v>
      </c>
      <c r="LF149" s="603">
        <v>0</v>
      </c>
      <c r="LG149" s="603">
        <v>0</v>
      </c>
      <c r="LH149" s="603">
        <v>0</v>
      </c>
      <c r="LI149" s="603">
        <v>0</v>
      </c>
      <c r="LJ149" s="603">
        <v>0</v>
      </c>
      <c r="LK149" s="603">
        <v>0</v>
      </c>
      <c r="LL149" s="603">
        <v>0</v>
      </c>
      <c r="LM149" s="603">
        <v>0</v>
      </c>
      <c r="LN149" s="603">
        <v>0</v>
      </c>
      <c r="LO149" s="603">
        <v>0</v>
      </c>
      <c r="LP149" s="603">
        <v>0</v>
      </c>
      <c r="LQ149" s="603">
        <v>0</v>
      </c>
      <c r="LR149" s="603">
        <v>143275</v>
      </c>
      <c r="LS149" s="603">
        <v>0</v>
      </c>
      <c r="LT149" s="603">
        <v>0</v>
      </c>
      <c r="LU149" s="603">
        <v>0</v>
      </c>
      <c r="LV149" s="603">
        <v>0</v>
      </c>
      <c r="LW149" s="603">
        <v>0</v>
      </c>
      <c r="LX149" s="603">
        <v>0</v>
      </c>
      <c r="LY149" s="603">
        <v>12096963</v>
      </c>
      <c r="LZ149" s="603">
        <v>0</v>
      </c>
      <c r="MA149" s="603">
        <v>0</v>
      </c>
      <c r="MB149" s="603">
        <v>0</v>
      </c>
      <c r="MC149" s="603">
        <v>0</v>
      </c>
      <c r="MD149" s="603">
        <v>20000</v>
      </c>
      <c r="ME149" s="603">
        <v>0</v>
      </c>
      <c r="MF149" s="603">
        <v>0</v>
      </c>
      <c r="MG149" s="603">
        <v>0</v>
      </c>
      <c r="MH149" s="603">
        <v>0</v>
      </c>
      <c r="MI149" s="603">
        <v>0</v>
      </c>
      <c r="MJ149" s="603">
        <v>0</v>
      </c>
      <c r="MK149" s="603">
        <v>0</v>
      </c>
      <c r="ML149" s="603">
        <v>0</v>
      </c>
      <c r="MM149" s="603">
        <v>0</v>
      </c>
      <c r="MN149" s="603">
        <v>0</v>
      </c>
      <c r="MO149" s="603">
        <v>0</v>
      </c>
      <c r="MP149" s="603">
        <v>0</v>
      </c>
      <c r="MQ149" s="603">
        <v>0</v>
      </c>
      <c r="MR149" s="603">
        <v>0</v>
      </c>
      <c r="MS149" s="603">
        <v>0</v>
      </c>
      <c r="MT149" s="603">
        <v>0</v>
      </c>
      <c r="MU149" s="603">
        <v>0</v>
      </c>
      <c r="MV149" s="603">
        <v>0</v>
      </c>
      <c r="MW149" s="603">
        <v>0</v>
      </c>
      <c r="MX149" s="603">
        <v>0</v>
      </c>
      <c r="MY149" s="603">
        <v>0</v>
      </c>
      <c r="MZ149" s="603">
        <v>0</v>
      </c>
      <c r="NA149" s="603">
        <v>0</v>
      </c>
      <c r="NB149" s="603">
        <v>0</v>
      </c>
      <c r="NC149" s="603">
        <v>0</v>
      </c>
      <c r="ND149" s="603">
        <v>0</v>
      </c>
      <c r="NE149" s="603">
        <v>0</v>
      </c>
      <c r="NF149" s="603">
        <v>0</v>
      </c>
      <c r="NG149" s="603">
        <v>0</v>
      </c>
      <c r="NH149" s="603">
        <v>4068013.13</v>
      </c>
      <c r="NI149" s="603">
        <v>0</v>
      </c>
      <c r="NJ149" s="603">
        <v>0</v>
      </c>
      <c r="NK149" s="603">
        <v>0</v>
      </c>
      <c r="NL149" s="603">
        <v>1802319.22</v>
      </c>
      <c r="NM149" s="603">
        <v>580571.01</v>
      </c>
      <c r="NN149" s="603">
        <v>0</v>
      </c>
      <c r="NO149" s="603">
        <v>0</v>
      </c>
      <c r="NP149" s="603">
        <v>557400.92000000004</v>
      </c>
      <c r="NQ149" s="603">
        <v>0</v>
      </c>
      <c r="NR149" s="603">
        <v>0</v>
      </c>
      <c r="NS149" s="603">
        <v>0</v>
      </c>
      <c r="NT149" s="603">
        <v>0</v>
      </c>
      <c r="NU149" s="603">
        <v>32225</v>
      </c>
      <c r="NV149" s="603">
        <v>0</v>
      </c>
      <c r="NW149" s="603">
        <v>0</v>
      </c>
      <c r="NX149" s="603">
        <v>202409</v>
      </c>
      <c r="NY149" s="603">
        <v>12836060.5</v>
      </c>
      <c r="NZ149" s="603">
        <v>46821</v>
      </c>
      <c r="OA149" s="603">
        <v>0</v>
      </c>
      <c r="OB149" s="603">
        <v>0</v>
      </c>
      <c r="OC149" s="603">
        <v>0</v>
      </c>
      <c r="OD149" s="603">
        <v>0</v>
      </c>
      <c r="OE149" s="603">
        <v>0</v>
      </c>
      <c r="OF149" s="603">
        <v>0</v>
      </c>
      <c r="OG149" s="603">
        <v>0</v>
      </c>
      <c r="OH149" s="603">
        <v>0</v>
      </c>
      <c r="OI149" s="603">
        <v>0</v>
      </c>
      <c r="OJ149" s="603">
        <v>0</v>
      </c>
      <c r="OK149" s="603">
        <v>157410.1</v>
      </c>
      <c r="OL149" s="603">
        <v>0</v>
      </c>
      <c r="OM149" s="603">
        <v>0</v>
      </c>
      <c r="ON149" s="603">
        <v>0</v>
      </c>
      <c r="OO149" s="603">
        <v>0</v>
      </c>
      <c r="OP149" s="603">
        <v>0</v>
      </c>
      <c r="OQ149" s="603">
        <v>0</v>
      </c>
      <c r="OR149" s="603">
        <v>0</v>
      </c>
      <c r="OS149" s="603">
        <v>0</v>
      </c>
      <c r="OT149" s="603">
        <v>0</v>
      </c>
      <c r="OU149" s="603">
        <v>0</v>
      </c>
      <c r="OV149" s="603">
        <v>0</v>
      </c>
      <c r="OW149" s="603">
        <v>0</v>
      </c>
      <c r="OX149" s="603">
        <v>0</v>
      </c>
      <c r="OY149" s="603">
        <v>0</v>
      </c>
      <c r="OZ149" s="603">
        <v>0</v>
      </c>
      <c r="PA149" s="603">
        <v>0</v>
      </c>
      <c r="PB149" s="603">
        <v>0</v>
      </c>
      <c r="PC149" s="603">
        <v>0</v>
      </c>
      <c r="PD149" s="603">
        <v>0</v>
      </c>
      <c r="PE149" s="603">
        <v>0</v>
      </c>
      <c r="PF149" s="603">
        <v>1326042.8</v>
      </c>
      <c r="PG149" s="603">
        <v>0</v>
      </c>
      <c r="PH149" s="603">
        <v>0</v>
      </c>
      <c r="PI149" s="603">
        <v>0</v>
      </c>
      <c r="PJ149" s="603">
        <v>115500</v>
      </c>
      <c r="PK149" s="603">
        <v>119110</v>
      </c>
      <c r="PL149" s="603">
        <v>0</v>
      </c>
      <c r="PM149" s="603">
        <v>46000</v>
      </c>
      <c r="PN149" s="603">
        <v>244373.63</v>
      </c>
      <c r="PO149" s="603">
        <v>0</v>
      </c>
      <c r="PP149" s="603">
        <v>0</v>
      </c>
      <c r="PQ149" s="603">
        <v>0</v>
      </c>
      <c r="PR149" s="603">
        <v>0</v>
      </c>
      <c r="PS149" s="603">
        <v>0</v>
      </c>
      <c r="PT149" s="603">
        <v>0</v>
      </c>
      <c r="PU149" s="603">
        <v>248458.5</v>
      </c>
      <c r="PV149" s="603">
        <v>0</v>
      </c>
      <c r="PW149" s="603">
        <v>13483.5</v>
      </c>
      <c r="PX149" s="603">
        <v>0</v>
      </c>
      <c r="PY149" s="603">
        <v>0</v>
      </c>
      <c r="PZ149" s="603">
        <v>961428.4</v>
      </c>
      <c r="QA149" s="603">
        <v>0</v>
      </c>
      <c r="QB149" s="603">
        <v>687971.5</v>
      </c>
      <c r="QC149" s="603">
        <v>101682</v>
      </c>
      <c r="QD149" s="603">
        <v>0</v>
      </c>
      <c r="QE149" s="603">
        <v>0</v>
      </c>
      <c r="QF149" s="603">
        <v>0</v>
      </c>
      <c r="QG149" s="603">
        <v>0</v>
      </c>
      <c r="QH149" s="603">
        <v>0</v>
      </c>
      <c r="QI149" s="603">
        <v>0</v>
      </c>
      <c r="QJ149" s="603">
        <v>10400</v>
      </c>
      <c r="QK149" s="603">
        <v>0</v>
      </c>
      <c r="QL149" s="603">
        <v>169850</v>
      </c>
      <c r="QM149" s="603">
        <v>34660.5</v>
      </c>
      <c r="QN149" s="603">
        <v>0</v>
      </c>
      <c r="QO149" s="603">
        <v>0</v>
      </c>
      <c r="QP149" s="603">
        <v>0</v>
      </c>
      <c r="QQ149" s="603">
        <v>66286.25</v>
      </c>
      <c r="QR149" s="603">
        <v>336000</v>
      </c>
      <c r="QS149" s="603">
        <v>0</v>
      </c>
      <c r="QT149" s="603">
        <v>380796</v>
      </c>
      <c r="QU149" s="603">
        <v>43465</v>
      </c>
      <c r="QV149" s="603">
        <v>0</v>
      </c>
      <c r="QW149" s="603">
        <v>0</v>
      </c>
      <c r="QX149" s="603">
        <v>0</v>
      </c>
      <c r="QY149" s="603">
        <v>0</v>
      </c>
      <c r="QZ149" s="603">
        <v>0</v>
      </c>
      <c r="RA149" s="603">
        <v>0</v>
      </c>
      <c r="RB149" s="603">
        <v>0</v>
      </c>
      <c r="RC149" s="603">
        <v>0</v>
      </c>
      <c r="RD149" s="603">
        <v>79350</v>
      </c>
      <c r="RE149" s="603">
        <v>142299</v>
      </c>
      <c r="RF149" s="603">
        <v>0</v>
      </c>
      <c r="RG149" s="603">
        <v>0</v>
      </c>
      <c r="RH149" s="603">
        <v>0</v>
      </c>
      <c r="RI149" s="603">
        <v>3382889.12</v>
      </c>
      <c r="RJ149" s="603">
        <v>0</v>
      </c>
      <c r="RK149" s="603">
        <v>0</v>
      </c>
      <c r="RL149" s="603">
        <v>0</v>
      </c>
      <c r="RM149" s="603">
        <v>0</v>
      </c>
      <c r="RN149" s="603">
        <v>1842163.03</v>
      </c>
      <c r="RO149" s="603">
        <v>0</v>
      </c>
      <c r="RP149" s="603">
        <v>0</v>
      </c>
      <c r="RQ149" s="603">
        <v>0</v>
      </c>
      <c r="RR149" s="603">
        <v>0</v>
      </c>
      <c r="RS149" s="603">
        <v>0</v>
      </c>
      <c r="RT149" s="603">
        <v>0</v>
      </c>
      <c r="RU149" s="603">
        <v>181710</v>
      </c>
      <c r="RV149" s="603">
        <v>259790</v>
      </c>
      <c r="RW149" s="603">
        <v>0</v>
      </c>
      <c r="RX149" s="603">
        <v>0</v>
      </c>
      <c r="RY149" s="603">
        <v>0</v>
      </c>
      <c r="RZ149" s="603">
        <v>0</v>
      </c>
      <c r="SA149" s="603">
        <v>0</v>
      </c>
      <c r="SB149" s="603">
        <v>0</v>
      </c>
      <c r="SC149" s="603">
        <v>0</v>
      </c>
      <c r="SD149" s="603">
        <v>0</v>
      </c>
      <c r="SE149" s="603">
        <v>0</v>
      </c>
      <c r="SF149" s="603">
        <v>0</v>
      </c>
      <c r="SG149" s="603">
        <v>0</v>
      </c>
      <c r="SH149" s="603">
        <v>0</v>
      </c>
      <c r="SI149" s="603">
        <v>0</v>
      </c>
      <c r="SJ149" s="603">
        <v>0</v>
      </c>
      <c r="SK149" s="603">
        <v>0</v>
      </c>
      <c r="SL149" s="603">
        <v>0</v>
      </c>
      <c r="SM149" s="603">
        <v>0</v>
      </c>
      <c r="SN149" s="603">
        <v>0</v>
      </c>
      <c r="SO149" s="603">
        <v>0</v>
      </c>
      <c r="SP149" s="603">
        <v>0</v>
      </c>
      <c r="SQ149" s="603">
        <v>0</v>
      </c>
      <c r="SR149" s="603">
        <v>0</v>
      </c>
      <c r="SS149" s="603">
        <v>0</v>
      </c>
      <c r="ST149" s="603">
        <v>0</v>
      </c>
      <c r="SU149" s="603">
        <v>0</v>
      </c>
      <c r="SV149" s="603">
        <v>0</v>
      </c>
      <c r="SW149" s="603">
        <v>0</v>
      </c>
      <c r="SX149" s="603">
        <v>0</v>
      </c>
      <c r="SY149" s="603">
        <v>0</v>
      </c>
      <c r="SZ149" s="603">
        <v>0</v>
      </c>
      <c r="TA149" s="603">
        <v>0</v>
      </c>
      <c r="TB149" s="603">
        <v>0</v>
      </c>
      <c r="TC149" s="603">
        <v>0</v>
      </c>
      <c r="TD149" s="603">
        <v>0</v>
      </c>
      <c r="TE149" s="603">
        <v>0</v>
      </c>
      <c r="TF149" s="603">
        <v>0</v>
      </c>
      <c r="TG149" s="603">
        <v>0</v>
      </c>
      <c r="TH149" s="603">
        <v>0</v>
      </c>
      <c r="TI149" s="603">
        <v>0</v>
      </c>
      <c r="TJ149" s="603">
        <v>0</v>
      </c>
      <c r="TK149" s="603">
        <v>7779266.1100000003</v>
      </c>
      <c r="TL149" s="603">
        <v>0</v>
      </c>
      <c r="TM149" s="603">
        <v>0</v>
      </c>
      <c r="TN149" s="603">
        <v>0</v>
      </c>
      <c r="TO149" s="603">
        <v>122303</v>
      </c>
      <c r="TP149" s="603">
        <v>0</v>
      </c>
      <c r="TQ149" s="603">
        <v>0</v>
      </c>
      <c r="TR149" s="603">
        <v>0</v>
      </c>
      <c r="TS149" s="603">
        <v>0</v>
      </c>
      <c r="TT149" s="603">
        <v>0</v>
      </c>
      <c r="TU149" s="603">
        <v>0</v>
      </c>
      <c r="TV149" s="603">
        <v>0</v>
      </c>
      <c r="TW149" s="603">
        <v>0</v>
      </c>
      <c r="TX149" s="603">
        <v>0</v>
      </c>
      <c r="TY149" s="603">
        <v>0</v>
      </c>
      <c r="TZ149" s="603">
        <v>0</v>
      </c>
      <c r="UA149" s="603">
        <v>0</v>
      </c>
      <c r="UB149" s="603">
        <v>0</v>
      </c>
      <c r="UC149" s="603">
        <v>0</v>
      </c>
      <c r="UD149" s="603">
        <v>0</v>
      </c>
      <c r="UE149" s="603">
        <v>0</v>
      </c>
      <c r="UF149" s="603">
        <v>0</v>
      </c>
      <c r="UG149" s="603">
        <v>0</v>
      </c>
      <c r="UH149" s="603">
        <v>0</v>
      </c>
      <c r="UI149" s="603">
        <v>0</v>
      </c>
      <c r="UJ149" s="603">
        <v>0</v>
      </c>
      <c r="UK149" s="603">
        <v>0</v>
      </c>
      <c r="UL149" s="603">
        <v>0</v>
      </c>
      <c r="UM149" s="603">
        <v>0</v>
      </c>
      <c r="UN149" s="603">
        <v>0</v>
      </c>
      <c r="UO149" s="603">
        <v>0</v>
      </c>
      <c r="UP149" s="603">
        <v>0</v>
      </c>
      <c r="UQ149" s="603">
        <v>0</v>
      </c>
      <c r="UR149" s="603">
        <v>11164254.970000001</v>
      </c>
      <c r="US149" s="603">
        <v>0</v>
      </c>
      <c r="UT149" s="603">
        <v>0</v>
      </c>
      <c r="UU149" s="603">
        <v>0</v>
      </c>
      <c r="UV149" s="603">
        <v>0</v>
      </c>
      <c r="UW149" s="603">
        <v>0</v>
      </c>
      <c r="UX149" s="603">
        <v>0</v>
      </c>
      <c r="UY149" s="603">
        <v>0</v>
      </c>
      <c r="UZ149" s="603">
        <v>0</v>
      </c>
      <c r="VA149" s="603">
        <v>0</v>
      </c>
      <c r="VB149" s="603">
        <v>0</v>
      </c>
      <c r="VC149" s="603">
        <v>0</v>
      </c>
      <c r="VD149" s="603">
        <v>0</v>
      </c>
      <c r="VE149" s="603">
        <v>0</v>
      </c>
      <c r="VF149" s="603">
        <v>0</v>
      </c>
      <c r="VG149" s="603">
        <v>0</v>
      </c>
      <c r="VH149" s="603">
        <v>0</v>
      </c>
      <c r="VI149" s="603">
        <v>0</v>
      </c>
      <c r="VJ149" s="603">
        <v>0</v>
      </c>
      <c r="VK149" s="603">
        <v>0</v>
      </c>
      <c r="VL149" s="603">
        <v>0</v>
      </c>
      <c r="VM149" s="603">
        <v>0</v>
      </c>
      <c r="VN149" s="603">
        <v>0</v>
      </c>
      <c r="VO149" s="603">
        <v>0</v>
      </c>
      <c r="VP149" s="603">
        <v>0</v>
      </c>
      <c r="VQ149" s="603">
        <v>0</v>
      </c>
      <c r="VR149" s="603">
        <v>0</v>
      </c>
      <c r="VS149" s="603">
        <v>1850</v>
      </c>
      <c r="VT149" s="603">
        <v>0</v>
      </c>
      <c r="VU149" s="603">
        <v>282228</v>
      </c>
      <c r="VV149" s="603">
        <v>350529</v>
      </c>
      <c r="VW149" s="603">
        <v>0</v>
      </c>
      <c r="VX149" s="603">
        <v>0</v>
      </c>
      <c r="VY149" s="603">
        <v>0</v>
      </c>
      <c r="VZ149" s="603">
        <v>90000</v>
      </c>
      <c r="WA149" s="603">
        <v>0</v>
      </c>
      <c r="WB149" s="603">
        <v>0</v>
      </c>
      <c r="WC149" s="603">
        <v>13292226.949999999</v>
      </c>
      <c r="WD149" s="603">
        <v>0</v>
      </c>
      <c r="WE149" s="603">
        <v>0</v>
      </c>
      <c r="WF149" s="603">
        <v>0</v>
      </c>
      <c r="WG149" s="603">
        <v>0</v>
      </c>
      <c r="WH149" s="603">
        <v>0</v>
      </c>
      <c r="WI149" s="603">
        <v>0</v>
      </c>
      <c r="WJ149" s="603">
        <v>0</v>
      </c>
      <c r="WK149" s="603">
        <v>0</v>
      </c>
      <c r="WL149" s="603">
        <v>0</v>
      </c>
      <c r="WM149" s="603">
        <v>0</v>
      </c>
      <c r="WN149" s="603">
        <v>0</v>
      </c>
      <c r="WO149" s="603">
        <v>0</v>
      </c>
      <c r="WP149" s="603">
        <v>0</v>
      </c>
      <c r="WQ149" s="603">
        <v>0</v>
      </c>
      <c r="WR149" s="603">
        <v>0</v>
      </c>
      <c r="WS149" s="603">
        <v>0</v>
      </c>
      <c r="WT149" s="603">
        <v>0</v>
      </c>
      <c r="WU149" s="603">
        <v>0</v>
      </c>
      <c r="WV149" s="603">
        <v>0</v>
      </c>
      <c r="WW149" s="603">
        <v>0</v>
      </c>
      <c r="WX149" s="603">
        <v>0</v>
      </c>
      <c r="WY149" s="603">
        <v>0</v>
      </c>
      <c r="WZ149" s="603">
        <v>0</v>
      </c>
      <c r="XA149" s="603">
        <v>0</v>
      </c>
      <c r="XB149" s="603">
        <v>0</v>
      </c>
      <c r="XC149" s="603">
        <v>22470</v>
      </c>
      <c r="XD149" s="603">
        <v>0</v>
      </c>
      <c r="XE149" s="603">
        <v>0</v>
      </c>
      <c r="XF149" s="603">
        <v>0</v>
      </c>
      <c r="XG149" s="603">
        <v>551627</v>
      </c>
      <c r="XH149" s="603">
        <v>47454.5</v>
      </c>
      <c r="XI149" s="603">
        <v>0</v>
      </c>
      <c r="XJ149" s="603">
        <v>0</v>
      </c>
      <c r="XK149" s="603">
        <v>0</v>
      </c>
      <c r="XL149" s="603">
        <v>0</v>
      </c>
      <c r="XM149" s="603">
        <v>0</v>
      </c>
      <c r="XN149" s="603">
        <v>0</v>
      </c>
      <c r="XO149" s="603">
        <v>0</v>
      </c>
      <c r="XP149" s="603">
        <v>0</v>
      </c>
      <c r="XQ149" s="603">
        <v>0</v>
      </c>
      <c r="XR149" s="603">
        <v>0</v>
      </c>
      <c r="XS149" s="603">
        <v>0</v>
      </c>
      <c r="XT149" s="603">
        <v>0</v>
      </c>
      <c r="XU149" s="603">
        <v>0</v>
      </c>
      <c r="XV149" s="603">
        <v>0</v>
      </c>
      <c r="XW149" s="603">
        <v>0</v>
      </c>
      <c r="XX149" s="603">
        <v>0</v>
      </c>
      <c r="XY149" s="603">
        <v>0</v>
      </c>
      <c r="XZ149" s="603">
        <v>0</v>
      </c>
      <c r="YA149" s="603">
        <v>0</v>
      </c>
      <c r="YB149" s="603">
        <v>0</v>
      </c>
      <c r="YC149" s="603">
        <v>0</v>
      </c>
      <c r="YD149" s="603">
        <v>0</v>
      </c>
      <c r="YE149" s="603">
        <v>0</v>
      </c>
      <c r="YF149" s="603">
        <v>0</v>
      </c>
      <c r="YG149" s="603">
        <v>0</v>
      </c>
      <c r="YH149" s="603">
        <v>0</v>
      </c>
      <c r="YI149" s="603">
        <v>0</v>
      </c>
      <c r="YJ149" s="603">
        <v>0</v>
      </c>
      <c r="YK149" s="603">
        <v>0</v>
      </c>
      <c r="YL149" s="603">
        <v>0</v>
      </c>
      <c r="YM149" s="603">
        <v>0</v>
      </c>
      <c r="YN149" s="603">
        <v>0</v>
      </c>
      <c r="YO149" s="603">
        <v>0</v>
      </c>
      <c r="YP149" s="603">
        <v>0</v>
      </c>
      <c r="YQ149" s="603">
        <v>0</v>
      </c>
      <c r="YR149" s="603">
        <v>0</v>
      </c>
      <c r="YS149" s="603">
        <v>0</v>
      </c>
      <c r="YT149" s="603">
        <v>0</v>
      </c>
      <c r="YU149" s="603">
        <v>0</v>
      </c>
      <c r="YV149" s="603">
        <v>0</v>
      </c>
      <c r="YW149" s="603">
        <v>0</v>
      </c>
      <c r="YX149" s="603">
        <v>0</v>
      </c>
      <c r="YY149" s="603">
        <v>0</v>
      </c>
      <c r="YZ149" s="603">
        <v>0</v>
      </c>
      <c r="ZA149" s="603">
        <v>0</v>
      </c>
      <c r="ZB149" s="603">
        <v>0</v>
      </c>
      <c r="ZC149" s="603">
        <v>0</v>
      </c>
      <c r="ZD149" s="603">
        <v>0</v>
      </c>
      <c r="ZE149" s="603">
        <v>0</v>
      </c>
      <c r="ZF149" s="603">
        <v>0</v>
      </c>
      <c r="ZG149" s="603">
        <v>0</v>
      </c>
      <c r="ZH149" s="603">
        <v>0</v>
      </c>
      <c r="ZI149" s="603">
        <v>0</v>
      </c>
      <c r="ZJ149" s="603">
        <v>0</v>
      </c>
      <c r="ZK149" s="603">
        <v>0</v>
      </c>
      <c r="ZL149" s="603">
        <v>0</v>
      </c>
      <c r="ZM149" s="603">
        <v>0</v>
      </c>
      <c r="ZN149" s="603">
        <v>0</v>
      </c>
      <c r="ZO149" s="603">
        <v>0</v>
      </c>
      <c r="ZP149" s="603">
        <v>0</v>
      </c>
      <c r="ZQ149" s="603">
        <v>0</v>
      </c>
      <c r="ZR149" s="603">
        <v>0</v>
      </c>
      <c r="ZS149" s="603">
        <v>0</v>
      </c>
      <c r="ZT149" s="603">
        <v>0</v>
      </c>
      <c r="ZU149" s="603">
        <v>0</v>
      </c>
      <c r="ZV149" s="603">
        <v>0</v>
      </c>
      <c r="ZW149" s="603">
        <v>0</v>
      </c>
      <c r="ZX149" s="603">
        <v>0</v>
      </c>
      <c r="ZY149" s="603">
        <v>0</v>
      </c>
      <c r="ZZ149" s="603">
        <v>235819.9</v>
      </c>
      <c r="AAA149" s="603">
        <v>0</v>
      </c>
      <c r="AAB149" s="603">
        <v>0</v>
      </c>
      <c r="AAC149" s="603">
        <v>0</v>
      </c>
      <c r="AAD149" s="603">
        <v>0</v>
      </c>
      <c r="AAE149" s="603">
        <v>0</v>
      </c>
      <c r="AAF149" s="603">
        <v>0</v>
      </c>
      <c r="AAG149" s="603">
        <v>0</v>
      </c>
      <c r="AAH149" s="603">
        <v>0</v>
      </c>
      <c r="AAI149" s="603">
        <v>0</v>
      </c>
      <c r="AAJ149" s="603">
        <v>3636947.17</v>
      </c>
      <c r="AAK149" s="603">
        <v>0</v>
      </c>
      <c r="AAL149" s="603">
        <v>0</v>
      </c>
      <c r="AAM149" s="603">
        <v>0</v>
      </c>
      <c r="AAN149" s="603">
        <v>0</v>
      </c>
      <c r="AAO149" s="603">
        <v>0</v>
      </c>
      <c r="AAP149" s="603">
        <v>0</v>
      </c>
      <c r="AAQ149" s="603">
        <v>0</v>
      </c>
      <c r="AAR149" s="603">
        <v>0</v>
      </c>
      <c r="AAS149" s="603">
        <v>0</v>
      </c>
      <c r="AAT149" s="603">
        <v>2234947.25</v>
      </c>
      <c r="AAU149" s="603">
        <v>0</v>
      </c>
      <c r="AAV149" s="603">
        <v>0</v>
      </c>
      <c r="AAW149" s="603">
        <v>0</v>
      </c>
      <c r="AAX149" s="603">
        <v>0</v>
      </c>
      <c r="AAY149" s="603">
        <v>0</v>
      </c>
      <c r="AAZ149" s="603">
        <v>0</v>
      </c>
      <c r="ABA149" s="603">
        <v>0</v>
      </c>
      <c r="ABB149" s="603">
        <v>0</v>
      </c>
      <c r="ABC149" s="603">
        <v>0</v>
      </c>
      <c r="ABD149" s="603">
        <v>0</v>
      </c>
      <c r="ABE149" s="603">
        <v>0</v>
      </c>
      <c r="ABF149" s="603">
        <v>0</v>
      </c>
      <c r="ABG149" s="603">
        <v>0</v>
      </c>
      <c r="ABH149" s="603">
        <v>0</v>
      </c>
      <c r="ABI149" s="603">
        <v>405738</v>
      </c>
      <c r="ABJ149" s="603">
        <v>0</v>
      </c>
      <c r="ABK149" s="603">
        <v>0</v>
      </c>
      <c r="ABL149" s="603">
        <v>0</v>
      </c>
      <c r="ABM149" s="603">
        <v>0</v>
      </c>
      <c r="ABN149" s="603">
        <v>0</v>
      </c>
      <c r="ABO149" s="603">
        <v>0</v>
      </c>
      <c r="ABP149" s="603">
        <v>220340.5</v>
      </c>
      <c r="ABQ149" s="603">
        <v>0</v>
      </c>
      <c r="ABR149" s="603">
        <v>0</v>
      </c>
      <c r="ABS149" s="603">
        <v>0</v>
      </c>
      <c r="ABT149" s="603">
        <v>0</v>
      </c>
      <c r="ABU149" s="603">
        <v>496408.34</v>
      </c>
      <c r="ABV149" s="603">
        <v>0</v>
      </c>
      <c r="ABW149" s="603">
        <v>0</v>
      </c>
      <c r="ABX149" s="603">
        <v>0</v>
      </c>
      <c r="ABY149" s="603">
        <v>0</v>
      </c>
      <c r="ABZ149" s="603">
        <v>0</v>
      </c>
      <c r="ACA149" s="603">
        <v>0</v>
      </c>
      <c r="ACB149" s="603">
        <v>1447475</v>
      </c>
      <c r="ACC149" s="603">
        <v>0</v>
      </c>
      <c r="ACD149" s="603">
        <v>0</v>
      </c>
      <c r="ACE149" s="603">
        <v>386430.5</v>
      </c>
      <c r="ACF149" s="603">
        <v>0</v>
      </c>
      <c r="ACG149" s="603">
        <v>0</v>
      </c>
      <c r="ACH149" s="603">
        <v>0</v>
      </c>
      <c r="ACI149" s="603">
        <v>0</v>
      </c>
      <c r="ACJ149" s="603">
        <v>0</v>
      </c>
      <c r="ACK149" s="603">
        <v>0</v>
      </c>
      <c r="ACL149" s="603">
        <v>0</v>
      </c>
      <c r="ACM149" s="603">
        <v>0</v>
      </c>
      <c r="ACN149" s="603">
        <v>0</v>
      </c>
      <c r="ACO149" s="603">
        <v>10000</v>
      </c>
      <c r="ACP149" s="603">
        <v>0</v>
      </c>
      <c r="ACQ149" s="603">
        <v>0</v>
      </c>
      <c r="ACR149" s="603">
        <v>0</v>
      </c>
      <c r="ACS149" s="603">
        <v>0</v>
      </c>
      <c r="ACT149" s="603">
        <v>79840</v>
      </c>
      <c r="ACU149" s="603">
        <v>0</v>
      </c>
      <c r="ACV149" s="603">
        <v>0</v>
      </c>
      <c r="ACW149" s="603">
        <v>4000</v>
      </c>
      <c r="ACX149" s="603">
        <v>0</v>
      </c>
      <c r="ACY149" s="603">
        <v>0</v>
      </c>
      <c r="ACZ149" s="603">
        <v>0</v>
      </c>
      <c r="ADA149" s="603">
        <v>0</v>
      </c>
      <c r="ADB149" s="603">
        <v>0</v>
      </c>
      <c r="ADC149" s="603">
        <v>299489</v>
      </c>
      <c r="ADD149" s="603">
        <v>190950</v>
      </c>
      <c r="ADE149" s="603">
        <v>281520</v>
      </c>
      <c r="ADF149" s="603">
        <v>0</v>
      </c>
      <c r="ADG149" s="603">
        <v>0</v>
      </c>
      <c r="ADH149" s="603">
        <v>0</v>
      </c>
      <c r="ADI149" s="603">
        <v>0</v>
      </c>
      <c r="ADJ149" s="603">
        <v>91540</v>
      </c>
      <c r="ADK149" s="603">
        <v>373579.15</v>
      </c>
      <c r="ADL149" s="603">
        <v>0</v>
      </c>
      <c r="ADM149" s="603">
        <v>85035</v>
      </c>
      <c r="ADN149" s="603">
        <v>0</v>
      </c>
      <c r="ADO149" s="603">
        <v>0</v>
      </c>
      <c r="ADP149" s="603">
        <v>194485</v>
      </c>
      <c r="ADQ149" s="603">
        <v>9223567.1099999994</v>
      </c>
      <c r="ADR149" s="603">
        <v>0</v>
      </c>
      <c r="ADS149" s="603">
        <v>0</v>
      </c>
      <c r="ADT149" s="603">
        <v>0</v>
      </c>
      <c r="ADU149" s="603">
        <v>0</v>
      </c>
      <c r="ADV149" s="603">
        <v>238690</v>
      </c>
      <c r="ADW149" s="603">
        <v>41490</v>
      </c>
      <c r="ADX149" s="603">
        <v>0</v>
      </c>
      <c r="ADY149" s="603">
        <v>0</v>
      </c>
      <c r="ADZ149" s="603">
        <v>26875</v>
      </c>
      <c r="AEA149" s="603">
        <v>0</v>
      </c>
      <c r="AEB149" s="603">
        <v>0</v>
      </c>
      <c r="AEC149" s="603">
        <v>0</v>
      </c>
      <c r="AED149" s="603">
        <v>0</v>
      </c>
      <c r="AEE149" s="603">
        <v>0</v>
      </c>
      <c r="AEF149" s="603">
        <v>0</v>
      </c>
      <c r="AEG149" s="603">
        <v>0</v>
      </c>
      <c r="AEH149" s="603">
        <v>0</v>
      </c>
      <c r="AEI149" s="603">
        <v>356239</v>
      </c>
      <c r="AEJ149" s="603">
        <v>0</v>
      </c>
      <c r="AEK149" s="603">
        <v>0</v>
      </c>
      <c r="AEL149" s="603">
        <v>0</v>
      </c>
      <c r="AEM149" s="603">
        <v>0</v>
      </c>
      <c r="AEN149" s="603">
        <v>0</v>
      </c>
      <c r="AEO149" s="603">
        <v>0</v>
      </c>
      <c r="AEP149" s="603">
        <v>0</v>
      </c>
      <c r="AEQ149" s="603">
        <v>0</v>
      </c>
      <c r="AER149" s="603">
        <v>0</v>
      </c>
      <c r="AES149" s="603">
        <v>0</v>
      </c>
      <c r="AET149" s="603">
        <v>0</v>
      </c>
      <c r="AEU149" s="603">
        <v>0</v>
      </c>
      <c r="AEV149" s="603">
        <v>0</v>
      </c>
      <c r="AEW149" s="603">
        <v>0</v>
      </c>
      <c r="AEX149" s="603">
        <v>0</v>
      </c>
      <c r="AEY149" s="603">
        <v>0</v>
      </c>
      <c r="AEZ149" s="603">
        <v>0</v>
      </c>
      <c r="AFA149" s="603">
        <v>0</v>
      </c>
      <c r="AFB149" s="603">
        <v>0</v>
      </c>
      <c r="AFC149" s="603">
        <v>0</v>
      </c>
      <c r="AFD149" s="603">
        <v>0</v>
      </c>
      <c r="AFE149" s="603">
        <v>0</v>
      </c>
      <c r="AFF149" s="603">
        <v>0</v>
      </c>
      <c r="AFG149" s="603">
        <v>0</v>
      </c>
      <c r="AFH149" s="603">
        <v>0</v>
      </c>
      <c r="AFI149" s="603">
        <v>0</v>
      </c>
      <c r="AFJ149" s="603">
        <v>0</v>
      </c>
      <c r="AFK149" s="603">
        <v>0</v>
      </c>
      <c r="AFL149" s="603">
        <v>0</v>
      </c>
      <c r="AFM149" s="603">
        <v>0</v>
      </c>
      <c r="AFN149" s="603">
        <v>0</v>
      </c>
      <c r="AFO149" s="603">
        <v>0</v>
      </c>
      <c r="AFP149" s="603">
        <v>0</v>
      </c>
      <c r="AFQ149" s="603">
        <v>0</v>
      </c>
      <c r="AFR149" s="603">
        <v>0</v>
      </c>
      <c r="AFS149" s="603">
        <v>0</v>
      </c>
      <c r="AFT149" s="603">
        <v>0</v>
      </c>
      <c r="AFU149" s="603">
        <v>0</v>
      </c>
      <c r="AFV149" s="603">
        <v>0</v>
      </c>
      <c r="AFW149" s="603">
        <v>0</v>
      </c>
      <c r="AFX149" s="603">
        <v>0</v>
      </c>
      <c r="AFY149" s="603">
        <v>0</v>
      </c>
      <c r="AFZ149" s="603">
        <v>0</v>
      </c>
      <c r="AGA149" s="603">
        <v>0</v>
      </c>
      <c r="AGB149" s="603">
        <v>0</v>
      </c>
      <c r="AGC149" s="603">
        <v>0</v>
      </c>
      <c r="AGD149" s="603">
        <v>0</v>
      </c>
      <c r="AGE149" s="603">
        <v>1329000.1499999999</v>
      </c>
      <c r="AGF149" s="603">
        <v>0</v>
      </c>
      <c r="AGG149" s="603">
        <v>703186</v>
      </c>
      <c r="AGH149" s="603">
        <v>0</v>
      </c>
      <c r="AGI149" s="603">
        <v>522217.5</v>
      </c>
      <c r="AGJ149" s="603">
        <v>0</v>
      </c>
      <c r="AGK149" s="603">
        <v>146226.5</v>
      </c>
      <c r="AGL149" s="603">
        <v>0</v>
      </c>
      <c r="AGM149" s="603">
        <v>513983.5</v>
      </c>
      <c r="AGN149" s="603">
        <v>293776</v>
      </c>
      <c r="AGO149" s="603">
        <v>0</v>
      </c>
      <c r="AGP149" s="603">
        <v>0</v>
      </c>
      <c r="AGQ149" s="603">
        <v>0</v>
      </c>
      <c r="AGR149" s="603">
        <v>0</v>
      </c>
      <c r="AGS149" s="603">
        <v>0</v>
      </c>
      <c r="AGT149" s="603">
        <v>0</v>
      </c>
      <c r="AGU149" s="603">
        <v>0</v>
      </c>
      <c r="AGV149" s="603">
        <v>0</v>
      </c>
      <c r="AGW149" s="603">
        <v>0</v>
      </c>
      <c r="AGX149" s="603">
        <v>0</v>
      </c>
      <c r="AGY149" s="603">
        <v>0</v>
      </c>
      <c r="AGZ149" s="603">
        <v>0</v>
      </c>
      <c r="AHA149" s="603">
        <v>0</v>
      </c>
      <c r="AHB149" s="603">
        <v>0</v>
      </c>
      <c r="AHC149" s="603">
        <v>0</v>
      </c>
      <c r="AHD149" s="603">
        <v>0</v>
      </c>
      <c r="AHE149" s="603">
        <v>0</v>
      </c>
      <c r="AHF149" s="603">
        <v>0</v>
      </c>
      <c r="AHG149" s="603">
        <v>0</v>
      </c>
      <c r="AHH149" s="603">
        <v>804741.32</v>
      </c>
      <c r="AHI149" s="603">
        <v>0</v>
      </c>
      <c r="AHJ149" s="603">
        <v>698605</v>
      </c>
      <c r="AHK149" s="603">
        <v>0</v>
      </c>
      <c r="AHL149" s="603">
        <v>0</v>
      </c>
      <c r="AHM149" s="603">
        <v>0</v>
      </c>
      <c r="AHN149" s="603">
        <v>3126417</v>
      </c>
      <c r="AHO149" s="603">
        <v>0</v>
      </c>
      <c r="AHP149" s="603">
        <v>0</v>
      </c>
      <c r="AHQ149" s="603">
        <v>0</v>
      </c>
      <c r="AHR149" s="603">
        <v>0</v>
      </c>
      <c r="AHS149" s="603">
        <v>0</v>
      </c>
      <c r="AHT149" s="603">
        <v>0</v>
      </c>
      <c r="AHU149" s="603">
        <v>0</v>
      </c>
      <c r="AHV149" s="603">
        <v>0</v>
      </c>
      <c r="AHW149" s="603">
        <f t="shared" si="100"/>
        <v>111492128.25000001</v>
      </c>
      <c r="AHY149" s="648" t="s">
        <v>6248</v>
      </c>
      <c r="AHZ149" s="648" t="s">
        <v>6198</v>
      </c>
      <c r="AIA149" s="648" t="s">
        <v>6199</v>
      </c>
    </row>
    <row r="150" spans="1:911" ht="24.6" x14ac:dyDescent="0.7">
      <c r="A150" s="260" t="str">
        <f t="shared" si="101"/>
        <v>ภาระ</v>
      </c>
      <c r="B150" s="260" t="s">
        <v>6196</v>
      </c>
      <c r="C150" s="260" t="s">
        <v>6197</v>
      </c>
      <c r="D150" s="603">
        <v>0</v>
      </c>
      <c r="E150" s="603">
        <v>0</v>
      </c>
      <c r="F150" s="603">
        <v>0</v>
      </c>
      <c r="G150" s="603">
        <v>0</v>
      </c>
      <c r="H150" s="603">
        <v>0</v>
      </c>
      <c r="I150" s="603">
        <v>0</v>
      </c>
      <c r="J150" s="603">
        <v>1708350</v>
      </c>
      <c r="K150" s="603">
        <v>0</v>
      </c>
      <c r="L150" s="603">
        <v>0</v>
      </c>
      <c r="M150" s="603">
        <v>0</v>
      </c>
      <c r="N150" s="603">
        <v>0</v>
      </c>
      <c r="O150" s="603">
        <v>0</v>
      </c>
      <c r="P150" s="603">
        <v>0</v>
      </c>
      <c r="Q150" s="603">
        <v>0</v>
      </c>
      <c r="R150" s="603">
        <v>0</v>
      </c>
      <c r="S150" s="603">
        <v>0</v>
      </c>
      <c r="T150" s="603">
        <v>0</v>
      </c>
      <c r="U150" s="603">
        <v>0</v>
      </c>
      <c r="V150" s="603">
        <v>0</v>
      </c>
      <c r="W150" s="603">
        <v>0</v>
      </c>
      <c r="X150" s="603">
        <v>0</v>
      </c>
      <c r="Y150" s="603">
        <v>0</v>
      </c>
      <c r="Z150" s="603">
        <v>0</v>
      </c>
      <c r="AA150" s="603">
        <v>0</v>
      </c>
      <c r="AB150" s="603">
        <v>0</v>
      </c>
      <c r="AC150" s="603">
        <v>0</v>
      </c>
      <c r="AD150" s="603">
        <v>0</v>
      </c>
      <c r="AE150" s="603">
        <v>0</v>
      </c>
      <c r="AF150" s="603">
        <v>0</v>
      </c>
      <c r="AG150" s="603">
        <v>0</v>
      </c>
      <c r="AH150" s="603">
        <v>0</v>
      </c>
      <c r="AI150" s="603">
        <v>0</v>
      </c>
      <c r="AJ150" s="603">
        <v>0</v>
      </c>
      <c r="AK150" s="603">
        <v>0</v>
      </c>
      <c r="AL150" s="603">
        <v>0</v>
      </c>
      <c r="AM150" s="603">
        <v>0</v>
      </c>
      <c r="AN150" s="603">
        <v>0</v>
      </c>
      <c r="AO150" s="603">
        <v>0</v>
      </c>
      <c r="AP150" s="603">
        <v>0</v>
      </c>
      <c r="AQ150" s="603">
        <v>0</v>
      </c>
      <c r="AR150" s="603">
        <v>0</v>
      </c>
      <c r="AS150" s="603">
        <v>0</v>
      </c>
      <c r="AT150" s="603">
        <v>0</v>
      </c>
      <c r="AU150" s="603">
        <v>271000</v>
      </c>
      <c r="AV150" s="603">
        <v>0</v>
      </c>
      <c r="AW150" s="603">
        <v>0</v>
      </c>
      <c r="AX150" s="603">
        <v>0</v>
      </c>
      <c r="AY150" s="603">
        <v>0</v>
      </c>
      <c r="AZ150" s="603">
        <v>0</v>
      </c>
      <c r="BA150" s="603">
        <v>0</v>
      </c>
      <c r="BB150" s="603">
        <v>0</v>
      </c>
      <c r="BC150" s="603">
        <v>0</v>
      </c>
      <c r="BD150" s="603">
        <v>0</v>
      </c>
      <c r="BE150" s="603">
        <v>0</v>
      </c>
      <c r="BF150" s="603">
        <v>0</v>
      </c>
      <c r="BG150" s="603">
        <v>0</v>
      </c>
      <c r="BH150" s="603">
        <v>0</v>
      </c>
      <c r="BI150" s="603">
        <v>0</v>
      </c>
      <c r="BJ150" s="603">
        <v>152311</v>
      </c>
      <c r="BK150" s="603">
        <v>0</v>
      </c>
      <c r="BL150" s="603">
        <v>0</v>
      </c>
      <c r="BM150" s="603">
        <v>0</v>
      </c>
      <c r="BN150" s="603">
        <v>0</v>
      </c>
      <c r="BO150" s="603">
        <v>0</v>
      </c>
      <c r="BP150" s="603">
        <v>0</v>
      </c>
      <c r="BQ150" s="603">
        <v>0</v>
      </c>
      <c r="BR150" s="603">
        <v>0</v>
      </c>
      <c r="BS150" s="603">
        <v>0</v>
      </c>
      <c r="BT150" s="603">
        <v>0</v>
      </c>
      <c r="BU150" s="603">
        <v>0</v>
      </c>
      <c r="BV150" s="603">
        <v>0</v>
      </c>
      <c r="BW150" s="603">
        <v>0</v>
      </c>
      <c r="BX150" s="603">
        <v>0</v>
      </c>
      <c r="BY150" s="603">
        <v>0</v>
      </c>
      <c r="BZ150" s="603">
        <v>0</v>
      </c>
      <c r="CA150" s="603">
        <v>0</v>
      </c>
      <c r="CB150" s="603">
        <v>0</v>
      </c>
      <c r="CC150" s="603">
        <v>0</v>
      </c>
      <c r="CD150" s="603">
        <v>0</v>
      </c>
      <c r="CE150" s="603">
        <v>0</v>
      </c>
      <c r="CF150" s="603">
        <v>0</v>
      </c>
      <c r="CG150" s="603">
        <v>0</v>
      </c>
      <c r="CH150" s="603">
        <v>0</v>
      </c>
      <c r="CI150" s="603">
        <v>0</v>
      </c>
      <c r="CJ150" s="603">
        <v>0</v>
      </c>
      <c r="CK150" s="603">
        <v>0</v>
      </c>
      <c r="CL150" s="603">
        <v>0</v>
      </c>
      <c r="CM150" s="603">
        <v>0</v>
      </c>
      <c r="CN150" s="603">
        <v>0</v>
      </c>
      <c r="CO150" s="603">
        <v>0</v>
      </c>
      <c r="CP150" s="603">
        <v>0</v>
      </c>
      <c r="CQ150" s="603">
        <v>0</v>
      </c>
      <c r="CR150" s="603">
        <v>0</v>
      </c>
      <c r="CS150" s="603">
        <v>0</v>
      </c>
      <c r="CT150" s="603">
        <v>0</v>
      </c>
      <c r="CU150" s="603">
        <v>0</v>
      </c>
      <c r="CV150" s="603">
        <v>0</v>
      </c>
      <c r="CW150" s="603">
        <v>0</v>
      </c>
      <c r="CX150" s="603">
        <v>0</v>
      </c>
      <c r="CY150" s="603">
        <v>0</v>
      </c>
      <c r="CZ150" s="603">
        <v>0</v>
      </c>
      <c r="DA150" s="603">
        <v>0</v>
      </c>
      <c r="DB150" s="603">
        <v>0</v>
      </c>
      <c r="DC150" s="603">
        <v>0</v>
      </c>
      <c r="DD150" s="603">
        <v>0</v>
      </c>
      <c r="DE150" s="603">
        <v>0</v>
      </c>
      <c r="DF150" s="603">
        <v>0</v>
      </c>
      <c r="DG150" s="603">
        <v>0</v>
      </c>
      <c r="DH150" s="603">
        <v>0</v>
      </c>
      <c r="DI150" s="603">
        <v>0</v>
      </c>
      <c r="DJ150" s="603">
        <v>0</v>
      </c>
      <c r="DK150" s="603">
        <v>0</v>
      </c>
      <c r="DL150" s="603">
        <v>0</v>
      </c>
      <c r="DM150" s="603">
        <v>0</v>
      </c>
      <c r="DN150" s="603">
        <v>0</v>
      </c>
      <c r="DO150" s="603">
        <v>0</v>
      </c>
      <c r="DP150" s="603">
        <v>0</v>
      </c>
      <c r="DQ150" s="603">
        <v>0</v>
      </c>
      <c r="DR150" s="603">
        <v>0</v>
      </c>
      <c r="DS150" s="603">
        <v>0</v>
      </c>
      <c r="DT150" s="603">
        <v>0</v>
      </c>
      <c r="DU150" s="603">
        <v>0</v>
      </c>
      <c r="DV150" s="603">
        <v>0</v>
      </c>
      <c r="DW150" s="603">
        <v>0</v>
      </c>
      <c r="DX150" s="603">
        <v>0</v>
      </c>
      <c r="DY150" s="603">
        <v>0</v>
      </c>
      <c r="DZ150" s="603">
        <v>0</v>
      </c>
      <c r="EA150" s="603">
        <v>0</v>
      </c>
      <c r="EB150" s="603">
        <v>0</v>
      </c>
      <c r="EC150" s="603">
        <v>0</v>
      </c>
      <c r="ED150" s="603">
        <v>0</v>
      </c>
      <c r="EE150" s="603">
        <v>0</v>
      </c>
      <c r="EF150" s="603">
        <v>49000</v>
      </c>
      <c r="EG150" s="603">
        <v>0</v>
      </c>
      <c r="EH150" s="603">
        <v>0</v>
      </c>
      <c r="EI150" s="603">
        <v>0</v>
      </c>
      <c r="EJ150" s="603">
        <v>0</v>
      </c>
      <c r="EK150" s="603">
        <v>0</v>
      </c>
      <c r="EL150" s="603">
        <v>0</v>
      </c>
      <c r="EM150" s="603">
        <v>0</v>
      </c>
      <c r="EN150" s="603">
        <v>0</v>
      </c>
      <c r="EO150" s="603">
        <v>0</v>
      </c>
      <c r="EP150" s="603">
        <v>0</v>
      </c>
      <c r="EQ150" s="603">
        <v>0</v>
      </c>
      <c r="ER150" s="603">
        <v>0</v>
      </c>
      <c r="ES150" s="603">
        <v>0</v>
      </c>
      <c r="ET150" s="603">
        <v>0</v>
      </c>
      <c r="EU150" s="603">
        <v>0</v>
      </c>
      <c r="EV150" s="603">
        <v>0</v>
      </c>
      <c r="EW150" s="603">
        <v>0</v>
      </c>
      <c r="EX150" s="603">
        <v>0</v>
      </c>
      <c r="EY150" s="603">
        <v>0</v>
      </c>
      <c r="EZ150" s="603">
        <v>0</v>
      </c>
      <c r="FA150" s="603">
        <v>0</v>
      </c>
      <c r="FB150" s="603">
        <v>0</v>
      </c>
      <c r="FC150" s="603">
        <v>0</v>
      </c>
      <c r="FD150" s="603">
        <v>0</v>
      </c>
      <c r="FE150" s="603">
        <v>0</v>
      </c>
      <c r="FF150" s="603">
        <v>0</v>
      </c>
      <c r="FG150" s="603">
        <v>0</v>
      </c>
      <c r="FH150" s="603">
        <v>0</v>
      </c>
      <c r="FI150" s="603">
        <v>0</v>
      </c>
      <c r="FJ150" s="603">
        <v>0</v>
      </c>
      <c r="FK150" s="603">
        <v>0</v>
      </c>
      <c r="FL150" s="603">
        <v>0</v>
      </c>
      <c r="FM150" s="603">
        <v>0</v>
      </c>
      <c r="FN150" s="603">
        <v>0</v>
      </c>
      <c r="FO150" s="603">
        <v>0</v>
      </c>
      <c r="FP150" s="603">
        <v>0</v>
      </c>
      <c r="FQ150" s="603">
        <v>0</v>
      </c>
      <c r="FR150" s="603">
        <v>23372001.27</v>
      </c>
      <c r="FS150" s="603">
        <v>0</v>
      </c>
      <c r="FT150" s="603">
        <v>0</v>
      </c>
      <c r="FU150" s="603">
        <v>0</v>
      </c>
      <c r="FV150" s="603">
        <v>0</v>
      </c>
      <c r="FW150" s="603">
        <v>0</v>
      </c>
      <c r="FX150" s="603">
        <v>0</v>
      </c>
      <c r="FY150" s="603">
        <v>0</v>
      </c>
      <c r="FZ150" s="603">
        <v>0</v>
      </c>
      <c r="GA150" s="603">
        <v>0</v>
      </c>
      <c r="GB150" s="603">
        <v>0</v>
      </c>
      <c r="GC150" s="603">
        <v>0</v>
      </c>
      <c r="GD150" s="603">
        <v>0</v>
      </c>
      <c r="GE150" s="603">
        <v>0</v>
      </c>
      <c r="GF150" s="603">
        <v>0</v>
      </c>
      <c r="GG150" s="603">
        <v>0</v>
      </c>
      <c r="GH150" s="603">
        <v>0</v>
      </c>
      <c r="GI150" s="603">
        <v>0</v>
      </c>
      <c r="GJ150" s="603">
        <v>0</v>
      </c>
      <c r="GK150" s="603">
        <v>0</v>
      </c>
      <c r="GL150" s="603">
        <v>0</v>
      </c>
      <c r="GM150" s="603">
        <v>0</v>
      </c>
      <c r="GN150" s="603">
        <v>0</v>
      </c>
      <c r="GO150" s="603">
        <v>0</v>
      </c>
      <c r="GP150" s="603">
        <v>0</v>
      </c>
      <c r="GQ150" s="603">
        <v>0</v>
      </c>
      <c r="GR150" s="603">
        <v>0</v>
      </c>
      <c r="GS150" s="603">
        <v>0</v>
      </c>
      <c r="GT150" s="603">
        <v>0</v>
      </c>
      <c r="GU150" s="603">
        <v>0</v>
      </c>
      <c r="GV150" s="603">
        <v>0</v>
      </c>
      <c r="GW150" s="603">
        <v>0</v>
      </c>
      <c r="GX150" s="603">
        <v>0</v>
      </c>
      <c r="GY150" s="603">
        <v>0</v>
      </c>
      <c r="GZ150" s="603">
        <v>0</v>
      </c>
      <c r="HA150" s="603">
        <v>0</v>
      </c>
      <c r="HB150" s="603">
        <v>0</v>
      </c>
      <c r="HC150" s="603">
        <v>0</v>
      </c>
      <c r="HD150" s="603">
        <v>0</v>
      </c>
      <c r="HE150" s="603">
        <v>0</v>
      </c>
      <c r="HF150" s="603">
        <v>0</v>
      </c>
      <c r="HG150" s="603">
        <v>0</v>
      </c>
      <c r="HH150" s="603">
        <v>0</v>
      </c>
      <c r="HI150" s="603">
        <v>0</v>
      </c>
      <c r="HJ150" s="603">
        <v>0</v>
      </c>
      <c r="HK150" s="603">
        <v>0</v>
      </c>
      <c r="HL150" s="603">
        <v>493500</v>
      </c>
      <c r="HM150" s="603">
        <v>0</v>
      </c>
      <c r="HN150" s="603">
        <v>0</v>
      </c>
      <c r="HO150" s="603">
        <v>0</v>
      </c>
      <c r="HP150" s="603">
        <v>0</v>
      </c>
      <c r="HQ150" s="603">
        <v>0</v>
      </c>
      <c r="HR150" s="603">
        <v>0</v>
      </c>
      <c r="HS150" s="603">
        <v>0</v>
      </c>
      <c r="HT150" s="603">
        <v>0</v>
      </c>
      <c r="HU150" s="603">
        <v>0</v>
      </c>
      <c r="HV150" s="603">
        <v>0</v>
      </c>
      <c r="HW150" s="603">
        <v>0</v>
      </c>
      <c r="HX150" s="603">
        <v>0</v>
      </c>
      <c r="HY150" s="603">
        <v>0</v>
      </c>
      <c r="HZ150" s="603">
        <v>0</v>
      </c>
      <c r="IA150" s="603">
        <v>0</v>
      </c>
      <c r="IB150" s="603">
        <v>0</v>
      </c>
      <c r="IC150" s="603">
        <v>0</v>
      </c>
      <c r="ID150" s="603">
        <v>0</v>
      </c>
      <c r="IE150" s="603">
        <v>36909.25</v>
      </c>
      <c r="IF150" s="603">
        <v>0</v>
      </c>
      <c r="IG150" s="603">
        <v>0</v>
      </c>
      <c r="IH150" s="603">
        <v>0</v>
      </c>
      <c r="II150" s="603">
        <v>0</v>
      </c>
      <c r="IJ150" s="603">
        <v>0</v>
      </c>
      <c r="IK150" s="603">
        <v>0</v>
      </c>
      <c r="IL150" s="603">
        <v>0</v>
      </c>
      <c r="IM150" s="603">
        <v>0</v>
      </c>
      <c r="IN150" s="603">
        <v>0</v>
      </c>
      <c r="IO150" s="603">
        <v>20000</v>
      </c>
      <c r="IP150" s="603">
        <v>0</v>
      </c>
      <c r="IQ150" s="603">
        <v>0</v>
      </c>
      <c r="IR150" s="603">
        <v>0</v>
      </c>
      <c r="IS150" s="603">
        <v>0</v>
      </c>
      <c r="IT150" s="603">
        <v>0</v>
      </c>
      <c r="IU150" s="603">
        <v>0</v>
      </c>
      <c r="IV150" s="603">
        <v>0</v>
      </c>
      <c r="IW150" s="603">
        <v>0</v>
      </c>
      <c r="IX150" s="603">
        <v>0</v>
      </c>
      <c r="IY150" s="603">
        <v>0</v>
      </c>
      <c r="IZ150" s="603">
        <v>0</v>
      </c>
      <c r="JA150" s="603">
        <v>0</v>
      </c>
      <c r="JB150" s="603">
        <v>0</v>
      </c>
      <c r="JC150" s="603">
        <v>0</v>
      </c>
      <c r="JD150" s="603">
        <v>0</v>
      </c>
      <c r="JE150" s="603">
        <v>0</v>
      </c>
      <c r="JF150" s="603">
        <v>0</v>
      </c>
      <c r="JG150" s="603">
        <v>0</v>
      </c>
      <c r="JH150" s="603">
        <v>0</v>
      </c>
      <c r="JI150" s="603">
        <v>0</v>
      </c>
      <c r="JJ150" s="603">
        <v>0</v>
      </c>
      <c r="JK150" s="603">
        <v>0</v>
      </c>
      <c r="JL150" s="603">
        <v>0</v>
      </c>
      <c r="JM150" s="603">
        <v>0</v>
      </c>
      <c r="JN150" s="603">
        <v>0</v>
      </c>
      <c r="JO150" s="603">
        <v>8025</v>
      </c>
      <c r="JP150" s="603">
        <v>0</v>
      </c>
      <c r="JQ150" s="603">
        <v>0</v>
      </c>
      <c r="JR150" s="603">
        <v>0</v>
      </c>
      <c r="JS150" s="603">
        <v>0</v>
      </c>
      <c r="JT150" s="603">
        <v>0</v>
      </c>
      <c r="JU150" s="603">
        <v>0</v>
      </c>
      <c r="JV150" s="603">
        <v>0</v>
      </c>
      <c r="JW150" s="603">
        <v>0</v>
      </c>
      <c r="JX150" s="603">
        <v>0</v>
      </c>
      <c r="JY150" s="603">
        <v>0</v>
      </c>
      <c r="JZ150" s="603">
        <v>0</v>
      </c>
      <c r="KA150" s="603">
        <v>0</v>
      </c>
      <c r="KB150" s="603">
        <v>0</v>
      </c>
      <c r="KC150" s="603">
        <v>0</v>
      </c>
      <c r="KD150" s="603">
        <v>0</v>
      </c>
      <c r="KE150" s="603">
        <v>0</v>
      </c>
      <c r="KF150" s="603">
        <v>0</v>
      </c>
      <c r="KG150" s="603">
        <v>0</v>
      </c>
      <c r="KH150" s="603">
        <v>0</v>
      </c>
      <c r="KI150" s="603">
        <v>0</v>
      </c>
      <c r="KJ150" s="603">
        <v>0</v>
      </c>
      <c r="KK150" s="603">
        <v>0</v>
      </c>
      <c r="KL150" s="603">
        <v>0</v>
      </c>
      <c r="KM150" s="603">
        <v>0</v>
      </c>
      <c r="KN150" s="603">
        <v>0</v>
      </c>
      <c r="KO150" s="603">
        <v>0</v>
      </c>
      <c r="KP150" s="603">
        <v>0</v>
      </c>
      <c r="KQ150" s="603">
        <v>0</v>
      </c>
      <c r="KR150" s="603">
        <v>0</v>
      </c>
      <c r="KS150" s="603">
        <v>0</v>
      </c>
      <c r="KT150" s="603">
        <v>0</v>
      </c>
      <c r="KU150" s="603">
        <v>0</v>
      </c>
      <c r="KV150" s="603">
        <v>0</v>
      </c>
      <c r="KW150" s="603">
        <v>0</v>
      </c>
      <c r="KX150" s="603">
        <v>0</v>
      </c>
      <c r="KY150" s="603">
        <v>0</v>
      </c>
      <c r="KZ150" s="603">
        <v>0</v>
      </c>
      <c r="LA150" s="603">
        <v>0</v>
      </c>
      <c r="LB150" s="603">
        <v>0</v>
      </c>
      <c r="LC150" s="603">
        <v>0</v>
      </c>
      <c r="LD150" s="603">
        <v>0</v>
      </c>
      <c r="LE150" s="603">
        <v>0</v>
      </c>
      <c r="LF150" s="603">
        <v>0</v>
      </c>
      <c r="LG150" s="603">
        <v>0</v>
      </c>
      <c r="LH150" s="603">
        <v>0</v>
      </c>
      <c r="LI150" s="603">
        <v>0</v>
      </c>
      <c r="LJ150" s="603">
        <v>0</v>
      </c>
      <c r="LK150" s="603">
        <v>11624.2</v>
      </c>
      <c r="LL150" s="603">
        <v>0</v>
      </c>
      <c r="LM150" s="603">
        <v>0</v>
      </c>
      <c r="LN150" s="603">
        <v>0</v>
      </c>
      <c r="LO150" s="603">
        <v>0</v>
      </c>
      <c r="LP150" s="603">
        <v>0</v>
      </c>
      <c r="LQ150" s="603">
        <v>0</v>
      </c>
      <c r="LR150" s="603">
        <v>0</v>
      </c>
      <c r="LS150" s="603">
        <v>0</v>
      </c>
      <c r="LT150" s="603">
        <v>0</v>
      </c>
      <c r="LU150" s="603">
        <v>0</v>
      </c>
      <c r="LV150" s="603">
        <v>0</v>
      </c>
      <c r="LW150" s="603">
        <v>0</v>
      </c>
      <c r="LX150" s="603">
        <v>0</v>
      </c>
      <c r="LY150" s="603">
        <v>0</v>
      </c>
      <c r="LZ150" s="603">
        <v>0</v>
      </c>
      <c r="MA150" s="603">
        <v>0</v>
      </c>
      <c r="MB150" s="603">
        <v>0</v>
      </c>
      <c r="MC150" s="603">
        <v>0</v>
      </c>
      <c r="MD150" s="603">
        <v>0</v>
      </c>
      <c r="ME150" s="603">
        <v>0</v>
      </c>
      <c r="MF150" s="603">
        <v>0</v>
      </c>
      <c r="MG150" s="603">
        <v>0</v>
      </c>
      <c r="MH150" s="603">
        <v>106088</v>
      </c>
      <c r="MI150" s="603">
        <v>0</v>
      </c>
      <c r="MJ150" s="603">
        <v>0</v>
      </c>
      <c r="MK150" s="603">
        <v>0</v>
      </c>
      <c r="ML150" s="603">
        <v>0</v>
      </c>
      <c r="MM150" s="603">
        <v>0</v>
      </c>
      <c r="MN150" s="603">
        <v>0</v>
      </c>
      <c r="MO150" s="603">
        <v>0</v>
      </c>
      <c r="MP150" s="603">
        <v>0</v>
      </c>
      <c r="MQ150" s="603">
        <v>0</v>
      </c>
      <c r="MR150" s="603">
        <v>153527</v>
      </c>
      <c r="MS150" s="603">
        <v>175628</v>
      </c>
      <c r="MT150" s="603">
        <v>535540</v>
      </c>
      <c r="MU150" s="603">
        <v>0</v>
      </c>
      <c r="MV150" s="603">
        <v>0</v>
      </c>
      <c r="MW150" s="603">
        <v>0</v>
      </c>
      <c r="MX150" s="603">
        <v>0</v>
      </c>
      <c r="MY150" s="603">
        <v>0</v>
      </c>
      <c r="MZ150" s="603">
        <v>0</v>
      </c>
      <c r="NA150" s="603">
        <v>0</v>
      </c>
      <c r="NB150" s="603">
        <v>0</v>
      </c>
      <c r="NC150" s="603">
        <v>0</v>
      </c>
      <c r="ND150" s="603">
        <v>0</v>
      </c>
      <c r="NE150" s="603">
        <v>0</v>
      </c>
      <c r="NF150" s="603">
        <v>3015585.33</v>
      </c>
      <c r="NG150" s="603">
        <v>0</v>
      </c>
      <c r="NH150" s="603">
        <v>0</v>
      </c>
      <c r="NI150" s="603">
        <v>1649500</v>
      </c>
      <c r="NJ150" s="603">
        <v>0</v>
      </c>
      <c r="NK150" s="603">
        <v>0</v>
      </c>
      <c r="NL150" s="603">
        <v>0</v>
      </c>
      <c r="NM150" s="603">
        <v>0</v>
      </c>
      <c r="NN150" s="603">
        <v>0</v>
      </c>
      <c r="NO150" s="603">
        <v>0</v>
      </c>
      <c r="NP150" s="603">
        <v>0</v>
      </c>
      <c r="NQ150" s="603">
        <v>0</v>
      </c>
      <c r="NR150" s="603">
        <v>0</v>
      </c>
      <c r="NS150" s="603">
        <v>0</v>
      </c>
      <c r="NT150" s="603">
        <v>0</v>
      </c>
      <c r="NU150" s="603">
        <v>0</v>
      </c>
      <c r="NV150" s="603">
        <v>0</v>
      </c>
      <c r="NW150" s="603">
        <v>0</v>
      </c>
      <c r="NX150" s="603">
        <v>0</v>
      </c>
      <c r="NY150" s="603">
        <v>0</v>
      </c>
      <c r="NZ150" s="603">
        <v>0</v>
      </c>
      <c r="OA150" s="603">
        <v>0</v>
      </c>
      <c r="OB150" s="603">
        <v>0</v>
      </c>
      <c r="OC150" s="603">
        <v>0</v>
      </c>
      <c r="OD150" s="603">
        <v>0</v>
      </c>
      <c r="OE150" s="603">
        <v>0</v>
      </c>
      <c r="OF150" s="603">
        <v>825000</v>
      </c>
      <c r="OG150" s="603">
        <v>0</v>
      </c>
      <c r="OH150" s="603">
        <v>33000</v>
      </c>
      <c r="OI150" s="603">
        <v>0</v>
      </c>
      <c r="OJ150" s="603">
        <v>0</v>
      </c>
      <c r="OK150" s="603">
        <v>0</v>
      </c>
      <c r="OL150" s="603">
        <v>0</v>
      </c>
      <c r="OM150" s="603">
        <v>0</v>
      </c>
      <c r="ON150" s="603">
        <v>0</v>
      </c>
      <c r="OO150" s="603">
        <v>0</v>
      </c>
      <c r="OP150" s="603">
        <v>0</v>
      </c>
      <c r="OQ150" s="603">
        <v>0</v>
      </c>
      <c r="OR150" s="603">
        <v>0</v>
      </c>
      <c r="OS150" s="603">
        <v>0</v>
      </c>
      <c r="OT150" s="603">
        <v>0</v>
      </c>
      <c r="OU150" s="603">
        <v>675004</v>
      </c>
      <c r="OV150" s="603">
        <v>0</v>
      </c>
      <c r="OW150" s="603">
        <v>0</v>
      </c>
      <c r="OX150" s="603">
        <v>0</v>
      </c>
      <c r="OY150" s="603">
        <v>0</v>
      </c>
      <c r="OZ150" s="603">
        <v>0</v>
      </c>
      <c r="PA150" s="603">
        <v>0</v>
      </c>
      <c r="PB150" s="603">
        <v>0</v>
      </c>
      <c r="PC150" s="603">
        <v>0</v>
      </c>
      <c r="PD150" s="603">
        <v>0</v>
      </c>
      <c r="PE150" s="603">
        <v>0</v>
      </c>
      <c r="PF150" s="603">
        <v>0</v>
      </c>
      <c r="PG150" s="603">
        <v>0</v>
      </c>
      <c r="PH150" s="603">
        <v>193412.1</v>
      </c>
      <c r="PI150" s="603">
        <v>0</v>
      </c>
      <c r="PJ150" s="603">
        <v>0</v>
      </c>
      <c r="PK150" s="603">
        <v>245323</v>
      </c>
      <c r="PL150" s="603">
        <v>0</v>
      </c>
      <c r="PM150" s="603">
        <v>0</v>
      </c>
      <c r="PN150" s="603">
        <v>0</v>
      </c>
      <c r="PO150" s="603">
        <v>0</v>
      </c>
      <c r="PP150" s="603">
        <v>0</v>
      </c>
      <c r="PQ150" s="603">
        <v>0</v>
      </c>
      <c r="PR150" s="603">
        <v>513684</v>
      </c>
      <c r="PS150" s="603">
        <v>0</v>
      </c>
      <c r="PT150" s="603">
        <v>0</v>
      </c>
      <c r="PU150" s="603">
        <v>0</v>
      </c>
      <c r="PV150" s="603">
        <v>0</v>
      </c>
      <c r="PW150" s="603">
        <v>0</v>
      </c>
      <c r="PX150" s="603">
        <v>0</v>
      </c>
      <c r="PY150" s="603">
        <v>0</v>
      </c>
      <c r="PZ150" s="603">
        <v>0</v>
      </c>
      <c r="QA150" s="603">
        <v>8000</v>
      </c>
      <c r="QB150" s="603">
        <v>0</v>
      </c>
      <c r="QC150" s="603">
        <v>0</v>
      </c>
      <c r="QD150" s="603">
        <v>0</v>
      </c>
      <c r="QE150" s="603">
        <v>0</v>
      </c>
      <c r="QF150" s="603">
        <v>0</v>
      </c>
      <c r="QG150" s="603">
        <v>0</v>
      </c>
      <c r="QH150" s="603">
        <v>0</v>
      </c>
      <c r="QI150" s="603">
        <v>0</v>
      </c>
      <c r="QJ150" s="603">
        <v>0</v>
      </c>
      <c r="QK150" s="603">
        <v>0</v>
      </c>
      <c r="QL150" s="603">
        <v>0</v>
      </c>
      <c r="QM150" s="603">
        <v>0</v>
      </c>
      <c r="QN150" s="603">
        <v>0</v>
      </c>
      <c r="QO150" s="603">
        <v>0</v>
      </c>
      <c r="QP150" s="603">
        <v>0</v>
      </c>
      <c r="QQ150" s="603">
        <v>0</v>
      </c>
      <c r="QR150" s="603">
        <v>0</v>
      </c>
      <c r="QS150" s="603">
        <v>0</v>
      </c>
      <c r="QT150" s="603">
        <v>0</v>
      </c>
      <c r="QU150" s="603">
        <v>0</v>
      </c>
      <c r="QV150" s="603">
        <v>0</v>
      </c>
      <c r="QW150" s="603">
        <v>0</v>
      </c>
      <c r="QX150" s="603">
        <v>0</v>
      </c>
      <c r="QY150" s="603">
        <v>0</v>
      </c>
      <c r="QZ150" s="603">
        <v>0</v>
      </c>
      <c r="RA150" s="603">
        <v>0</v>
      </c>
      <c r="RB150" s="603">
        <v>0</v>
      </c>
      <c r="RC150" s="603">
        <v>212792</v>
      </c>
      <c r="RD150" s="603">
        <v>1366021.35</v>
      </c>
      <c r="RE150" s="603">
        <v>0</v>
      </c>
      <c r="RF150" s="603">
        <v>0</v>
      </c>
      <c r="RG150" s="603">
        <v>0</v>
      </c>
      <c r="RH150" s="603">
        <v>0</v>
      </c>
      <c r="RI150" s="603">
        <v>526250</v>
      </c>
      <c r="RJ150" s="603">
        <v>0</v>
      </c>
      <c r="RK150" s="603">
        <v>452000</v>
      </c>
      <c r="RL150" s="603">
        <v>0</v>
      </c>
      <c r="RM150" s="603">
        <v>0</v>
      </c>
      <c r="RN150" s="603">
        <v>0</v>
      </c>
      <c r="RO150" s="603">
        <v>0</v>
      </c>
      <c r="RP150" s="603">
        <v>0</v>
      </c>
      <c r="RQ150" s="603">
        <v>0</v>
      </c>
      <c r="RR150" s="603">
        <v>0</v>
      </c>
      <c r="RS150" s="603">
        <v>0</v>
      </c>
      <c r="RT150" s="603">
        <v>0</v>
      </c>
      <c r="RU150" s="603">
        <v>0</v>
      </c>
      <c r="RV150" s="603">
        <v>0</v>
      </c>
      <c r="RW150" s="603">
        <v>0</v>
      </c>
      <c r="RX150" s="603">
        <v>0</v>
      </c>
      <c r="RY150" s="603">
        <v>0</v>
      </c>
      <c r="RZ150" s="603">
        <v>0</v>
      </c>
      <c r="SA150" s="603">
        <v>0</v>
      </c>
      <c r="SB150" s="603">
        <v>0</v>
      </c>
      <c r="SC150" s="603">
        <v>0</v>
      </c>
      <c r="SD150" s="603">
        <v>0</v>
      </c>
      <c r="SE150" s="603">
        <v>0</v>
      </c>
      <c r="SF150" s="603">
        <v>0</v>
      </c>
      <c r="SG150" s="603">
        <v>0</v>
      </c>
      <c r="SH150" s="603">
        <v>0</v>
      </c>
      <c r="SI150" s="603">
        <v>0</v>
      </c>
      <c r="SJ150" s="603">
        <v>0</v>
      </c>
      <c r="SK150" s="603">
        <v>0</v>
      </c>
      <c r="SL150" s="603">
        <v>0</v>
      </c>
      <c r="SM150" s="603">
        <v>0</v>
      </c>
      <c r="SN150" s="603">
        <v>0</v>
      </c>
      <c r="SO150" s="603">
        <v>0</v>
      </c>
      <c r="SP150" s="603">
        <v>0</v>
      </c>
      <c r="SQ150" s="603">
        <v>0</v>
      </c>
      <c r="SR150" s="603">
        <v>50000</v>
      </c>
      <c r="SS150" s="603">
        <v>0</v>
      </c>
      <c r="ST150" s="603">
        <v>0</v>
      </c>
      <c r="SU150" s="603">
        <v>0</v>
      </c>
      <c r="SV150" s="603">
        <v>0</v>
      </c>
      <c r="SW150" s="603">
        <v>0</v>
      </c>
      <c r="SX150" s="603">
        <v>0</v>
      </c>
      <c r="SY150" s="603">
        <v>0</v>
      </c>
      <c r="SZ150" s="603">
        <v>0</v>
      </c>
      <c r="TA150" s="603">
        <v>0</v>
      </c>
      <c r="TB150" s="603">
        <v>0</v>
      </c>
      <c r="TC150" s="603">
        <v>6000</v>
      </c>
      <c r="TD150" s="603">
        <v>0</v>
      </c>
      <c r="TE150" s="603">
        <v>0</v>
      </c>
      <c r="TF150" s="603">
        <v>0</v>
      </c>
      <c r="TG150" s="603">
        <v>0</v>
      </c>
      <c r="TH150" s="603">
        <v>0</v>
      </c>
      <c r="TI150" s="603">
        <v>0</v>
      </c>
      <c r="TJ150" s="603">
        <v>0</v>
      </c>
      <c r="TK150" s="603">
        <v>0</v>
      </c>
      <c r="TL150" s="603">
        <v>0</v>
      </c>
      <c r="TM150" s="603">
        <v>0</v>
      </c>
      <c r="TN150" s="603">
        <v>0</v>
      </c>
      <c r="TO150" s="603">
        <v>0</v>
      </c>
      <c r="TP150" s="603">
        <v>0</v>
      </c>
      <c r="TQ150" s="603">
        <v>0</v>
      </c>
      <c r="TR150" s="603">
        <v>0</v>
      </c>
      <c r="TS150" s="603">
        <v>0</v>
      </c>
      <c r="TT150" s="603">
        <v>0</v>
      </c>
      <c r="TU150" s="603">
        <v>0</v>
      </c>
      <c r="TV150" s="603">
        <v>0</v>
      </c>
      <c r="TW150" s="603">
        <v>0</v>
      </c>
      <c r="TX150" s="603">
        <v>0</v>
      </c>
      <c r="TY150" s="603">
        <v>0</v>
      </c>
      <c r="TZ150" s="603">
        <v>0</v>
      </c>
      <c r="UA150" s="603">
        <v>0</v>
      </c>
      <c r="UB150" s="603">
        <v>0</v>
      </c>
      <c r="UC150" s="603">
        <v>0</v>
      </c>
      <c r="UD150" s="603">
        <v>0</v>
      </c>
      <c r="UE150" s="603">
        <v>0</v>
      </c>
      <c r="UF150" s="603">
        <v>0</v>
      </c>
      <c r="UG150" s="603">
        <v>0</v>
      </c>
      <c r="UH150" s="603">
        <v>0</v>
      </c>
      <c r="UI150" s="603">
        <v>24000</v>
      </c>
      <c r="UJ150" s="603">
        <v>0</v>
      </c>
      <c r="UK150" s="603">
        <v>0</v>
      </c>
      <c r="UL150" s="603">
        <v>0</v>
      </c>
      <c r="UM150" s="603">
        <v>0</v>
      </c>
      <c r="UN150" s="603">
        <v>0</v>
      </c>
      <c r="UO150" s="603">
        <v>0</v>
      </c>
      <c r="UP150" s="603">
        <v>0</v>
      </c>
      <c r="UQ150" s="603">
        <v>0</v>
      </c>
      <c r="UR150" s="603">
        <v>0</v>
      </c>
      <c r="US150" s="603">
        <v>0</v>
      </c>
      <c r="UT150" s="603">
        <v>0</v>
      </c>
      <c r="UU150" s="603">
        <v>0</v>
      </c>
      <c r="UV150" s="603">
        <v>0</v>
      </c>
      <c r="UW150" s="603">
        <v>0</v>
      </c>
      <c r="UX150" s="603">
        <v>0</v>
      </c>
      <c r="UY150" s="603">
        <v>0</v>
      </c>
      <c r="UZ150" s="603">
        <v>0</v>
      </c>
      <c r="VA150" s="603">
        <v>0</v>
      </c>
      <c r="VB150" s="603">
        <v>0</v>
      </c>
      <c r="VC150" s="603">
        <v>0</v>
      </c>
      <c r="VD150" s="603">
        <v>0</v>
      </c>
      <c r="VE150" s="603">
        <v>0</v>
      </c>
      <c r="VF150" s="603">
        <v>0</v>
      </c>
      <c r="VG150" s="603">
        <v>0</v>
      </c>
      <c r="VH150" s="603">
        <v>0</v>
      </c>
      <c r="VI150" s="603">
        <v>0</v>
      </c>
      <c r="VJ150" s="603">
        <v>0</v>
      </c>
      <c r="VK150" s="603">
        <v>0</v>
      </c>
      <c r="VL150" s="603">
        <v>0</v>
      </c>
      <c r="VM150" s="603">
        <v>0</v>
      </c>
      <c r="VN150" s="603">
        <v>0</v>
      </c>
      <c r="VO150" s="603">
        <v>0</v>
      </c>
      <c r="VP150" s="603">
        <v>0</v>
      </c>
      <c r="VQ150" s="603">
        <v>0</v>
      </c>
      <c r="VR150" s="603">
        <v>0</v>
      </c>
      <c r="VS150" s="603">
        <v>0</v>
      </c>
      <c r="VT150" s="603">
        <v>0</v>
      </c>
      <c r="VU150" s="603">
        <v>0</v>
      </c>
      <c r="VV150" s="603">
        <v>0</v>
      </c>
      <c r="VW150" s="603">
        <v>0</v>
      </c>
      <c r="VX150" s="603">
        <v>0</v>
      </c>
      <c r="VY150" s="603">
        <v>0</v>
      </c>
      <c r="VZ150" s="603">
        <v>0</v>
      </c>
      <c r="WA150" s="603">
        <v>0</v>
      </c>
      <c r="WB150" s="603">
        <v>0</v>
      </c>
      <c r="WC150" s="603">
        <v>0</v>
      </c>
      <c r="WD150" s="603">
        <v>0</v>
      </c>
      <c r="WE150" s="603">
        <v>0</v>
      </c>
      <c r="WF150" s="603">
        <v>0</v>
      </c>
      <c r="WG150" s="603">
        <v>0</v>
      </c>
      <c r="WH150" s="603">
        <v>0</v>
      </c>
      <c r="WI150" s="603">
        <v>0</v>
      </c>
      <c r="WJ150" s="603">
        <v>0</v>
      </c>
      <c r="WK150" s="603">
        <v>0</v>
      </c>
      <c r="WL150" s="603">
        <v>0</v>
      </c>
      <c r="WM150" s="603">
        <v>0</v>
      </c>
      <c r="WN150" s="603">
        <v>0</v>
      </c>
      <c r="WO150" s="603">
        <v>0</v>
      </c>
      <c r="WP150" s="603">
        <v>0</v>
      </c>
      <c r="WQ150" s="603">
        <v>0</v>
      </c>
      <c r="WR150" s="603">
        <v>0</v>
      </c>
      <c r="WS150" s="603">
        <v>0</v>
      </c>
      <c r="WT150" s="603">
        <v>0</v>
      </c>
      <c r="WU150" s="603">
        <v>0</v>
      </c>
      <c r="WV150" s="603">
        <v>0</v>
      </c>
      <c r="WW150" s="603">
        <v>0</v>
      </c>
      <c r="WX150" s="603">
        <v>0</v>
      </c>
      <c r="WY150" s="603">
        <v>0</v>
      </c>
      <c r="WZ150" s="603">
        <v>0</v>
      </c>
      <c r="XA150" s="603">
        <v>0</v>
      </c>
      <c r="XB150" s="603">
        <v>0</v>
      </c>
      <c r="XC150" s="603">
        <v>0</v>
      </c>
      <c r="XD150" s="603">
        <v>0</v>
      </c>
      <c r="XE150" s="603">
        <v>0</v>
      </c>
      <c r="XF150" s="603">
        <v>0</v>
      </c>
      <c r="XG150" s="603">
        <v>0</v>
      </c>
      <c r="XH150" s="603">
        <v>0</v>
      </c>
      <c r="XI150" s="603">
        <v>0</v>
      </c>
      <c r="XJ150" s="603">
        <v>0</v>
      </c>
      <c r="XK150" s="603">
        <v>0</v>
      </c>
      <c r="XL150" s="603">
        <v>0</v>
      </c>
      <c r="XM150" s="603">
        <v>0</v>
      </c>
      <c r="XN150" s="603">
        <v>0</v>
      </c>
      <c r="XO150" s="603">
        <v>0</v>
      </c>
      <c r="XP150" s="603">
        <v>0</v>
      </c>
      <c r="XQ150" s="603">
        <v>0</v>
      </c>
      <c r="XR150" s="603">
        <v>0</v>
      </c>
      <c r="XS150" s="603">
        <v>0</v>
      </c>
      <c r="XT150" s="603">
        <v>0</v>
      </c>
      <c r="XU150" s="603">
        <v>0</v>
      </c>
      <c r="XV150" s="603">
        <v>0</v>
      </c>
      <c r="XW150" s="603">
        <v>0</v>
      </c>
      <c r="XX150" s="603">
        <v>0</v>
      </c>
      <c r="XY150" s="603">
        <v>0</v>
      </c>
      <c r="XZ150" s="603">
        <v>0</v>
      </c>
      <c r="YA150" s="603">
        <v>0</v>
      </c>
      <c r="YB150" s="603">
        <v>0</v>
      </c>
      <c r="YC150" s="603">
        <v>0</v>
      </c>
      <c r="YD150" s="603">
        <v>0</v>
      </c>
      <c r="YE150" s="603">
        <v>0</v>
      </c>
      <c r="YF150" s="603">
        <v>0</v>
      </c>
      <c r="YG150" s="603">
        <v>0</v>
      </c>
      <c r="YH150" s="603">
        <v>0</v>
      </c>
      <c r="YI150" s="603">
        <v>0</v>
      </c>
      <c r="YJ150" s="603">
        <v>0</v>
      </c>
      <c r="YK150" s="603">
        <v>424888.84</v>
      </c>
      <c r="YL150" s="603">
        <v>0</v>
      </c>
      <c r="YM150" s="603">
        <v>0</v>
      </c>
      <c r="YN150" s="603">
        <v>0</v>
      </c>
      <c r="YO150" s="603">
        <v>0</v>
      </c>
      <c r="YP150" s="603">
        <v>0</v>
      </c>
      <c r="YQ150" s="603">
        <v>0</v>
      </c>
      <c r="YR150" s="603">
        <v>0</v>
      </c>
      <c r="YS150" s="603">
        <v>0</v>
      </c>
      <c r="YT150" s="603">
        <v>0</v>
      </c>
      <c r="YU150" s="603">
        <v>0</v>
      </c>
      <c r="YV150" s="603">
        <v>0</v>
      </c>
      <c r="YW150" s="603">
        <v>0</v>
      </c>
      <c r="YX150" s="603">
        <v>3356007.75</v>
      </c>
      <c r="YY150" s="603">
        <v>0</v>
      </c>
      <c r="YZ150" s="603">
        <v>0</v>
      </c>
      <c r="ZA150" s="603">
        <v>0</v>
      </c>
      <c r="ZB150" s="603">
        <v>0</v>
      </c>
      <c r="ZC150" s="603">
        <v>0</v>
      </c>
      <c r="ZD150" s="603">
        <v>0</v>
      </c>
      <c r="ZE150" s="603">
        <v>0</v>
      </c>
      <c r="ZF150" s="603">
        <v>0</v>
      </c>
      <c r="ZG150" s="603">
        <v>0</v>
      </c>
      <c r="ZH150" s="603">
        <v>0</v>
      </c>
      <c r="ZI150" s="603">
        <v>0</v>
      </c>
      <c r="ZJ150" s="603">
        <v>0</v>
      </c>
      <c r="ZK150" s="603">
        <v>0</v>
      </c>
      <c r="ZL150" s="603">
        <v>0</v>
      </c>
      <c r="ZM150" s="603">
        <v>0</v>
      </c>
      <c r="ZN150" s="603">
        <v>0</v>
      </c>
      <c r="ZO150" s="603">
        <v>0</v>
      </c>
      <c r="ZP150" s="603">
        <v>0</v>
      </c>
      <c r="ZQ150" s="603">
        <v>1696726.25</v>
      </c>
      <c r="ZR150" s="603">
        <v>0</v>
      </c>
      <c r="ZS150" s="603">
        <v>0</v>
      </c>
      <c r="ZT150" s="603">
        <v>0</v>
      </c>
      <c r="ZU150" s="603">
        <v>0</v>
      </c>
      <c r="ZV150" s="603">
        <v>0</v>
      </c>
      <c r="ZW150" s="603">
        <v>0</v>
      </c>
      <c r="ZX150" s="603">
        <v>0</v>
      </c>
      <c r="ZY150" s="603">
        <v>0</v>
      </c>
      <c r="ZZ150" s="603">
        <v>0</v>
      </c>
      <c r="AAA150" s="603">
        <v>0</v>
      </c>
      <c r="AAB150" s="603">
        <v>0</v>
      </c>
      <c r="AAC150" s="603">
        <v>0</v>
      </c>
      <c r="AAD150" s="603">
        <v>0</v>
      </c>
      <c r="AAE150" s="603">
        <v>0</v>
      </c>
      <c r="AAF150" s="603">
        <v>0</v>
      </c>
      <c r="AAG150" s="603">
        <v>0</v>
      </c>
      <c r="AAH150" s="603">
        <v>0</v>
      </c>
      <c r="AAI150" s="603">
        <v>0</v>
      </c>
      <c r="AAJ150" s="603">
        <v>0</v>
      </c>
      <c r="AAK150" s="603">
        <v>0</v>
      </c>
      <c r="AAL150" s="603">
        <v>0</v>
      </c>
      <c r="AAM150" s="603">
        <v>0</v>
      </c>
      <c r="AAN150" s="603">
        <v>0</v>
      </c>
      <c r="AAO150" s="603">
        <v>0</v>
      </c>
      <c r="AAP150" s="603">
        <v>0</v>
      </c>
      <c r="AAQ150" s="603">
        <v>176000</v>
      </c>
      <c r="AAR150" s="603">
        <v>0</v>
      </c>
      <c r="AAS150" s="603">
        <v>0</v>
      </c>
      <c r="AAT150" s="603">
        <v>0</v>
      </c>
      <c r="AAU150" s="603">
        <v>0</v>
      </c>
      <c r="AAV150" s="603">
        <v>0</v>
      </c>
      <c r="AAW150" s="603">
        <v>0</v>
      </c>
      <c r="AAX150" s="603">
        <v>0</v>
      </c>
      <c r="AAY150" s="603">
        <v>0</v>
      </c>
      <c r="AAZ150" s="603">
        <v>0</v>
      </c>
      <c r="ABA150" s="603">
        <v>0</v>
      </c>
      <c r="ABB150" s="603">
        <v>0</v>
      </c>
      <c r="ABC150" s="603">
        <v>0</v>
      </c>
      <c r="ABD150" s="603">
        <v>0</v>
      </c>
      <c r="ABE150" s="603">
        <v>0</v>
      </c>
      <c r="ABF150" s="603">
        <v>0</v>
      </c>
      <c r="ABG150" s="603">
        <v>0</v>
      </c>
      <c r="ABH150" s="603">
        <v>0</v>
      </c>
      <c r="ABI150" s="603">
        <v>0</v>
      </c>
      <c r="ABJ150" s="603">
        <v>0</v>
      </c>
      <c r="ABK150" s="603">
        <v>0</v>
      </c>
      <c r="ABL150" s="603">
        <v>0</v>
      </c>
      <c r="ABM150" s="603">
        <v>0</v>
      </c>
      <c r="ABN150" s="603">
        <v>73934</v>
      </c>
      <c r="ABO150" s="603">
        <v>0</v>
      </c>
      <c r="ABP150" s="603">
        <v>0</v>
      </c>
      <c r="ABQ150" s="603">
        <v>0</v>
      </c>
      <c r="ABR150" s="603">
        <v>0</v>
      </c>
      <c r="ABS150" s="603">
        <v>0</v>
      </c>
      <c r="ABT150" s="603">
        <v>0</v>
      </c>
      <c r="ABU150" s="603">
        <v>0</v>
      </c>
      <c r="ABV150" s="603">
        <v>0</v>
      </c>
      <c r="ABW150" s="603">
        <v>0</v>
      </c>
      <c r="ABX150" s="603">
        <v>0</v>
      </c>
      <c r="ABY150" s="603">
        <v>0</v>
      </c>
      <c r="ABZ150" s="603">
        <v>2321107.02</v>
      </c>
      <c r="ACA150" s="603">
        <v>0</v>
      </c>
      <c r="ACB150" s="603">
        <v>0</v>
      </c>
      <c r="ACC150" s="603">
        <v>0</v>
      </c>
      <c r="ACD150" s="603">
        <v>0</v>
      </c>
      <c r="ACE150" s="603">
        <v>0</v>
      </c>
      <c r="ACF150" s="603">
        <v>0</v>
      </c>
      <c r="ACG150" s="603">
        <v>0</v>
      </c>
      <c r="ACH150" s="603">
        <v>0</v>
      </c>
      <c r="ACI150" s="603">
        <v>0</v>
      </c>
      <c r="ACJ150" s="603">
        <v>0</v>
      </c>
      <c r="ACK150" s="603">
        <v>0</v>
      </c>
      <c r="ACL150" s="603">
        <v>0</v>
      </c>
      <c r="ACM150" s="603">
        <v>0</v>
      </c>
      <c r="ACN150" s="603">
        <v>0</v>
      </c>
      <c r="ACO150" s="603">
        <v>0</v>
      </c>
      <c r="ACP150" s="603">
        <v>0</v>
      </c>
      <c r="ACQ150" s="603">
        <v>0</v>
      </c>
      <c r="ACR150" s="603">
        <v>0</v>
      </c>
      <c r="ACS150" s="603">
        <v>375000</v>
      </c>
      <c r="ACT150" s="603">
        <v>0</v>
      </c>
      <c r="ACU150" s="603">
        <v>0</v>
      </c>
      <c r="ACV150" s="603">
        <v>0</v>
      </c>
      <c r="ACW150" s="603">
        <v>76800</v>
      </c>
      <c r="ACX150" s="603">
        <v>0</v>
      </c>
      <c r="ACY150" s="603">
        <v>0</v>
      </c>
      <c r="ACZ150" s="603">
        <v>0</v>
      </c>
      <c r="ADA150" s="603">
        <v>0</v>
      </c>
      <c r="ADB150" s="603">
        <v>0</v>
      </c>
      <c r="ADC150" s="603">
        <v>0</v>
      </c>
      <c r="ADD150" s="603">
        <v>0</v>
      </c>
      <c r="ADE150" s="603">
        <v>0</v>
      </c>
      <c r="ADF150" s="603">
        <v>0</v>
      </c>
      <c r="ADG150" s="603">
        <v>0</v>
      </c>
      <c r="ADH150" s="603">
        <v>0</v>
      </c>
      <c r="ADI150" s="603">
        <v>0</v>
      </c>
      <c r="ADJ150" s="603">
        <v>0</v>
      </c>
      <c r="ADK150" s="603">
        <v>0</v>
      </c>
      <c r="ADL150" s="603">
        <v>0</v>
      </c>
      <c r="ADM150" s="603">
        <v>0</v>
      </c>
      <c r="ADN150" s="603">
        <v>0</v>
      </c>
      <c r="ADO150" s="603">
        <v>0</v>
      </c>
      <c r="ADP150" s="603">
        <v>0</v>
      </c>
      <c r="ADQ150" s="603">
        <v>0</v>
      </c>
      <c r="ADR150" s="603">
        <v>0</v>
      </c>
      <c r="ADS150" s="603">
        <v>0</v>
      </c>
      <c r="ADT150" s="603">
        <v>0</v>
      </c>
      <c r="ADU150" s="603">
        <v>140000</v>
      </c>
      <c r="ADV150" s="603">
        <v>0</v>
      </c>
      <c r="ADW150" s="603">
        <v>0</v>
      </c>
      <c r="ADX150" s="603">
        <v>0</v>
      </c>
      <c r="ADY150" s="603">
        <v>0</v>
      </c>
      <c r="ADZ150" s="603">
        <v>0</v>
      </c>
      <c r="AEA150" s="603">
        <v>0</v>
      </c>
      <c r="AEB150" s="603">
        <v>0</v>
      </c>
      <c r="AEC150" s="603">
        <v>0</v>
      </c>
      <c r="AED150" s="603">
        <v>0</v>
      </c>
      <c r="AEE150" s="603">
        <v>0</v>
      </c>
      <c r="AEF150" s="603">
        <v>0</v>
      </c>
      <c r="AEG150" s="603">
        <v>0</v>
      </c>
      <c r="AEH150" s="603">
        <v>0</v>
      </c>
      <c r="AEI150" s="603">
        <v>0</v>
      </c>
      <c r="AEJ150" s="603">
        <v>0</v>
      </c>
      <c r="AEK150" s="603">
        <v>0</v>
      </c>
      <c r="AEL150" s="603">
        <v>0</v>
      </c>
      <c r="AEM150" s="603">
        <v>0</v>
      </c>
      <c r="AEN150" s="603">
        <v>0</v>
      </c>
      <c r="AEO150" s="603">
        <v>0</v>
      </c>
      <c r="AEP150" s="603">
        <v>0</v>
      </c>
      <c r="AEQ150" s="603">
        <v>0</v>
      </c>
      <c r="AER150" s="603">
        <v>0</v>
      </c>
      <c r="AES150" s="603">
        <v>0</v>
      </c>
      <c r="AET150" s="603">
        <v>0</v>
      </c>
      <c r="AEU150" s="603">
        <v>0</v>
      </c>
      <c r="AEV150" s="603">
        <v>0</v>
      </c>
      <c r="AEW150" s="603">
        <v>0</v>
      </c>
      <c r="AEX150" s="603">
        <v>0</v>
      </c>
      <c r="AEY150" s="603">
        <v>0</v>
      </c>
      <c r="AEZ150" s="603">
        <v>0</v>
      </c>
      <c r="AFA150" s="603">
        <v>0</v>
      </c>
      <c r="AFB150" s="603">
        <v>0</v>
      </c>
      <c r="AFC150" s="603">
        <v>0</v>
      </c>
      <c r="AFD150" s="603">
        <v>0</v>
      </c>
      <c r="AFE150" s="603">
        <v>60600</v>
      </c>
      <c r="AFF150" s="603">
        <v>0</v>
      </c>
      <c r="AFG150" s="603">
        <v>0</v>
      </c>
      <c r="AFH150" s="603">
        <v>0</v>
      </c>
      <c r="AFI150" s="603">
        <v>0</v>
      </c>
      <c r="AFJ150" s="603">
        <v>0</v>
      </c>
      <c r="AFK150" s="603">
        <v>0</v>
      </c>
      <c r="AFL150" s="603">
        <v>0</v>
      </c>
      <c r="AFM150" s="603">
        <v>0</v>
      </c>
      <c r="AFN150" s="603">
        <v>0</v>
      </c>
      <c r="AFO150" s="603">
        <v>0</v>
      </c>
      <c r="AFP150" s="603">
        <v>0</v>
      </c>
      <c r="AFQ150" s="603">
        <v>0</v>
      </c>
      <c r="AFR150" s="603">
        <v>0</v>
      </c>
      <c r="AFS150" s="603">
        <v>0</v>
      </c>
      <c r="AFT150" s="603">
        <v>0</v>
      </c>
      <c r="AFU150" s="603">
        <v>0</v>
      </c>
      <c r="AFV150" s="603">
        <v>0</v>
      </c>
      <c r="AFW150" s="603">
        <v>0</v>
      </c>
      <c r="AFX150" s="603">
        <v>0</v>
      </c>
      <c r="AFY150" s="603">
        <v>0</v>
      </c>
      <c r="AFZ150" s="603">
        <v>0</v>
      </c>
      <c r="AGA150" s="603">
        <v>0</v>
      </c>
      <c r="AGB150" s="603">
        <v>0</v>
      </c>
      <c r="AGC150" s="603">
        <v>0</v>
      </c>
      <c r="AGD150" s="603">
        <v>0</v>
      </c>
      <c r="AGE150" s="603">
        <v>0</v>
      </c>
      <c r="AGF150" s="603">
        <v>0</v>
      </c>
      <c r="AGG150" s="603">
        <v>0</v>
      </c>
      <c r="AGH150" s="603">
        <v>0</v>
      </c>
      <c r="AGI150" s="603">
        <v>0</v>
      </c>
      <c r="AGJ150" s="603">
        <v>0</v>
      </c>
      <c r="AGK150" s="603">
        <v>0</v>
      </c>
      <c r="AGL150" s="603">
        <v>0</v>
      </c>
      <c r="AGM150" s="603">
        <v>0</v>
      </c>
      <c r="AGN150" s="603">
        <v>0</v>
      </c>
      <c r="AGO150" s="603">
        <v>0</v>
      </c>
      <c r="AGP150" s="603">
        <v>0</v>
      </c>
      <c r="AGQ150" s="603">
        <v>0</v>
      </c>
      <c r="AGR150" s="603">
        <v>0</v>
      </c>
      <c r="AGS150" s="603">
        <v>0</v>
      </c>
      <c r="AGT150" s="603">
        <v>0</v>
      </c>
      <c r="AGU150" s="603">
        <v>0</v>
      </c>
      <c r="AGV150" s="603">
        <v>0</v>
      </c>
      <c r="AGW150" s="603">
        <v>53400</v>
      </c>
      <c r="AGX150" s="603">
        <v>13869</v>
      </c>
      <c r="AGY150" s="603">
        <v>0</v>
      </c>
      <c r="AGZ150" s="603">
        <v>0</v>
      </c>
      <c r="AHA150" s="603">
        <v>0</v>
      </c>
      <c r="AHB150" s="603">
        <v>0</v>
      </c>
      <c r="AHC150" s="603">
        <v>0</v>
      </c>
      <c r="AHD150" s="603">
        <v>0</v>
      </c>
      <c r="AHE150" s="603">
        <v>0</v>
      </c>
      <c r="AHF150" s="603">
        <v>0</v>
      </c>
      <c r="AHG150" s="603">
        <v>0</v>
      </c>
      <c r="AHH150" s="603">
        <v>0</v>
      </c>
      <c r="AHI150" s="603">
        <v>0</v>
      </c>
      <c r="AHJ150" s="603">
        <v>0</v>
      </c>
      <c r="AHK150" s="603">
        <v>0</v>
      </c>
      <c r="AHL150" s="603">
        <v>0</v>
      </c>
      <c r="AHM150" s="603">
        <v>0</v>
      </c>
      <c r="AHN150" s="603">
        <v>0</v>
      </c>
      <c r="AHO150" s="603">
        <v>0</v>
      </c>
      <c r="AHP150" s="603">
        <v>0</v>
      </c>
      <c r="AHQ150" s="603">
        <v>0</v>
      </c>
      <c r="AHR150" s="603">
        <v>0</v>
      </c>
      <c r="AHS150" s="603">
        <v>0</v>
      </c>
      <c r="AHT150" s="603">
        <v>0</v>
      </c>
      <c r="AHU150" s="603">
        <v>0</v>
      </c>
      <c r="AHV150" s="603">
        <v>0</v>
      </c>
      <c r="AHW150" s="603">
        <f t="shared" si="100"/>
        <v>45657408.360000007</v>
      </c>
      <c r="AHY150" s="648" t="s">
        <v>6248</v>
      </c>
      <c r="AHZ150" s="648" t="s">
        <v>6200</v>
      </c>
      <c r="AIA150" s="648" t="s">
        <v>6201</v>
      </c>
    </row>
    <row r="151" spans="1:911" ht="24.6" x14ac:dyDescent="0.7">
      <c r="A151" s="260" t="str">
        <f t="shared" si="101"/>
        <v>ภาระ</v>
      </c>
      <c r="B151" s="260" t="s">
        <v>6198</v>
      </c>
      <c r="C151" s="260" t="s">
        <v>6199</v>
      </c>
      <c r="D151" s="603">
        <v>7721200.3499999996</v>
      </c>
      <c r="E151" s="603">
        <v>464711</v>
      </c>
      <c r="F151" s="603">
        <v>829195.67</v>
      </c>
      <c r="G151" s="603">
        <v>150549.5</v>
      </c>
      <c r="H151" s="603">
        <v>1075870</v>
      </c>
      <c r="I151" s="603">
        <v>417506.17</v>
      </c>
      <c r="J151" s="603">
        <v>1033610.88</v>
      </c>
      <c r="K151" s="603">
        <v>658483</v>
      </c>
      <c r="L151" s="603">
        <v>140815</v>
      </c>
      <c r="M151" s="603">
        <v>52320</v>
      </c>
      <c r="N151" s="603">
        <v>25000</v>
      </c>
      <c r="O151" s="603">
        <v>422577.75</v>
      </c>
      <c r="P151" s="603">
        <v>66000</v>
      </c>
      <c r="Q151" s="603">
        <v>346649</v>
      </c>
      <c r="R151" s="603">
        <v>315610</v>
      </c>
      <c r="S151" s="603">
        <v>84875</v>
      </c>
      <c r="T151" s="603">
        <v>462778</v>
      </c>
      <c r="U151" s="603">
        <v>141406.85</v>
      </c>
      <c r="V151" s="603">
        <v>0</v>
      </c>
      <c r="W151" s="603">
        <v>8717162.6999999993</v>
      </c>
      <c r="X151" s="603">
        <v>1283227</v>
      </c>
      <c r="Y151" s="603">
        <v>276269.28000000003</v>
      </c>
      <c r="Z151" s="603">
        <v>118289</v>
      </c>
      <c r="AA151" s="603">
        <v>306365</v>
      </c>
      <c r="AB151" s="603">
        <v>444033.2</v>
      </c>
      <c r="AC151" s="603">
        <v>121948</v>
      </c>
      <c r="AD151" s="603">
        <v>1980335</v>
      </c>
      <c r="AE151" s="603">
        <v>341115</v>
      </c>
      <c r="AF151" s="603">
        <v>357668</v>
      </c>
      <c r="AG151" s="603">
        <v>1302450</v>
      </c>
      <c r="AH151" s="603">
        <v>437844</v>
      </c>
      <c r="AI151" s="603">
        <v>810315.2</v>
      </c>
      <c r="AJ151" s="603">
        <v>1596361.5</v>
      </c>
      <c r="AK151" s="603">
        <v>183327.76</v>
      </c>
      <c r="AL151" s="603">
        <v>200728</v>
      </c>
      <c r="AM151" s="603">
        <v>414525</v>
      </c>
      <c r="AN151" s="603">
        <v>0</v>
      </c>
      <c r="AO151" s="603">
        <v>334275.40000000002</v>
      </c>
      <c r="AP151" s="603">
        <v>319371</v>
      </c>
      <c r="AQ151" s="603">
        <v>409379.55</v>
      </c>
      <c r="AR151" s="603">
        <v>260473</v>
      </c>
      <c r="AS151" s="603">
        <v>374268.3</v>
      </c>
      <c r="AT151" s="603">
        <v>197205</v>
      </c>
      <c r="AU151" s="603">
        <v>1051162.05</v>
      </c>
      <c r="AV151" s="603">
        <v>461831.13</v>
      </c>
      <c r="AW151" s="603">
        <v>114586</v>
      </c>
      <c r="AX151" s="603">
        <v>379540</v>
      </c>
      <c r="AY151" s="603">
        <v>54485</v>
      </c>
      <c r="AZ151" s="603">
        <v>184390</v>
      </c>
      <c r="BA151" s="603">
        <v>318339.90000000002</v>
      </c>
      <c r="BB151" s="603">
        <v>209825</v>
      </c>
      <c r="BC151" s="603">
        <v>227946.5</v>
      </c>
      <c r="BD151" s="603">
        <v>237631</v>
      </c>
      <c r="BE151" s="603">
        <v>297288</v>
      </c>
      <c r="BF151" s="603">
        <v>124435</v>
      </c>
      <c r="BG151" s="603">
        <v>158173.75</v>
      </c>
      <c r="BH151" s="603">
        <v>134686</v>
      </c>
      <c r="BI151" s="603">
        <v>452729.5</v>
      </c>
      <c r="BJ151" s="603">
        <v>2473668.5</v>
      </c>
      <c r="BK151" s="603">
        <v>713502</v>
      </c>
      <c r="BL151" s="603">
        <v>0</v>
      </c>
      <c r="BM151" s="603">
        <v>10700</v>
      </c>
      <c r="BN151" s="603">
        <v>0</v>
      </c>
      <c r="BO151" s="603">
        <v>0</v>
      </c>
      <c r="BP151" s="603">
        <v>0</v>
      </c>
      <c r="BQ151" s="603">
        <v>0</v>
      </c>
      <c r="BR151" s="603">
        <v>0</v>
      </c>
      <c r="BS151" s="603">
        <v>5651703.25</v>
      </c>
      <c r="BT151" s="603">
        <v>135486.5</v>
      </c>
      <c r="BU151" s="603">
        <v>273833</v>
      </c>
      <c r="BV151" s="603">
        <v>1078993</v>
      </c>
      <c r="BW151" s="603">
        <v>274900</v>
      </c>
      <c r="BX151" s="603">
        <v>194773.5</v>
      </c>
      <c r="BY151" s="603">
        <v>174775.5</v>
      </c>
      <c r="BZ151" s="603">
        <v>279820.06</v>
      </c>
      <c r="CA151" s="603">
        <v>1488061.77</v>
      </c>
      <c r="CB151" s="603">
        <v>28850</v>
      </c>
      <c r="CC151" s="603">
        <v>115126</v>
      </c>
      <c r="CD151" s="603">
        <v>212922.99</v>
      </c>
      <c r="CE151" s="603">
        <v>237333</v>
      </c>
      <c r="CF151" s="603">
        <v>152081</v>
      </c>
      <c r="CG151" s="603">
        <v>0</v>
      </c>
      <c r="CH151" s="603">
        <v>5464725.2199999997</v>
      </c>
      <c r="CI151" s="603">
        <v>333463</v>
      </c>
      <c r="CJ151" s="603">
        <v>2312852</v>
      </c>
      <c r="CK151" s="603">
        <v>146038</v>
      </c>
      <c r="CL151" s="603">
        <v>306307</v>
      </c>
      <c r="CM151" s="603">
        <v>498866.7</v>
      </c>
      <c r="CN151" s="603">
        <v>1119159.83</v>
      </c>
      <c r="CO151" s="603">
        <v>842179</v>
      </c>
      <c r="CP151" s="603">
        <v>418350.2</v>
      </c>
      <c r="CQ151" s="603">
        <v>265926.65000000002</v>
      </c>
      <c r="CR151" s="603">
        <v>187349</v>
      </c>
      <c r="CS151" s="603">
        <v>253754</v>
      </c>
      <c r="CT151" s="603">
        <v>262343</v>
      </c>
      <c r="CU151" s="603">
        <v>0</v>
      </c>
      <c r="CV151" s="603">
        <v>131358</v>
      </c>
      <c r="CW151" s="603">
        <v>87275</v>
      </c>
      <c r="CX151" s="603">
        <v>700264</v>
      </c>
      <c r="CY151" s="603">
        <v>356490.56</v>
      </c>
      <c r="CZ151" s="603">
        <v>286262</v>
      </c>
      <c r="DA151" s="603">
        <v>128426</v>
      </c>
      <c r="DB151" s="603">
        <v>173737</v>
      </c>
      <c r="DC151" s="603">
        <v>2695360</v>
      </c>
      <c r="DD151" s="603">
        <v>1468240.58</v>
      </c>
      <c r="DE151" s="603">
        <v>66400</v>
      </c>
      <c r="DF151" s="603">
        <v>367489</v>
      </c>
      <c r="DG151" s="603">
        <v>286350</v>
      </c>
      <c r="DH151" s="603">
        <v>107721</v>
      </c>
      <c r="DI151" s="603">
        <v>34900</v>
      </c>
      <c r="DJ151" s="603">
        <v>0</v>
      </c>
      <c r="DK151" s="603">
        <v>0</v>
      </c>
      <c r="DL151" s="603">
        <v>8864825.0700000003</v>
      </c>
      <c r="DM151" s="603">
        <v>190087.95</v>
      </c>
      <c r="DN151" s="603">
        <v>1100205</v>
      </c>
      <c r="DO151" s="603">
        <v>708519</v>
      </c>
      <c r="DP151" s="603">
        <v>660379</v>
      </c>
      <c r="DQ151" s="603">
        <v>608225</v>
      </c>
      <c r="DR151" s="603">
        <v>1125281.6499999999</v>
      </c>
      <c r="DS151" s="603">
        <v>529307.54</v>
      </c>
      <c r="DT151" s="603">
        <v>1309769.8999999999</v>
      </c>
      <c r="DU151" s="603">
        <v>2825336.25</v>
      </c>
      <c r="DV151" s="603">
        <v>134440</v>
      </c>
      <c r="DW151" s="603">
        <v>3363471.1</v>
      </c>
      <c r="DX151" s="603">
        <v>789092.51</v>
      </c>
      <c r="DY151" s="603">
        <v>156586</v>
      </c>
      <c r="DZ151" s="603">
        <v>468958</v>
      </c>
      <c r="EA151" s="603">
        <v>129013.2</v>
      </c>
      <c r="EB151" s="603">
        <v>205708</v>
      </c>
      <c r="EC151" s="603">
        <v>166308</v>
      </c>
      <c r="ED151" s="603">
        <v>212930</v>
      </c>
      <c r="EE151" s="603">
        <v>213413</v>
      </c>
      <c r="EF151" s="603">
        <v>1686796.5</v>
      </c>
      <c r="EG151" s="603">
        <v>2233837.08</v>
      </c>
      <c r="EH151" s="603">
        <v>372796.39</v>
      </c>
      <c r="EI151" s="603">
        <v>9396</v>
      </c>
      <c r="EJ151" s="603">
        <v>460404</v>
      </c>
      <c r="EK151" s="603">
        <v>655494</v>
      </c>
      <c r="EL151" s="603">
        <v>72250</v>
      </c>
      <c r="EM151" s="603">
        <v>407189</v>
      </c>
      <c r="EN151" s="603">
        <v>61160</v>
      </c>
      <c r="EO151" s="603">
        <v>4381049.8099999996</v>
      </c>
      <c r="EP151" s="603">
        <v>751861</v>
      </c>
      <c r="EQ151" s="603">
        <v>425225</v>
      </c>
      <c r="ER151" s="603">
        <v>478291.45</v>
      </c>
      <c r="ES151" s="603">
        <v>210529</v>
      </c>
      <c r="ET151" s="603">
        <v>348190</v>
      </c>
      <c r="EU151" s="603">
        <v>1018653</v>
      </c>
      <c r="EV151" s="603">
        <v>1790508.5</v>
      </c>
      <c r="EW151" s="603">
        <v>478571.65</v>
      </c>
      <c r="EX151" s="603">
        <v>1733986.95</v>
      </c>
      <c r="EY151" s="603">
        <v>214342.75</v>
      </c>
      <c r="EZ151" s="603">
        <v>505260.2</v>
      </c>
      <c r="FA151" s="603">
        <v>412798</v>
      </c>
      <c r="FB151" s="603">
        <v>308660</v>
      </c>
      <c r="FC151" s="603">
        <v>411826.08</v>
      </c>
      <c r="FD151" s="603">
        <v>246195</v>
      </c>
      <c r="FE151" s="603">
        <v>264561.5</v>
      </c>
      <c r="FF151" s="603">
        <v>47710</v>
      </c>
      <c r="FG151" s="603">
        <v>236283.38</v>
      </c>
      <c r="FH151" s="603">
        <v>72635</v>
      </c>
      <c r="FI151" s="603">
        <v>191155</v>
      </c>
      <c r="FJ151" s="603">
        <v>1395625.65</v>
      </c>
      <c r="FK151" s="603">
        <v>686067.3</v>
      </c>
      <c r="FL151" s="603">
        <v>206189</v>
      </c>
      <c r="FM151" s="603">
        <v>293594</v>
      </c>
      <c r="FN151" s="603">
        <v>775716</v>
      </c>
      <c r="FO151" s="603">
        <v>225712</v>
      </c>
      <c r="FP151" s="603">
        <v>97874</v>
      </c>
      <c r="FQ151" s="603">
        <v>296148</v>
      </c>
      <c r="FR151" s="603">
        <v>13634131.1</v>
      </c>
      <c r="FS151" s="603">
        <v>24000</v>
      </c>
      <c r="FT151" s="603">
        <v>0</v>
      </c>
      <c r="FU151" s="603">
        <v>84120</v>
      </c>
      <c r="FV151" s="603">
        <v>0</v>
      </c>
      <c r="FW151" s="603">
        <v>442284</v>
      </c>
      <c r="FX151" s="603">
        <v>0</v>
      </c>
      <c r="FY151" s="603">
        <v>0</v>
      </c>
      <c r="FZ151" s="603">
        <v>0</v>
      </c>
      <c r="GA151" s="603">
        <v>28150</v>
      </c>
      <c r="GB151" s="603">
        <v>1187180.1499999999</v>
      </c>
      <c r="GC151" s="603">
        <v>64295</v>
      </c>
      <c r="GD151" s="603">
        <v>20760.5</v>
      </c>
      <c r="GE151" s="603">
        <v>346994</v>
      </c>
      <c r="GF151" s="603">
        <v>800318.88</v>
      </c>
      <c r="GG151" s="603">
        <v>624521.75</v>
      </c>
      <c r="GH151" s="603">
        <v>0</v>
      </c>
      <c r="GI151" s="603">
        <v>1132484.47</v>
      </c>
      <c r="GJ151" s="603">
        <v>323187.20000000001</v>
      </c>
      <c r="GK151" s="603">
        <v>198844.79999999999</v>
      </c>
      <c r="GL151" s="603">
        <v>0</v>
      </c>
      <c r="GM151" s="603">
        <v>272198</v>
      </c>
      <c r="GN151" s="603">
        <v>236696.7</v>
      </c>
      <c r="GO151" s="603">
        <v>63555</v>
      </c>
      <c r="GP151" s="603">
        <v>193936.5</v>
      </c>
      <c r="GQ151" s="603">
        <v>130635</v>
      </c>
      <c r="GR151" s="603">
        <v>3587358.5</v>
      </c>
      <c r="GS151" s="603">
        <v>275042.40000000002</v>
      </c>
      <c r="GT151" s="603">
        <v>289245</v>
      </c>
      <c r="GU151" s="603">
        <v>532247.93000000005</v>
      </c>
      <c r="GV151" s="603">
        <v>28488</v>
      </c>
      <c r="GW151" s="603">
        <v>708766.75</v>
      </c>
      <c r="GX151" s="603">
        <v>210825</v>
      </c>
      <c r="GY151" s="603">
        <v>154726.04999999999</v>
      </c>
      <c r="GZ151" s="603">
        <v>4238918.4000000004</v>
      </c>
      <c r="HA151" s="603">
        <v>0</v>
      </c>
      <c r="HB151" s="603">
        <v>22325</v>
      </c>
      <c r="HC151" s="603">
        <v>17003</v>
      </c>
      <c r="HD151" s="603">
        <v>5428411.5</v>
      </c>
      <c r="HE151" s="603">
        <v>0</v>
      </c>
      <c r="HF151" s="603">
        <v>0</v>
      </c>
      <c r="HG151" s="603">
        <v>0</v>
      </c>
      <c r="HH151" s="603">
        <v>0</v>
      </c>
      <c r="HI151" s="603">
        <v>160480.78</v>
      </c>
      <c r="HJ151" s="603">
        <v>76474</v>
      </c>
      <c r="HK151" s="603">
        <v>0</v>
      </c>
      <c r="HL151" s="603">
        <v>8998608.8300000001</v>
      </c>
      <c r="HM151" s="603">
        <v>141255</v>
      </c>
      <c r="HN151" s="603">
        <v>1073360.3400000001</v>
      </c>
      <c r="HO151" s="603">
        <v>265922.12</v>
      </c>
      <c r="HP151" s="603">
        <v>84065.73</v>
      </c>
      <c r="HQ151" s="603">
        <v>6750</v>
      </c>
      <c r="HR151" s="603">
        <v>101591.56</v>
      </c>
      <c r="HS151" s="603">
        <v>633103.5</v>
      </c>
      <c r="HT151" s="603">
        <v>3368755</v>
      </c>
      <c r="HU151" s="603">
        <v>1252407</v>
      </c>
      <c r="HV151" s="603">
        <v>24847.5</v>
      </c>
      <c r="HW151" s="603">
        <v>10250</v>
      </c>
      <c r="HX151" s="603">
        <v>141851.5</v>
      </c>
      <c r="HY151" s="603">
        <v>293728.07</v>
      </c>
      <c r="HZ151" s="603">
        <v>92775.79</v>
      </c>
      <c r="IA151" s="603">
        <v>273310.78000000003</v>
      </c>
      <c r="IB151" s="603">
        <v>245937</v>
      </c>
      <c r="IC151" s="603">
        <v>161768.20000000001</v>
      </c>
      <c r="ID151" s="603">
        <v>10300</v>
      </c>
      <c r="IE151" s="603">
        <v>904103.79</v>
      </c>
      <c r="IF151" s="603">
        <v>200600</v>
      </c>
      <c r="IG151" s="603">
        <v>672576.42</v>
      </c>
      <c r="IH151" s="603">
        <v>0</v>
      </c>
      <c r="II151" s="603">
        <v>5050</v>
      </c>
      <c r="IJ151" s="603">
        <v>0</v>
      </c>
      <c r="IK151" s="603">
        <v>1797360.42</v>
      </c>
      <c r="IL151" s="603">
        <v>192890</v>
      </c>
      <c r="IM151" s="603">
        <v>317296.5</v>
      </c>
      <c r="IN151" s="603">
        <v>453384.5</v>
      </c>
      <c r="IO151" s="603">
        <v>368292.55</v>
      </c>
      <c r="IP151" s="603">
        <v>182400</v>
      </c>
      <c r="IQ151" s="603">
        <v>575821.5</v>
      </c>
      <c r="IR151" s="603">
        <v>188440</v>
      </c>
      <c r="IS151" s="603">
        <v>24900</v>
      </c>
      <c r="IT151" s="603">
        <v>380433.45</v>
      </c>
      <c r="IU151" s="603">
        <v>7666173.7699999996</v>
      </c>
      <c r="IV151" s="603">
        <v>1393665.96</v>
      </c>
      <c r="IW151" s="603">
        <v>0</v>
      </c>
      <c r="IX151" s="603">
        <v>234825</v>
      </c>
      <c r="IY151" s="603">
        <v>490133</v>
      </c>
      <c r="IZ151" s="603">
        <v>0</v>
      </c>
      <c r="JA151" s="603">
        <v>0</v>
      </c>
      <c r="JB151" s="603">
        <v>0</v>
      </c>
      <c r="JC151" s="603">
        <v>0</v>
      </c>
      <c r="JD151" s="603">
        <v>19620</v>
      </c>
      <c r="JE151" s="603">
        <v>455039.99</v>
      </c>
      <c r="JF151" s="603">
        <v>1750</v>
      </c>
      <c r="JG151" s="603">
        <v>2746678.45</v>
      </c>
      <c r="JH151" s="603">
        <v>0</v>
      </c>
      <c r="JI151" s="603">
        <v>27490</v>
      </c>
      <c r="JJ151" s="603">
        <v>0</v>
      </c>
      <c r="JK151" s="603">
        <v>0</v>
      </c>
      <c r="JL151" s="603">
        <v>1940</v>
      </c>
      <c r="JM151" s="603">
        <v>2196713</v>
      </c>
      <c r="JN151" s="603">
        <v>0</v>
      </c>
      <c r="JO151" s="603">
        <v>59890.5</v>
      </c>
      <c r="JP151" s="603">
        <v>19195</v>
      </c>
      <c r="JQ151" s="603">
        <v>0</v>
      </c>
      <c r="JR151" s="603">
        <v>0</v>
      </c>
      <c r="JS151" s="603">
        <v>0</v>
      </c>
      <c r="JT151" s="603">
        <v>4401027.3499999996</v>
      </c>
      <c r="JU151" s="603">
        <v>2045610.15</v>
      </c>
      <c r="JV151" s="603">
        <v>1004470</v>
      </c>
      <c r="JW151" s="603">
        <v>0</v>
      </c>
      <c r="JX151" s="603">
        <v>294853</v>
      </c>
      <c r="JY151" s="603">
        <v>247288</v>
      </c>
      <c r="JZ151" s="603">
        <v>107750</v>
      </c>
      <c r="KA151" s="603">
        <v>60374</v>
      </c>
      <c r="KB151" s="603">
        <v>29000</v>
      </c>
      <c r="KC151" s="603">
        <v>310075</v>
      </c>
      <c r="KD151" s="603">
        <v>788652</v>
      </c>
      <c r="KE151" s="603">
        <v>469032.75</v>
      </c>
      <c r="KF151" s="603">
        <v>354714</v>
      </c>
      <c r="KG151" s="603">
        <v>5000</v>
      </c>
      <c r="KH151" s="603">
        <v>224708</v>
      </c>
      <c r="KI151" s="603">
        <v>495760</v>
      </c>
      <c r="KJ151" s="603">
        <v>6930663.8499999996</v>
      </c>
      <c r="KK151" s="603">
        <v>787697</v>
      </c>
      <c r="KL151" s="603">
        <v>609146.5</v>
      </c>
      <c r="KM151" s="603">
        <v>387909.41</v>
      </c>
      <c r="KN151" s="603">
        <v>726215</v>
      </c>
      <c r="KO151" s="603">
        <v>454554.15</v>
      </c>
      <c r="KP151" s="603">
        <v>685686.5</v>
      </c>
      <c r="KQ151" s="603">
        <v>103892.64</v>
      </c>
      <c r="KR151" s="603">
        <v>973773.1</v>
      </c>
      <c r="KS151" s="603">
        <v>2595726.2999999998</v>
      </c>
      <c r="KT151" s="603">
        <v>277312.3</v>
      </c>
      <c r="KU151" s="603">
        <v>405124</v>
      </c>
      <c r="KV151" s="603">
        <v>1554780</v>
      </c>
      <c r="KW151" s="603">
        <v>335350</v>
      </c>
      <c r="KX151" s="603">
        <v>61461</v>
      </c>
      <c r="KY151" s="603">
        <v>7083997.1600000001</v>
      </c>
      <c r="KZ151" s="603">
        <v>257099</v>
      </c>
      <c r="LA151" s="603">
        <v>3962156.38</v>
      </c>
      <c r="LB151" s="603">
        <v>0</v>
      </c>
      <c r="LC151" s="603">
        <v>0</v>
      </c>
      <c r="LD151" s="603">
        <v>92607</v>
      </c>
      <c r="LE151" s="603">
        <v>191666.3</v>
      </c>
      <c r="LF151" s="603">
        <v>36685</v>
      </c>
      <c r="LG151" s="603">
        <v>662981</v>
      </c>
      <c r="LH151" s="603">
        <v>153096</v>
      </c>
      <c r="LI151" s="603">
        <v>4609929.5</v>
      </c>
      <c r="LJ151" s="603">
        <v>518911.95</v>
      </c>
      <c r="LK151" s="603">
        <v>1948208.5</v>
      </c>
      <c r="LL151" s="603">
        <v>1796476.57</v>
      </c>
      <c r="LM151" s="603">
        <v>753299</v>
      </c>
      <c r="LN151" s="603">
        <v>173593.46</v>
      </c>
      <c r="LO151" s="603">
        <v>68800</v>
      </c>
      <c r="LP151" s="603">
        <v>67795</v>
      </c>
      <c r="LQ151" s="603">
        <v>617956</v>
      </c>
      <c r="LR151" s="603">
        <v>0</v>
      </c>
      <c r="LS151" s="603">
        <v>476265</v>
      </c>
      <c r="LT151" s="603">
        <v>1421821.6</v>
      </c>
      <c r="LU151" s="603">
        <v>141816</v>
      </c>
      <c r="LV151" s="603">
        <v>186093.5</v>
      </c>
      <c r="LW151" s="603">
        <v>8114458</v>
      </c>
      <c r="LX151" s="603">
        <v>4033880.33</v>
      </c>
      <c r="LY151" s="603">
        <v>0</v>
      </c>
      <c r="LZ151" s="603">
        <v>0</v>
      </c>
      <c r="MA151" s="603">
        <v>1283121.95</v>
      </c>
      <c r="MB151" s="603">
        <v>3055216.5</v>
      </c>
      <c r="MC151" s="603">
        <v>1784872.4</v>
      </c>
      <c r="MD151" s="603">
        <v>481576.45</v>
      </c>
      <c r="ME151" s="603">
        <v>1199738</v>
      </c>
      <c r="MF151" s="603">
        <v>4262887</v>
      </c>
      <c r="MG151" s="603">
        <v>1321183</v>
      </c>
      <c r="MH151" s="603">
        <v>894993.6</v>
      </c>
      <c r="MI151" s="603">
        <v>7746808.3600000003</v>
      </c>
      <c r="MJ151" s="603">
        <v>402193.5</v>
      </c>
      <c r="MK151" s="603">
        <v>102230</v>
      </c>
      <c r="ML151" s="603">
        <v>381650</v>
      </c>
      <c r="MM151" s="603">
        <v>263655</v>
      </c>
      <c r="MN151" s="603">
        <v>336630</v>
      </c>
      <c r="MO151" s="603">
        <v>61200</v>
      </c>
      <c r="MP151" s="603">
        <v>296852.73</v>
      </c>
      <c r="MQ151" s="603">
        <v>227300</v>
      </c>
      <c r="MR151" s="603">
        <v>882927</v>
      </c>
      <c r="MS151" s="603">
        <v>282080</v>
      </c>
      <c r="MT151" s="603">
        <v>172073</v>
      </c>
      <c r="MU151" s="603">
        <v>4616730.2</v>
      </c>
      <c r="MV151" s="603">
        <v>155980</v>
      </c>
      <c r="MW151" s="603">
        <v>1202555</v>
      </c>
      <c r="MX151" s="603">
        <v>244736</v>
      </c>
      <c r="MY151" s="603">
        <v>0</v>
      </c>
      <c r="MZ151" s="603">
        <v>434839.5</v>
      </c>
      <c r="NA151" s="603">
        <v>1389147.61</v>
      </c>
      <c r="NB151" s="603">
        <v>1037035</v>
      </c>
      <c r="NC151" s="603">
        <v>452863.05</v>
      </c>
      <c r="ND151" s="603">
        <v>34700</v>
      </c>
      <c r="NE151" s="603">
        <v>0</v>
      </c>
      <c r="NF151" s="603">
        <v>11942389.630000001</v>
      </c>
      <c r="NG151" s="603">
        <v>1795499.68</v>
      </c>
      <c r="NH151" s="603">
        <v>0</v>
      </c>
      <c r="NI151" s="603">
        <v>3085368</v>
      </c>
      <c r="NJ151" s="603">
        <v>154247</v>
      </c>
      <c r="NK151" s="603">
        <v>592905</v>
      </c>
      <c r="NL151" s="603">
        <v>180743.6</v>
      </c>
      <c r="NM151" s="603">
        <v>340197.64</v>
      </c>
      <c r="NN151" s="603">
        <v>66186.559999999998</v>
      </c>
      <c r="NO151" s="603">
        <v>209650</v>
      </c>
      <c r="NP151" s="603">
        <v>0</v>
      </c>
      <c r="NQ151" s="603">
        <v>110105</v>
      </c>
      <c r="NR151" s="603">
        <v>3627550</v>
      </c>
      <c r="NS151" s="603">
        <v>0</v>
      </c>
      <c r="NT151" s="603">
        <v>79280</v>
      </c>
      <c r="NU151" s="603">
        <v>0</v>
      </c>
      <c r="NV151" s="603">
        <v>39848.699999999997</v>
      </c>
      <c r="NW151" s="603">
        <v>0</v>
      </c>
      <c r="NX151" s="603">
        <v>0</v>
      </c>
      <c r="NY151" s="603">
        <v>800000</v>
      </c>
      <c r="NZ151" s="603">
        <v>2759240.54</v>
      </c>
      <c r="OA151" s="603">
        <v>0</v>
      </c>
      <c r="OB151" s="603">
        <v>0</v>
      </c>
      <c r="OC151" s="603">
        <v>0</v>
      </c>
      <c r="OD151" s="603">
        <v>20400</v>
      </c>
      <c r="OE151" s="603">
        <v>71500</v>
      </c>
      <c r="OF151" s="603">
        <v>11273423.25</v>
      </c>
      <c r="OG151" s="603">
        <v>904924</v>
      </c>
      <c r="OH151" s="603">
        <v>1512153.08</v>
      </c>
      <c r="OI151" s="603">
        <v>3704031.85</v>
      </c>
      <c r="OJ151" s="603">
        <v>628765</v>
      </c>
      <c r="OK151" s="603">
        <v>2889740</v>
      </c>
      <c r="OL151" s="603">
        <v>0</v>
      </c>
      <c r="OM151" s="603">
        <v>651367.05000000005</v>
      </c>
      <c r="ON151" s="603">
        <v>0</v>
      </c>
      <c r="OO151" s="603">
        <v>24320660</v>
      </c>
      <c r="OP151" s="603">
        <v>907637.8</v>
      </c>
      <c r="OQ151" s="603">
        <v>6171148</v>
      </c>
      <c r="OR151" s="603">
        <v>45433.24</v>
      </c>
      <c r="OS151" s="603">
        <v>76086.460000000006</v>
      </c>
      <c r="OT151" s="603">
        <v>671375.11</v>
      </c>
      <c r="OU151" s="603">
        <v>2368398</v>
      </c>
      <c r="OV151" s="603">
        <v>0</v>
      </c>
      <c r="OW151" s="603">
        <v>122807.78</v>
      </c>
      <c r="OX151" s="603">
        <v>694223</v>
      </c>
      <c r="OY151" s="603">
        <v>396744</v>
      </c>
      <c r="OZ151" s="603">
        <v>1217702</v>
      </c>
      <c r="PA151" s="603">
        <v>40500</v>
      </c>
      <c r="PB151" s="603">
        <v>241411</v>
      </c>
      <c r="PC151" s="603">
        <v>0</v>
      </c>
      <c r="PD151" s="603">
        <v>3147408.25</v>
      </c>
      <c r="PE151" s="603">
        <v>199611.5</v>
      </c>
      <c r="PF151" s="603">
        <v>114181</v>
      </c>
      <c r="PG151" s="603">
        <v>165550.03</v>
      </c>
      <c r="PH151" s="603">
        <v>159910</v>
      </c>
      <c r="PI151" s="603">
        <v>1098264.25</v>
      </c>
      <c r="PJ151" s="603">
        <v>0</v>
      </c>
      <c r="PK151" s="603">
        <v>0</v>
      </c>
      <c r="PL151" s="603">
        <v>626382.49</v>
      </c>
      <c r="PM151" s="603">
        <v>360349</v>
      </c>
      <c r="PN151" s="603">
        <v>8000</v>
      </c>
      <c r="PO151" s="603">
        <v>624912</v>
      </c>
      <c r="PP151" s="603">
        <v>0</v>
      </c>
      <c r="PQ151" s="603">
        <v>1675779.3</v>
      </c>
      <c r="PR151" s="603">
        <v>0</v>
      </c>
      <c r="PS151" s="603">
        <v>578583.48</v>
      </c>
      <c r="PT151" s="603">
        <v>185325</v>
      </c>
      <c r="PU151" s="603">
        <v>0</v>
      </c>
      <c r="PV151" s="603">
        <v>5534891.3600000003</v>
      </c>
      <c r="PW151" s="603">
        <v>0</v>
      </c>
      <c r="PX151" s="603">
        <v>0</v>
      </c>
      <c r="PY151" s="603">
        <v>277884</v>
      </c>
      <c r="PZ151" s="603">
        <v>443100</v>
      </c>
      <c r="QA151" s="603">
        <v>73229.5</v>
      </c>
      <c r="QB151" s="603">
        <v>41200</v>
      </c>
      <c r="QC151" s="603">
        <v>0</v>
      </c>
      <c r="QD151" s="603">
        <v>913361.04</v>
      </c>
      <c r="QE151" s="603">
        <v>62750</v>
      </c>
      <c r="QF151" s="603">
        <v>78400</v>
      </c>
      <c r="QG151" s="603">
        <v>258360</v>
      </c>
      <c r="QH151" s="603">
        <v>177345</v>
      </c>
      <c r="QI151" s="603">
        <v>373091.77</v>
      </c>
      <c r="QJ151" s="603">
        <v>28392</v>
      </c>
      <c r="QK151" s="603">
        <v>24750</v>
      </c>
      <c r="QL151" s="603">
        <v>0</v>
      </c>
      <c r="QM151" s="603">
        <v>72537.25</v>
      </c>
      <c r="QN151" s="603">
        <v>159225</v>
      </c>
      <c r="QO151" s="603">
        <v>1676539.31</v>
      </c>
      <c r="QP151" s="603">
        <v>2230637.35</v>
      </c>
      <c r="QQ151" s="603">
        <v>0</v>
      </c>
      <c r="QR151" s="603">
        <v>0</v>
      </c>
      <c r="QS151" s="603">
        <v>113665</v>
      </c>
      <c r="QT151" s="603">
        <v>0</v>
      </c>
      <c r="QU151" s="603">
        <v>0</v>
      </c>
      <c r="QV151" s="603">
        <v>5472591</v>
      </c>
      <c r="QW151" s="603">
        <v>398475</v>
      </c>
      <c r="QX151" s="603">
        <v>416542</v>
      </c>
      <c r="QY151" s="603">
        <v>392009</v>
      </c>
      <c r="QZ151" s="603">
        <v>31500</v>
      </c>
      <c r="RA151" s="603">
        <v>347577</v>
      </c>
      <c r="RB151" s="603">
        <v>0</v>
      </c>
      <c r="RC151" s="603">
        <v>1249718.26</v>
      </c>
      <c r="RD151" s="603">
        <v>0</v>
      </c>
      <c r="RE151" s="603">
        <v>420103.5</v>
      </c>
      <c r="RF151" s="603">
        <v>243273</v>
      </c>
      <c r="RG151" s="603">
        <v>412919</v>
      </c>
      <c r="RH151" s="603">
        <v>117250</v>
      </c>
      <c r="RI151" s="603">
        <v>1422013</v>
      </c>
      <c r="RJ151" s="603">
        <v>658825</v>
      </c>
      <c r="RK151" s="603">
        <v>253608</v>
      </c>
      <c r="RL151" s="603">
        <v>0</v>
      </c>
      <c r="RM151" s="603">
        <v>489010</v>
      </c>
      <c r="RN151" s="603">
        <v>0</v>
      </c>
      <c r="RO151" s="603">
        <v>1217778.1000000001</v>
      </c>
      <c r="RP151" s="603">
        <v>384335</v>
      </c>
      <c r="RQ151" s="603">
        <v>869738</v>
      </c>
      <c r="RR151" s="603">
        <v>1823307.2</v>
      </c>
      <c r="RS151" s="603">
        <v>2380096.7000000002</v>
      </c>
      <c r="RT151" s="603">
        <v>171653.66</v>
      </c>
      <c r="RU151" s="603">
        <v>0</v>
      </c>
      <c r="RV151" s="603">
        <v>0</v>
      </c>
      <c r="RW151" s="603">
        <v>423437.5</v>
      </c>
      <c r="RX151" s="603">
        <v>219902</v>
      </c>
      <c r="RY151" s="603">
        <v>528652</v>
      </c>
      <c r="RZ151" s="603">
        <v>261975</v>
      </c>
      <c r="SA151" s="603">
        <v>203860</v>
      </c>
      <c r="SB151" s="603">
        <v>438395</v>
      </c>
      <c r="SC151" s="603">
        <v>3708019.8</v>
      </c>
      <c r="SD151" s="603">
        <v>309094</v>
      </c>
      <c r="SE151" s="603">
        <v>43400</v>
      </c>
      <c r="SF151" s="603">
        <v>0</v>
      </c>
      <c r="SG151" s="603">
        <v>0</v>
      </c>
      <c r="SH151" s="603">
        <v>0</v>
      </c>
      <c r="SI151" s="603">
        <v>0</v>
      </c>
      <c r="SJ151" s="603">
        <v>27400</v>
      </c>
      <c r="SK151" s="603">
        <v>140247</v>
      </c>
      <c r="SL151" s="603">
        <v>333939</v>
      </c>
      <c r="SM151" s="603">
        <v>620253.18999999994</v>
      </c>
      <c r="SN151" s="603">
        <v>62898</v>
      </c>
      <c r="SO151" s="603">
        <v>2866868.2</v>
      </c>
      <c r="SP151" s="603">
        <v>236608</v>
      </c>
      <c r="SQ151" s="603">
        <v>348826.75</v>
      </c>
      <c r="SR151" s="603">
        <v>1376449.5</v>
      </c>
      <c r="SS151" s="603">
        <v>716708.61</v>
      </c>
      <c r="ST151" s="603">
        <v>306444</v>
      </c>
      <c r="SU151" s="603">
        <v>101400</v>
      </c>
      <c r="SV151" s="603">
        <v>276572</v>
      </c>
      <c r="SW151" s="603">
        <v>3729650</v>
      </c>
      <c r="SX151" s="603">
        <v>416605</v>
      </c>
      <c r="SY151" s="603">
        <v>160835</v>
      </c>
      <c r="SZ151" s="603">
        <v>491900</v>
      </c>
      <c r="TA151" s="603">
        <v>254384.5</v>
      </c>
      <c r="TB151" s="603">
        <v>247155</v>
      </c>
      <c r="TC151" s="603">
        <v>183600</v>
      </c>
      <c r="TD151" s="603">
        <v>459273</v>
      </c>
      <c r="TE151" s="603">
        <v>27475</v>
      </c>
      <c r="TF151" s="603">
        <v>579057</v>
      </c>
      <c r="TG151" s="603">
        <v>317280</v>
      </c>
      <c r="TH151" s="603">
        <v>840055.5</v>
      </c>
      <c r="TI151" s="603">
        <v>536055</v>
      </c>
      <c r="TJ151" s="603">
        <v>57450</v>
      </c>
      <c r="TK151" s="603">
        <v>0</v>
      </c>
      <c r="TL151" s="603">
        <v>177440</v>
      </c>
      <c r="TM151" s="603">
        <v>172396</v>
      </c>
      <c r="TN151" s="603">
        <v>212217</v>
      </c>
      <c r="TO151" s="603">
        <v>0</v>
      </c>
      <c r="TP151" s="603">
        <v>127011</v>
      </c>
      <c r="TQ151" s="603">
        <v>46543</v>
      </c>
      <c r="TR151" s="603">
        <v>686795</v>
      </c>
      <c r="TS151" s="603">
        <v>235546</v>
      </c>
      <c r="TT151" s="603">
        <v>1194407</v>
      </c>
      <c r="TU151" s="603">
        <v>342340</v>
      </c>
      <c r="TV151" s="603">
        <v>60250</v>
      </c>
      <c r="TW151" s="603">
        <v>79112.5</v>
      </c>
      <c r="TX151" s="603">
        <v>35400</v>
      </c>
      <c r="TY151" s="603">
        <v>197655</v>
      </c>
      <c r="TZ151" s="603">
        <v>592412</v>
      </c>
      <c r="UA151" s="603">
        <v>1633281</v>
      </c>
      <c r="UB151" s="603">
        <v>419220</v>
      </c>
      <c r="UC151" s="603">
        <v>3336958.47</v>
      </c>
      <c r="UD151" s="603">
        <v>762166</v>
      </c>
      <c r="UE151" s="603">
        <v>104100</v>
      </c>
      <c r="UF151" s="603">
        <v>59715</v>
      </c>
      <c r="UG151" s="603">
        <v>2055610.54</v>
      </c>
      <c r="UH151" s="603">
        <v>256272.5</v>
      </c>
      <c r="UI151" s="603">
        <v>57975</v>
      </c>
      <c r="UJ151" s="603">
        <v>644845.69999999995</v>
      </c>
      <c r="UK151" s="603">
        <v>187017.35</v>
      </c>
      <c r="UL151" s="603">
        <v>2946047.46</v>
      </c>
      <c r="UM151" s="603">
        <v>106986</v>
      </c>
      <c r="UN151" s="603">
        <v>613297</v>
      </c>
      <c r="UO151" s="603">
        <v>149815.20000000001</v>
      </c>
      <c r="UP151" s="603">
        <v>415021</v>
      </c>
      <c r="UQ151" s="603">
        <v>58586</v>
      </c>
      <c r="UR151" s="603">
        <v>0</v>
      </c>
      <c r="US151" s="603">
        <v>197795</v>
      </c>
      <c r="UT151" s="603">
        <v>150090</v>
      </c>
      <c r="UU151" s="603">
        <v>2696133.42</v>
      </c>
      <c r="UV151" s="603">
        <v>0</v>
      </c>
      <c r="UW151" s="603">
        <v>59002</v>
      </c>
      <c r="UX151" s="603">
        <v>915463</v>
      </c>
      <c r="UY151" s="603">
        <v>16395</v>
      </c>
      <c r="UZ151" s="603">
        <v>622577</v>
      </c>
      <c r="VA151" s="603">
        <v>347657</v>
      </c>
      <c r="VB151" s="603">
        <v>388335</v>
      </c>
      <c r="VC151" s="603">
        <v>1142354</v>
      </c>
      <c r="VD151" s="603">
        <v>418335.65</v>
      </c>
      <c r="VE151" s="603">
        <v>911049.5</v>
      </c>
      <c r="VF151" s="603">
        <v>569703.80000000005</v>
      </c>
      <c r="VG151" s="603">
        <v>160451</v>
      </c>
      <c r="VH151" s="603">
        <v>16500</v>
      </c>
      <c r="VI151" s="603">
        <v>336336.1</v>
      </c>
      <c r="VJ151" s="603">
        <v>586974.4</v>
      </c>
      <c r="VK151" s="603">
        <v>396687.6</v>
      </c>
      <c r="VL151" s="603">
        <v>172642</v>
      </c>
      <c r="VM151" s="603">
        <v>60975</v>
      </c>
      <c r="VN151" s="603">
        <v>5912397.2800000003</v>
      </c>
      <c r="VO151" s="603">
        <v>570923.5</v>
      </c>
      <c r="VP151" s="603">
        <v>233400</v>
      </c>
      <c r="VQ151" s="603">
        <v>0</v>
      </c>
      <c r="VR151" s="603">
        <v>271170</v>
      </c>
      <c r="VS151" s="603">
        <v>87941</v>
      </c>
      <c r="VT151" s="603">
        <v>292136.25</v>
      </c>
      <c r="VU151" s="603">
        <v>0</v>
      </c>
      <c r="VV151" s="603">
        <v>0</v>
      </c>
      <c r="VW151" s="603">
        <v>5102321.3</v>
      </c>
      <c r="VX151" s="603">
        <v>0</v>
      </c>
      <c r="VY151" s="603">
        <v>52500</v>
      </c>
      <c r="VZ151" s="603">
        <v>0</v>
      </c>
      <c r="WA151" s="603">
        <v>160118</v>
      </c>
      <c r="WB151" s="603">
        <v>204085</v>
      </c>
      <c r="WC151" s="603">
        <v>0</v>
      </c>
      <c r="WD151" s="603">
        <v>579407.30000000005</v>
      </c>
      <c r="WE151" s="603">
        <v>0</v>
      </c>
      <c r="WF151" s="603">
        <v>0</v>
      </c>
      <c r="WG151" s="603">
        <v>235445</v>
      </c>
      <c r="WH151" s="603">
        <v>390088</v>
      </c>
      <c r="WI151" s="603">
        <v>964885</v>
      </c>
      <c r="WJ151" s="603">
        <v>394855</v>
      </c>
      <c r="WK151" s="603">
        <v>118380.5</v>
      </c>
      <c r="WL151" s="603">
        <v>353233</v>
      </c>
      <c r="WM151" s="603">
        <v>92903.8</v>
      </c>
      <c r="WN151" s="603">
        <v>402302.5</v>
      </c>
      <c r="WO151" s="603">
        <v>0</v>
      </c>
      <c r="WP151" s="603">
        <v>708088.5</v>
      </c>
      <c r="WQ151" s="603">
        <v>818149</v>
      </c>
      <c r="WR151" s="603">
        <v>0</v>
      </c>
      <c r="WS151" s="603">
        <v>507617.69</v>
      </c>
      <c r="WT151" s="603">
        <v>630083</v>
      </c>
      <c r="WU151" s="603">
        <v>59133</v>
      </c>
      <c r="WV151" s="603">
        <v>1103035</v>
      </c>
      <c r="WW151" s="603">
        <v>2797429.5</v>
      </c>
      <c r="WX151" s="603">
        <v>0</v>
      </c>
      <c r="WY151" s="603">
        <v>184097</v>
      </c>
      <c r="WZ151" s="603">
        <v>348605</v>
      </c>
      <c r="XA151" s="603">
        <v>0</v>
      </c>
      <c r="XB151" s="603">
        <v>289987.83</v>
      </c>
      <c r="XC151" s="603">
        <v>0</v>
      </c>
      <c r="XD151" s="603">
        <v>356183</v>
      </c>
      <c r="XE151" s="603">
        <v>549195.37</v>
      </c>
      <c r="XF151" s="603">
        <v>19000</v>
      </c>
      <c r="XG151" s="603">
        <v>0</v>
      </c>
      <c r="XH151" s="603">
        <v>0</v>
      </c>
      <c r="XI151" s="603">
        <v>405787.31</v>
      </c>
      <c r="XJ151" s="603">
        <v>22185483.559999999</v>
      </c>
      <c r="XK151" s="603">
        <v>645683.6</v>
      </c>
      <c r="XL151" s="603">
        <v>627925.75</v>
      </c>
      <c r="XM151" s="603">
        <v>1471243.11</v>
      </c>
      <c r="XN151" s="603">
        <v>437556.5</v>
      </c>
      <c r="XO151" s="603">
        <v>459229.5</v>
      </c>
      <c r="XP151" s="603">
        <v>181494</v>
      </c>
      <c r="XQ151" s="603">
        <v>335700</v>
      </c>
      <c r="XR151" s="603">
        <v>90945</v>
      </c>
      <c r="XS151" s="603">
        <v>273837.5</v>
      </c>
      <c r="XT151" s="603">
        <v>667110.75</v>
      </c>
      <c r="XU151" s="603">
        <v>400788.25</v>
      </c>
      <c r="XV151" s="603">
        <v>406752</v>
      </c>
      <c r="XW151" s="603">
        <v>660172</v>
      </c>
      <c r="XX151" s="603">
        <v>13450</v>
      </c>
      <c r="XY151" s="603">
        <v>151464</v>
      </c>
      <c r="XZ151" s="603">
        <v>337310</v>
      </c>
      <c r="YA151" s="603">
        <v>218584</v>
      </c>
      <c r="YB151" s="603">
        <v>143735</v>
      </c>
      <c r="YC151" s="603">
        <v>346495</v>
      </c>
      <c r="YD151" s="603">
        <v>326430</v>
      </c>
      <c r="YE151" s="603">
        <v>409242.25</v>
      </c>
      <c r="YF151" s="603">
        <v>451447</v>
      </c>
      <c r="YG151" s="603">
        <v>4965657.6100000003</v>
      </c>
      <c r="YH151" s="603">
        <v>47715</v>
      </c>
      <c r="YI151" s="603">
        <v>0</v>
      </c>
      <c r="YJ151" s="603">
        <v>0</v>
      </c>
      <c r="YK151" s="603">
        <v>0</v>
      </c>
      <c r="YL151" s="603">
        <v>268188</v>
      </c>
      <c r="YM151" s="603">
        <v>0</v>
      </c>
      <c r="YN151" s="603">
        <v>0</v>
      </c>
      <c r="YO151" s="603">
        <v>183058</v>
      </c>
      <c r="YP151" s="603">
        <v>150625</v>
      </c>
      <c r="YQ151" s="603">
        <v>35300</v>
      </c>
      <c r="YR151" s="603">
        <v>0</v>
      </c>
      <c r="YS151" s="603">
        <v>0</v>
      </c>
      <c r="YT151" s="603">
        <v>0</v>
      </c>
      <c r="YU151" s="603">
        <v>53081</v>
      </c>
      <c r="YV151" s="603">
        <v>0</v>
      </c>
      <c r="YW151" s="603">
        <v>0</v>
      </c>
      <c r="YX151" s="603">
        <v>0</v>
      </c>
      <c r="YY151" s="603">
        <v>483828.25</v>
      </c>
      <c r="YZ151" s="603">
        <v>243702</v>
      </c>
      <c r="ZA151" s="603">
        <v>378232.5</v>
      </c>
      <c r="ZB151" s="603">
        <v>128025</v>
      </c>
      <c r="ZC151" s="603">
        <v>216658</v>
      </c>
      <c r="ZD151" s="603">
        <v>116548</v>
      </c>
      <c r="ZE151" s="603">
        <v>4797457.2699999996</v>
      </c>
      <c r="ZF151" s="603">
        <v>170903.25</v>
      </c>
      <c r="ZG151" s="603">
        <v>696205</v>
      </c>
      <c r="ZH151" s="603">
        <v>136151</v>
      </c>
      <c r="ZI151" s="603">
        <v>24950</v>
      </c>
      <c r="ZJ151" s="603">
        <v>318580</v>
      </c>
      <c r="ZK151" s="603">
        <v>93423</v>
      </c>
      <c r="ZL151" s="603">
        <v>394755</v>
      </c>
      <c r="ZM151" s="603">
        <v>180050</v>
      </c>
      <c r="ZN151" s="603">
        <v>4123975</v>
      </c>
      <c r="ZO151" s="603">
        <v>540278.05000000005</v>
      </c>
      <c r="ZP151" s="603">
        <v>985360.5</v>
      </c>
      <c r="ZQ151" s="603">
        <v>0</v>
      </c>
      <c r="ZR151" s="603">
        <v>411709.5</v>
      </c>
      <c r="ZS151" s="603">
        <v>461139.7</v>
      </c>
      <c r="ZT151" s="603">
        <v>427379.5</v>
      </c>
      <c r="ZU151" s="603">
        <v>101153</v>
      </c>
      <c r="ZV151" s="603">
        <v>164438.10999999999</v>
      </c>
      <c r="ZW151" s="603">
        <v>1001991.05</v>
      </c>
      <c r="ZX151" s="603">
        <v>164447</v>
      </c>
      <c r="ZY151" s="603">
        <v>380041.5</v>
      </c>
      <c r="ZZ151" s="603">
        <v>0</v>
      </c>
      <c r="AAA151" s="603">
        <v>686400</v>
      </c>
      <c r="AAB151" s="603">
        <v>27500</v>
      </c>
      <c r="AAC151" s="603">
        <v>203740.75</v>
      </c>
      <c r="AAD151" s="603">
        <v>323288.62</v>
      </c>
      <c r="AAE151" s="603">
        <v>120475</v>
      </c>
      <c r="AAF151" s="603">
        <v>208597.5</v>
      </c>
      <c r="AAG151" s="603">
        <v>522469</v>
      </c>
      <c r="AAH151" s="603">
        <v>128325</v>
      </c>
      <c r="AAI151" s="603">
        <v>233270</v>
      </c>
      <c r="AAJ151" s="603">
        <v>0</v>
      </c>
      <c r="AAK151" s="603">
        <v>117234</v>
      </c>
      <c r="AAL151" s="603">
        <v>184374</v>
      </c>
      <c r="AAM151" s="603">
        <v>426872.5</v>
      </c>
      <c r="AAN151" s="603">
        <v>305566</v>
      </c>
      <c r="AAO151" s="603">
        <v>137215.75</v>
      </c>
      <c r="AAP151" s="603">
        <v>495610</v>
      </c>
      <c r="AAQ151" s="603">
        <v>11678936.65</v>
      </c>
      <c r="AAR151" s="603">
        <v>375330</v>
      </c>
      <c r="AAS151" s="603">
        <v>0</v>
      </c>
      <c r="AAT151" s="603">
        <v>0</v>
      </c>
      <c r="AAU151" s="603">
        <v>372685</v>
      </c>
      <c r="AAV151" s="603">
        <v>328661</v>
      </c>
      <c r="AAW151" s="603">
        <v>526320</v>
      </c>
      <c r="AAX151" s="603">
        <v>1950477.25</v>
      </c>
      <c r="AAY151" s="603">
        <v>1363600</v>
      </c>
      <c r="AAZ151" s="603">
        <v>983314.06</v>
      </c>
      <c r="ABA151" s="603">
        <v>1346904.5</v>
      </c>
      <c r="ABB151" s="603">
        <v>1686131.5</v>
      </c>
      <c r="ABC151" s="603">
        <v>1355583.4</v>
      </c>
      <c r="ABD151" s="603">
        <v>252167</v>
      </c>
      <c r="ABE151" s="603">
        <v>543969.88</v>
      </c>
      <c r="ABF151" s="603">
        <v>117064</v>
      </c>
      <c r="ABG151" s="603">
        <v>114263.5</v>
      </c>
      <c r="ABH151" s="603">
        <v>401304.11</v>
      </c>
      <c r="ABI151" s="603">
        <v>0</v>
      </c>
      <c r="ABJ151" s="603">
        <v>3961014.35</v>
      </c>
      <c r="ABK151" s="603">
        <v>2573827.5299999998</v>
      </c>
      <c r="ABL151" s="603">
        <v>1005325</v>
      </c>
      <c r="ABM151" s="603">
        <v>219712.81</v>
      </c>
      <c r="ABN151" s="603">
        <v>261802</v>
      </c>
      <c r="ABO151" s="603">
        <v>153237.48000000001</v>
      </c>
      <c r="ABP151" s="603">
        <v>0</v>
      </c>
      <c r="ABQ151" s="603">
        <v>5666317</v>
      </c>
      <c r="ABR151" s="603">
        <v>931886.82</v>
      </c>
      <c r="ABS151" s="603">
        <v>217940</v>
      </c>
      <c r="ABT151" s="603">
        <v>763408.15</v>
      </c>
      <c r="ABU151" s="603">
        <v>0</v>
      </c>
      <c r="ABV151" s="603">
        <v>598795.94999999995</v>
      </c>
      <c r="ABW151" s="603">
        <v>264639</v>
      </c>
      <c r="ABX151" s="603">
        <v>410087</v>
      </c>
      <c r="ABY151" s="603">
        <v>141725</v>
      </c>
      <c r="ABZ151" s="603">
        <v>407536.11</v>
      </c>
      <c r="ACA151" s="603">
        <v>101145</v>
      </c>
      <c r="ACB151" s="603">
        <v>0</v>
      </c>
      <c r="ACC151" s="603">
        <v>646708.11</v>
      </c>
      <c r="ACD151" s="603">
        <v>237521</v>
      </c>
      <c r="ACE151" s="603">
        <v>173629</v>
      </c>
      <c r="ACF151" s="603">
        <v>262889</v>
      </c>
      <c r="ACG151" s="603">
        <v>379645</v>
      </c>
      <c r="ACH151" s="603">
        <v>358861</v>
      </c>
      <c r="ACI151" s="603">
        <v>1183920.8999999999</v>
      </c>
      <c r="ACJ151" s="603">
        <v>237450</v>
      </c>
      <c r="ACK151" s="603">
        <v>13551848.4</v>
      </c>
      <c r="ACL151" s="603">
        <v>120345</v>
      </c>
      <c r="ACM151" s="603">
        <v>487896.27</v>
      </c>
      <c r="ACN151" s="603">
        <v>852228.51</v>
      </c>
      <c r="ACO151" s="603">
        <v>0</v>
      </c>
      <c r="ACP151" s="603">
        <v>364431</v>
      </c>
      <c r="ACQ151" s="603">
        <v>292525</v>
      </c>
      <c r="ACR151" s="603">
        <v>3167018</v>
      </c>
      <c r="ACS151" s="603">
        <v>2500825</v>
      </c>
      <c r="ACT151" s="603">
        <v>362047.12</v>
      </c>
      <c r="ACU151" s="603">
        <v>164456</v>
      </c>
      <c r="ACV151" s="603">
        <v>819006.5</v>
      </c>
      <c r="ACW151" s="603">
        <v>119220.5</v>
      </c>
      <c r="ACX151" s="603">
        <v>7095651.2999999998</v>
      </c>
      <c r="ACY151" s="603">
        <v>68714</v>
      </c>
      <c r="ACZ151" s="603">
        <v>470212.5</v>
      </c>
      <c r="ADA151" s="603">
        <v>259165</v>
      </c>
      <c r="ADB151" s="603">
        <v>193159</v>
      </c>
      <c r="ADC151" s="603">
        <v>0</v>
      </c>
      <c r="ADD151" s="603">
        <v>0</v>
      </c>
      <c r="ADE151" s="603">
        <v>49500</v>
      </c>
      <c r="ADF151" s="603">
        <v>154230</v>
      </c>
      <c r="ADG151" s="603">
        <v>538258.34</v>
      </c>
      <c r="ADH151" s="603">
        <v>920332.5</v>
      </c>
      <c r="ADI151" s="603">
        <v>1775474.72</v>
      </c>
      <c r="ADJ151" s="603">
        <v>0</v>
      </c>
      <c r="ADK151" s="603">
        <v>0</v>
      </c>
      <c r="ADL151" s="603">
        <v>443623.5</v>
      </c>
      <c r="ADM151" s="603">
        <v>7500</v>
      </c>
      <c r="ADN151" s="603">
        <v>108639.5</v>
      </c>
      <c r="ADO151" s="603">
        <v>197343</v>
      </c>
      <c r="ADP151" s="603">
        <v>0</v>
      </c>
      <c r="ADQ151" s="603">
        <v>0</v>
      </c>
      <c r="ADR151" s="603">
        <v>18</v>
      </c>
      <c r="ADS151" s="603">
        <v>1028040.5</v>
      </c>
      <c r="ADT151" s="603">
        <v>68194.5</v>
      </c>
      <c r="ADU151" s="603">
        <v>3987828.59</v>
      </c>
      <c r="ADV151" s="603">
        <v>0</v>
      </c>
      <c r="ADW151" s="603">
        <v>445308</v>
      </c>
      <c r="ADX151" s="603">
        <v>1114047.8999999999</v>
      </c>
      <c r="ADY151" s="603">
        <v>514701</v>
      </c>
      <c r="ADZ151" s="603">
        <v>0</v>
      </c>
      <c r="AEA151" s="603">
        <v>7348871.5</v>
      </c>
      <c r="AEB151" s="603">
        <v>21696428.329999998</v>
      </c>
      <c r="AEC151" s="603">
        <v>1261983</v>
      </c>
      <c r="AED151" s="603">
        <v>148423</v>
      </c>
      <c r="AEE151" s="603">
        <v>37945</v>
      </c>
      <c r="AEF151" s="603">
        <v>1199276.75</v>
      </c>
      <c r="AEG151" s="603">
        <v>655407.43999999994</v>
      </c>
      <c r="AEH151" s="603">
        <v>421850.5</v>
      </c>
      <c r="AEI151" s="603">
        <v>0</v>
      </c>
      <c r="AEJ151" s="603">
        <v>746466.63</v>
      </c>
      <c r="AEK151" s="603">
        <v>450909.77</v>
      </c>
      <c r="AEL151" s="603">
        <v>716890</v>
      </c>
      <c r="AEM151" s="603">
        <v>514270.70999999996</v>
      </c>
      <c r="AEN151" s="603">
        <v>624320.06999999995</v>
      </c>
      <c r="AEO151" s="603">
        <v>424606</v>
      </c>
      <c r="AEP151" s="603">
        <v>834311.7</v>
      </c>
      <c r="AEQ151" s="603">
        <v>202974</v>
      </c>
      <c r="AER151" s="603">
        <v>2536198</v>
      </c>
      <c r="AES151" s="603">
        <v>79476.22</v>
      </c>
      <c r="AET151" s="603">
        <v>1093142.3799999999</v>
      </c>
      <c r="AEU151" s="603">
        <v>10172006.859999999</v>
      </c>
      <c r="AEV151" s="603">
        <v>609053.5</v>
      </c>
      <c r="AEW151" s="603">
        <v>1250092</v>
      </c>
      <c r="AEX151" s="603">
        <v>282250</v>
      </c>
      <c r="AEY151" s="603">
        <v>529043.15</v>
      </c>
      <c r="AEZ151" s="603">
        <v>9886227.9199999999</v>
      </c>
      <c r="AFA151" s="603">
        <v>406392.5</v>
      </c>
      <c r="AFB151" s="603">
        <v>224481</v>
      </c>
      <c r="AFC151" s="603">
        <v>324769.34999999998</v>
      </c>
      <c r="AFD151" s="603">
        <v>346462.25</v>
      </c>
      <c r="AFE151" s="603">
        <v>3674983.45</v>
      </c>
      <c r="AFF151" s="603">
        <v>4780563.3499999996</v>
      </c>
      <c r="AFG151" s="603">
        <v>0</v>
      </c>
      <c r="AFH151" s="603">
        <v>0</v>
      </c>
      <c r="AFI151" s="603">
        <v>0</v>
      </c>
      <c r="AFJ151" s="603">
        <v>0</v>
      </c>
      <c r="AFK151" s="603">
        <v>0</v>
      </c>
      <c r="AFL151" s="603">
        <v>0</v>
      </c>
      <c r="AFM151" s="603">
        <v>0</v>
      </c>
      <c r="AFN151" s="603">
        <v>0</v>
      </c>
      <c r="AFO151" s="603">
        <v>102150</v>
      </c>
      <c r="AFP151" s="603">
        <v>81640.5</v>
      </c>
      <c r="AFQ151" s="603">
        <v>0</v>
      </c>
      <c r="AFR151" s="603">
        <v>3948048</v>
      </c>
      <c r="AFS151" s="603">
        <v>118470</v>
      </c>
      <c r="AFT151" s="603">
        <v>29385</v>
      </c>
      <c r="AFU151" s="603">
        <v>0</v>
      </c>
      <c r="AFV151" s="603">
        <v>491489.28000000003</v>
      </c>
      <c r="AFW151" s="603">
        <v>0</v>
      </c>
      <c r="AFX151" s="603">
        <v>77575</v>
      </c>
      <c r="AFY151" s="603">
        <v>0</v>
      </c>
      <c r="AFZ151" s="603">
        <v>65500</v>
      </c>
      <c r="AGA151" s="603">
        <v>51829</v>
      </c>
      <c r="AGB151" s="603">
        <v>84049.5</v>
      </c>
      <c r="AGC151" s="603">
        <v>0</v>
      </c>
      <c r="AGD151" s="603">
        <v>3258337.1</v>
      </c>
      <c r="AGE151" s="603">
        <v>0</v>
      </c>
      <c r="AGF151" s="603">
        <v>0</v>
      </c>
      <c r="AGG151" s="603">
        <v>0</v>
      </c>
      <c r="AGH151" s="603">
        <v>2245083.86</v>
      </c>
      <c r="AGI151" s="603">
        <v>0</v>
      </c>
      <c r="AGJ151" s="603">
        <v>0</v>
      </c>
      <c r="AGK151" s="603">
        <v>220579.5</v>
      </c>
      <c r="AGL151" s="603">
        <v>299554</v>
      </c>
      <c r="AGM151" s="603">
        <v>0</v>
      </c>
      <c r="AGN151" s="603">
        <v>0</v>
      </c>
      <c r="AGO151" s="603">
        <v>5746841.79</v>
      </c>
      <c r="AGP151" s="603">
        <v>1348932.11</v>
      </c>
      <c r="AGQ151" s="603">
        <v>180813.84</v>
      </c>
      <c r="AGR151" s="603">
        <v>127188</v>
      </c>
      <c r="AGS151" s="603">
        <v>310251.94</v>
      </c>
      <c r="AGT151" s="603">
        <v>0</v>
      </c>
      <c r="AGU151" s="603">
        <v>44645</v>
      </c>
      <c r="AGV151" s="603">
        <v>830371</v>
      </c>
      <c r="AGW151" s="603">
        <v>5798698.5</v>
      </c>
      <c r="AGX151" s="603">
        <v>10190603.17</v>
      </c>
      <c r="AGY151" s="603">
        <v>451682</v>
      </c>
      <c r="AGZ151" s="603">
        <v>1176120.6100000001</v>
      </c>
      <c r="AHA151" s="603">
        <v>1378951.91</v>
      </c>
      <c r="AHB151" s="603">
        <v>1726911</v>
      </c>
      <c r="AHC151" s="603">
        <v>1440110.65</v>
      </c>
      <c r="AHD151" s="603">
        <v>859559</v>
      </c>
      <c r="AHE151" s="603">
        <v>332296.13</v>
      </c>
      <c r="AHF151" s="603">
        <v>591457.15</v>
      </c>
      <c r="AHG151" s="603">
        <v>313894.5</v>
      </c>
      <c r="AHH151" s="603">
        <v>43317.32</v>
      </c>
      <c r="AHI151" s="603">
        <v>171968</v>
      </c>
      <c r="AHJ151" s="603">
        <v>0</v>
      </c>
      <c r="AHK151" s="603">
        <v>243950</v>
      </c>
      <c r="AHL151" s="603">
        <v>707458</v>
      </c>
      <c r="AHM151" s="603">
        <v>893109.5</v>
      </c>
      <c r="AHN151" s="603">
        <v>0</v>
      </c>
      <c r="AHO151" s="603">
        <v>573826</v>
      </c>
      <c r="AHP151" s="603">
        <v>387920.1</v>
      </c>
      <c r="AHQ151" s="603">
        <v>253033.95</v>
      </c>
      <c r="AHR151" s="603">
        <v>2058563.4</v>
      </c>
      <c r="AHS151" s="603">
        <v>902738.19</v>
      </c>
      <c r="AHT151" s="603">
        <v>1082953.3600000001</v>
      </c>
      <c r="AHU151" s="603">
        <v>0</v>
      </c>
      <c r="AHV151" s="603">
        <v>0</v>
      </c>
      <c r="AHW151" s="603">
        <f t="shared" si="100"/>
        <v>765304450.96000063</v>
      </c>
      <c r="AHY151" s="648" t="s">
        <v>6248</v>
      </c>
      <c r="AHZ151" s="648" t="s">
        <v>6202</v>
      </c>
      <c r="AIA151" s="648" t="s">
        <v>6203</v>
      </c>
    </row>
    <row r="152" spans="1:911" ht="24.6" x14ac:dyDescent="0.7">
      <c r="A152" s="260" t="str">
        <f t="shared" si="101"/>
        <v>ภาระ</v>
      </c>
      <c r="B152" s="260" t="s">
        <v>6200</v>
      </c>
      <c r="C152" s="260" t="s">
        <v>6201</v>
      </c>
      <c r="D152" s="603">
        <v>0</v>
      </c>
      <c r="E152" s="603">
        <v>0</v>
      </c>
      <c r="F152" s="603">
        <v>0</v>
      </c>
      <c r="G152" s="603">
        <v>0</v>
      </c>
      <c r="H152" s="603">
        <v>0</v>
      </c>
      <c r="I152" s="603">
        <v>0</v>
      </c>
      <c r="J152" s="603">
        <v>0</v>
      </c>
      <c r="K152" s="603">
        <v>0</v>
      </c>
      <c r="L152" s="603">
        <v>0</v>
      </c>
      <c r="M152" s="603">
        <v>0</v>
      </c>
      <c r="N152" s="603">
        <v>0</v>
      </c>
      <c r="O152" s="603">
        <v>0</v>
      </c>
      <c r="P152" s="603">
        <v>0</v>
      </c>
      <c r="Q152" s="603">
        <v>0</v>
      </c>
      <c r="R152" s="603">
        <v>0</v>
      </c>
      <c r="S152" s="603">
        <v>0</v>
      </c>
      <c r="T152" s="603">
        <v>0</v>
      </c>
      <c r="U152" s="603">
        <v>0</v>
      </c>
      <c r="V152" s="603">
        <v>0</v>
      </c>
      <c r="W152" s="603">
        <v>0</v>
      </c>
      <c r="X152" s="603">
        <v>0</v>
      </c>
      <c r="Y152" s="603">
        <v>0</v>
      </c>
      <c r="Z152" s="603">
        <v>0</v>
      </c>
      <c r="AA152" s="603">
        <v>0</v>
      </c>
      <c r="AB152" s="603">
        <v>0</v>
      </c>
      <c r="AC152" s="603">
        <v>0</v>
      </c>
      <c r="AD152" s="603">
        <v>0</v>
      </c>
      <c r="AE152" s="603">
        <v>0</v>
      </c>
      <c r="AF152" s="603">
        <v>0</v>
      </c>
      <c r="AG152" s="603">
        <v>0</v>
      </c>
      <c r="AH152" s="603">
        <v>0</v>
      </c>
      <c r="AI152" s="603">
        <v>0</v>
      </c>
      <c r="AJ152" s="603">
        <v>0</v>
      </c>
      <c r="AK152" s="603">
        <v>0</v>
      </c>
      <c r="AL152" s="603">
        <v>0</v>
      </c>
      <c r="AM152" s="603">
        <v>0</v>
      </c>
      <c r="AN152" s="603">
        <v>0</v>
      </c>
      <c r="AO152" s="603">
        <v>0</v>
      </c>
      <c r="AP152" s="603">
        <v>0</v>
      </c>
      <c r="AQ152" s="603">
        <v>0</v>
      </c>
      <c r="AR152" s="603">
        <v>0</v>
      </c>
      <c r="AS152" s="603">
        <v>0</v>
      </c>
      <c r="AT152" s="603">
        <v>0</v>
      </c>
      <c r="AU152" s="603">
        <v>0</v>
      </c>
      <c r="AV152" s="603">
        <v>0</v>
      </c>
      <c r="AW152" s="603">
        <v>0</v>
      </c>
      <c r="AX152" s="603">
        <v>0</v>
      </c>
      <c r="AY152" s="603">
        <v>0</v>
      </c>
      <c r="AZ152" s="603">
        <v>0</v>
      </c>
      <c r="BA152" s="603">
        <v>0</v>
      </c>
      <c r="BB152" s="603">
        <v>0</v>
      </c>
      <c r="BC152" s="603">
        <v>0</v>
      </c>
      <c r="BD152" s="603">
        <v>0</v>
      </c>
      <c r="BE152" s="603">
        <v>0</v>
      </c>
      <c r="BF152" s="603">
        <v>0</v>
      </c>
      <c r="BG152" s="603">
        <v>0</v>
      </c>
      <c r="BH152" s="603">
        <v>0</v>
      </c>
      <c r="BI152" s="603">
        <v>0</v>
      </c>
      <c r="BJ152" s="603">
        <v>0</v>
      </c>
      <c r="BK152" s="603">
        <v>0</v>
      </c>
      <c r="BL152" s="603">
        <v>0</v>
      </c>
      <c r="BM152" s="603">
        <v>0</v>
      </c>
      <c r="BN152" s="603">
        <v>0</v>
      </c>
      <c r="BO152" s="603">
        <v>0</v>
      </c>
      <c r="BP152" s="603">
        <v>0</v>
      </c>
      <c r="BQ152" s="603">
        <v>0</v>
      </c>
      <c r="BR152" s="603">
        <v>0</v>
      </c>
      <c r="BS152" s="603">
        <v>0</v>
      </c>
      <c r="BT152" s="603">
        <v>0</v>
      </c>
      <c r="BU152" s="603">
        <v>0</v>
      </c>
      <c r="BV152" s="603">
        <v>0</v>
      </c>
      <c r="BW152" s="603">
        <v>0</v>
      </c>
      <c r="BX152" s="603">
        <v>0</v>
      </c>
      <c r="BY152" s="603">
        <v>0</v>
      </c>
      <c r="BZ152" s="603">
        <v>0</v>
      </c>
      <c r="CA152" s="603">
        <v>0</v>
      </c>
      <c r="CB152" s="603">
        <v>0</v>
      </c>
      <c r="CC152" s="603">
        <v>0</v>
      </c>
      <c r="CD152" s="603">
        <v>0</v>
      </c>
      <c r="CE152" s="603">
        <v>0</v>
      </c>
      <c r="CF152" s="603">
        <v>0</v>
      </c>
      <c r="CG152" s="603">
        <v>0</v>
      </c>
      <c r="CH152" s="603">
        <v>0</v>
      </c>
      <c r="CI152" s="603">
        <v>0</v>
      </c>
      <c r="CJ152" s="603">
        <v>0</v>
      </c>
      <c r="CK152" s="603">
        <v>0</v>
      </c>
      <c r="CL152" s="603">
        <v>0</v>
      </c>
      <c r="CM152" s="603">
        <v>0</v>
      </c>
      <c r="CN152" s="603">
        <v>0</v>
      </c>
      <c r="CO152" s="603">
        <v>0</v>
      </c>
      <c r="CP152" s="603">
        <v>0</v>
      </c>
      <c r="CQ152" s="603">
        <v>0</v>
      </c>
      <c r="CR152" s="603">
        <v>0</v>
      </c>
      <c r="CS152" s="603">
        <v>0</v>
      </c>
      <c r="CT152" s="603">
        <v>0</v>
      </c>
      <c r="CU152" s="603">
        <v>0</v>
      </c>
      <c r="CV152" s="603">
        <v>0</v>
      </c>
      <c r="CW152" s="603">
        <v>0</v>
      </c>
      <c r="CX152" s="603">
        <v>0</v>
      </c>
      <c r="CY152" s="603">
        <v>0</v>
      </c>
      <c r="CZ152" s="603">
        <v>0</v>
      </c>
      <c r="DA152" s="603">
        <v>0</v>
      </c>
      <c r="DB152" s="603">
        <v>0</v>
      </c>
      <c r="DC152" s="603">
        <v>0</v>
      </c>
      <c r="DD152" s="603">
        <v>0</v>
      </c>
      <c r="DE152" s="603">
        <v>0</v>
      </c>
      <c r="DF152" s="603">
        <v>0</v>
      </c>
      <c r="DG152" s="603">
        <v>0</v>
      </c>
      <c r="DH152" s="603">
        <v>0</v>
      </c>
      <c r="DI152" s="603">
        <v>0</v>
      </c>
      <c r="DJ152" s="603">
        <v>0</v>
      </c>
      <c r="DK152" s="603">
        <v>0</v>
      </c>
      <c r="DL152" s="603">
        <v>321750</v>
      </c>
      <c r="DM152" s="603">
        <v>0</v>
      </c>
      <c r="DN152" s="603">
        <v>0</v>
      </c>
      <c r="DO152" s="603">
        <v>0</v>
      </c>
      <c r="DP152" s="603">
        <v>0</v>
      </c>
      <c r="DQ152" s="603">
        <v>0</v>
      </c>
      <c r="DR152" s="603">
        <v>0</v>
      </c>
      <c r="DS152" s="603">
        <v>0</v>
      </c>
      <c r="DT152" s="603">
        <v>1046477.61</v>
      </c>
      <c r="DU152" s="603">
        <v>0</v>
      </c>
      <c r="DV152" s="603">
        <v>0</v>
      </c>
      <c r="DW152" s="603">
        <v>0</v>
      </c>
      <c r="DX152" s="603">
        <v>0</v>
      </c>
      <c r="DY152" s="603">
        <v>0</v>
      </c>
      <c r="DZ152" s="603">
        <v>0</v>
      </c>
      <c r="EA152" s="603">
        <v>0</v>
      </c>
      <c r="EB152" s="603">
        <v>0</v>
      </c>
      <c r="EC152" s="603">
        <v>0</v>
      </c>
      <c r="ED152" s="603">
        <v>0</v>
      </c>
      <c r="EE152" s="603">
        <v>0</v>
      </c>
      <c r="EF152" s="603">
        <v>0</v>
      </c>
      <c r="EG152" s="603">
        <v>0</v>
      </c>
      <c r="EH152" s="603">
        <v>0</v>
      </c>
      <c r="EI152" s="603">
        <v>0</v>
      </c>
      <c r="EJ152" s="603">
        <v>0</v>
      </c>
      <c r="EK152" s="603">
        <v>0</v>
      </c>
      <c r="EL152" s="603">
        <v>0</v>
      </c>
      <c r="EM152" s="603">
        <v>0</v>
      </c>
      <c r="EN152" s="603">
        <v>0</v>
      </c>
      <c r="EO152" s="603">
        <v>0</v>
      </c>
      <c r="EP152" s="603">
        <v>0</v>
      </c>
      <c r="EQ152" s="603">
        <v>0</v>
      </c>
      <c r="ER152" s="603">
        <v>0</v>
      </c>
      <c r="ES152" s="603">
        <v>0</v>
      </c>
      <c r="ET152" s="603">
        <v>0</v>
      </c>
      <c r="EU152" s="603">
        <v>0</v>
      </c>
      <c r="EV152" s="603">
        <v>0</v>
      </c>
      <c r="EW152" s="603">
        <v>0</v>
      </c>
      <c r="EX152" s="603">
        <v>262500</v>
      </c>
      <c r="EY152" s="603">
        <v>0</v>
      </c>
      <c r="EZ152" s="603">
        <v>0</v>
      </c>
      <c r="FA152" s="603">
        <v>0</v>
      </c>
      <c r="FB152" s="603">
        <v>0</v>
      </c>
      <c r="FC152" s="603">
        <v>0</v>
      </c>
      <c r="FD152" s="603">
        <v>0</v>
      </c>
      <c r="FE152" s="603">
        <v>0</v>
      </c>
      <c r="FF152" s="603">
        <v>0</v>
      </c>
      <c r="FG152" s="603">
        <v>0</v>
      </c>
      <c r="FH152" s="603">
        <v>0</v>
      </c>
      <c r="FI152" s="603">
        <v>0</v>
      </c>
      <c r="FJ152" s="603">
        <v>0</v>
      </c>
      <c r="FK152" s="603">
        <v>0</v>
      </c>
      <c r="FL152" s="603">
        <v>0</v>
      </c>
      <c r="FM152" s="603">
        <v>0</v>
      </c>
      <c r="FN152" s="603">
        <v>0</v>
      </c>
      <c r="FO152" s="603">
        <v>0</v>
      </c>
      <c r="FP152" s="603">
        <v>0</v>
      </c>
      <c r="FQ152" s="603">
        <v>0</v>
      </c>
      <c r="FR152" s="603">
        <v>0</v>
      </c>
      <c r="FS152" s="603">
        <v>0</v>
      </c>
      <c r="FT152" s="603">
        <v>0</v>
      </c>
      <c r="FU152" s="603">
        <v>0</v>
      </c>
      <c r="FV152" s="603">
        <v>0</v>
      </c>
      <c r="FW152" s="603">
        <v>0</v>
      </c>
      <c r="FX152" s="603">
        <v>0</v>
      </c>
      <c r="FY152" s="603">
        <v>0</v>
      </c>
      <c r="FZ152" s="603">
        <v>0</v>
      </c>
      <c r="GA152" s="603">
        <v>0</v>
      </c>
      <c r="GB152" s="603">
        <v>0</v>
      </c>
      <c r="GC152" s="603">
        <v>0</v>
      </c>
      <c r="GD152" s="603">
        <v>0</v>
      </c>
      <c r="GE152" s="603">
        <v>0</v>
      </c>
      <c r="GF152" s="603">
        <v>0</v>
      </c>
      <c r="GG152" s="603">
        <v>0</v>
      </c>
      <c r="GH152" s="603">
        <v>0</v>
      </c>
      <c r="GI152" s="603">
        <v>0</v>
      </c>
      <c r="GJ152" s="603">
        <v>0</v>
      </c>
      <c r="GK152" s="603">
        <v>0</v>
      </c>
      <c r="GL152" s="603">
        <v>0</v>
      </c>
      <c r="GM152" s="603">
        <v>0</v>
      </c>
      <c r="GN152" s="603">
        <v>0</v>
      </c>
      <c r="GO152" s="603">
        <v>0</v>
      </c>
      <c r="GP152" s="603">
        <v>0</v>
      </c>
      <c r="GQ152" s="603">
        <v>0</v>
      </c>
      <c r="GR152" s="603">
        <v>0</v>
      </c>
      <c r="GS152" s="603">
        <v>0</v>
      </c>
      <c r="GT152" s="603">
        <v>0</v>
      </c>
      <c r="GU152" s="603">
        <v>0</v>
      </c>
      <c r="GV152" s="603">
        <v>0</v>
      </c>
      <c r="GW152" s="603">
        <v>0</v>
      </c>
      <c r="GX152" s="603">
        <v>0</v>
      </c>
      <c r="GY152" s="603">
        <v>0</v>
      </c>
      <c r="GZ152" s="603">
        <v>0</v>
      </c>
      <c r="HA152" s="603">
        <v>0</v>
      </c>
      <c r="HB152" s="603">
        <v>0</v>
      </c>
      <c r="HC152" s="603">
        <v>0</v>
      </c>
      <c r="HD152" s="603">
        <v>3757225</v>
      </c>
      <c r="HE152" s="603">
        <v>0</v>
      </c>
      <c r="HF152" s="603">
        <v>0</v>
      </c>
      <c r="HG152" s="603">
        <v>0</v>
      </c>
      <c r="HH152" s="603">
        <v>0</v>
      </c>
      <c r="HI152" s="603">
        <v>0</v>
      </c>
      <c r="HJ152" s="603">
        <v>0</v>
      </c>
      <c r="HK152" s="603">
        <v>0</v>
      </c>
      <c r="HL152" s="603">
        <v>0</v>
      </c>
      <c r="HM152" s="603">
        <v>0</v>
      </c>
      <c r="HN152" s="603">
        <v>0</v>
      </c>
      <c r="HO152" s="603">
        <v>0</v>
      </c>
      <c r="HP152" s="603">
        <v>0</v>
      </c>
      <c r="HQ152" s="603">
        <v>0</v>
      </c>
      <c r="HR152" s="603">
        <v>0</v>
      </c>
      <c r="HS152" s="603">
        <v>0</v>
      </c>
      <c r="HT152" s="603">
        <v>0</v>
      </c>
      <c r="HU152" s="603">
        <v>0</v>
      </c>
      <c r="HV152" s="603">
        <v>0</v>
      </c>
      <c r="HW152" s="603">
        <v>0</v>
      </c>
      <c r="HX152" s="603">
        <v>0</v>
      </c>
      <c r="HY152" s="603">
        <v>0</v>
      </c>
      <c r="HZ152" s="603">
        <v>0</v>
      </c>
      <c r="IA152" s="603">
        <v>0</v>
      </c>
      <c r="IB152" s="603">
        <v>0</v>
      </c>
      <c r="IC152" s="603">
        <v>300</v>
      </c>
      <c r="ID152" s="603">
        <v>0</v>
      </c>
      <c r="IE152" s="603">
        <v>0</v>
      </c>
      <c r="IF152" s="603">
        <v>0</v>
      </c>
      <c r="IG152" s="603">
        <v>0</v>
      </c>
      <c r="IH152" s="603">
        <v>0</v>
      </c>
      <c r="II152" s="603">
        <v>0</v>
      </c>
      <c r="IJ152" s="603">
        <v>0</v>
      </c>
      <c r="IK152" s="603">
        <v>0</v>
      </c>
      <c r="IL152" s="603">
        <v>0</v>
      </c>
      <c r="IM152" s="603">
        <v>0</v>
      </c>
      <c r="IN152" s="603">
        <v>0</v>
      </c>
      <c r="IO152" s="603">
        <v>0</v>
      </c>
      <c r="IP152" s="603">
        <v>0</v>
      </c>
      <c r="IQ152" s="603">
        <v>0</v>
      </c>
      <c r="IR152" s="603">
        <v>0</v>
      </c>
      <c r="IS152" s="603">
        <v>0</v>
      </c>
      <c r="IT152" s="603">
        <v>0</v>
      </c>
      <c r="IU152" s="603">
        <v>161000</v>
      </c>
      <c r="IV152" s="603">
        <v>0</v>
      </c>
      <c r="IW152" s="603">
        <v>0</v>
      </c>
      <c r="IX152" s="603">
        <v>0</v>
      </c>
      <c r="IY152" s="603">
        <v>0</v>
      </c>
      <c r="IZ152" s="603">
        <v>0</v>
      </c>
      <c r="JA152" s="603">
        <v>0</v>
      </c>
      <c r="JB152" s="603">
        <v>0</v>
      </c>
      <c r="JC152" s="603">
        <v>0</v>
      </c>
      <c r="JD152" s="603">
        <v>0</v>
      </c>
      <c r="JE152" s="603">
        <v>0</v>
      </c>
      <c r="JF152" s="603">
        <v>0</v>
      </c>
      <c r="JG152" s="603">
        <v>305000</v>
      </c>
      <c r="JH152" s="603">
        <v>0</v>
      </c>
      <c r="JI152" s="603">
        <v>0</v>
      </c>
      <c r="JJ152" s="603">
        <v>0</v>
      </c>
      <c r="JK152" s="603">
        <v>0</v>
      </c>
      <c r="JL152" s="603">
        <v>0</v>
      </c>
      <c r="JM152" s="603">
        <v>0</v>
      </c>
      <c r="JN152" s="603">
        <v>0</v>
      </c>
      <c r="JO152" s="603">
        <v>0</v>
      </c>
      <c r="JP152" s="603">
        <v>0</v>
      </c>
      <c r="JQ152" s="603">
        <v>0</v>
      </c>
      <c r="JR152" s="603">
        <v>0</v>
      </c>
      <c r="JS152" s="603">
        <v>0</v>
      </c>
      <c r="JT152" s="603">
        <v>0</v>
      </c>
      <c r="JU152" s="603">
        <v>2178000</v>
      </c>
      <c r="JV152" s="603">
        <v>0</v>
      </c>
      <c r="JW152" s="603">
        <v>0</v>
      </c>
      <c r="JX152" s="603">
        <v>0</v>
      </c>
      <c r="JY152" s="603">
        <v>0</v>
      </c>
      <c r="JZ152" s="603">
        <v>0</v>
      </c>
      <c r="KA152" s="603">
        <v>0</v>
      </c>
      <c r="KB152" s="603">
        <v>0</v>
      </c>
      <c r="KC152" s="603">
        <v>0</v>
      </c>
      <c r="KD152" s="603">
        <v>0</v>
      </c>
      <c r="KE152" s="603">
        <v>0</v>
      </c>
      <c r="KF152" s="603">
        <v>0</v>
      </c>
      <c r="KG152" s="603">
        <v>0</v>
      </c>
      <c r="KH152" s="603">
        <v>0</v>
      </c>
      <c r="KI152" s="603">
        <v>0</v>
      </c>
      <c r="KJ152" s="603">
        <v>0</v>
      </c>
      <c r="KK152" s="603">
        <v>0</v>
      </c>
      <c r="KL152" s="603">
        <v>0</v>
      </c>
      <c r="KM152" s="603">
        <v>0</v>
      </c>
      <c r="KN152" s="603">
        <v>0</v>
      </c>
      <c r="KO152" s="603">
        <v>0</v>
      </c>
      <c r="KP152" s="603">
        <v>0</v>
      </c>
      <c r="KQ152" s="603">
        <v>0</v>
      </c>
      <c r="KR152" s="603">
        <v>0</v>
      </c>
      <c r="KS152" s="603">
        <v>0</v>
      </c>
      <c r="KT152" s="603">
        <v>0</v>
      </c>
      <c r="KU152" s="603">
        <v>0</v>
      </c>
      <c r="KV152" s="603">
        <v>0</v>
      </c>
      <c r="KW152" s="603">
        <v>0</v>
      </c>
      <c r="KX152" s="603">
        <v>0</v>
      </c>
      <c r="KY152" s="603">
        <v>0</v>
      </c>
      <c r="KZ152" s="603">
        <v>0</v>
      </c>
      <c r="LA152" s="603">
        <v>0</v>
      </c>
      <c r="LB152" s="603">
        <v>0</v>
      </c>
      <c r="LC152" s="603">
        <v>0</v>
      </c>
      <c r="LD152" s="603">
        <v>0</v>
      </c>
      <c r="LE152" s="603">
        <v>0</v>
      </c>
      <c r="LF152" s="603">
        <v>0</v>
      </c>
      <c r="LG152" s="603">
        <v>0</v>
      </c>
      <c r="LH152" s="603">
        <v>0</v>
      </c>
      <c r="LI152" s="603">
        <v>0</v>
      </c>
      <c r="LJ152" s="603">
        <v>0</v>
      </c>
      <c r="LK152" s="603">
        <v>5024</v>
      </c>
      <c r="LL152" s="603">
        <v>0</v>
      </c>
      <c r="LM152" s="603">
        <v>0</v>
      </c>
      <c r="LN152" s="603">
        <v>0</v>
      </c>
      <c r="LO152" s="603">
        <v>0</v>
      </c>
      <c r="LP152" s="603">
        <v>0</v>
      </c>
      <c r="LQ152" s="603">
        <v>0</v>
      </c>
      <c r="LR152" s="603">
        <v>0</v>
      </c>
      <c r="LS152" s="603">
        <v>0</v>
      </c>
      <c r="LT152" s="603">
        <v>0</v>
      </c>
      <c r="LU152" s="603">
        <v>0</v>
      </c>
      <c r="LV152" s="603">
        <v>0</v>
      </c>
      <c r="LW152" s="603">
        <v>0</v>
      </c>
      <c r="LX152" s="603">
        <v>0</v>
      </c>
      <c r="LY152" s="603">
        <v>0</v>
      </c>
      <c r="LZ152" s="603">
        <v>0</v>
      </c>
      <c r="MA152" s="603">
        <v>0</v>
      </c>
      <c r="MB152" s="603">
        <v>0</v>
      </c>
      <c r="MC152" s="603">
        <v>0</v>
      </c>
      <c r="MD152" s="603">
        <v>0</v>
      </c>
      <c r="ME152" s="603">
        <v>0</v>
      </c>
      <c r="MF152" s="603">
        <v>0</v>
      </c>
      <c r="MG152" s="603">
        <v>0</v>
      </c>
      <c r="MH152" s="603">
        <v>0</v>
      </c>
      <c r="MI152" s="603">
        <v>0</v>
      </c>
      <c r="MJ152" s="603">
        <v>0</v>
      </c>
      <c r="MK152" s="603">
        <v>0</v>
      </c>
      <c r="ML152" s="603">
        <v>0</v>
      </c>
      <c r="MM152" s="603">
        <v>0</v>
      </c>
      <c r="MN152" s="603">
        <v>0</v>
      </c>
      <c r="MO152" s="603">
        <v>0</v>
      </c>
      <c r="MP152" s="603">
        <v>0</v>
      </c>
      <c r="MQ152" s="603">
        <v>0</v>
      </c>
      <c r="MR152" s="603">
        <v>0</v>
      </c>
      <c r="MS152" s="603">
        <v>0</v>
      </c>
      <c r="MT152" s="603">
        <v>0</v>
      </c>
      <c r="MU152" s="603">
        <v>0</v>
      </c>
      <c r="MV152" s="603">
        <v>0</v>
      </c>
      <c r="MW152" s="603">
        <v>0</v>
      </c>
      <c r="MX152" s="603">
        <v>0</v>
      </c>
      <c r="MY152" s="603">
        <v>0</v>
      </c>
      <c r="MZ152" s="603">
        <v>0</v>
      </c>
      <c r="NA152" s="603">
        <v>0</v>
      </c>
      <c r="NB152" s="603">
        <v>0</v>
      </c>
      <c r="NC152" s="603">
        <v>0</v>
      </c>
      <c r="ND152" s="603">
        <v>0</v>
      </c>
      <c r="NE152" s="603">
        <v>0</v>
      </c>
      <c r="NF152" s="603">
        <v>0</v>
      </c>
      <c r="NG152" s="603">
        <v>0</v>
      </c>
      <c r="NH152" s="603">
        <v>0</v>
      </c>
      <c r="NI152" s="603">
        <v>0</v>
      </c>
      <c r="NJ152" s="603">
        <v>0</v>
      </c>
      <c r="NK152" s="603">
        <v>0</v>
      </c>
      <c r="NL152" s="603">
        <v>0</v>
      </c>
      <c r="NM152" s="603">
        <v>0</v>
      </c>
      <c r="NN152" s="603">
        <v>0</v>
      </c>
      <c r="NO152" s="603">
        <v>0</v>
      </c>
      <c r="NP152" s="603">
        <v>0</v>
      </c>
      <c r="NQ152" s="603">
        <v>0</v>
      </c>
      <c r="NR152" s="603">
        <v>0</v>
      </c>
      <c r="NS152" s="603">
        <v>0</v>
      </c>
      <c r="NT152" s="603">
        <v>0</v>
      </c>
      <c r="NU152" s="603">
        <v>0</v>
      </c>
      <c r="NV152" s="603">
        <v>0</v>
      </c>
      <c r="NW152" s="603">
        <v>0</v>
      </c>
      <c r="NX152" s="603">
        <v>0</v>
      </c>
      <c r="NY152" s="603">
        <v>0</v>
      </c>
      <c r="NZ152" s="603">
        <v>0</v>
      </c>
      <c r="OA152" s="603">
        <v>0</v>
      </c>
      <c r="OB152" s="603">
        <v>0</v>
      </c>
      <c r="OC152" s="603">
        <v>0</v>
      </c>
      <c r="OD152" s="603">
        <v>0</v>
      </c>
      <c r="OE152" s="603">
        <v>0</v>
      </c>
      <c r="OF152" s="603">
        <v>0</v>
      </c>
      <c r="OG152" s="603">
        <v>0</v>
      </c>
      <c r="OH152" s="603">
        <v>348000</v>
      </c>
      <c r="OI152" s="603">
        <v>0</v>
      </c>
      <c r="OJ152" s="603">
        <v>0</v>
      </c>
      <c r="OK152" s="603">
        <v>0</v>
      </c>
      <c r="OL152" s="603">
        <v>0</v>
      </c>
      <c r="OM152" s="603">
        <v>0</v>
      </c>
      <c r="ON152" s="603">
        <v>0</v>
      </c>
      <c r="OO152" s="603">
        <v>0</v>
      </c>
      <c r="OP152" s="603">
        <v>0</v>
      </c>
      <c r="OQ152" s="603">
        <v>0</v>
      </c>
      <c r="OR152" s="603">
        <v>0</v>
      </c>
      <c r="OS152" s="603">
        <v>0</v>
      </c>
      <c r="OT152" s="603">
        <v>0</v>
      </c>
      <c r="OU152" s="603">
        <v>1254088</v>
      </c>
      <c r="OV152" s="603">
        <v>0</v>
      </c>
      <c r="OW152" s="603">
        <v>0</v>
      </c>
      <c r="OX152" s="603">
        <v>0</v>
      </c>
      <c r="OY152" s="603">
        <v>0</v>
      </c>
      <c r="OZ152" s="603">
        <v>0</v>
      </c>
      <c r="PA152" s="603">
        <v>0</v>
      </c>
      <c r="PB152" s="603">
        <v>0</v>
      </c>
      <c r="PC152" s="603">
        <v>0</v>
      </c>
      <c r="PD152" s="603">
        <v>0</v>
      </c>
      <c r="PE152" s="603">
        <v>0</v>
      </c>
      <c r="PF152" s="603">
        <v>0</v>
      </c>
      <c r="PG152" s="603">
        <v>0</v>
      </c>
      <c r="PH152" s="603">
        <v>0</v>
      </c>
      <c r="PI152" s="603">
        <v>0</v>
      </c>
      <c r="PJ152" s="603">
        <v>0</v>
      </c>
      <c r="PK152" s="603">
        <v>0</v>
      </c>
      <c r="PL152" s="603">
        <v>0</v>
      </c>
      <c r="PM152" s="603">
        <v>0</v>
      </c>
      <c r="PN152" s="603">
        <v>0</v>
      </c>
      <c r="PO152" s="603">
        <v>0</v>
      </c>
      <c r="PP152" s="603">
        <v>0</v>
      </c>
      <c r="PQ152" s="603">
        <v>0</v>
      </c>
      <c r="PR152" s="603">
        <v>0</v>
      </c>
      <c r="PS152" s="603">
        <v>0</v>
      </c>
      <c r="PT152" s="603">
        <v>0</v>
      </c>
      <c r="PU152" s="603">
        <v>0</v>
      </c>
      <c r="PV152" s="603">
        <v>0</v>
      </c>
      <c r="PW152" s="603">
        <v>0</v>
      </c>
      <c r="PX152" s="603">
        <v>0</v>
      </c>
      <c r="PY152" s="603">
        <v>0</v>
      </c>
      <c r="PZ152" s="603">
        <v>0</v>
      </c>
      <c r="QA152" s="603">
        <v>0</v>
      </c>
      <c r="QB152" s="603">
        <v>0</v>
      </c>
      <c r="QC152" s="603">
        <v>0</v>
      </c>
      <c r="QD152" s="603">
        <v>0</v>
      </c>
      <c r="QE152" s="603">
        <v>0</v>
      </c>
      <c r="QF152" s="603">
        <v>0</v>
      </c>
      <c r="QG152" s="603">
        <v>0</v>
      </c>
      <c r="QH152" s="603">
        <v>0</v>
      </c>
      <c r="QI152" s="603">
        <v>0</v>
      </c>
      <c r="QJ152" s="603">
        <v>0</v>
      </c>
      <c r="QK152" s="603">
        <v>0</v>
      </c>
      <c r="QL152" s="603">
        <v>0</v>
      </c>
      <c r="QM152" s="603">
        <v>0</v>
      </c>
      <c r="QN152" s="603">
        <v>0</v>
      </c>
      <c r="QO152" s="603">
        <v>0</v>
      </c>
      <c r="QP152" s="603">
        <v>468175</v>
      </c>
      <c r="QQ152" s="603">
        <v>0</v>
      </c>
      <c r="QR152" s="603">
        <v>0</v>
      </c>
      <c r="QS152" s="603">
        <v>0</v>
      </c>
      <c r="QT152" s="603">
        <v>0</v>
      </c>
      <c r="QU152" s="603">
        <v>0</v>
      </c>
      <c r="QV152" s="603">
        <v>844313</v>
      </c>
      <c r="QW152" s="603">
        <v>0</v>
      </c>
      <c r="QX152" s="603">
        <v>0</v>
      </c>
      <c r="QY152" s="603">
        <v>0</v>
      </c>
      <c r="QZ152" s="603">
        <v>0</v>
      </c>
      <c r="RA152" s="603">
        <v>0</v>
      </c>
      <c r="RB152" s="603">
        <v>0</v>
      </c>
      <c r="RC152" s="603">
        <v>0</v>
      </c>
      <c r="RD152" s="603">
        <v>0</v>
      </c>
      <c r="RE152" s="603">
        <v>0</v>
      </c>
      <c r="RF152" s="603">
        <v>0</v>
      </c>
      <c r="RG152" s="603">
        <v>0</v>
      </c>
      <c r="RH152" s="603">
        <v>0</v>
      </c>
      <c r="RI152" s="603">
        <v>0</v>
      </c>
      <c r="RJ152" s="603">
        <v>0</v>
      </c>
      <c r="RK152" s="603">
        <v>0</v>
      </c>
      <c r="RL152" s="603">
        <v>0</v>
      </c>
      <c r="RM152" s="603">
        <v>0</v>
      </c>
      <c r="RN152" s="603">
        <v>0</v>
      </c>
      <c r="RO152" s="603">
        <v>0</v>
      </c>
      <c r="RP152" s="603">
        <v>0</v>
      </c>
      <c r="RQ152" s="603">
        <v>0</v>
      </c>
      <c r="RR152" s="603">
        <v>0</v>
      </c>
      <c r="RS152" s="603">
        <v>50000</v>
      </c>
      <c r="RT152" s="603">
        <v>0</v>
      </c>
      <c r="RU152" s="603">
        <v>0</v>
      </c>
      <c r="RV152" s="603">
        <v>0</v>
      </c>
      <c r="RW152" s="603">
        <v>0</v>
      </c>
      <c r="RX152" s="603">
        <v>0</v>
      </c>
      <c r="RY152" s="603">
        <v>0</v>
      </c>
      <c r="RZ152" s="603">
        <v>0</v>
      </c>
      <c r="SA152" s="603">
        <v>0</v>
      </c>
      <c r="SB152" s="603">
        <v>0</v>
      </c>
      <c r="SC152" s="603">
        <v>297049</v>
      </c>
      <c r="SD152" s="603">
        <v>0</v>
      </c>
      <c r="SE152" s="603">
        <v>0</v>
      </c>
      <c r="SF152" s="603">
        <v>0</v>
      </c>
      <c r="SG152" s="603">
        <v>0</v>
      </c>
      <c r="SH152" s="603">
        <v>0</v>
      </c>
      <c r="SI152" s="603">
        <v>0</v>
      </c>
      <c r="SJ152" s="603">
        <v>0</v>
      </c>
      <c r="SK152" s="603">
        <v>0</v>
      </c>
      <c r="SL152" s="603">
        <v>0</v>
      </c>
      <c r="SM152" s="603">
        <v>0</v>
      </c>
      <c r="SN152" s="603">
        <v>0</v>
      </c>
      <c r="SO152" s="603">
        <v>0</v>
      </c>
      <c r="SP152" s="603">
        <v>0</v>
      </c>
      <c r="SQ152" s="603">
        <v>0</v>
      </c>
      <c r="SR152" s="603">
        <v>0</v>
      </c>
      <c r="SS152" s="603">
        <v>0</v>
      </c>
      <c r="ST152" s="603">
        <v>0</v>
      </c>
      <c r="SU152" s="603">
        <v>0</v>
      </c>
      <c r="SV152" s="603">
        <v>0</v>
      </c>
      <c r="SW152" s="603">
        <v>0</v>
      </c>
      <c r="SX152" s="603">
        <v>0</v>
      </c>
      <c r="SY152" s="603">
        <v>0</v>
      </c>
      <c r="SZ152" s="603">
        <v>0</v>
      </c>
      <c r="TA152" s="603">
        <v>0</v>
      </c>
      <c r="TB152" s="603">
        <v>0</v>
      </c>
      <c r="TC152" s="603">
        <v>0</v>
      </c>
      <c r="TD152" s="603">
        <v>0</v>
      </c>
      <c r="TE152" s="603">
        <v>0</v>
      </c>
      <c r="TF152" s="603">
        <v>0</v>
      </c>
      <c r="TG152" s="603">
        <v>0</v>
      </c>
      <c r="TH152" s="603">
        <v>0</v>
      </c>
      <c r="TI152" s="603">
        <v>0</v>
      </c>
      <c r="TJ152" s="603">
        <v>0</v>
      </c>
      <c r="TK152" s="603">
        <v>0</v>
      </c>
      <c r="TL152" s="603">
        <v>0</v>
      </c>
      <c r="TM152" s="603">
        <v>0</v>
      </c>
      <c r="TN152" s="603">
        <v>0</v>
      </c>
      <c r="TO152" s="603">
        <v>0</v>
      </c>
      <c r="TP152" s="603">
        <v>0</v>
      </c>
      <c r="TQ152" s="603">
        <v>0</v>
      </c>
      <c r="TR152" s="603">
        <v>0</v>
      </c>
      <c r="TS152" s="603">
        <v>0</v>
      </c>
      <c r="TT152" s="603">
        <v>0</v>
      </c>
      <c r="TU152" s="603">
        <v>0</v>
      </c>
      <c r="TV152" s="603">
        <v>0</v>
      </c>
      <c r="TW152" s="603">
        <v>0</v>
      </c>
      <c r="TX152" s="603">
        <v>0</v>
      </c>
      <c r="TY152" s="603">
        <v>0</v>
      </c>
      <c r="TZ152" s="603">
        <v>0</v>
      </c>
      <c r="UA152" s="603">
        <v>973000</v>
      </c>
      <c r="UB152" s="603">
        <v>0</v>
      </c>
      <c r="UC152" s="603">
        <v>0</v>
      </c>
      <c r="UD152" s="603">
        <v>0</v>
      </c>
      <c r="UE152" s="603">
        <v>0</v>
      </c>
      <c r="UF152" s="603">
        <v>0</v>
      </c>
      <c r="UG152" s="603">
        <v>0</v>
      </c>
      <c r="UH152" s="603">
        <v>0</v>
      </c>
      <c r="UI152" s="603">
        <v>0</v>
      </c>
      <c r="UJ152" s="603">
        <v>0</v>
      </c>
      <c r="UK152" s="603">
        <v>0</v>
      </c>
      <c r="UL152" s="603">
        <v>0</v>
      </c>
      <c r="UM152" s="603">
        <v>0</v>
      </c>
      <c r="UN152" s="603">
        <v>0</v>
      </c>
      <c r="UO152" s="603">
        <v>0</v>
      </c>
      <c r="UP152" s="603">
        <v>0</v>
      </c>
      <c r="UQ152" s="603">
        <v>0</v>
      </c>
      <c r="UR152" s="603">
        <v>0</v>
      </c>
      <c r="US152" s="603">
        <v>0</v>
      </c>
      <c r="UT152" s="603">
        <v>0</v>
      </c>
      <c r="UU152" s="603">
        <v>0</v>
      </c>
      <c r="UV152" s="603">
        <v>0</v>
      </c>
      <c r="UW152" s="603">
        <v>0</v>
      </c>
      <c r="UX152" s="603">
        <v>0</v>
      </c>
      <c r="UY152" s="603">
        <v>0</v>
      </c>
      <c r="UZ152" s="603">
        <v>0</v>
      </c>
      <c r="VA152" s="603">
        <v>0</v>
      </c>
      <c r="VB152" s="603">
        <v>0</v>
      </c>
      <c r="VC152" s="603">
        <v>0</v>
      </c>
      <c r="VD152" s="603">
        <v>0</v>
      </c>
      <c r="VE152" s="603">
        <v>0</v>
      </c>
      <c r="VF152" s="603">
        <v>0</v>
      </c>
      <c r="VG152" s="603">
        <v>0</v>
      </c>
      <c r="VH152" s="603">
        <v>0</v>
      </c>
      <c r="VI152" s="603">
        <v>0</v>
      </c>
      <c r="VJ152" s="603">
        <v>0</v>
      </c>
      <c r="VK152" s="603">
        <v>0</v>
      </c>
      <c r="VL152" s="603">
        <v>0</v>
      </c>
      <c r="VM152" s="603">
        <v>0</v>
      </c>
      <c r="VN152" s="603">
        <v>2782490</v>
      </c>
      <c r="VO152" s="603">
        <v>0</v>
      </c>
      <c r="VP152" s="603">
        <v>0</v>
      </c>
      <c r="VQ152" s="603">
        <v>0</v>
      </c>
      <c r="VR152" s="603">
        <v>0</v>
      </c>
      <c r="VS152" s="603">
        <v>0</v>
      </c>
      <c r="VT152" s="603">
        <v>0</v>
      </c>
      <c r="VU152" s="603">
        <v>0</v>
      </c>
      <c r="VV152" s="603">
        <v>0</v>
      </c>
      <c r="VW152" s="603">
        <v>0</v>
      </c>
      <c r="VX152" s="603">
        <v>0</v>
      </c>
      <c r="VY152" s="603">
        <v>0</v>
      </c>
      <c r="VZ152" s="603">
        <v>0</v>
      </c>
      <c r="WA152" s="603">
        <v>0</v>
      </c>
      <c r="WB152" s="603">
        <v>0</v>
      </c>
      <c r="WC152" s="603">
        <v>0</v>
      </c>
      <c r="WD152" s="603">
        <v>0</v>
      </c>
      <c r="WE152" s="603">
        <v>0</v>
      </c>
      <c r="WF152" s="603">
        <v>0</v>
      </c>
      <c r="WG152" s="603">
        <v>0</v>
      </c>
      <c r="WH152" s="603">
        <v>0</v>
      </c>
      <c r="WI152" s="603">
        <v>0</v>
      </c>
      <c r="WJ152" s="603">
        <v>0</v>
      </c>
      <c r="WK152" s="603">
        <v>0</v>
      </c>
      <c r="WL152" s="603">
        <v>0</v>
      </c>
      <c r="WM152" s="603">
        <v>0</v>
      </c>
      <c r="WN152" s="603">
        <v>0</v>
      </c>
      <c r="WO152" s="603">
        <v>0</v>
      </c>
      <c r="WP152" s="603">
        <v>0</v>
      </c>
      <c r="WQ152" s="603">
        <v>0</v>
      </c>
      <c r="WR152" s="603">
        <v>0</v>
      </c>
      <c r="WS152" s="603">
        <v>0</v>
      </c>
      <c r="WT152" s="603">
        <v>0</v>
      </c>
      <c r="WU152" s="603">
        <v>0</v>
      </c>
      <c r="WV152" s="603">
        <v>0</v>
      </c>
      <c r="WW152" s="603">
        <v>0</v>
      </c>
      <c r="WX152" s="603">
        <v>0</v>
      </c>
      <c r="WY152" s="603">
        <v>0</v>
      </c>
      <c r="WZ152" s="603">
        <v>0</v>
      </c>
      <c r="XA152" s="603">
        <v>0</v>
      </c>
      <c r="XB152" s="603">
        <v>0</v>
      </c>
      <c r="XC152" s="603">
        <v>0</v>
      </c>
      <c r="XD152" s="603">
        <v>0</v>
      </c>
      <c r="XE152" s="603">
        <v>0</v>
      </c>
      <c r="XF152" s="603">
        <v>0</v>
      </c>
      <c r="XG152" s="603">
        <v>0</v>
      </c>
      <c r="XH152" s="603">
        <v>0</v>
      </c>
      <c r="XI152" s="603">
        <v>0</v>
      </c>
      <c r="XJ152" s="603">
        <v>191250</v>
      </c>
      <c r="XK152" s="603">
        <v>0</v>
      </c>
      <c r="XL152" s="603">
        <v>0</v>
      </c>
      <c r="XM152" s="603">
        <v>0</v>
      </c>
      <c r="XN152" s="603">
        <v>0</v>
      </c>
      <c r="XO152" s="603">
        <v>0</v>
      </c>
      <c r="XP152" s="603">
        <v>0</v>
      </c>
      <c r="XQ152" s="603">
        <v>0</v>
      </c>
      <c r="XR152" s="603">
        <v>0</v>
      </c>
      <c r="XS152" s="603">
        <v>0</v>
      </c>
      <c r="XT152" s="603">
        <v>0</v>
      </c>
      <c r="XU152" s="603">
        <v>0</v>
      </c>
      <c r="XV152" s="603">
        <v>0</v>
      </c>
      <c r="XW152" s="603">
        <v>0</v>
      </c>
      <c r="XX152" s="603">
        <v>0</v>
      </c>
      <c r="XY152" s="603">
        <v>0</v>
      </c>
      <c r="XZ152" s="603">
        <v>0</v>
      </c>
      <c r="YA152" s="603">
        <v>0</v>
      </c>
      <c r="YB152" s="603">
        <v>0</v>
      </c>
      <c r="YC152" s="603">
        <v>0</v>
      </c>
      <c r="YD152" s="603">
        <v>0</v>
      </c>
      <c r="YE152" s="603">
        <v>0</v>
      </c>
      <c r="YF152" s="603">
        <v>0</v>
      </c>
      <c r="YG152" s="603">
        <v>0</v>
      </c>
      <c r="YH152" s="603">
        <v>0</v>
      </c>
      <c r="YI152" s="603">
        <v>0</v>
      </c>
      <c r="YJ152" s="603">
        <v>0</v>
      </c>
      <c r="YK152" s="603">
        <v>0</v>
      </c>
      <c r="YL152" s="603">
        <v>0</v>
      </c>
      <c r="YM152" s="603">
        <v>0</v>
      </c>
      <c r="YN152" s="603">
        <v>0</v>
      </c>
      <c r="YO152" s="603">
        <v>0</v>
      </c>
      <c r="YP152" s="603">
        <v>0</v>
      </c>
      <c r="YQ152" s="603">
        <v>0</v>
      </c>
      <c r="YR152" s="603">
        <v>0</v>
      </c>
      <c r="YS152" s="603">
        <v>0</v>
      </c>
      <c r="YT152" s="603">
        <v>0</v>
      </c>
      <c r="YU152" s="603">
        <v>0</v>
      </c>
      <c r="YV152" s="603">
        <v>0</v>
      </c>
      <c r="YW152" s="603">
        <v>0</v>
      </c>
      <c r="YX152" s="603">
        <v>0</v>
      </c>
      <c r="YY152" s="603">
        <v>0</v>
      </c>
      <c r="YZ152" s="603">
        <v>0</v>
      </c>
      <c r="ZA152" s="603">
        <v>0</v>
      </c>
      <c r="ZB152" s="603">
        <v>0</v>
      </c>
      <c r="ZC152" s="603">
        <v>0</v>
      </c>
      <c r="ZD152" s="603">
        <v>0</v>
      </c>
      <c r="ZE152" s="603">
        <v>0</v>
      </c>
      <c r="ZF152" s="603">
        <v>0</v>
      </c>
      <c r="ZG152" s="603">
        <v>0</v>
      </c>
      <c r="ZH152" s="603">
        <v>0</v>
      </c>
      <c r="ZI152" s="603">
        <v>0</v>
      </c>
      <c r="ZJ152" s="603">
        <v>0</v>
      </c>
      <c r="ZK152" s="603">
        <v>0</v>
      </c>
      <c r="ZL152" s="603">
        <v>0</v>
      </c>
      <c r="ZM152" s="603">
        <v>0</v>
      </c>
      <c r="ZN152" s="603">
        <v>0</v>
      </c>
      <c r="ZO152" s="603">
        <v>0</v>
      </c>
      <c r="ZP152" s="603">
        <v>0</v>
      </c>
      <c r="ZQ152" s="603">
        <v>0</v>
      </c>
      <c r="ZR152" s="603">
        <v>0</v>
      </c>
      <c r="ZS152" s="603">
        <v>0</v>
      </c>
      <c r="ZT152" s="603">
        <v>0</v>
      </c>
      <c r="ZU152" s="603">
        <v>0</v>
      </c>
      <c r="ZV152" s="603">
        <v>0</v>
      </c>
      <c r="ZW152" s="603">
        <v>0</v>
      </c>
      <c r="ZX152" s="603">
        <v>0</v>
      </c>
      <c r="ZY152" s="603">
        <v>0</v>
      </c>
      <c r="ZZ152" s="603">
        <v>0</v>
      </c>
      <c r="AAA152" s="603">
        <v>0</v>
      </c>
      <c r="AAB152" s="603">
        <v>0</v>
      </c>
      <c r="AAC152" s="603">
        <v>0</v>
      </c>
      <c r="AAD152" s="603">
        <v>0</v>
      </c>
      <c r="AAE152" s="603">
        <v>0</v>
      </c>
      <c r="AAF152" s="603">
        <v>0</v>
      </c>
      <c r="AAG152" s="603">
        <v>0</v>
      </c>
      <c r="AAH152" s="603">
        <v>0</v>
      </c>
      <c r="AAI152" s="603">
        <v>0</v>
      </c>
      <c r="AAJ152" s="603">
        <v>0</v>
      </c>
      <c r="AAK152" s="603">
        <v>0</v>
      </c>
      <c r="AAL152" s="603">
        <v>0</v>
      </c>
      <c r="AAM152" s="603">
        <v>0</v>
      </c>
      <c r="AAN152" s="603">
        <v>0</v>
      </c>
      <c r="AAO152" s="603">
        <v>0</v>
      </c>
      <c r="AAP152" s="603">
        <v>0</v>
      </c>
      <c r="AAQ152" s="603">
        <v>6135349.1500000004</v>
      </c>
      <c r="AAR152" s="603">
        <v>0</v>
      </c>
      <c r="AAS152" s="603">
        <v>0</v>
      </c>
      <c r="AAT152" s="603">
        <v>0</v>
      </c>
      <c r="AAU152" s="603">
        <v>0</v>
      </c>
      <c r="AAV152" s="603">
        <v>0</v>
      </c>
      <c r="AAW152" s="603">
        <v>0</v>
      </c>
      <c r="AAX152" s="603">
        <v>0</v>
      </c>
      <c r="AAY152" s="603">
        <v>0</v>
      </c>
      <c r="AAZ152" s="603">
        <v>0</v>
      </c>
      <c r="ABA152" s="603">
        <v>0</v>
      </c>
      <c r="ABB152" s="603">
        <v>0</v>
      </c>
      <c r="ABC152" s="603">
        <v>0</v>
      </c>
      <c r="ABD152" s="603">
        <v>0</v>
      </c>
      <c r="ABE152" s="603">
        <v>0</v>
      </c>
      <c r="ABF152" s="603">
        <v>0</v>
      </c>
      <c r="ABG152" s="603">
        <v>0</v>
      </c>
      <c r="ABH152" s="603">
        <v>0</v>
      </c>
      <c r="ABI152" s="603">
        <v>0</v>
      </c>
      <c r="ABJ152" s="603">
        <v>0</v>
      </c>
      <c r="ABK152" s="603">
        <v>0</v>
      </c>
      <c r="ABL152" s="603">
        <v>0</v>
      </c>
      <c r="ABM152" s="603">
        <v>0</v>
      </c>
      <c r="ABN152" s="603">
        <v>0</v>
      </c>
      <c r="ABO152" s="603">
        <v>0</v>
      </c>
      <c r="ABP152" s="603">
        <v>0</v>
      </c>
      <c r="ABQ152" s="603">
        <v>14250</v>
      </c>
      <c r="ABR152" s="603">
        <v>0</v>
      </c>
      <c r="ABS152" s="603">
        <v>0</v>
      </c>
      <c r="ABT152" s="603">
        <v>0</v>
      </c>
      <c r="ABU152" s="603">
        <v>0</v>
      </c>
      <c r="ABV152" s="603">
        <v>0</v>
      </c>
      <c r="ABW152" s="603">
        <v>0</v>
      </c>
      <c r="ABX152" s="603">
        <v>0</v>
      </c>
      <c r="ABY152" s="603">
        <v>0</v>
      </c>
      <c r="ABZ152" s="603">
        <v>0</v>
      </c>
      <c r="ACA152" s="603">
        <v>0</v>
      </c>
      <c r="ACB152" s="603">
        <v>0</v>
      </c>
      <c r="ACC152" s="603">
        <v>0</v>
      </c>
      <c r="ACD152" s="603">
        <v>0</v>
      </c>
      <c r="ACE152" s="603">
        <v>0</v>
      </c>
      <c r="ACF152" s="603">
        <v>0</v>
      </c>
      <c r="ACG152" s="603">
        <v>0</v>
      </c>
      <c r="ACH152" s="603">
        <v>0</v>
      </c>
      <c r="ACI152" s="603">
        <v>0</v>
      </c>
      <c r="ACJ152" s="603">
        <v>0</v>
      </c>
      <c r="ACK152" s="603">
        <v>0</v>
      </c>
      <c r="ACL152" s="603">
        <v>0</v>
      </c>
      <c r="ACM152" s="603">
        <v>0</v>
      </c>
      <c r="ACN152" s="603">
        <v>0</v>
      </c>
      <c r="ACO152" s="603">
        <v>0</v>
      </c>
      <c r="ACP152" s="603">
        <v>0</v>
      </c>
      <c r="ACQ152" s="603">
        <v>0</v>
      </c>
      <c r="ACR152" s="603">
        <v>103000</v>
      </c>
      <c r="ACS152" s="603">
        <v>0</v>
      </c>
      <c r="ACT152" s="603">
        <v>0</v>
      </c>
      <c r="ACU152" s="603">
        <v>0</v>
      </c>
      <c r="ACV152" s="603">
        <v>0</v>
      </c>
      <c r="ACW152" s="603">
        <v>0</v>
      </c>
      <c r="ACX152" s="603">
        <v>0</v>
      </c>
      <c r="ACY152" s="603">
        <v>0</v>
      </c>
      <c r="ACZ152" s="603">
        <v>0</v>
      </c>
      <c r="ADA152" s="603">
        <v>0</v>
      </c>
      <c r="ADB152" s="603">
        <v>0</v>
      </c>
      <c r="ADC152" s="603">
        <v>0</v>
      </c>
      <c r="ADD152" s="603">
        <v>0</v>
      </c>
      <c r="ADE152" s="603">
        <v>0</v>
      </c>
      <c r="ADF152" s="603">
        <v>0</v>
      </c>
      <c r="ADG152" s="603">
        <v>0</v>
      </c>
      <c r="ADH152" s="603">
        <v>481970</v>
      </c>
      <c r="ADI152" s="603">
        <v>0</v>
      </c>
      <c r="ADJ152" s="603">
        <v>0</v>
      </c>
      <c r="ADK152" s="603">
        <v>0</v>
      </c>
      <c r="ADL152" s="603">
        <v>0</v>
      </c>
      <c r="ADM152" s="603">
        <v>0</v>
      </c>
      <c r="ADN152" s="603">
        <v>0</v>
      </c>
      <c r="ADO152" s="603">
        <v>0</v>
      </c>
      <c r="ADP152" s="603">
        <v>0</v>
      </c>
      <c r="ADQ152" s="603">
        <v>0</v>
      </c>
      <c r="ADR152" s="603">
        <v>0</v>
      </c>
      <c r="ADS152" s="603">
        <v>0</v>
      </c>
      <c r="ADT152" s="603">
        <v>0</v>
      </c>
      <c r="ADU152" s="603">
        <v>0</v>
      </c>
      <c r="ADV152" s="603">
        <v>0</v>
      </c>
      <c r="ADW152" s="603">
        <v>0</v>
      </c>
      <c r="ADX152" s="603">
        <v>0</v>
      </c>
      <c r="ADY152" s="603">
        <v>0</v>
      </c>
      <c r="ADZ152" s="603">
        <v>0</v>
      </c>
      <c r="AEA152" s="603">
        <v>0</v>
      </c>
      <c r="AEB152" s="603">
        <v>154000</v>
      </c>
      <c r="AEC152" s="603">
        <v>0</v>
      </c>
      <c r="AED152" s="603">
        <v>0</v>
      </c>
      <c r="AEE152" s="603">
        <v>0</v>
      </c>
      <c r="AEF152" s="603">
        <v>0</v>
      </c>
      <c r="AEG152" s="603">
        <v>0</v>
      </c>
      <c r="AEH152" s="603">
        <v>0</v>
      </c>
      <c r="AEI152" s="603">
        <v>0</v>
      </c>
      <c r="AEJ152" s="603">
        <v>0</v>
      </c>
      <c r="AEK152" s="603">
        <v>0</v>
      </c>
      <c r="AEL152" s="603">
        <v>0</v>
      </c>
      <c r="AEM152" s="603">
        <v>0</v>
      </c>
      <c r="AEN152" s="603">
        <v>0</v>
      </c>
      <c r="AEO152" s="603">
        <v>0</v>
      </c>
      <c r="AEP152" s="603">
        <v>0</v>
      </c>
      <c r="AEQ152" s="603">
        <v>0</v>
      </c>
      <c r="AER152" s="603">
        <v>0</v>
      </c>
      <c r="AES152" s="603">
        <v>0</v>
      </c>
      <c r="AET152" s="603">
        <v>0</v>
      </c>
      <c r="AEU152" s="603">
        <v>0</v>
      </c>
      <c r="AEV152" s="603">
        <v>0</v>
      </c>
      <c r="AEW152" s="603">
        <v>0</v>
      </c>
      <c r="AEX152" s="603">
        <v>0</v>
      </c>
      <c r="AEY152" s="603">
        <v>0</v>
      </c>
      <c r="AEZ152" s="603">
        <v>0</v>
      </c>
      <c r="AFA152" s="603">
        <v>0</v>
      </c>
      <c r="AFB152" s="603">
        <v>0</v>
      </c>
      <c r="AFC152" s="603">
        <v>0</v>
      </c>
      <c r="AFD152" s="603">
        <v>0</v>
      </c>
      <c r="AFE152" s="603">
        <v>0</v>
      </c>
      <c r="AFF152" s="603">
        <v>0</v>
      </c>
      <c r="AFG152" s="603">
        <v>0</v>
      </c>
      <c r="AFH152" s="603">
        <v>0</v>
      </c>
      <c r="AFI152" s="603">
        <v>0</v>
      </c>
      <c r="AFJ152" s="603">
        <v>0</v>
      </c>
      <c r="AFK152" s="603">
        <v>0</v>
      </c>
      <c r="AFL152" s="603">
        <v>0</v>
      </c>
      <c r="AFM152" s="603">
        <v>0</v>
      </c>
      <c r="AFN152" s="603">
        <v>0</v>
      </c>
      <c r="AFO152" s="603">
        <v>0</v>
      </c>
      <c r="AFP152" s="603">
        <v>0</v>
      </c>
      <c r="AFQ152" s="603">
        <v>0</v>
      </c>
      <c r="AFR152" s="603">
        <v>0</v>
      </c>
      <c r="AFS152" s="603">
        <v>0</v>
      </c>
      <c r="AFT152" s="603">
        <v>0</v>
      </c>
      <c r="AFU152" s="603">
        <v>0</v>
      </c>
      <c r="AFV152" s="603">
        <v>0</v>
      </c>
      <c r="AFW152" s="603">
        <v>0</v>
      </c>
      <c r="AFX152" s="603">
        <v>0</v>
      </c>
      <c r="AFY152" s="603">
        <v>0</v>
      </c>
      <c r="AFZ152" s="603">
        <v>0</v>
      </c>
      <c r="AGA152" s="603">
        <v>0</v>
      </c>
      <c r="AGB152" s="603">
        <v>0</v>
      </c>
      <c r="AGC152" s="603">
        <v>0</v>
      </c>
      <c r="AGD152" s="603">
        <v>0</v>
      </c>
      <c r="AGE152" s="603">
        <v>0</v>
      </c>
      <c r="AGF152" s="603">
        <v>0</v>
      </c>
      <c r="AGG152" s="603">
        <v>0</v>
      </c>
      <c r="AGH152" s="603">
        <v>0</v>
      </c>
      <c r="AGI152" s="603">
        <v>0</v>
      </c>
      <c r="AGJ152" s="603">
        <v>0</v>
      </c>
      <c r="AGK152" s="603">
        <v>0</v>
      </c>
      <c r="AGL152" s="603">
        <v>0</v>
      </c>
      <c r="AGM152" s="603">
        <v>0</v>
      </c>
      <c r="AGN152" s="603">
        <v>0</v>
      </c>
      <c r="AGO152" s="603">
        <v>0</v>
      </c>
      <c r="AGP152" s="603">
        <v>0</v>
      </c>
      <c r="AGQ152" s="603">
        <v>0</v>
      </c>
      <c r="AGR152" s="603">
        <v>0</v>
      </c>
      <c r="AGS152" s="603">
        <v>0</v>
      </c>
      <c r="AGT152" s="603">
        <v>0</v>
      </c>
      <c r="AGU152" s="603">
        <v>0</v>
      </c>
      <c r="AGV152" s="603">
        <v>0</v>
      </c>
      <c r="AGW152" s="603">
        <v>0</v>
      </c>
      <c r="AGX152" s="603">
        <v>0</v>
      </c>
      <c r="AGY152" s="603">
        <v>0</v>
      </c>
      <c r="AGZ152" s="603">
        <v>0</v>
      </c>
      <c r="AHA152" s="603">
        <v>0</v>
      </c>
      <c r="AHB152" s="603">
        <v>0</v>
      </c>
      <c r="AHC152" s="603">
        <v>0</v>
      </c>
      <c r="AHD152" s="603">
        <v>0</v>
      </c>
      <c r="AHE152" s="603">
        <v>0</v>
      </c>
      <c r="AHF152" s="603">
        <v>0</v>
      </c>
      <c r="AHG152" s="603">
        <v>0</v>
      </c>
      <c r="AHH152" s="603">
        <v>0</v>
      </c>
      <c r="AHI152" s="603">
        <v>0</v>
      </c>
      <c r="AHJ152" s="603">
        <v>0</v>
      </c>
      <c r="AHK152" s="603">
        <v>0</v>
      </c>
      <c r="AHL152" s="603">
        <v>0</v>
      </c>
      <c r="AHM152" s="603">
        <v>0</v>
      </c>
      <c r="AHN152" s="603">
        <v>0</v>
      </c>
      <c r="AHO152" s="603">
        <v>0</v>
      </c>
      <c r="AHP152" s="603">
        <v>0</v>
      </c>
      <c r="AHQ152" s="603">
        <v>0</v>
      </c>
      <c r="AHR152" s="603">
        <v>0</v>
      </c>
      <c r="AHS152" s="603">
        <v>0</v>
      </c>
      <c r="AHT152" s="603">
        <v>0</v>
      </c>
      <c r="AHU152" s="603">
        <v>0</v>
      </c>
      <c r="AHV152" s="603">
        <v>0</v>
      </c>
      <c r="AHW152" s="603">
        <f t="shared" si="100"/>
        <v>22134210.759999998</v>
      </c>
      <c r="AHY152" s="648" t="s">
        <v>6248</v>
      </c>
      <c r="AHZ152" s="648" t="s">
        <v>6204</v>
      </c>
      <c r="AIA152" s="648" t="s">
        <v>6205</v>
      </c>
    </row>
    <row r="153" spans="1:911" ht="24.6" x14ac:dyDescent="0.7">
      <c r="A153" s="260" t="str">
        <f t="shared" si="101"/>
        <v>ภาระ</v>
      </c>
      <c r="B153" s="260" t="s">
        <v>6202</v>
      </c>
      <c r="C153" s="260" t="s">
        <v>6203</v>
      </c>
      <c r="D153" s="603">
        <v>0</v>
      </c>
      <c r="E153" s="603">
        <v>0</v>
      </c>
      <c r="F153" s="603">
        <v>0</v>
      </c>
      <c r="G153" s="603">
        <v>0</v>
      </c>
      <c r="H153" s="603">
        <v>395000</v>
      </c>
      <c r="I153" s="603">
        <v>0</v>
      </c>
      <c r="J153" s="603">
        <v>0</v>
      </c>
      <c r="K153" s="603">
        <v>0</v>
      </c>
      <c r="L153" s="603">
        <v>0</v>
      </c>
      <c r="M153" s="603">
        <v>0</v>
      </c>
      <c r="N153" s="603">
        <v>0</v>
      </c>
      <c r="O153" s="603">
        <v>0</v>
      </c>
      <c r="P153" s="603">
        <v>0</v>
      </c>
      <c r="Q153" s="603">
        <v>0</v>
      </c>
      <c r="R153" s="603">
        <v>0</v>
      </c>
      <c r="S153" s="603">
        <v>0</v>
      </c>
      <c r="T153" s="603">
        <v>0</v>
      </c>
      <c r="U153" s="603">
        <v>0</v>
      </c>
      <c r="V153" s="603">
        <v>0</v>
      </c>
      <c r="W153" s="603">
        <v>0</v>
      </c>
      <c r="X153" s="603">
        <v>0</v>
      </c>
      <c r="Y153" s="603">
        <v>0</v>
      </c>
      <c r="Z153" s="603">
        <v>0</v>
      </c>
      <c r="AA153" s="603">
        <v>0</v>
      </c>
      <c r="AB153" s="603">
        <v>0</v>
      </c>
      <c r="AC153" s="603">
        <v>0</v>
      </c>
      <c r="AD153" s="603">
        <v>0</v>
      </c>
      <c r="AE153" s="603">
        <v>0</v>
      </c>
      <c r="AF153" s="603">
        <v>0</v>
      </c>
      <c r="AG153" s="603">
        <v>0</v>
      </c>
      <c r="AH153" s="603">
        <v>0</v>
      </c>
      <c r="AI153" s="603">
        <v>0</v>
      </c>
      <c r="AJ153" s="603">
        <v>0</v>
      </c>
      <c r="AK153" s="603">
        <v>0</v>
      </c>
      <c r="AL153" s="603">
        <v>0</v>
      </c>
      <c r="AM153" s="603">
        <v>0</v>
      </c>
      <c r="AN153" s="603">
        <v>0</v>
      </c>
      <c r="AO153" s="603">
        <v>0</v>
      </c>
      <c r="AP153" s="603">
        <v>0</v>
      </c>
      <c r="AQ153" s="603">
        <v>0</v>
      </c>
      <c r="AR153" s="603">
        <v>0</v>
      </c>
      <c r="AS153" s="603">
        <v>0</v>
      </c>
      <c r="AT153" s="603">
        <v>0</v>
      </c>
      <c r="AU153" s="603">
        <v>0</v>
      </c>
      <c r="AV153" s="603">
        <v>0</v>
      </c>
      <c r="AW153" s="603">
        <v>0</v>
      </c>
      <c r="AX153" s="603">
        <v>0</v>
      </c>
      <c r="AY153" s="603">
        <v>0</v>
      </c>
      <c r="AZ153" s="603">
        <v>0</v>
      </c>
      <c r="BA153" s="603">
        <v>0</v>
      </c>
      <c r="BB153" s="603">
        <v>0</v>
      </c>
      <c r="BC153" s="603">
        <v>0</v>
      </c>
      <c r="BD153" s="603">
        <v>0</v>
      </c>
      <c r="BE153" s="603">
        <v>0</v>
      </c>
      <c r="BF153" s="603">
        <v>0</v>
      </c>
      <c r="BG153" s="603">
        <v>0</v>
      </c>
      <c r="BH153" s="603">
        <v>0</v>
      </c>
      <c r="BI153" s="603">
        <v>0</v>
      </c>
      <c r="BJ153" s="603">
        <v>0</v>
      </c>
      <c r="BK153" s="603">
        <v>0</v>
      </c>
      <c r="BL153" s="603">
        <v>0</v>
      </c>
      <c r="BM153" s="603">
        <v>0</v>
      </c>
      <c r="BN153" s="603">
        <v>0</v>
      </c>
      <c r="BO153" s="603">
        <v>0</v>
      </c>
      <c r="BP153" s="603">
        <v>0</v>
      </c>
      <c r="BQ153" s="603">
        <v>0</v>
      </c>
      <c r="BR153" s="603">
        <v>0</v>
      </c>
      <c r="BS153" s="603">
        <v>0</v>
      </c>
      <c r="BT153" s="603">
        <v>0</v>
      </c>
      <c r="BU153" s="603">
        <v>0</v>
      </c>
      <c r="BV153" s="603">
        <v>0</v>
      </c>
      <c r="BW153" s="603">
        <v>0</v>
      </c>
      <c r="BX153" s="603">
        <v>0</v>
      </c>
      <c r="BY153" s="603">
        <v>0</v>
      </c>
      <c r="BZ153" s="603">
        <v>0</v>
      </c>
      <c r="CA153" s="603">
        <v>0</v>
      </c>
      <c r="CB153" s="603">
        <v>0</v>
      </c>
      <c r="CC153" s="603">
        <v>0</v>
      </c>
      <c r="CD153" s="603">
        <v>0</v>
      </c>
      <c r="CE153" s="603">
        <v>0</v>
      </c>
      <c r="CF153" s="603">
        <v>0</v>
      </c>
      <c r="CG153" s="603">
        <v>0</v>
      </c>
      <c r="CH153" s="603">
        <v>0</v>
      </c>
      <c r="CI153" s="603">
        <v>0</v>
      </c>
      <c r="CJ153" s="603">
        <v>0</v>
      </c>
      <c r="CK153" s="603">
        <v>0</v>
      </c>
      <c r="CL153" s="603">
        <v>0</v>
      </c>
      <c r="CM153" s="603">
        <v>0</v>
      </c>
      <c r="CN153" s="603">
        <v>0</v>
      </c>
      <c r="CO153" s="603">
        <v>0</v>
      </c>
      <c r="CP153" s="603">
        <v>0</v>
      </c>
      <c r="CQ153" s="603">
        <v>0</v>
      </c>
      <c r="CR153" s="603">
        <v>0</v>
      </c>
      <c r="CS153" s="603">
        <v>0</v>
      </c>
      <c r="CT153" s="603">
        <v>0</v>
      </c>
      <c r="CU153" s="603">
        <v>0</v>
      </c>
      <c r="CV153" s="603">
        <v>0</v>
      </c>
      <c r="CW153" s="603">
        <v>0</v>
      </c>
      <c r="CX153" s="603">
        <v>0</v>
      </c>
      <c r="CY153" s="603">
        <v>0</v>
      </c>
      <c r="CZ153" s="603">
        <v>0</v>
      </c>
      <c r="DA153" s="603">
        <v>0</v>
      </c>
      <c r="DB153" s="603">
        <v>0</v>
      </c>
      <c r="DC153" s="603">
        <v>0</v>
      </c>
      <c r="DD153" s="603">
        <v>0</v>
      </c>
      <c r="DE153" s="603">
        <v>0</v>
      </c>
      <c r="DF153" s="603">
        <v>0</v>
      </c>
      <c r="DG153" s="603">
        <v>0</v>
      </c>
      <c r="DH153" s="603">
        <v>0</v>
      </c>
      <c r="DI153" s="603">
        <v>0</v>
      </c>
      <c r="DJ153" s="603">
        <v>0</v>
      </c>
      <c r="DK153" s="603">
        <v>0</v>
      </c>
      <c r="DL153" s="603">
        <v>0</v>
      </c>
      <c r="DM153" s="603">
        <v>0</v>
      </c>
      <c r="DN153" s="603">
        <v>0</v>
      </c>
      <c r="DO153" s="603">
        <v>0</v>
      </c>
      <c r="DP153" s="603">
        <v>0</v>
      </c>
      <c r="DQ153" s="603">
        <v>0</v>
      </c>
      <c r="DR153" s="603">
        <v>0</v>
      </c>
      <c r="DS153" s="603">
        <v>0</v>
      </c>
      <c r="DT153" s="603">
        <v>0</v>
      </c>
      <c r="DU153" s="603">
        <v>0</v>
      </c>
      <c r="DV153" s="603">
        <v>0</v>
      </c>
      <c r="DW153" s="603">
        <v>0</v>
      </c>
      <c r="DX153" s="603">
        <v>0</v>
      </c>
      <c r="DY153" s="603">
        <v>0</v>
      </c>
      <c r="DZ153" s="603">
        <v>0</v>
      </c>
      <c r="EA153" s="603">
        <v>0</v>
      </c>
      <c r="EB153" s="603">
        <v>0</v>
      </c>
      <c r="EC153" s="603">
        <v>0</v>
      </c>
      <c r="ED153" s="603">
        <v>0</v>
      </c>
      <c r="EE153" s="603">
        <v>0</v>
      </c>
      <c r="EF153" s="603">
        <v>0</v>
      </c>
      <c r="EG153" s="603">
        <v>0</v>
      </c>
      <c r="EH153" s="603">
        <v>0</v>
      </c>
      <c r="EI153" s="603">
        <v>0</v>
      </c>
      <c r="EJ153" s="603">
        <v>0</v>
      </c>
      <c r="EK153" s="603">
        <v>0</v>
      </c>
      <c r="EL153" s="603">
        <v>0</v>
      </c>
      <c r="EM153" s="603">
        <v>0</v>
      </c>
      <c r="EN153" s="603">
        <v>0</v>
      </c>
      <c r="EO153" s="603">
        <v>0</v>
      </c>
      <c r="EP153" s="603">
        <v>0</v>
      </c>
      <c r="EQ153" s="603">
        <v>0</v>
      </c>
      <c r="ER153" s="603">
        <v>0</v>
      </c>
      <c r="ES153" s="603">
        <v>0</v>
      </c>
      <c r="ET153" s="603">
        <v>0</v>
      </c>
      <c r="EU153" s="603">
        <v>0</v>
      </c>
      <c r="EV153" s="603">
        <v>0</v>
      </c>
      <c r="EW153" s="603">
        <v>0</v>
      </c>
      <c r="EX153" s="603">
        <v>0</v>
      </c>
      <c r="EY153" s="603">
        <v>0</v>
      </c>
      <c r="EZ153" s="603">
        <v>0</v>
      </c>
      <c r="FA153" s="603">
        <v>0</v>
      </c>
      <c r="FB153" s="603">
        <v>0</v>
      </c>
      <c r="FC153" s="603">
        <v>0</v>
      </c>
      <c r="FD153" s="603">
        <v>0</v>
      </c>
      <c r="FE153" s="603">
        <v>0</v>
      </c>
      <c r="FF153" s="603">
        <v>0</v>
      </c>
      <c r="FG153" s="603">
        <v>0</v>
      </c>
      <c r="FH153" s="603">
        <v>0</v>
      </c>
      <c r="FI153" s="603">
        <v>0</v>
      </c>
      <c r="FJ153" s="603">
        <v>0</v>
      </c>
      <c r="FK153" s="603">
        <v>0</v>
      </c>
      <c r="FL153" s="603">
        <v>0</v>
      </c>
      <c r="FM153" s="603">
        <v>0</v>
      </c>
      <c r="FN153" s="603">
        <v>0</v>
      </c>
      <c r="FO153" s="603">
        <v>0</v>
      </c>
      <c r="FP153" s="603">
        <v>0</v>
      </c>
      <c r="FQ153" s="603">
        <v>0</v>
      </c>
      <c r="FR153" s="603">
        <v>0</v>
      </c>
      <c r="FS153" s="603">
        <v>0</v>
      </c>
      <c r="FT153" s="603">
        <v>0</v>
      </c>
      <c r="FU153" s="603">
        <v>0</v>
      </c>
      <c r="FV153" s="603">
        <v>0</v>
      </c>
      <c r="FW153" s="603">
        <v>0</v>
      </c>
      <c r="FX153" s="603">
        <v>0</v>
      </c>
      <c r="FY153" s="603">
        <v>0</v>
      </c>
      <c r="FZ153" s="603">
        <v>0</v>
      </c>
      <c r="GA153" s="603">
        <v>0</v>
      </c>
      <c r="GB153" s="603">
        <v>0</v>
      </c>
      <c r="GC153" s="603">
        <v>0</v>
      </c>
      <c r="GD153" s="603">
        <v>0</v>
      </c>
      <c r="GE153" s="603">
        <v>0</v>
      </c>
      <c r="GF153" s="603">
        <v>0</v>
      </c>
      <c r="GG153" s="603">
        <v>0</v>
      </c>
      <c r="GH153" s="603">
        <v>0</v>
      </c>
      <c r="GI153" s="603">
        <v>0</v>
      </c>
      <c r="GJ153" s="603">
        <v>0</v>
      </c>
      <c r="GK153" s="603">
        <v>0</v>
      </c>
      <c r="GL153" s="603">
        <v>0</v>
      </c>
      <c r="GM153" s="603">
        <v>0</v>
      </c>
      <c r="GN153" s="603">
        <v>0</v>
      </c>
      <c r="GO153" s="603">
        <v>0</v>
      </c>
      <c r="GP153" s="603">
        <v>0</v>
      </c>
      <c r="GQ153" s="603">
        <v>0</v>
      </c>
      <c r="GR153" s="603">
        <v>0</v>
      </c>
      <c r="GS153" s="603">
        <v>0</v>
      </c>
      <c r="GT153" s="603">
        <v>0</v>
      </c>
      <c r="GU153" s="603">
        <v>0</v>
      </c>
      <c r="GV153" s="603">
        <v>0</v>
      </c>
      <c r="GW153" s="603">
        <v>0</v>
      </c>
      <c r="GX153" s="603">
        <v>0</v>
      </c>
      <c r="GY153" s="603">
        <v>0</v>
      </c>
      <c r="GZ153" s="603">
        <v>0</v>
      </c>
      <c r="HA153" s="603">
        <v>0</v>
      </c>
      <c r="HB153" s="603">
        <v>0</v>
      </c>
      <c r="HC153" s="603">
        <v>0</v>
      </c>
      <c r="HD153" s="603">
        <v>0</v>
      </c>
      <c r="HE153" s="603">
        <v>0</v>
      </c>
      <c r="HF153" s="603">
        <v>0</v>
      </c>
      <c r="HG153" s="603">
        <v>0</v>
      </c>
      <c r="HH153" s="603">
        <v>0</v>
      </c>
      <c r="HI153" s="603">
        <v>0</v>
      </c>
      <c r="HJ153" s="603">
        <v>0</v>
      </c>
      <c r="HK153" s="603">
        <v>0</v>
      </c>
      <c r="HL153" s="603">
        <v>0</v>
      </c>
      <c r="HM153" s="603">
        <v>0</v>
      </c>
      <c r="HN153" s="603">
        <v>0</v>
      </c>
      <c r="HO153" s="603">
        <v>0</v>
      </c>
      <c r="HP153" s="603">
        <v>0</v>
      </c>
      <c r="HQ153" s="603">
        <v>0</v>
      </c>
      <c r="HR153" s="603">
        <v>0</v>
      </c>
      <c r="HS153" s="603">
        <v>0</v>
      </c>
      <c r="HT153" s="603">
        <v>0</v>
      </c>
      <c r="HU153" s="603">
        <v>0</v>
      </c>
      <c r="HV153" s="603">
        <v>0</v>
      </c>
      <c r="HW153" s="603">
        <v>0</v>
      </c>
      <c r="HX153" s="603">
        <v>0</v>
      </c>
      <c r="HY153" s="603">
        <v>0</v>
      </c>
      <c r="HZ153" s="603">
        <v>0</v>
      </c>
      <c r="IA153" s="603">
        <v>0</v>
      </c>
      <c r="IB153" s="603">
        <v>0</v>
      </c>
      <c r="IC153" s="603">
        <v>0</v>
      </c>
      <c r="ID153" s="603">
        <v>0</v>
      </c>
      <c r="IE153" s="603">
        <v>0</v>
      </c>
      <c r="IF153" s="603">
        <v>0</v>
      </c>
      <c r="IG153" s="603">
        <v>0</v>
      </c>
      <c r="IH153" s="603">
        <v>0</v>
      </c>
      <c r="II153" s="603">
        <v>0</v>
      </c>
      <c r="IJ153" s="603">
        <v>0</v>
      </c>
      <c r="IK153" s="603">
        <v>0</v>
      </c>
      <c r="IL153" s="603">
        <v>0</v>
      </c>
      <c r="IM153" s="603">
        <v>0</v>
      </c>
      <c r="IN153" s="603">
        <v>0</v>
      </c>
      <c r="IO153" s="603">
        <v>0</v>
      </c>
      <c r="IP153" s="603">
        <v>0</v>
      </c>
      <c r="IQ153" s="603">
        <v>0</v>
      </c>
      <c r="IR153" s="603">
        <v>0</v>
      </c>
      <c r="IS153" s="603">
        <v>0</v>
      </c>
      <c r="IT153" s="603">
        <v>0</v>
      </c>
      <c r="IU153" s="603">
        <v>0</v>
      </c>
      <c r="IV153" s="603">
        <v>0</v>
      </c>
      <c r="IW153" s="603">
        <v>0</v>
      </c>
      <c r="IX153" s="603">
        <v>0</v>
      </c>
      <c r="IY153" s="603">
        <v>0</v>
      </c>
      <c r="IZ153" s="603">
        <v>0</v>
      </c>
      <c r="JA153" s="603">
        <v>0</v>
      </c>
      <c r="JB153" s="603">
        <v>0</v>
      </c>
      <c r="JC153" s="603">
        <v>0</v>
      </c>
      <c r="JD153" s="603">
        <v>0</v>
      </c>
      <c r="JE153" s="603">
        <v>0</v>
      </c>
      <c r="JF153" s="603">
        <v>0</v>
      </c>
      <c r="JG153" s="603">
        <v>0</v>
      </c>
      <c r="JH153" s="603">
        <v>0</v>
      </c>
      <c r="JI153" s="603">
        <v>0</v>
      </c>
      <c r="JJ153" s="603">
        <v>0</v>
      </c>
      <c r="JK153" s="603">
        <v>0</v>
      </c>
      <c r="JL153" s="603">
        <v>0</v>
      </c>
      <c r="JM153" s="603">
        <v>0</v>
      </c>
      <c r="JN153" s="603">
        <v>0</v>
      </c>
      <c r="JO153" s="603">
        <v>0</v>
      </c>
      <c r="JP153" s="603">
        <v>0</v>
      </c>
      <c r="JQ153" s="603">
        <v>0</v>
      </c>
      <c r="JR153" s="603">
        <v>0</v>
      </c>
      <c r="JS153" s="603">
        <v>0</v>
      </c>
      <c r="JT153" s="603">
        <v>0</v>
      </c>
      <c r="JU153" s="603">
        <v>0</v>
      </c>
      <c r="JV153" s="603">
        <v>0</v>
      </c>
      <c r="JW153" s="603">
        <v>0</v>
      </c>
      <c r="JX153" s="603">
        <v>0</v>
      </c>
      <c r="JY153" s="603">
        <v>0</v>
      </c>
      <c r="JZ153" s="603">
        <v>0</v>
      </c>
      <c r="KA153" s="603">
        <v>0</v>
      </c>
      <c r="KB153" s="603">
        <v>0</v>
      </c>
      <c r="KC153" s="603">
        <v>0</v>
      </c>
      <c r="KD153" s="603">
        <v>0</v>
      </c>
      <c r="KE153" s="603">
        <v>0</v>
      </c>
      <c r="KF153" s="603">
        <v>0</v>
      </c>
      <c r="KG153" s="603">
        <v>0</v>
      </c>
      <c r="KH153" s="603">
        <v>0</v>
      </c>
      <c r="KI153" s="603">
        <v>0</v>
      </c>
      <c r="KJ153" s="603">
        <v>0</v>
      </c>
      <c r="KK153" s="603">
        <v>0</v>
      </c>
      <c r="KL153" s="603">
        <v>0</v>
      </c>
      <c r="KM153" s="603">
        <v>0</v>
      </c>
      <c r="KN153" s="603">
        <v>0</v>
      </c>
      <c r="KO153" s="603">
        <v>0</v>
      </c>
      <c r="KP153" s="603">
        <v>0</v>
      </c>
      <c r="KQ153" s="603">
        <v>0</v>
      </c>
      <c r="KR153" s="603">
        <v>0</v>
      </c>
      <c r="KS153" s="603">
        <v>0</v>
      </c>
      <c r="KT153" s="603">
        <v>0</v>
      </c>
      <c r="KU153" s="603">
        <v>0</v>
      </c>
      <c r="KV153" s="603">
        <v>0</v>
      </c>
      <c r="KW153" s="603">
        <v>0</v>
      </c>
      <c r="KX153" s="603">
        <v>0</v>
      </c>
      <c r="KY153" s="603">
        <v>0</v>
      </c>
      <c r="KZ153" s="603">
        <v>0</v>
      </c>
      <c r="LA153" s="603">
        <v>0</v>
      </c>
      <c r="LB153" s="603">
        <v>0</v>
      </c>
      <c r="LC153" s="603">
        <v>0</v>
      </c>
      <c r="LD153" s="603">
        <v>0</v>
      </c>
      <c r="LE153" s="603">
        <v>0</v>
      </c>
      <c r="LF153" s="603">
        <v>0</v>
      </c>
      <c r="LG153" s="603">
        <v>15000</v>
      </c>
      <c r="LH153" s="603">
        <v>0</v>
      </c>
      <c r="LI153" s="603">
        <v>0</v>
      </c>
      <c r="LJ153" s="603">
        <v>0</v>
      </c>
      <c r="LK153" s="603">
        <v>0</v>
      </c>
      <c r="LL153" s="603">
        <v>0</v>
      </c>
      <c r="LM153" s="603">
        <v>0</v>
      </c>
      <c r="LN153" s="603">
        <v>0</v>
      </c>
      <c r="LO153" s="603">
        <v>0</v>
      </c>
      <c r="LP153" s="603">
        <v>0</v>
      </c>
      <c r="LQ153" s="603">
        <v>0</v>
      </c>
      <c r="LR153" s="603">
        <v>0</v>
      </c>
      <c r="LS153" s="603">
        <v>0</v>
      </c>
      <c r="LT153" s="603">
        <v>0</v>
      </c>
      <c r="LU153" s="603">
        <v>0</v>
      </c>
      <c r="LV153" s="603">
        <v>0</v>
      </c>
      <c r="LW153" s="603">
        <v>0</v>
      </c>
      <c r="LX153" s="603">
        <v>0</v>
      </c>
      <c r="LY153" s="603">
        <v>0</v>
      </c>
      <c r="LZ153" s="603">
        <v>0</v>
      </c>
      <c r="MA153" s="603">
        <v>0</v>
      </c>
      <c r="MB153" s="603">
        <v>0</v>
      </c>
      <c r="MC153" s="603">
        <v>0</v>
      </c>
      <c r="MD153" s="603">
        <v>8350</v>
      </c>
      <c r="ME153" s="603">
        <v>0</v>
      </c>
      <c r="MF153" s="603">
        <v>0</v>
      </c>
      <c r="MG153" s="603">
        <v>0</v>
      </c>
      <c r="MH153" s="603">
        <v>0</v>
      </c>
      <c r="MI153" s="603">
        <v>0</v>
      </c>
      <c r="MJ153" s="603">
        <v>0</v>
      </c>
      <c r="MK153" s="603">
        <v>0</v>
      </c>
      <c r="ML153" s="603">
        <v>0</v>
      </c>
      <c r="MM153" s="603">
        <v>0</v>
      </c>
      <c r="MN153" s="603">
        <v>0</v>
      </c>
      <c r="MO153" s="603">
        <v>0</v>
      </c>
      <c r="MP153" s="603">
        <v>0</v>
      </c>
      <c r="MQ153" s="603">
        <v>0</v>
      </c>
      <c r="MR153" s="603">
        <v>0</v>
      </c>
      <c r="MS153" s="603">
        <v>0</v>
      </c>
      <c r="MT153" s="603">
        <v>0</v>
      </c>
      <c r="MU153" s="603">
        <v>0</v>
      </c>
      <c r="MV153" s="603">
        <v>0</v>
      </c>
      <c r="MW153" s="603">
        <v>0</v>
      </c>
      <c r="MX153" s="603">
        <v>0</v>
      </c>
      <c r="MY153" s="603">
        <v>0</v>
      </c>
      <c r="MZ153" s="603">
        <v>0</v>
      </c>
      <c r="NA153" s="603">
        <v>0</v>
      </c>
      <c r="NB153" s="603">
        <v>0</v>
      </c>
      <c r="NC153" s="603">
        <v>0</v>
      </c>
      <c r="ND153" s="603">
        <v>0</v>
      </c>
      <c r="NE153" s="603">
        <v>0</v>
      </c>
      <c r="NF153" s="603">
        <v>0</v>
      </c>
      <c r="NG153" s="603">
        <v>0</v>
      </c>
      <c r="NH153" s="603">
        <v>0</v>
      </c>
      <c r="NI153" s="603">
        <v>0</v>
      </c>
      <c r="NJ153" s="603">
        <v>0</v>
      </c>
      <c r="NK153" s="603">
        <v>0</v>
      </c>
      <c r="NL153" s="603">
        <v>0</v>
      </c>
      <c r="NM153" s="603">
        <v>0</v>
      </c>
      <c r="NN153" s="603">
        <v>0</v>
      </c>
      <c r="NO153" s="603">
        <v>0</v>
      </c>
      <c r="NP153" s="603">
        <v>0</v>
      </c>
      <c r="NQ153" s="603">
        <v>0</v>
      </c>
      <c r="NR153" s="603">
        <v>0</v>
      </c>
      <c r="NS153" s="603">
        <v>0</v>
      </c>
      <c r="NT153" s="603">
        <v>0</v>
      </c>
      <c r="NU153" s="603">
        <v>0</v>
      </c>
      <c r="NV153" s="603">
        <v>0</v>
      </c>
      <c r="NW153" s="603">
        <v>0</v>
      </c>
      <c r="NX153" s="603">
        <v>0</v>
      </c>
      <c r="NY153" s="603">
        <v>0</v>
      </c>
      <c r="NZ153" s="603">
        <v>0</v>
      </c>
      <c r="OA153" s="603">
        <v>0</v>
      </c>
      <c r="OB153" s="603">
        <v>0</v>
      </c>
      <c r="OC153" s="603">
        <v>0</v>
      </c>
      <c r="OD153" s="603">
        <v>0</v>
      </c>
      <c r="OE153" s="603">
        <v>0</v>
      </c>
      <c r="OF153" s="603">
        <v>92000</v>
      </c>
      <c r="OG153" s="603">
        <v>0</v>
      </c>
      <c r="OH153" s="603">
        <v>0</v>
      </c>
      <c r="OI153" s="603">
        <v>0</v>
      </c>
      <c r="OJ153" s="603">
        <v>0</v>
      </c>
      <c r="OK153" s="603">
        <v>0</v>
      </c>
      <c r="OL153" s="603">
        <v>0</v>
      </c>
      <c r="OM153" s="603">
        <v>0</v>
      </c>
      <c r="ON153" s="603">
        <v>0</v>
      </c>
      <c r="OO153" s="603">
        <v>0</v>
      </c>
      <c r="OP153" s="603">
        <v>0</v>
      </c>
      <c r="OQ153" s="603">
        <v>0</v>
      </c>
      <c r="OR153" s="603">
        <v>0</v>
      </c>
      <c r="OS153" s="603">
        <v>0</v>
      </c>
      <c r="OT153" s="603">
        <v>0</v>
      </c>
      <c r="OU153" s="603">
        <v>0</v>
      </c>
      <c r="OV153" s="603">
        <v>0</v>
      </c>
      <c r="OW153" s="603">
        <v>0</v>
      </c>
      <c r="OX153" s="603">
        <v>0</v>
      </c>
      <c r="OY153" s="603">
        <v>0</v>
      </c>
      <c r="OZ153" s="603">
        <v>0</v>
      </c>
      <c r="PA153" s="603">
        <v>0</v>
      </c>
      <c r="PB153" s="603">
        <v>0</v>
      </c>
      <c r="PC153" s="603">
        <v>0</v>
      </c>
      <c r="PD153" s="603">
        <v>0</v>
      </c>
      <c r="PE153" s="603">
        <v>0</v>
      </c>
      <c r="PF153" s="603">
        <v>0</v>
      </c>
      <c r="PG153" s="603">
        <v>0</v>
      </c>
      <c r="PH153" s="603">
        <v>0</v>
      </c>
      <c r="PI153" s="603">
        <v>0</v>
      </c>
      <c r="PJ153" s="603">
        <v>0</v>
      </c>
      <c r="PK153" s="603">
        <v>0</v>
      </c>
      <c r="PL153" s="603">
        <v>0</v>
      </c>
      <c r="PM153" s="603">
        <v>0</v>
      </c>
      <c r="PN153" s="603">
        <v>0</v>
      </c>
      <c r="PO153" s="603">
        <v>0</v>
      </c>
      <c r="PP153" s="603">
        <v>0</v>
      </c>
      <c r="PQ153" s="603">
        <v>0</v>
      </c>
      <c r="PR153" s="603">
        <v>0</v>
      </c>
      <c r="PS153" s="603">
        <v>0</v>
      </c>
      <c r="PT153" s="603">
        <v>0</v>
      </c>
      <c r="PU153" s="603">
        <v>0</v>
      </c>
      <c r="PV153" s="603">
        <v>0</v>
      </c>
      <c r="PW153" s="603">
        <v>0</v>
      </c>
      <c r="PX153" s="603">
        <v>0</v>
      </c>
      <c r="PY153" s="603">
        <v>0</v>
      </c>
      <c r="PZ153" s="603">
        <v>0</v>
      </c>
      <c r="QA153" s="603">
        <v>0</v>
      </c>
      <c r="QB153" s="603">
        <v>0</v>
      </c>
      <c r="QC153" s="603">
        <v>0</v>
      </c>
      <c r="QD153" s="603">
        <v>0</v>
      </c>
      <c r="QE153" s="603">
        <v>0</v>
      </c>
      <c r="QF153" s="603">
        <v>0</v>
      </c>
      <c r="QG153" s="603">
        <v>0</v>
      </c>
      <c r="QH153" s="603">
        <v>0</v>
      </c>
      <c r="QI153" s="603">
        <v>0</v>
      </c>
      <c r="QJ153" s="603">
        <v>0</v>
      </c>
      <c r="QK153" s="603">
        <v>0</v>
      </c>
      <c r="QL153" s="603">
        <v>0</v>
      </c>
      <c r="QM153" s="603">
        <v>0</v>
      </c>
      <c r="QN153" s="603">
        <v>0</v>
      </c>
      <c r="QO153" s="603">
        <v>0</v>
      </c>
      <c r="QP153" s="603">
        <v>0</v>
      </c>
      <c r="QQ153" s="603">
        <v>0</v>
      </c>
      <c r="QR153" s="603">
        <v>0</v>
      </c>
      <c r="QS153" s="603">
        <v>0</v>
      </c>
      <c r="QT153" s="603">
        <v>0</v>
      </c>
      <c r="QU153" s="603">
        <v>0</v>
      </c>
      <c r="QV153" s="603">
        <v>0</v>
      </c>
      <c r="QW153" s="603">
        <v>0</v>
      </c>
      <c r="QX153" s="603">
        <v>0</v>
      </c>
      <c r="QY153" s="603">
        <v>0</v>
      </c>
      <c r="QZ153" s="603">
        <v>0</v>
      </c>
      <c r="RA153" s="603">
        <v>0</v>
      </c>
      <c r="RB153" s="603">
        <v>0</v>
      </c>
      <c r="RC153" s="603">
        <v>0</v>
      </c>
      <c r="RD153" s="603">
        <v>0</v>
      </c>
      <c r="RE153" s="603">
        <v>0</v>
      </c>
      <c r="RF153" s="603">
        <v>0</v>
      </c>
      <c r="RG153" s="603">
        <v>0</v>
      </c>
      <c r="RH153" s="603">
        <v>0</v>
      </c>
      <c r="RI153" s="603">
        <v>0</v>
      </c>
      <c r="RJ153" s="603">
        <v>0</v>
      </c>
      <c r="RK153" s="603">
        <v>0</v>
      </c>
      <c r="RL153" s="603">
        <v>0</v>
      </c>
      <c r="RM153" s="603">
        <v>0</v>
      </c>
      <c r="RN153" s="603">
        <v>0</v>
      </c>
      <c r="RO153" s="603">
        <v>0</v>
      </c>
      <c r="RP153" s="603">
        <v>0</v>
      </c>
      <c r="RQ153" s="603">
        <v>0</v>
      </c>
      <c r="RR153" s="603">
        <v>0</v>
      </c>
      <c r="RS153" s="603">
        <v>0</v>
      </c>
      <c r="RT153" s="603">
        <v>0</v>
      </c>
      <c r="RU153" s="603">
        <v>0</v>
      </c>
      <c r="RV153" s="603">
        <v>0</v>
      </c>
      <c r="RW153" s="603">
        <v>0</v>
      </c>
      <c r="RX153" s="603">
        <v>0</v>
      </c>
      <c r="RY153" s="603">
        <v>0</v>
      </c>
      <c r="RZ153" s="603">
        <v>0</v>
      </c>
      <c r="SA153" s="603">
        <v>0</v>
      </c>
      <c r="SB153" s="603">
        <v>0</v>
      </c>
      <c r="SC153" s="603">
        <v>0</v>
      </c>
      <c r="SD153" s="603">
        <v>0</v>
      </c>
      <c r="SE153" s="603">
        <v>0</v>
      </c>
      <c r="SF153" s="603">
        <v>0</v>
      </c>
      <c r="SG153" s="603">
        <v>0</v>
      </c>
      <c r="SH153" s="603">
        <v>0</v>
      </c>
      <c r="SI153" s="603">
        <v>0</v>
      </c>
      <c r="SJ153" s="603">
        <v>0</v>
      </c>
      <c r="SK153" s="603">
        <v>0</v>
      </c>
      <c r="SL153" s="603">
        <v>0</v>
      </c>
      <c r="SM153" s="603">
        <v>0</v>
      </c>
      <c r="SN153" s="603">
        <v>0</v>
      </c>
      <c r="SO153" s="603">
        <v>0</v>
      </c>
      <c r="SP153" s="603">
        <v>212588.9</v>
      </c>
      <c r="SQ153" s="603">
        <v>1304508.5</v>
      </c>
      <c r="SR153" s="603">
        <v>0</v>
      </c>
      <c r="SS153" s="603">
        <v>0</v>
      </c>
      <c r="ST153" s="603">
        <v>329425.8</v>
      </c>
      <c r="SU153" s="603">
        <v>587578</v>
      </c>
      <c r="SV153" s="603">
        <v>77305.100000000006</v>
      </c>
      <c r="SW153" s="603">
        <v>0</v>
      </c>
      <c r="SX153" s="603">
        <v>0</v>
      </c>
      <c r="SY153" s="603">
        <v>0</v>
      </c>
      <c r="SZ153" s="603">
        <v>0</v>
      </c>
      <c r="TA153" s="603">
        <v>0</v>
      </c>
      <c r="TB153" s="603">
        <v>0</v>
      </c>
      <c r="TC153" s="603">
        <v>0</v>
      </c>
      <c r="TD153" s="603">
        <v>0</v>
      </c>
      <c r="TE153" s="603">
        <v>0</v>
      </c>
      <c r="TF153" s="603">
        <v>0</v>
      </c>
      <c r="TG153" s="603">
        <v>0</v>
      </c>
      <c r="TH153" s="603">
        <v>0</v>
      </c>
      <c r="TI153" s="603">
        <v>0</v>
      </c>
      <c r="TJ153" s="603">
        <v>0</v>
      </c>
      <c r="TK153" s="603">
        <v>0</v>
      </c>
      <c r="TL153" s="603">
        <v>0</v>
      </c>
      <c r="TM153" s="603">
        <v>0</v>
      </c>
      <c r="TN153" s="603">
        <v>0</v>
      </c>
      <c r="TO153" s="603">
        <v>0</v>
      </c>
      <c r="TP153" s="603">
        <v>0</v>
      </c>
      <c r="TQ153" s="603">
        <v>0</v>
      </c>
      <c r="TR153" s="603">
        <v>0</v>
      </c>
      <c r="TS153" s="603">
        <v>0</v>
      </c>
      <c r="TT153" s="603">
        <v>0</v>
      </c>
      <c r="TU153" s="603">
        <v>0</v>
      </c>
      <c r="TV153" s="603">
        <v>0</v>
      </c>
      <c r="TW153" s="603">
        <v>0</v>
      </c>
      <c r="TX153" s="603">
        <v>0</v>
      </c>
      <c r="TY153" s="603">
        <v>0</v>
      </c>
      <c r="TZ153" s="603">
        <v>0</v>
      </c>
      <c r="UA153" s="603">
        <v>0</v>
      </c>
      <c r="UB153" s="603">
        <v>0</v>
      </c>
      <c r="UC153" s="603">
        <v>0</v>
      </c>
      <c r="UD153" s="603">
        <v>0</v>
      </c>
      <c r="UE153" s="603">
        <v>0</v>
      </c>
      <c r="UF153" s="603">
        <v>0</v>
      </c>
      <c r="UG153" s="603">
        <v>0</v>
      </c>
      <c r="UH153" s="603">
        <v>0</v>
      </c>
      <c r="UI153" s="603">
        <v>0</v>
      </c>
      <c r="UJ153" s="603">
        <v>0</v>
      </c>
      <c r="UK153" s="603">
        <v>0</v>
      </c>
      <c r="UL153" s="603">
        <v>0</v>
      </c>
      <c r="UM153" s="603">
        <v>0</v>
      </c>
      <c r="UN153" s="603">
        <v>0</v>
      </c>
      <c r="UO153" s="603">
        <v>0</v>
      </c>
      <c r="UP153" s="603">
        <v>0</v>
      </c>
      <c r="UQ153" s="603">
        <v>0</v>
      </c>
      <c r="UR153" s="603">
        <v>0</v>
      </c>
      <c r="US153" s="603">
        <v>0</v>
      </c>
      <c r="UT153" s="603">
        <v>0</v>
      </c>
      <c r="UU153" s="603">
        <v>0</v>
      </c>
      <c r="UV153" s="603">
        <v>0</v>
      </c>
      <c r="UW153" s="603">
        <v>0</v>
      </c>
      <c r="UX153" s="603">
        <v>0</v>
      </c>
      <c r="UY153" s="603">
        <v>0</v>
      </c>
      <c r="UZ153" s="603">
        <v>0</v>
      </c>
      <c r="VA153" s="603">
        <v>0</v>
      </c>
      <c r="VB153" s="603">
        <v>0</v>
      </c>
      <c r="VC153" s="603">
        <v>0</v>
      </c>
      <c r="VD153" s="603">
        <v>0</v>
      </c>
      <c r="VE153" s="603">
        <v>0</v>
      </c>
      <c r="VF153" s="603">
        <v>0</v>
      </c>
      <c r="VG153" s="603">
        <v>0</v>
      </c>
      <c r="VH153" s="603">
        <v>0</v>
      </c>
      <c r="VI153" s="603">
        <v>0</v>
      </c>
      <c r="VJ153" s="603">
        <v>0</v>
      </c>
      <c r="VK153" s="603">
        <v>0</v>
      </c>
      <c r="VL153" s="603">
        <v>0</v>
      </c>
      <c r="VM153" s="603">
        <v>0</v>
      </c>
      <c r="VN153" s="603">
        <v>0</v>
      </c>
      <c r="VO153" s="603">
        <v>0</v>
      </c>
      <c r="VP153" s="603">
        <v>0</v>
      </c>
      <c r="VQ153" s="603">
        <v>0</v>
      </c>
      <c r="VR153" s="603">
        <v>0</v>
      </c>
      <c r="VS153" s="603">
        <v>19945</v>
      </c>
      <c r="VT153" s="603">
        <v>0</v>
      </c>
      <c r="VU153" s="603">
        <v>0</v>
      </c>
      <c r="VV153" s="603">
        <v>0</v>
      </c>
      <c r="VW153" s="603">
        <v>0</v>
      </c>
      <c r="VX153" s="603">
        <v>0</v>
      </c>
      <c r="VY153" s="603">
        <v>0</v>
      </c>
      <c r="VZ153" s="603">
        <v>0</v>
      </c>
      <c r="WA153" s="603">
        <v>0</v>
      </c>
      <c r="WB153" s="603">
        <v>0</v>
      </c>
      <c r="WC153" s="603">
        <v>0</v>
      </c>
      <c r="WD153" s="603">
        <v>0</v>
      </c>
      <c r="WE153" s="603">
        <v>0</v>
      </c>
      <c r="WF153" s="603">
        <v>0</v>
      </c>
      <c r="WG153" s="603">
        <v>0</v>
      </c>
      <c r="WH153" s="603">
        <v>0</v>
      </c>
      <c r="WI153" s="603">
        <v>0</v>
      </c>
      <c r="WJ153" s="603">
        <v>0</v>
      </c>
      <c r="WK153" s="603">
        <v>0</v>
      </c>
      <c r="WL153" s="603">
        <v>0</v>
      </c>
      <c r="WM153" s="603">
        <v>0</v>
      </c>
      <c r="WN153" s="603">
        <v>0</v>
      </c>
      <c r="WO153" s="603">
        <v>0</v>
      </c>
      <c r="WP153" s="603">
        <v>0</v>
      </c>
      <c r="WQ153" s="603">
        <v>0</v>
      </c>
      <c r="WR153" s="603">
        <v>0</v>
      </c>
      <c r="WS153" s="603">
        <v>0</v>
      </c>
      <c r="WT153" s="603">
        <v>0</v>
      </c>
      <c r="WU153" s="603">
        <v>0</v>
      </c>
      <c r="WV153" s="603">
        <v>0</v>
      </c>
      <c r="WW153" s="603">
        <v>0</v>
      </c>
      <c r="WX153" s="603">
        <v>0</v>
      </c>
      <c r="WY153" s="603">
        <v>0</v>
      </c>
      <c r="WZ153" s="603">
        <v>0</v>
      </c>
      <c r="XA153" s="603">
        <v>0</v>
      </c>
      <c r="XB153" s="603">
        <v>0</v>
      </c>
      <c r="XC153" s="603">
        <v>0</v>
      </c>
      <c r="XD153" s="603">
        <v>0</v>
      </c>
      <c r="XE153" s="603">
        <v>0</v>
      </c>
      <c r="XF153" s="603">
        <v>0</v>
      </c>
      <c r="XG153" s="603">
        <v>0</v>
      </c>
      <c r="XH153" s="603">
        <v>0</v>
      </c>
      <c r="XI153" s="603">
        <v>0</v>
      </c>
      <c r="XJ153" s="603">
        <v>0</v>
      </c>
      <c r="XK153" s="603">
        <v>0</v>
      </c>
      <c r="XL153" s="603">
        <v>0</v>
      </c>
      <c r="XM153" s="603">
        <v>0</v>
      </c>
      <c r="XN153" s="603">
        <v>0</v>
      </c>
      <c r="XO153" s="603">
        <v>0</v>
      </c>
      <c r="XP153" s="603">
        <v>0</v>
      </c>
      <c r="XQ153" s="603">
        <v>0</v>
      </c>
      <c r="XR153" s="603">
        <v>0</v>
      </c>
      <c r="XS153" s="603">
        <v>0</v>
      </c>
      <c r="XT153" s="603">
        <v>0</v>
      </c>
      <c r="XU153" s="603">
        <v>0</v>
      </c>
      <c r="XV153" s="603">
        <v>0</v>
      </c>
      <c r="XW153" s="603">
        <v>0</v>
      </c>
      <c r="XX153" s="603">
        <v>0</v>
      </c>
      <c r="XY153" s="603">
        <v>0</v>
      </c>
      <c r="XZ153" s="603">
        <v>0</v>
      </c>
      <c r="YA153" s="603">
        <v>0</v>
      </c>
      <c r="YB153" s="603">
        <v>0</v>
      </c>
      <c r="YC153" s="603">
        <v>0</v>
      </c>
      <c r="YD153" s="603">
        <v>0</v>
      </c>
      <c r="YE153" s="603">
        <v>0</v>
      </c>
      <c r="YF153" s="603">
        <v>0</v>
      </c>
      <c r="YG153" s="603">
        <v>0</v>
      </c>
      <c r="YH153" s="603">
        <v>0</v>
      </c>
      <c r="YI153" s="603">
        <v>0</v>
      </c>
      <c r="YJ153" s="603">
        <v>0</v>
      </c>
      <c r="YK153" s="603">
        <v>0</v>
      </c>
      <c r="YL153" s="603">
        <v>0</v>
      </c>
      <c r="YM153" s="603">
        <v>0</v>
      </c>
      <c r="YN153" s="603">
        <v>0</v>
      </c>
      <c r="YO153" s="603">
        <v>0</v>
      </c>
      <c r="YP153" s="603">
        <v>0</v>
      </c>
      <c r="YQ153" s="603">
        <v>0</v>
      </c>
      <c r="YR153" s="603">
        <v>0</v>
      </c>
      <c r="YS153" s="603">
        <v>0</v>
      </c>
      <c r="YT153" s="603">
        <v>0</v>
      </c>
      <c r="YU153" s="603">
        <v>0</v>
      </c>
      <c r="YV153" s="603">
        <v>0</v>
      </c>
      <c r="YW153" s="603">
        <v>0</v>
      </c>
      <c r="YX153" s="603">
        <v>0</v>
      </c>
      <c r="YY153" s="603">
        <v>0</v>
      </c>
      <c r="YZ153" s="603">
        <v>0</v>
      </c>
      <c r="ZA153" s="603">
        <v>0</v>
      </c>
      <c r="ZB153" s="603">
        <v>0</v>
      </c>
      <c r="ZC153" s="603">
        <v>0</v>
      </c>
      <c r="ZD153" s="603">
        <v>0</v>
      </c>
      <c r="ZE153" s="603">
        <v>0</v>
      </c>
      <c r="ZF153" s="603">
        <v>0</v>
      </c>
      <c r="ZG153" s="603">
        <v>0</v>
      </c>
      <c r="ZH153" s="603">
        <v>0</v>
      </c>
      <c r="ZI153" s="603">
        <v>0</v>
      </c>
      <c r="ZJ153" s="603">
        <v>0</v>
      </c>
      <c r="ZK153" s="603">
        <v>0</v>
      </c>
      <c r="ZL153" s="603">
        <v>0</v>
      </c>
      <c r="ZM153" s="603">
        <v>0</v>
      </c>
      <c r="ZN153" s="603">
        <v>0</v>
      </c>
      <c r="ZO153" s="603">
        <v>0</v>
      </c>
      <c r="ZP153" s="603">
        <v>0</v>
      </c>
      <c r="ZQ153" s="603">
        <v>0</v>
      </c>
      <c r="ZR153" s="603">
        <v>0</v>
      </c>
      <c r="ZS153" s="603">
        <v>0</v>
      </c>
      <c r="ZT153" s="603">
        <v>0</v>
      </c>
      <c r="ZU153" s="603">
        <v>0</v>
      </c>
      <c r="ZV153" s="603">
        <v>0</v>
      </c>
      <c r="ZW153" s="603">
        <v>0</v>
      </c>
      <c r="ZX153" s="603">
        <v>0</v>
      </c>
      <c r="ZY153" s="603">
        <v>0</v>
      </c>
      <c r="ZZ153" s="603">
        <v>0</v>
      </c>
      <c r="AAA153" s="603">
        <v>0</v>
      </c>
      <c r="AAB153" s="603">
        <v>0</v>
      </c>
      <c r="AAC153" s="603">
        <v>0</v>
      </c>
      <c r="AAD153" s="603">
        <v>0</v>
      </c>
      <c r="AAE153" s="603">
        <v>0</v>
      </c>
      <c r="AAF153" s="603">
        <v>0</v>
      </c>
      <c r="AAG153" s="603">
        <v>0</v>
      </c>
      <c r="AAH153" s="603">
        <v>0</v>
      </c>
      <c r="AAI153" s="603">
        <v>0</v>
      </c>
      <c r="AAJ153" s="603">
        <v>0</v>
      </c>
      <c r="AAK153" s="603">
        <v>0</v>
      </c>
      <c r="AAL153" s="603">
        <v>0</v>
      </c>
      <c r="AAM153" s="603">
        <v>0</v>
      </c>
      <c r="AAN153" s="603">
        <v>0</v>
      </c>
      <c r="AAO153" s="603">
        <v>0</v>
      </c>
      <c r="AAP153" s="603">
        <v>0</v>
      </c>
      <c r="AAQ153" s="603">
        <v>0</v>
      </c>
      <c r="AAR153" s="603">
        <v>0</v>
      </c>
      <c r="AAS153" s="603">
        <v>0</v>
      </c>
      <c r="AAT153" s="603">
        <v>0</v>
      </c>
      <c r="AAU153" s="603">
        <v>0</v>
      </c>
      <c r="AAV153" s="603">
        <v>0</v>
      </c>
      <c r="AAW153" s="603">
        <v>0</v>
      </c>
      <c r="AAX153" s="603">
        <v>0</v>
      </c>
      <c r="AAY153" s="603">
        <v>1340482.5</v>
      </c>
      <c r="AAZ153" s="603">
        <v>0</v>
      </c>
      <c r="ABA153" s="603">
        <v>0</v>
      </c>
      <c r="ABB153" s="603">
        <v>0</v>
      </c>
      <c r="ABC153" s="603">
        <v>0</v>
      </c>
      <c r="ABD153" s="603">
        <v>0</v>
      </c>
      <c r="ABE153" s="603">
        <v>0</v>
      </c>
      <c r="ABF153" s="603">
        <v>0</v>
      </c>
      <c r="ABG153" s="603">
        <v>0</v>
      </c>
      <c r="ABH153" s="603">
        <v>0</v>
      </c>
      <c r="ABI153" s="603">
        <v>0</v>
      </c>
      <c r="ABJ153" s="603">
        <v>0</v>
      </c>
      <c r="ABK153" s="603">
        <v>0</v>
      </c>
      <c r="ABL153" s="603">
        <v>0</v>
      </c>
      <c r="ABM153" s="603">
        <v>0</v>
      </c>
      <c r="ABN153" s="603">
        <v>0</v>
      </c>
      <c r="ABO153" s="603">
        <v>0</v>
      </c>
      <c r="ABP153" s="603">
        <v>0</v>
      </c>
      <c r="ABQ153" s="603">
        <v>0</v>
      </c>
      <c r="ABR153" s="603">
        <v>0</v>
      </c>
      <c r="ABS153" s="603">
        <v>0</v>
      </c>
      <c r="ABT153" s="603">
        <v>0</v>
      </c>
      <c r="ABU153" s="603">
        <v>0</v>
      </c>
      <c r="ABV153" s="603">
        <v>0</v>
      </c>
      <c r="ABW153" s="603">
        <v>0</v>
      </c>
      <c r="ABX153" s="603">
        <v>0</v>
      </c>
      <c r="ABY153" s="603">
        <v>0</v>
      </c>
      <c r="ABZ153" s="603">
        <v>0</v>
      </c>
      <c r="ACA153" s="603">
        <v>0</v>
      </c>
      <c r="ACB153" s="603">
        <v>0</v>
      </c>
      <c r="ACC153" s="603">
        <v>0</v>
      </c>
      <c r="ACD153" s="603">
        <v>0</v>
      </c>
      <c r="ACE153" s="603">
        <v>0</v>
      </c>
      <c r="ACF153" s="603">
        <v>35000</v>
      </c>
      <c r="ACG153" s="603">
        <v>43000</v>
      </c>
      <c r="ACH153" s="603">
        <v>0</v>
      </c>
      <c r="ACI153" s="603">
        <v>0</v>
      </c>
      <c r="ACJ153" s="603">
        <v>0</v>
      </c>
      <c r="ACK153" s="603">
        <v>0</v>
      </c>
      <c r="ACL153" s="603">
        <v>0</v>
      </c>
      <c r="ACM153" s="603">
        <v>0</v>
      </c>
      <c r="ACN153" s="603">
        <v>0</v>
      </c>
      <c r="ACO153" s="603">
        <v>0</v>
      </c>
      <c r="ACP153" s="603">
        <v>50000</v>
      </c>
      <c r="ACQ153" s="603">
        <v>0</v>
      </c>
      <c r="ACR153" s="603">
        <v>0</v>
      </c>
      <c r="ACS153" s="603">
        <v>0</v>
      </c>
      <c r="ACT153" s="603">
        <v>0</v>
      </c>
      <c r="ACU153" s="603">
        <v>0</v>
      </c>
      <c r="ACV153" s="603">
        <v>0</v>
      </c>
      <c r="ACW153" s="603">
        <v>0</v>
      </c>
      <c r="ACX153" s="603">
        <v>1512500</v>
      </c>
      <c r="ACY153" s="603">
        <v>0</v>
      </c>
      <c r="ACZ153" s="603">
        <v>0</v>
      </c>
      <c r="ADA153" s="603">
        <v>0</v>
      </c>
      <c r="ADB153" s="603">
        <v>0</v>
      </c>
      <c r="ADC153" s="603">
        <v>0</v>
      </c>
      <c r="ADD153" s="603">
        <v>0</v>
      </c>
      <c r="ADE153" s="603">
        <v>0</v>
      </c>
      <c r="ADF153" s="603">
        <v>0</v>
      </c>
      <c r="ADG153" s="603">
        <v>0</v>
      </c>
      <c r="ADH153" s="603">
        <v>0</v>
      </c>
      <c r="ADI153" s="603">
        <v>0</v>
      </c>
      <c r="ADJ153" s="603">
        <v>0</v>
      </c>
      <c r="ADK153" s="603">
        <v>0</v>
      </c>
      <c r="ADL153" s="603">
        <v>0</v>
      </c>
      <c r="ADM153" s="603">
        <v>0</v>
      </c>
      <c r="ADN153" s="603">
        <v>0</v>
      </c>
      <c r="ADO153" s="603">
        <v>0</v>
      </c>
      <c r="ADP153" s="603">
        <v>0</v>
      </c>
      <c r="ADQ153" s="603">
        <v>0</v>
      </c>
      <c r="ADR153" s="603">
        <v>0</v>
      </c>
      <c r="ADS153" s="603">
        <v>0</v>
      </c>
      <c r="ADT153" s="603">
        <v>0</v>
      </c>
      <c r="ADU153" s="603">
        <v>0</v>
      </c>
      <c r="ADV153" s="603">
        <v>0</v>
      </c>
      <c r="ADW153" s="603">
        <v>0</v>
      </c>
      <c r="ADX153" s="603">
        <v>0</v>
      </c>
      <c r="ADY153" s="603">
        <v>0</v>
      </c>
      <c r="ADZ153" s="603">
        <v>0</v>
      </c>
      <c r="AEA153" s="603">
        <v>0</v>
      </c>
      <c r="AEB153" s="603">
        <v>0</v>
      </c>
      <c r="AEC153" s="603">
        <v>0</v>
      </c>
      <c r="AED153" s="603">
        <v>0</v>
      </c>
      <c r="AEE153" s="603">
        <v>0</v>
      </c>
      <c r="AEF153" s="603">
        <v>0</v>
      </c>
      <c r="AEG153" s="603">
        <v>0</v>
      </c>
      <c r="AEH153" s="603">
        <v>0</v>
      </c>
      <c r="AEI153" s="603">
        <v>0</v>
      </c>
      <c r="AEJ153" s="603">
        <v>0</v>
      </c>
      <c r="AEK153" s="603">
        <v>0</v>
      </c>
      <c r="AEL153" s="603">
        <v>0</v>
      </c>
      <c r="AEM153" s="603">
        <v>0</v>
      </c>
      <c r="AEN153" s="603">
        <v>0</v>
      </c>
      <c r="AEO153" s="603">
        <v>0</v>
      </c>
      <c r="AEP153" s="603">
        <v>0</v>
      </c>
      <c r="AEQ153" s="603">
        <v>0</v>
      </c>
      <c r="AER153" s="603">
        <v>0</v>
      </c>
      <c r="AES153" s="603">
        <v>0</v>
      </c>
      <c r="AET153" s="603">
        <v>0</v>
      </c>
      <c r="AEU153" s="603">
        <v>0</v>
      </c>
      <c r="AEV153" s="603">
        <v>0</v>
      </c>
      <c r="AEW153" s="603">
        <v>0</v>
      </c>
      <c r="AEX153" s="603">
        <v>0</v>
      </c>
      <c r="AEY153" s="603">
        <v>0</v>
      </c>
      <c r="AEZ153" s="603">
        <v>0</v>
      </c>
      <c r="AFA153" s="603">
        <v>0</v>
      </c>
      <c r="AFB153" s="603">
        <v>0</v>
      </c>
      <c r="AFC153" s="603">
        <v>0</v>
      </c>
      <c r="AFD153" s="603">
        <v>0</v>
      </c>
      <c r="AFE153" s="603">
        <v>0</v>
      </c>
      <c r="AFF153" s="603">
        <v>0</v>
      </c>
      <c r="AFG153" s="603">
        <v>0</v>
      </c>
      <c r="AFH153" s="603">
        <v>0</v>
      </c>
      <c r="AFI153" s="603">
        <v>0</v>
      </c>
      <c r="AFJ153" s="603">
        <v>0</v>
      </c>
      <c r="AFK153" s="603">
        <v>0</v>
      </c>
      <c r="AFL153" s="603">
        <v>0</v>
      </c>
      <c r="AFM153" s="603">
        <v>0</v>
      </c>
      <c r="AFN153" s="603">
        <v>0</v>
      </c>
      <c r="AFO153" s="603">
        <v>0</v>
      </c>
      <c r="AFP153" s="603">
        <v>0</v>
      </c>
      <c r="AFQ153" s="603">
        <v>0</v>
      </c>
      <c r="AFR153" s="603">
        <v>0</v>
      </c>
      <c r="AFS153" s="603">
        <v>0</v>
      </c>
      <c r="AFT153" s="603">
        <v>0</v>
      </c>
      <c r="AFU153" s="603">
        <v>0</v>
      </c>
      <c r="AFV153" s="603">
        <v>0</v>
      </c>
      <c r="AFW153" s="603">
        <v>0</v>
      </c>
      <c r="AFX153" s="603">
        <v>0</v>
      </c>
      <c r="AFY153" s="603">
        <v>0</v>
      </c>
      <c r="AFZ153" s="603">
        <v>0</v>
      </c>
      <c r="AGA153" s="603">
        <v>0</v>
      </c>
      <c r="AGB153" s="603">
        <v>0</v>
      </c>
      <c r="AGC153" s="603">
        <v>0</v>
      </c>
      <c r="AGD153" s="603">
        <v>0</v>
      </c>
      <c r="AGE153" s="603">
        <v>0</v>
      </c>
      <c r="AGF153" s="603">
        <v>0</v>
      </c>
      <c r="AGG153" s="603">
        <v>0</v>
      </c>
      <c r="AGH153" s="603">
        <v>0</v>
      </c>
      <c r="AGI153" s="603">
        <v>0</v>
      </c>
      <c r="AGJ153" s="603">
        <v>0</v>
      </c>
      <c r="AGK153" s="603">
        <v>0</v>
      </c>
      <c r="AGL153" s="603">
        <v>0</v>
      </c>
      <c r="AGM153" s="603">
        <v>0</v>
      </c>
      <c r="AGN153" s="603">
        <v>0</v>
      </c>
      <c r="AGO153" s="603">
        <v>0</v>
      </c>
      <c r="AGP153" s="603">
        <v>0</v>
      </c>
      <c r="AGQ153" s="603">
        <v>0</v>
      </c>
      <c r="AGR153" s="603">
        <v>0</v>
      </c>
      <c r="AGS153" s="603">
        <v>0</v>
      </c>
      <c r="AGT153" s="603">
        <v>0</v>
      </c>
      <c r="AGU153" s="603">
        <v>0</v>
      </c>
      <c r="AGV153" s="603">
        <v>0</v>
      </c>
      <c r="AGW153" s="603">
        <v>0</v>
      </c>
      <c r="AGX153" s="603">
        <v>0</v>
      </c>
      <c r="AGY153" s="603">
        <v>0</v>
      </c>
      <c r="AGZ153" s="603">
        <v>0</v>
      </c>
      <c r="AHA153" s="603">
        <v>0</v>
      </c>
      <c r="AHB153" s="603">
        <v>0</v>
      </c>
      <c r="AHC153" s="603">
        <v>0</v>
      </c>
      <c r="AHD153" s="603">
        <v>0</v>
      </c>
      <c r="AHE153" s="603">
        <v>0</v>
      </c>
      <c r="AHF153" s="603">
        <v>0</v>
      </c>
      <c r="AHG153" s="603">
        <v>0</v>
      </c>
      <c r="AHH153" s="603">
        <v>0</v>
      </c>
      <c r="AHI153" s="603">
        <v>0</v>
      </c>
      <c r="AHJ153" s="603">
        <v>0</v>
      </c>
      <c r="AHK153" s="603">
        <v>0</v>
      </c>
      <c r="AHL153" s="603">
        <v>0</v>
      </c>
      <c r="AHM153" s="603">
        <v>0</v>
      </c>
      <c r="AHN153" s="603">
        <v>0</v>
      </c>
      <c r="AHO153" s="603">
        <v>0</v>
      </c>
      <c r="AHP153" s="603">
        <v>0</v>
      </c>
      <c r="AHQ153" s="603">
        <v>0</v>
      </c>
      <c r="AHR153" s="603">
        <v>0</v>
      </c>
      <c r="AHS153" s="603">
        <v>0</v>
      </c>
      <c r="AHT153" s="603">
        <v>0</v>
      </c>
      <c r="AHU153" s="603">
        <v>0</v>
      </c>
      <c r="AHV153" s="603">
        <v>0</v>
      </c>
      <c r="AHW153" s="603">
        <f t="shared" si="100"/>
        <v>6022683.7999999998</v>
      </c>
      <c r="AHY153" s="648" t="s">
        <v>6248</v>
      </c>
      <c r="AHZ153" s="648" t="s">
        <v>6206</v>
      </c>
      <c r="AIA153" s="648" t="s">
        <v>6207</v>
      </c>
    </row>
    <row r="154" spans="1:911" ht="24.6" x14ac:dyDescent="0.7">
      <c r="A154" s="260" t="str">
        <f t="shared" si="101"/>
        <v>ภาระ</v>
      </c>
      <c r="B154" s="260" t="s">
        <v>6439</v>
      </c>
      <c r="C154" s="260" t="s">
        <v>6440</v>
      </c>
      <c r="D154" s="603">
        <v>0</v>
      </c>
      <c r="E154" s="603">
        <v>0</v>
      </c>
      <c r="F154" s="603">
        <v>0</v>
      </c>
      <c r="G154" s="603">
        <v>0</v>
      </c>
      <c r="H154" s="603">
        <v>0</v>
      </c>
      <c r="I154" s="603">
        <v>0</v>
      </c>
      <c r="J154" s="603">
        <v>0</v>
      </c>
      <c r="K154" s="603">
        <v>0</v>
      </c>
      <c r="L154" s="603">
        <v>0</v>
      </c>
      <c r="M154" s="603">
        <v>0</v>
      </c>
      <c r="N154" s="603">
        <v>0</v>
      </c>
      <c r="O154" s="603">
        <v>0</v>
      </c>
      <c r="P154" s="603">
        <v>0</v>
      </c>
      <c r="Q154" s="603">
        <v>0</v>
      </c>
      <c r="R154" s="603">
        <v>0</v>
      </c>
      <c r="S154" s="603">
        <v>0</v>
      </c>
      <c r="T154" s="603">
        <v>0</v>
      </c>
      <c r="U154" s="603">
        <v>0</v>
      </c>
      <c r="V154" s="603">
        <v>0</v>
      </c>
      <c r="W154" s="603">
        <v>0</v>
      </c>
      <c r="X154" s="603">
        <v>0</v>
      </c>
      <c r="Y154" s="603">
        <v>0</v>
      </c>
      <c r="Z154" s="603">
        <v>0</v>
      </c>
      <c r="AA154" s="603">
        <v>0</v>
      </c>
      <c r="AB154" s="603">
        <v>0</v>
      </c>
      <c r="AC154" s="603">
        <v>0</v>
      </c>
      <c r="AD154" s="603">
        <v>0</v>
      </c>
      <c r="AE154" s="603">
        <v>0</v>
      </c>
      <c r="AF154" s="603">
        <v>0</v>
      </c>
      <c r="AG154" s="603">
        <v>0</v>
      </c>
      <c r="AH154" s="603">
        <v>0</v>
      </c>
      <c r="AI154" s="603">
        <v>0</v>
      </c>
      <c r="AJ154" s="603">
        <v>0</v>
      </c>
      <c r="AK154" s="603">
        <v>0</v>
      </c>
      <c r="AL154" s="603">
        <v>0</v>
      </c>
      <c r="AM154" s="603">
        <v>0</v>
      </c>
      <c r="AN154" s="603">
        <v>0</v>
      </c>
      <c r="AO154" s="603">
        <v>0</v>
      </c>
      <c r="AP154" s="603">
        <v>0</v>
      </c>
      <c r="AQ154" s="603">
        <v>0</v>
      </c>
      <c r="AR154" s="603">
        <v>0</v>
      </c>
      <c r="AS154" s="603">
        <v>0</v>
      </c>
      <c r="AT154" s="603">
        <v>0</v>
      </c>
      <c r="AU154" s="603">
        <v>0</v>
      </c>
      <c r="AV154" s="603">
        <v>0</v>
      </c>
      <c r="AW154" s="603">
        <v>0</v>
      </c>
      <c r="AX154" s="603">
        <v>0</v>
      </c>
      <c r="AY154" s="603">
        <v>0</v>
      </c>
      <c r="AZ154" s="603">
        <v>0</v>
      </c>
      <c r="BA154" s="603">
        <v>0</v>
      </c>
      <c r="BB154" s="603">
        <v>0</v>
      </c>
      <c r="BC154" s="603">
        <v>0</v>
      </c>
      <c r="BD154" s="603">
        <v>0</v>
      </c>
      <c r="BE154" s="603">
        <v>0</v>
      </c>
      <c r="BF154" s="603">
        <v>0</v>
      </c>
      <c r="BG154" s="603">
        <v>0</v>
      </c>
      <c r="BH154" s="603">
        <v>0</v>
      </c>
      <c r="BI154" s="603">
        <v>0</v>
      </c>
      <c r="BJ154" s="603">
        <v>0</v>
      </c>
      <c r="BK154" s="603">
        <v>0</v>
      </c>
      <c r="BL154" s="603">
        <v>0</v>
      </c>
      <c r="BM154" s="603">
        <v>0</v>
      </c>
      <c r="BN154" s="603">
        <v>0</v>
      </c>
      <c r="BO154" s="603">
        <v>0</v>
      </c>
      <c r="BP154" s="603">
        <v>0</v>
      </c>
      <c r="BQ154" s="603">
        <v>0</v>
      </c>
      <c r="BR154" s="603">
        <v>0</v>
      </c>
      <c r="BS154" s="603">
        <v>0</v>
      </c>
      <c r="BT154" s="603">
        <v>0</v>
      </c>
      <c r="BU154" s="603">
        <v>0</v>
      </c>
      <c r="BV154" s="603">
        <v>0</v>
      </c>
      <c r="BW154" s="603">
        <v>0</v>
      </c>
      <c r="BX154" s="603">
        <v>0</v>
      </c>
      <c r="BY154" s="603">
        <v>0</v>
      </c>
      <c r="BZ154" s="603">
        <v>0</v>
      </c>
      <c r="CA154" s="603">
        <v>0</v>
      </c>
      <c r="CB154" s="603">
        <v>0</v>
      </c>
      <c r="CC154" s="603">
        <v>0</v>
      </c>
      <c r="CD154" s="603">
        <v>0</v>
      </c>
      <c r="CE154" s="603">
        <v>0</v>
      </c>
      <c r="CF154" s="603">
        <v>0</v>
      </c>
      <c r="CG154" s="603">
        <v>0</v>
      </c>
      <c r="CH154" s="603">
        <v>0</v>
      </c>
      <c r="CI154" s="603">
        <v>0</v>
      </c>
      <c r="CJ154" s="603">
        <v>0</v>
      </c>
      <c r="CK154" s="603">
        <v>0</v>
      </c>
      <c r="CL154" s="603">
        <v>0</v>
      </c>
      <c r="CM154" s="603">
        <v>0</v>
      </c>
      <c r="CN154" s="603">
        <v>0</v>
      </c>
      <c r="CO154" s="603">
        <v>0</v>
      </c>
      <c r="CP154" s="603">
        <v>0</v>
      </c>
      <c r="CQ154" s="603">
        <v>0</v>
      </c>
      <c r="CR154" s="603">
        <v>0</v>
      </c>
      <c r="CS154" s="603">
        <v>0</v>
      </c>
      <c r="CT154" s="603">
        <v>0</v>
      </c>
      <c r="CU154" s="603">
        <v>0</v>
      </c>
      <c r="CV154" s="603">
        <v>0</v>
      </c>
      <c r="CW154" s="603">
        <v>0</v>
      </c>
      <c r="CX154" s="603">
        <v>0</v>
      </c>
      <c r="CY154" s="603">
        <v>0</v>
      </c>
      <c r="CZ154" s="603">
        <v>0</v>
      </c>
      <c r="DA154" s="603">
        <v>0</v>
      </c>
      <c r="DB154" s="603">
        <v>0</v>
      </c>
      <c r="DC154" s="603">
        <v>0</v>
      </c>
      <c r="DD154" s="603">
        <v>0</v>
      </c>
      <c r="DE154" s="603">
        <v>0</v>
      </c>
      <c r="DF154" s="603">
        <v>0</v>
      </c>
      <c r="DG154" s="603">
        <v>0</v>
      </c>
      <c r="DH154" s="603">
        <v>0</v>
      </c>
      <c r="DI154" s="603">
        <v>0</v>
      </c>
      <c r="DJ154" s="603">
        <v>0</v>
      </c>
      <c r="DK154" s="603">
        <v>0</v>
      </c>
      <c r="DL154" s="603">
        <v>0</v>
      </c>
      <c r="DM154" s="603">
        <v>0</v>
      </c>
      <c r="DN154" s="603">
        <v>0</v>
      </c>
      <c r="DO154" s="603">
        <v>0</v>
      </c>
      <c r="DP154" s="603">
        <v>0</v>
      </c>
      <c r="DQ154" s="603">
        <v>0</v>
      </c>
      <c r="DR154" s="603">
        <v>0</v>
      </c>
      <c r="DS154" s="603">
        <v>0</v>
      </c>
      <c r="DT154" s="603">
        <v>0</v>
      </c>
      <c r="DU154" s="603">
        <v>0</v>
      </c>
      <c r="DV154" s="603">
        <v>0</v>
      </c>
      <c r="DW154" s="603">
        <v>0</v>
      </c>
      <c r="DX154" s="603">
        <v>0</v>
      </c>
      <c r="DY154" s="603">
        <v>0</v>
      </c>
      <c r="DZ154" s="603">
        <v>0</v>
      </c>
      <c r="EA154" s="603">
        <v>0</v>
      </c>
      <c r="EB154" s="603">
        <v>0</v>
      </c>
      <c r="EC154" s="603">
        <v>0</v>
      </c>
      <c r="ED154" s="603">
        <v>0</v>
      </c>
      <c r="EE154" s="603">
        <v>0</v>
      </c>
      <c r="EF154" s="603">
        <v>0</v>
      </c>
      <c r="EG154" s="603">
        <v>0</v>
      </c>
      <c r="EH154" s="603">
        <v>0</v>
      </c>
      <c r="EI154" s="603">
        <v>0</v>
      </c>
      <c r="EJ154" s="603">
        <v>0</v>
      </c>
      <c r="EK154" s="603">
        <v>0</v>
      </c>
      <c r="EL154" s="603">
        <v>0</v>
      </c>
      <c r="EM154" s="603">
        <v>0</v>
      </c>
      <c r="EN154" s="603">
        <v>0</v>
      </c>
      <c r="EO154" s="603">
        <v>0</v>
      </c>
      <c r="EP154" s="603">
        <v>0</v>
      </c>
      <c r="EQ154" s="603">
        <v>0</v>
      </c>
      <c r="ER154" s="603">
        <v>0</v>
      </c>
      <c r="ES154" s="603">
        <v>0</v>
      </c>
      <c r="ET154" s="603">
        <v>0</v>
      </c>
      <c r="EU154" s="603">
        <v>0</v>
      </c>
      <c r="EV154" s="603">
        <v>0</v>
      </c>
      <c r="EW154" s="603">
        <v>0</v>
      </c>
      <c r="EX154" s="603">
        <v>0</v>
      </c>
      <c r="EY154" s="603">
        <v>0</v>
      </c>
      <c r="EZ154" s="603">
        <v>0</v>
      </c>
      <c r="FA154" s="603">
        <v>0</v>
      </c>
      <c r="FB154" s="603">
        <v>0</v>
      </c>
      <c r="FC154" s="603">
        <v>0</v>
      </c>
      <c r="FD154" s="603">
        <v>0</v>
      </c>
      <c r="FE154" s="603">
        <v>0</v>
      </c>
      <c r="FF154" s="603">
        <v>0</v>
      </c>
      <c r="FG154" s="603">
        <v>0</v>
      </c>
      <c r="FH154" s="603">
        <v>0</v>
      </c>
      <c r="FI154" s="603">
        <v>0</v>
      </c>
      <c r="FJ154" s="603">
        <v>0</v>
      </c>
      <c r="FK154" s="603">
        <v>0</v>
      </c>
      <c r="FL154" s="603">
        <v>0</v>
      </c>
      <c r="FM154" s="603">
        <v>0</v>
      </c>
      <c r="FN154" s="603">
        <v>0</v>
      </c>
      <c r="FO154" s="603">
        <v>0</v>
      </c>
      <c r="FP154" s="603">
        <v>0</v>
      </c>
      <c r="FQ154" s="603">
        <v>0</v>
      </c>
      <c r="FR154" s="603">
        <v>0</v>
      </c>
      <c r="FS154" s="603">
        <v>0</v>
      </c>
      <c r="FT154" s="603">
        <v>0</v>
      </c>
      <c r="FU154" s="603">
        <v>0</v>
      </c>
      <c r="FV154" s="603">
        <v>0</v>
      </c>
      <c r="FW154" s="603">
        <v>0</v>
      </c>
      <c r="FX154" s="603">
        <v>0</v>
      </c>
      <c r="FY154" s="603">
        <v>0</v>
      </c>
      <c r="FZ154" s="603">
        <v>0</v>
      </c>
      <c r="GA154" s="603">
        <v>0</v>
      </c>
      <c r="GB154" s="603">
        <v>0</v>
      </c>
      <c r="GC154" s="603">
        <v>0</v>
      </c>
      <c r="GD154" s="603">
        <v>0</v>
      </c>
      <c r="GE154" s="603">
        <v>0</v>
      </c>
      <c r="GF154" s="603">
        <v>0</v>
      </c>
      <c r="GG154" s="603">
        <v>0</v>
      </c>
      <c r="GH154" s="603">
        <v>0</v>
      </c>
      <c r="GI154" s="603">
        <v>0</v>
      </c>
      <c r="GJ154" s="603">
        <v>0</v>
      </c>
      <c r="GK154" s="603">
        <v>0</v>
      </c>
      <c r="GL154" s="603">
        <v>0</v>
      </c>
      <c r="GM154" s="603">
        <v>0</v>
      </c>
      <c r="GN154" s="603">
        <v>0</v>
      </c>
      <c r="GO154" s="603">
        <v>0</v>
      </c>
      <c r="GP154" s="603">
        <v>0</v>
      </c>
      <c r="GQ154" s="603">
        <v>0</v>
      </c>
      <c r="GR154" s="603">
        <v>0</v>
      </c>
      <c r="GS154" s="603">
        <v>0</v>
      </c>
      <c r="GT154" s="603">
        <v>0</v>
      </c>
      <c r="GU154" s="603">
        <v>0</v>
      </c>
      <c r="GV154" s="603">
        <v>0</v>
      </c>
      <c r="GW154" s="603">
        <v>0</v>
      </c>
      <c r="GX154" s="603">
        <v>0</v>
      </c>
      <c r="GY154" s="603">
        <v>0</v>
      </c>
      <c r="GZ154" s="603">
        <v>0</v>
      </c>
      <c r="HA154" s="603">
        <v>0</v>
      </c>
      <c r="HB154" s="603">
        <v>0</v>
      </c>
      <c r="HC154" s="603">
        <v>0</v>
      </c>
      <c r="HD154" s="603">
        <v>0</v>
      </c>
      <c r="HE154" s="603">
        <v>0</v>
      </c>
      <c r="HF154" s="603">
        <v>0</v>
      </c>
      <c r="HG154" s="603">
        <v>0</v>
      </c>
      <c r="HH154" s="603">
        <v>0</v>
      </c>
      <c r="HI154" s="603">
        <v>0</v>
      </c>
      <c r="HJ154" s="603">
        <v>0</v>
      </c>
      <c r="HK154" s="603">
        <v>0</v>
      </c>
      <c r="HL154" s="603">
        <v>0</v>
      </c>
      <c r="HM154" s="603">
        <v>0</v>
      </c>
      <c r="HN154" s="603">
        <v>0</v>
      </c>
      <c r="HO154" s="603">
        <v>0</v>
      </c>
      <c r="HP154" s="603">
        <v>0</v>
      </c>
      <c r="HQ154" s="603">
        <v>0</v>
      </c>
      <c r="HR154" s="603">
        <v>0</v>
      </c>
      <c r="HS154" s="603">
        <v>0</v>
      </c>
      <c r="HT154" s="603">
        <v>0</v>
      </c>
      <c r="HU154" s="603">
        <v>0</v>
      </c>
      <c r="HV154" s="603">
        <v>0</v>
      </c>
      <c r="HW154" s="603">
        <v>0</v>
      </c>
      <c r="HX154" s="603">
        <v>0</v>
      </c>
      <c r="HY154" s="603">
        <v>0</v>
      </c>
      <c r="HZ154" s="603">
        <v>0</v>
      </c>
      <c r="IA154" s="603">
        <v>0</v>
      </c>
      <c r="IB154" s="603">
        <v>0</v>
      </c>
      <c r="IC154" s="603">
        <v>0</v>
      </c>
      <c r="ID154" s="603">
        <v>0</v>
      </c>
      <c r="IE154" s="603">
        <v>0</v>
      </c>
      <c r="IF154" s="603">
        <v>0</v>
      </c>
      <c r="IG154" s="603">
        <v>0</v>
      </c>
      <c r="IH154" s="603">
        <v>0</v>
      </c>
      <c r="II154" s="603">
        <v>0</v>
      </c>
      <c r="IJ154" s="603">
        <v>0</v>
      </c>
      <c r="IK154" s="603">
        <v>0</v>
      </c>
      <c r="IL154" s="603">
        <v>0</v>
      </c>
      <c r="IM154" s="603">
        <v>0</v>
      </c>
      <c r="IN154" s="603">
        <v>0</v>
      </c>
      <c r="IO154" s="603">
        <v>0</v>
      </c>
      <c r="IP154" s="603">
        <v>0</v>
      </c>
      <c r="IQ154" s="603">
        <v>0</v>
      </c>
      <c r="IR154" s="603">
        <v>0</v>
      </c>
      <c r="IS154" s="603">
        <v>0</v>
      </c>
      <c r="IT154" s="603">
        <v>0</v>
      </c>
      <c r="IU154" s="603">
        <v>0</v>
      </c>
      <c r="IV154" s="603">
        <v>0</v>
      </c>
      <c r="IW154" s="603">
        <v>0</v>
      </c>
      <c r="IX154" s="603">
        <v>0</v>
      </c>
      <c r="IY154" s="603">
        <v>0</v>
      </c>
      <c r="IZ154" s="603">
        <v>0</v>
      </c>
      <c r="JA154" s="603">
        <v>0</v>
      </c>
      <c r="JB154" s="603">
        <v>0</v>
      </c>
      <c r="JC154" s="603">
        <v>0</v>
      </c>
      <c r="JD154" s="603">
        <v>0</v>
      </c>
      <c r="JE154" s="603">
        <v>0</v>
      </c>
      <c r="JF154" s="603">
        <v>0</v>
      </c>
      <c r="JG154" s="603">
        <v>11000</v>
      </c>
      <c r="JH154" s="603">
        <v>1400</v>
      </c>
      <c r="JI154" s="603">
        <v>0</v>
      </c>
      <c r="JJ154" s="603">
        <v>0</v>
      </c>
      <c r="JK154" s="603">
        <v>0</v>
      </c>
      <c r="JL154" s="603">
        <v>0</v>
      </c>
      <c r="JM154" s="603">
        <v>0</v>
      </c>
      <c r="JN154" s="603">
        <v>0</v>
      </c>
      <c r="JO154" s="603">
        <v>0</v>
      </c>
      <c r="JP154" s="603">
        <v>0</v>
      </c>
      <c r="JQ154" s="603">
        <v>0</v>
      </c>
      <c r="JR154" s="603">
        <v>0</v>
      </c>
      <c r="JS154" s="603">
        <v>0</v>
      </c>
      <c r="JT154" s="603">
        <v>0</v>
      </c>
      <c r="JU154" s="603">
        <v>0</v>
      </c>
      <c r="JV154" s="603">
        <v>0</v>
      </c>
      <c r="JW154" s="603">
        <v>0</v>
      </c>
      <c r="JX154" s="603">
        <v>0</v>
      </c>
      <c r="JY154" s="603">
        <v>0</v>
      </c>
      <c r="JZ154" s="603">
        <v>0</v>
      </c>
      <c r="KA154" s="603">
        <v>0</v>
      </c>
      <c r="KB154" s="603">
        <v>0</v>
      </c>
      <c r="KC154" s="603">
        <v>0</v>
      </c>
      <c r="KD154" s="603">
        <v>0</v>
      </c>
      <c r="KE154" s="603">
        <v>0</v>
      </c>
      <c r="KF154" s="603">
        <v>0</v>
      </c>
      <c r="KG154" s="603">
        <v>0</v>
      </c>
      <c r="KH154" s="603">
        <v>0</v>
      </c>
      <c r="KI154" s="603">
        <v>0</v>
      </c>
      <c r="KJ154" s="603">
        <v>0</v>
      </c>
      <c r="KK154" s="603">
        <v>0</v>
      </c>
      <c r="KL154" s="603">
        <v>0</v>
      </c>
      <c r="KM154" s="603">
        <v>0</v>
      </c>
      <c r="KN154" s="603">
        <v>0</v>
      </c>
      <c r="KO154" s="603">
        <v>0</v>
      </c>
      <c r="KP154" s="603">
        <v>0</v>
      </c>
      <c r="KQ154" s="603">
        <v>0</v>
      </c>
      <c r="KR154" s="603">
        <v>0</v>
      </c>
      <c r="KS154" s="603">
        <v>0</v>
      </c>
      <c r="KT154" s="603">
        <v>0</v>
      </c>
      <c r="KU154" s="603">
        <v>0</v>
      </c>
      <c r="KV154" s="603">
        <v>0</v>
      </c>
      <c r="KW154" s="603">
        <v>0</v>
      </c>
      <c r="KX154" s="603">
        <v>0</v>
      </c>
      <c r="KY154" s="603">
        <v>0</v>
      </c>
      <c r="KZ154" s="603">
        <v>0</v>
      </c>
      <c r="LA154" s="603">
        <v>0</v>
      </c>
      <c r="LB154" s="603">
        <v>0</v>
      </c>
      <c r="LC154" s="603">
        <v>0</v>
      </c>
      <c r="LD154" s="603">
        <v>0</v>
      </c>
      <c r="LE154" s="603">
        <v>0</v>
      </c>
      <c r="LF154" s="603">
        <v>0</v>
      </c>
      <c r="LG154" s="603">
        <v>0</v>
      </c>
      <c r="LH154" s="603">
        <v>0</v>
      </c>
      <c r="LI154" s="603">
        <v>0</v>
      </c>
      <c r="LJ154" s="603">
        <v>0</v>
      </c>
      <c r="LK154" s="603">
        <v>0</v>
      </c>
      <c r="LL154" s="603">
        <v>0</v>
      </c>
      <c r="LM154" s="603">
        <v>0</v>
      </c>
      <c r="LN154" s="603">
        <v>0</v>
      </c>
      <c r="LO154" s="603">
        <v>0</v>
      </c>
      <c r="LP154" s="603">
        <v>0</v>
      </c>
      <c r="LQ154" s="603">
        <v>0</v>
      </c>
      <c r="LR154" s="603">
        <v>0</v>
      </c>
      <c r="LS154" s="603">
        <v>0</v>
      </c>
      <c r="LT154" s="603">
        <v>0</v>
      </c>
      <c r="LU154" s="603">
        <v>0</v>
      </c>
      <c r="LV154" s="603">
        <v>0</v>
      </c>
      <c r="LW154" s="603">
        <v>0</v>
      </c>
      <c r="LX154" s="603">
        <v>0</v>
      </c>
      <c r="LY154" s="603">
        <v>0</v>
      </c>
      <c r="LZ154" s="603">
        <v>0</v>
      </c>
      <c r="MA154" s="603">
        <v>0</v>
      </c>
      <c r="MB154" s="603">
        <v>0</v>
      </c>
      <c r="MC154" s="603">
        <v>0</v>
      </c>
      <c r="MD154" s="603">
        <v>0</v>
      </c>
      <c r="ME154" s="603">
        <v>0</v>
      </c>
      <c r="MF154" s="603">
        <v>0</v>
      </c>
      <c r="MG154" s="603">
        <v>0</v>
      </c>
      <c r="MH154" s="603">
        <v>0</v>
      </c>
      <c r="MI154" s="603">
        <v>0</v>
      </c>
      <c r="MJ154" s="603">
        <v>0</v>
      </c>
      <c r="MK154" s="603">
        <v>0</v>
      </c>
      <c r="ML154" s="603">
        <v>0</v>
      </c>
      <c r="MM154" s="603">
        <v>0</v>
      </c>
      <c r="MN154" s="603">
        <v>0</v>
      </c>
      <c r="MO154" s="603">
        <v>0</v>
      </c>
      <c r="MP154" s="603">
        <v>0</v>
      </c>
      <c r="MQ154" s="603">
        <v>0</v>
      </c>
      <c r="MR154" s="603">
        <v>0</v>
      </c>
      <c r="MS154" s="603">
        <v>0</v>
      </c>
      <c r="MT154" s="603">
        <v>0</v>
      </c>
      <c r="MU154" s="603">
        <v>0</v>
      </c>
      <c r="MV154" s="603">
        <v>0</v>
      </c>
      <c r="MW154" s="603">
        <v>0</v>
      </c>
      <c r="MX154" s="603">
        <v>0</v>
      </c>
      <c r="MY154" s="603">
        <v>0</v>
      </c>
      <c r="MZ154" s="603">
        <v>0</v>
      </c>
      <c r="NA154" s="603">
        <v>0</v>
      </c>
      <c r="NB154" s="603">
        <v>0</v>
      </c>
      <c r="NC154" s="603">
        <v>0</v>
      </c>
      <c r="ND154" s="603">
        <v>0</v>
      </c>
      <c r="NE154" s="603">
        <v>0</v>
      </c>
      <c r="NF154" s="603">
        <v>0</v>
      </c>
      <c r="NG154" s="603">
        <v>0</v>
      </c>
      <c r="NH154" s="603">
        <v>0</v>
      </c>
      <c r="NI154" s="603">
        <v>0</v>
      </c>
      <c r="NJ154" s="603">
        <v>0</v>
      </c>
      <c r="NK154" s="603">
        <v>0</v>
      </c>
      <c r="NL154" s="603">
        <v>0</v>
      </c>
      <c r="NM154" s="603">
        <v>0</v>
      </c>
      <c r="NN154" s="603">
        <v>0</v>
      </c>
      <c r="NO154" s="603">
        <v>0</v>
      </c>
      <c r="NP154" s="603">
        <v>0</v>
      </c>
      <c r="NQ154" s="603">
        <v>0</v>
      </c>
      <c r="NR154" s="603">
        <v>0</v>
      </c>
      <c r="NS154" s="603">
        <v>0</v>
      </c>
      <c r="NT154" s="603">
        <v>0</v>
      </c>
      <c r="NU154" s="603">
        <v>0</v>
      </c>
      <c r="NV154" s="603">
        <v>0</v>
      </c>
      <c r="NW154" s="603">
        <v>0</v>
      </c>
      <c r="NX154" s="603">
        <v>0</v>
      </c>
      <c r="NY154" s="603">
        <v>0</v>
      </c>
      <c r="NZ154" s="603">
        <v>0</v>
      </c>
      <c r="OA154" s="603">
        <v>0</v>
      </c>
      <c r="OB154" s="603">
        <v>0</v>
      </c>
      <c r="OC154" s="603">
        <v>0</v>
      </c>
      <c r="OD154" s="603">
        <v>0</v>
      </c>
      <c r="OE154" s="603">
        <v>0</v>
      </c>
      <c r="OF154" s="603">
        <v>0</v>
      </c>
      <c r="OG154" s="603">
        <v>0</v>
      </c>
      <c r="OH154" s="603">
        <v>0</v>
      </c>
      <c r="OI154" s="603">
        <v>0</v>
      </c>
      <c r="OJ154" s="603">
        <v>0</v>
      </c>
      <c r="OK154" s="603">
        <v>0</v>
      </c>
      <c r="OL154" s="603">
        <v>0</v>
      </c>
      <c r="OM154" s="603">
        <v>0</v>
      </c>
      <c r="ON154" s="603">
        <v>0</v>
      </c>
      <c r="OO154" s="603">
        <v>11292.39</v>
      </c>
      <c r="OP154" s="603">
        <v>0</v>
      </c>
      <c r="OQ154" s="603">
        <v>0</v>
      </c>
      <c r="OR154" s="603">
        <v>0</v>
      </c>
      <c r="OS154" s="603">
        <v>0</v>
      </c>
      <c r="OT154" s="603">
        <v>0</v>
      </c>
      <c r="OU154" s="603">
        <v>0</v>
      </c>
      <c r="OV154" s="603">
        <v>0</v>
      </c>
      <c r="OW154" s="603">
        <v>0</v>
      </c>
      <c r="OX154" s="603">
        <v>0</v>
      </c>
      <c r="OY154" s="603">
        <v>0</v>
      </c>
      <c r="OZ154" s="603">
        <v>0</v>
      </c>
      <c r="PA154" s="603">
        <v>0</v>
      </c>
      <c r="PB154" s="603">
        <v>0</v>
      </c>
      <c r="PC154" s="603">
        <v>0</v>
      </c>
      <c r="PD154" s="603">
        <v>0</v>
      </c>
      <c r="PE154" s="603">
        <v>0</v>
      </c>
      <c r="PF154" s="603">
        <v>0</v>
      </c>
      <c r="PG154" s="603">
        <v>0</v>
      </c>
      <c r="PH154" s="603">
        <v>0</v>
      </c>
      <c r="PI154" s="603">
        <v>0</v>
      </c>
      <c r="PJ154" s="603">
        <v>0</v>
      </c>
      <c r="PK154" s="603">
        <v>0</v>
      </c>
      <c r="PL154" s="603">
        <v>0</v>
      </c>
      <c r="PM154" s="603">
        <v>0</v>
      </c>
      <c r="PN154" s="603">
        <v>0</v>
      </c>
      <c r="PO154" s="603">
        <v>0</v>
      </c>
      <c r="PP154" s="603">
        <v>0</v>
      </c>
      <c r="PQ154" s="603">
        <v>0</v>
      </c>
      <c r="PR154" s="603">
        <v>0</v>
      </c>
      <c r="PS154" s="603">
        <v>0</v>
      </c>
      <c r="PT154" s="603">
        <v>0</v>
      </c>
      <c r="PU154" s="603">
        <v>0</v>
      </c>
      <c r="PV154" s="603">
        <v>0</v>
      </c>
      <c r="PW154" s="603">
        <v>0</v>
      </c>
      <c r="PX154" s="603">
        <v>0</v>
      </c>
      <c r="PY154" s="603">
        <v>0</v>
      </c>
      <c r="PZ154" s="603">
        <v>0</v>
      </c>
      <c r="QA154" s="603">
        <v>0</v>
      </c>
      <c r="QB154" s="603">
        <v>0</v>
      </c>
      <c r="QC154" s="603">
        <v>0</v>
      </c>
      <c r="QD154" s="603">
        <v>0</v>
      </c>
      <c r="QE154" s="603">
        <v>0</v>
      </c>
      <c r="QF154" s="603">
        <v>0</v>
      </c>
      <c r="QG154" s="603">
        <v>0</v>
      </c>
      <c r="QH154" s="603">
        <v>0</v>
      </c>
      <c r="QI154" s="603">
        <v>0</v>
      </c>
      <c r="QJ154" s="603">
        <v>0</v>
      </c>
      <c r="QK154" s="603">
        <v>0</v>
      </c>
      <c r="QL154" s="603">
        <v>0</v>
      </c>
      <c r="QM154" s="603">
        <v>0</v>
      </c>
      <c r="QN154" s="603">
        <v>0</v>
      </c>
      <c r="QO154" s="603">
        <v>0</v>
      </c>
      <c r="QP154" s="603">
        <v>0</v>
      </c>
      <c r="QQ154" s="603">
        <v>0</v>
      </c>
      <c r="QR154" s="603">
        <v>0</v>
      </c>
      <c r="QS154" s="603">
        <v>0</v>
      </c>
      <c r="QT154" s="603">
        <v>0</v>
      </c>
      <c r="QU154" s="603">
        <v>0</v>
      </c>
      <c r="QV154" s="603">
        <v>0</v>
      </c>
      <c r="QW154" s="603">
        <v>0</v>
      </c>
      <c r="QX154" s="603">
        <v>0</v>
      </c>
      <c r="QY154" s="603">
        <v>0</v>
      </c>
      <c r="QZ154" s="603">
        <v>0</v>
      </c>
      <c r="RA154" s="603">
        <v>0</v>
      </c>
      <c r="RB154" s="603">
        <v>0</v>
      </c>
      <c r="RC154" s="603">
        <v>0</v>
      </c>
      <c r="RD154" s="603">
        <v>0</v>
      </c>
      <c r="RE154" s="603">
        <v>0</v>
      </c>
      <c r="RF154" s="603">
        <v>0</v>
      </c>
      <c r="RG154" s="603">
        <v>0</v>
      </c>
      <c r="RH154" s="603">
        <v>0</v>
      </c>
      <c r="RI154" s="603">
        <v>0</v>
      </c>
      <c r="RJ154" s="603">
        <v>0</v>
      </c>
      <c r="RK154" s="603">
        <v>0</v>
      </c>
      <c r="RL154" s="603">
        <v>0</v>
      </c>
      <c r="RM154" s="603">
        <v>0</v>
      </c>
      <c r="RN154" s="603">
        <v>0</v>
      </c>
      <c r="RO154" s="603">
        <v>0</v>
      </c>
      <c r="RP154" s="603">
        <v>0</v>
      </c>
      <c r="RQ154" s="603">
        <v>0</v>
      </c>
      <c r="RR154" s="603">
        <v>0</v>
      </c>
      <c r="RS154" s="603">
        <v>0</v>
      </c>
      <c r="RT154" s="603">
        <v>0</v>
      </c>
      <c r="RU154" s="603">
        <v>0</v>
      </c>
      <c r="RV154" s="603">
        <v>0</v>
      </c>
      <c r="RW154" s="603">
        <v>0</v>
      </c>
      <c r="RX154" s="603">
        <v>0</v>
      </c>
      <c r="RY154" s="603">
        <v>0</v>
      </c>
      <c r="RZ154" s="603">
        <v>0</v>
      </c>
      <c r="SA154" s="603">
        <v>0</v>
      </c>
      <c r="SB154" s="603">
        <v>0</v>
      </c>
      <c r="SC154" s="603">
        <v>0</v>
      </c>
      <c r="SD154" s="603">
        <v>0</v>
      </c>
      <c r="SE154" s="603">
        <v>0</v>
      </c>
      <c r="SF154" s="603">
        <v>0</v>
      </c>
      <c r="SG154" s="603">
        <v>0</v>
      </c>
      <c r="SH154" s="603">
        <v>0</v>
      </c>
      <c r="SI154" s="603">
        <v>0</v>
      </c>
      <c r="SJ154" s="603">
        <v>0</v>
      </c>
      <c r="SK154" s="603">
        <v>0</v>
      </c>
      <c r="SL154" s="603">
        <v>0</v>
      </c>
      <c r="SM154" s="603">
        <v>0</v>
      </c>
      <c r="SN154" s="603">
        <v>0</v>
      </c>
      <c r="SO154" s="603">
        <v>0</v>
      </c>
      <c r="SP154" s="603">
        <v>0</v>
      </c>
      <c r="SQ154" s="603">
        <v>0</v>
      </c>
      <c r="SR154" s="603">
        <v>0</v>
      </c>
      <c r="SS154" s="603">
        <v>0</v>
      </c>
      <c r="ST154" s="603">
        <v>0</v>
      </c>
      <c r="SU154" s="603">
        <v>0</v>
      </c>
      <c r="SV154" s="603">
        <v>0</v>
      </c>
      <c r="SW154" s="603">
        <v>0</v>
      </c>
      <c r="SX154" s="603">
        <v>0</v>
      </c>
      <c r="SY154" s="603">
        <v>0</v>
      </c>
      <c r="SZ154" s="603">
        <v>0</v>
      </c>
      <c r="TA154" s="603">
        <v>0</v>
      </c>
      <c r="TB154" s="603">
        <v>0</v>
      </c>
      <c r="TC154" s="603">
        <v>0</v>
      </c>
      <c r="TD154" s="603">
        <v>0</v>
      </c>
      <c r="TE154" s="603">
        <v>0</v>
      </c>
      <c r="TF154" s="603">
        <v>0</v>
      </c>
      <c r="TG154" s="603">
        <v>0</v>
      </c>
      <c r="TH154" s="603">
        <v>0</v>
      </c>
      <c r="TI154" s="603">
        <v>0</v>
      </c>
      <c r="TJ154" s="603">
        <v>0</v>
      </c>
      <c r="TK154" s="603">
        <v>0</v>
      </c>
      <c r="TL154" s="603">
        <v>0</v>
      </c>
      <c r="TM154" s="603">
        <v>0</v>
      </c>
      <c r="TN154" s="603">
        <v>0</v>
      </c>
      <c r="TO154" s="603">
        <v>0</v>
      </c>
      <c r="TP154" s="603">
        <v>0</v>
      </c>
      <c r="TQ154" s="603">
        <v>0</v>
      </c>
      <c r="TR154" s="603">
        <v>0</v>
      </c>
      <c r="TS154" s="603">
        <v>0</v>
      </c>
      <c r="TT154" s="603">
        <v>0</v>
      </c>
      <c r="TU154" s="603">
        <v>0</v>
      </c>
      <c r="TV154" s="603">
        <v>0</v>
      </c>
      <c r="TW154" s="603">
        <v>0</v>
      </c>
      <c r="TX154" s="603">
        <v>0</v>
      </c>
      <c r="TY154" s="603">
        <v>0</v>
      </c>
      <c r="TZ154" s="603">
        <v>0</v>
      </c>
      <c r="UA154" s="603">
        <v>0</v>
      </c>
      <c r="UB154" s="603">
        <v>0</v>
      </c>
      <c r="UC154" s="603">
        <v>0</v>
      </c>
      <c r="UD154" s="603">
        <v>0</v>
      </c>
      <c r="UE154" s="603">
        <v>0</v>
      </c>
      <c r="UF154" s="603">
        <v>0</v>
      </c>
      <c r="UG154" s="603">
        <v>0</v>
      </c>
      <c r="UH154" s="603">
        <v>0</v>
      </c>
      <c r="UI154" s="603">
        <v>0</v>
      </c>
      <c r="UJ154" s="603">
        <v>0</v>
      </c>
      <c r="UK154" s="603">
        <v>0</v>
      </c>
      <c r="UL154" s="603">
        <v>0</v>
      </c>
      <c r="UM154" s="603">
        <v>0</v>
      </c>
      <c r="UN154" s="603">
        <v>0</v>
      </c>
      <c r="UO154" s="603">
        <v>0</v>
      </c>
      <c r="UP154" s="603">
        <v>0</v>
      </c>
      <c r="UQ154" s="603">
        <v>0</v>
      </c>
      <c r="UR154" s="603">
        <v>0</v>
      </c>
      <c r="US154" s="603">
        <v>0</v>
      </c>
      <c r="UT154" s="603">
        <v>0</v>
      </c>
      <c r="UU154" s="603">
        <v>0</v>
      </c>
      <c r="UV154" s="603">
        <v>0</v>
      </c>
      <c r="UW154" s="603">
        <v>0</v>
      </c>
      <c r="UX154" s="603">
        <v>0</v>
      </c>
      <c r="UY154" s="603">
        <v>0</v>
      </c>
      <c r="UZ154" s="603">
        <v>0</v>
      </c>
      <c r="VA154" s="603">
        <v>0</v>
      </c>
      <c r="VB154" s="603">
        <v>0</v>
      </c>
      <c r="VC154" s="603">
        <v>0</v>
      </c>
      <c r="VD154" s="603">
        <v>0</v>
      </c>
      <c r="VE154" s="603">
        <v>0</v>
      </c>
      <c r="VF154" s="603">
        <v>0</v>
      </c>
      <c r="VG154" s="603">
        <v>0</v>
      </c>
      <c r="VH154" s="603">
        <v>0</v>
      </c>
      <c r="VI154" s="603">
        <v>0</v>
      </c>
      <c r="VJ154" s="603">
        <v>0</v>
      </c>
      <c r="VK154" s="603">
        <v>0</v>
      </c>
      <c r="VL154" s="603">
        <v>0</v>
      </c>
      <c r="VM154" s="603">
        <v>0</v>
      </c>
      <c r="VN154" s="603">
        <v>0</v>
      </c>
      <c r="VO154" s="603">
        <v>0</v>
      </c>
      <c r="VP154" s="603">
        <v>0</v>
      </c>
      <c r="VQ154" s="603">
        <v>0</v>
      </c>
      <c r="VR154" s="603">
        <v>0</v>
      </c>
      <c r="VS154" s="603">
        <v>0</v>
      </c>
      <c r="VT154" s="603">
        <v>0</v>
      </c>
      <c r="VU154" s="603">
        <v>0</v>
      </c>
      <c r="VV154" s="603">
        <v>0</v>
      </c>
      <c r="VW154" s="603">
        <v>0</v>
      </c>
      <c r="VX154" s="603">
        <v>0</v>
      </c>
      <c r="VY154" s="603">
        <v>0</v>
      </c>
      <c r="VZ154" s="603">
        <v>0</v>
      </c>
      <c r="WA154" s="603">
        <v>0</v>
      </c>
      <c r="WB154" s="603">
        <v>0</v>
      </c>
      <c r="WC154" s="603">
        <v>0</v>
      </c>
      <c r="WD154" s="603">
        <v>0</v>
      </c>
      <c r="WE154" s="603">
        <v>0</v>
      </c>
      <c r="WF154" s="603">
        <v>0</v>
      </c>
      <c r="WG154" s="603">
        <v>0</v>
      </c>
      <c r="WH154" s="603">
        <v>0</v>
      </c>
      <c r="WI154" s="603">
        <v>0</v>
      </c>
      <c r="WJ154" s="603">
        <v>0</v>
      </c>
      <c r="WK154" s="603">
        <v>0</v>
      </c>
      <c r="WL154" s="603">
        <v>0</v>
      </c>
      <c r="WM154" s="603">
        <v>0</v>
      </c>
      <c r="WN154" s="603">
        <v>0</v>
      </c>
      <c r="WO154" s="603">
        <v>0</v>
      </c>
      <c r="WP154" s="603">
        <v>0</v>
      </c>
      <c r="WQ154" s="603">
        <v>0</v>
      </c>
      <c r="WR154" s="603">
        <v>0</v>
      </c>
      <c r="WS154" s="603">
        <v>0</v>
      </c>
      <c r="WT154" s="603">
        <v>0</v>
      </c>
      <c r="WU154" s="603">
        <v>0</v>
      </c>
      <c r="WV154" s="603">
        <v>0</v>
      </c>
      <c r="WW154" s="603">
        <v>0</v>
      </c>
      <c r="WX154" s="603">
        <v>0</v>
      </c>
      <c r="WY154" s="603">
        <v>0</v>
      </c>
      <c r="WZ154" s="603">
        <v>0</v>
      </c>
      <c r="XA154" s="603">
        <v>0</v>
      </c>
      <c r="XB154" s="603">
        <v>0</v>
      </c>
      <c r="XC154" s="603">
        <v>0</v>
      </c>
      <c r="XD154" s="603">
        <v>0</v>
      </c>
      <c r="XE154" s="603">
        <v>0</v>
      </c>
      <c r="XF154" s="603">
        <v>0</v>
      </c>
      <c r="XG154" s="603">
        <v>0</v>
      </c>
      <c r="XH154" s="603">
        <v>0</v>
      </c>
      <c r="XI154" s="603">
        <v>0</v>
      </c>
      <c r="XJ154" s="603">
        <v>0</v>
      </c>
      <c r="XK154" s="603">
        <v>0</v>
      </c>
      <c r="XL154" s="603">
        <v>0</v>
      </c>
      <c r="XM154" s="603">
        <v>0</v>
      </c>
      <c r="XN154" s="603">
        <v>0</v>
      </c>
      <c r="XO154" s="603">
        <v>0</v>
      </c>
      <c r="XP154" s="603">
        <v>0</v>
      </c>
      <c r="XQ154" s="603">
        <v>0</v>
      </c>
      <c r="XR154" s="603">
        <v>0</v>
      </c>
      <c r="XS154" s="603">
        <v>0</v>
      </c>
      <c r="XT154" s="603">
        <v>0</v>
      </c>
      <c r="XU154" s="603">
        <v>0</v>
      </c>
      <c r="XV154" s="603">
        <v>0</v>
      </c>
      <c r="XW154" s="603">
        <v>0</v>
      </c>
      <c r="XX154" s="603">
        <v>0</v>
      </c>
      <c r="XY154" s="603">
        <v>0</v>
      </c>
      <c r="XZ154" s="603">
        <v>0</v>
      </c>
      <c r="YA154" s="603">
        <v>0</v>
      </c>
      <c r="YB154" s="603">
        <v>0</v>
      </c>
      <c r="YC154" s="603">
        <v>0</v>
      </c>
      <c r="YD154" s="603">
        <v>0</v>
      </c>
      <c r="YE154" s="603">
        <v>0</v>
      </c>
      <c r="YF154" s="603">
        <v>0</v>
      </c>
      <c r="YG154" s="603">
        <v>0</v>
      </c>
      <c r="YH154" s="603">
        <v>0</v>
      </c>
      <c r="YI154" s="603">
        <v>0</v>
      </c>
      <c r="YJ154" s="603">
        <v>0</v>
      </c>
      <c r="YK154" s="603">
        <v>0</v>
      </c>
      <c r="YL154" s="603">
        <v>0</v>
      </c>
      <c r="YM154" s="603">
        <v>0</v>
      </c>
      <c r="YN154" s="603">
        <v>0</v>
      </c>
      <c r="YO154" s="603">
        <v>0</v>
      </c>
      <c r="YP154" s="603">
        <v>0</v>
      </c>
      <c r="YQ154" s="603">
        <v>0</v>
      </c>
      <c r="YR154" s="603">
        <v>0</v>
      </c>
      <c r="YS154" s="603">
        <v>0</v>
      </c>
      <c r="YT154" s="603">
        <v>0</v>
      </c>
      <c r="YU154" s="603">
        <v>0</v>
      </c>
      <c r="YV154" s="603">
        <v>0</v>
      </c>
      <c r="YW154" s="603">
        <v>0</v>
      </c>
      <c r="YX154" s="603">
        <v>0</v>
      </c>
      <c r="YY154" s="603">
        <v>0</v>
      </c>
      <c r="YZ154" s="603">
        <v>0</v>
      </c>
      <c r="ZA154" s="603">
        <v>0</v>
      </c>
      <c r="ZB154" s="603">
        <v>31483.79</v>
      </c>
      <c r="ZC154" s="603">
        <v>0</v>
      </c>
      <c r="ZD154" s="603">
        <v>0</v>
      </c>
      <c r="ZE154" s="603">
        <v>0</v>
      </c>
      <c r="ZF154" s="603">
        <v>0</v>
      </c>
      <c r="ZG154" s="603">
        <v>0</v>
      </c>
      <c r="ZH154" s="603">
        <v>0</v>
      </c>
      <c r="ZI154" s="603">
        <v>0</v>
      </c>
      <c r="ZJ154" s="603">
        <v>0</v>
      </c>
      <c r="ZK154" s="603">
        <v>0</v>
      </c>
      <c r="ZL154" s="603">
        <v>0</v>
      </c>
      <c r="ZM154" s="603">
        <v>0</v>
      </c>
      <c r="ZN154" s="603">
        <v>0</v>
      </c>
      <c r="ZO154" s="603">
        <v>0</v>
      </c>
      <c r="ZP154" s="603">
        <v>0</v>
      </c>
      <c r="ZQ154" s="603">
        <v>0</v>
      </c>
      <c r="ZR154" s="603">
        <v>0</v>
      </c>
      <c r="ZS154" s="603">
        <v>0</v>
      </c>
      <c r="ZT154" s="603">
        <v>0</v>
      </c>
      <c r="ZU154" s="603">
        <v>0</v>
      </c>
      <c r="ZV154" s="603">
        <v>0</v>
      </c>
      <c r="ZW154" s="603">
        <v>0</v>
      </c>
      <c r="ZX154" s="603">
        <v>0</v>
      </c>
      <c r="ZY154" s="603">
        <v>0</v>
      </c>
      <c r="ZZ154" s="603">
        <v>0</v>
      </c>
      <c r="AAA154" s="603">
        <v>0</v>
      </c>
      <c r="AAB154" s="603">
        <v>0</v>
      </c>
      <c r="AAC154" s="603">
        <v>0</v>
      </c>
      <c r="AAD154" s="603">
        <v>0</v>
      </c>
      <c r="AAE154" s="603">
        <v>0</v>
      </c>
      <c r="AAF154" s="603">
        <v>0</v>
      </c>
      <c r="AAG154" s="603">
        <v>0</v>
      </c>
      <c r="AAH154" s="603">
        <v>0</v>
      </c>
      <c r="AAI154" s="603">
        <v>0</v>
      </c>
      <c r="AAJ154" s="603">
        <v>0</v>
      </c>
      <c r="AAK154" s="603">
        <v>0</v>
      </c>
      <c r="AAL154" s="603">
        <v>0</v>
      </c>
      <c r="AAM154" s="603">
        <v>0</v>
      </c>
      <c r="AAN154" s="603">
        <v>0</v>
      </c>
      <c r="AAO154" s="603">
        <v>0</v>
      </c>
      <c r="AAP154" s="603">
        <v>0</v>
      </c>
      <c r="AAQ154" s="603">
        <v>0</v>
      </c>
      <c r="AAR154" s="603">
        <v>0</v>
      </c>
      <c r="AAS154" s="603">
        <v>0</v>
      </c>
      <c r="AAT154" s="603">
        <v>0</v>
      </c>
      <c r="AAU154" s="603">
        <v>0</v>
      </c>
      <c r="AAV154" s="603">
        <v>0</v>
      </c>
      <c r="AAW154" s="603">
        <v>0</v>
      </c>
      <c r="AAX154" s="603">
        <v>0</v>
      </c>
      <c r="AAY154" s="603">
        <v>0</v>
      </c>
      <c r="AAZ154" s="603">
        <v>0</v>
      </c>
      <c r="ABA154" s="603">
        <v>0</v>
      </c>
      <c r="ABB154" s="603">
        <v>0</v>
      </c>
      <c r="ABC154" s="603">
        <v>0</v>
      </c>
      <c r="ABD154" s="603">
        <v>0</v>
      </c>
      <c r="ABE154" s="603">
        <v>0</v>
      </c>
      <c r="ABF154" s="603">
        <v>0</v>
      </c>
      <c r="ABG154" s="603">
        <v>0</v>
      </c>
      <c r="ABH154" s="603">
        <v>0</v>
      </c>
      <c r="ABI154" s="603">
        <v>0</v>
      </c>
      <c r="ABJ154" s="603">
        <v>0</v>
      </c>
      <c r="ABK154" s="603">
        <v>0</v>
      </c>
      <c r="ABL154" s="603">
        <v>0</v>
      </c>
      <c r="ABM154" s="603">
        <v>0</v>
      </c>
      <c r="ABN154" s="603">
        <v>0</v>
      </c>
      <c r="ABO154" s="603">
        <v>0</v>
      </c>
      <c r="ABP154" s="603">
        <v>0</v>
      </c>
      <c r="ABQ154" s="603">
        <v>0</v>
      </c>
      <c r="ABR154" s="603">
        <v>0</v>
      </c>
      <c r="ABS154" s="603">
        <v>0</v>
      </c>
      <c r="ABT154" s="603">
        <v>0</v>
      </c>
      <c r="ABU154" s="603">
        <v>0</v>
      </c>
      <c r="ABV154" s="603">
        <v>0</v>
      </c>
      <c r="ABW154" s="603">
        <v>0</v>
      </c>
      <c r="ABX154" s="603">
        <v>0</v>
      </c>
      <c r="ABY154" s="603">
        <v>0</v>
      </c>
      <c r="ABZ154" s="603">
        <v>0</v>
      </c>
      <c r="ACA154" s="603">
        <v>0</v>
      </c>
      <c r="ACB154" s="603">
        <v>0</v>
      </c>
      <c r="ACC154" s="603">
        <v>0</v>
      </c>
      <c r="ACD154" s="603">
        <v>0</v>
      </c>
      <c r="ACE154" s="603">
        <v>0</v>
      </c>
      <c r="ACF154" s="603">
        <v>0</v>
      </c>
      <c r="ACG154" s="603">
        <v>0</v>
      </c>
      <c r="ACH154" s="603">
        <v>0</v>
      </c>
      <c r="ACI154" s="603">
        <v>0</v>
      </c>
      <c r="ACJ154" s="603">
        <v>0</v>
      </c>
      <c r="ACK154" s="603">
        <v>1200</v>
      </c>
      <c r="ACL154" s="603">
        <v>0</v>
      </c>
      <c r="ACM154" s="603">
        <v>0</v>
      </c>
      <c r="ACN154" s="603">
        <v>0</v>
      </c>
      <c r="ACO154" s="603">
        <v>0</v>
      </c>
      <c r="ACP154" s="603">
        <v>0</v>
      </c>
      <c r="ACQ154" s="603">
        <v>0</v>
      </c>
      <c r="ACR154" s="603">
        <v>0</v>
      </c>
      <c r="ACS154" s="603">
        <v>0</v>
      </c>
      <c r="ACT154" s="603">
        <v>0</v>
      </c>
      <c r="ACU154" s="603">
        <v>0</v>
      </c>
      <c r="ACV154" s="603">
        <v>0</v>
      </c>
      <c r="ACW154" s="603">
        <v>0</v>
      </c>
      <c r="ACX154" s="603">
        <v>0</v>
      </c>
      <c r="ACY154" s="603">
        <v>0</v>
      </c>
      <c r="ACZ154" s="603">
        <v>0</v>
      </c>
      <c r="ADA154" s="603">
        <v>0</v>
      </c>
      <c r="ADB154" s="603">
        <v>0</v>
      </c>
      <c r="ADC154" s="603">
        <v>0</v>
      </c>
      <c r="ADD154" s="603">
        <v>0</v>
      </c>
      <c r="ADE154" s="603">
        <v>0</v>
      </c>
      <c r="ADF154" s="603">
        <v>0</v>
      </c>
      <c r="ADG154" s="603">
        <v>0</v>
      </c>
      <c r="ADH154" s="603">
        <v>0</v>
      </c>
      <c r="ADI154" s="603">
        <v>0</v>
      </c>
      <c r="ADJ154" s="603">
        <v>0</v>
      </c>
      <c r="ADK154" s="603">
        <v>0</v>
      </c>
      <c r="ADL154" s="603">
        <v>0</v>
      </c>
      <c r="ADM154" s="603">
        <v>0</v>
      </c>
      <c r="ADN154" s="603">
        <v>0</v>
      </c>
      <c r="ADO154" s="603">
        <v>0</v>
      </c>
      <c r="ADP154" s="603">
        <v>0</v>
      </c>
      <c r="ADQ154" s="603">
        <v>0</v>
      </c>
      <c r="ADR154" s="603">
        <v>0</v>
      </c>
      <c r="ADS154" s="603">
        <v>0</v>
      </c>
      <c r="ADT154" s="603">
        <v>0</v>
      </c>
      <c r="ADU154" s="603">
        <v>19764.939999999999</v>
      </c>
      <c r="ADV154" s="603">
        <v>0</v>
      </c>
      <c r="ADW154" s="603">
        <v>0</v>
      </c>
      <c r="ADX154" s="603">
        <v>0</v>
      </c>
      <c r="ADY154" s="603">
        <v>0</v>
      </c>
      <c r="ADZ154" s="603">
        <v>0</v>
      </c>
      <c r="AEA154" s="603">
        <v>0</v>
      </c>
      <c r="AEB154" s="603">
        <v>0</v>
      </c>
      <c r="AEC154" s="603">
        <v>0</v>
      </c>
      <c r="AED154" s="603">
        <v>0</v>
      </c>
      <c r="AEE154" s="603">
        <v>0</v>
      </c>
      <c r="AEF154" s="603">
        <v>0</v>
      </c>
      <c r="AEG154" s="603">
        <v>0</v>
      </c>
      <c r="AEH154" s="603">
        <v>0</v>
      </c>
      <c r="AEI154" s="603">
        <v>0</v>
      </c>
      <c r="AEJ154" s="603">
        <v>0</v>
      </c>
      <c r="AEK154" s="603">
        <v>0</v>
      </c>
      <c r="AEL154" s="603">
        <v>0</v>
      </c>
      <c r="AEM154" s="603">
        <v>0</v>
      </c>
      <c r="AEN154" s="603">
        <v>0</v>
      </c>
      <c r="AEO154" s="603">
        <v>0</v>
      </c>
      <c r="AEP154" s="603">
        <v>0</v>
      </c>
      <c r="AEQ154" s="603">
        <v>0</v>
      </c>
      <c r="AER154" s="603">
        <v>0</v>
      </c>
      <c r="AES154" s="603">
        <v>0</v>
      </c>
      <c r="AET154" s="603">
        <v>0</v>
      </c>
      <c r="AEU154" s="603">
        <v>0</v>
      </c>
      <c r="AEV154" s="603">
        <v>0</v>
      </c>
      <c r="AEW154" s="603">
        <v>0</v>
      </c>
      <c r="AEX154" s="603">
        <v>0</v>
      </c>
      <c r="AEY154" s="603">
        <v>0</v>
      </c>
      <c r="AEZ154" s="603">
        <v>0</v>
      </c>
      <c r="AFA154" s="603">
        <v>0</v>
      </c>
      <c r="AFB154" s="603">
        <v>0</v>
      </c>
      <c r="AFC154" s="603">
        <v>0</v>
      </c>
      <c r="AFD154" s="603">
        <v>0</v>
      </c>
      <c r="AFE154" s="603">
        <v>6181.32</v>
      </c>
      <c r="AFF154" s="603">
        <v>0</v>
      </c>
      <c r="AFG154" s="603">
        <v>0</v>
      </c>
      <c r="AFH154" s="603">
        <v>0</v>
      </c>
      <c r="AFI154" s="603">
        <v>0</v>
      </c>
      <c r="AFJ154" s="603">
        <v>0</v>
      </c>
      <c r="AFK154" s="603">
        <v>0</v>
      </c>
      <c r="AFL154" s="603">
        <v>0</v>
      </c>
      <c r="AFM154" s="603">
        <v>0</v>
      </c>
      <c r="AFN154" s="603">
        <v>0</v>
      </c>
      <c r="AFO154" s="603">
        <v>0</v>
      </c>
      <c r="AFP154" s="603">
        <v>0</v>
      </c>
      <c r="AFQ154" s="603">
        <v>0</v>
      </c>
      <c r="AFR154" s="603">
        <v>0</v>
      </c>
      <c r="AFS154" s="603">
        <v>0</v>
      </c>
      <c r="AFT154" s="603">
        <v>0</v>
      </c>
      <c r="AFU154" s="603">
        <v>0</v>
      </c>
      <c r="AFV154" s="603">
        <v>0</v>
      </c>
      <c r="AFW154" s="603">
        <v>0</v>
      </c>
      <c r="AFX154" s="603">
        <v>0</v>
      </c>
      <c r="AFY154" s="603">
        <v>0</v>
      </c>
      <c r="AFZ154" s="603">
        <v>0</v>
      </c>
      <c r="AGA154" s="603">
        <v>0</v>
      </c>
      <c r="AGB154" s="603">
        <v>0</v>
      </c>
      <c r="AGC154" s="603">
        <v>0</v>
      </c>
      <c r="AGD154" s="603">
        <v>0</v>
      </c>
      <c r="AGE154" s="603">
        <v>0</v>
      </c>
      <c r="AGF154" s="603">
        <v>0</v>
      </c>
      <c r="AGG154" s="603">
        <v>0</v>
      </c>
      <c r="AGH154" s="603">
        <v>0</v>
      </c>
      <c r="AGI154" s="603">
        <v>0</v>
      </c>
      <c r="AGJ154" s="603">
        <v>0</v>
      </c>
      <c r="AGK154" s="603">
        <v>0</v>
      </c>
      <c r="AGL154" s="603">
        <v>0</v>
      </c>
      <c r="AGM154" s="603">
        <v>0</v>
      </c>
      <c r="AGN154" s="603">
        <v>0</v>
      </c>
      <c r="AGO154" s="603">
        <v>0</v>
      </c>
      <c r="AGP154" s="603">
        <v>0</v>
      </c>
      <c r="AGQ154" s="603">
        <v>0</v>
      </c>
      <c r="AGR154" s="603">
        <v>0</v>
      </c>
      <c r="AGS154" s="603">
        <v>0</v>
      </c>
      <c r="AGT154" s="603">
        <v>0</v>
      </c>
      <c r="AGU154" s="603">
        <v>0</v>
      </c>
      <c r="AGV154" s="603">
        <v>0</v>
      </c>
      <c r="AGW154" s="603">
        <v>0</v>
      </c>
      <c r="AGX154" s="603">
        <v>0</v>
      </c>
      <c r="AGY154" s="603">
        <v>0</v>
      </c>
      <c r="AGZ154" s="603">
        <v>0</v>
      </c>
      <c r="AHA154" s="603">
        <v>0</v>
      </c>
      <c r="AHB154" s="603">
        <v>0</v>
      </c>
      <c r="AHC154" s="603">
        <v>0</v>
      </c>
      <c r="AHD154" s="603">
        <v>0</v>
      </c>
      <c r="AHE154" s="603">
        <v>0</v>
      </c>
      <c r="AHF154" s="603">
        <v>0</v>
      </c>
      <c r="AHG154" s="603">
        <v>0</v>
      </c>
      <c r="AHH154" s="603">
        <v>0</v>
      </c>
      <c r="AHI154" s="603">
        <v>0</v>
      </c>
      <c r="AHJ154" s="603">
        <v>0</v>
      </c>
      <c r="AHK154" s="603">
        <v>0</v>
      </c>
      <c r="AHL154" s="603">
        <v>0</v>
      </c>
      <c r="AHM154" s="603">
        <v>0</v>
      </c>
      <c r="AHN154" s="603">
        <v>0</v>
      </c>
      <c r="AHO154" s="603">
        <v>0</v>
      </c>
      <c r="AHP154" s="603">
        <v>0</v>
      </c>
      <c r="AHQ154" s="603">
        <v>0</v>
      </c>
      <c r="AHR154" s="603">
        <v>0</v>
      </c>
      <c r="AHS154" s="603">
        <v>0</v>
      </c>
      <c r="AHT154" s="603">
        <v>0</v>
      </c>
      <c r="AHU154" s="603">
        <v>0</v>
      </c>
      <c r="AHV154" s="603">
        <v>0</v>
      </c>
      <c r="AHW154" s="603">
        <f t="shared" si="100"/>
        <v>82322.44</v>
      </c>
      <c r="AHY154" s="648" t="s">
        <v>6248</v>
      </c>
      <c r="AHZ154" s="648" t="s">
        <v>6208</v>
      </c>
      <c r="AIA154" s="648" t="s">
        <v>6209</v>
      </c>
    </row>
    <row r="155" spans="1:911" ht="24.6" x14ac:dyDescent="0.7">
      <c r="A155" s="260" t="str">
        <f t="shared" si="101"/>
        <v>ภาระ</v>
      </c>
      <c r="B155" s="260" t="s">
        <v>6441</v>
      </c>
      <c r="C155" s="260" t="s">
        <v>6442</v>
      </c>
      <c r="D155" s="603">
        <v>159430</v>
      </c>
      <c r="E155" s="603">
        <v>0</v>
      </c>
      <c r="F155" s="603">
        <v>0</v>
      </c>
      <c r="G155" s="603">
        <v>0</v>
      </c>
      <c r="H155" s="603">
        <v>0</v>
      </c>
      <c r="I155" s="603">
        <v>0</v>
      </c>
      <c r="J155" s="603">
        <v>0</v>
      </c>
      <c r="K155" s="603">
        <v>0</v>
      </c>
      <c r="L155" s="603">
        <v>0</v>
      </c>
      <c r="M155" s="603">
        <v>0</v>
      </c>
      <c r="N155" s="603">
        <v>0</v>
      </c>
      <c r="O155" s="603">
        <v>60217.82</v>
      </c>
      <c r="P155" s="603">
        <v>1599088.58</v>
      </c>
      <c r="Q155" s="603">
        <v>0</v>
      </c>
      <c r="R155" s="603">
        <v>0</v>
      </c>
      <c r="S155" s="603">
        <v>0</v>
      </c>
      <c r="T155" s="603">
        <v>0</v>
      </c>
      <c r="U155" s="603">
        <v>0</v>
      </c>
      <c r="V155" s="603">
        <v>0</v>
      </c>
      <c r="W155" s="603">
        <v>0</v>
      </c>
      <c r="X155" s="603">
        <v>0</v>
      </c>
      <c r="Y155" s="603">
        <v>0</v>
      </c>
      <c r="Z155" s="603">
        <v>0</v>
      </c>
      <c r="AA155" s="603">
        <v>0</v>
      </c>
      <c r="AB155" s="603">
        <v>0</v>
      </c>
      <c r="AC155" s="603">
        <v>0</v>
      </c>
      <c r="AD155" s="603">
        <v>0</v>
      </c>
      <c r="AE155" s="603">
        <v>0</v>
      </c>
      <c r="AF155" s="603">
        <v>185330.5</v>
      </c>
      <c r="AG155" s="603">
        <v>0</v>
      </c>
      <c r="AH155" s="603">
        <v>0</v>
      </c>
      <c r="AI155" s="603">
        <v>0</v>
      </c>
      <c r="AJ155" s="603">
        <v>0</v>
      </c>
      <c r="AK155" s="603">
        <v>412720.45</v>
      </c>
      <c r="AL155" s="603">
        <v>0</v>
      </c>
      <c r="AM155" s="603">
        <v>0</v>
      </c>
      <c r="AN155" s="603">
        <v>0</v>
      </c>
      <c r="AO155" s="603">
        <v>0</v>
      </c>
      <c r="AP155" s="603">
        <v>0</v>
      </c>
      <c r="AQ155" s="603">
        <v>44896</v>
      </c>
      <c r="AR155" s="603">
        <v>1230</v>
      </c>
      <c r="AS155" s="603">
        <v>0</v>
      </c>
      <c r="AT155" s="603">
        <v>0</v>
      </c>
      <c r="AU155" s="603">
        <v>0</v>
      </c>
      <c r="AV155" s="603">
        <v>0</v>
      </c>
      <c r="AW155" s="603">
        <v>0</v>
      </c>
      <c r="AX155" s="603">
        <v>0</v>
      </c>
      <c r="AY155" s="603">
        <v>0</v>
      </c>
      <c r="AZ155" s="603">
        <v>0</v>
      </c>
      <c r="BA155" s="603">
        <v>0</v>
      </c>
      <c r="BB155" s="603">
        <v>0</v>
      </c>
      <c r="BC155" s="603">
        <v>0</v>
      </c>
      <c r="BD155" s="603">
        <v>0</v>
      </c>
      <c r="BE155" s="603">
        <v>0</v>
      </c>
      <c r="BF155" s="603">
        <v>0</v>
      </c>
      <c r="BG155" s="603">
        <v>0</v>
      </c>
      <c r="BH155" s="603">
        <v>0</v>
      </c>
      <c r="BI155" s="603">
        <v>0</v>
      </c>
      <c r="BJ155" s="603">
        <v>0</v>
      </c>
      <c r="BK155" s="603">
        <v>0</v>
      </c>
      <c r="BL155" s="603">
        <v>0</v>
      </c>
      <c r="BM155" s="603">
        <v>0</v>
      </c>
      <c r="BN155" s="603">
        <v>0</v>
      </c>
      <c r="BO155" s="603">
        <v>0</v>
      </c>
      <c r="BP155" s="603">
        <v>0</v>
      </c>
      <c r="BQ155" s="603">
        <v>0</v>
      </c>
      <c r="BR155" s="603">
        <v>0</v>
      </c>
      <c r="BS155" s="603">
        <v>0</v>
      </c>
      <c r="BT155" s="603">
        <v>0</v>
      </c>
      <c r="BU155" s="603">
        <v>0</v>
      </c>
      <c r="BV155" s="603">
        <v>0</v>
      </c>
      <c r="BW155" s="603">
        <v>0</v>
      </c>
      <c r="BX155" s="603">
        <v>0</v>
      </c>
      <c r="BY155" s="603">
        <v>0</v>
      </c>
      <c r="BZ155" s="603">
        <v>0</v>
      </c>
      <c r="CA155" s="603">
        <v>4185661.96</v>
      </c>
      <c r="CB155" s="603">
        <v>0</v>
      </c>
      <c r="CC155" s="603">
        <v>0</v>
      </c>
      <c r="CD155" s="603">
        <v>0</v>
      </c>
      <c r="CE155" s="603">
        <v>0</v>
      </c>
      <c r="CF155" s="603">
        <v>0</v>
      </c>
      <c r="CG155" s="603">
        <v>0</v>
      </c>
      <c r="CH155" s="603">
        <v>0</v>
      </c>
      <c r="CI155" s="603">
        <v>0</v>
      </c>
      <c r="CJ155" s="603">
        <v>0</v>
      </c>
      <c r="CK155" s="603">
        <v>0</v>
      </c>
      <c r="CL155" s="603">
        <v>0</v>
      </c>
      <c r="CM155" s="603">
        <v>0</v>
      </c>
      <c r="CN155" s="603">
        <v>0</v>
      </c>
      <c r="CO155" s="603">
        <v>0</v>
      </c>
      <c r="CP155" s="603">
        <v>0</v>
      </c>
      <c r="CQ155" s="603">
        <v>0</v>
      </c>
      <c r="CR155" s="603">
        <v>0</v>
      </c>
      <c r="CS155" s="603">
        <v>0</v>
      </c>
      <c r="CT155" s="603">
        <v>0</v>
      </c>
      <c r="CU155" s="603">
        <v>0</v>
      </c>
      <c r="CV155" s="603">
        <v>0</v>
      </c>
      <c r="CW155" s="603">
        <v>0</v>
      </c>
      <c r="CX155" s="603">
        <v>0</v>
      </c>
      <c r="CY155" s="603">
        <v>0</v>
      </c>
      <c r="CZ155" s="603">
        <v>0</v>
      </c>
      <c r="DA155" s="603">
        <v>0</v>
      </c>
      <c r="DB155" s="603">
        <v>0</v>
      </c>
      <c r="DC155" s="603">
        <v>0</v>
      </c>
      <c r="DD155" s="603">
        <v>0</v>
      </c>
      <c r="DE155" s="603">
        <v>0</v>
      </c>
      <c r="DF155" s="603">
        <v>0</v>
      </c>
      <c r="DG155" s="603">
        <v>0</v>
      </c>
      <c r="DH155" s="603">
        <v>0</v>
      </c>
      <c r="DI155" s="603">
        <v>0</v>
      </c>
      <c r="DJ155" s="603">
        <v>0</v>
      </c>
      <c r="DK155" s="603">
        <v>0</v>
      </c>
      <c r="DL155" s="603">
        <v>0</v>
      </c>
      <c r="DM155" s="603">
        <v>0</v>
      </c>
      <c r="DN155" s="603">
        <v>0</v>
      </c>
      <c r="DO155" s="603">
        <v>0</v>
      </c>
      <c r="DP155" s="603">
        <v>0</v>
      </c>
      <c r="DQ155" s="603">
        <v>0</v>
      </c>
      <c r="DR155" s="603">
        <v>0</v>
      </c>
      <c r="DS155" s="603">
        <v>0</v>
      </c>
      <c r="DT155" s="603">
        <v>0</v>
      </c>
      <c r="DU155" s="603">
        <v>0</v>
      </c>
      <c r="DV155" s="603">
        <v>0</v>
      </c>
      <c r="DW155" s="603">
        <v>0</v>
      </c>
      <c r="DX155" s="603">
        <v>0</v>
      </c>
      <c r="DY155" s="603">
        <v>0</v>
      </c>
      <c r="DZ155" s="603">
        <v>0</v>
      </c>
      <c r="EA155" s="603">
        <v>0</v>
      </c>
      <c r="EB155" s="603">
        <v>0</v>
      </c>
      <c r="EC155" s="603">
        <v>0</v>
      </c>
      <c r="ED155" s="603">
        <v>0</v>
      </c>
      <c r="EE155" s="603">
        <v>0</v>
      </c>
      <c r="EF155" s="603">
        <v>0</v>
      </c>
      <c r="EG155" s="603">
        <v>0</v>
      </c>
      <c r="EH155" s="603">
        <v>0</v>
      </c>
      <c r="EI155" s="603">
        <v>0</v>
      </c>
      <c r="EJ155" s="603">
        <v>0</v>
      </c>
      <c r="EK155" s="603">
        <v>0</v>
      </c>
      <c r="EL155" s="603">
        <v>0</v>
      </c>
      <c r="EM155" s="603">
        <v>0</v>
      </c>
      <c r="EN155" s="603">
        <v>0</v>
      </c>
      <c r="EO155" s="603">
        <v>0</v>
      </c>
      <c r="EP155" s="603">
        <v>0</v>
      </c>
      <c r="EQ155" s="603">
        <v>0</v>
      </c>
      <c r="ER155" s="603">
        <v>0</v>
      </c>
      <c r="ES155" s="603">
        <v>0</v>
      </c>
      <c r="ET155" s="603">
        <v>0</v>
      </c>
      <c r="EU155" s="603">
        <v>0</v>
      </c>
      <c r="EV155" s="603">
        <v>0</v>
      </c>
      <c r="EW155" s="603">
        <v>0</v>
      </c>
      <c r="EX155" s="603">
        <v>0</v>
      </c>
      <c r="EY155" s="603">
        <v>0</v>
      </c>
      <c r="EZ155" s="603">
        <v>0</v>
      </c>
      <c r="FA155" s="603">
        <v>0</v>
      </c>
      <c r="FB155" s="603">
        <v>0</v>
      </c>
      <c r="FC155" s="603">
        <v>0</v>
      </c>
      <c r="FD155" s="603">
        <v>0</v>
      </c>
      <c r="FE155" s="603">
        <v>0</v>
      </c>
      <c r="FF155" s="603">
        <v>0</v>
      </c>
      <c r="FG155" s="603">
        <v>0</v>
      </c>
      <c r="FH155" s="603">
        <v>0</v>
      </c>
      <c r="FI155" s="603">
        <v>0</v>
      </c>
      <c r="FJ155" s="603">
        <v>0</v>
      </c>
      <c r="FK155" s="603">
        <v>0</v>
      </c>
      <c r="FL155" s="603">
        <v>0</v>
      </c>
      <c r="FM155" s="603">
        <v>7579</v>
      </c>
      <c r="FN155" s="603">
        <v>0</v>
      </c>
      <c r="FO155" s="603">
        <v>0</v>
      </c>
      <c r="FP155" s="603">
        <v>0</v>
      </c>
      <c r="FQ155" s="603">
        <v>0</v>
      </c>
      <c r="FR155" s="603">
        <v>0</v>
      </c>
      <c r="FS155" s="603">
        <v>0</v>
      </c>
      <c r="FT155" s="603">
        <v>0</v>
      </c>
      <c r="FU155" s="603">
        <v>0</v>
      </c>
      <c r="FV155" s="603">
        <v>0</v>
      </c>
      <c r="FW155" s="603">
        <v>0</v>
      </c>
      <c r="FX155" s="603">
        <v>0</v>
      </c>
      <c r="FY155" s="603">
        <v>0</v>
      </c>
      <c r="FZ155" s="603">
        <v>0</v>
      </c>
      <c r="GA155" s="603">
        <v>0</v>
      </c>
      <c r="GB155" s="603">
        <v>0</v>
      </c>
      <c r="GC155" s="603">
        <v>0</v>
      </c>
      <c r="GD155" s="603">
        <v>0</v>
      </c>
      <c r="GE155" s="603">
        <v>0</v>
      </c>
      <c r="GF155" s="603">
        <v>0</v>
      </c>
      <c r="GG155" s="603">
        <v>0</v>
      </c>
      <c r="GH155" s="603">
        <v>0</v>
      </c>
      <c r="GI155" s="603">
        <v>56512.75</v>
      </c>
      <c r="GJ155" s="603">
        <v>334792</v>
      </c>
      <c r="GK155" s="603">
        <v>0</v>
      </c>
      <c r="GL155" s="603">
        <v>0</v>
      </c>
      <c r="GM155" s="603">
        <v>0</v>
      </c>
      <c r="GN155" s="603">
        <v>0</v>
      </c>
      <c r="GO155" s="603">
        <v>0</v>
      </c>
      <c r="GP155" s="603">
        <v>0</v>
      </c>
      <c r="GQ155" s="603">
        <v>0</v>
      </c>
      <c r="GR155" s="603">
        <v>0</v>
      </c>
      <c r="GS155" s="603">
        <v>0</v>
      </c>
      <c r="GT155" s="603">
        <v>0</v>
      </c>
      <c r="GU155" s="603">
        <v>0</v>
      </c>
      <c r="GV155" s="603">
        <v>0</v>
      </c>
      <c r="GW155" s="603">
        <v>0</v>
      </c>
      <c r="GX155" s="603">
        <v>0</v>
      </c>
      <c r="GY155" s="603">
        <v>0</v>
      </c>
      <c r="GZ155" s="603">
        <v>0</v>
      </c>
      <c r="HA155" s="603">
        <v>11139.72</v>
      </c>
      <c r="HB155" s="603">
        <v>0</v>
      </c>
      <c r="HC155" s="603">
        <v>0</v>
      </c>
      <c r="HD155" s="603">
        <v>0</v>
      </c>
      <c r="HE155" s="603">
        <v>0</v>
      </c>
      <c r="HF155" s="603">
        <v>0</v>
      </c>
      <c r="HG155" s="603">
        <v>0</v>
      </c>
      <c r="HH155" s="603">
        <v>0</v>
      </c>
      <c r="HI155" s="603">
        <v>0</v>
      </c>
      <c r="HJ155" s="603">
        <v>0</v>
      </c>
      <c r="HK155" s="603">
        <v>0</v>
      </c>
      <c r="HL155" s="603">
        <v>0</v>
      </c>
      <c r="HM155" s="603">
        <v>0</v>
      </c>
      <c r="HN155" s="603">
        <v>0</v>
      </c>
      <c r="HO155" s="603">
        <v>0</v>
      </c>
      <c r="HP155" s="603">
        <v>0</v>
      </c>
      <c r="HQ155" s="603">
        <v>0</v>
      </c>
      <c r="HR155" s="603">
        <v>0</v>
      </c>
      <c r="HS155" s="603">
        <v>0</v>
      </c>
      <c r="HT155" s="603">
        <v>0</v>
      </c>
      <c r="HU155" s="603">
        <v>0</v>
      </c>
      <c r="HV155" s="603">
        <v>0</v>
      </c>
      <c r="HW155" s="603">
        <v>0</v>
      </c>
      <c r="HX155" s="603">
        <v>0</v>
      </c>
      <c r="HY155" s="603">
        <v>0</v>
      </c>
      <c r="HZ155" s="603">
        <v>0</v>
      </c>
      <c r="IA155" s="603">
        <v>0</v>
      </c>
      <c r="IB155" s="603">
        <v>0</v>
      </c>
      <c r="IC155" s="603">
        <v>0</v>
      </c>
      <c r="ID155" s="603">
        <v>0</v>
      </c>
      <c r="IE155" s="603">
        <v>0</v>
      </c>
      <c r="IF155" s="603">
        <v>0</v>
      </c>
      <c r="IG155" s="603">
        <v>0</v>
      </c>
      <c r="IH155" s="603">
        <v>0</v>
      </c>
      <c r="II155" s="603">
        <v>0</v>
      </c>
      <c r="IJ155" s="603">
        <v>0</v>
      </c>
      <c r="IK155" s="603">
        <v>0</v>
      </c>
      <c r="IL155" s="603">
        <v>0</v>
      </c>
      <c r="IM155" s="603">
        <v>0</v>
      </c>
      <c r="IN155" s="603">
        <v>0</v>
      </c>
      <c r="IO155" s="603">
        <v>0</v>
      </c>
      <c r="IP155" s="603">
        <v>0</v>
      </c>
      <c r="IQ155" s="603">
        <v>0</v>
      </c>
      <c r="IR155" s="603">
        <v>0</v>
      </c>
      <c r="IS155" s="603">
        <v>0</v>
      </c>
      <c r="IT155" s="603">
        <v>0</v>
      </c>
      <c r="IU155" s="603">
        <v>0</v>
      </c>
      <c r="IV155" s="603">
        <v>0</v>
      </c>
      <c r="IW155" s="603">
        <v>0</v>
      </c>
      <c r="IX155" s="603">
        <v>0</v>
      </c>
      <c r="IY155" s="603">
        <v>0</v>
      </c>
      <c r="IZ155" s="603">
        <v>0</v>
      </c>
      <c r="JA155" s="603">
        <v>0</v>
      </c>
      <c r="JB155" s="603">
        <v>0</v>
      </c>
      <c r="JC155" s="603">
        <v>0</v>
      </c>
      <c r="JD155" s="603">
        <v>0</v>
      </c>
      <c r="JE155" s="603">
        <v>0</v>
      </c>
      <c r="JF155" s="603">
        <v>0</v>
      </c>
      <c r="JG155" s="603">
        <v>0</v>
      </c>
      <c r="JH155" s="603">
        <v>0</v>
      </c>
      <c r="JI155" s="603">
        <v>0</v>
      </c>
      <c r="JJ155" s="603">
        <v>0</v>
      </c>
      <c r="JK155" s="603">
        <v>0</v>
      </c>
      <c r="JL155" s="603">
        <v>0</v>
      </c>
      <c r="JM155" s="603">
        <v>0</v>
      </c>
      <c r="JN155" s="603">
        <v>0</v>
      </c>
      <c r="JO155" s="603">
        <v>0</v>
      </c>
      <c r="JP155" s="603">
        <v>0</v>
      </c>
      <c r="JQ155" s="603">
        <v>30000</v>
      </c>
      <c r="JR155" s="603">
        <v>0</v>
      </c>
      <c r="JS155" s="603">
        <v>0</v>
      </c>
      <c r="JT155" s="603">
        <v>0</v>
      </c>
      <c r="JU155" s="603">
        <v>0</v>
      </c>
      <c r="JV155" s="603">
        <v>0</v>
      </c>
      <c r="JW155" s="603">
        <v>0</v>
      </c>
      <c r="JX155" s="603">
        <v>0</v>
      </c>
      <c r="JY155" s="603">
        <v>0</v>
      </c>
      <c r="JZ155" s="603">
        <v>0</v>
      </c>
      <c r="KA155" s="603">
        <v>0</v>
      </c>
      <c r="KB155" s="603">
        <v>0</v>
      </c>
      <c r="KC155" s="603">
        <v>0</v>
      </c>
      <c r="KD155" s="603">
        <v>0</v>
      </c>
      <c r="KE155" s="603">
        <v>0</v>
      </c>
      <c r="KF155" s="603">
        <v>0</v>
      </c>
      <c r="KG155" s="603">
        <v>0</v>
      </c>
      <c r="KH155" s="603">
        <v>0</v>
      </c>
      <c r="KI155" s="603">
        <v>0</v>
      </c>
      <c r="KJ155" s="603">
        <v>0</v>
      </c>
      <c r="KK155" s="603">
        <v>0</v>
      </c>
      <c r="KL155" s="603">
        <v>0</v>
      </c>
      <c r="KM155" s="603">
        <v>0</v>
      </c>
      <c r="KN155" s="603">
        <v>0</v>
      </c>
      <c r="KO155" s="603">
        <v>0</v>
      </c>
      <c r="KP155" s="603">
        <v>0</v>
      </c>
      <c r="KQ155" s="603">
        <v>0</v>
      </c>
      <c r="KR155" s="603">
        <v>0</v>
      </c>
      <c r="KS155" s="603">
        <v>0</v>
      </c>
      <c r="KT155" s="603">
        <v>0</v>
      </c>
      <c r="KU155" s="603">
        <v>0</v>
      </c>
      <c r="KV155" s="603">
        <v>0</v>
      </c>
      <c r="KW155" s="603">
        <v>0</v>
      </c>
      <c r="KX155" s="603">
        <v>0</v>
      </c>
      <c r="KY155" s="603">
        <v>0</v>
      </c>
      <c r="KZ155" s="603">
        <v>0</v>
      </c>
      <c r="LA155" s="603">
        <v>0</v>
      </c>
      <c r="LB155" s="603">
        <v>73594.91</v>
      </c>
      <c r="LC155" s="603">
        <v>0</v>
      </c>
      <c r="LD155" s="603">
        <v>0</v>
      </c>
      <c r="LE155" s="603">
        <v>0</v>
      </c>
      <c r="LF155" s="603">
        <v>0</v>
      </c>
      <c r="LG155" s="603">
        <v>0</v>
      </c>
      <c r="LH155" s="603">
        <v>0</v>
      </c>
      <c r="LI155" s="603">
        <v>30342661.68</v>
      </c>
      <c r="LJ155" s="603">
        <v>0</v>
      </c>
      <c r="LK155" s="603">
        <v>0</v>
      </c>
      <c r="LL155" s="603">
        <v>0</v>
      </c>
      <c r="LM155" s="603">
        <v>0</v>
      </c>
      <c r="LN155" s="603">
        <v>0</v>
      </c>
      <c r="LO155" s="603">
        <v>0</v>
      </c>
      <c r="LP155" s="603">
        <v>0</v>
      </c>
      <c r="LQ155" s="603">
        <v>0</v>
      </c>
      <c r="LR155" s="603">
        <v>0</v>
      </c>
      <c r="LS155" s="603">
        <v>0</v>
      </c>
      <c r="LT155" s="603">
        <v>0</v>
      </c>
      <c r="LU155" s="603">
        <v>0</v>
      </c>
      <c r="LV155" s="603">
        <v>0</v>
      </c>
      <c r="LW155" s="603">
        <v>0</v>
      </c>
      <c r="LX155" s="603">
        <v>0</v>
      </c>
      <c r="LY155" s="603">
        <v>0</v>
      </c>
      <c r="LZ155" s="603">
        <v>0</v>
      </c>
      <c r="MA155" s="603">
        <v>0</v>
      </c>
      <c r="MB155" s="603">
        <v>0</v>
      </c>
      <c r="MC155" s="603">
        <v>0</v>
      </c>
      <c r="MD155" s="603">
        <v>0</v>
      </c>
      <c r="ME155" s="603">
        <v>0</v>
      </c>
      <c r="MF155" s="603">
        <v>0</v>
      </c>
      <c r="MG155" s="603">
        <v>0</v>
      </c>
      <c r="MH155" s="603">
        <v>0</v>
      </c>
      <c r="MI155" s="603">
        <v>0</v>
      </c>
      <c r="MJ155" s="603">
        <v>0</v>
      </c>
      <c r="MK155" s="603">
        <v>0</v>
      </c>
      <c r="ML155" s="603">
        <v>0</v>
      </c>
      <c r="MM155" s="603">
        <v>0</v>
      </c>
      <c r="MN155" s="603">
        <v>0</v>
      </c>
      <c r="MO155" s="603">
        <v>0</v>
      </c>
      <c r="MP155" s="603">
        <v>0</v>
      </c>
      <c r="MQ155" s="603">
        <v>0</v>
      </c>
      <c r="MR155" s="603">
        <v>0</v>
      </c>
      <c r="MS155" s="603">
        <v>0</v>
      </c>
      <c r="MT155" s="603">
        <v>0</v>
      </c>
      <c r="MU155" s="603">
        <v>718407</v>
      </c>
      <c r="MV155" s="603">
        <v>0</v>
      </c>
      <c r="MW155" s="603">
        <v>0</v>
      </c>
      <c r="MX155" s="603">
        <v>0</v>
      </c>
      <c r="MY155" s="603">
        <v>0</v>
      </c>
      <c r="MZ155" s="603">
        <v>0</v>
      </c>
      <c r="NA155" s="603">
        <v>0</v>
      </c>
      <c r="NB155" s="603">
        <v>0</v>
      </c>
      <c r="NC155" s="603">
        <v>0</v>
      </c>
      <c r="ND155" s="603">
        <v>0</v>
      </c>
      <c r="NE155" s="603">
        <v>0</v>
      </c>
      <c r="NF155" s="603">
        <v>0</v>
      </c>
      <c r="NG155" s="603">
        <v>0</v>
      </c>
      <c r="NH155" s="603">
        <v>0</v>
      </c>
      <c r="NI155" s="603">
        <v>0</v>
      </c>
      <c r="NJ155" s="603">
        <v>0</v>
      </c>
      <c r="NK155" s="603">
        <v>0</v>
      </c>
      <c r="NL155" s="603">
        <v>0</v>
      </c>
      <c r="NM155" s="603">
        <v>0</v>
      </c>
      <c r="NN155" s="603">
        <v>0</v>
      </c>
      <c r="NO155" s="603">
        <v>0</v>
      </c>
      <c r="NP155" s="603">
        <v>0</v>
      </c>
      <c r="NQ155" s="603">
        <v>0</v>
      </c>
      <c r="NR155" s="603">
        <v>4659747.99</v>
      </c>
      <c r="NS155" s="603">
        <v>0</v>
      </c>
      <c r="NT155" s="603">
        <v>0</v>
      </c>
      <c r="NU155" s="603">
        <v>0</v>
      </c>
      <c r="NV155" s="603">
        <v>0</v>
      </c>
      <c r="NW155" s="603">
        <v>0</v>
      </c>
      <c r="NX155" s="603">
        <v>0</v>
      </c>
      <c r="NY155" s="603">
        <v>0</v>
      </c>
      <c r="NZ155" s="603">
        <v>0</v>
      </c>
      <c r="OA155" s="603">
        <v>0</v>
      </c>
      <c r="OB155" s="603">
        <v>0</v>
      </c>
      <c r="OC155" s="603">
        <v>0</v>
      </c>
      <c r="OD155" s="603">
        <v>0</v>
      </c>
      <c r="OE155" s="603">
        <v>0</v>
      </c>
      <c r="OF155" s="603">
        <v>0</v>
      </c>
      <c r="OG155" s="603">
        <v>69298.5</v>
      </c>
      <c r="OH155" s="603">
        <v>0</v>
      </c>
      <c r="OI155" s="603">
        <v>0</v>
      </c>
      <c r="OJ155" s="603">
        <v>0</v>
      </c>
      <c r="OK155" s="603">
        <v>0</v>
      </c>
      <c r="OL155" s="603">
        <v>0</v>
      </c>
      <c r="OM155" s="603">
        <v>0</v>
      </c>
      <c r="ON155" s="603">
        <v>0</v>
      </c>
      <c r="OO155" s="603">
        <v>0</v>
      </c>
      <c r="OP155" s="603">
        <v>0</v>
      </c>
      <c r="OQ155" s="603">
        <v>0</v>
      </c>
      <c r="OR155" s="603">
        <v>0</v>
      </c>
      <c r="OS155" s="603">
        <v>0</v>
      </c>
      <c r="OT155" s="603">
        <v>0</v>
      </c>
      <c r="OU155" s="603">
        <v>0</v>
      </c>
      <c r="OV155" s="603">
        <v>0</v>
      </c>
      <c r="OW155" s="603">
        <v>0</v>
      </c>
      <c r="OX155" s="603">
        <v>0</v>
      </c>
      <c r="OY155" s="603">
        <v>0</v>
      </c>
      <c r="OZ155" s="603">
        <v>0</v>
      </c>
      <c r="PA155" s="603">
        <v>0</v>
      </c>
      <c r="PB155" s="603">
        <v>0</v>
      </c>
      <c r="PC155" s="603">
        <v>0</v>
      </c>
      <c r="PD155" s="603">
        <v>950617.51</v>
      </c>
      <c r="PE155" s="603">
        <v>0</v>
      </c>
      <c r="PF155" s="603">
        <v>0</v>
      </c>
      <c r="PG155" s="603">
        <v>0</v>
      </c>
      <c r="PH155" s="603">
        <v>0</v>
      </c>
      <c r="PI155" s="603">
        <v>0</v>
      </c>
      <c r="PJ155" s="603">
        <v>0</v>
      </c>
      <c r="PK155" s="603">
        <v>0</v>
      </c>
      <c r="PL155" s="603">
        <v>0</v>
      </c>
      <c r="PM155" s="603">
        <v>0</v>
      </c>
      <c r="PN155" s="603">
        <v>0</v>
      </c>
      <c r="PO155" s="603">
        <v>0</v>
      </c>
      <c r="PP155" s="603">
        <v>0</v>
      </c>
      <c r="PQ155" s="603">
        <v>965086.53</v>
      </c>
      <c r="PR155" s="603">
        <v>0</v>
      </c>
      <c r="PS155" s="603">
        <v>0</v>
      </c>
      <c r="PT155" s="603">
        <v>0</v>
      </c>
      <c r="PU155" s="603">
        <v>0</v>
      </c>
      <c r="PV155" s="603">
        <v>0</v>
      </c>
      <c r="PW155" s="603">
        <v>0</v>
      </c>
      <c r="PX155" s="603">
        <v>0</v>
      </c>
      <c r="PY155" s="603">
        <v>0</v>
      </c>
      <c r="PZ155" s="603">
        <v>0</v>
      </c>
      <c r="QA155" s="603">
        <v>0</v>
      </c>
      <c r="QB155" s="603">
        <v>0</v>
      </c>
      <c r="QC155" s="603">
        <v>0</v>
      </c>
      <c r="QD155" s="603">
        <v>0</v>
      </c>
      <c r="QE155" s="603">
        <v>0</v>
      </c>
      <c r="QF155" s="603">
        <v>0</v>
      </c>
      <c r="QG155" s="603">
        <v>0</v>
      </c>
      <c r="QH155" s="603">
        <v>0</v>
      </c>
      <c r="QI155" s="603">
        <v>0</v>
      </c>
      <c r="QJ155" s="603">
        <v>0</v>
      </c>
      <c r="QK155" s="603">
        <v>0</v>
      </c>
      <c r="QL155" s="603">
        <v>0</v>
      </c>
      <c r="QM155" s="603">
        <v>0</v>
      </c>
      <c r="QN155" s="603">
        <v>0</v>
      </c>
      <c r="QO155" s="603">
        <v>0</v>
      </c>
      <c r="QP155" s="603">
        <v>0</v>
      </c>
      <c r="QQ155" s="603">
        <v>0</v>
      </c>
      <c r="QR155" s="603">
        <v>0</v>
      </c>
      <c r="QS155" s="603">
        <v>0</v>
      </c>
      <c r="QT155" s="603">
        <v>0</v>
      </c>
      <c r="QU155" s="603">
        <v>0</v>
      </c>
      <c r="QV155" s="603">
        <v>0</v>
      </c>
      <c r="QW155" s="603">
        <v>0</v>
      </c>
      <c r="QX155" s="603">
        <v>0</v>
      </c>
      <c r="QY155" s="603">
        <v>0</v>
      </c>
      <c r="QZ155" s="603">
        <v>0</v>
      </c>
      <c r="RA155" s="603">
        <v>0</v>
      </c>
      <c r="RB155" s="603">
        <v>0</v>
      </c>
      <c r="RC155" s="603">
        <v>0</v>
      </c>
      <c r="RD155" s="603">
        <v>0</v>
      </c>
      <c r="RE155" s="603">
        <v>0</v>
      </c>
      <c r="RF155" s="603">
        <v>0</v>
      </c>
      <c r="RG155" s="603">
        <v>0</v>
      </c>
      <c r="RH155" s="603">
        <v>0</v>
      </c>
      <c r="RI155" s="603">
        <v>0</v>
      </c>
      <c r="RJ155" s="603">
        <v>0</v>
      </c>
      <c r="RK155" s="603">
        <v>0</v>
      </c>
      <c r="RL155" s="603">
        <v>0</v>
      </c>
      <c r="RM155" s="603">
        <v>1232653.3600000001</v>
      </c>
      <c r="RN155" s="603">
        <v>0</v>
      </c>
      <c r="RO155" s="603">
        <v>0</v>
      </c>
      <c r="RP155" s="603">
        <v>0</v>
      </c>
      <c r="RQ155" s="603">
        <v>0</v>
      </c>
      <c r="RR155" s="603">
        <v>0</v>
      </c>
      <c r="RS155" s="603">
        <v>0</v>
      </c>
      <c r="RT155" s="603">
        <v>0</v>
      </c>
      <c r="RU155" s="603">
        <v>0</v>
      </c>
      <c r="RV155" s="603">
        <v>0</v>
      </c>
      <c r="RW155" s="603">
        <v>0</v>
      </c>
      <c r="RX155" s="603">
        <v>0</v>
      </c>
      <c r="RY155" s="603">
        <v>0</v>
      </c>
      <c r="RZ155" s="603">
        <v>0</v>
      </c>
      <c r="SA155" s="603">
        <v>0</v>
      </c>
      <c r="SB155" s="603">
        <v>0</v>
      </c>
      <c r="SC155" s="603">
        <v>639065.88</v>
      </c>
      <c r="SD155" s="603">
        <v>0</v>
      </c>
      <c r="SE155" s="603">
        <v>0</v>
      </c>
      <c r="SF155" s="603">
        <v>0</v>
      </c>
      <c r="SG155" s="603">
        <v>0</v>
      </c>
      <c r="SH155" s="603">
        <v>0</v>
      </c>
      <c r="SI155" s="603">
        <v>0</v>
      </c>
      <c r="SJ155" s="603">
        <v>12903.69</v>
      </c>
      <c r="SK155" s="603">
        <v>0</v>
      </c>
      <c r="SL155" s="603">
        <v>0</v>
      </c>
      <c r="SM155" s="603">
        <v>0</v>
      </c>
      <c r="SN155" s="603">
        <v>0</v>
      </c>
      <c r="SO155" s="603">
        <v>0</v>
      </c>
      <c r="SP155" s="603">
        <v>0</v>
      </c>
      <c r="SQ155" s="603">
        <v>0</v>
      </c>
      <c r="SR155" s="603">
        <v>0</v>
      </c>
      <c r="SS155" s="603">
        <v>0</v>
      </c>
      <c r="ST155" s="603">
        <v>0</v>
      </c>
      <c r="SU155" s="603">
        <v>0</v>
      </c>
      <c r="SV155" s="603">
        <v>0</v>
      </c>
      <c r="SW155" s="603">
        <v>0</v>
      </c>
      <c r="SX155" s="603">
        <v>0</v>
      </c>
      <c r="SY155" s="603">
        <v>0</v>
      </c>
      <c r="SZ155" s="603">
        <v>0</v>
      </c>
      <c r="TA155" s="603">
        <v>0</v>
      </c>
      <c r="TB155" s="603">
        <v>0</v>
      </c>
      <c r="TC155" s="603">
        <v>0</v>
      </c>
      <c r="TD155" s="603">
        <v>0</v>
      </c>
      <c r="TE155" s="603">
        <v>0</v>
      </c>
      <c r="TF155" s="603">
        <v>0</v>
      </c>
      <c r="TG155" s="603">
        <v>0</v>
      </c>
      <c r="TH155" s="603">
        <v>0</v>
      </c>
      <c r="TI155" s="603">
        <v>0</v>
      </c>
      <c r="TJ155" s="603">
        <v>0</v>
      </c>
      <c r="TK155" s="603">
        <v>5819617.0599999996</v>
      </c>
      <c r="TL155" s="603">
        <v>0</v>
      </c>
      <c r="TM155" s="603">
        <v>0</v>
      </c>
      <c r="TN155" s="603">
        <v>61542.5</v>
      </c>
      <c r="TO155" s="603">
        <v>0</v>
      </c>
      <c r="TP155" s="603">
        <v>0</v>
      </c>
      <c r="TQ155" s="603">
        <v>0</v>
      </c>
      <c r="TR155" s="603">
        <v>0</v>
      </c>
      <c r="TS155" s="603">
        <v>0</v>
      </c>
      <c r="TT155" s="603">
        <v>0</v>
      </c>
      <c r="TU155" s="603">
        <v>0</v>
      </c>
      <c r="TV155" s="603">
        <v>0</v>
      </c>
      <c r="TW155" s="603">
        <v>18000</v>
      </c>
      <c r="TX155" s="603">
        <v>0</v>
      </c>
      <c r="TY155" s="603">
        <v>0</v>
      </c>
      <c r="TZ155" s="603">
        <v>0</v>
      </c>
      <c r="UA155" s="603">
        <v>0</v>
      </c>
      <c r="UB155" s="603">
        <v>0</v>
      </c>
      <c r="UC155" s="603">
        <v>0</v>
      </c>
      <c r="UD155" s="603">
        <v>0</v>
      </c>
      <c r="UE155" s="603">
        <v>0</v>
      </c>
      <c r="UF155" s="603">
        <v>0</v>
      </c>
      <c r="UG155" s="603">
        <v>3820350.27</v>
      </c>
      <c r="UH155" s="603">
        <v>0</v>
      </c>
      <c r="UI155" s="603">
        <v>0</v>
      </c>
      <c r="UJ155" s="603">
        <v>0</v>
      </c>
      <c r="UK155" s="603">
        <v>0</v>
      </c>
      <c r="UL155" s="603">
        <v>693941.19</v>
      </c>
      <c r="UM155" s="603">
        <v>0</v>
      </c>
      <c r="UN155" s="603">
        <v>0</v>
      </c>
      <c r="UO155" s="603">
        <v>0</v>
      </c>
      <c r="UP155" s="603">
        <v>0</v>
      </c>
      <c r="UQ155" s="603">
        <v>0</v>
      </c>
      <c r="UR155" s="603">
        <v>0</v>
      </c>
      <c r="US155" s="603">
        <v>0</v>
      </c>
      <c r="UT155" s="603">
        <v>0</v>
      </c>
      <c r="UU155" s="603">
        <v>0</v>
      </c>
      <c r="UV155" s="603">
        <v>0</v>
      </c>
      <c r="UW155" s="603">
        <v>0</v>
      </c>
      <c r="UX155" s="603">
        <v>0</v>
      </c>
      <c r="UY155" s="603">
        <v>0</v>
      </c>
      <c r="UZ155" s="603">
        <v>0</v>
      </c>
      <c r="VA155" s="603">
        <v>0</v>
      </c>
      <c r="VB155" s="603">
        <v>0</v>
      </c>
      <c r="VC155" s="603">
        <v>0</v>
      </c>
      <c r="VD155" s="603">
        <v>13452</v>
      </c>
      <c r="VE155" s="603">
        <v>55548.6</v>
      </c>
      <c r="VF155" s="603">
        <v>37634</v>
      </c>
      <c r="VG155" s="603">
        <v>0</v>
      </c>
      <c r="VH155" s="603">
        <v>0</v>
      </c>
      <c r="VI155" s="603">
        <v>260</v>
      </c>
      <c r="VJ155" s="603">
        <v>0</v>
      </c>
      <c r="VK155" s="603">
        <v>0</v>
      </c>
      <c r="VL155" s="603">
        <v>0</v>
      </c>
      <c r="VM155" s="603">
        <v>0</v>
      </c>
      <c r="VN155" s="603">
        <v>0</v>
      </c>
      <c r="VO155" s="603">
        <v>0</v>
      </c>
      <c r="VP155" s="603">
        <v>0</v>
      </c>
      <c r="VQ155" s="603">
        <v>0</v>
      </c>
      <c r="VR155" s="603">
        <v>0</v>
      </c>
      <c r="VS155" s="603">
        <v>0</v>
      </c>
      <c r="VT155" s="603">
        <v>0</v>
      </c>
      <c r="VU155" s="603">
        <v>0</v>
      </c>
      <c r="VV155" s="603">
        <v>0</v>
      </c>
      <c r="VW155" s="603">
        <v>0</v>
      </c>
      <c r="VX155" s="603">
        <v>0</v>
      </c>
      <c r="VY155" s="603">
        <v>0</v>
      </c>
      <c r="VZ155" s="603">
        <v>0</v>
      </c>
      <c r="WA155" s="603">
        <v>0</v>
      </c>
      <c r="WB155" s="603">
        <v>0</v>
      </c>
      <c r="WC155" s="603">
        <v>0</v>
      </c>
      <c r="WD155" s="603">
        <v>0</v>
      </c>
      <c r="WE155" s="603">
        <v>0</v>
      </c>
      <c r="WF155" s="603">
        <v>0</v>
      </c>
      <c r="WG155" s="603">
        <v>0</v>
      </c>
      <c r="WH155" s="603">
        <v>0</v>
      </c>
      <c r="WI155" s="603">
        <v>0</v>
      </c>
      <c r="WJ155" s="603">
        <v>0</v>
      </c>
      <c r="WK155" s="603">
        <v>0</v>
      </c>
      <c r="WL155" s="603">
        <v>72904.899999999994</v>
      </c>
      <c r="WM155" s="603">
        <v>0</v>
      </c>
      <c r="WN155" s="603">
        <v>0</v>
      </c>
      <c r="WO155" s="603">
        <v>241895.67999999999</v>
      </c>
      <c r="WP155" s="603">
        <v>0</v>
      </c>
      <c r="WQ155" s="603">
        <v>0</v>
      </c>
      <c r="WR155" s="603">
        <v>0</v>
      </c>
      <c r="WS155" s="603">
        <v>0</v>
      </c>
      <c r="WT155" s="603">
        <v>0</v>
      </c>
      <c r="WU155" s="603">
        <v>0</v>
      </c>
      <c r="WV155" s="603">
        <v>92762.02</v>
      </c>
      <c r="WW155" s="603">
        <v>0</v>
      </c>
      <c r="WX155" s="603">
        <v>0</v>
      </c>
      <c r="WY155" s="603">
        <v>0</v>
      </c>
      <c r="WZ155" s="603">
        <v>0</v>
      </c>
      <c r="XA155" s="603">
        <v>0</v>
      </c>
      <c r="XB155" s="603">
        <v>0</v>
      </c>
      <c r="XC155" s="603">
        <v>0</v>
      </c>
      <c r="XD155" s="603">
        <v>0</v>
      </c>
      <c r="XE155" s="603">
        <v>0</v>
      </c>
      <c r="XF155" s="603">
        <v>0</v>
      </c>
      <c r="XG155" s="603">
        <v>0</v>
      </c>
      <c r="XH155" s="603">
        <v>0</v>
      </c>
      <c r="XI155" s="603">
        <v>0</v>
      </c>
      <c r="XJ155" s="603">
        <v>0</v>
      </c>
      <c r="XK155" s="603">
        <v>0</v>
      </c>
      <c r="XL155" s="603">
        <v>0</v>
      </c>
      <c r="XM155" s="603">
        <v>0</v>
      </c>
      <c r="XN155" s="603">
        <v>0</v>
      </c>
      <c r="XO155" s="603">
        <v>0</v>
      </c>
      <c r="XP155" s="603">
        <v>0</v>
      </c>
      <c r="XQ155" s="603">
        <v>0</v>
      </c>
      <c r="XR155" s="603">
        <v>0</v>
      </c>
      <c r="XS155" s="603">
        <v>0</v>
      </c>
      <c r="XT155" s="603">
        <v>0</v>
      </c>
      <c r="XU155" s="603">
        <v>0</v>
      </c>
      <c r="XV155" s="603">
        <v>0</v>
      </c>
      <c r="XW155" s="603">
        <v>0</v>
      </c>
      <c r="XX155" s="603">
        <v>0</v>
      </c>
      <c r="XY155" s="603">
        <v>0</v>
      </c>
      <c r="XZ155" s="603">
        <v>0</v>
      </c>
      <c r="YA155" s="603">
        <v>0</v>
      </c>
      <c r="YB155" s="603">
        <v>0</v>
      </c>
      <c r="YC155" s="603">
        <v>0</v>
      </c>
      <c r="YD155" s="603">
        <v>0</v>
      </c>
      <c r="YE155" s="603">
        <v>0</v>
      </c>
      <c r="YF155" s="603">
        <v>0</v>
      </c>
      <c r="YG155" s="603">
        <v>0</v>
      </c>
      <c r="YH155" s="603">
        <v>0</v>
      </c>
      <c r="YI155" s="603">
        <v>0</v>
      </c>
      <c r="YJ155" s="603">
        <v>0</v>
      </c>
      <c r="YK155" s="603">
        <v>0</v>
      </c>
      <c r="YL155" s="603">
        <v>0</v>
      </c>
      <c r="YM155" s="603">
        <v>0</v>
      </c>
      <c r="YN155" s="603">
        <v>0</v>
      </c>
      <c r="YO155" s="603">
        <v>0</v>
      </c>
      <c r="YP155" s="603">
        <v>0</v>
      </c>
      <c r="YQ155" s="603">
        <v>0</v>
      </c>
      <c r="YR155" s="603">
        <v>0</v>
      </c>
      <c r="YS155" s="603">
        <v>0</v>
      </c>
      <c r="YT155" s="603">
        <v>0</v>
      </c>
      <c r="YU155" s="603">
        <v>0</v>
      </c>
      <c r="YV155" s="603">
        <v>0</v>
      </c>
      <c r="YW155" s="603">
        <v>0</v>
      </c>
      <c r="YX155" s="603">
        <v>0</v>
      </c>
      <c r="YY155" s="603">
        <v>0</v>
      </c>
      <c r="YZ155" s="603">
        <v>0</v>
      </c>
      <c r="ZA155" s="603">
        <v>0</v>
      </c>
      <c r="ZB155" s="603">
        <v>0</v>
      </c>
      <c r="ZC155" s="603">
        <v>439026.18</v>
      </c>
      <c r="ZD155" s="603">
        <v>0</v>
      </c>
      <c r="ZE155" s="603">
        <v>0</v>
      </c>
      <c r="ZF155" s="603">
        <v>0</v>
      </c>
      <c r="ZG155" s="603">
        <v>0</v>
      </c>
      <c r="ZH155" s="603">
        <v>0</v>
      </c>
      <c r="ZI155" s="603">
        <v>0</v>
      </c>
      <c r="ZJ155" s="603">
        <v>0</v>
      </c>
      <c r="ZK155" s="603">
        <v>0</v>
      </c>
      <c r="ZL155" s="603">
        <v>0</v>
      </c>
      <c r="ZM155" s="603">
        <v>0</v>
      </c>
      <c r="ZN155" s="603">
        <v>0</v>
      </c>
      <c r="ZO155" s="603">
        <v>0</v>
      </c>
      <c r="ZP155" s="603">
        <v>755</v>
      </c>
      <c r="ZQ155" s="603">
        <v>0</v>
      </c>
      <c r="ZR155" s="603">
        <v>0</v>
      </c>
      <c r="ZS155" s="603">
        <v>0</v>
      </c>
      <c r="ZT155" s="603">
        <v>0</v>
      </c>
      <c r="ZU155" s="603">
        <v>433007.25</v>
      </c>
      <c r="ZV155" s="603">
        <v>0</v>
      </c>
      <c r="ZW155" s="603">
        <v>0</v>
      </c>
      <c r="ZX155" s="603">
        <v>0</v>
      </c>
      <c r="ZY155" s="603">
        <v>0</v>
      </c>
      <c r="ZZ155" s="603">
        <v>0</v>
      </c>
      <c r="AAA155" s="603">
        <v>0</v>
      </c>
      <c r="AAB155" s="603">
        <v>0</v>
      </c>
      <c r="AAC155" s="603">
        <v>0</v>
      </c>
      <c r="AAD155" s="603">
        <v>0</v>
      </c>
      <c r="AAE155" s="603">
        <v>165615.5</v>
      </c>
      <c r="AAF155" s="603">
        <v>0</v>
      </c>
      <c r="AAG155" s="603">
        <v>0</v>
      </c>
      <c r="AAH155" s="603">
        <v>0</v>
      </c>
      <c r="AAI155" s="603">
        <v>0</v>
      </c>
      <c r="AAJ155" s="603">
        <v>0</v>
      </c>
      <c r="AAK155" s="603">
        <v>0</v>
      </c>
      <c r="AAL155" s="603">
        <v>0</v>
      </c>
      <c r="AAM155" s="603">
        <v>0</v>
      </c>
      <c r="AAN155" s="603">
        <v>0</v>
      </c>
      <c r="AAO155" s="603">
        <v>0</v>
      </c>
      <c r="AAP155" s="603">
        <v>0</v>
      </c>
      <c r="AAQ155" s="603">
        <v>0</v>
      </c>
      <c r="AAR155" s="603">
        <v>0</v>
      </c>
      <c r="AAS155" s="603">
        <v>0</v>
      </c>
      <c r="AAT155" s="603">
        <v>0</v>
      </c>
      <c r="AAU155" s="603">
        <v>0</v>
      </c>
      <c r="AAV155" s="603">
        <v>0</v>
      </c>
      <c r="AAW155" s="603">
        <v>0</v>
      </c>
      <c r="AAX155" s="603">
        <v>0</v>
      </c>
      <c r="AAY155" s="603">
        <v>0</v>
      </c>
      <c r="AAZ155" s="603">
        <v>0</v>
      </c>
      <c r="ABA155" s="603">
        <v>0</v>
      </c>
      <c r="ABB155" s="603">
        <v>0</v>
      </c>
      <c r="ABC155" s="603">
        <v>0</v>
      </c>
      <c r="ABD155" s="603">
        <v>0</v>
      </c>
      <c r="ABE155" s="603">
        <v>0</v>
      </c>
      <c r="ABF155" s="603">
        <v>395876.45</v>
      </c>
      <c r="ABG155" s="603">
        <v>0</v>
      </c>
      <c r="ABH155" s="603">
        <v>0</v>
      </c>
      <c r="ABI155" s="603">
        <v>0</v>
      </c>
      <c r="ABJ155" s="603">
        <v>0</v>
      </c>
      <c r="ABK155" s="603">
        <v>0</v>
      </c>
      <c r="ABL155" s="603">
        <v>0</v>
      </c>
      <c r="ABM155" s="603">
        <v>0</v>
      </c>
      <c r="ABN155" s="603">
        <v>0</v>
      </c>
      <c r="ABO155" s="603">
        <v>0</v>
      </c>
      <c r="ABP155" s="603">
        <v>0</v>
      </c>
      <c r="ABQ155" s="603">
        <v>0</v>
      </c>
      <c r="ABR155" s="603">
        <v>0</v>
      </c>
      <c r="ABS155" s="603">
        <v>27000</v>
      </c>
      <c r="ABT155" s="603">
        <v>51278</v>
      </c>
      <c r="ABU155" s="603">
        <v>0</v>
      </c>
      <c r="ABV155" s="603">
        <v>0</v>
      </c>
      <c r="ABW155" s="603">
        <v>0</v>
      </c>
      <c r="ABX155" s="603">
        <v>0</v>
      </c>
      <c r="ABY155" s="603">
        <v>0</v>
      </c>
      <c r="ABZ155" s="603">
        <v>0</v>
      </c>
      <c r="ACA155" s="603">
        <v>0</v>
      </c>
      <c r="ACB155" s="603">
        <v>125928.3</v>
      </c>
      <c r="ACC155" s="603">
        <v>0</v>
      </c>
      <c r="ACD155" s="603">
        <v>0</v>
      </c>
      <c r="ACE155" s="603">
        <v>0</v>
      </c>
      <c r="ACF155" s="603">
        <v>0</v>
      </c>
      <c r="ACG155" s="603">
        <v>7800</v>
      </c>
      <c r="ACH155" s="603">
        <v>0</v>
      </c>
      <c r="ACI155" s="603">
        <v>0</v>
      </c>
      <c r="ACJ155" s="603">
        <v>0</v>
      </c>
      <c r="ACK155" s="603">
        <v>0</v>
      </c>
      <c r="ACL155" s="603">
        <v>0</v>
      </c>
      <c r="ACM155" s="603">
        <v>0</v>
      </c>
      <c r="ACN155" s="603">
        <v>0</v>
      </c>
      <c r="ACO155" s="603">
        <v>0</v>
      </c>
      <c r="ACP155" s="603">
        <v>0</v>
      </c>
      <c r="ACQ155" s="603">
        <v>402307</v>
      </c>
      <c r="ACR155" s="603">
        <v>0</v>
      </c>
      <c r="ACS155" s="603">
        <v>0</v>
      </c>
      <c r="ACT155" s="603">
        <v>0</v>
      </c>
      <c r="ACU155" s="603">
        <v>0</v>
      </c>
      <c r="ACV155" s="603">
        <v>0</v>
      </c>
      <c r="ACW155" s="603">
        <v>0</v>
      </c>
      <c r="ACX155" s="603">
        <v>0</v>
      </c>
      <c r="ACY155" s="603">
        <v>0</v>
      </c>
      <c r="ACZ155" s="603">
        <v>0</v>
      </c>
      <c r="ADA155" s="603">
        <v>0</v>
      </c>
      <c r="ADB155" s="603">
        <v>0</v>
      </c>
      <c r="ADC155" s="603">
        <v>0</v>
      </c>
      <c r="ADD155" s="603">
        <v>0</v>
      </c>
      <c r="ADE155" s="603">
        <v>0</v>
      </c>
      <c r="ADF155" s="603">
        <v>0</v>
      </c>
      <c r="ADG155" s="603">
        <v>0</v>
      </c>
      <c r="ADH155" s="603">
        <v>108500</v>
      </c>
      <c r="ADI155" s="603">
        <v>0</v>
      </c>
      <c r="ADJ155" s="603">
        <v>0</v>
      </c>
      <c r="ADK155" s="603">
        <v>0</v>
      </c>
      <c r="ADL155" s="603">
        <v>0</v>
      </c>
      <c r="ADM155" s="603">
        <v>0</v>
      </c>
      <c r="ADN155" s="603">
        <v>0</v>
      </c>
      <c r="ADO155" s="603">
        <v>0</v>
      </c>
      <c r="ADP155" s="603">
        <v>0</v>
      </c>
      <c r="ADQ155" s="603">
        <v>0</v>
      </c>
      <c r="ADR155" s="603">
        <v>0</v>
      </c>
      <c r="ADS155" s="603">
        <v>0</v>
      </c>
      <c r="ADT155" s="603">
        <v>0</v>
      </c>
      <c r="ADU155" s="603">
        <v>0</v>
      </c>
      <c r="ADV155" s="603">
        <v>0</v>
      </c>
      <c r="ADW155" s="603">
        <v>0</v>
      </c>
      <c r="ADX155" s="603">
        <v>0</v>
      </c>
      <c r="ADY155" s="603">
        <v>0</v>
      </c>
      <c r="ADZ155" s="603">
        <v>0</v>
      </c>
      <c r="AEA155" s="603">
        <v>0</v>
      </c>
      <c r="AEB155" s="603">
        <v>0</v>
      </c>
      <c r="AEC155" s="603">
        <v>0</v>
      </c>
      <c r="AED155" s="603">
        <v>0</v>
      </c>
      <c r="AEE155" s="603">
        <v>0</v>
      </c>
      <c r="AEF155" s="603">
        <v>0</v>
      </c>
      <c r="AEG155" s="603">
        <v>0</v>
      </c>
      <c r="AEH155" s="603">
        <v>0</v>
      </c>
      <c r="AEI155" s="603">
        <v>0</v>
      </c>
      <c r="AEJ155" s="603">
        <v>28075</v>
      </c>
      <c r="AEK155" s="603">
        <v>0</v>
      </c>
      <c r="AEL155" s="603">
        <v>0</v>
      </c>
      <c r="AEM155" s="603">
        <v>0</v>
      </c>
      <c r="AEN155" s="603">
        <v>0</v>
      </c>
      <c r="AEO155" s="603">
        <v>0</v>
      </c>
      <c r="AEP155" s="603">
        <v>225307</v>
      </c>
      <c r="AEQ155" s="603">
        <v>0</v>
      </c>
      <c r="AER155" s="603">
        <v>0</v>
      </c>
      <c r="AES155" s="603">
        <v>0</v>
      </c>
      <c r="AET155" s="603">
        <v>0</v>
      </c>
      <c r="AEU155" s="603">
        <v>0</v>
      </c>
      <c r="AEV155" s="603">
        <v>0</v>
      </c>
      <c r="AEW155" s="603">
        <v>0</v>
      </c>
      <c r="AEX155" s="603">
        <v>0</v>
      </c>
      <c r="AEY155" s="603">
        <v>0</v>
      </c>
      <c r="AEZ155" s="603">
        <v>0</v>
      </c>
      <c r="AFA155" s="603">
        <v>0</v>
      </c>
      <c r="AFB155" s="603">
        <v>0</v>
      </c>
      <c r="AFC155" s="603">
        <v>0</v>
      </c>
      <c r="AFD155" s="603">
        <v>0</v>
      </c>
      <c r="AFE155" s="603">
        <v>0</v>
      </c>
      <c r="AFF155" s="603">
        <v>0</v>
      </c>
      <c r="AFG155" s="603">
        <v>0</v>
      </c>
      <c r="AFH155" s="603">
        <v>0</v>
      </c>
      <c r="AFI155" s="603">
        <v>0</v>
      </c>
      <c r="AFJ155" s="603">
        <v>0</v>
      </c>
      <c r="AFK155" s="603">
        <v>0</v>
      </c>
      <c r="AFL155" s="603">
        <v>0</v>
      </c>
      <c r="AFM155" s="603">
        <v>0</v>
      </c>
      <c r="AFN155" s="603">
        <v>0</v>
      </c>
      <c r="AFO155" s="603">
        <v>0</v>
      </c>
      <c r="AFP155" s="603">
        <v>0</v>
      </c>
      <c r="AFQ155" s="603">
        <v>0</v>
      </c>
      <c r="AFR155" s="603">
        <v>16776137.689999999</v>
      </c>
      <c r="AFS155" s="603">
        <v>0</v>
      </c>
      <c r="AFT155" s="603">
        <v>0</v>
      </c>
      <c r="AFU155" s="603">
        <v>0</v>
      </c>
      <c r="AFV155" s="603">
        <v>0</v>
      </c>
      <c r="AFW155" s="603">
        <v>0</v>
      </c>
      <c r="AFX155" s="603">
        <v>0</v>
      </c>
      <c r="AFY155" s="603">
        <v>0</v>
      </c>
      <c r="AFZ155" s="603">
        <v>0</v>
      </c>
      <c r="AGA155" s="603">
        <v>0</v>
      </c>
      <c r="AGB155" s="603">
        <v>0</v>
      </c>
      <c r="AGC155" s="603">
        <v>0</v>
      </c>
      <c r="AGD155" s="603">
        <v>0</v>
      </c>
      <c r="AGE155" s="603">
        <v>0</v>
      </c>
      <c r="AGF155" s="603">
        <v>0</v>
      </c>
      <c r="AGG155" s="603">
        <v>0</v>
      </c>
      <c r="AGH155" s="603">
        <v>0</v>
      </c>
      <c r="AGI155" s="603">
        <v>0</v>
      </c>
      <c r="AGJ155" s="603">
        <v>0</v>
      </c>
      <c r="AGK155" s="603">
        <v>0</v>
      </c>
      <c r="AGL155" s="603">
        <v>0</v>
      </c>
      <c r="AGM155" s="603">
        <v>0</v>
      </c>
      <c r="AGN155" s="603">
        <v>0</v>
      </c>
      <c r="AGO155" s="603">
        <v>0</v>
      </c>
      <c r="AGP155" s="603">
        <v>0</v>
      </c>
      <c r="AGQ155" s="603">
        <v>0</v>
      </c>
      <c r="AGR155" s="603">
        <v>0</v>
      </c>
      <c r="AGS155" s="603">
        <v>0</v>
      </c>
      <c r="AGT155" s="603">
        <v>0</v>
      </c>
      <c r="AGU155" s="603">
        <v>0</v>
      </c>
      <c r="AGV155" s="603">
        <v>0</v>
      </c>
      <c r="AGW155" s="603">
        <v>0</v>
      </c>
      <c r="AGX155" s="603">
        <v>0</v>
      </c>
      <c r="AGY155" s="603">
        <v>0</v>
      </c>
      <c r="AGZ155" s="603">
        <v>0</v>
      </c>
      <c r="AHA155" s="603">
        <v>0</v>
      </c>
      <c r="AHB155" s="603">
        <v>0</v>
      </c>
      <c r="AHC155" s="603">
        <v>0</v>
      </c>
      <c r="AHD155" s="603">
        <v>0</v>
      </c>
      <c r="AHE155" s="603">
        <v>0</v>
      </c>
      <c r="AHF155" s="603">
        <v>0</v>
      </c>
      <c r="AHG155" s="603">
        <v>0</v>
      </c>
      <c r="AHH155" s="603">
        <v>0</v>
      </c>
      <c r="AHI155" s="603">
        <v>0</v>
      </c>
      <c r="AHJ155" s="603">
        <v>0</v>
      </c>
      <c r="AHK155" s="603">
        <v>0</v>
      </c>
      <c r="AHL155" s="603">
        <v>0</v>
      </c>
      <c r="AHM155" s="603">
        <v>0</v>
      </c>
      <c r="AHN155" s="603">
        <v>0</v>
      </c>
      <c r="AHO155" s="603">
        <v>0</v>
      </c>
      <c r="AHP155" s="603">
        <v>0</v>
      </c>
      <c r="AHQ155" s="603">
        <v>0</v>
      </c>
      <c r="AHR155" s="603">
        <v>0</v>
      </c>
      <c r="AHS155" s="603">
        <v>0</v>
      </c>
      <c r="AHT155" s="603">
        <v>0</v>
      </c>
      <c r="AHU155" s="603">
        <v>0</v>
      </c>
      <c r="AHV155" s="603">
        <v>0</v>
      </c>
      <c r="AHW155" s="603">
        <f t="shared" si="100"/>
        <v>76867157.420000002</v>
      </c>
      <c r="AHY155" s="647" t="s">
        <v>6248</v>
      </c>
      <c r="AHZ155" s="647" t="s">
        <v>6391</v>
      </c>
      <c r="AIA155" s="647" t="s">
        <v>6392</v>
      </c>
    </row>
    <row r="156" spans="1:911" ht="24.6" x14ac:dyDescent="0.7">
      <c r="A156" s="260" t="str">
        <f t="shared" si="101"/>
        <v>ภาระ</v>
      </c>
      <c r="B156" s="260" t="s">
        <v>6443</v>
      </c>
      <c r="C156" s="260" t="s">
        <v>6444</v>
      </c>
      <c r="D156" s="603">
        <v>0</v>
      </c>
      <c r="E156" s="603">
        <v>0</v>
      </c>
      <c r="F156" s="603">
        <v>0</v>
      </c>
      <c r="G156" s="603">
        <v>0</v>
      </c>
      <c r="H156" s="603">
        <v>0</v>
      </c>
      <c r="I156" s="603">
        <v>0</v>
      </c>
      <c r="J156" s="603">
        <v>0</v>
      </c>
      <c r="K156" s="603">
        <v>0</v>
      </c>
      <c r="L156" s="603">
        <v>0</v>
      </c>
      <c r="M156" s="603">
        <v>0</v>
      </c>
      <c r="N156" s="603">
        <v>0</v>
      </c>
      <c r="O156" s="603">
        <v>0</v>
      </c>
      <c r="P156" s="603">
        <v>0</v>
      </c>
      <c r="Q156" s="603">
        <v>0</v>
      </c>
      <c r="R156" s="603">
        <v>0</v>
      </c>
      <c r="S156" s="603">
        <v>0</v>
      </c>
      <c r="T156" s="603">
        <v>0</v>
      </c>
      <c r="U156" s="603">
        <v>0</v>
      </c>
      <c r="V156" s="603">
        <v>0</v>
      </c>
      <c r="W156" s="603">
        <v>0</v>
      </c>
      <c r="X156" s="603">
        <v>0</v>
      </c>
      <c r="Y156" s="603">
        <v>0</v>
      </c>
      <c r="Z156" s="603">
        <v>0</v>
      </c>
      <c r="AA156" s="603">
        <v>0</v>
      </c>
      <c r="AB156" s="603">
        <v>0</v>
      </c>
      <c r="AC156" s="603">
        <v>0</v>
      </c>
      <c r="AD156" s="603">
        <v>0</v>
      </c>
      <c r="AE156" s="603">
        <v>0</v>
      </c>
      <c r="AF156" s="603">
        <v>0</v>
      </c>
      <c r="AG156" s="603">
        <v>0</v>
      </c>
      <c r="AH156" s="603">
        <v>0</v>
      </c>
      <c r="AI156" s="603">
        <v>0</v>
      </c>
      <c r="AJ156" s="603">
        <v>0</v>
      </c>
      <c r="AK156" s="603">
        <v>0</v>
      </c>
      <c r="AL156" s="603">
        <v>0</v>
      </c>
      <c r="AM156" s="603">
        <v>0</v>
      </c>
      <c r="AN156" s="603">
        <v>0</v>
      </c>
      <c r="AO156" s="603">
        <v>0</v>
      </c>
      <c r="AP156" s="603">
        <v>0</v>
      </c>
      <c r="AQ156" s="603">
        <v>0</v>
      </c>
      <c r="AR156" s="603">
        <v>0</v>
      </c>
      <c r="AS156" s="603">
        <v>0</v>
      </c>
      <c r="AT156" s="603">
        <v>0</v>
      </c>
      <c r="AU156" s="603">
        <v>0</v>
      </c>
      <c r="AV156" s="603">
        <v>0</v>
      </c>
      <c r="AW156" s="603">
        <v>0</v>
      </c>
      <c r="AX156" s="603">
        <v>0</v>
      </c>
      <c r="AY156" s="603">
        <v>0</v>
      </c>
      <c r="AZ156" s="603">
        <v>0</v>
      </c>
      <c r="BA156" s="603">
        <v>0</v>
      </c>
      <c r="BB156" s="603">
        <v>0</v>
      </c>
      <c r="BC156" s="603">
        <v>0</v>
      </c>
      <c r="BD156" s="603">
        <v>0</v>
      </c>
      <c r="BE156" s="603">
        <v>0</v>
      </c>
      <c r="BF156" s="603">
        <v>0</v>
      </c>
      <c r="BG156" s="603">
        <v>0</v>
      </c>
      <c r="BH156" s="603">
        <v>0</v>
      </c>
      <c r="BI156" s="603">
        <v>0</v>
      </c>
      <c r="BJ156" s="603">
        <v>0</v>
      </c>
      <c r="BK156" s="603">
        <v>0</v>
      </c>
      <c r="BL156" s="603">
        <v>0</v>
      </c>
      <c r="BM156" s="603">
        <v>0</v>
      </c>
      <c r="BN156" s="603">
        <v>0</v>
      </c>
      <c r="BO156" s="603">
        <v>0</v>
      </c>
      <c r="BP156" s="603">
        <v>0</v>
      </c>
      <c r="BQ156" s="603">
        <v>0</v>
      </c>
      <c r="BR156" s="603">
        <v>0</v>
      </c>
      <c r="BS156" s="603">
        <v>0</v>
      </c>
      <c r="BT156" s="603">
        <v>0</v>
      </c>
      <c r="BU156" s="603">
        <v>0</v>
      </c>
      <c r="BV156" s="603">
        <v>0</v>
      </c>
      <c r="BW156" s="603">
        <v>0</v>
      </c>
      <c r="BX156" s="603">
        <v>0</v>
      </c>
      <c r="BY156" s="603">
        <v>0</v>
      </c>
      <c r="BZ156" s="603">
        <v>0</v>
      </c>
      <c r="CA156" s="603">
        <v>0</v>
      </c>
      <c r="CB156" s="603">
        <v>0</v>
      </c>
      <c r="CC156" s="603">
        <v>0</v>
      </c>
      <c r="CD156" s="603">
        <v>0</v>
      </c>
      <c r="CE156" s="603">
        <v>0</v>
      </c>
      <c r="CF156" s="603">
        <v>0</v>
      </c>
      <c r="CG156" s="603">
        <v>0</v>
      </c>
      <c r="CH156" s="603">
        <v>0</v>
      </c>
      <c r="CI156" s="603">
        <v>0</v>
      </c>
      <c r="CJ156" s="603">
        <v>0</v>
      </c>
      <c r="CK156" s="603">
        <v>0</v>
      </c>
      <c r="CL156" s="603">
        <v>0</v>
      </c>
      <c r="CM156" s="603">
        <v>0</v>
      </c>
      <c r="CN156" s="603">
        <v>0</v>
      </c>
      <c r="CO156" s="603">
        <v>0</v>
      </c>
      <c r="CP156" s="603">
        <v>0</v>
      </c>
      <c r="CQ156" s="603">
        <v>0</v>
      </c>
      <c r="CR156" s="603">
        <v>0</v>
      </c>
      <c r="CS156" s="603">
        <v>0</v>
      </c>
      <c r="CT156" s="603">
        <v>0</v>
      </c>
      <c r="CU156" s="603">
        <v>0</v>
      </c>
      <c r="CV156" s="603">
        <v>0</v>
      </c>
      <c r="CW156" s="603">
        <v>0</v>
      </c>
      <c r="CX156" s="603">
        <v>0</v>
      </c>
      <c r="CY156" s="603">
        <v>0</v>
      </c>
      <c r="CZ156" s="603">
        <v>0</v>
      </c>
      <c r="DA156" s="603">
        <v>0</v>
      </c>
      <c r="DB156" s="603">
        <v>0</v>
      </c>
      <c r="DC156" s="603">
        <v>0</v>
      </c>
      <c r="DD156" s="603">
        <v>0</v>
      </c>
      <c r="DE156" s="603">
        <v>0</v>
      </c>
      <c r="DF156" s="603">
        <v>0</v>
      </c>
      <c r="DG156" s="603">
        <v>0</v>
      </c>
      <c r="DH156" s="603">
        <v>0</v>
      </c>
      <c r="DI156" s="603">
        <v>0</v>
      </c>
      <c r="DJ156" s="603">
        <v>0</v>
      </c>
      <c r="DK156" s="603">
        <v>0</v>
      </c>
      <c r="DL156" s="603">
        <v>0</v>
      </c>
      <c r="DM156" s="603">
        <v>0</v>
      </c>
      <c r="DN156" s="603">
        <v>0</v>
      </c>
      <c r="DO156" s="603">
        <v>0</v>
      </c>
      <c r="DP156" s="603">
        <v>0</v>
      </c>
      <c r="DQ156" s="603">
        <v>0</v>
      </c>
      <c r="DR156" s="603">
        <v>0</v>
      </c>
      <c r="DS156" s="603">
        <v>0</v>
      </c>
      <c r="DT156" s="603">
        <v>0</v>
      </c>
      <c r="DU156" s="603">
        <v>13100000</v>
      </c>
      <c r="DV156" s="603">
        <v>0</v>
      </c>
      <c r="DW156" s="603">
        <v>0</v>
      </c>
      <c r="DX156" s="603">
        <v>0</v>
      </c>
      <c r="DY156" s="603">
        <v>0</v>
      </c>
      <c r="DZ156" s="603">
        <v>0</v>
      </c>
      <c r="EA156" s="603">
        <v>0</v>
      </c>
      <c r="EB156" s="603">
        <v>0</v>
      </c>
      <c r="EC156" s="603">
        <v>0</v>
      </c>
      <c r="ED156" s="603">
        <v>0</v>
      </c>
      <c r="EE156" s="603">
        <v>0</v>
      </c>
      <c r="EF156" s="603">
        <v>0</v>
      </c>
      <c r="EG156" s="603">
        <v>0</v>
      </c>
      <c r="EH156" s="603">
        <v>0</v>
      </c>
      <c r="EI156" s="603">
        <v>0</v>
      </c>
      <c r="EJ156" s="603">
        <v>0</v>
      </c>
      <c r="EK156" s="603">
        <v>0</v>
      </c>
      <c r="EL156" s="603">
        <v>0</v>
      </c>
      <c r="EM156" s="603">
        <v>0</v>
      </c>
      <c r="EN156" s="603">
        <v>0</v>
      </c>
      <c r="EO156" s="603">
        <v>0</v>
      </c>
      <c r="EP156" s="603">
        <v>0</v>
      </c>
      <c r="EQ156" s="603">
        <v>0</v>
      </c>
      <c r="ER156" s="603">
        <v>0</v>
      </c>
      <c r="ES156" s="603">
        <v>0</v>
      </c>
      <c r="ET156" s="603">
        <v>0</v>
      </c>
      <c r="EU156" s="603">
        <v>0</v>
      </c>
      <c r="EV156" s="603">
        <v>0</v>
      </c>
      <c r="EW156" s="603">
        <v>0</v>
      </c>
      <c r="EX156" s="603">
        <v>0</v>
      </c>
      <c r="EY156" s="603">
        <v>0</v>
      </c>
      <c r="EZ156" s="603">
        <v>0</v>
      </c>
      <c r="FA156" s="603">
        <v>0</v>
      </c>
      <c r="FB156" s="603">
        <v>0</v>
      </c>
      <c r="FC156" s="603">
        <v>0</v>
      </c>
      <c r="FD156" s="603">
        <v>0</v>
      </c>
      <c r="FE156" s="603">
        <v>0</v>
      </c>
      <c r="FF156" s="603">
        <v>0</v>
      </c>
      <c r="FG156" s="603">
        <v>0</v>
      </c>
      <c r="FH156" s="603">
        <v>0</v>
      </c>
      <c r="FI156" s="603">
        <v>0</v>
      </c>
      <c r="FJ156" s="603">
        <v>0</v>
      </c>
      <c r="FK156" s="603">
        <v>0</v>
      </c>
      <c r="FL156" s="603">
        <v>0</v>
      </c>
      <c r="FM156" s="603">
        <v>0</v>
      </c>
      <c r="FN156" s="603">
        <v>0</v>
      </c>
      <c r="FO156" s="603">
        <v>0</v>
      </c>
      <c r="FP156" s="603">
        <v>0</v>
      </c>
      <c r="FQ156" s="603">
        <v>0</v>
      </c>
      <c r="FR156" s="603">
        <v>0</v>
      </c>
      <c r="FS156" s="603">
        <v>0</v>
      </c>
      <c r="FT156" s="603">
        <v>0</v>
      </c>
      <c r="FU156" s="603">
        <v>0</v>
      </c>
      <c r="FV156" s="603">
        <v>0</v>
      </c>
      <c r="FW156" s="603">
        <v>0</v>
      </c>
      <c r="FX156" s="603">
        <v>0</v>
      </c>
      <c r="FY156" s="603">
        <v>0</v>
      </c>
      <c r="FZ156" s="603">
        <v>0</v>
      </c>
      <c r="GA156" s="603">
        <v>0</v>
      </c>
      <c r="GB156" s="603">
        <v>0</v>
      </c>
      <c r="GC156" s="603">
        <v>0</v>
      </c>
      <c r="GD156" s="603">
        <v>0</v>
      </c>
      <c r="GE156" s="603">
        <v>0</v>
      </c>
      <c r="GF156" s="603">
        <v>0</v>
      </c>
      <c r="GG156" s="603">
        <v>0</v>
      </c>
      <c r="GH156" s="603">
        <v>0</v>
      </c>
      <c r="GI156" s="603">
        <v>0</v>
      </c>
      <c r="GJ156" s="603">
        <v>0</v>
      </c>
      <c r="GK156" s="603">
        <v>0</v>
      </c>
      <c r="GL156" s="603">
        <v>0</v>
      </c>
      <c r="GM156" s="603">
        <v>0</v>
      </c>
      <c r="GN156" s="603">
        <v>0</v>
      </c>
      <c r="GO156" s="603">
        <v>0</v>
      </c>
      <c r="GP156" s="603">
        <v>0</v>
      </c>
      <c r="GQ156" s="603">
        <v>0</v>
      </c>
      <c r="GR156" s="603">
        <v>0</v>
      </c>
      <c r="GS156" s="603">
        <v>0</v>
      </c>
      <c r="GT156" s="603">
        <v>0</v>
      </c>
      <c r="GU156" s="603">
        <v>0</v>
      </c>
      <c r="GV156" s="603">
        <v>0</v>
      </c>
      <c r="GW156" s="603">
        <v>0</v>
      </c>
      <c r="GX156" s="603">
        <v>0</v>
      </c>
      <c r="GY156" s="603">
        <v>0</v>
      </c>
      <c r="GZ156" s="603">
        <v>0</v>
      </c>
      <c r="HA156" s="603">
        <v>0</v>
      </c>
      <c r="HB156" s="603">
        <v>0</v>
      </c>
      <c r="HC156" s="603">
        <v>0</v>
      </c>
      <c r="HD156" s="603">
        <v>0</v>
      </c>
      <c r="HE156" s="603">
        <v>0</v>
      </c>
      <c r="HF156" s="603">
        <v>0</v>
      </c>
      <c r="HG156" s="603">
        <v>0</v>
      </c>
      <c r="HH156" s="603">
        <v>0</v>
      </c>
      <c r="HI156" s="603">
        <v>0</v>
      </c>
      <c r="HJ156" s="603">
        <v>0</v>
      </c>
      <c r="HK156" s="603">
        <v>0</v>
      </c>
      <c r="HL156" s="603">
        <v>0</v>
      </c>
      <c r="HM156" s="603">
        <v>0</v>
      </c>
      <c r="HN156" s="603">
        <v>0</v>
      </c>
      <c r="HO156" s="603">
        <v>0</v>
      </c>
      <c r="HP156" s="603">
        <v>0</v>
      </c>
      <c r="HQ156" s="603">
        <v>0</v>
      </c>
      <c r="HR156" s="603">
        <v>0</v>
      </c>
      <c r="HS156" s="603">
        <v>0</v>
      </c>
      <c r="HT156" s="603">
        <v>0</v>
      </c>
      <c r="HU156" s="603">
        <v>0</v>
      </c>
      <c r="HV156" s="603">
        <v>0</v>
      </c>
      <c r="HW156" s="603">
        <v>0</v>
      </c>
      <c r="HX156" s="603">
        <v>0</v>
      </c>
      <c r="HY156" s="603">
        <v>0</v>
      </c>
      <c r="HZ156" s="603">
        <v>0</v>
      </c>
      <c r="IA156" s="603">
        <v>0</v>
      </c>
      <c r="IB156" s="603">
        <v>0</v>
      </c>
      <c r="IC156" s="603">
        <v>0</v>
      </c>
      <c r="ID156" s="603">
        <v>0</v>
      </c>
      <c r="IE156" s="603">
        <v>0</v>
      </c>
      <c r="IF156" s="603">
        <v>0</v>
      </c>
      <c r="IG156" s="603">
        <v>0</v>
      </c>
      <c r="IH156" s="603">
        <v>0</v>
      </c>
      <c r="II156" s="603">
        <v>0</v>
      </c>
      <c r="IJ156" s="603">
        <v>0</v>
      </c>
      <c r="IK156" s="603">
        <v>0</v>
      </c>
      <c r="IL156" s="603">
        <v>0</v>
      </c>
      <c r="IM156" s="603">
        <v>0</v>
      </c>
      <c r="IN156" s="603">
        <v>0</v>
      </c>
      <c r="IO156" s="603">
        <v>0</v>
      </c>
      <c r="IP156" s="603">
        <v>0</v>
      </c>
      <c r="IQ156" s="603">
        <v>0</v>
      </c>
      <c r="IR156" s="603">
        <v>0</v>
      </c>
      <c r="IS156" s="603">
        <v>0</v>
      </c>
      <c r="IT156" s="603">
        <v>0</v>
      </c>
      <c r="IU156" s="603">
        <v>0</v>
      </c>
      <c r="IV156" s="603">
        <v>0</v>
      </c>
      <c r="IW156" s="603">
        <v>0</v>
      </c>
      <c r="IX156" s="603">
        <v>0</v>
      </c>
      <c r="IY156" s="603">
        <v>0</v>
      </c>
      <c r="IZ156" s="603">
        <v>0</v>
      </c>
      <c r="JA156" s="603">
        <v>0</v>
      </c>
      <c r="JB156" s="603">
        <v>0</v>
      </c>
      <c r="JC156" s="603">
        <v>0</v>
      </c>
      <c r="JD156" s="603">
        <v>0</v>
      </c>
      <c r="JE156" s="603">
        <v>0</v>
      </c>
      <c r="JF156" s="603">
        <v>0</v>
      </c>
      <c r="JG156" s="603">
        <v>0</v>
      </c>
      <c r="JH156" s="603">
        <v>0</v>
      </c>
      <c r="JI156" s="603">
        <v>79542</v>
      </c>
      <c r="JJ156" s="603">
        <v>0</v>
      </c>
      <c r="JK156" s="603">
        <v>0</v>
      </c>
      <c r="JL156" s="603">
        <v>0</v>
      </c>
      <c r="JM156" s="603">
        <v>0</v>
      </c>
      <c r="JN156" s="603">
        <v>0</v>
      </c>
      <c r="JO156" s="603">
        <v>0</v>
      </c>
      <c r="JP156" s="603">
        <v>0</v>
      </c>
      <c r="JQ156" s="603">
        <v>0</v>
      </c>
      <c r="JR156" s="603">
        <v>0</v>
      </c>
      <c r="JS156" s="603">
        <v>0</v>
      </c>
      <c r="JT156" s="603">
        <v>0</v>
      </c>
      <c r="JU156" s="603">
        <v>0</v>
      </c>
      <c r="JV156" s="603">
        <v>0</v>
      </c>
      <c r="JW156" s="603">
        <v>0</v>
      </c>
      <c r="JX156" s="603">
        <v>0</v>
      </c>
      <c r="JY156" s="603">
        <v>0</v>
      </c>
      <c r="JZ156" s="603">
        <v>0</v>
      </c>
      <c r="KA156" s="603">
        <v>0</v>
      </c>
      <c r="KB156" s="603">
        <v>0</v>
      </c>
      <c r="KC156" s="603">
        <v>0</v>
      </c>
      <c r="KD156" s="603">
        <v>0</v>
      </c>
      <c r="KE156" s="603">
        <v>0</v>
      </c>
      <c r="KF156" s="603">
        <v>0</v>
      </c>
      <c r="KG156" s="603">
        <v>0</v>
      </c>
      <c r="KH156" s="603">
        <v>0</v>
      </c>
      <c r="KI156" s="603">
        <v>0</v>
      </c>
      <c r="KJ156" s="603">
        <v>0</v>
      </c>
      <c r="KK156" s="603">
        <v>0</v>
      </c>
      <c r="KL156" s="603">
        <v>0</v>
      </c>
      <c r="KM156" s="603">
        <v>0</v>
      </c>
      <c r="KN156" s="603">
        <v>0</v>
      </c>
      <c r="KO156" s="603">
        <v>0</v>
      </c>
      <c r="KP156" s="603">
        <v>0</v>
      </c>
      <c r="KQ156" s="603">
        <v>0</v>
      </c>
      <c r="KR156" s="603">
        <v>0</v>
      </c>
      <c r="KS156" s="603">
        <v>0</v>
      </c>
      <c r="KT156" s="603">
        <v>0</v>
      </c>
      <c r="KU156" s="603">
        <v>0</v>
      </c>
      <c r="KV156" s="603">
        <v>0</v>
      </c>
      <c r="KW156" s="603">
        <v>0</v>
      </c>
      <c r="KX156" s="603">
        <v>0</v>
      </c>
      <c r="KY156" s="603">
        <v>0</v>
      </c>
      <c r="KZ156" s="603">
        <v>0</v>
      </c>
      <c r="LA156" s="603">
        <v>0</v>
      </c>
      <c r="LB156" s="603">
        <v>0</v>
      </c>
      <c r="LC156" s="603">
        <v>0</v>
      </c>
      <c r="LD156" s="603">
        <v>0</v>
      </c>
      <c r="LE156" s="603">
        <v>0</v>
      </c>
      <c r="LF156" s="603">
        <v>0</v>
      </c>
      <c r="LG156" s="603">
        <v>0</v>
      </c>
      <c r="LH156" s="603">
        <v>0</v>
      </c>
      <c r="LI156" s="603">
        <v>0</v>
      </c>
      <c r="LJ156" s="603">
        <v>0</v>
      </c>
      <c r="LK156" s="603">
        <v>0</v>
      </c>
      <c r="LL156" s="603">
        <v>0</v>
      </c>
      <c r="LM156" s="603">
        <v>0</v>
      </c>
      <c r="LN156" s="603">
        <v>0</v>
      </c>
      <c r="LO156" s="603">
        <v>0</v>
      </c>
      <c r="LP156" s="603">
        <v>0</v>
      </c>
      <c r="LQ156" s="603">
        <v>0</v>
      </c>
      <c r="LR156" s="603">
        <v>0</v>
      </c>
      <c r="LS156" s="603">
        <v>0</v>
      </c>
      <c r="LT156" s="603">
        <v>0</v>
      </c>
      <c r="LU156" s="603">
        <v>0</v>
      </c>
      <c r="LV156" s="603">
        <v>0</v>
      </c>
      <c r="LW156" s="603">
        <v>0</v>
      </c>
      <c r="LX156" s="603">
        <v>0</v>
      </c>
      <c r="LY156" s="603">
        <v>0</v>
      </c>
      <c r="LZ156" s="603">
        <v>0</v>
      </c>
      <c r="MA156" s="603">
        <v>0</v>
      </c>
      <c r="MB156" s="603">
        <v>0</v>
      </c>
      <c r="MC156" s="603">
        <v>0</v>
      </c>
      <c r="MD156" s="603">
        <v>0</v>
      </c>
      <c r="ME156" s="603">
        <v>0</v>
      </c>
      <c r="MF156" s="603">
        <v>0</v>
      </c>
      <c r="MG156" s="603">
        <v>0</v>
      </c>
      <c r="MH156" s="603">
        <v>0</v>
      </c>
      <c r="MI156" s="603">
        <v>0</v>
      </c>
      <c r="MJ156" s="603">
        <v>0</v>
      </c>
      <c r="MK156" s="603">
        <v>0</v>
      </c>
      <c r="ML156" s="603">
        <v>0</v>
      </c>
      <c r="MM156" s="603">
        <v>0</v>
      </c>
      <c r="MN156" s="603">
        <v>0</v>
      </c>
      <c r="MO156" s="603">
        <v>0</v>
      </c>
      <c r="MP156" s="603">
        <v>0</v>
      </c>
      <c r="MQ156" s="603">
        <v>0</v>
      </c>
      <c r="MR156" s="603">
        <v>0</v>
      </c>
      <c r="MS156" s="603">
        <v>0</v>
      </c>
      <c r="MT156" s="603">
        <v>0</v>
      </c>
      <c r="MU156" s="603">
        <v>0</v>
      </c>
      <c r="MV156" s="603">
        <v>0</v>
      </c>
      <c r="MW156" s="603">
        <v>0</v>
      </c>
      <c r="MX156" s="603">
        <v>0</v>
      </c>
      <c r="MY156" s="603">
        <v>0</v>
      </c>
      <c r="MZ156" s="603">
        <v>0</v>
      </c>
      <c r="NA156" s="603">
        <v>0</v>
      </c>
      <c r="NB156" s="603">
        <v>0</v>
      </c>
      <c r="NC156" s="603">
        <v>0</v>
      </c>
      <c r="ND156" s="603">
        <v>0</v>
      </c>
      <c r="NE156" s="603">
        <v>0</v>
      </c>
      <c r="NF156" s="603">
        <v>0</v>
      </c>
      <c r="NG156" s="603">
        <v>0</v>
      </c>
      <c r="NH156" s="603">
        <v>0</v>
      </c>
      <c r="NI156" s="603">
        <v>0</v>
      </c>
      <c r="NJ156" s="603">
        <v>0</v>
      </c>
      <c r="NK156" s="603">
        <v>0</v>
      </c>
      <c r="NL156" s="603">
        <v>0</v>
      </c>
      <c r="NM156" s="603">
        <v>0</v>
      </c>
      <c r="NN156" s="603">
        <v>0</v>
      </c>
      <c r="NO156" s="603">
        <v>0</v>
      </c>
      <c r="NP156" s="603">
        <v>0</v>
      </c>
      <c r="NQ156" s="603">
        <v>0</v>
      </c>
      <c r="NR156" s="603">
        <v>0</v>
      </c>
      <c r="NS156" s="603">
        <v>0</v>
      </c>
      <c r="NT156" s="603">
        <v>0</v>
      </c>
      <c r="NU156" s="603">
        <v>0</v>
      </c>
      <c r="NV156" s="603">
        <v>0</v>
      </c>
      <c r="NW156" s="603">
        <v>0</v>
      </c>
      <c r="NX156" s="603">
        <v>0</v>
      </c>
      <c r="NY156" s="603">
        <v>0</v>
      </c>
      <c r="NZ156" s="603">
        <v>0</v>
      </c>
      <c r="OA156" s="603">
        <v>0</v>
      </c>
      <c r="OB156" s="603">
        <v>0</v>
      </c>
      <c r="OC156" s="603">
        <v>0</v>
      </c>
      <c r="OD156" s="603">
        <v>0</v>
      </c>
      <c r="OE156" s="603">
        <v>0</v>
      </c>
      <c r="OF156" s="603">
        <v>0</v>
      </c>
      <c r="OG156" s="603">
        <v>0</v>
      </c>
      <c r="OH156" s="603">
        <v>0</v>
      </c>
      <c r="OI156" s="603">
        <v>0</v>
      </c>
      <c r="OJ156" s="603">
        <v>0</v>
      </c>
      <c r="OK156" s="603">
        <v>0</v>
      </c>
      <c r="OL156" s="603">
        <v>0</v>
      </c>
      <c r="OM156" s="603">
        <v>0</v>
      </c>
      <c r="ON156" s="603">
        <v>0</v>
      </c>
      <c r="OO156" s="603">
        <v>0</v>
      </c>
      <c r="OP156" s="603">
        <v>0</v>
      </c>
      <c r="OQ156" s="603">
        <v>0</v>
      </c>
      <c r="OR156" s="603">
        <v>0</v>
      </c>
      <c r="OS156" s="603">
        <v>0</v>
      </c>
      <c r="OT156" s="603">
        <v>0</v>
      </c>
      <c r="OU156" s="603">
        <v>0</v>
      </c>
      <c r="OV156" s="603">
        <v>0</v>
      </c>
      <c r="OW156" s="603">
        <v>0</v>
      </c>
      <c r="OX156" s="603">
        <v>0</v>
      </c>
      <c r="OY156" s="603">
        <v>0</v>
      </c>
      <c r="OZ156" s="603">
        <v>0</v>
      </c>
      <c r="PA156" s="603">
        <v>0</v>
      </c>
      <c r="PB156" s="603">
        <v>0</v>
      </c>
      <c r="PC156" s="603">
        <v>0</v>
      </c>
      <c r="PD156" s="603">
        <v>0</v>
      </c>
      <c r="PE156" s="603">
        <v>0</v>
      </c>
      <c r="PF156" s="603">
        <v>0</v>
      </c>
      <c r="PG156" s="603">
        <v>0</v>
      </c>
      <c r="PH156" s="603">
        <v>0</v>
      </c>
      <c r="PI156" s="603">
        <v>0</v>
      </c>
      <c r="PJ156" s="603">
        <v>0</v>
      </c>
      <c r="PK156" s="603">
        <v>0</v>
      </c>
      <c r="PL156" s="603">
        <v>0</v>
      </c>
      <c r="PM156" s="603">
        <v>0</v>
      </c>
      <c r="PN156" s="603">
        <v>0</v>
      </c>
      <c r="PO156" s="603">
        <v>0</v>
      </c>
      <c r="PP156" s="603">
        <v>0</v>
      </c>
      <c r="PQ156" s="603">
        <v>0</v>
      </c>
      <c r="PR156" s="603">
        <v>0</v>
      </c>
      <c r="PS156" s="603">
        <v>0</v>
      </c>
      <c r="PT156" s="603">
        <v>0</v>
      </c>
      <c r="PU156" s="603">
        <v>0</v>
      </c>
      <c r="PV156" s="603">
        <v>0</v>
      </c>
      <c r="PW156" s="603">
        <v>0</v>
      </c>
      <c r="PX156" s="603">
        <v>0</v>
      </c>
      <c r="PY156" s="603">
        <v>0</v>
      </c>
      <c r="PZ156" s="603">
        <v>0</v>
      </c>
      <c r="QA156" s="603">
        <v>0</v>
      </c>
      <c r="QB156" s="603">
        <v>0</v>
      </c>
      <c r="QC156" s="603">
        <v>0</v>
      </c>
      <c r="QD156" s="603">
        <v>0</v>
      </c>
      <c r="QE156" s="603">
        <v>0</v>
      </c>
      <c r="QF156" s="603">
        <v>0</v>
      </c>
      <c r="QG156" s="603">
        <v>0</v>
      </c>
      <c r="QH156" s="603">
        <v>0</v>
      </c>
      <c r="QI156" s="603">
        <v>0</v>
      </c>
      <c r="QJ156" s="603">
        <v>0</v>
      </c>
      <c r="QK156" s="603">
        <v>0</v>
      </c>
      <c r="QL156" s="603">
        <v>0</v>
      </c>
      <c r="QM156" s="603">
        <v>0</v>
      </c>
      <c r="QN156" s="603">
        <v>0</v>
      </c>
      <c r="QO156" s="603">
        <v>0</v>
      </c>
      <c r="QP156" s="603">
        <v>0</v>
      </c>
      <c r="QQ156" s="603">
        <v>0</v>
      </c>
      <c r="QR156" s="603">
        <v>0</v>
      </c>
      <c r="QS156" s="603">
        <v>0</v>
      </c>
      <c r="QT156" s="603">
        <v>0</v>
      </c>
      <c r="QU156" s="603">
        <v>0</v>
      </c>
      <c r="QV156" s="603">
        <v>0</v>
      </c>
      <c r="QW156" s="603">
        <v>0</v>
      </c>
      <c r="QX156" s="603">
        <v>0</v>
      </c>
      <c r="QY156" s="603">
        <v>0</v>
      </c>
      <c r="QZ156" s="603">
        <v>0</v>
      </c>
      <c r="RA156" s="603">
        <v>0</v>
      </c>
      <c r="RB156" s="603">
        <v>0</v>
      </c>
      <c r="RC156" s="603">
        <v>0</v>
      </c>
      <c r="RD156" s="603">
        <v>0</v>
      </c>
      <c r="RE156" s="603">
        <v>0</v>
      </c>
      <c r="RF156" s="603">
        <v>0</v>
      </c>
      <c r="RG156" s="603">
        <v>0</v>
      </c>
      <c r="RH156" s="603">
        <v>0</v>
      </c>
      <c r="RI156" s="603">
        <v>0</v>
      </c>
      <c r="RJ156" s="603">
        <v>0</v>
      </c>
      <c r="RK156" s="603">
        <v>0</v>
      </c>
      <c r="RL156" s="603">
        <v>0</v>
      </c>
      <c r="RM156" s="603">
        <v>0</v>
      </c>
      <c r="RN156" s="603">
        <v>0</v>
      </c>
      <c r="RO156" s="603">
        <v>0</v>
      </c>
      <c r="RP156" s="603">
        <v>0</v>
      </c>
      <c r="RQ156" s="603">
        <v>0</v>
      </c>
      <c r="RR156" s="603">
        <v>0</v>
      </c>
      <c r="RS156" s="603">
        <v>0</v>
      </c>
      <c r="RT156" s="603">
        <v>0</v>
      </c>
      <c r="RU156" s="603">
        <v>0</v>
      </c>
      <c r="RV156" s="603">
        <v>0</v>
      </c>
      <c r="RW156" s="603">
        <v>0</v>
      </c>
      <c r="RX156" s="603">
        <v>0</v>
      </c>
      <c r="RY156" s="603">
        <v>0</v>
      </c>
      <c r="RZ156" s="603">
        <v>0</v>
      </c>
      <c r="SA156" s="603">
        <v>0</v>
      </c>
      <c r="SB156" s="603">
        <v>0</v>
      </c>
      <c r="SC156" s="603">
        <v>0</v>
      </c>
      <c r="SD156" s="603">
        <v>0</v>
      </c>
      <c r="SE156" s="603">
        <v>0</v>
      </c>
      <c r="SF156" s="603">
        <v>0</v>
      </c>
      <c r="SG156" s="603">
        <v>0</v>
      </c>
      <c r="SH156" s="603">
        <v>0</v>
      </c>
      <c r="SI156" s="603">
        <v>0</v>
      </c>
      <c r="SJ156" s="603">
        <v>0</v>
      </c>
      <c r="SK156" s="603">
        <v>0</v>
      </c>
      <c r="SL156" s="603">
        <v>0</v>
      </c>
      <c r="SM156" s="603">
        <v>0</v>
      </c>
      <c r="SN156" s="603">
        <v>0</v>
      </c>
      <c r="SO156" s="603">
        <v>0</v>
      </c>
      <c r="SP156" s="603">
        <v>0</v>
      </c>
      <c r="SQ156" s="603">
        <v>0</v>
      </c>
      <c r="SR156" s="603">
        <v>0</v>
      </c>
      <c r="SS156" s="603">
        <v>0</v>
      </c>
      <c r="ST156" s="603">
        <v>0</v>
      </c>
      <c r="SU156" s="603">
        <v>0</v>
      </c>
      <c r="SV156" s="603">
        <v>0</v>
      </c>
      <c r="SW156" s="603">
        <v>0</v>
      </c>
      <c r="SX156" s="603">
        <v>0</v>
      </c>
      <c r="SY156" s="603">
        <v>0</v>
      </c>
      <c r="SZ156" s="603">
        <v>0</v>
      </c>
      <c r="TA156" s="603">
        <v>0</v>
      </c>
      <c r="TB156" s="603">
        <v>0</v>
      </c>
      <c r="TC156" s="603">
        <v>0</v>
      </c>
      <c r="TD156" s="603">
        <v>0</v>
      </c>
      <c r="TE156" s="603">
        <v>0</v>
      </c>
      <c r="TF156" s="603">
        <v>0</v>
      </c>
      <c r="TG156" s="603">
        <v>0</v>
      </c>
      <c r="TH156" s="603">
        <v>0</v>
      </c>
      <c r="TI156" s="603">
        <v>0</v>
      </c>
      <c r="TJ156" s="603">
        <v>0</v>
      </c>
      <c r="TK156" s="603">
        <v>0</v>
      </c>
      <c r="TL156" s="603">
        <v>0</v>
      </c>
      <c r="TM156" s="603">
        <v>0</v>
      </c>
      <c r="TN156" s="603">
        <v>0</v>
      </c>
      <c r="TO156" s="603">
        <v>0</v>
      </c>
      <c r="TP156" s="603">
        <v>0</v>
      </c>
      <c r="TQ156" s="603">
        <v>0</v>
      </c>
      <c r="TR156" s="603">
        <v>0</v>
      </c>
      <c r="TS156" s="603">
        <v>0</v>
      </c>
      <c r="TT156" s="603">
        <v>0</v>
      </c>
      <c r="TU156" s="603">
        <v>0</v>
      </c>
      <c r="TV156" s="603">
        <v>0</v>
      </c>
      <c r="TW156" s="603">
        <v>0</v>
      </c>
      <c r="TX156" s="603">
        <v>0</v>
      </c>
      <c r="TY156" s="603">
        <v>0</v>
      </c>
      <c r="TZ156" s="603">
        <v>0</v>
      </c>
      <c r="UA156" s="603">
        <v>0</v>
      </c>
      <c r="UB156" s="603">
        <v>0</v>
      </c>
      <c r="UC156" s="603">
        <v>0</v>
      </c>
      <c r="UD156" s="603">
        <v>0</v>
      </c>
      <c r="UE156" s="603">
        <v>0</v>
      </c>
      <c r="UF156" s="603">
        <v>0</v>
      </c>
      <c r="UG156" s="603">
        <v>0</v>
      </c>
      <c r="UH156" s="603">
        <v>0</v>
      </c>
      <c r="UI156" s="603">
        <v>0</v>
      </c>
      <c r="UJ156" s="603">
        <v>0</v>
      </c>
      <c r="UK156" s="603">
        <v>0</v>
      </c>
      <c r="UL156" s="603">
        <v>0</v>
      </c>
      <c r="UM156" s="603">
        <v>0</v>
      </c>
      <c r="UN156" s="603">
        <v>0</v>
      </c>
      <c r="UO156" s="603">
        <v>0</v>
      </c>
      <c r="UP156" s="603">
        <v>0</v>
      </c>
      <c r="UQ156" s="603">
        <v>0</v>
      </c>
      <c r="UR156" s="603">
        <v>0</v>
      </c>
      <c r="US156" s="603">
        <v>0</v>
      </c>
      <c r="UT156" s="603">
        <v>0</v>
      </c>
      <c r="UU156" s="603">
        <v>0</v>
      </c>
      <c r="UV156" s="603">
        <v>0</v>
      </c>
      <c r="UW156" s="603">
        <v>0</v>
      </c>
      <c r="UX156" s="603">
        <v>0</v>
      </c>
      <c r="UY156" s="603">
        <v>0</v>
      </c>
      <c r="UZ156" s="603">
        <v>0</v>
      </c>
      <c r="VA156" s="603">
        <v>0</v>
      </c>
      <c r="VB156" s="603">
        <v>0</v>
      </c>
      <c r="VC156" s="603">
        <v>0</v>
      </c>
      <c r="VD156" s="603">
        <v>0</v>
      </c>
      <c r="VE156" s="603">
        <v>0</v>
      </c>
      <c r="VF156" s="603">
        <v>0</v>
      </c>
      <c r="VG156" s="603">
        <v>0</v>
      </c>
      <c r="VH156" s="603">
        <v>0</v>
      </c>
      <c r="VI156" s="603">
        <v>0</v>
      </c>
      <c r="VJ156" s="603">
        <v>0</v>
      </c>
      <c r="VK156" s="603">
        <v>0</v>
      </c>
      <c r="VL156" s="603">
        <v>0</v>
      </c>
      <c r="VM156" s="603">
        <v>0</v>
      </c>
      <c r="VN156" s="603">
        <v>0</v>
      </c>
      <c r="VO156" s="603">
        <v>0</v>
      </c>
      <c r="VP156" s="603">
        <v>0</v>
      </c>
      <c r="VQ156" s="603">
        <v>0</v>
      </c>
      <c r="VR156" s="603">
        <v>0</v>
      </c>
      <c r="VS156" s="603">
        <v>0</v>
      </c>
      <c r="VT156" s="603">
        <v>0</v>
      </c>
      <c r="VU156" s="603">
        <v>0</v>
      </c>
      <c r="VV156" s="603">
        <v>0</v>
      </c>
      <c r="VW156" s="603">
        <v>0</v>
      </c>
      <c r="VX156" s="603">
        <v>0</v>
      </c>
      <c r="VY156" s="603">
        <v>0</v>
      </c>
      <c r="VZ156" s="603">
        <v>0</v>
      </c>
      <c r="WA156" s="603">
        <v>0</v>
      </c>
      <c r="WB156" s="603">
        <v>0</v>
      </c>
      <c r="WC156" s="603">
        <v>0</v>
      </c>
      <c r="WD156" s="603">
        <v>0</v>
      </c>
      <c r="WE156" s="603">
        <v>0</v>
      </c>
      <c r="WF156" s="603">
        <v>0</v>
      </c>
      <c r="WG156" s="603">
        <v>0</v>
      </c>
      <c r="WH156" s="603">
        <v>0</v>
      </c>
      <c r="WI156" s="603">
        <v>0</v>
      </c>
      <c r="WJ156" s="603">
        <v>0</v>
      </c>
      <c r="WK156" s="603">
        <v>0</v>
      </c>
      <c r="WL156" s="603">
        <v>0</v>
      </c>
      <c r="WM156" s="603">
        <v>0</v>
      </c>
      <c r="WN156" s="603">
        <v>0</v>
      </c>
      <c r="WO156" s="603">
        <v>0</v>
      </c>
      <c r="WP156" s="603">
        <v>0</v>
      </c>
      <c r="WQ156" s="603">
        <v>0</v>
      </c>
      <c r="WR156" s="603">
        <v>0</v>
      </c>
      <c r="WS156" s="603">
        <v>0</v>
      </c>
      <c r="WT156" s="603">
        <v>0</v>
      </c>
      <c r="WU156" s="603">
        <v>0</v>
      </c>
      <c r="WV156" s="603">
        <v>0</v>
      </c>
      <c r="WW156" s="603">
        <v>0</v>
      </c>
      <c r="WX156" s="603">
        <v>0</v>
      </c>
      <c r="WY156" s="603">
        <v>0</v>
      </c>
      <c r="WZ156" s="603">
        <v>0</v>
      </c>
      <c r="XA156" s="603">
        <v>0</v>
      </c>
      <c r="XB156" s="603">
        <v>0</v>
      </c>
      <c r="XC156" s="603">
        <v>0</v>
      </c>
      <c r="XD156" s="603">
        <v>0</v>
      </c>
      <c r="XE156" s="603">
        <v>0</v>
      </c>
      <c r="XF156" s="603">
        <v>0</v>
      </c>
      <c r="XG156" s="603">
        <v>0</v>
      </c>
      <c r="XH156" s="603">
        <v>0</v>
      </c>
      <c r="XI156" s="603">
        <v>0</v>
      </c>
      <c r="XJ156" s="603">
        <v>0</v>
      </c>
      <c r="XK156" s="603">
        <v>0</v>
      </c>
      <c r="XL156" s="603">
        <v>0</v>
      </c>
      <c r="XM156" s="603">
        <v>0</v>
      </c>
      <c r="XN156" s="603">
        <v>0</v>
      </c>
      <c r="XO156" s="603">
        <v>0</v>
      </c>
      <c r="XP156" s="603">
        <v>0</v>
      </c>
      <c r="XQ156" s="603">
        <v>0</v>
      </c>
      <c r="XR156" s="603">
        <v>0</v>
      </c>
      <c r="XS156" s="603">
        <v>0</v>
      </c>
      <c r="XT156" s="603">
        <v>0</v>
      </c>
      <c r="XU156" s="603">
        <v>0</v>
      </c>
      <c r="XV156" s="603">
        <v>0</v>
      </c>
      <c r="XW156" s="603">
        <v>0</v>
      </c>
      <c r="XX156" s="603">
        <v>0</v>
      </c>
      <c r="XY156" s="603">
        <v>0</v>
      </c>
      <c r="XZ156" s="603">
        <v>0</v>
      </c>
      <c r="YA156" s="603">
        <v>0</v>
      </c>
      <c r="YB156" s="603">
        <v>0</v>
      </c>
      <c r="YC156" s="603">
        <v>0</v>
      </c>
      <c r="YD156" s="603">
        <v>0</v>
      </c>
      <c r="YE156" s="603">
        <v>0</v>
      </c>
      <c r="YF156" s="603">
        <v>0</v>
      </c>
      <c r="YG156" s="603">
        <v>0</v>
      </c>
      <c r="YH156" s="603">
        <v>0</v>
      </c>
      <c r="YI156" s="603">
        <v>0</v>
      </c>
      <c r="YJ156" s="603">
        <v>0</v>
      </c>
      <c r="YK156" s="603">
        <v>0</v>
      </c>
      <c r="YL156" s="603">
        <v>0</v>
      </c>
      <c r="YM156" s="603">
        <v>0</v>
      </c>
      <c r="YN156" s="603">
        <v>0</v>
      </c>
      <c r="YO156" s="603">
        <v>0</v>
      </c>
      <c r="YP156" s="603">
        <v>0</v>
      </c>
      <c r="YQ156" s="603">
        <v>0</v>
      </c>
      <c r="YR156" s="603">
        <v>0</v>
      </c>
      <c r="YS156" s="603">
        <v>0</v>
      </c>
      <c r="YT156" s="603">
        <v>0</v>
      </c>
      <c r="YU156" s="603">
        <v>0</v>
      </c>
      <c r="YV156" s="603">
        <v>0</v>
      </c>
      <c r="YW156" s="603">
        <v>0</v>
      </c>
      <c r="YX156" s="603">
        <v>0</v>
      </c>
      <c r="YY156" s="603">
        <v>0</v>
      </c>
      <c r="YZ156" s="603">
        <v>0</v>
      </c>
      <c r="ZA156" s="603">
        <v>0</v>
      </c>
      <c r="ZB156" s="603">
        <v>0</v>
      </c>
      <c r="ZC156" s="603">
        <v>0</v>
      </c>
      <c r="ZD156" s="603">
        <v>0</v>
      </c>
      <c r="ZE156" s="603">
        <v>0</v>
      </c>
      <c r="ZF156" s="603">
        <v>0</v>
      </c>
      <c r="ZG156" s="603">
        <v>0</v>
      </c>
      <c r="ZH156" s="603">
        <v>0</v>
      </c>
      <c r="ZI156" s="603">
        <v>0</v>
      </c>
      <c r="ZJ156" s="603">
        <v>0</v>
      </c>
      <c r="ZK156" s="603">
        <v>0</v>
      </c>
      <c r="ZL156" s="603">
        <v>0</v>
      </c>
      <c r="ZM156" s="603">
        <v>0</v>
      </c>
      <c r="ZN156" s="603">
        <v>0</v>
      </c>
      <c r="ZO156" s="603">
        <v>0</v>
      </c>
      <c r="ZP156" s="603">
        <v>0</v>
      </c>
      <c r="ZQ156" s="603">
        <v>0</v>
      </c>
      <c r="ZR156" s="603">
        <v>0</v>
      </c>
      <c r="ZS156" s="603">
        <v>0</v>
      </c>
      <c r="ZT156" s="603">
        <v>0</v>
      </c>
      <c r="ZU156" s="603">
        <v>0</v>
      </c>
      <c r="ZV156" s="603">
        <v>0</v>
      </c>
      <c r="ZW156" s="603">
        <v>0</v>
      </c>
      <c r="ZX156" s="603">
        <v>0</v>
      </c>
      <c r="ZY156" s="603">
        <v>0</v>
      </c>
      <c r="ZZ156" s="603">
        <v>0</v>
      </c>
      <c r="AAA156" s="603">
        <v>0</v>
      </c>
      <c r="AAB156" s="603">
        <v>0</v>
      </c>
      <c r="AAC156" s="603">
        <v>0</v>
      </c>
      <c r="AAD156" s="603">
        <v>0</v>
      </c>
      <c r="AAE156" s="603">
        <v>0</v>
      </c>
      <c r="AAF156" s="603">
        <v>0</v>
      </c>
      <c r="AAG156" s="603">
        <v>0</v>
      </c>
      <c r="AAH156" s="603">
        <v>0</v>
      </c>
      <c r="AAI156" s="603">
        <v>0</v>
      </c>
      <c r="AAJ156" s="603">
        <v>0</v>
      </c>
      <c r="AAK156" s="603">
        <v>0</v>
      </c>
      <c r="AAL156" s="603">
        <v>0</v>
      </c>
      <c r="AAM156" s="603">
        <v>0</v>
      </c>
      <c r="AAN156" s="603">
        <v>0</v>
      </c>
      <c r="AAO156" s="603">
        <v>0</v>
      </c>
      <c r="AAP156" s="603">
        <v>0</v>
      </c>
      <c r="AAQ156" s="603">
        <v>0</v>
      </c>
      <c r="AAR156" s="603">
        <v>0</v>
      </c>
      <c r="AAS156" s="603">
        <v>0</v>
      </c>
      <c r="AAT156" s="603">
        <v>0</v>
      </c>
      <c r="AAU156" s="603">
        <v>0</v>
      </c>
      <c r="AAV156" s="603">
        <v>0</v>
      </c>
      <c r="AAW156" s="603">
        <v>0</v>
      </c>
      <c r="AAX156" s="603">
        <v>0</v>
      </c>
      <c r="AAY156" s="603">
        <v>0</v>
      </c>
      <c r="AAZ156" s="603">
        <v>0</v>
      </c>
      <c r="ABA156" s="603">
        <v>0</v>
      </c>
      <c r="ABB156" s="603">
        <v>0</v>
      </c>
      <c r="ABC156" s="603">
        <v>0</v>
      </c>
      <c r="ABD156" s="603">
        <v>0</v>
      </c>
      <c r="ABE156" s="603">
        <v>0</v>
      </c>
      <c r="ABF156" s="603">
        <v>0</v>
      </c>
      <c r="ABG156" s="603">
        <v>0</v>
      </c>
      <c r="ABH156" s="603">
        <v>0</v>
      </c>
      <c r="ABI156" s="603">
        <v>0</v>
      </c>
      <c r="ABJ156" s="603">
        <v>0</v>
      </c>
      <c r="ABK156" s="603">
        <v>0</v>
      </c>
      <c r="ABL156" s="603">
        <v>0</v>
      </c>
      <c r="ABM156" s="603">
        <v>0</v>
      </c>
      <c r="ABN156" s="603">
        <v>0</v>
      </c>
      <c r="ABO156" s="603">
        <v>0</v>
      </c>
      <c r="ABP156" s="603">
        <v>0</v>
      </c>
      <c r="ABQ156" s="603">
        <v>0</v>
      </c>
      <c r="ABR156" s="603">
        <v>0</v>
      </c>
      <c r="ABS156" s="603">
        <v>0</v>
      </c>
      <c r="ABT156" s="603">
        <v>0</v>
      </c>
      <c r="ABU156" s="603">
        <v>0</v>
      </c>
      <c r="ABV156" s="603">
        <v>0</v>
      </c>
      <c r="ABW156" s="603">
        <v>0</v>
      </c>
      <c r="ABX156" s="603">
        <v>0</v>
      </c>
      <c r="ABY156" s="603">
        <v>0</v>
      </c>
      <c r="ABZ156" s="603">
        <v>0</v>
      </c>
      <c r="ACA156" s="603">
        <v>0</v>
      </c>
      <c r="ACB156" s="603">
        <v>0</v>
      </c>
      <c r="ACC156" s="603">
        <v>0</v>
      </c>
      <c r="ACD156" s="603">
        <v>0</v>
      </c>
      <c r="ACE156" s="603">
        <v>0</v>
      </c>
      <c r="ACF156" s="603">
        <v>0</v>
      </c>
      <c r="ACG156" s="603">
        <v>0</v>
      </c>
      <c r="ACH156" s="603">
        <v>0</v>
      </c>
      <c r="ACI156" s="603">
        <v>0</v>
      </c>
      <c r="ACJ156" s="603">
        <v>0</v>
      </c>
      <c r="ACK156" s="603">
        <v>0</v>
      </c>
      <c r="ACL156" s="603">
        <v>0</v>
      </c>
      <c r="ACM156" s="603">
        <v>0</v>
      </c>
      <c r="ACN156" s="603">
        <v>0</v>
      </c>
      <c r="ACO156" s="603">
        <v>0</v>
      </c>
      <c r="ACP156" s="603">
        <v>0</v>
      </c>
      <c r="ACQ156" s="603">
        <v>0</v>
      </c>
      <c r="ACR156" s="603">
        <v>0</v>
      </c>
      <c r="ACS156" s="603">
        <v>0</v>
      </c>
      <c r="ACT156" s="603">
        <v>0</v>
      </c>
      <c r="ACU156" s="603">
        <v>0</v>
      </c>
      <c r="ACV156" s="603">
        <v>0</v>
      </c>
      <c r="ACW156" s="603">
        <v>0</v>
      </c>
      <c r="ACX156" s="603">
        <v>0</v>
      </c>
      <c r="ACY156" s="603">
        <v>0</v>
      </c>
      <c r="ACZ156" s="603">
        <v>0</v>
      </c>
      <c r="ADA156" s="603">
        <v>0</v>
      </c>
      <c r="ADB156" s="603">
        <v>0</v>
      </c>
      <c r="ADC156" s="603">
        <v>0</v>
      </c>
      <c r="ADD156" s="603">
        <v>0</v>
      </c>
      <c r="ADE156" s="603">
        <v>0</v>
      </c>
      <c r="ADF156" s="603">
        <v>0</v>
      </c>
      <c r="ADG156" s="603">
        <v>0</v>
      </c>
      <c r="ADH156" s="603">
        <v>0</v>
      </c>
      <c r="ADI156" s="603">
        <v>0</v>
      </c>
      <c r="ADJ156" s="603">
        <v>0</v>
      </c>
      <c r="ADK156" s="603">
        <v>0</v>
      </c>
      <c r="ADL156" s="603">
        <v>0</v>
      </c>
      <c r="ADM156" s="603">
        <v>0</v>
      </c>
      <c r="ADN156" s="603">
        <v>0</v>
      </c>
      <c r="ADO156" s="603">
        <v>0</v>
      </c>
      <c r="ADP156" s="603">
        <v>0</v>
      </c>
      <c r="ADQ156" s="603">
        <v>0</v>
      </c>
      <c r="ADR156" s="603">
        <v>0</v>
      </c>
      <c r="ADS156" s="603">
        <v>0</v>
      </c>
      <c r="ADT156" s="603">
        <v>0</v>
      </c>
      <c r="ADU156" s="603">
        <v>0</v>
      </c>
      <c r="ADV156" s="603">
        <v>0</v>
      </c>
      <c r="ADW156" s="603">
        <v>0</v>
      </c>
      <c r="ADX156" s="603">
        <v>0</v>
      </c>
      <c r="ADY156" s="603">
        <v>0</v>
      </c>
      <c r="ADZ156" s="603">
        <v>0</v>
      </c>
      <c r="AEA156" s="603">
        <v>0</v>
      </c>
      <c r="AEB156" s="603">
        <v>0</v>
      </c>
      <c r="AEC156" s="603">
        <v>0</v>
      </c>
      <c r="AED156" s="603">
        <v>0</v>
      </c>
      <c r="AEE156" s="603">
        <v>0</v>
      </c>
      <c r="AEF156" s="603">
        <v>0</v>
      </c>
      <c r="AEG156" s="603">
        <v>0</v>
      </c>
      <c r="AEH156" s="603">
        <v>0</v>
      </c>
      <c r="AEI156" s="603">
        <v>0</v>
      </c>
      <c r="AEJ156" s="603">
        <v>0</v>
      </c>
      <c r="AEK156" s="603">
        <v>0</v>
      </c>
      <c r="AEL156" s="603">
        <v>0</v>
      </c>
      <c r="AEM156" s="603">
        <v>0</v>
      </c>
      <c r="AEN156" s="603">
        <v>0</v>
      </c>
      <c r="AEO156" s="603">
        <v>0</v>
      </c>
      <c r="AEP156" s="603">
        <v>0</v>
      </c>
      <c r="AEQ156" s="603">
        <v>0</v>
      </c>
      <c r="AER156" s="603">
        <v>0</v>
      </c>
      <c r="AES156" s="603">
        <v>0</v>
      </c>
      <c r="AET156" s="603">
        <v>0</v>
      </c>
      <c r="AEU156" s="603">
        <v>0</v>
      </c>
      <c r="AEV156" s="603">
        <v>0</v>
      </c>
      <c r="AEW156" s="603">
        <v>0</v>
      </c>
      <c r="AEX156" s="603">
        <v>0</v>
      </c>
      <c r="AEY156" s="603">
        <v>0</v>
      </c>
      <c r="AEZ156" s="603">
        <v>0</v>
      </c>
      <c r="AFA156" s="603">
        <v>0</v>
      </c>
      <c r="AFB156" s="603">
        <v>0</v>
      </c>
      <c r="AFC156" s="603">
        <v>0</v>
      </c>
      <c r="AFD156" s="603">
        <v>0</v>
      </c>
      <c r="AFE156" s="603">
        <v>0</v>
      </c>
      <c r="AFF156" s="603">
        <v>0</v>
      </c>
      <c r="AFG156" s="603">
        <v>0</v>
      </c>
      <c r="AFH156" s="603">
        <v>0</v>
      </c>
      <c r="AFI156" s="603">
        <v>0</v>
      </c>
      <c r="AFJ156" s="603">
        <v>0</v>
      </c>
      <c r="AFK156" s="603">
        <v>0</v>
      </c>
      <c r="AFL156" s="603">
        <v>0</v>
      </c>
      <c r="AFM156" s="603">
        <v>0</v>
      </c>
      <c r="AFN156" s="603">
        <v>0</v>
      </c>
      <c r="AFO156" s="603">
        <v>0</v>
      </c>
      <c r="AFP156" s="603">
        <v>0</v>
      </c>
      <c r="AFQ156" s="603">
        <v>0</v>
      </c>
      <c r="AFR156" s="603">
        <v>0</v>
      </c>
      <c r="AFS156" s="603">
        <v>0</v>
      </c>
      <c r="AFT156" s="603">
        <v>0</v>
      </c>
      <c r="AFU156" s="603">
        <v>0</v>
      </c>
      <c r="AFV156" s="603">
        <v>0</v>
      </c>
      <c r="AFW156" s="603">
        <v>0</v>
      </c>
      <c r="AFX156" s="603">
        <v>0</v>
      </c>
      <c r="AFY156" s="603">
        <v>0</v>
      </c>
      <c r="AFZ156" s="603">
        <v>0</v>
      </c>
      <c r="AGA156" s="603">
        <v>0</v>
      </c>
      <c r="AGB156" s="603">
        <v>0</v>
      </c>
      <c r="AGC156" s="603">
        <v>0</v>
      </c>
      <c r="AGD156" s="603">
        <v>0</v>
      </c>
      <c r="AGE156" s="603">
        <v>0</v>
      </c>
      <c r="AGF156" s="603">
        <v>0</v>
      </c>
      <c r="AGG156" s="603">
        <v>0</v>
      </c>
      <c r="AGH156" s="603">
        <v>0</v>
      </c>
      <c r="AGI156" s="603">
        <v>0</v>
      </c>
      <c r="AGJ156" s="603">
        <v>0</v>
      </c>
      <c r="AGK156" s="603">
        <v>0</v>
      </c>
      <c r="AGL156" s="603">
        <v>0</v>
      </c>
      <c r="AGM156" s="603">
        <v>0</v>
      </c>
      <c r="AGN156" s="603">
        <v>0</v>
      </c>
      <c r="AGO156" s="603">
        <v>0</v>
      </c>
      <c r="AGP156" s="603">
        <v>0</v>
      </c>
      <c r="AGQ156" s="603">
        <v>0</v>
      </c>
      <c r="AGR156" s="603">
        <v>0</v>
      </c>
      <c r="AGS156" s="603">
        <v>0</v>
      </c>
      <c r="AGT156" s="603">
        <v>0</v>
      </c>
      <c r="AGU156" s="603">
        <v>0</v>
      </c>
      <c r="AGV156" s="603">
        <v>0</v>
      </c>
      <c r="AGW156" s="603">
        <v>0</v>
      </c>
      <c r="AGX156" s="603">
        <v>0</v>
      </c>
      <c r="AGY156" s="603">
        <v>0</v>
      </c>
      <c r="AGZ156" s="603">
        <v>0</v>
      </c>
      <c r="AHA156" s="603">
        <v>0</v>
      </c>
      <c r="AHB156" s="603">
        <v>0</v>
      </c>
      <c r="AHC156" s="603">
        <v>0</v>
      </c>
      <c r="AHD156" s="603">
        <v>0</v>
      </c>
      <c r="AHE156" s="603">
        <v>0</v>
      </c>
      <c r="AHF156" s="603">
        <v>0</v>
      </c>
      <c r="AHG156" s="603">
        <v>0</v>
      </c>
      <c r="AHH156" s="603">
        <v>0</v>
      </c>
      <c r="AHI156" s="603">
        <v>0</v>
      </c>
      <c r="AHJ156" s="603">
        <v>0</v>
      </c>
      <c r="AHK156" s="603">
        <v>0</v>
      </c>
      <c r="AHL156" s="603">
        <v>0</v>
      </c>
      <c r="AHM156" s="603">
        <v>0</v>
      </c>
      <c r="AHN156" s="603">
        <v>0</v>
      </c>
      <c r="AHO156" s="603">
        <v>0</v>
      </c>
      <c r="AHP156" s="603">
        <v>0</v>
      </c>
      <c r="AHQ156" s="603">
        <v>0</v>
      </c>
      <c r="AHR156" s="603">
        <v>0</v>
      </c>
      <c r="AHS156" s="603">
        <v>0</v>
      </c>
      <c r="AHT156" s="603">
        <v>0</v>
      </c>
      <c r="AHU156" s="603">
        <v>0</v>
      </c>
      <c r="AHV156" s="603">
        <v>0</v>
      </c>
      <c r="AHW156" s="603">
        <f t="shared" si="100"/>
        <v>13179542</v>
      </c>
      <c r="AHY156" s="647" t="s">
        <v>6248</v>
      </c>
      <c r="AHZ156" s="647" t="s">
        <v>6393</v>
      </c>
      <c r="AIA156" s="647" t="s">
        <v>6394</v>
      </c>
    </row>
    <row r="157" spans="1:911" ht="24.6" x14ac:dyDescent="0.7">
      <c r="A157" s="260" t="str">
        <f t="shared" si="101"/>
        <v>ภาระ</v>
      </c>
      <c r="B157" s="260" t="s">
        <v>6204</v>
      </c>
      <c r="C157" s="260" t="s">
        <v>6205</v>
      </c>
      <c r="D157" s="603">
        <v>0</v>
      </c>
      <c r="E157" s="603">
        <v>0</v>
      </c>
      <c r="F157" s="603">
        <v>0</v>
      </c>
      <c r="G157" s="603">
        <v>0</v>
      </c>
      <c r="H157" s="603">
        <v>0</v>
      </c>
      <c r="I157" s="603">
        <v>0</v>
      </c>
      <c r="J157" s="603">
        <v>0</v>
      </c>
      <c r="K157" s="603">
        <v>0</v>
      </c>
      <c r="L157" s="603">
        <v>0</v>
      </c>
      <c r="M157" s="603">
        <v>0</v>
      </c>
      <c r="N157" s="603">
        <v>0</v>
      </c>
      <c r="O157" s="603">
        <v>0</v>
      </c>
      <c r="P157" s="603">
        <v>0</v>
      </c>
      <c r="Q157" s="603">
        <v>0</v>
      </c>
      <c r="R157" s="603">
        <v>0</v>
      </c>
      <c r="S157" s="603">
        <v>0</v>
      </c>
      <c r="T157" s="603">
        <v>0</v>
      </c>
      <c r="U157" s="603">
        <v>0</v>
      </c>
      <c r="V157" s="603">
        <v>0</v>
      </c>
      <c r="W157" s="603">
        <v>0</v>
      </c>
      <c r="X157" s="603">
        <v>0</v>
      </c>
      <c r="Y157" s="603">
        <v>0</v>
      </c>
      <c r="Z157" s="603">
        <v>0</v>
      </c>
      <c r="AA157" s="603">
        <v>0</v>
      </c>
      <c r="AB157" s="603">
        <v>0</v>
      </c>
      <c r="AC157" s="603">
        <v>0</v>
      </c>
      <c r="AD157" s="603">
        <v>0</v>
      </c>
      <c r="AE157" s="603">
        <v>0</v>
      </c>
      <c r="AF157" s="603">
        <v>0</v>
      </c>
      <c r="AG157" s="603">
        <v>0</v>
      </c>
      <c r="AH157" s="603">
        <v>0</v>
      </c>
      <c r="AI157" s="603">
        <v>0</v>
      </c>
      <c r="AJ157" s="603">
        <v>0</v>
      </c>
      <c r="AK157" s="603">
        <v>0</v>
      </c>
      <c r="AL157" s="603">
        <v>0</v>
      </c>
      <c r="AM157" s="603">
        <v>0</v>
      </c>
      <c r="AN157" s="603">
        <v>0</v>
      </c>
      <c r="AO157" s="603">
        <v>0</v>
      </c>
      <c r="AP157" s="603">
        <v>0</v>
      </c>
      <c r="AQ157" s="603">
        <v>0</v>
      </c>
      <c r="AR157" s="603">
        <v>0</v>
      </c>
      <c r="AS157" s="603">
        <v>0</v>
      </c>
      <c r="AT157" s="603">
        <v>0</v>
      </c>
      <c r="AU157" s="603">
        <v>0</v>
      </c>
      <c r="AV157" s="603">
        <v>0</v>
      </c>
      <c r="AW157" s="603">
        <v>0</v>
      </c>
      <c r="AX157" s="603">
        <v>0</v>
      </c>
      <c r="AY157" s="603">
        <v>0</v>
      </c>
      <c r="AZ157" s="603">
        <v>0</v>
      </c>
      <c r="BA157" s="603">
        <v>0</v>
      </c>
      <c r="BB157" s="603">
        <v>0</v>
      </c>
      <c r="BC157" s="603">
        <v>0</v>
      </c>
      <c r="BD157" s="603">
        <v>0</v>
      </c>
      <c r="BE157" s="603">
        <v>0</v>
      </c>
      <c r="BF157" s="603">
        <v>0</v>
      </c>
      <c r="BG157" s="603">
        <v>0</v>
      </c>
      <c r="BH157" s="603">
        <v>0</v>
      </c>
      <c r="BI157" s="603">
        <v>0</v>
      </c>
      <c r="BJ157" s="603">
        <v>0</v>
      </c>
      <c r="BK157" s="603">
        <v>0</v>
      </c>
      <c r="BL157" s="603">
        <v>0</v>
      </c>
      <c r="BM157" s="603">
        <v>0</v>
      </c>
      <c r="BN157" s="603">
        <v>0</v>
      </c>
      <c r="BO157" s="603">
        <v>0</v>
      </c>
      <c r="BP157" s="603">
        <v>0</v>
      </c>
      <c r="BQ157" s="603">
        <v>0</v>
      </c>
      <c r="BR157" s="603">
        <v>0</v>
      </c>
      <c r="BS157" s="603">
        <v>0</v>
      </c>
      <c r="BT157" s="603">
        <v>0</v>
      </c>
      <c r="BU157" s="603">
        <v>0</v>
      </c>
      <c r="BV157" s="603">
        <v>0</v>
      </c>
      <c r="BW157" s="603">
        <v>0</v>
      </c>
      <c r="BX157" s="603">
        <v>0</v>
      </c>
      <c r="BY157" s="603">
        <v>0</v>
      </c>
      <c r="BZ157" s="603">
        <v>0</v>
      </c>
      <c r="CA157" s="603">
        <v>0</v>
      </c>
      <c r="CB157" s="603">
        <v>0</v>
      </c>
      <c r="CC157" s="603">
        <v>0</v>
      </c>
      <c r="CD157" s="603">
        <v>0</v>
      </c>
      <c r="CE157" s="603">
        <v>0</v>
      </c>
      <c r="CF157" s="603">
        <v>0</v>
      </c>
      <c r="CG157" s="603">
        <v>0</v>
      </c>
      <c r="CH157" s="603">
        <v>0</v>
      </c>
      <c r="CI157" s="603">
        <v>0</v>
      </c>
      <c r="CJ157" s="603">
        <v>0</v>
      </c>
      <c r="CK157" s="603">
        <v>0</v>
      </c>
      <c r="CL157" s="603">
        <v>0</v>
      </c>
      <c r="CM157" s="603">
        <v>0</v>
      </c>
      <c r="CN157" s="603">
        <v>0</v>
      </c>
      <c r="CO157" s="603">
        <v>0</v>
      </c>
      <c r="CP157" s="603">
        <v>0</v>
      </c>
      <c r="CQ157" s="603">
        <v>0</v>
      </c>
      <c r="CR157" s="603">
        <v>0</v>
      </c>
      <c r="CS157" s="603">
        <v>0</v>
      </c>
      <c r="CT157" s="603">
        <v>0</v>
      </c>
      <c r="CU157" s="603">
        <v>0</v>
      </c>
      <c r="CV157" s="603">
        <v>0</v>
      </c>
      <c r="CW157" s="603">
        <v>0</v>
      </c>
      <c r="CX157" s="603">
        <v>0</v>
      </c>
      <c r="CY157" s="603">
        <v>0</v>
      </c>
      <c r="CZ157" s="603">
        <v>0</v>
      </c>
      <c r="DA157" s="603">
        <v>0</v>
      </c>
      <c r="DB157" s="603">
        <v>0</v>
      </c>
      <c r="DC157" s="603">
        <v>0</v>
      </c>
      <c r="DD157" s="603">
        <v>0</v>
      </c>
      <c r="DE157" s="603">
        <v>0</v>
      </c>
      <c r="DF157" s="603">
        <v>0</v>
      </c>
      <c r="DG157" s="603">
        <v>0</v>
      </c>
      <c r="DH157" s="603">
        <v>0</v>
      </c>
      <c r="DI157" s="603">
        <v>0</v>
      </c>
      <c r="DJ157" s="603">
        <v>0</v>
      </c>
      <c r="DK157" s="603">
        <v>0</v>
      </c>
      <c r="DL157" s="603">
        <v>0</v>
      </c>
      <c r="DM157" s="603">
        <v>0</v>
      </c>
      <c r="DN157" s="603">
        <v>0</v>
      </c>
      <c r="DO157" s="603">
        <v>0</v>
      </c>
      <c r="DP157" s="603">
        <v>0</v>
      </c>
      <c r="DQ157" s="603">
        <v>0</v>
      </c>
      <c r="DR157" s="603">
        <v>0</v>
      </c>
      <c r="DS157" s="603">
        <v>0</v>
      </c>
      <c r="DT157" s="603">
        <v>0</v>
      </c>
      <c r="DU157" s="603">
        <v>0</v>
      </c>
      <c r="DV157" s="603">
        <v>0</v>
      </c>
      <c r="DW157" s="603">
        <v>0</v>
      </c>
      <c r="DX157" s="603">
        <v>0</v>
      </c>
      <c r="DY157" s="603">
        <v>0</v>
      </c>
      <c r="DZ157" s="603">
        <v>0</v>
      </c>
      <c r="EA157" s="603">
        <v>0</v>
      </c>
      <c r="EB157" s="603">
        <v>0</v>
      </c>
      <c r="EC157" s="603">
        <v>0</v>
      </c>
      <c r="ED157" s="603">
        <v>0</v>
      </c>
      <c r="EE157" s="603">
        <v>2317442.4</v>
      </c>
      <c r="EF157" s="603">
        <v>0</v>
      </c>
      <c r="EG157" s="603">
        <v>0</v>
      </c>
      <c r="EH157" s="603">
        <v>0</v>
      </c>
      <c r="EI157" s="603">
        <v>0</v>
      </c>
      <c r="EJ157" s="603">
        <v>0</v>
      </c>
      <c r="EK157" s="603">
        <v>0</v>
      </c>
      <c r="EL157" s="603">
        <v>551757</v>
      </c>
      <c r="EM157" s="603">
        <v>0</v>
      </c>
      <c r="EN157" s="603">
        <v>0</v>
      </c>
      <c r="EO157" s="603">
        <v>0</v>
      </c>
      <c r="EP157" s="603">
        <v>0</v>
      </c>
      <c r="EQ157" s="603">
        <v>0</v>
      </c>
      <c r="ER157" s="603">
        <v>0</v>
      </c>
      <c r="ES157" s="603">
        <v>0</v>
      </c>
      <c r="ET157" s="603">
        <v>0</v>
      </c>
      <c r="EU157" s="603">
        <v>0</v>
      </c>
      <c r="EV157" s="603">
        <v>0</v>
      </c>
      <c r="EW157" s="603">
        <v>0</v>
      </c>
      <c r="EX157" s="603">
        <v>0</v>
      </c>
      <c r="EY157" s="603">
        <v>0</v>
      </c>
      <c r="EZ157" s="603">
        <v>0</v>
      </c>
      <c r="FA157" s="603">
        <v>0</v>
      </c>
      <c r="FB157" s="603">
        <v>0</v>
      </c>
      <c r="FC157" s="603">
        <v>0</v>
      </c>
      <c r="FD157" s="603">
        <v>0</v>
      </c>
      <c r="FE157" s="603">
        <v>0</v>
      </c>
      <c r="FF157" s="603">
        <v>0</v>
      </c>
      <c r="FG157" s="603">
        <v>0</v>
      </c>
      <c r="FH157" s="603">
        <v>0</v>
      </c>
      <c r="FI157" s="603">
        <v>0</v>
      </c>
      <c r="FJ157" s="603">
        <v>750729.1</v>
      </c>
      <c r="FK157" s="603">
        <v>0</v>
      </c>
      <c r="FL157" s="603">
        <v>0</v>
      </c>
      <c r="FM157" s="603">
        <v>0</v>
      </c>
      <c r="FN157" s="603">
        <v>0</v>
      </c>
      <c r="FO157" s="603">
        <v>0</v>
      </c>
      <c r="FP157" s="603">
        <v>0</v>
      </c>
      <c r="FQ157" s="603">
        <v>0</v>
      </c>
      <c r="FR157" s="603">
        <v>0</v>
      </c>
      <c r="FS157" s="603">
        <v>0</v>
      </c>
      <c r="FT157" s="603">
        <v>0</v>
      </c>
      <c r="FU157" s="603">
        <v>0</v>
      </c>
      <c r="FV157" s="603">
        <v>0</v>
      </c>
      <c r="FW157" s="603">
        <v>0</v>
      </c>
      <c r="FX157" s="603">
        <v>0</v>
      </c>
      <c r="FY157" s="603">
        <v>0</v>
      </c>
      <c r="FZ157" s="603">
        <v>0</v>
      </c>
      <c r="GA157" s="603">
        <v>0</v>
      </c>
      <c r="GB157" s="603">
        <v>0</v>
      </c>
      <c r="GC157" s="603">
        <v>0</v>
      </c>
      <c r="GD157" s="603">
        <v>0</v>
      </c>
      <c r="GE157" s="603">
        <v>0</v>
      </c>
      <c r="GF157" s="603">
        <v>0</v>
      </c>
      <c r="GG157" s="603">
        <v>0</v>
      </c>
      <c r="GH157" s="603">
        <v>0</v>
      </c>
      <c r="GI157" s="603">
        <v>0</v>
      </c>
      <c r="GJ157" s="603">
        <v>0</v>
      </c>
      <c r="GK157" s="603">
        <v>0</v>
      </c>
      <c r="GL157" s="603">
        <v>0</v>
      </c>
      <c r="GM157" s="603">
        <v>0</v>
      </c>
      <c r="GN157" s="603">
        <v>0</v>
      </c>
      <c r="GO157" s="603">
        <v>0</v>
      </c>
      <c r="GP157" s="603">
        <v>0</v>
      </c>
      <c r="GQ157" s="603">
        <v>0</v>
      </c>
      <c r="GR157" s="603">
        <v>0</v>
      </c>
      <c r="GS157" s="603">
        <v>0</v>
      </c>
      <c r="GT157" s="603">
        <v>0</v>
      </c>
      <c r="GU157" s="603">
        <v>0</v>
      </c>
      <c r="GV157" s="603">
        <v>0</v>
      </c>
      <c r="GW157" s="603">
        <v>0</v>
      </c>
      <c r="GX157" s="603">
        <v>0</v>
      </c>
      <c r="GY157" s="603">
        <v>0</v>
      </c>
      <c r="GZ157" s="603">
        <v>0</v>
      </c>
      <c r="HA157" s="603">
        <v>0</v>
      </c>
      <c r="HB157" s="603">
        <v>0</v>
      </c>
      <c r="HC157" s="603">
        <v>0</v>
      </c>
      <c r="HD157" s="603">
        <v>0</v>
      </c>
      <c r="HE157" s="603">
        <v>0</v>
      </c>
      <c r="HF157" s="603">
        <v>0</v>
      </c>
      <c r="HG157" s="603">
        <v>0</v>
      </c>
      <c r="HH157" s="603">
        <v>0</v>
      </c>
      <c r="HI157" s="603">
        <v>0</v>
      </c>
      <c r="HJ157" s="603">
        <v>0</v>
      </c>
      <c r="HK157" s="603">
        <v>0</v>
      </c>
      <c r="HL157" s="603">
        <v>0</v>
      </c>
      <c r="HM157" s="603">
        <v>0</v>
      </c>
      <c r="HN157" s="603">
        <v>0</v>
      </c>
      <c r="HO157" s="603">
        <v>0</v>
      </c>
      <c r="HP157" s="603">
        <v>0</v>
      </c>
      <c r="HQ157" s="603">
        <v>0</v>
      </c>
      <c r="HR157" s="603">
        <v>0</v>
      </c>
      <c r="HS157" s="603">
        <v>0</v>
      </c>
      <c r="HT157" s="603">
        <v>0</v>
      </c>
      <c r="HU157" s="603">
        <v>0</v>
      </c>
      <c r="HV157" s="603">
        <v>0</v>
      </c>
      <c r="HW157" s="603">
        <v>0</v>
      </c>
      <c r="HX157" s="603">
        <v>0</v>
      </c>
      <c r="HY157" s="603">
        <v>0</v>
      </c>
      <c r="HZ157" s="603">
        <v>0</v>
      </c>
      <c r="IA157" s="603">
        <v>0</v>
      </c>
      <c r="IB157" s="603">
        <v>0</v>
      </c>
      <c r="IC157" s="603">
        <v>0</v>
      </c>
      <c r="ID157" s="603">
        <v>0</v>
      </c>
      <c r="IE157" s="603">
        <v>0</v>
      </c>
      <c r="IF157" s="603">
        <v>0</v>
      </c>
      <c r="IG157" s="603">
        <v>0</v>
      </c>
      <c r="IH157" s="603">
        <v>0</v>
      </c>
      <c r="II157" s="603">
        <v>0</v>
      </c>
      <c r="IJ157" s="603">
        <v>0</v>
      </c>
      <c r="IK157" s="603">
        <v>0</v>
      </c>
      <c r="IL157" s="603">
        <v>0</v>
      </c>
      <c r="IM157" s="603">
        <v>0</v>
      </c>
      <c r="IN157" s="603">
        <v>0</v>
      </c>
      <c r="IO157" s="603">
        <v>0</v>
      </c>
      <c r="IP157" s="603">
        <v>0</v>
      </c>
      <c r="IQ157" s="603">
        <v>0</v>
      </c>
      <c r="IR157" s="603">
        <v>0</v>
      </c>
      <c r="IS157" s="603">
        <v>0</v>
      </c>
      <c r="IT157" s="603">
        <v>0</v>
      </c>
      <c r="IU157" s="603">
        <v>0</v>
      </c>
      <c r="IV157" s="603">
        <v>0</v>
      </c>
      <c r="IW157" s="603">
        <v>0</v>
      </c>
      <c r="IX157" s="603">
        <v>0</v>
      </c>
      <c r="IY157" s="603">
        <v>0</v>
      </c>
      <c r="IZ157" s="603">
        <v>0</v>
      </c>
      <c r="JA157" s="603">
        <v>0</v>
      </c>
      <c r="JB157" s="603">
        <v>0</v>
      </c>
      <c r="JC157" s="603">
        <v>0</v>
      </c>
      <c r="JD157" s="603">
        <v>0</v>
      </c>
      <c r="JE157" s="603">
        <v>0</v>
      </c>
      <c r="JF157" s="603">
        <v>0</v>
      </c>
      <c r="JG157" s="603">
        <v>0</v>
      </c>
      <c r="JH157" s="603">
        <v>0</v>
      </c>
      <c r="JI157" s="603">
        <v>0</v>
      </c>
      <c r="JJ157" s="603">
        <v>0</v>
      </c>
      <c r="JK157" s="603">
        <v>0</v>
      </c>
      <c r="JL157" s="603">
        <v>0</v>
      </c>
      <c r="JM157" s="603">
        <v>0</v>
      </c>
      <c r="JN157" s="603">
        <v>0</v>
      </c>
      <c r="JO157" s="603">
        <v>0</v>
      </c>
      <c r="JP157" s="603">
        <v>0</v>
      </c>
      <c r="JQ157" s="603">
        <v>0</v>
      </c>
      <c r="JR157" s="603">
        <v>0</v>
      </c>
      <c r="JS157" s="603">
        <v>0</v>
      </c>
      <c r="JT157" s="603">
        <v>0</v>
      </c>
      <c r="JU157" s="603">
        <v>0</v>
      </c>
      <c r="JV157" s="603">
        <v>0</v>
      </c>
      <c r="JW157" s="603">
        <v>0</v>
      </c>
      <c r="JX157" s="603">
        <v>0</v>
      </c>
      <c r="JY157" s="603">
        <v>0</v>
      </c>
      <c r="JZ157" s="603">
        <v>0</v>
      </c>
      <c r="KA157" s="603">
        <v>0</v>
      </c>
      <c r="KB157" s="603">
        <v>0</v>
      </c>
      <c r="KC157" s="603">
        <v>0</v>
      </c>
      <c r="KD157" s="603">
        <v>0</v>
      </c>
      <c r="KE157" s="603">
        <v>0</v>
      </c>
      <c r="KF157" s="603">
        <v>0</v>
      </c>
      <c r="KG157" s="603">
        <v>0</v>
      </c>
      <c r="KH157" s="603">
        <v>0</v>
      </c>
      <c r="KI157" s="603">
        <v>0</v>
      </c>
      <c r="KJ157" s="603">
        <v>0</v>
      </c>
      <c r="KK157" s="603">
        <v>0</v>
      </c>
      <c r="KL157" s="603">
        <v>0</v>
      </c>
      <c r="KM157" s="603">
        <v>0</v>
      </c>
      <c r="KN157" s="603">
        <v>0</v>
      </c>
      <c r="KO157" s="603">
        <v>0</v>
      </c>
      <c r="KP157" s="603">
        <v>0</v>
      </c>
      <c r="KQ157" s="603">
        <v>0</v>
      </c>
      <c r="KR157" s="603">
        <v>0</v>
      </c>
      <c r="KS157" s="603">
        <v>0</v>
      </c>
      <c r="KT157" s="603">
        <v>0</v>
      </c>
      <c r="KU157" s="603">
        <v>0</v>
      </c>
      <c r="KV157" s="603">
        <v>0</v>
      </c>
      <c r="KW157" s="603">
        <v>0</v>
      </c>
      <c r="KX157" s="603">
        <v>0</v>
      </c>
      <c r="KY157" s="603">
        <v>0</v>
      </c>
      <c r="KZ157" s="603">
        <v>0</v>
      </c>
      <c r="LA157" s="603">
        <v>0</v>
      </c>
      <c r="LB157" s="603">
        <v>0</v>
      </c>
      <c r="LC157" s="603">
        <v>0</v>
      </c>
      <c r="LD157" s="603">
        <v>0</v>
      </c>
      <c r="LE157" s="603">
        <v>0</v>
      </c>
      <c r="LF157" s="603">
        <v>0</v>
      </c>
      <c r="LG157" s="603">
        <v>0</v>
      </c>
      <c r="LH157" s="603">
        <v>0</v>
      </c>
      <c r="LI157" s="603">
        <v>0</v>
      </c>
      <c r="LJ157" s="603">
        <v>0</v>
      </c>
      <c r="LK157" s="603">
        <v>0</v>
      </c>
      <c r="LL157" s="603">
        <v>0</v>
      </c>
      <c r="LM157" s="603">
        <v>0</v>
      </c>
      <c r="LN157" s="603">
        <v>0</v>
      </c>
      <c r="LO157" s="603">
        <v>0</v>
      </c>
      <c r="LP157" s="603">
        <v>0</v>
      </c>
      <c r="LQ157" s="603">
        <v>0</v>
      </c>
      <c r="LR157" s="603">
        <v>0</v>
      </c>
      <c r="LS157" s="603">
        <v>0</v>
      </c>
      <c r="LT157" s="603">
        <v>0</v>
      </c>
      <c r="LU157" s="603">
        <v>0</v>
      </c>
      <c r="LV157" s="603">
        <v>0</v>
      </c>
      <c r="LW157" s="603">
        <v>0</v>
      </c>
      <c r="LX157" s="603">
        <v>0</v>
      </c>
      <c r="LY157" s="603">
        <v>0</v>
      </c>
      <c r="LZ157" s="603">
        <v>1526362</v>
      </c>
      <c r="MA157" s="603">
        <v>0</v>
      </c>
      <c r="MB157" s="603">
        <v>0</v>
      </c>
      <c r="MC157" s="603">
        <v>0</v>
      </c>
      <c r="MD157" s="603">
        <v>0</v>
      </c>
      <c r="ME157" s="603">
        <v>0</v>
      </c>
      <c r="MF157" s="603">
        <v>0</v>
      </c>
      <c r="MG157" s="603">
        <v>0</v>
      </c>
      <c r="MH157" s="603">
        <v>0</v>
      </c>
      <c r="MI157" s="603">
        <v>0</v>
      </c>
      <c r="MJ157" s="603">
        <v>0</v>
      </c>
      <c r="MK157" s="603">
        <v>0</v>
      </c>
      <c r="ML157" s="603">
        <v>0</v>
      </c>
      <c r="MM157" s="603">
        <v>0</v>
      </c>
      <c r="MN157" s="603">
        <v>0</v>
      </c>
      <c r="MO157" s="603">
        <v>0</v>
      </c>
      <c r="MP157" s="603">
        <v>0</v>
      </c>
      <c r="MQ157" s="603">
        <v>0</v>
      </c>
      <c r="MR157" s="603">
        <v>0</v>
      </c>
      <c r="MS157" s="603">
        <v>0</v>
      </c>
      <c r="MT157" s="603">
        <v>0</v>
      </c>
      <c r="MU157" s="603">
        <v>0</v>
      </c>
      <c r="MV157" s="603">
        <v>0</v>
      </c>
      <c r="MW157" s="603">
        <v>0</v>
      </c>
      <c r="MX157" s="603">
        <v>0</v>
      </c>
      <c r="MY157" s="603">
        <v>0</v>
      </c>
      <c r="MZ157" s="603">
        <v>0</v>
      </c>
      <c r="NA157" s="603">
        <v>0</v>
      </c>
      <c r="NB157" s="603">
        <v>0</v>
      </c>
      <c r="NC157" s="603">
        <v>0</v>
      </c>
      <c r="ND157" s="603">
        <v>0</v>
      </c>
      <c r="NE157" s="603">
        <v>0</v>
      </c>
      <c r="NF157" s="603">
        <v>0</v>
      </c>
      <c r="NG157" s="603">
        <v>0</v>
      </c>
      <c r="NH157" s="603">
        <v>0</v>
      </c>
      <c r="NI157" s="603">
        <v>0</v>
      </c>
      <c r="NJ157" s="603">
        <v>0</v>
      </c>
      <c r="NK157" s="603">
        <v>0</v>
      </c>
      <c r="NL157" s="603">
        <v>0</v>
      </c>
      <c r="NM157" s="603">
        <v>0</v>
      </c>
      <c r="NN157" s="603">
        <v>0</v>
      </c>
      <c r="NO157" s="603">
        <v>0</v>
      </c>
      <c r="NP157" s="603">
        <v>0</v>
      </c>
      <c r="NQ157" s="603">
        <v>0</v>
      </c>
      <c r="NR157" s="603">
        <v>0</v>
      </c>
      <c r="NS157" s="603">
        <v>0</v>
      </c>
      <c r="NT157" s="603">
        <v>0</v>
      </c>
      <c r="NU157" s="603">
        <v>0</v>
      </c>
      <c r="NV157" s="603">
        <v>0</v>
      </c>
      <c r="NW157" s="603">
        <v>0</v>
      </c>
      <c r="NX157" s="603">
        <v>0</v>
      </c>
      <c r="NY157" s="603">
        <v>0</v>
      </c>
      <c r="NZ157" s="603">
        <v>0</v>
      </c>
      <c r="OA157" s="603">
        <v>0</v>
      </c>
      <c r="OB157" s="603">
        <v>0</v>
      </c>
      <c r="OC157" s="603">
        <v>0</v>
      </c>
      <c r="OD157" s="603">
        <v>0</v>
      </c>
      <c r="OE157" s="603">
        <v>0</v>
      </c>
      <c r="OF157" s="603">
        <v>0</v>
      </c>
      <c r="OG157" s="603">
        <v>0</v>
      </c>
      <c r="OH157" s="603">
        <v>0</v>
      </c>
      <c r="OI157" s="603">
        <v>0</v>
      </c>
      <c r="OJ157" s="603">
        <v>0</v>
      </c>
      <c r="OK157" s="603">
        <v>0</v>
      </c>
      <c r="OL157" s="603">
        <v>0</v>
      </c>
      <c r="OM157" s="603">
        <v>0</v>
      </c>
      <c r="ON157" s="603">
        <v>0</v>
      </c>
      <c r="OO157" s="603">
        <v>0</v>
      </c>
      <c r="OP157" s="603">
        <v>0</v>
      </c>
      <c r="OQ157" s="603">
        <v>0</v>
      </c>
      <c r="OR157" s="603">
        <v>0</v>
      </c>
      <c r="OS157" s="603">
        <v>0</v>
      </c>
      <c r="OT157" s="603">
        <v>0</v>
      </c>
      <c r="OU157" s="603">
        <v>0</v>
      </c>
      <c r="OV157" s="603">
        <v>0</v>
      </c>
      <c r="OW157" s="603">
        <v>0</v>
      </c>
      <c r="OX157" s="603">
        <v>0</v>
      </c>
      <c r="OY157" s="603">
        <v>0</v>
      </c>
      <c r="OZ157" s="603">
        <v>0</v>
      </c>
      <c r="PA157" s="603">
        <v>0</v>
      </c>
      <c r="PB157" s="603">
        <v>0</v>
      </c>
      <c r="PC157" s="603">
        <v>0</v>
      </c>
      <c r="PD157" s="603">
        <v>0</v>
      </c>
      <c r="PE157" s="603">
        <v>0</v>
      </c>
      <c r="PF157" s="603">
        <v>0</v>
      </c>
      <c r="PG157" s="603">
        <v>0</v>
      </c>
      <c r="PH157" s="603">
        <v>0</v>
      </c>
      <c r="PI157" s="603">
        <v>0</v>
      </c>
      <c r="PJ157" s="603">
        <v>0</v>
      </c>
      <c r="PK157" s="603">
        <v>0</v>
      </c>
      <c r="PL157" s="603">
        <v>0</v>
      </c>
      <c r="PM157" s="603">
        <v>0</v>
      </c>
      <c r="PN157" s="603">
        <v>0</v>
      </c>
      <c r="PO157" s="603">
        <v>0</v>
      </c>
      <c r="PP157" s="603">
        <v>0</v>
      </c>
      <c r="PQ157" s="603">
        <v>0</v>
      </c>
      <c r="PR157" s="603">
        <v>0</v>
      </c>
      <c r="PS157" s="603">
        <v>0</v>
      </c>
      <c r="PT157" s="603">
        <v>0</v>
      </c>
      <c r="PU157" s="603">
        <v>0</v>
      </c>
      <c r="PV157" s="603">
        <v>0</v>
      </c>
      <c r="PW157" s="603">
        <v>0</v>
      </c>
      <c r="PX157" s="603">
        <v>0</v>
      </c>
      <c r="PY157" s="603">
        <v>0</v>
      </c>
      <c r="PZ157" s="603">
        <v>0</v>
      </c>
      <c r="QA157" s="603">
        <v>0</v>
      </c>
      <c r="QB157" s="603">
        <v>0</v>
      </c>
      <c r="QC157" s="603">
        <v>0</v>
      </c>
      <c r="QD157" s="603">
        <v>0</v>
      </c>
      <c r="QE157" s="603">
        <v>0</v>
      </c>
      <c r="QF157" s="603">
        <v>0</v>
      </c>
      <c r="QG157" s="603">
        <v>12000</v>
      </c>
      <c r="QH157" s="603">
        <v>0</v>
      </c>
      <c r="QI157" s="603">
        <v>0</v>
      </c>
      <c r="QJ157" s="603">
        <v>0</v>
      </c>
      <c r="QK157" s="603">
        <v>0</v>
      </c>
      <c r="QL157" s="603">
        <v>0</v>
      </c>
      <c r="QM157" s="603">
        <v>0</v>
      </c>
      <c r="QN157" s="603">
        <v>0</v>
      </c>
      <c r="QO157" s="603">
        <v>0</v>
      </c>
      <c r="QP157" s="603">
        <v>0</v>
      </c>
      <c r="QQ157" s="603">
        <v>0</v>
      </c>
      <c r="QR157" s="603">
        <v>0</v>
      </c>
      <c r="QS157" s="603">
        <v>0</v>
      </c>
      <c r="QT157" s="603">
        <v>0</v>
      </c>
      <c r="QU157" s="603">
        <v>0</v>
      </c>
      <c r="QV157" s="603">
        <v>0</v>
      </c>
      <c r="QW157" s="603">
        <v>0</v>
      </c>
      <c r="QX157" s="603">
        <v>0</v>
      </c>
      <c r="QY157" s="603">
        <v>0</v>
      </c>
      <c r="QZ157" s="603">
        <v>0</v>
      </c>
      <c r="RA157" s="603">
        <v>0</v>
      </c>
      <c r="RB157" s="603">
        <v>0</v>
      </c>
      <c r="RC157" s="603">
        <v>0</v>
      </c>
      <c r="RD157" s="603">
        <v>0</v>
      </c>
      <c r="RE157" s="603">
        <v>0</v>
      </c>
      <c r="RF157" s="603">
        <v>0</v>
      </c>
      <c r="RG157" s="603">
        <v>0</v>
      </c>
      <c r="RH157" s="603">
        <v>0</v>
      </c>
      <c r="RI157" s="603">
        <v>0</v>
      </c>
      <c r="RJ157" s="603">
        <v>0</v>
      </c>
      <c r="RK157" s="603">
        <v>0</v>
      </c>
      <c r="RL157" s="603">
        <v>0</v>
      </c>
      <c r="RM157" s="603">
        <v>0</v>
      </c>
      <c r="RN157" s="603">
        <v>0</v>
      </c>
      <c r="RO157" s="603">
        <v>0</v>
      </c>
      <c r="RP157" s="603">
        <v>0</v>
      </c>
      <c r="RQ157" s="603">
        <v>0</v>
      </c>
      <c r="RR157" s="603">
        <v>0</v>
      </c>
      <c r="RS157" s="603">
        <v>0</v>
      </c>
      <c r="RT157" s="603">
        <v>0</v>
      </c>
      <c r="RU157" s="603">
        <v>0</v>
      </c>
      <c r="RV157" s="603">
        <v>0</v>
      </c>
      <c r="RW157" s="603">
        <v>0</v>
      </c>
      <c r="RX157" s="603">
        <v>0</v>
      </c>
      <c r="RY157" s="603">
        <v>0</v>
      </c>
      <c r="RZ157" s="603">
        <v>0</v>
      </c>
      <c r="SA157" s="603">
        <v>0</v>
      </c>
      <c r="SB157" s="603">
        <v>0</v>
      </c>
      <c r="SC157" s="603">
        <v>0</v>
      </c>
      <c r="SD157" s="603">
        <v>0</v>
      </c>
      <c r="SE157" s="603">
        <v>0</v>
      </c>
      <c r="SF157" s="603">
        <v>0</v>
      </c>
      <c r="SG157" s="603">
        <v>0</v>
      </c>
      <c r="SH157" s="603">
        <v>0</v>
      </c>
      <c r="SI157" s="603">
        <v>0</v>
      </c>
      <c r="SJ157" s="603">
        <v>0</v>
      </c>
      <c r="SK157" s="603">
        <v>0</v>
      </c>
      <c r="SL157" s="603">
        <v>0</v>
      </c>
      <c r="SM157" s="603">
        <v>0</v>
      </c>
      <c r="SN157" s="603">
        <v>0</v>
      </c>
      <c r="SO157" s="603">
        <v>0</v>
      </c>
      <c r="SP157" s="603">
        <v>0</v>
      </c>
      <c r="SQ157" s="603">
        <v>0</v>
      </c>
      <c r="SR157" s="603">
        <v>0</v>
      </c>
      <c r="SS157" s="603">
        <v>0</v>
      </c>
      <c r="ST157" s="603">
        <v>0</v>
      </c>
      <c r="SU157" s="603">
        <v>0</v>
      </c>
      <c r="SV157" s="603">
        <v>0</v>
      </c>
      <c r="SW157" s="603">
        <v>0</v>
      </c>
      <c r="SX157" s="603">
        <v>0</v>
      </c>
      <c r="SY157" s="603">
        <v>0</v>
      </c>
      <c r="SZ157" s="603">
        <v>0</v>
      </c>
      <c r="TA157" s="603">
        <v>0</v>
      </c>
      <c r="TB157" s="603">
        <v>0</v>
      </c>
      <c r="TC157" s="603">
        <v>0</v>
      </c>
      <c r="TD157" s="603">
        <v>0</v>
      </c>
      <c r="TE157" s="603">
        <v>0</v>
      </c>
      <c r="TF157" s="603">
        <v>0</v>
      </c>
      <c r="TG157" s="603">
        <v>0</v>
      </c>
      <c r="TH157" s="603">
        <v>0</v>
      </c>
      <c r="TI157" s="603">
        <v>0</v>
      </c>
      <c r="TJ157" s="603">
        <v>0</v>
      </c>
      <c r="TK157" s="603">
        <v>0</v>
      </c>
      <c r="TL157" s="603">
        <v>0</v>
      </c>
      <c r="TM157" s="603">
        <v>0</v>
      </c>
      <c r="TN157" s="603">
        <v>0</v>
      </c>
      <c r="TO157" s="603">
        <v>0</v>
      </c>
      <c r="TP157" s="603">
        <v>0</v>
      </c>
      <c r="TQ157" s="603">
        <v>0</v>
      </c>
      <c r="TR157" s="603">
        <v>0</v>
      </c>
      <c r="TS157" s="603">
        <v>0</v>
      </c>
      <c r="TT157" s="603">
        <v>0</v>
      </c>
      <c r="TU157" s="603">
        <v>0</v>
      </c>
      <c r="TV157" s="603">
        <v>0</v>
      </c>
      <c r="TW157" s="603">
        <v>0</v>
      </c>
      <c r="TX157" s="603">
        <v>0</v>
      </c>
      <c r="TY157" s="603">
        <v>0</v>
      </c>
      <c r="TZ157" s="603">
        <v>0</v>
      </c>
      <c r="UA157" s="603">
        <v>0</v>
      </c>
      <c r="UB157" s="603">
        <v>0</v>
      </c>
      <c r="UC157" s="603">
        <v>0</v>
      </c>
      <c r="UD157" s="603">
        <v>0</v>
      </c>
      <c r="UE157" s="603">
        <v>0</v>
      </c>
      <c r="UF157" s="603">
        <v>0</v>
      </c>
      <c r="UG157" s="603">
        <v>0</v>
      </c>
      <c r="UH157" s="603">
        <v>0</v>
      </c>
      <c r="UI157" s="603">
        <v>0</v>
      </c>
      <c r="UJ157" s="603">
        <v>0</v>
      </c>
      <c r="UK157" s="603">
        <v>0</v>
      </c>
      <c r="UL157" s="603">
        <v>0</v>
      </c>
      <c r="UM157" s="603">
        <v>0</v>
      </c>
      <c r="UN157" s="603">
        <v>0</v>
      </c>
      <c r="UO157" s="603">
        <v>0</v>
      </c>
      <c r="UP157" s="603">
        <v>0</v>
      </c>
      <c r="UQ157" s="603">
        <v>0</v>
      </c>
      <c r="UR157" s="603">
        <v>0</v>
      </c>
      <c r="US157" s="603">
        <v>0</v>
      </c>
      <c r="UT157" s="603">
        <v>0</v>
      </c>
      <c r="UU157" s="603">
        <v>0</v>
      </c>
      <c r="UV157" s="603">
        <v>0</v>
      </c>
      <c r="UW157" s="603">
        <v>0</v>
      </c>
      <c r="UX157" s="603">
        <v>0</v>
      </c>
      <c r="UY157" s="603">
        <v>0</v>
      </c>
      <c r="UZ157" s="603">
        <v>0</v>
      </c>
      <c r="VA157" s="603">
        <v>0</v>
      </c>
      <c r="VB157" s="603">
        <v>0</v>
      </c>
      <c r="VC157" s="603">
        <v>0</v>
      </c>
      <c r="VD157" s="603">
        <v>0</v>
      </c>
      <c r="VE157" s="603">
        <v>0</v>
      </c>
      <c r="VF157" s="603">
        <v>0</v>
      </c>
      <c r="VG157" s="603">
        <v>0</v>
      </c>
      <c r="VH157" s="603">
        <v>0</v>
      </c>
      <c r="VI157" s="603">
        <v>0</v>
      </c>
      <c r="VJ157" s="603">
        <v>0</v>
      </c>
      <c r="VK157" s="603">
        <v>0</v>
      </c>
      <c r="VL157" s="603">
        <v>0</v>
      </c>
      <c r="VM157" s="603">
        <v>0</v>
      </c>
      <c r="VN157" s="603">
        <v>0</v>
      </c>
      <c r="VO157" s="603">
        <v>0</v>
      </c>
      <c r="VP157" s="603">
        <v>0</v>
      </c>
      <c r="VQ157" s="603">
        <v>0</v>
      </c>
      <c r="VR157" s="603">
        <v>0</v>
      </c>
      <c r="VS157" s="603">
        <v>0</v>
      </c>
      <c r="VT157" s="603">
        <v>0</v>
      </c>
      <c r="VU157" s="603">
        <v>0</v>
      </c>
      <c r="VV157" s="603">
        <v>0</v>
      </c>
      <c r="VW157" s="603">
        <v>0</v>
      </c>
      <c r="VX157" s="603">
        <v>0</v>
      </c>
      <c r="VY157" s="603">
        <v>0</v>
      </c>
      <c r="VZ157" s="603">
        <v>0</v>
      </c>
      <c r="WA157" s="603">
        <v>0</v>
      </c>
      <c r="WB157" s="603">
        <v>0</v>
      </c>
      <c r="WC157" s="603">
        <v>0</v>
      </c>
      <c r="WD157" s="603">
        <v>0</v>
      </c>
      <c r="WE157" s="603">
        <v>0</v>
      </c>
      <c r="WF157" s="603">
        <v>0</v>
      </c>
      <c r="WG157" s="603">
        <v>0</v>
      </c>
      <c r="WH157" s="603">
        <v>0</v>
      </c>
      <c r="WI157" s="603">
        <v>0</v>
      </c>
      <c r="WJ157" s="603">
        <v>0</v>
      </c>
      <c r="WK157" s="603">
        <v>0</v>
      </c>
      <c r="WL157" s="603">
        <v>0</v>
      </c>
      <c r="WM157" s="603">
        <v>0</v>
      </c>
      <c r="WN157" s="603">
        <v>0</v>
      </c>
      <c r="WO157" s="603">
        <v>0</v>
      </c>
      <c r="WP157" s="603">
        <v>0</v>
      </c>
      <c r="WQ157" s="603">
        <v>0</v>
      </c>
      <c r="WR157" s="603">
        <v>0</v>
      </c>
      <c r="WS157" s="603">
        <v>0</v>
      </c>
      <c r="WT157" s="603">
        <v>0</v>
      </c>
      <c r="WU157" s="603">
        <v>0</v>
      </c>
      <c r="WV157" s="603">
        <v>0</v>
      </c>
      <c r="WW157" s="603">
        <v>0</v>
      </c>
      <c r="WX157" s="603">
        <v>0</v>
      </c>
      <c r="WY157" s="603">
        <v>0</v>
      </c>
      <c r="WZ157" s="603">
        <v>0</v>
      </c>
      <c r="XA157" s="603">
        <v>0</v>
      </c>
      <c r="XB157" s="603">
        <v>0</v>
      </c>
      <c r="XC157" s="603">
        <v>0</v>
      </c>
      <c r="XD157" s="603">
        <v>0</v>
      </c>
      <c r="XE157" s="603">
        <v>0</v>
      </c>
      <c r="XF157" s="603">
        <v>0</v>
      </c>
      <c r="XG157" s="603">
        <v>0</v>
      </c>
      <c r="XH157" s="603">
        <v>0</v>
      </c>
      <c r="XI157" s="603">
        <v>0</v>
      </c>
      <c r="XJ157" s="603">
        <v>0</v>
      </c>
      <c r="XK157" s="603">
        <v>0</v>
      </c>
      <c r="XL157" s="603">
        <v>0</v>
      </c>
      <c r="XM157" s="603">
        <v>0</v>
      </c>
      <c r="XN157" s="603">
        <v>0</v>
      </c>
      <c r="XO157" s="603">
        <v>0</v>
      </c>
      <c r="XP157" s="603">
        <v>0</v>
      </c>
      <c r="XQ157" s="603">
        <v>0</v>
      </c>
      <c r="XR157" s="603">
        <v>0</v>
      </c>
      <c r="XS157" s="603">
        <v>0</v>
      </c>
      <c r="XT157" s="603">
        <v>0</v>
      </c>
      <c r="XU157" s="603">
        <v>0</v>
      </c>
      <c r="XV157" s="603">
        <v>0</v>
      </c>
      <c r="XW157" s="603">
        <v>0</v>
      </c>
      <c r="XX157" s="603">
        <v>0</v>
      </c>
      <c r="XY157" s="603">
        <v>0</v>
      </c>
      <c r="XZ157" s="603">
        <v>0</v>
      </c>
      <c r="YA157" s="603">
        <v>0</v>
      </c>
      <c r="YB157" s="603">
        <v>0</v>
      </c>
      <c r="YC157" s="603">
        <v>0</v>
      </c>
      <c r="YD157" s="603">
        <v>0</v>
      </c>
      <c r="YE157" s="603">
        <v>0</v>
      </c>
      <c r="YF157" s="603">
        <v>0</v>
      </c>
      <c r="YG157" s="603">
        <v>0</v>
      </c>
      <c r="YH157" s="603">
        <v>0</v>
      </c>
      <c r="YI157" s="603">
        <v>0</v>
      </c>
      <c r="YJ157" s="603">
        <v>0</v>
      </c>
      <c r="YK157" s="603">
        <v>0</v>
      </c>
      <c r="YL157" s="603">
        <v>0</v>
      </c>
      <c r="YM157" s="603">
        <v>0</v>
      </c>
      <c r="YN157" s="603">
        <v>0</v>
      </c>
      <c r="YO157" s="603">
        <v>0</v>
      </c>
      <c r="YP157" s="603">
        <v>0</v>
      </c>
      <c r="YQ157" s="603">
        <v>0</v>
      </c>
      <c r="YR157" s="603">
        <v>0</v>
      </c>
      <c r="YS157" s="603">
        <v>0</v>
      </c>
      <c r="YT157" s="603">
        <v>0</v>
      </c>
      <c r="YU157" s="603">
        <v>0</v>
      </c>
      <c r="YV157" s="603">
        <v>0</v>
      </c>
      <c r="YW157" s="603">
        <v>0</v>
      </c>
      <c r="YX157" s="603">
        <v>0</v>
      </c>
      <c r="YY157" s="603">
        <v>0</v>
      </c>
      <c r="YZ157" s="603">
        <v>0</v>
      </c>
      <c r="ZA157" s="603">
        <v>0</v>
      </c>
      <c r="ZB157" s="603">
        <v>0</v>
      </c>
      <c r="ZC157" s="603">
        <v>0</v>
      </c>
      <c r="ZD157" s="603">
        <v>0</v>
      </c>
      <c r="ZE157" s="603">
        <v>0</v>
      </c>
      <c r="ZF157" s="603">
        <v>0</v>
      </c>
      <c r="ZG157" s="603">
        <v>0</v>
      </c>
      <c r="ZH157" s="603">
        <v>0</v>
      </c>
      <c r="ZI157" s="603">
        <v>0</v>
      </c>
      <c r="ZJ157" s="603">
        <v>0</v>
      </c>
      <c r="ZK157" s="603">
        <v>0</v>
      </c>
      <c r="ZL157" s="603">
        <v>0</v>
      </c>
      <c r="ZM157" s="603">
        <v>0</v>
      </c>
      <c r="ZN157" s="603">
        <v>0</v>
      </c>
      <c r="ZO157" s="603">
        <v>0</v>
      </c>
      <c r="ZP157" s="603">
        <v>0</v>
      </c>
      <c r="ZQ157" s="603">
        <v>0</v>
      </c>
      <c r="ZR157" s="603">
        <v>0</v>
      </c>
      <c r="ZS157" s="603">
        <v>0</v>
      </c>
      <c r="ZT157" s="603">
        <v>0</v>
      </c>
      <c r="ZU157" s="603">
        <v>0</v>
      </c>
      <c r="ZV157" s="603">
        <v>0</v>
      </c>
      <c r="ZW157" s="603">
        <v>0</v>
      </c>
      <c r="ZX157" s="603">
        <v>0</v>
      </c>
      <c r="ZY157" s="603">
        <v>0</v>
      </c>
      <c r="ZZ157" s="603">
        <v>0</v>
      </c>
      <c r="AAA157" s="603">
        <v>0</v>
      </c>
      <c r="AAB157" s="603">
        <v>0</v>
      </c>
      <c r="AAC157" s="603">
        <v>0</v>
      </c>
      <c r="AAD157" s="603">
        <v>0</v>
      </c>
      <c r="AAE157" s="603">
        <v>0</v>
      </c>
      <c r="AAF157" s="603">
        <v>0</v>
      </c>
      <c r="AAG157" s="603">
        <v>0</v>
      </c>
      <c r="AAH157" s="603">
        <v>0</v>
      </c>
      <c r="AAI157" s="603">
        <v>0</v>
      </c>
      <c r="AAJ157" s="603">
        <v>0</v>
      </c>
      <c r="AAK157" s="603">
        <v>0</v>
      </c>
      <c r="AAL157" s="603">
        <v>0</v>
      </c>
      <c r="AAM157" s="603">
        <v>0</v>
      </c>
      <c r="AAN157" s="603">
        <v>0</v>
      </c>
      <c r="AAO157" s="603">
        <v>0</v>
      </c>
      <c r="AAP157" s="603">
        <v>0</v>
      </c>
      <c r="AAQ157" s="603">
        <v>0</v>
      </c>
      <c r="AAR157" s="603">
        <v>0</v>
      </c>
      <c r="AAS157" s="603">
        <v>0</v>
      </c>
      <c r="AAT157" s="603">
        <v>0</v>
      </c>
      <c r="AAU157" s="603">
        <v>0</v>
      </c>
      <c r="AAV157" s="603">
        <v>0</v>
      </c>
      <c r="AAW157" s="603">
        <v>0</v>
      </c>
      <c r="AAX157" s="603">
        <v>0</v>
      </c>
      <c r="AAY157" s="603">
        <v>0</v>
      </c>
      <c r="AAZ157" s="603">
        <v>0</v>
      </c>
      <c r="ABA157" s="603">
        <v>0</v>
      </c>
      <c r="ABB157" s="603">
        <v>0</v>
      </c>
      <c r="ABC157" s="603">
        <v>0</v>
      </c>
      <c r="ABD157" s="603">
        <v>0</v>
      </c>
      <c r="ABE157" s="603">
        <v>0</v>
      </c>
      <c r="ABF157" s="603">
        <v>0</v>
      </c>
      <c r="ABG157" s="603">
        <v>0</v>
      </c>
      <c r="ABH157" s="603">
        <v>0</v>
      </c>
      <c r="ABI157" s="603">
        <v>0</v>
      </c>
      <c r="ABJ157" s="603">
        <v>0</v>
      </c>
      <c r="ABK157" s="603">
        <v>0</v>
      </c>
      <c r="ABL157" s="603">
        <v>0</v>
      </c>
      <c r="ABM157" s="603">
        <v>0</v>
      </c>
      <c r="ABN157" s="603">
        <v>0</v>
      </c>
      <c r="ABO157" s="603">
        <v>0</v>
      </c>
      <c r="ABP157" s="603">
        <v>0</v>
      </c>
      <c r="ABQ157" s="603">
        <v>0</v>
      </c>
      <c r="ABR157" s="603">
        <v>0</v>
      </c>
      <c r="ABS157" s="603">
        <v>0</v>
      </c>
      <c r="ABT157" s="603">
        <v>0</v>
      </c>
      <c r="ABU157" s="603">
        <v>0</v>
      </c>
      <c r="ABV157" s="603">
        <v>0</v>
      </c>
      <c r="ABW157" s="603">
        <v>0</v>
      </c>
      <c r="ABX157" s="603">
        <v>0</v>
      </c>
      <c r="ABY157" s="603">
        <v>0</v>
      </c>
      <c r="ABZ157" s="603">
        <v>0</v>
      </c>
      <c r="ACA157" s="603">
        <v>0</v>
      </c>
      <c r="ACB157" s="603">
        <v>0</v>
      </c>
      <c r="ACC157" s="603">
        <v>0</v>
      </c>
      <c r="ACD157" s="603">
        <v>0</v>
      </c>
      <c r="ACE157" s="603">
        <v>0</v>
      </c>
      <c r="ACF157" s="603">
        <v>0</v>
      </c>
      <c r="ACG157" s="603">
        <v>0</v>
      </c>
      <c r="ACH157" s="603">
        <v>0</v>
      </c>
      <c r="ACI157" s="603">
        <v>0</v>
      </c>
      <c r="ACJ157" s="603">
        <v>0</v>
      </c>
      <c r="ACK157" s="603">
        <v>0</v>
      </c>
      <c r="ACL157" s="603">
        <v>0</v>
      </c>
      <c r="ACM157" s="603">
        <v>0</v>
      </c>
      <c r="ACN157" s="603">
        <v>0</v>
      </c>
      <c r="ACO157" s="603">
        <v>0</v>
      </c>
      <c r="ACP157" s="603">
        <v>0</v>
      </c>
      <c r="ACQ157" s="603">
        <v>0</v>
      </c>
      <c r="ACR157" s="603">
        <v>0</v>
      </c>
      <c r="ACS157" s="603">
        <v>0</v>
      </c>
      <c r="ACT157" s="603">
        <v>0</v>
      </c>
      <c r="ACU157" s="603">
        <v>0</v>
      </c>
      <c r="ACV157" s="603">
        <v>0</v>
      </c>
      <c r="ACW157" s="603">
        <v>0</v>
      </c>
      <c r="ACX157" s="603">
        <v>0</v>
      </c>
      <c r="ACY157" s="603">
        <v>0</v>
      </c>
      <c r="ACZ157" s="603">
        <v>0</v>
      </c>
      <c r="ADA157" s="603">
        <v>0</v>
      </c>
      <c r="ADB157" s="603">
        <v>0</v>
      </c>
      <c r="ADC157" s="603">
        <v>0</v>
      </c>
      <c r="ADD157" s="603">
        <v>0</v>
      </c>
      <c r="ADE157" s="603">
        <v>0</v>
      </c>
      <c r="ADF157" s="603">
        <v>0</v>
      </c>
      <c r="ADG157" s="603">
        <v>0</v>
      </c>
      <c r="ADH157" s="603">
        <v>0</v>
      </c>
      <c r="ADI157" s="603">
        <v>0</v>
      </c>
      <c r="ADJ157" s="603">
        <v>0</v>
      </c>
      <c r="ADK157" s="603">
        <v>0</v>
      </c>
      <c r="ADL157" s="603">
        <v>0</v>
      </c>
      <c r="ADM157" s="603">
        <v>0</v>
      </c>
      <c r="ADN157" s="603">
        <v>0</v>
      </c>
      <c r="ADO157" s="603">
        <v>0</v>
      </c>
      <c r="ADP157" s="603">
        <v>0</v>
      </c>
      <c r="ADQ157" s="603">
        <v>0</v>
      </c>
      <c r="ADR157" s="603">
        <v>0</v>
      </c>
      <c r="ADS157" s="603">
        <v>0</v>
      </c>
      <c r="ADT157" s="603">
        <v>0</v>
      </c>
      <c r="ADU157" s="603">
        <v>0</v>
      </c>
      <c r="ADV157" s="603">
        <v>0</v>
      </c>
      <c r="ADW157" s="603">
        <v>0</v>
      </c>
      <c r="ADX157" s="603">
        <v>0</v>
      </c>
      <c r="ADY157" s="603">
        <v>0</v>
      </c>
      <c r="ADZ157" s="603">
        <v>0</v>
      </c>
      <c r="AEA157" s="603">
        <v>0</v>
      </c>
      <c r="AEB157" s="603">
        <v>0</v>
      </c>
      <c r="AEC157" s="603">
        <v>0</v>
      </c>
      <c r="AED157" s="603">
        <v>0</v>
      </c>
      <c r="AEE157" s="603">
        <v>0</v>
      </c>
      <c r="AEF157" s="603">
        <v>0</v>
      </c>
      <c r="AEG157" s="603">
        <v>0</v>
      </c>
      <c r="AEH157" s="603">
        <v>0</v>
      </c>
      <c r="AEI157" s="603">
        <v>0</v>
      </c>
      <c r="AEJ157" s="603">
        <v>0</v>
      </c>
      <c r="AEK157" s="603">
        <v>0</v>
      </c>
      <c r="AEL157" s="603">
        <v>0</v>
      </c>
      <c r="AEM157" s="603">
        <v>0</v>
      </c>
      <c r="AEN157" s="603">
        <v>0</v>
      </c>
      <c r="AEO157" s="603">
        <v>0</v>
      </c>
      <c r="AEP157" s="603">
        <v>0</v>
      </c>
      <c r="AEQ157" s="603">
        <v>0</v>
      </c>
      <c r="AER157" s="603">
        <v>0</v>
      </c>
      <c r="AES157" s="603">
        <v>0</v>
      </c>
      <c r="AET157" s="603">
        <v>0</v>
      </c>
      <c r="AEU157" s="603">
        <v>0</v>
      </c>
      <c r="AEV157" s="603">
        <v>0</v>
      </c>
      <c r="AEW157" s="603">
        <v>0</v>
      </c>
      <c r="AEX157" s="603">
        <v>0</v>
      </c>
      <c r="AEY157" s="603">
        <v>0</v>
      </c>
      <c r="AEZ157" s="603">
        <v>0</v>
      </c>
      <c r="AFA157" s="603">
        <v>0</v>
      </c>
      <c r="AFB157" s="603">
        <v>0</v>
      </c>
      <c r="AFC157" s="603">
        <v>0</v>
      </c>
      <c r="AFD157" s="603">
        <v>0</v>
      </c>
      <c r="AFE157" s="603">
        <v>0</v>
      </c>
      <c r="AFF157" s="603">
        <v>0</v>
      </c>
      <c r="AFG157" s="603">
        <v>0</v>
      </c>
      <c r="AFH157" s="603">
        <v>0</v>
      </c>
      <c r="AFI157" s="603">
        <v>0</v>
      </c>
      <c r="AFJ157" s="603">
        <v>0</v>
      </c>
      <c r="AFK157" s="603">
        <v>0</v>
      </c>
      <c r="AFL157" s="603">
        <v>0</v>
      </c>
      <c r="AFM157" s="603">
        <v>0</v>
      </c>
      <c r="AFN157" s="603">
        <v>0</v>
      </c>
      <c r="AFO157" s="603">
        <v>0</v>
      </c>
      <c r="AFP157" s="603">
        <v>0</v>
      </c>
      <c r="AFQ157" s="603">
        <v>0</v>
      </c>
      <c r="AFR157" s="603">
        <v>0</v>
      </c>
      <c r="AFS157" s="603">
        <v>0</v>
      </c>
      <c r="AFT157" s="603">
        <v>0</v>
      </c>
      <c r="AFU157" s="603">
        <v>0</v>
      </c>
      <c r="AFV157" s="603">
        <v>0</v>
      </c>
      <c r="AFW157" s="603">
        <v>0</v>
      </c>
      <c r="AFX157" s="603">
        <v>0</v>
      </c>
      <c r="AFY157" s="603">
        <v>0</v>
      </c>
      <c r="AFZ157" s="603">
        <v>0</v>
      </c>
      <c r="AGA157" s="603">
        <v>0</v>
      </c>
      <c r="AGB157" s="603">
        <v>0</v>
      </c>
      <c r="AGC157" s="603">
        <v>0</v>
      </c>
      <c r="AGD157" s="603">
        <v>0</v>
      </c>
      <c r="AGE157" s="603">
        <v>0</v>
      </c>
      <c r="AGF157" s="603">
        <v>0</v>
      </c>
      <c r="AGG157" s="603">
        <v>0</v>
      </c>
      <c r="AGH157" s="603">
        <v>0</v>
      </c>
      <c r="AGI157" s="603">
        <v>0</v>
      </c>
      <c r="AGJ157" s="603">
        <v>0</v>
      </c>
      <c r="AGK157" s="603">
        <v>0</v>
      </c>
      <c r="AGL157" s="603">
        <v>0</v>
      </c>
      <c r="AGM157" s="603">
        <v>0</v>
      </c>
      <c r="AGN157" s="603">
        <v>0</v>
      </c>
      <c r="AGO157" s="603">
        <v>0</v>
      </c>
      <c r="AGP157" s="603">
        <v>0</v>
      </c>
      <c r="AGQ157" s="603">
        <v>0</v>
      </c>
      <c r="AGR157" s="603">
        <v>0</v>
      </c>
      <c r="AGS157" s="603">
        <v>0</v>
      </c>
      <c r="AGT157" s="603">
        <v>0</v>
      </c>
      <c r="AGU157" s="603">
        <v>0</v>
      </c>
      <c r="AGV157" s="603">
        <v>0</v>
      </c>
      <c r="AGW157" s="603">
        <v>0</v>
      </c>
      <c r="AGX157" s="603">
        <v>0</v>
      </c>
      <c r="AGY157" s="603">
        <v>0</v>
      </c>
      <c r="AGZ157" s="603">
        <v>0</v>
      </c>
      <c r="AHA157" s="603">
        <v>0</v>
      </c>
      <c r="AHB157" s="603">
        <v>0</v>
      </c>
      <c r="AHC157" s="603">
        <v>0</v>
      </c>
      <c r="AHD157" s="603">
        <v>0</v>
      </c>
      <c r="AHE157" s="603">
        <v>0</v>
      </c>
      <c r="AHF157" s="603">
        <v>0</v>
      </c>
      <c r="AHG157" s="603">
        <v>0</v>
      </c>
      <c r="AHH157" s="603">
        <v>0</v>
      </c>
      <c r="AHI157" s="603">
        <v>0</v>
      </c>
      <c r="AHJ157" s="603">
        <v>0</v>
      </c>
      <c r="AHK157" s="603">
        <v>0</v>
      </c>
      <c r="AHL157" s="603">
        <v>0</v>
      </c>
      <c r="AHM157" s="603">
        <v>0</v>
      </c>
      <c r="AHN157" s="603">
        <v>0</v>
      </c>
      <c r="AHO157" s="603">
        <v>0</v>
      </c>
      <c r="AHP157" s="603">
        <v>0</v>
      </c>
      <c r="AHQ157" s="603">
        <v>0</v>
      </c>
      <c r="AHR157" s="603">
        <v>0</v>
      </c>
      <c r="AHS157" s="603">
        <v>0</v>
      </c>
      <c r="AHT157" s="603">
        <v>0</v>
      </c>
      <c r="AHU157" s="603">
        <v>0</v>
      </c>
      <c r="AHV157" s="603">
        <v>0</v>
      </c>
      <c r="AHW157" s="603">
        <f t="shared" si="100"/>
        <v>5158290.5</v>
      </c>
      <c r="AHY157" s="647" t="s">
        <v>6248</v>
      </c>
      <c r="AHZ157" s="647" t="s">
        <v>6395</v>
      </c>
      <c r="AIA157" s="647" t="s">
        <v>6396</v>
      </c>
    </row>
    <row r="158" spans="1:911" ht="24.6" x14ac:dyDescent="0.7">
      <c r="A158" s="260" t="str">
        <f t="shared" si="101"/>
        <v>ภาระ</v>
      </c>
      <c r="B158" s="260" t="s">
        <v>6208</v>
      </c>
      <c r="C158" s="260" t="s">
        <v>6209</v>
      </c>
      <c r="D158" s="603">
        <v>0</v>
      </c>
      <c r="E158" s="603">
        <v>0</v>
      </c>
      <c r="F158" s="603">
        <v>0</v>
      </c>
      <c r="G158" s="603">
        <v>0</v>
      </c>
      <c r="H158" s="603">
        <v>0</v>
      </c>
      <c r="I158" s="603">
        <v>0</v>
      </c>
      <c r="J158" s="603">
        <v>0</v>
      </c>
      <c r="K158" s="603">
        <v>0</v>
      </c>
      <c r="L158" s="603">
        <v>0</v>
      </c>
      <c r="M158" s="603">
        <v>0</v>
      </c>
      <c r="N158" s="603">
        <v>0</v>
      </c>
      <c r="O158" s="603">
        <v>0</v>
      </c>
      <c r="P158" s="603">
        <v>0</v>
      </c>
      <c r="Q158" s="603">
        <v>0</v>
      </c>
      <c r="R158" s="603">
        <v>0</v>
      </c>
      <c r="S158" s="603">
        <v>0</v>
      </c>
      <c r="T158" s="603">
        <v>0</v>
      </c>
      <c r="U158" s="603">
        <v>0</v>
      </c>
      <c r="V158" s="603">
        <v>0</v>
      </c>
      <c r="W158" s="603">
        <v>0</v>
      </c>
      <c r="X158" s="603">
        <v>0</v>
      </c>
      <c r="Y158" s="603">
        <v>0</v>
      </c>
      <c r="Z158" s="603">
        <v>0</v>
      </c>
      <c r="AA158" s="603">
        <v>0</v>
      </c>
      <c r="AB158" s="603">
        <v>0</v>
      </c>
      <c r="AC158" s="603">
        <v>0</v>
      </c>
      <c r="AD158" s="603">
        <v>0</v>
      </c>
      <c r="AE158" s="603">
        <v>0</v>
      </c>
      <c r="AF158" s="603">
        <v>0</v>
      </c>
      <c r="AG158" s="603">
        <v>0</v>
      </c>
      <c r="AH158" s="603">
        <v>0</v>
      </c>
      <c r="AI158" s="603">
        <v>0</v>
      </c>
      <c r="AJ158" s="603">
        <v>0</v>
      </c>
      <c r="AK158" s="603">
        <v>0</v>
      </c>
      <c r="AL158" s="603">
        <v>0</v>
      </c>
      <c r="AM158" s="603">
        <v>0</v>
      </c>
      <c r="AN158" s="603">
        <v>0</v>
      </c>
      <c r="AO158" s="603">
        <v>0</v>
      </c>
      <c r="AP158" s="603">
        <v>0</v>
      </c>
      <c r="AQ158" s="603">
        <v>0</v>
      </c>
      <c r="AR158" s="603">
        <v>0</v>
      </c>
      <c r="AS158" s="603">
        <v>0</v>
      </c>
      <c r="AT158" s="603">
        <v>0</v>
      </c>
      <c r="AU158" s="603">
        <v>0</v>
      </c>
      <c r="AV158" s="603">
        <v>0</v>
      </c>
      <c r="AW158" s="603">
        <v>0</v>
      </c>
      <c r="AX158" s="603">
        <v>0</v>
      </c>
      <c r="AY158" s="603">
        <v>0</v>
      </c>
      <c r="AZ158" s="603">
        <v>0</v>
      </c>
      <c r="BA158" s="603">
        <v>0</v>
      </c>
      <c r="BB158" s="603">
        <v>0</v>
      </c>
      <c r="BC158" s="603">
        <v>0</v>
      </c>
      <c r="BD158" s="603">
        <v>0</v>
      </c>
      <c r="BE158" s="603">
        <v>0</v>
      </c>
      <c r="BF158" s="603">
        <v>0</v>
      </c>
      <c r="BG158" s="603">
        <v>0</v>
      </c>
      <c r="BH158" s="603">
        <v>0</v>
      </c>
      <c r="BI158" s="603">
        <v>0</v>
      </c>
      <c r="BJ158" s="603">
        <v>0</v>
      </c>
      <c r="BK158" s="603">
        <v>0</v>
      </c>
      <c r="BL158" s="603">
        <v>0</v>
      </c>
      <c r="BM158" s="603">
        <v>0</v>
      </c>
      <c r="BN158" s="603">
        <v>0</v>
      </c>
      <c r="BO158" s="603">
        <v>0</v>
      </c>
      <c r="BP158" s="603">
        <v>0</v>
      </c>
      <c r="BQ158" s="603">
        <v>0</v>
      </c>
      <c r="BR158" s="603">
        <v>0</v>
      </c>
      <c r="BS158" s="603">
        <v>0</v>
      </c>
      <c r="BT158" s="603">
        <v>0</v>
      </c>
      <c r="BU158" s="603">
        <v>0</v>
      </c>
      <c r="BV158" s="603">
        <v>0</v>
      </c>
      <c r="BW158" s="603">
        <v>0</v>
      </c>
      <c r="BX158" s="603">
        <v>0</v>
      </c>
      <c r="BY158" s="603">
        <v>0</v>
      </c>
      <c r="BZ158" s="603">
        <v>0</v>
      </c>
      <c r="CA158" s="603">
        <v>0</v>
      </c>
      <c r="CB158" s="603">
        <v>0</v>
      </c>
      <c r="CC158" s="603">
        <v>0</v>
      </c>
      <c r="CD158" s="603">
        <v>0</v>
      </c>
      <c r="CE158" s="603">
        <v>0</v>
      </c>
      <c r="CF158" s="603">
        <v>0</v>
      </c>
      <c r="CG158" s="603">
        <v>0</v>
      </c>
      <c r="CH158" s="603">
        <v>0</v>
      </c>
      <c r="CI158" s="603">
        <v>0</v>
      </c>
      <c r="CJ158" s="603">
        <v>0</v>
      </c>
      <c r="CK158" s="603">
        <v>0</v>
      </c>
      <c r="CL158" s="603">
        <v>0</v>
      </c>
      <c r="CM158" s="603">
        <v>0</v>
      </c>
      <c r="CN158" s="603">
        <v>0</v>
      </c>
      <c r="CO158" s="603">
        <v>0</v>
      </c>
      <c r="CP158" s="603">
        <v>0</v>
      </c>
      <c r="CQ158" s="603">
        <v>0</v>
      </c>
      <c r="CR158" s="603">
        <v>0</v>
      </c>
      <c r="CS158" s="603">
        <v>0</v>
      </c>
      <c r="CT158" s="603">
        <v>0</v>
      </c>
      <c r="CU158" s="603">
        <v>0</v>
      </c>
      <c r="CV158" s="603">
        <v>0</v>
      </c>
      <c r="CW158" s="603">
        <v>0</v>
      </c>
      <c r="CX158" s="603">
        <v>0</v>
      </c>
      <c r="CY158" s="603">
        <v>0</v>
      </c>
      <c r="CZ158" s="603">
        <v>0</v>
      </c>
      <c r="DA158" s="603">
        <v>0</v>
      </c>
      <c r="DB158" s="603">
        <v>0</v>
      </c>
      <c r="DC158" s="603">
        <v>0</v>
      </c>
      <c r="DD158" s="603">
        <v>0</v>
      </c>
      <c r="DE158" s="603">
        <v>0</v>
      </c>
      <c r="DF158" s="603">
        <v>0</v>
      </c>
      <c r="DG158" s="603">
        <v>0</v>
      </c>
      <c r="DH158" s="603">
        <v>0</v>
      </c>
      <c r="DI158" s="603">
        <v>0</v>
      </c>
      <c r="DJ158" s="603">
        <v>0</v>
      </c>
      <c r="DK158" s="603">
        <v>0</v>
      </c>
      <c r="DL158" s="603">
        <v>0</v>
      </c>
      <c r="DM158" s="603">
        <v>0</v>
      </c>
      <c r="DN158" s="603">
        <v>0</v>
      </c>
      <c r="DO158" s="603">
        <v>0</v>
      </c>
      <c r="DP158" s="603">
        <v>0</v>
      </c>
      <c r="DQ158" s="603">
        <v>0</v>
      </c>
      <c r="DR158" s="603">
        <v>0</v>
      </c>
      <c r="DS158" s="603">
        <v>0</v>
      </c>
      <c r="DT158" s="603">
        <v>0</v>
      </c>
      <c r="DU158" s="603">
        <v>0</v>
      </c>
      <c r="DV158" s="603">
        <v>0</v>
      </c>
      <c r="DW158" s="603">
        <v>0</v>
      </c>
      <c r="DX158" s="603">
        <v>0</v>
      </c>
      <c r="DY158" s="603">
        <v>0</v>
      </c>
      <c r="DZ158" s="603">
        <v>0</v>
      </c>
      <c r="EA158" s="603">
        <v>0</v>
      </c>
      <c r="EB158" s="603">
        <v>0</v>
      </c>
      <c r="EC158" s="603">
        <v>0</v>
      </c>
      <c r="ED158" s="603">
        <v>0</v>
      </c>
      <c r="EE158" s="603">
        <v>0</v>
      </c>
      <c r="EF158" s="603">
        <v>6212438</v>
      </c>
      <c r="EG158" s="603">
        <v>0</v>
      </c>
      <c r="EH158" s="603">
        <v>0</v>
      </c>
      <c r="EI158" s="603">
        <v>0</v>
      </c>
      <c r="EJ158" s="603">
        <v>0</v>
      </c>
      <c r="EK158" s="603">
        <v>0</v>
      </c>
      <c r="EL158" s="603">
        <v>0</v>
      </c>
      <c r="EM158" s="603">
        <v>0</v>
      </c>
      <c r="EN158" s="603">
        <v>0</v>
      </c>
      <c r="EO158" s="603">
        <v>0</v>
      </c>
      <c r="EP158" s="603">
        <v>0</v>
      </c>
      <c r="EQ158" s="603">
        <v>0</v>
      </c>
      <c r="ER158" s="603">
        <v>0</v>
      </c>
      <c r="ES158" s="603">
        <v>0</v>
      </c>
      <c r="ET158" s="603">
        <v>0</v>
      </c>
      <c r="EU158" s="603">
        <v>0</v>
      </c>
      <c r="EV158" s="603">
        <v>0</v>
      </c>
      <c r="EW158" s="603">
        <v>0</v>
      </c>
      <c r="EX158" s="603">
        <v>0</v>
      </c>
      <c r="EY158" s="603">
        <v>0</v>
      </c>
      <c r="EZ158" s="603">
        <v>0</v>
      </c>
      <c r="FA158" s="603">
        <v>0</v>
      </c>
      <c r="FB158" s="603">
        <v>0</v>
      </c>
      <c r="FC158" s="603">
        <v>0</v>
      </c>
      <c r="FD158" s="603">
        <v>0</v>
      </c>
      <c r="FE158" s="603">
        <v>0</v>
      </c>
      <c r="FF158" s="603">
        <v>0</v>
      </c>
      <c r="FG158" s="603">
        <v>0</v>
      </c>
      <c r="FH158" s="603">
        <v>0</v>
      </c>
      <c r="FI158" s="603">
        <v>0</v>
      </c>
      <c r="FJ158" s="603">
        <v>0</v>
      </c>
      <c r="FK158" s="603">
        <v>0</v>
      </c>
      <c r="FL158" s="603">
        <v>0</v>
      </c>
      <c r="FM158" s="603">
        <v>0</v>
      </c>
      <c r="FN158" s="603">
        <v>0</v>
      </c>
      <c r="FO158" s="603">
        <v>0</v>
      </c>
      <c r="FP158" s="603">
        <v>0</v>
      </c>
      <c r="FQ158" s="603">
        <v>0</v>
      </c>
      <c r="FR158" s="603">
        <v>60000</v>
      </c>
      <c r="FS158" s="603">
        <v>0</v>
      </c>
      <c r="FT158" s="603">
        <v>0</v>
      </c>
      <c r="FU158" s="603">
        <v>0</v>
      </c>
      <c r="FV158" s="603">
        <v>0</v>
      </c>
      <c r="FW158" s="603">
        <v>0</v>
      </c>
      <c r="FX158" s="603">
        <v>0</v>
      </c>
      <c r="FY158" s="603">
        <v>0</v>
      </c>
      <c r="FZ158" s="603">
        <v>0</v>
      </c>
      <c r="GA158" s="603">
        <v>0</v>
      </c>
      <c r="GB158" s="603">
        <v>0</v>
      </c>
      <c r="GC158" s="603">
        <v>0</v>
      </c>
      <c r="GD158" s="603">
        <v>0</v>
      </c>
      <c r="GE158" s="603">
        <v>0</v>
      </c>
      <c r="GF158" s="603">
        <v>0</v>
      </c>
      <c r="GG158" s="603">
        <v>0</v>
      </c>
      <c r="GH158" s="603">
        <v>0</v>
      </c>
      <c r="GI158" s="603">
        <v>0</v>
      </c>
      <c r="GJ158" s="603">
        <v>0</v>
      </c>
      <c r="GK158" s="603">
        <v>0</v>
      </c>
      <c r="GL158" s="603">
        <v>0</v>
      </c>
      <c r="GM158" s="603">
        <v>0</v>
      </c>
      <c r="GN158" s="603">
        <v>0</v>
      </c>
      <c r="GO158" s="603">
        <v>0</v>
      </c>
      <c r="GP158" s="603">
        <v>0</v>
      </c>
      <c r="GQ158" s="603">
        <v>0</v>
      </c>
      <c r="GR158" s="603">
        <v>0</v>
      </c>
      <c r="GS158" s="603">
        <v>0</v>
      </c>
      <c r="GT158" s="603">
        <v>0</v>
      </c>
      <c r="GU158" s="603">
        <v>0</v>
      </c>
      <c r="GV158" s="603">
        <v>0</v>
      </c>
      <c r="GW158" s="603">
        <v>0</v>
      </c>
      <c r="GX158" s="603">
        <v>0</v>
      </c>
      <c r="GY158" s="603">
        <v>0</v>
      </c>
      <c r="GZ158" s="603">
        <v>0</v>
      </c>
      <c r="HA158" s="603">
        <v>0</v>
      </c>
      <c r="HB158" s="603">
        <v>0</v>
      </c>
      <c r="HC158" s="603">
        <v>0</v>
      </c>
      <c r="HD158" s="603">
        <v>0</v>
      </c>
      <c r="HE158" s="603">
        <v>0</v>
      </c>
      <c r="HF158" s="603">
        <v>0</v>
      </c>
      <c r="HG158" s="603">
        <v>0</v>
      </c>
      <c r="HH158" s="603">
        <v>0</v>
      </c>
      <c r="HI158" s="603">
        <v>0</v>
      </c>
      <c r="HJ158" s="603">
        <v>0</v>
      </c>
      <c r="HK158" s="603">
        <v>0</v>
      </c>
      <c r="HL158" s="603">
        <v>0</v>
      </c>
      <c r="HM158" s="603">
        <v>0</v>
      </c>
      <c r="HN158" s="603">
        <v>0</v>
      </c>
      <c r="HO158" s="603">
        <v>0</v>
      </c>
      <c r="HP158" s="603">
        <v>0</v>
      </c>
      <c r="HQ158" s="603">
        <v>0</v>
      </c>
      <c r="HR158" s="603">
        <v>0</v>
      </c>
      <c r="HS158" s="603">
        <v>0</v>
      </c>
      <c r="HT158" s="603">
        <v>0</v>
      </c>
      <c r="HU158" s="603">
        <v>0</v>
      </c>
      <c r="HV158" s="603">
        <v>0</v>
      </c>
      <c r="HW158" s="603">
        <v>0</v>
      </c>
      <c r="HX158" s="603">
        <v>0</v>
      </c>
      <c r="HY158" s="603">
        <v>0</v>
      </c>
      <c r="HZ158" s="603">
        <v>0</v>
      </c>
      <c r="IA158" s="603">
        <v>0</v>
      </c>
      <c r="IB158" s="603">
        <v>0</v>
      </c>
      <c r="IC158" s="603">
        <v>0</v>
      </c>
      <c r="ID158" s="603">
        <v>0</v>
      </c>
      <c r="IE158" s="603">
        <v>0</v>
      </c>
      <c r="IF158" s="603">
        <v>0</v>
      </c>
      <c r="IG158" s="603">
        <v>0</v>
      </c>
      <c r="IH158" s="603">
        <v>0</v>
      </c>
      <c r="II158" s="603">
        <v>0</v>
      </c>
      <c r="IJ158" s="603">
        <v>0</v>
      </c>
      <c r="IK158" s="603">
        <v>0</v>
      </c>
      <c r="IL158" s="603">
        <v>0</v>
      </c>
      <c r="IM158" s="603">
        <v>0</v>
      </c>
      <c r="IN158" s="603">
        <v>0</v>
      </c>
      <c r="IO158" s="603">
        <v>0</v>
      </c>
      <c r="IP158" s="603">
        <v>0</v>
      </c>
      <c r="IQ158" s="603">
        <v>0</v>
      </c>
      <c r="IR158" s="603">
        <v>0</v>
      </c>
      <c r="IS158" s="603">
        <v>0</v>
      </c>
      <c r="IT158" s="603">
        <v>0</v>
      </c>
      <c r="IU158" s="603">
        <v>0</v>
      </c>
      <c r="IV158" s="603">
        <v>0</v>
      </c>
      <c r="IW158" s="603">
        <v>0</v>
      </c>
      <c r="IX158" s="603">
        <v>0</v>
      </c>
      <c r="IY158" s="603">
        <v>0</v>
      </c>
      <c r="IZ158" s="603">
        <v>0</v>
      </c>
      <c r="JA158" s="603">
        <v>0</v>
      </c>
      <c r="JB158" s="603">
        <v>0</v>
      </c>
      <c r="JC158" s="603">
        <v>0</v>
      </c>
      <c r="JD158" s="603">
        <v>0</v>
      </c>
      <c r="JE158" s="603">
        <v>0</v>
      </c>
      <c r="JF158" s="603">
        <v>0</v>
      </c>
      <c r="JG158" s="603">
        <v>0</v>
      </c>
      <c r="JH158" s="603">
        <v>0</v>
      </c>
      <c r="JI158" s="603">
        <v>0</v>
      </c>
      <c r="JJ158" s="603">
        <v>0</v>
      </c>
      <c r="JK158" s="603">
        <v>0</v>
      </c>
      <c r="JL158" s="603">
        <v>0</v>
      </c>
      <c r="JM158" s="603">
        <v>0</v>
      </c>
      <c r="JN158" s="603">
        <v>0</v>
      </c>
      <c r="JO158" s="603">
        <v>0</v>
      </c>
      <c r="JP158" s="603">
        <v>0</v>
      </c>
      <c r="JQ158" s="603">
        <v>0</v>
      </c>
      <c r="JR158" s="603">
        <v>0</v>
      </c>
      <c r="JS158" s="603">
        <v>0</v>
      </c>
      <c r="JT158" s="603">
        <v>0</v>
      </c>
      <c r="JU158" s="603">
        <v>0</v>
      </c>
      <c r="JV158" s="603">
        <v>0</v>
      </c>
      <c r="JW158" s="603">
        <v>0</v>
      </c>
      <c r="JX158" s="603">
        <v>0</v>
      </c>
      <c r="JY158" s="603">
        <v>0</v>
      </c>
      <c r="JZ158" s="603">
        <v>0</v>
      </c>
      <c r="KA158" s="603">
        <v>0</v>
      </c>
      <c r="KB158" s="603">
        <v>0</v>
      </c>
      <c r="KC158" s="603">
        <v>0</v>
      </c>
      <c r="KD158" s="603">
        <v>0</v>
      </c>
      <c r="KE158" s="603">
        <v>0</v>
      </c>
      <c r="KF158" s="603">
        <v>0</v>
      </c>
      <c r="KG158" s="603">
        <v>0</v>
      </c>
      <c r="KH158" s="603">
        <v>0</v>
      </c>
      <c r="KI158" s="603">
        <v>0</v>
      </c>
      <c r="KJ158" s="603">
        <v>0</v>
      </c>
      <c r="KK158" s="603">
        <v>0</v>
      </c>
      <c r="KL158" s="603">
        <v>0</v>
      </c>
      <c r="KM158" s="603">
        <v>0</v>
      </c>
      <c r="KN158" s="603">
        <v>0</v>
      </c>
      <c r="KO158" s="603">
        <v>0</v>
      </c>
      <c r="KP158" s="603">
        <v>0</v>
      </c>
      <c r="KQ158" s="603">
        <v>0</v>
      </c>
      <c r="KR158" s="603">
        <v>0</v>
      </c>
      <c r="KS158" s="603">
        <v>0</v>
      </c>
      <c r="KT158" s="603">
        <v>0</v>
      </c>
      <c r="KU158" s="603">
        <v>0</v>
      </c>
      <c r="KV158" s="603">
        <v>0</v>
      </c>
      <c r="KW158" s="603">
        <v>0</v>
      </c>
      <c r="KX158" s="603">
        <v>0</v>
      </c>
      <c r="KY158" s="603">
        <v>0</v>
      </c>
      <c r="KZ158" s="603">
        <v>0</v>
      </c>
      <c r="LA158" s="603">
        <v>0</v>
      </c>
      <c r="LB158" s="603">
        <v>0</v>
      </c>
      <c r="LC158" s="603">
        <v>0</v>
      </c>
      <c r="LD158" s="603">
        <v>0</v>
      </c>
      <c r="LE158" s="603">
        <v>0</v>
      </c>
      <c r="LF158" s="603">
        <v>0</v>
      </c>
      <c r="LG158" s="603">
        <v>0</v>
      </c>
      <c r="LH158" s="603">
        <v>0</v>
      </c>
      <c r="LI158" s="603">
        <v>0</v>
      </c>
      <c r="LJ158" s="603">
        <v>0</v>
      </c>
      <c r="LK158" s="603">
        <v>0</v>
      </c>
      <c r="LL158" s="603">
        <v>0</v>
      </c>
      <c r="LM158" s="603">
        <v>0</v>
      </c>
      <c r="LN158" s="603">
        <v>0</v>
      </c>
      <c r="LO158" s="603">
        <v>0</v>
      </c>
      <c r="LP158" s="603">
        <v>0</v>
      </c>
      <c r="LQ158" s="603">
        <v>0</v>
      </c>
      <c r="LR158" s="603">
        <v>0</v>
      </c>
      <c r="LS158" s="603">
        <v>0</v>
      </c>
      <c r="LT158" s="603">
        <v>0</v>
      </c>
      <c r="LU158" s="603">
        <v>0</v>
      </c>
      <c r="LV158" s="603">
        <v>0</v>
      </c>
      <c r="LW158" s="603">
        <v>459400</v>
      </c>
      <c r="LX158" s="603">
        <v>0</v>
      </c>
      <c r="LY158" s="603">
        <v>0</v>
      </c>
      <c r="LZ158" s="603">
        <v>0</v>
      </c>
      <c r="MA158" s="603">
        <v>0</v>
      </c>
      <c r="MB158" s="603">
        <v>0</v>
      </c>
      <c r="MC158" s="603">
        <v>0</v>
      </c>
      <c r="MD158" s="603">
        <v>0</v>
      </c>
      <c r="ME158" s="603">
        <v>0</v>
      </c>
      <c r="MF158" s="603">
        <v>0</v>
      </c>
      <c r="MG158" s="603">
        <v>0</v>
      </c>
      <c r="MH158" s="603">
        <v>0</v>
      </c>
      <c r="MI158" s="603">
        <v>0</v>
      </c>
      <c r="MJ158" s="603">
        <v>0</v>
      </c>
      <c r="MK158" s="603">
        <v>0</v>
      </c>
      <c r="ML158" s="603">
        <v>0</v>
      </c>
      <c r="MM158" s="603">
        <v>0</v>
      </c>
      <c r="MN158" s="603">
        <v>0</v>
      </c>
      <c r="MO158" s="603">
        <v>0</v>
      </c>
      <c r="MP158" s="603">
        <v>0</v>
      </c>
      <c r="MQ158" s="603">
        <v>0</v>
      </c>
      <c r="MR158" s="603">
        <v>0</v>
      </c>
      <c r="MS158" s="603">
        <v>0</v>
      </c>
      <c r="MT158" s="603">
        <v>0</v>
      </c>
      <c r="MU158" s="603">
        <v>0</v>
      </c>
      <c r="MV158" s="603">
        <v>0</v>
      </c>
      <c r="MW158" s="603">
        <v>0</v>
      </c>
      <c r="MX158" s="603">
        <v>0</v>
      </c>
      <c r="MY158" s="603">
        <v>0</v>
      </c>
      <c r="MZ158" s="603">
        <v>0</v>
      </c>
      <c r="NA158" s="603">
        <v>0</v>
      </c>
      <c r="NB158" s="603">
        <v>0</v>
      </c>
      <c r="NC158" s="603">
        <v>0</v>
      </c>
      <c r="ND158" s="603">
        <v>0</v>
      </c>
      <c r="NE158" s="603">
        <v>0</v>
      </c>
      <c r="NF158" s="603">
        <v>0</v>
      </c>
      <c r="NG158" s="603">
        <v>0</v>
      </c>
      <c r="NH158" s="603">
        <v>0</v>
      </c>
      <c r="NI158" s="603">
        <v>0</v>
      </c>
      <c r="NJ158" s="603">
        <v>0</v>
      </c>
      <c r="NK158" s="603">
        <v>0</v>
      </c>
      <c r="NL158" s="603">
        <v>0</v>
      </c>
      <c r="NM158" s="603">
        <v>0</v>
      </c>
      <c r="NN158" s="603">
        <v>0</v>
      </c>
      <c r="NO158" s="603">
        <v>0</v>
      </c>
      <c r="NP158" s="603">
        <v>0</v>
      </c>
      <c r="NQ158" s="603">
        <v>0</v>
      </c>
      <c r="NR158" s="603">
        <v>0</v>
      </c>
      <c r="NS158" s="603">
        <v>0</v>
      </c>
      <c r="NT158" s="603">
        <v>0</v>
      </c>
      <c r="NU158" s="603">
        <v>0</v>
      </c>
      <c r="NV158" s="603">
        <v>0</v>
      </c>
      <c r="NW158" s="603">
        <v>0</v>
      </c>
      <c r="NX158" s="603">
        <v>0</v>
      </c>
      <c r="NY158" s="603">
        <v>0</v>
      </c>
      <c r="NZ158" s="603">
        <v>0</v>
      </c>
      <c r="OA158" s="603">
        <v>0</v>
      </c>
      <c r="OB158" s="603">
        <v>0</v>
      </c>
      <c r="OC158" s="603">
        <v>0</v>
      </c>
      <c r="OD158" s="603">
        <v>0</v>
      </c>
      <c r="OE158" s="603">
        <v>0</v>
      </c>
      <c r="OF158" s="603">
        <v>0</v>
      </c>
      <c r="OG158" s="603">
        <v>0</v>
      </c>
      <c r="OH158" s="603">
        <v>0</v>
      </c>
      <c r="OI158" s="603">
        <v>0</v>
      </c>
      <c r="OJ158" s="603">
        <v>0</v>
      </c>
      <c r="OK158" s="603">
        <v>0</v>
      </c>
      <c r="OL158" s="603">
        <v>0</v>
      </c>
      <c r="OM158" s="603">
        <v>0</v>
      </c>
      <c r="ON158" s="603">
        <v>0</v>
      </c>
      <c r="OO158" s="603">
        <v>0</v>
      </c>
      <c r="OP158" s="603">
        <v>0</v>
      </c>
      <c r="OQ158" s="603">
        <v>0</v>
      </c>
      <c r="OR158" s="603">
        <v>0</v>
      </c>
      <c r="OS158" s="603">
        <v>0</v>
      </c>
      <c r="OT158" s="603">
        <v>0</v>
      </c>
      <c r="OU158" s="603">
        <v>0</v>
      </c>
      <c r="OV158" s="603">
        <v>0</v>
      </c>
      <c r="OW158" s="603">
        <v>0</v>
      </c>
      <c r="OX158" s="603">
        <v>0</v>
      </c>
      <c r="OY158" s="603">
        <v>0</v>
      </c>
      <c r="OZ158" s="603">
        <v>0</v>
      </c>
      <c r="PA158" s="603">
        <v>0</v>
      </c>
      <c r="PB158" s="603">
        <v>0</v>
      </c>
      <c r="PC158" s="603">
        <v>0</v>
      </c>
      <c r="PD158" s="603">
        <v>0</v>
      </c>
      <c r="PE158" s="603">
        <v>0</v>
      </c>
      <c r="PF158" s="603">
        <v>0</v>
      </c>
      <c r="PG158" s="603">
        <v>0</v>
      </c>
      <c r="PH158" s="603">
        <v>0</v>
      </c>
      <c r="PI158" s="603">
        <v>0</v>
      </c>
      <c r="PJ158" s="603">
        <v>0</v>
      </c>
      <c r="PK158" s="603">
        <v>0</v>
      </c>
      <c r="PL158" s="603">
        <v>0</v>
      </c>
      <c r="PM158" s="603">
        <v>0</v>
      </c>
      <c r="PN158" s="603">
        <v>0</v>
      </c>
      <c r="PO158" s="603">
        <v>0</v>
      </c>
      <c r="PP158" s="603">
        <v>0</v>
      </c>
      <c r="PQ158" s="603">
        <v>0</v>
      </c>
      <c r="PR158" s="603">
        <v>0</v>
      </c>
      <c r="PS158" s="603">
        <v>0</v>
      </c>
      <c r="PT158" s="603">
        <v>0</v>
      </c>
      <c r="PU158" s="603">
        <v>0</v>
      </c>
      <c r="PV158" s="603">
        <v>0</v>
      </c>
      <c r="PW158" s="603">
        <v>0</v>
      </c>
      <c r="PX158" s="603">
        <v>0</v>
      </c>
      <c r="PY158" s="603">
        <v>0</v>
      </c>
      <c r="PZ158" s="603">
        <v>0</v>
      </c>
      <c r="QA158" s="603">
        <v>0</v>
      </c>
      <c r="QB158" s="603">
        <v>0</v>
      </c>
      <c r="QC158" s="603">
        <v>0</v>
      </c>
      <c r="QD158" s="603">
        <v>0</v>
      </c>
      <c r="QE158" s="603">
        <v>0</v>
      </c>
      <c r="QF158" s="603">
        <v>0</v>
      </c>
      <c r="QG158" s="603">
        <v>0</v>
      </c>
      <c r="QH158" s="603">
        <v>0</v>
      </c>
      <c r="QI158" s="603">
        <v>0</v>
      </c>
      <c r="QJ158" s="603">
        <v>0</v>
      </c>
      <c r="QK158" s="603">
        <v>0</v>
      </c>
      <c r="QL158" s="603">
        <v>0</v>
      </c>
      <c r="QM158" s="603">
        <v>0</v>
      </c>
      <c r="QN158" s="603">
        <v>0</v>
      </c>
      <c r="QO158" s="603">
        <v>0</v>
      </c>
      <c r="QP158" s="603">
        <v>0</v>
      </c>
      <c r="QQ158" s="603">
        <v>0</v>
      </c>
      <c r="QR158" s="603">
        <v>0</v>
      </c>
      <c r="QS158" s="603">
        <v>0</v>
      </c>
      <c r="QT158" s="603">
        <v>0</v>
      </c>
      <c r="QU158" s="603">
        <v>0</v>
      </c>
      <c r="QV158" s="603">
        <v>0</v>
      </c>
      <c r="QW158" s="603">
        <v>0</v>
      </c>
      <c r="QX158" s="603">
        <v>0</v>
      </c>
      <c r="QY158" s="603">
        <v>0</v>
      </c>
      <c r="QZ158" s="603">
        <v>0</v>
      </c>
      <c r="RA158" s="603">
        <v>0</v>
      </c>
      <c r="RB158" s="603">
        <v>0</v>
      </c>
      <c r="RC158" s="603">
        <v>0</v>
      </c>
      <c r="RD158" s="603">
        <v>0</v>
      </c>
      <c r="RE158" s="603">
        <v>0</v>
      </c>
      <c r="RF158" s="603">
        <v>0</v>
      </c>
      <c r="RG158" s="603">
        <v>0</v>
      </c>
      <c r="RH158" s="603">
        <v>0</v>
      </c>
      <c r="RI158" s="603">
        <v>0</v>
      </c>
      <c r="RJ158" s="603">
        <v>0</v>
      </c>
      <c r="RK158" s="603">
        <v>0</v>
      </c>
      <c r="RL158" s="603">
        <v>0</v>
      </c>
      <c r="RM158" s="603">
        <v>0</v>
      </c>
      <c r="RN158" s="603">
        <v>0</v>
      </c>
      <c r="RO158" s="603">
        <v>0</v>
      </c>
      <c r="RP158" s="603">
        <v>0</v>
      </c>
      <c r="RQ158" s="603">
        <v>0</v>
      </c>
      <c r="RR158" s="603">
        <v>0</v>
      </c>
      <c r="RS158" s="603">
        <v>0</v>
      </c>
      <c r="RT158" s="603">
        <v>0</v>
      </c>
      <c r="RU158" s="603">
        <v>0</v>
      </c>
      <c r="RV158" s="603">
        <v>0</v>
      </c>
      <c r="RW158" s="603">
        <v>0</v>
      </c>
      <c r="RX158" s="603">
        <v>56714</v>
      </c>
      <c r="RY158" s="603">
        <v>0</v>
      </c>
      <c r="RZ158" s="603">
        <v>0</v>
      </c>
      <c r="SA158" s="603">
        <v>0</v>
      </c>
      <c r="SB158" s="603">
        <v>0</v>
      </c>
      <c r="SC158" s="603">
        <v>0</v>
      </c>
      <c r="SD158" s="603">
        <v>0</v>
      </c>
      <c r="SE158" s="603">
        <v>0</v>
      </c>
      <c r="SF158" s="603">
        <v>0</v>
      </c>
      <c r="SG158" s="603">
        <v>0</v>
      </c>
      <c r="SH158" s="603">
        <v>0</v>
      </c>
      <c r="SI158" s="603">
        <v>0</v>
      </c>
      <c r="SJ158" s="603">
        <v>0</v>
      </c>
      <c r="SK158" s="603">
        <v>0</v>
      </c>
      <c r="SL158" s="603">
        <v>0</v>
      </c>
      <c r="SM158" s="603">
        <v>0</v>
      </c>
      <c r="SN158" s="603">
        <v>0</v>
      </c>
      <c r="SO158" s="603">
        <v>0</v>
      </c>
      <c r="SP158" s="603">
        <v>0</v>
      </c>
      <c r="SQ158" s="603">
        <v>0</v>
      </c>
      <c r="SR158" s="603">
        <v>0</v>
      </c>
      <c r="SS158" s="603">
        <v>0</v>
      </c>
      <c r="ST158" s="603">
        <v>0</v>
      </c>
      <c r="SU158" s="603">
        <v>0</v>
      </c>
      <c r="SV158" s="603">
        <v>0</v>
      </c>
      <c r="SW158" s="603">
        <v>0</v>
      </c>
      <c r="SX158" s="603">
        <v>0</v>
      </c>
      <c r="SY158" s="603">
        <v>0</v>
      </c>
      <c r="SZ158" s="603">
        <v>0</v>
      </c>
      <c r="TA158" s="603">
        <v>0</v>
      </c>
      <c r="TB158" s="603">
        <v>0</v>
      </c>
      <c r="TC158" s="603">
        <v>0</v>
      </c>
      <c r="TD158" s="603">
        <v>0</v>
      </c>
      <c r="TE158" s="603">
        <v>0</v>
      </c>
      <c r="TF158" s="603">
        <v>0</v>
      </c>
      <c r="TG158" s="603">
        <v>0</v>
      </c>
      <c r="TH158" s="603">
        <v>0</v>
      </c>
      <c r="TI158" s="603">
        <v>0</v>
      </c>
      <c r="TJ158" s="603">
        <v>0</v>
      </c>
      <c r="TK158" s="603">
        <v>0</v>
      </c>
      <c r="TL158" s="603">
        <v>0</v>
      </c>
      <c r="TM158" s="603">
        <v>0</v>
      </c>
      <c r="TN158" s="603">
        <v>0</v>
      </c>
      <c r="TO158" s="603">
        <v>0</v>
      </c>
      <c r="TP158" s="603">
        <v>0</v>
      </c>
      <c r="TQ158" s="603">
        <v>0</v>
      </c>
      <c r="TR158" s="603">
        <v>0</v>
      </c>
      <c r="TS158" s="603">
        <v>0</v>
      </c>
      <c r="TT158" s="603">
        <v>0</v>
      </c>
      <c r="TU158" s="603">
        <v>0</v>
      </c>
      <c r="TV158" s="603">
        <v>0</v>
      </c>
      <c r="TW158" s="603">
        <v>0</v>
      </c>
      <c r="TX158" s="603">
        <v>0</v>
      </c>
      <c r="TY158" s="603">
        <v>0</v>
      </c>
      <c r="TZ158" s="603">
        <v>0</v>
      </c>
      <c r="UA158" s="603">
        <v>0</v>
      </c>
      <c r="UB158" s="603">
        <v>0</v>
      </c>
      <c r="UC158" s="603">
        <v>0</v>
      </c>
      <c r="UD158" s="603">
        <v>0</v>
      </c>
      <c r="UE158" s="603">
        <v>0</v>
      </c>
      <c r="UF158" s="603">
        <v>0</v>
      </c>
      <c r="UG158" s="603">
        <v>0</v>
      </c>
      <c r="UH158" s="603">
        <v>0</v>
      </c>
      <c r="UI158" s="603">
        <v>0</v>
      </c>
      <c r="UJ158" s="603">
        <v>0</v>
      </c>
      <c r="UK158" s="603">
        <v>0</v>
      </c>
      <c r="UL158" s="603">
        <v>0</v>
      </c>
      <c r="UM158" s="603">
        <v>0</v>
      </c>
      <c r="UN158" s="603">
        <v>0</v>
      </c>
      <c r="UO158" s="603">
        <v>0</v>
      </c>
      <c r="UP158" s="603">
        <v>0</v>
      </c>
      <c r="UQ158" s="603">
        <v>0</v>
      </c>
      <c r="UR158" s="603">
        <v>0</v>
      </c>
      <c r="US158" s="603">
        <v>0</v>
      </c>
      <c r="UT158" s="603">
        <v>0</v>
      </c>
      <c r="UU158" s="603">
        <v>0</v>
      </c>
      <c r="UV158" s="603">
        <v>0</v>
      </c>
      <c r="UW158" s="603">
        <v>0</v>
      </c>
      <c r="UX158" s="603">
        <v>0</v>
      </c>
      <c r="UY158" s="603">
        <v>0</v>
      </c>
      <c r="UZ158" s="603">
        <v>0</v>
      </c>
      <c r="VA158" s="603">
        <v>0</v>
      </c>
      <c r="VB158" s="603">
        <v>0</v>
      </c>
      <c r="VC158" s="603">
        <v>0</v>
      </c>
      <c r="VD158" s="603">
        <v>0</v>
      </c>
      <c r="VE158" s="603">
        <v>0</v>
      </c>
      <c r="VF158" s="603">
        <v>0</v>
      </c>
      <c r="VG158" s="603">
        <v>0</v>
      </c>
      <c r="VH158" s="603">
        <v>0</v>
      </c>
      <c r="VI158" s="603">
        <v>0</v>
      </c>
      <c r="VJ158" s="603">
        <v>0</v>
      </c>
      <c r="VK158" s="603">
        <v>0</v>
      </c>
      <c r="VL158" s="603">
        <v>0</v>
      </c>
      <c r="VM158" s="603">
        <v>0</v>
      </c>
      <c r="VN158" s="603">
        <v>0</v>
      </c>
      <c r="VO158" s="603">
        <v>0</v>
      </c>
      <c r="VP158" s="603">
        <v>0</v>
      </c>
      <c r="VQ158" s="603">
        <v>0</v>
      </c>
      <c r="VR158" s="603">
        <v>0</v>
      </c>
      <c r="VS158" s="603">
        <v>0</v>
      </c>
      <c r="VT158" s="603">
        <v>0</v>
      </c>
      <c r="VU158" s="603">
        <v>0</v>
      </c>
      <c r="VV158" s="603">
        <v>0</v>
      </c>
      <c r="VW158" s="603">
        <v>0</v>
      </c>
      <c r="VX158" s="603">
        <v>0</v>
      </c>
      <c r="VY158" s="603">
        <v>0</v>
      </c>
      <c r="VZ158" s="603">
        <v>0</v>
      </c>
      <c r="WA158" s="603">
        <v>0</v>
      </c>
      <c r="WB158" s="603">
        <v>0</v>
      </c>
      <c r="WC158" s="603">
        <v>0</v>
      </c>
      <c r="WD158" s="603">
        <v>0</v>
      </c>
      <c r="WE158" s="603">
        <v>0</v>
      </c>
      <c r="WF158" s="603">
        <v>0</v>
      </c>
      <c r="WG158" s="603">
        <v>0</v>
      </c>
      <c r="WH158" s="603">
        <v>0</v>
      </c>
      <c r="WI158" s="603">
        <v>0</v>
      </c>
      <c r="WJ158" s="603">
        <v>0</v>
      </c>
      <c r="WK158" s="603">
        <v>0</v>
      </c>
      <c r="WL158" s="603">
        <v>0</v>
      </c>
      <c r="WM158" s="603">
        <v>0</v>
      </c>
      <c r="WN158" s="603">
        <v>0</v>
      </c>
      <c r="WO158" s="603">
        <v>0</v>
      </c>
      <c r="WP158" s="603">
        <v>0</v>
      </c>
      <c r="WQ158" s="603">
        <v>0</v>
      </c>
      <c r="WR158" s="603">
        <v>0</v>
      </c>
      <c r="WS158" s="603">
        <v>0</v>
      </c>
      <c r="WT158" s="603">
        <v>0</v>
      </c>
      <c r="WU158" s="603">
        <v>0</v>
      </c>
      <c r="WV158" s="603">
        <v>0</v>
      </c>
      <c r="WW158" s="603">
        <v>0</v>
      </c>
      <c r="WX158" s="603">
        <v>0</v>
      </c>
      <c r="WY158" s="603">
        <v>0</v>
      </c>
      <c r="WZ158" s="603">
        <v>0</v>
      </c>
      <c r="XA158" s="603">
        <v>0</v>
      </c>
      <c r="XB158" s="603">
        <v>0</v>
      </c>
      <c r="XC158" s="603">
        <v>0</v>
      </c>
      <c r="XD158" s="603">
        <v>0</v>
      </c>
      <c r="XE158" s="603">
        <v>0</v>
      </c>
      <c r="XF158" s="603">
        <v>0</v>
      </c>
      <c r="XG158" s="603">
        <v>0</v>
      </c>
      <c r="XH158" s="603">
        <v>0</v>
      </c>
      <c r="XI158" s="603">
        <v>0</v>
      </c>
      <c r="XJ158" s="603">
        <v>0</v>
      </c>
      <c r="XK158" s="603">
        <v>0</v>
      </c>
      <c r="XL158" s="603">
        <v>0</v>
      </c>
      <c r="XM158" s="603">
        <v>0</v>
      </c>
      <c r="XN158" s="603">
        <v>0</v>
      </c>
      <c r="XO158" s="603">
        <v>0</v>
      </c>
      <c r="XP158" s="603">
        <v>0</v>
      </c>
      <c r="XQ158" s="603">
        <v>0</v>
      </c>
      <c r="XR158" s="603">
        <v>0</v>
      </c>
      <c r="XS158" s="603">
        <v>0</v>
      </c>
      <c r="XT158" s="603">
        <v>0</v>
      </c>
      <c r="XU158" s="603">
        <v>0</v>
      </c>
      <c r="XV158" s="603">
        <v>0</v>
      </c>
      <c r="XW158" s="603">
        <v>0</v>
      </c>
      <c r="XX158" s="603">
        <v>0</v>
      </c>
      <c r="XY158" s="603">
        <v>0</v>
      </c>
      <c r="XZ158" s="603">
        <v>0</v>
      </c>
      <c r="YA158" s="603">
        <v>0</v>
      </c>
      <c r="YB158" s="603">
        <v>0</v>
      </c>
      <c r="YC158" s="603">
        <v>0</v>
      </c>
      <c r="YD158" s="603">
        <v>0</v>
      </c>
      <c r="YE158" s="603">
        <v>0</v>
      </c>
      <c r="YF158" s="603">
        <v>0</v>
      </c>
      <c r="YG158" s="603">
        <v>0</v>
      </c>
      <c r="YH158" s="603">
        <v>0</v>
      </c>
      <c r="YI158" s="603">
        <v>0</v>
      </c>
      <c r="YJ158" s="603">
        <v>0</v>
      </c>
      <c r="YK158" s="603">
        <v>0</v>
      </c>
      <c r="YL158" s="603">
        <v>0</v>
      </c>
      <c r="YM158" s="603">
        <v>0</v>
      </c>
      <c r="YN158" s="603">
        <v>0</v>
      </c>
      <c r="YO158" s="603">
        <v>0</v>
      </c>
      <c r="YP158" s="603">
        <v>0</v>
      </c>
      <c r="YQ158" s="603">
        <v>0</v>
      </c>
      <c r="YR158" s="603">
        <v>0</v>
      </c>
      <c r="YS158" s="603">
        <v>0</v>
      </c>
      <c r="YT158" s="603">
        <v>0</v>
      </c>
      <c r="YU158" s="603">
        <v>0</v>
      </c>
      <c r="YV158" s="603">
        <v>0</v>
      </c>
      <c r="YW158" s="603">
        <v>0</v>
      </c>
      <c r="YX158" s="603">
        <v>0</v>
      </c>
      <c r="YY158" s="603">
        <v>0</v>
      </c>
      <c r="YZ158" s="603">
        <v>0</v>
      </c>
      <c r="ZA158" s="603">
        <v>0</v>
      </c>
      <c r="ZB158" s="603">
        <v>0</v>
      </c>
      <c r="ZC158" s="603">
        <v>0</v>
      </c>
      <c r="ZD158" s="603">
        <v>0</v>
      </c>
      <c r="ZE158" s="603">
        <v>0</v>
      </c>
      <c r="ZF158" s="603">
        <v>0</v>
      </c>
      <c r="ZG158" s="603">
        <v>0</v>
      </c>
      <c r="ZH158" s="603">
        <v>0</v>
      </c>
      <c r="ZI158" s="603">
        <v>0</v>
      </c>
      <c r="ZJ158" s="603">
        <v>0</v>
      </c>
      <c r="ZK158" s="603">
        <v>0</v>
      </c>
      <c r="ZL158" s="603">
        <v>0</v>
      </c>
      <c r="ZM158" s="603">
        <v>0</v>
      </c>
      <c r="ZN158" s="603">
        <v>0</v>
      </c>
      <c r="ZO158" s="603">
        <v>0</v>
      </c>
      <c r="ZP158" s="603">
        <v>0</v>
      </c>
      <c r="ZQ158" s="603">
        <v>0</v>
      </c>
      <c r="ZR158" s="603">
        <v>0</v>
      </c>
      <c r="ZS158" s="603">
        <v>0</v>
      </c>
      <c r="ZT158" s="603">
        <v>0</v>
      </c>
      <c r="ZU158" s="603">
        <v>0</v>
      </c>
      <c r="ZV158" s="603">
        <v>0</v>
      </c>
      <c r="ZW158" s="603">
        <v>0</v>
      </c>
      <c r="ZX158" s="603">
        <v>0</v>
      </c>
      <c r="ZY158" s="603">
        <v>0</v>
      </c>
      <c r="ZZ158" s="603">
        <v>0</v>
      </c>
      <c r="AAA158" s="603">
        <v>0</v>
      </c>
      <c r="AAB158" s="603">
        <v>0</v>
      </c>
      <c r="AAC158" s="603">
        <v>0</v>
      </c>
      <c r="AAD158" s="603">
        <v>0</v>
      </c>
      <c r="AAE158" s="603">
        <v>0</v>
      </c>
      <c r="AAF158" s="603">
        <v>0</v>
      </c>
      <c r="AAG158" s="603">
        <v>0</v>
      </c>
      <c r="AAH158" s="603">
        <v>0</v>
      </c>
      <c r="AAI158" s="603">
        <v>0</v>
      </c>
      <c r="AAJ158" s="603">
        <v>0</v>
      </c>
      <c r="AAK158" s="603">
        <v>0</v>
      </c>
      <c r="AAL158" s="603">
        <v>0</v>
      </c>
      <c r="AAM158" s="603">
        <v>0</v>
      </c>
      <c r="AAN158" s="603">
        <v>0</v>
      </c>
      <c r="AAO158" s="603">
        <v>0</v>
      </c>
      <c r="AAP158" s="603">
        <v>0</v>
      </c>
      <c r="AAQ158" s="603">
        <v>0</v>
      </c>
      <c r="AAR158" s="603">
        <v>0</v>
      </c>
      <c r="AAS158" s="603">
        <v>0</v>
      </c>
      <c r="AAT158" s="603">
        <v>0</v>
      </c>
      <c r="AAU158" s="603">
        <v>0</v>
      </c>
      <c r="AAV158" s="603">
        <v>0</v>
      </c>
      <c r="AAW158" s="603">
        <v>0</v>
      </c>
      <c r="AAX158" s="603">
        <v>0</v>
      </c>
      <c r="AAY158" s="603">
        <v>0</v>
      </c>
      <c r="AAZ158" s="603">
        <v>0</v>
      </c>
      <c r="ABA158" s="603">
        <v>0</v>
      </c>
      <c r="ABB158" s="603">
        <v>0</v>
      </c>
      <c r="ABC158" s="603">
        <v>0</v>
      </c>
      <c r="ABD158" s="603">
        <v>0</v>
      </c>
      <c r="ABE158" s="603">
        <v>0</v>
      </c>
      <c r="ABF158" s="603">
        <v>0</v>
      </c>
      <c r="ABG158" s="603">
        <v>0</v>
      </c>
      <c r="ABH158" s="603">
        <v>0</v>
      </c>
      <c r="ABI158" s="603">
        <v>0</v>
      </c>
      <c r="ABJ158" s="603">
        <v>0</v>
      </c>
      <c r="ABK158" s="603">
        <v>0</v>
      </c>
      <c r="ABL158" s="603">
        <v>0</v>
      </c>
      <c r="ABM158" s="603">
        <v>0</v>
      </c>
      <c r="ABN158" s="603">
        <v>0</v>
      </c>
      <c r="ABO158" s="603">
        <v>0</v>
      </c>
      <c r="ABP158" s="603">
        <v>0</v>
      </c>
      <c r="ABQ158" s="603">
        <v>0</v>
      </c>
      <c r="ABR158" s="603">
        <v>0</v>
      </c>
      <c r="ABS158" s="603">
        <v>0</v>
      </c>
      <c r="ABT158" s="603">
        <v>0</v>
      </c>
      <c r="ABU158" s="603">
        <v>0</v>
      </c>
      <c r="ABV158" s="603">
        <v>0</v>
      </c>
      <c r="ABW158" s="603">
        <v>0</v>
      </c>
      <c r="ABX158" s="603">
        <v>0</v>
      </c>
      <c r="ABY158" s="603">
        <v>0</v>
      </c>
      <c r="ABZ158" s="603">
        <v>0</v>
      </c>
      <c r="ACA158" s="603">
        <v>0</v>
      </c>
      <c r="ACB158" s="603">
        <v>0</v>
      </c>
      <c r="ACC158" s="603">
        <v>0</v>
      </c>
      <c r="ACD158" s="603">
        <v>0</v>
      </c>
      <c r="ACE158" s="603">
        <v>0</v>
      </c>
      <c r="ACF158" s="603">
        <v>0</v>
      </c>
      <c r="ACG158" s="603">
        <v>0</v>
      </c>
      <c r="ACH158" s="603">
        <v>0</v>
      </c>
      <c r="ACI158" s="603">
        <v>0</v>
      </c>
      <c r="ACJ158" s="603">
        <v>0</v>
      </c>
      <c r="ACK158" s="603">
        <v>0</v>
      </c>
      <c r="ACL158" s="603">
        <v>0</v>
      </c>
      <c r="ACM158" s="603">
        <v>0</v>
      </c>
      <c r="ACN158" s="603">
        <v>0</v>
      </c>
      <c r="ACO158" s="603">
        <v>0</v>
      </c>
      <c r="ACP158" s="603">
        <v>0</v>
      </c>
      <c r="ACQ158" s="603">
        <v>0</v>
      </c>
      <c r="ACR158" s="603">
        <v>0</v>
      </c>
      <c r="ACS158" s="603">
        <v>0</v>
      </c>
      <c r="ACT158" s="603">
        <v>0</v>
      </c>
      <c r="ACU158" s="603">
        <v>0</v>
      </c>
      <c r="ACV158" s="603">
        <v>0</v>
      </c>
      <c r="ACW158" s="603">
        <v>0</v>
      </c>
      <c r="ACX158" s="603">
        <v>0</v>
      </c>
      <c r="ACY158" s="603">
        <v>0</v>
      </c>
      <c r="ACZ158" s="603">
        <v>0</v>
      </c>
      <c r="ADA158" s="603">
        <v>0</v>
      </c>
      <c r="ADB158" s="603">
        <v>0</v>
      </c>
      <c r="ADC158" s="603">
        <v>0</v>
      </c>
      <c r="ADD158" s="603">
        <v>0</v>
      </c>
      <c r="ADE158" s="603">
        <v>0</v>
      </c>
      <c r="ADF158" s="603">
        <v>0</v>
      </c>
      <c r="ADG158" s="603">
        <v>0</v>
      </c>
      <c r="ADH158" s="603">
        <v>0</v>
      </c>
      <c r="ADI158" s="603">
        <v>0</v>
      </c>
      <c r="ADJ158" s="603">
        <v>0</v>
      </c>
      <c r="ADK158" s="603">
        <v>0</v>
      </c>
      <c r="ADL158" s="603">
        <v>0</v>
      </c>
      <c r="ADM158" s="603">
        <v>0</v>
      </c>
      <c r="ADN158" s="603">
        <v>0</v>
      </c>
      <c r="ADO158" s="603">
        <v>0</v>
      </c>
      <c r="ADP158" s="603">
        <v>0</v>
      </c>
      <c r="ADQ158" s="603">
        <v>0</v>
      </c>
      <c r="ADR158" s="603">
        <v>0</v>
      </c>
      <c r="ADS158" s="603">
        <v>0</v>
      </c>
      <c r="ADT158" s="603">
        <v>0</v>
      </c>
      <c r="ADU158" s="603">
        <v>0</v>
      </c>
      <c r="ADV158" s="603">
        <v>0</v>
      </c>
      <c r="ADW158" s="603">
        <v>0</v>
      </c>
      <c r="ADX158" s="603">
        <v>0</v>
      </c>
      <c r="ADY158" s="603">
        <v>0</v>
      </c>
      <c r="ADZ158" s="603">
        <v>0</v>
      </c>
      <c r="AEA158" s="603">
        <v>0</v>
      </c>
      <c r="AEB158" s="603">
        <v>0</v>
      </c>
      <c r="AEC158" s="603">
        <v>0</v>
      </c>
      <c r="AED158" s="603">
        <v>0</v>
      </c>
      <c r="AEE158" s="603">
        <v>0</v>
      </c>
      <c r="AEF158" s="603">
        <v>0</v>
      </c>
      <c r="AEG158" s="603">
        <v>0</v>
      </c>
      <c r="AEH158" s="603">
        <v>0</v>
      </c>
      <c r="AEI158" s="603">
        <v>0</v>
      </c>
      <c r="AEJ158" s="603">
        <v>0</v>
      </c>
      <c r="AEK158" s="603">
        <v>0</v>
      </c>
      <c r="AEL158" s="603">
        <v>0</v>
      </c>
      <c r="AEM158" s="603">
        <v>0</v>
      </c>
      <c r="AEN158" s="603">
        <v>0</v>
      </c>
      <c r="AEO158" s="603">
        <v>0</v>
      </c>
      <c r="AEP158" s="603">
        <v>0</v>
      </c>
      <c r="AEQ158" s="603">
        <v>0</v>
      </c>
      <c r="AER158" s="603">
        <v>0</v>
      </c>
      <c r="AES158" s="603">
        <v>0</v>
      </c>
      <c r="AET158" s="603">
        <v>0</v>
      </c>
      <c r="AEU158" s="603">
        <v>0</v>
      </c>
      <c r="AEV158" s="603">
        <v>0</v>
      </c>
      <c r="AEW158" s="603">
        <v>0</v>
      </c>
      <c r="AEX158" s="603">
        <v>0</v>
      </c>
      <c r="AEY158" s="603">
        <v>0</v>
      </c>
      <c r="AEZ158" s="603">
        <v>0</v>
      </c>
      <c r="AFA158" s="603">
        <v>0</v>
      </c>
      <c r="AFB158" s="603">
        <v>0</v>
      </c>
      <c r="AFC158" s="603">
        <v>0</v>
      </c>
      <c r="AFD158" s="603">
        <v>0</v>
      </c>
      <c r="AFE158" s="603">
        <v>0</v>
      </c>
      <c r="AFF158" s="603">
        <v>0</v>
      </c>
      <c r="AFG158" s="603">
        <v>0</v>
      </c>
      <c r="AFH158" s="603">
        <v>0</v>
      </c>
      <c r="AFI158" s="603">
        <v>0</v>
      </c>
      <c r="AFJ158" s="603">
        <v>0</v>
      </c>
      <c r="AFK158" s="603">
        <v>0</v>
      </c>
      <c r="AFL158" s="603">
        <v>0</v>
      </c>
      <c r="AFM158" s="603">
        <v>0</v>
      </c>
      <c r="AFN158" s="603">
        <v>0</v>
      </c>
      <c r="AFO158" s="603">
        <v>0</v>
      </c>
      <c r="AFP158" s="603">
        <v>0</v>
      </c>
      <c r="AFQ158" s="603">
        <v>0</v>
      </c>
      <c r="AFR158" s="603">
        <v>0</v>
      </c>
      <c r="AFS158" s="603">
        <v>0</v>
      </c>
      <c r="AFT158" s="603">
        <v>0</v>
      </c>
      <c r="AFU158" s="603">
        <v>0</v>
      </c>
      <c r="AFV158" s="603">
        <v>0</v>
      </c>
      <c r="AFW158" s="603">
        <v>0</v>
      </c>
      <c r="AFX158" s="603">
        <v>0</v>
      </c>
      <c r="AFY158" s="603">
        <v>0</v>
      </c>
      <c r="AFZ158" s="603">
        <v>0</v>
      </c>
      <c r="AGA158" s="603">
        <v>0</v>
      </c>
      <c r="AGB158" s="603">
        <v>0</v>
      </c>
      <c r="AGC158" s="603">
        <v>0</v>
      </c>
      <c r="AGD158" s="603">
        <v>0</v>
      </c>
      <c r="AGE158" s="603">
        <v>0</v>
      </c>
      <c r="AGF158" s="603">
        <v>0</v>
      </c>
      <c r="AGG158" s="603">
        <v>0</v>
      </c>
      <c r="AGH158" s="603">
        <v>0</v>
      </c>
      <c r="AGI158" s="603">
        <v>0</v>
      </c>
      <c r="AGJ158" s="603">
        <v>0</v>
      </c>
      <c r="AGK158" s="603">
        <v>0</v>
      </c>
      <c r="AGL158" s="603">
        <v>0</v>
      </c>
      <c r="AGM158" s="603">
        <v>0</v>
      </c>
      <c r="AGN158" s="603">
        <v>0</v>
      </c>
      <c r="AGO158" s="603">
        <v>0</v>
      </c>
      <c r="AGP158" s="603">
        <v>0</v>
      </c>
      <c r="AGQ158" s="603">
        <v>0</v>
      </c>
      <c r="AGR158" s="603">
        <v>0</v>
      </c>
      <c r="AGS158" s="603">
        <v>0</v>
      </c>
      <c r="AGT158" s="603">
        <v>0</v>
      </c>
      <c r="AGU158" s="603">
        <v>0</v>
      </c>
      <c r="AGV158" s="603">
        <v>0</v>
      </c>
      <c r="AGW158" s="603">
        <v>0</v>
      </c>
      <c r="AGX158" s="603">
        <v>0</v>
      </c>
      <c r="AGY158" s="603">
        <v>0</v>
      </c>
      <c r="AGZ158" s="603">
        <v>0</v>
      </c>
      <c r="AHA158" s="603">
        <v>0</v>
      </c>
      <c r="AHB158" s="603">
        <v>0</v>
      </c>
      <c r="AHC158" s="603">
        <v>0</v>
      </c>
      <c r="AHD158" s="603">
        <v>0</v>
      </c>
      <c r="AHE158" s="603">
        <v>0</v>
      </c>
      <c r="AHF158" s="603">
        <v>0</v>
      </c>
      <c r="AHG158" s="603">
        <v>0</v>
      </c>
      <c r="AHH158" s="603">
        <v>0</v>
      </c>
      <c r="AHI158" s="603">
        <v>0</v>
      </c>
      <c r="AHJ158" s="603">
        <v>0</v>
      </c>
      <c r="AHK158" s="603">
        <v>0</v>
      </c>
      <c r="AHL158" s="603">
        <v>0</v>
      </c>
      <c r="AHM158" s="603">
        <v>0</v>
      </c>
      <c r="AHN158" s="603">
        <v>0</v>
      </c>
      <c r="AHO158" s="603">
        <v>0</v>
      </c>
      <c r="AHP158" s="603">
        <v>0</v>
      </c>
      <c r="AHQ158" s="603">
        <v>0</v>
      </c>
      <c r="AHR158" s="603">
        <v>0</v>
      </c>
      <c r="AHS158" s="603">
        <v>0</v>
      </c>
      <c r="AHT158" s="603">
        <v>0</v>
      </c>
      <c r="AHU158" s="603">
        <v>0</v>
      </c>
      <c r="AHV158" s="603">
        <v>0</v>
      </c>
      <c r="AHW158" s="603">
        <f t="shared" si="100"/>
        <v>6788552</v>
      </c>
      <c r="AHY158" s="647" t="s">
        <v>6248</v>
      </c>
      <c r="AHZ158" s="647" t="s">
        <v>6397</v>
      </c>
      <c r="AIA158" s="647" t="s">
        <v>6398</v>
      </c>
    </row>
    <row r="159" spans="1:911" ht="24.6" x14ac:dyDescent="0.7">
      <c r="B159" s="605" t="s">
        <v>649</v>
      </c>
      <c r="C159" s="605" t="s">
        <v>6212</v>
      </c>
      <c r="D159" s="602">
        <f>SUM(D65:D158)</f>
        <v>455276190.73999995</v>
      </c>
      <c r="E159" s="602">
        <f t="shared" ref="E159:BP159" si="102">SUM(E65:E158)</f>
        <v>29648149.669999998</v>
      </c>
      <c r="F159" s="602">
        <f t="shared" si="102"/>
        <v>41810778.560000002</v>
      </c>
      <c r="G159" s="602">
        <f t="shared" si="102"/>
        <v>7492100.2700000005</v>
      </c>
      <c r="H159" s="602">
        <f t="shared" si="102"/>
        <v>52437446.089999996</v>
      </c>
      <c r="I159" s="602">
        <f t="shared" si="102"/>
        <v>18593223.080000002</v>
      </c>
      <c r="J159" s="602">
        <f t="shared" si="102"/>
        <v>50945373.989999995</v>
      </c>
      <c r="K159" s="602">
        <f t="shared" si="102"/>
        <v>47301909.959999993</v>
      </c>
      <c r="L159" s="602">
        <f t="shared" si="102"/>
        <v>25110553.359999996</v>
      </c>
      <c r="M159" s="602">
        <f t="shared" si="102"/>
        <v>9992458.5200000014</v>
      </c>
      <c r="N159" s="602">
        <f t="shared" si="102"/>
        <v>11908921.82</v>
      </c>
      <c r="O159" s="602">
        <f t="shared" si="102"/>
        <v>16172673.6</v>
      </c>
      <c r="P159" s="602">
        <f t="shared" si="102"/>
        <v>56891338.780000001</v>
      </c>
      <c r="Q159" s="602">
        <f t="shared" si="102"/>
        <v>15042384.399999999</v>
      </c>
      <c r="R159" s="602">
        <f t="shared" si="102"/>
        <v>8730585.9900000002</v>
      </c>
      <c r="S159" s="602">
        <f t="shared" si="102"/>
        <v>40554341.879999995</v>
      </c>
      <c r="T159" s="602">
        <f t="shared" si="102"/>
        <v>11361016.780000003</v>
      </c>
      <c r="U159" s="602">
        <f t="shared" si="102"/>
        <v>8377397.2199999997</v>
      </c>
      <c r="V159" s="602">
        <f t="shared" si="102"/>
        <v>57311</v>
      </c>
      <c r="W159" s="602">
        <f t="shared" si="102"/>
        <v>290972989.88999999</v>
      </c>
      <c r="X159" s="602">
        <f t="shared" si="102"/>
        <v>79782839.219999969</v>
      </c>
      <c r="Y159" s="602">
        <f t="shared" si="102"/>
        <v>20668831.280000001</v>
      </c>
      <c r="Z159" s="602">
        <f t="shared" si="102"/>
        <v>21719729.030000001</v>
      </c>
      <c r="AA159" s="602">
        <f t="shared" si="102"/>
        <v>28560022.439999998</v>
      </c>
      <c r="AB159" s="602">
        <f t="shared" si="102"/>
        <v>20251835.239999995</v>
      </c>
      <c r="AC159" s="602">
        <f t="shared" si="102"/>
        <v>24400020.170000002</v>
      </c>
      <c r="AD159" s="602">
        <f t="shared" si="102"/>
        <v>200353921.65000001</v>
      </c>
      <c r="AE159" s="602">
        <f t="shared" si="102"/>
        <v>41732568.530000001</v>
      </c>
      <c r="AF159" s="602">
        <f t="shared" si="102"/>
        <v>15247696.84</v>
      </c>
      <c r="AG159" s="602">
        <f t="shared" si="102"/>
        <v>165384785.01999995</v>
      </c>
      <c r="AH159" s="602">
        <f t="shared" si="102"/>
        <v>28647108.189999998</v>
      </c>
      <c r="AI159" s="602">
        <f t="shared" si="102"/>
        <v>77787654.63000001</v>
      </c>
      <c r="AJ159" s="602">
        <f t="shared" si="102"/>
        <v>68734544.840000004</v>
      </c>
      <c r="AK159" s="602">
        <f t="shared" si="102"/>
        <v>17327328.599999998</v>
      </c>
      <c r="AL159" s="602">
        <f t="shared" si="102"/>
        <v>22016713.18</v>
      </c>
      <c r="AM159" s="602">
        <f t="shared" si="102"/>
        <v>18111341.679999996</v>
      </c>
      <c r="AN159" s="602">
        <f t="shared" si="102"/>
        <v>40249584.600000001</v>
      </c>
      <c r="AO159" s="602">
        <f t="shared" si="102"/>
        <v>15804628.140000001</v>
      </c>
      <c r="AP159" s="602">
        <f t="shared" si="102"/>
        <v>17879701.760000002</v>
      </c>
      <c r="AQ159" s="602">
        <f t="shared" si="102"/>
        <v>27575570.830000002</v>
      </c>
      <c r="AR159" s="602">
        <f t="shared" si="102"/>
        <v>16548980.880000006</v>
      </c>
      <c r="AS159" s="602">
        <f t="shared" si="102"/>
        <v>32851966.23</v>
      </c>
      <c r="AT159" s="602">
        <f t="shared" si="102"/>
        <v>12919904.49</v>
      </c>
      <c r="AU159" s="602">
        <f t="shared" si="102"/>
        <v>177870383.31000003</v>
      </c>
      <c r="AV159" s="602">
        <f t="shared" si="102"/>
        <v>6091926.9300000006</v>
      </c>
      <c r="AW159" s="602">
        <f t="shared" si="102"/>
        <v>5872339.4100000001</v>
      </c>
      <c r="AX159" s="602">
        <f t="shared" si="102"/>
        <v>10327801.059999999</v>
      </c>
      <c r="AY159" s="602">
        <f t="shared" si="102"/>
        <v>13288396.350000001</v>
      </c>
      <c r="AZ159" s="602">
        <f t="shared" si="102"/>
        <v>18228189.32</v>
      </c>
      <c r="BA159" s="602">
        <f t="shared" si="102"/>
        <v>6693932.5700000003</v>
      </c>
      <c r="BB159" s="602">
        <f t="shared" si="102"/>
        <v>9714379.8299999982</v>
      </c>
      <c r="BC159" s="602">
        <f t="shared" si="102"/>
        <v>5178213.4000000004</v>
      </c>
      <c r="BD159" s="602">
        <f t="shared" si="102"/>
        <v>8180287.4400000004</v>
      </c>
      <c r="BE159" s="602">
        <f t="shared" si="102"/>
        <v>8279461.080000001</v>
      </c>
      <c r="BF159" s="602">
        <f t="shared" si="102"/>
        <v>6009355.7000000002</v>
      </c>
      <c r="BG159" s="602">
        <f t="shared" si="102"/>
        <v>46318015.090000011</v>
      </c>
      <c r="BH159" s="602">
        <f t="shared" si="102"/>
        <v>4288318.43</v>
      </c>
      <c r="BI159" s="602">
        <f t="shared" si="102"/>
        <v>14942968.339999998</v>
      </c>
      <c r="BJ159" s="602">
        <f t="shared" si="102"/>
        <v>169180718.82999998</v>
      </c>
      <c r="BK159" s="602">
        <f t="shared" si="102"/>
        <v>126379691.39010002</v>
      </c>
      <c r="BL159" s="602">
        <f t="shared" si="102"/>
        <v>37491352.479999997</v>
      </c>
      <c r="BM159" s="602">
        <f t="shared" si="102"/>
        <v>14504377.57</v>
      </c>
      <c r="BN159" s="602">
        <f t="shared" si="102"/>
        <v>25933305.789999995</v>
      </c>
      <c r="BO159" s="602">
        <f t="shared" si="102"/>
        <v>28231341.629999999</v>
      </c>
      <c r="BP159" s="602">
        <f t="shared" si="102"/>
        <v>11088520.969999999</v>
      </c>
      <c r="BQ159" s="602">
        <f t="shared" ref="BQ159:EB159" si="103">SUM(BQ65:BQ158)</f>
        <v>19669799.48</v>
      </c>
      <c r="BR159" s="602">
        <f t="shared" si="103"/>
        <v>6948535.2000000002</v>
      </c>
      <c r="BS159" s="602">
        <f t="shared" si="103"/>
        <v>115685676.19</v>
      </c>
      <c r="BT159" s="602">
        <f t="shared" si="103"/>
        <v>22124480.130000003</v>
      </c>
      <c r="BU159" s="602">
        <f t="shared" si="103"/>
        <v>8424131.2699999996</v>
      </c>
      <c r="BV159" s="602">
        <f t="shared" si="103"/>
        <v>29044467.759999998</v>
      </c>
      <c r="BW159" s="602">
        <f t="shared" si="103"/>
        <v>10386245.750000002</v>
      </c>
      <c r="BX159" s="602">
        <f t="shared" si="103"/>
        <v>13231725.01</v>
      </c>
      <c r="BY159" s="602">
        <f t="shared" si="103"/>
        <v>5941078.9800000004</v>
      </c>
      <c r="BZ159" s="602">
        <f t="shared" si="103"/>
        <v>11456920.08</v>
      </c>
      <c r="CA159" s="602">
        <f t="shared" si="103"/>
        <v>65528389.460000023</v>
      </c>
      <c r="CB159" s="602">
        <f t="shared" si="103"/>
        <v>19330204.09</v>
      </c>
      <c r="CC159" s="602">
        <f t="shared" si="103"/>
        <v>30657896.23</v>
      </c>
      <c r="CD159" s="602">
        <f t="shared" si="103"/>
        <v>43551201.610000007</v>
      </c>
      <c r="CE159" s="602">
        <f t="shared" si="103"/>
        <v>18441150.940000001</v>
      </c>
      <c r="CF159" s="602">
        <f t="shared" si="103"/>
        <v>20221226.420000002</v>
      </c>
      <c r="CG159" s="602">
        <f t="shared" si="103"/>
        <v>22795656.629999999</v>
      </c>
      <c r="CH159" s="602">
        <f t="shared" si="103"/>
        <v>359966947.01000017</v>
      </c>
      <c r="CI159" s="602">
        <f t="shared" si="103"/>
        <v>11584174.9</v>
      </c>
      <c r="CJ159" s="602">
        <f t="shared" si="103"/>
        <v>54966032.590000004</v>
      </c>
      <c r="CK159" s="602">
        <f t="shared" si="103"/>
        <v>10772582.630000001</v>
      </c>
      <c r="CL159" s="602">
        <f t="shared" si="103"/>
        <v>17346459.960000001</v>
      </c>
      <c r="CM159" s="602">
        <f t="shared" si="103"/>
        <v>21862903.279999997</v>
      </c>
      <c r="CN159" s="602">
        <f t="shared" si="103"/>
        <v>16982805.359999999</v>
      </c>
      <c r="CO159" s="602">
        <f t="shared" si="103"/>
        <v>28064115.830000002</v>
      </c>
      <c r="CP159" s="602">
        <f t="shared" si="103"/>
        <v>6576250.5599999996</v>
      </c>
      <c r="CQ159" s="602">
        <f t="shared" si="103"/>
        <v>18034445.079999998</v>
      </c>
      <c r="CR159" s="602">
        <f t="shared" si="103"/>
        <v>9858174.0700000003</v>
      </c>
      <c r="CS159" s="602">
        <f t="shared" si="103"/>
        <v>13714100.280000003</v>
      </c>
      <c r="CT159" s="602">
        <f t="shared" si="103"/>
        <v>10037437.98</v>
      </c>
      <c r="CU159" s="602">
        <f t="shared" si="103"/>
        <v>154291041.90000001</v>
      </c>
      <c r="CV159" s="602">
        <f t="shared" si="103"/>
        <v>9817732.629999999</v>
      </c>
      <c r="CW159" s="602">
        <f t="shared" si="103"/>
        <v>12860080.4</v>
      </c>
      <c r="CX159" s="602">
        <f t="shared" si="103"/>
        <v>40304851.390000001</v>
      </c>
      <c r="CY159" s="602">
        <f t="shared" si="103"/>
        <v>19640461.469999999</v>
      </c>
      <c r="CZ159" s="602">
        <f t="shared" si="103"/>
        <v>29318874.170000006</v>
      </c>
      <c r="DA159" s="602">
        <f t="shared" si="103"/>
        <v>7306683.9999999991</v>
      </c>
      <c r="DB159" s="602">
        <f t="shared" si="103"/>
        <v>13059252.880000001</v>
      </c>
      <c r="DC159" s="602">
        <f t="shared" si="103"/>
        <v>199580400.44999993</v>
      </c>
      <c r="DD159" s="602">
        <f t="shared" si="103"/>
        <v>184586384.48999998</v>
      </c>
      <c r="DE159" s="602">
        <f t="shared" si="103"/>
        <v>11733437.07</v>
      </c>
      <c r="DF159" s="602">
        <f t="shared" si="103"/>
        <v>15040360.08</v>
      </c>
      <c r="DG159" s="602">
        <f t="shared" si="103"/>
        <v>26431224.329999998</v>
      </c>
      <c r="DH159" s="602">
        <f t="shared" si="103"/>
        <v>29447374.969999999</v>
      </c>
      <c r="DI159" s="602">
        <f t="shared" si="103"/>
        <v>40387375.399999999</v>
      </c>
      <c r="DJ159" s="602">
        <f t="shared" si="103"/>
        <v>39707757.399999991</v>
      </c>
      <c r="DK159" s="602">
        <f t="shared" si="103"/>
        <v>6916707.0600000005</v>
      </c>
      <c r="DL159" s="602">
        <f t="shared" si="103"/>
        <v>599898506.61000013</v>
      </c>
      <c r="DM159" s="602">
        <f t="shared" si="103"/>
        <v>13317419.1</v>
      </c>
      <c r="DN159" s="602">
        <f t="shared" si="103"/>
        <v>26444334.57</v>
      </c>
      <c r="DO159" s="602">
        <f t="shared" si="103"/>
        <v>12225793.479999997</v>
      </c>
      <c r="DP159" s="602">
        <f t="shared" si="103"/>
        <v>19258253.970000003</v>
      </c>
      <c r="DQ159" s="602">
        <f t="shared" si="103"/>
        <v>14657678.699999999</v>
      </c>
      <c r="DR159" s="602">
        <f t="shared" si="103"/>
        <v>26807772.189999998</v>
      </c>
      <c r="DS159" s="602">
        <f t="shared" si="103"/>
        <v>13560208.550000001</v>
      </c>
      <c r="DT159" s="602">
        <f t="shared" si="103"/>
        <v>46093011.769999996</v>
      </c>
      <c r="DU159" s="602">
        <f t="shared" si="103"/>
        <v>254546924.86999997</v>
      </c>
      <c r="DV159" s="602">
        <f t="shared" si="103"/>
        <v>36616700.980000004</v>
      </c>
      <c r="DW159" s="602">
        <f t="shared" si="103"/>
        <v>70868022.370000005</v>
      </c>
      <c r="DX159" s="602">
        <f t="shared" si="103"/>
        <v>63185677.239999987</v>
      </c>
      <c r="DY159" s="602">
        <f t="shared" si="103"/>
        <v>18871419.889999997</v>
      </c>
      <c r="DZ159" s="602">
        <f t="shared" si="103"/>
        <v>39178938.460000008</v>
      </c>
      <c r="EA159" s="602">
        <f t="shared" si="103"/>
        <v>33387752.979999997</v>
      </c>
      <c r="EB159" s="602">
        <f t="shared" si="103"/>
        <v>11175886.459999999</v>
      </c>
      <c r="EC159" s="602">
        <f t="shared" ref="EC159:GN159" si="104">SUM(EC65:EC158)</f>
        <v>8630236.870000001</v>
      </c>
      <c r="ED159" s="602">
        <f t="shared" si="104"/>
        <v>12070427.82</v>
      </c>
      <c r="EE159" s="602">
        <f t="shared" si="104"/>
        <v>38891070.699999996</v>
      </c>
      <c r="EF159" s="602">
        <f t="shared" si="104"/>
        <v>75551361.949999988</v>
      </c>
      <c r="EG159" s="602">
        <f t="shared" si="104"/>
        <v>46726076.770000003</v>
      </c>
      <c r="EH159" s="602">
        <f t="shared" si="104"/>
        <v>11944673.01</v>
      </c>
      <c r="EI159" s="602">
        <f t="shared" si="104"/>
        <v>19908142.190000001</v>
      </c>
      <c r="EJ159" s="602">
        <f t="shared" si="104"/>
        <v>17617290.709999997</v>
      </c>
      <c r="EK159" s="602">
        <f t="shared" si="104"/>
        <v>27359136.869999997</v>
      </c>
      <c r="EL159" s="602">
        <f t="shared" si="104"/>
        <v>31586561.030000001</v>
      </c>
      <c r="EM159" s="602">
        <f t="shared" si="104"/>
        <v>14697183.890000001</v>
      </c>
      <c r="EN159" s="602">
        <f t="shared" si="104"/>
        <v>12090916.470000001</v>
      </c>
      <c r="EO159" s="602">
        <f t="shared" si="104"/>
        <v>256214391.78000006</v>
      </c>
      <c r="EP159" s="602">
        <f t="shared" si="104"/>
        <v>11900990.289999999</v>
      </c>
      <c r="EQ159" s="602">
        <f t="shared" si="104"/>
        <v>30697586.649999999</v>
      </c>
      <c r="ER159" s="602">
        <f t="shared" si="104"/>
        <v>21730370.620000005</v>
      </c>
      <c r="ES159" s="602">
        <f t="shared" si="104"/>
        <v>13097596.559999997</v>
      </c>
      <c r="ET159" s="602">
        <f t="shared" si="104"/>
        <v>8932352.9199999999</v>
      </c>
      <c r="EU159" s="602">
        <f t="shared" si="104"/>
        <v>30723480.019999992</v>
      </c>
      <c r="EV159" s="602">
        <f t="shared" si="104"/>
        <v>31086193.390000004</v>
      </c>
      <c r="EW159" s="602">
        <f t="shared" si="104"/>
        <v>17290725.479999997</v>
      </c>
      <c r="EX159" s="602">
        <f t="shared" si="104"/>
        <v>249769222.23999998</v>
      </c>
      <c r="EY159" s="602">
        <f t="shared" si="104"/>
        <v>4419766.3599999994</v>
      </c>
      <c r="EZ159" s="602">
        <f t="shared" si="104"/>
        <v>17940602.109999999</v>
      </c>
      <c r="FA159" s="602">
        <f t="shared" si="104"/>
        <v>39165379.879999995</v>
      </c>
      <c r="FB159" s="602">
        <f t="shared" si="104"/>
        <v>32458209.920000002</v>
      </c>
      <c r="FC159" s="602">
        <f t="shared" si="104"/>
        <v>48696294.209999993</v>
      </c>
      <c r="FD159" s="602">
        <f t="shared" si="104"/>
        <v>35641522.630000003</v>
      </c>
      <c r="FE159" s="602">
        <f t="shared" si="104"/>
        <v>22218100.23</v>
      </c>
      <c r="FF159" s="602">
        <f t="shared" si="104"/>
        <v>15620261.750000002</v>
      </c>
      <c r="FG159" s="602">
        <f t="shared" si="104"/>
        <v>14993947.66</v>
      </c>
      <c r="FH159" s="602">
        <f t="shared" si="104"/>
        <v>12118094.209999999</v>
      </c>
      <c r="FI159" s="602">
        <f t="shared" si="104"/>
        <v>9569752.8399999999</v>
      </c>
      <c r="FJ159" s="602">
        <f t="shared" si="104"/>
        <v>114379734.74000001</v>
      </c>
      <c r="FK159" s="602">
        <f t="shared" si="104"/>
        <v>13050746.700000003</v>
      </c>
      <c r="FL159" s="602">
        <f t="shared" si="104"/>
        <v>5945354.3399999999</v>
      </c>
      <c r="FM159" s="602">
        <f t="shared" si="104"/>
        <v>8843587.9100000001</v>
      </c>
      <c r="FN159" s="602">
        <f t="shared" si="104"/>
        <v>21957861.039999999</v>
      </c>
      <c r="FO159" s="602">
        <f t="shared" si="104"/>
        <v>14325611.870000001</v>
      </c>
      <c r="FP159" s="602">
        <f t="shared" si="104"/>
        <v>8167670.3200000012</v>
      </c>
      <c r="FQ159" s="602">
        <f t="shared" si="104"/>
        <v>5586827.7800000003</v>
      </c>
      <c r="FR159" s="602">
        <f t="shared" si="104"/>
        <v>610816438.05999982</v>
      </c>
      <c r="FS159" s="602">
        <f t="shared" si="104"/>
        <v>16730630.869999999</v>
      </c>
      <c r="FT159" s="602">
        <f t="shared" si="104"/>
        <v>26734714.989999998</v>
      </c>
      <c r="FU159" s="602">
        <f t="shared" si="104"/>
        <v>26320175.450000007</v>
      </c>
      <c r="FV159" s="602">
        <f t="shared" si="104"/>
        <v>28315542.019999996</v>
      </c>
      <c r="FW159" s="602">
        <f t="shared" si="104"/>
        <v>10778677.380000001</v>
      </c>
      <c r="FX159" s="602">
        <f t="shared" si="104"/>
        <v>57197688.589999996</v>
      </c>
      <c r="FY159" s="602">
        <f t="shared" si="104"/>
        <v>22603795.140000004</v>
      </c>
      <c r="FZ159" s="602">
        <f t="shared" si="104"/>
        <v>19594836.450000003</v>
      </c>
      <c r="GA159" s="602">
        <f t="shared" si="104"/>
        <v>18370079.98</v>
      </c>
      <c r="GB159" s="602">
        <f t="shared" si="104"/>
        <v>33804910.810000002</v>
      </c>
      <c r="GC159" s="602">
        <f t="shared" si="104"/>
        <v>20276342.529999997</v>
      </c>
      <c r="GD159" s="602">
        <f t="shared" si="104"/>
        <v>20259042.140000001</v>
      </c>
      <c r="GE159" s="602">
        <f t="shared" si="104"/>
        <v>14280075.139999999</v>
      </c>
      <c r="GF159" s="602">
        <f t="shared" si="104"/>
        <v>144855800.04999998</v>
      </c>
      <c r="GG159" s="602">
        <f t="shared" si="104"/>
        <v>15094705.09</v>
      </c>
      <c r="GH159" s="602">
        <f t="shared" si="104"/>
        <v>14937400.789999999</v>
      </c>
      <c r="GI159" s="602">
        <f t="shared" si="104"/>
        <v>36038166</v>
      </c>
      <c r="GJ159" s="602">
        <f t="shared" si="104"/>
        <v>24481821.979999997</v>
      </c>
      <c r="GK159" s="602">
        <f t="shared" si="104"/>
        <v>12425786.33</v>
      </c>
      <c r="GL159" s="602">
        <f t="shared" si="104"/>
        <v>11281621.379999999</v>
      </c>
      <c r="GM159" s="602">
        <f t="shared" si="104"/>
        <v>28531127.010000002</v>
      </c>
      <c r="GN159" s="602">
        <f t="shared" si="104"/>
        <v>8084714.5800000001</v>
      </c>
      <c r="GO159" s="602">
        <f t="shared" ref="GO159:IZ159" si="105">SUM(GO65:GO158)</f>
        <v>12587142.959999999</v>
      </c>
      <c r="GP159" s="602">
        <f t="shared" si="105"/>
        <v>5349022.4300000006</v>
      </c>
      <c r="GQ159" s="602">
        <f t="shared" si="105"/>
        <v>6094726.7700000005</v>
      </c>
      <c r="GR159" s="602">
        <f t="shared" si="105"/>
        <v>116411240.17999999</v>
      </c>
      <c r="GS159" s="602">
        <f t="shared" si="105"/>
        <v>12821493.460000001</v>
      </c>
      <c r="GT159" s="602">
        <f t="shared" si="105"/>
        <v>7752889.5</v>
      </c>
      <c r="GU159" s="602">
        <f t="shared" si="105"/>
        <v>13059836.989999998</v>
      </c>
      <c r="GV159" s="602">
        <f t="shared" si="105"/>
        <v>2744057.5999999996</v>
      </c>
      <c r="GW159" s="602">
        <f t="shared" si="105"/>
        <v>11280991.789999997</v>
      </c>
      <c r="GX159" s="602">
        <f t="shared" si="105"/>
        <v>13085517.840000002</v>
      </c>
      <c r="GY159" s="602">
        <f t="shared" si="105"/>
        <v>7006319.9699999988</v>
      </c>
      <c r="GZ159" s="602">
        <f t="shared" si="105"/>
        <v>119884069.47000001</v>
      </c>
      <c r="HA159" s="602">
        <f t="shared" si="105"/>
        <v>5628142.4199999999</v>
      </c>
      <c r="HB159" s="602">
        <f t="shared" si="105"/>
        <v>20958123.650000002</v>
      </c>
      <c r="HC159" s="602">
        <f t="shared" si="105"/>
        <v>25101940.5</v>
      </c>
      <c r="HD159" s="602">
        <f t="shared" si="105"/>
        <v>459662456.23000002</v>
      </c>
      <c r="HE159" s="602">
        <f t="shared" si="105"/>
        <v>93662579.480000004</v>
      </c>
      <c r="HF159" s="602">
        <f t="shared" si="105"/>
        <v>56304934.759999998</v>
      </c>
      <c r="HG159" s="602">
        <f t="shared" si="105"/>
        <v>74857687.479999989</v>
      </c>
      <c r="HH159" s="602">
        <f t="shared" si="105"/>
        <v>48780977.979999997</v>
      </c>
      <c r="HI159" s="602">
        <f t="shared" si="105"/>
        <v>49579533.789999999</v>
      </c>
      <c r="HJ159" s="602">
        <f t="shared" si="105"/>
        <v>15357385.210000003</v>
      </c>
      <c r="HK159" s="602">
        <f t="shared" si="105"/>
        <v>15569229.949999999</v>
      </c>
      <c r="HL159" s="602">
        <f t="shared" si="105"/>
        <v>271613382.37</v>
      </c>
      <c r="HM159" s="602">
        <f t="shared" si="105"/>
        <v>57401482.75999999</v>
      </c>
      <c r="HN159" s="602">
        <f t="shared" si="105"/>
        <v>105116620.19000001</v>
      </c>
      <c r="HO159" s="602">
        <f t="shared" si="105"/>
        <v>37414019.780000009</v>
      </c>
      <c r="HP159" s="602">
        <f t="shared" si="105"/>
        <v>31299668.640000004</v>
      </c>
      <c r="HQ159" s="602">
        <f t="shared" si="105"/>
        <v>18967479.420000002</v>
      </c>
      <c r="HR159" s="602">
        <f t="shared" si="105"/>
        <v>21876839.790000003</v>
      </c>
      <c r="HS159" s="602">
        <f t="shared" si="105"/>
        <v>23662836.110000003</v>
      </c>
      <c r="HT159" s="602">
        <f t="shared" si="105"/>
        <v>251032616.51999998</v>
      </c>
      <c r="HU159" s="602">
        <f t="shared" si="105"/>
        <v>106030136.04000002</v>
      </c>
      <c r="HV159" s="602">
        <f t="shared" si="105"/>
        <v>20277926.829999998</v>
      </c>
      <c r="HW159" s="602">
        <f t="shared" si="105"/>
        <v>10234425.600000001</v>
      </c>
      <c r="HX159" s="602">
        <f t="shared" si="105"/>
        <v>12002334.68</v>
      </c>
      <c r="HY159" s="602">
        <f t="shared" si="105"/>
        <v>12992813.620000001</v>
      </c>
      <c r="HZ159" s="602">
        <f t="shared" si="105"/>
        <v>53956248.519999996</v>
      </c>
      <c r="IA159" s="602">
        <f t="shared" si="105"/>
        <v>9392673.1799999997</v>
      </c>
      <c r="IB159" s="602">
        <f t="shared" si="105"/>
        <v>9618222.2399999984</v>
      </c>
      <c r="IC159" s="602">
        <f t="shared" si="105"/>
        <v>12237273.699999999</v>
      </c>
      <c r="ID159" s="602">
        <f t="shared" si="105"/>
        <v>11109779.659999998</v>
      </c>
      <c r="IE159" s="602">
        <f t="shared" si="105"/>
        <v>27964839.890000001</v>
      </c>
      <c r="IF159" s="602">
        <f t="shared" si="105"/>
        <v>9518144.5199999996</v>
      </c>
      <c r="IG159" s="602">
        <f t="shared" si="105"/>
        <v>16543582.869999999</v>
      </c>
      <c r="IH159" s="602">
        <f t="shared" si="105"/>
        <v>9138405.4700000007</v>
      </c>
      <c r="II159" s="602">
        <f t="shared" si="105"/>
        <v>5981215.04</v>
      </c>
      <c r="IJ159" s="602">
        <f t="shared" si="105"/>
        <v>207023110.72999999</v>
      </c>
      <c r="IK159" s="602">
        <f t="shared" si="105"/>
        <v>189386054.19999996</v>
      </c>
      <c r="IL159" s="602">
        <f t="shared" si="105"/>
        <v>7381083.6899999995</v>
      </c>
      <c r="IM159" s="602">
        <f t="shared" si="105"/>
        <v>45467824.969999999</v>
      </c>
      <c r="IN159" s="602">
        <f t="shared" si="105"/>
        <v>36974478.499999993</v>
      </c>
      <c r="IO159" s="602">
        <f t="shared" si="105"/>
        <v>15671693.810000001</v>
      </c>
      <c r="IP159" s="602">
        <f t="shared" si="105"/>
        <v>7850255.5899999999</v>
      </c>
      <c r="IQ159" s="602">
        <f t="shared" si="105"/>
        <v>9355861.2300000004</v>
      </c>
      <c r="IR159" s="602">
        <f t="shared" si="105"/>
        <v>11424332.26</v>
      </c>
      <c r="IS159" s="602">
        <f t="shared" si="105"/>
        <v>11776560.959999999</v>
      </c>
      <c r="IT159" s="602">
        <f t="shared" si="105"/>
        <v>15439156.57</v>
      </c>
      <c r="IU159" s="602">
        <f t="shared" si="105"/>
        <v>478739394.64999998</v>
      </c>
      <c r="IV159" s="602">
        <f t="shared" si="105"/>
        <v>211339219.30999997</v>
      </c>
      <c r="IW159" s="602">
        <f t="shared" si="105"/>
        <v>9649153.5299999993</v>
      </c>
      <c r="IX159" s="602">
        <f t="shared" si="105"/>
        <v>29085384.689999998</v>
      </c>
      <c r="IY159" s="602">
        <f t="shared" si="105"/>
        <v>35019565.750000007</v>
      </c>
      <c r="IZ159" s="602">
        <f t="shared" si="105"/>
        <v>9511106.0700000003</v>
      </c>
      <c r="JA159" s="602">
        <f t="shared" ref="JA159:LL159" si="106">SUM(JA65:JA158)</f>
        <v>24678344.969999999</v>
      </c>
      <c r="JB159" s="602">
        <f t="shared" si="106"/>
        <v>5598976.8999999994</v>
      </c>
      <c r="JC159" s="602">
        <f t="shared" si="106"/>
        <v>14208511.510000002</v>
      </c>
      <c r="JD159" s="602">
        <f t="shared" si="106"/>
        <v>20975507.66</v>
      </c>
      <c r="JE159" s="602">
        <f t="shared" si="106"/>
        <v>32528105.899999999</v>
      </c>
      <c r="JF159" s="602">
        <f t="shared" si="106"/>
        <v>18724052.220000003</v>
      </c>
      <c r="JG159" s="602">
        <f t="shared" si="106"/>
        <v>74287655.500000015</v>
      </c>
      <c r="JH159" s="602">
        <f t="shared" si="106"/>
        <v>83060442.490000024</v>
      </c>
      <c r="JI159" s="602">
        <f t="shared" si="106"/>
        <v>13932218.1</v>
      </c>
      <c r="JJ159" s="602">
        <f t="shared" si="106"/>
        <v>16563340.580000002</v>
      </c>
      <c r="JK159" s="602">
        <f t="shared" si="106"/>
        <v>5682680.1800000006</v>
      </c>
      <c r="JL159" s="602">
        <f t="shared" si="106"/>
        <v>6978835.46</v>
      </c>
      <c r="JM159" s="602">
        <f t="shared" si="106"/>
        <v>152877617.77000001</v>
      </c>
      <c r="JN159" s="602">
        <f t="shared" si="106"/>
        <v>11220215.139999999</v>
      </c>
      <c r="JO159" s="602">
        <f t="shared" si="106"/>
        <v>25400626.929999996</v>
      </c>
      <c r="JP159" s="602">
        <f t="shared" si="106"/>
        <v>30806109.309999999</v>
      </c>
      <c r="JQ159" s="602">
        <f t="shared" si="106"/>
        <v>24895353.639999997</v>
      </c>
      <c r="JR159" s="602">
        <f t="shared" si="106"/>
        <v>30170959.68</v>
      </c>
      <c r="JS159" s="602">
        <f t="shared" si="106"/>
        <v>9572705.7399999984</v>
      </c>
      <c r="JT159" s="602">
        <f t="shared" si="106"/>
        <v>155178327.43000001</v>
      </c>
      <c r="JU159" s="602">
        <f t="shared" si="106"/>
        <v>103024768.49000001</v>
      </c>
      <c r="JV159" s="602">
        <f t="shared" si="106"/>
        <v>16002056.109999999</v>
      </c>
      <c r="JW159" s="602">
        <f t="shared" si="106"/>
        <v>5741002.4299999997</v>
      </c>
      <c r="JX159" s="602">
        <f t="shared" si="106"/>
        <v>17874128.189999998</v>
      </c>
      <c r="JY159" s="602">
        <f t="shared" si="106"/>
        <v>5442579.1400000006</v>
      </c>
      <c r="JZ159" s="602">
        <f t="shared" si="106"/>
        <v>57160428.200000003</v>
      </c>
      <c r="KA159" s="602">
        <f t="shared" si="106"/>
        <v>14311187.25</v>
      </c>
      <c r="KB159" s="602">
        <f t="shared" si="106"/>
        <v>9636687.0500000007</v>
      </c>
      <c r="KC159" s="602">
        <f t="shared" si="106"/>
        <v>10871287.199999997</v>
      </c>
      <c r="KD159" s="602">
        <f t="shared" si="106"/>
        <v>14215496.1</v>
      </c>
      <c r="KE159" s="602">
        <f t="shared" si="106"/>
        <v>7219223.7600000007</v>
      </c>
      <c r="KF159" s="602">
        <f t="shared" si="106"/>
        <v>13721967.530000001</v>
      </c>
      <c r="KG159" s="602">
        <f t="shared" si="106"/>
        <v>2777329.39</v>
      </c>
      <c r="KH159" s="602">
        <f t="shared" si="106"/>
        <v>10112007.039999999</v>
      </c>
      <c r="KI159" s="602">
        <f t="shared" si="106"/>
        <v>15539500.339999998</v>
      </c>
      <c r="KJ159" s="602">
        <f t="shared" si="106"/>
        <v>661196872.46000004</v>
      </c>
      <c r="KK159" s="602">
        <f t="shared" si="106"/>
        <v>44034179.410000011</v>
      </c>
      <c r="KL159" s="602">
        <f t="shared" si="106"/>
        <v>29822719.109999999</v>
      </c>
      <c r="KM159" s="602">
        <f t="shared" si="106"/>
        <v>29021149.900000002</v>
      </c>
      <c r="KN159" s="602">
        <f t="shared" si="106"/>
        <v>9433636.5199999996</v>
      </c>
      <c r="KO159" s="602">
        <f t="shared" si="106"/>
        <v>18439769.079999998</v>
      </c>
      <c r="KP159" s="602">
        <f t="shared" si="106"/>
        <v>90038112.660000011</v>
      </c>
      <c r="KQ159" s="602">
        <f t="shared" si="106"/>
        <v>9746526.4700000007</v>
      </c>
      <c r="KR159" s="602">
        <f t="shared" si="106"/>
        <v>5203910.4399999995</v>
      </c>
      <c r="KS159" s="602">
        <f t="shared" si="106"/>
        <v>127294296.58000001</v>
      </c>
      <c r="KT159" s="602">
        <f t="shared" si="106"/>
        <v>12731876.750000004</v>
      </c>
      <c r="KU159" s="602">
        <f t="shared" si="106"/>
        <v>21320074.870000001</v>
      </c>
      <c r="KV159" s="602">
        <f t="shared" si="106"/>
        <v>50045572.75</v>
      </c>
      <c r="KW159" s="602">
        <f t="shared" si="106"/>
        <v>17640915.41</v>
      </c>
      <c r="KX159" s="602">
        <f t="shared" si="106"/>
        <v>27167545.969999999</v>
      </c>
      <c r="KY159" s="602">
        <f t="shared" si="106"/>
        <v>160243691.44</v>
      </c>
      <c r="KZ159" s="602">
        <f t="shared" si="106"/>
        <v>15330888.610000001</v>
      </c>
      <c r="LA159" s="602">
        <f t="shared" si="106"/>
        <v>201404101.16</v>
      </c>
      <c r="LB159" s="602">
        <f t="shared" si="106"/>
        <v>18577881.010000002</v>
      </c>
      <c r="LC159" s="602">
        <f t="shared" si="106"/>
        <v>8403045.25</v>
      </c>
      <c r="LD159" s="602">
        <f t="shared" si="106"/>
        <v>48236886.43</v>
      </c>
      <c r="LE159" s="602">
        <f t="shared" si="106"/>
        <v>28724254.540000003</v>
      </c>
      <c r="LF159" s="602">
        <f t="shared" si="106"/>
        <v>14498124.52</v>
      </c>
      <c r="LG159" s="602">
        <f t="shared" si="106"/>
        <v>12667647.940000001</v>
      </c>
      <c r="LH159" s="602">
        <f t="shared" si="106"/>
        <v>16909784.260000005</v>
      </c>
      <c r="LI159" s="602">
        <f t="shared" si="106"/>
        <v>480690009.83000004</v>
      </c>
      <c r="LJ159" s="602">
        <f t="shared" si="106"/>
        <v>26131071.749999993</v>
      </c>
      <c r="LK159" s="602">
        <f t="shared" si="106"/>
        <v>68356733.989999995</v>
      </c>
      <c r="LL159" s="602">
        <f t="shared" si="106"/>
        <v>88944825.400000021</v>
      </c>
      <c r="LM159" s="602">
        <f t="shared" ref="LM159:NX159" si="107">SUM(LM65:LM158)</f>
        <v>20666966.679999996</v>
      </c>
      <c r="LN159" s="602">
        <f t="shared" si="107"/>
        <v>24092737.559999995</v>
      </c>
      <c r="LO159" s="602">
        <f t="shared" si="107"/>
        <v>8200202.04</v>
      </c>
      <c r="LP159" s="602">
        <f t="shared" si="107"/>
        <v>36121741.5</v>
      </c>
      <c r="LQ159" s="602">
        <f t="shared" si="107"/>
        <v>7135866.21</v>
      </c>
      <c r="LR159" s="602">
        <f t="shared" si="107"/>
        <v>22454564.050000001</v>
      </c>
      <c r="LS159" s="602">
        <f t="shared" si="107"/>
        <v>7580263.96</v>
      </c>
      <c r="LT159" s="602">
        <f t="shared" si="107"/>
        <v>71039085.859999985</v>
      </c>
      <c r="LU159" s="602">
        <f t="shared" si="107"/>
        <v>11376130.5</v>
      </c>
      <c r="LV159" s="602">
        <f t="shared" si="107"/>
        <v>8077798.790000001</v>
      </c>
      <c r="LW159" s="602">
        <f t="shared" si="107"/>
        <v>336639354.52000004</v>
      </c>
      <c r="LX159" s="602">
        <f t="shared" si="107"/>
        <v>152044093.27000004</v>
      </c>
      <c r="LY159" s="602">
        <f t="shared" si="107"/>
        <v>298387355.89999998</v>
      </c>
      <c r="LZ159" s="602">
        <f t="shared" si="107"/>
        <v>41334820.979999989</v>
      </c>
      <c r="MA159" s="602">
        <f t="shared" si="107"/>
        <v>30233943.039999995</v>
      </c>
      <c r="MB159" s="602">
        <f t="shared" si="107"/>
        <v>32407800.59</v>
      </c>
      <c r="MC159" s="602">
        <f t="shared" si="107"/>
        <v>26028978.02</v>
      </c>
      <c r="MD159" s="602">
        <f t="shared" si="107"/>
        <v>21551399.759999994</v>
      </c>
      <c r="ME159" s="602">
        <f t="shared" si="107"/>
        <v>19379833.739999995</v>
      </c>
      <c r="MF159" s="602">
        <f t="shared" si="107"/>
        <v>24881349.879999995</v>
      </c>
      <c r="MG159" s="602">
        <f t="shared" si="107"/>
        <v>54404605.990000002</v>
      </c>
      <c r="MH159" s="602">
        <f t="shared" si="107"/>
        <v>13256241.289999997</v>
      </c>
      <c r="MI159" s="602">
        <f t="shared" si="107"/>
        <v>370383000.20000005</v>
      </c>
      <c r="MJ159" s="602">
        <f t="shared" si="107"/>
        <v>23150987.350000001</v>
      </c>
      <c r="MK159" s="602">
        <f t="shared" si="107"/>
        <v>13245287.199999999</v>
      </c>
      <c r="ML159" s="602">
        <f t="shared" si="107"/>
        <v>13676814.450000001</v>
      </c>
      <c r="MM159" s="602">
        <f t="shared" si="107"/>
        <v>11172068.860000001</v>
      </c>
      <c r="MN159" s="602">
        <f t="shared" si="107"/>
        <v>26580847.090000004</v>
      </c>
      <c r="MO159" s="602">
        <f t="shared" si="107"/>
        <v>15812991.119999999</v>
      </c>
      <c r="MP159" s="602">
        <f t="shared" si="107"/>
        <v>9703827.2399999984</v>
      </c>
      <c r="MQ159" s="602">
        <f t="shared" si="107"/>
        <v>30544352.890000004</v>
      </c>
      <c r="MR159" s="602">
        <f t="shared" si="107"/>
        <v>13993335.979999999</v>
      </c>
      <c r="MS159" s="602">
        <f t="shared" si="107"/>
        <v>20462839.809999999</v>
      </c>
      <c r="MT159" s="602">
        <f t="shared" si="107"/>
        <v>17115787.289999999</v>
      </c>
      <c r="MU159" s="602">
        <f t="shared" si="107"/>
        <v>422800535.87999994</v>
      </c>
      <c r="MV159" s="602">
        <f t="shared" si="107"/>
        <v>37381141.239999995</v>
      </c>
      <c r="MW159" s="602">
        <f t="shared" si="107"/>
        <v>31566519.899999999</v>
      </c>
      <c r="MX159" s="602">
        <f t="shared" si="107"/>
        <v>37996036.230000004</v>
      </c>
      <c r="MY159" s="602">
        <f t="shared" si="107"/>
        <v>58585981.619999997</v>
      </c>
      <c r="MZ159" s="602">
        <f t="shared" si="107"/>
        <v>20070438.960000001</v>
      </c>
      <c r="NA159" s="602">
        <f t="shared" si="107"/>
        <v>57306422.28989999</v>
      </c>
      <c r="NB159" s="602">
        <f t="shared" si="107"/>
        <v>38921357.520000011</v>
      </c>
      <c r="NC159" s="602">
        <f t="shared" si="107"/>
        <v>39711782.00999999</v>
      </c>
      <c r="ND159" s="602">
        <f t="shared" si="107"/>
        <v>8097999.9699999997</v>
      </c>
      <c r="NE159" s="602">
        <f t="shared" si="107"/>
        <v>9128452.9000000004</v>
      </c>
      <c r="NF159" s="602">
        <f t="shared" si="107"/>
        <v>738816892.36000001</v>
      </c>
      <c r="NG159" s="602">
        <f t="shared" si="107"/>
        <v>67549079.660000011</v>
      </c>
      <c r="NH159" s="602">
        <f t="shared" si="107"/>
        <v>18342554.75</v>
      </c>
      <c r="NI159" s="602">
        <f t="shared" si="107"/>
        <v>168263082.73999998</v>
      </c>
      <c r="NJ159" s="602">
        <f t="shared" si="107"/>
        <v>19506830.07</v>
      </c>
      <c r="NK159" s="602">
        <f t="shared" si="107"/>
        <v>34016597.380000003</v>
      </c>
      <c r="NL159" s="602">
        <f t="shared" si="107"/>
        <v>196808756.52999997</v>
      </c>
      <c r="NM159" s="602">
        <f t="shared" si="107"/>
        <v>106215548.41000001</v>
      </c>
      <c r="NN159" s="602">
        <f t="shared" si="107"/>
        <v>3080594.79</v>
      </c>
      <c r="NO159" s="602">
        <f t="shared" si="107"/>
        <v>41735988.489999995</v>
      </c>
      <c r="NP159" s="602">
        <f t="shared" si="107"/>
        <v>15712588.839999998</v>
      </c>
      <c r="NQ159" s="602">
        <f t="shared" si="107"/>
        <v>17262496.609999999</v>
      </c>
      <c r="NR159" s="602">
        <f t="shared" si="107"/>
        <v>157806565.07000002</v>
      </c>
      <c r="NS159" s="602">
        <f t="shared" si="107"/>
        <v>8905848.4100000001</v>
      </c>
      <c r="NT159" s="602">
        <f t="shared" si="107"/>
        <v>11195444.129999999</v>
      </c>
      <c r="NU159" s="602">
        <f t="shared" si="107"/>
        <v>13516857.550000003</v>
      </c>
      <c r="NV159" s="602">
        <f t="shared" si="107"/>
        <v>6794826.8999999994</v>
      </c>
      <c r="NW159" s="602">
        <f t="shared" si="107"/>
        <v>2348863.0199999996</v>
      </c>
      <c r="NX159" s="602">
        <f t="shared" si="107"/>
        <v>3049495.4</v>
      </c>
      <c r="NY159" s="602">
        <f t="shared" ref="NY159:QJ159" si="108">SUM(NY65:NY158)</f>
        <v>398935333.5399999</v>
      </c>
      <c r="NZ159" s="602">
        <f t="shared" si="108"/>
        <v>144265099.06999996</v>
      </c>
      <c r="OA159" s="602">
        <f t="shared" si="108"/>
        <v>16233199.689999999</v>
      </c>
      <c r="OB159" s="602">
        <f t="shared" si="108"/>
        <v>12983303.68</v>
      </c>
      <c r="OC159" s="602">
        <f t="shared" si="108"/>
        <v>19612554.640000001</v>
      </c>
      <c r="OD159" s="602">
        <f t="shared" si="108"/>
        <v>17974518.069999997</v>
      </c>
      <c r="OE159" s="602">
        <f t="shared" si="108"/>
        <v>12792838.180000002</v>
      </c>
      <c r="OF159" s="602">
        <f t="shared" si="108"/>
        <v>432371026.63999999</v>
      </c>
      <c r="OG159" s="602">
        <f t="shared" si="108"/>
        <v>102214732.70999999</v>
      </c>
      <c r="OH159" s="602">
        <f t="shared" si="108"/>
        <v>29332409.329999998</v>
      </c>
      <c r="OI159" s="602">
        <f t="shared" si="108"/>
        <v>123576117.60000001</v>
      </c>
      <c r="OJ159" s="602">
        <f t="shared" si="108"/>
        <v>14402189.699999999</v>
      </c>
      <c r="OK159" s="602">
        <f t="shared" si="108"/>
        <v>30345277.420000006</v>
      </c>
      <c r="OL159" s="602">
        <f t="shared" si="108"/>
        <v>56718523.740000017</v>
      </c>
      <c r="OM159" s="602">
        <f t="shared" si="108"/>
        <v>14969540.510000002</v>
      </c>
      <c r="ON159" s="602">
        <f t="shared" si="108"/>
        <v>18051842.289999999</v>
      </c>
      <c r="OO159" s="602">
        <f t="shared" si="108"/>
        <v>230228810.40000001</v>
      </c>
      <c r="OP159" s="602">
        <f t="shared" si="108"/>
        <v>71559562.199999988</v>
      </c>
      <c r="OQ159" s="602">
        <f t="shared" si="108"/>
        <v>169510034.49000001</v>
      </c>
      <c r="OR159" s="602">
        <f t="shared" si="108"/>
        <v>38432708.589999996</v>
      </c>
      <c r="OS159" s="602">
        <f t="shared" si="108"/>
        <v>21636819.270000007</v>
      </c>
      <c r="OT159" s="602">
        <f t="shared" si="108"/>
        <v>35631999.949999996</v>
      </c>
      <c r="OU159" s="602">
        <f t="shared" si="108"/>
        <v>122213846.14000002</v>
      </c>
      <c r="OV159" s="602">
        <f t="shared" si="108"/>
        <v>12102552.9</v>
      </c>
      <c r="OW159" s="602">
        <f t="shared" si="108"/>
        <v>16457503.6</v>
      </c>
      <c r="OX159" s="602">
        <f t="shared" si="108"/>
        <v>17924722.57</v>
      </c>
      <c r="OY159" s="602">
        <f t="shared" si="108"/>
        <v>22530017.500000004</v>
      </c>
      <c r="OZ159" s="602">
        <f t="shared" si="108"/>
        <v>101834658.55999999</v>
      </c>
      <c r="PA159" s="602">
        <f t="shared" si="108"/>
        <v>10760355.420000002</v>
      </c>
      <c r="PB159" s="602">
        <f t="shared" si="108"/>
        <v>13725122.209999999</v>
      </c>
      <c r="PC159" s="602">
        <f t="shared" si="108"/>
        <v>10348799.699999999</v>
      </c>
      <c r="PD159" s="602">
        <f t="shared" si="108"/>
        <v>212015347.76000005</v>
      </c>
      <c r="PE159" s="602">
        <f t="shared" si="108"/>
        <v>11637056.810000001</v>
      </c>
      <c r="PF159" s="602">
        <f t="shared" si="108"/>
        <v>39461018.459999993</v>
      </c>
      <c r="PG159" s="602">
        <f t="shared" si="108"/>
        <v>7937299.0299999993</v>
      </c>
      <c r="PH159" s="602">
        <f t="shared" si="108"/>
        <v>12558266.279999997</v>
      </c>
      <c r="PI159" s="602">
        <f t="shared" si="108"/>
        <v>36723046.750000007</v>
      </c>
      <c r="PJ159" s="602">
        <f t="shared" si="108"/>
        <v>14975640.720000001</v>
      </c>
      <c r="PK159" s="602">
        <f t="shared" si="108"/>
        <v>14917245.34</v>
      </c>
      <c r="PL159" s="602">
        <f t="shared" si="108"/>
        <v>26814282.459999997</v>
      </c>
      <c r="PM159" s="602">
        <f t="shared" si="108"/>
        <v>17392298.969999999</v>
      </c>
      <c r="PN159" s="602">
        <f t="shared" si="108"/>
        <v>19398035.340000004</v>
      </c>
      <c r="PO159" s="602">
        <f t="shared" si="108"/>
        <v>35196602.5</v>
      </c>
      <c r="PP159" s="602">
        <f t="shared" si="108"/>
        <v>11399802.390000001</v>
      </c>
      <c r="PQ159" s="602">
        <f t="shared" si="108"/>
        <v>64125550.479999989</v>
      </c>
      <c r="PR159" s="602">
        <f t="shared" si="108"/>
        <v>14781497.790000001</v>
      </c>
      <c r="PS159" s="602">
        <f t="shared" si="108"/>
        <v>6995010.7499999981</v>
      </c>
      <c r="PT159" s="602">
        <f t="shared" si="108"/>
        <v>9956035.1300000008</v>
      </c>
      <c r="PU159" s="602">
        <f t="shared" si="108"/>
        <v>9211086.9800000004</v>
      </c>
      <c r="PV159" s="602">
        <f t="shared" si="108"/>
        <v>706597245.72000003</v>
      </c>
      <c r="PW159" s="602">
        <f t="shared" si="108"/>
        <v>14760981.710000001</v>
      </c>
      <c r="PX159" s="602">
        <f t="shared" si="108"/>
        <v>14596187.42</v>
      </c>
      <c r="PY159" s="602">
        <f t="shared" si="108"/>
        <v>16585384.940000003</v>
      </c>
      <c r="PZ159" s="602">
        <f t="shared" si="108"/>
        <v>169710025.90000001</v>
      </c>
      <c r="QA159" s="602">
        <f t="shared" si="108"/>
        <v>27420385.960000005</v>
      </c>
      <c r="QB159" s="602">
        <f t="shared" si="108"/>
        <v>57484532.940000005</v>
      </c>
      <c r="QC159" s="602">
        <f t="shared" si="108"/>
        <v>13746214.819999998</v>
      </c>
      <c r="QD159" s="602">
        <f t="shared" si="108"/>
        <v>66592744.830000006</v>
      </c>
      <c r="QE159" s="602">
        <f t="shared" si="108"/>
        <v>9013722.3500000015</v>
      </c>
      <c r="QF159" s="602">
        <f t="shared" si="108"/>
        <v>39106446.079999998</v>
      </c>
      <c r="QG159" s="602">
        <f t="shared" si="108"/>
        <v>17147378.740000002</v>
      </c>
      <c r="QH159" s="602">
        <f t="shared" si="108"/>
        <v>16847231.280000001</v>
      </c>
      <c r="QI159" s="602">
        <f t="shared" si="108"/>
        <v>13542833.76</v>
      </c>
      <c r="QJ159" s="602">
        <f t="shared" si="108"/>
        <v>49958188.960000001</v>
      </c>
      <c r="QK159" s="602">
        <f t="shared" ref="QK159:SV159" si="109">SUM(QK65:QK158)</f>
        <v>19060700.100000001</v>
      </c>
      <c r="QL159" s="602">
        <f t="shared" si="109"/>
        <v>24017365.269999996</v>
      </c>
      <c r="QM159" s="602">
        <f t="shared" si="109"/>
        <v>24344118.780000001</v>
      </c>
      <c r="QN159" s="602">
        <f t="shared" si="109"/>
        <v>21856108.879999999</v>
      </c>
      <c r="QO159" s="602">
        <f t="shared" si="109"/>
        <v>56580108.070000023</v>
      </c>
      <c r="QP159" s="602">
        <f t="shared" si="109"/>
        <v>33852937.619999997</v>
      </c>
      <c r="QQ159" s="602">
        <f t="shared" si="109"/>
        <v>13621875.310000002</v>
      </c>
      <c r="QR159" s="602">
        <f t="shared" si="109"/>
        <v>4308119.0600000005</v>
      </c>
      <c r="QS159" s="602">
        <f t="shared" si="109"/>
        <v>12342396.359999998</v>
      </c>
      <c r="QT159" s="602">
        <f t="shared" si="109"/>
        <v>3959819.76</v>
      </c>
      <c r="QU159" s="602">
        <f t="shared" si="109"/>
        <v>9610018.5899999999</v>
      </c>
      <c r="QV159" s="602">
        <f t="shared" si="109"/>
        <v>214552971.19999999</v>
      </c>
      <c r="QW159" s="602">
        <f t="shared" si="109"/>
        <v>12728893.800000001</v>
      </c>
      <c r="QX159" s="602">
        <f t="shared" si="109"/>
        <v>41615398.189999998</v>
      </c>
      <c r="QY159" s="602">
        <f t="shared" si="109"/>
        <v>15612830.85</v>
      </c>
      <c r="QZ159" s="602">
        <f t="shared" si="109"/>
        <v>29626994.02</v>
      </c>
      <c r="RA159" s="602">
        <f t="shared" si="109"/>
        <v>63407488.339999996</v>
      </c>
      <c r="RB159" s="602">
        <f t="shared" si="109"/>
        <v>18059046.609999999</v>
      </c>
      <c r="RC159" s="602">
        <f t="shared" si="109"/>
        <v>47538965.699999996</v>
      </c>
      <c r="RD159" s="602">
        <f t="shared" si="109"/>
        <v>22010146.979999997</v>
      </c>
      <c r="RE159" s="602">
        <f t="shared" si="109"/>
        <v>26807974.23</v>
      </c>
      <c r="RF159" s="602">
        <f t="shared" si="109"/>
        <v>13836547.159999998</v>
      </c>
      <c r="RG159" s="602">
        <f t="shared" si="109"/>
        <v>3423714.98</v>
      </c>
      <c r="RH159" s="602">
        <f t="shared" si="109"/>
        <v>8893596.0100000016</v>
      </c>
      <c r="RI159" s="602">
        <f t="shared" si="109"/>
        <v>327505119.73000002</v>
      </c>
      <c r="RJ159" s="602">
        <f t="shared" si="109"/>
        <v>61630635.769999996</v>
      </c>
      <c r="RK159" s="602">
        <f t="shared" si="109"/>
        <v>26208288.690000005</v>
      </c>
      <c r="RL159" s="602">
        <f t="shared" si="109"/>
        <v>20778076.420000002</v>
      </c>
      <c r="RM159" s="602">
        <f t="shared" si="109"/>
        <v>28503609.419999998</v>
      </c>
      <c r="RN159" s="602">
        <f t="shared" si="109"/>
        <v>51998743.280000001</v>
      </c>
      <c r="RO159" s="602">
        <f t="shared" si="109"/>
        <v>58004302.850000001</v>
      </c>
      <c r="RP159" s="602">
        <f t="shared" si="109"/>
        <v>18241608.210000001</v>
      </c>
      <c r="RQ159" s="602">
        <f t="shared" si="109"/>
        <v>18933977.490000002</v>
      </c>
      <c r="RR159" s="602">
        <f t="shared" si="109"/>
        <v>43387825.25</v>
      </c>
      <c r="RS159" s="602">
        <f t="shared" si="109"/>
        <v>69594104.510000005</v>
      </c>
      <c r="RT159" s="602">
        <f t="shared" si="109"/>
        <v>15970276.960000001</v>
      </c>
      <c r="RU159" s="602">
        <f t="shared" si="109"/>
        <v>19812880.169999998</v>
      </c>
      <c r="RV159" s="602">
        <f t="shared" si="109"/>
        <v>21672996.940000005</v>
      </c>
      <c r="RW159" s="602">
        <f t="shared" si="109"/>
        <v>17204776.41</v>
      </c>
      <c r="RX159" s="602">
        <f t="shared" si="109"/>
        <v>13494600.109999999</v>
      </c>
      <c r="RY159" s="602">
        <f t="shared" si="109"/>
        <v>12386892.300000001</v>
      </c>
      <c r="RZ159" s="602">
        <f t="shared" si="109"/>
        <v>7586621.9500000002</v>
      </c>
      <c r="SA159" s="602">
        <f t="shared" si="109"/>
        <v>7866197.669999999</v>
      </c>
      <c r="SB159" s="602">
        <f t="shared" si="109"/>
        <v>9934683.9900000002</v>
      </c>
      <c r="SC159" s="602">
        <f t="shared" si="109"/>
        <v>192562789.54999998</v>
      </c>
      <c r="SD159" s="602">
        <f t="shared" si="109"/>
        <v>11971707.170000002</v>
      </c>
      <c r="SE159" s="602">
        <f t="shared" si="109"/>
        <v>10210345.83</v>
      </c>
      <c r="SF159" s="602">
        <f t="shared" si="109"/>
        <v>12476610.82</v>
      </c>
      <c r="SG159" s="602">
        <f t="shared" si="109"/>
        <v>9661573.1300000008</v>
      </c>
      <c r="SH159" s="602">
        <f t="shared" si="109"/>
        <v>16717340.42</v>
      </c>
      <c r="SI159" s="602">
        <f t="shared" si="109"/>
        <v>13455887.909999996</v>
      </c>
      <c r="SJ159" s="602">
        <f t="shared" si="109"/>
        <v>31455035.830000002</v>
      </c>
      <c r="SK159" s="602">
        <f t="shared" si="109"/>
        <v>12790682.33</v>
      </c>
      <c r="SL159" s="602">
        <f t="shared" si="109"/>
        <v>14566899.49</v>
      </c>
      <c r="SM159" s="602">
        <f t="shared" si="109"/>
        <v>82562604.639999971</v>
      </c>
      <c r="SN159" s="602">
        <f t="shared" si="109"/>
        <v>8306289.6599999992</v>
      </c>
      <c r="SO159" s="602">
        <f t="shared" si="109"/>
        <v>93522076.089999989</v>
      </c>
      <c r="SP159" s="602">
        <f t="shared" si="109"/>
        <v>14488387.979999999</v>
      </c>
      <c r="SQ159" s="602">
        <f t="shared" si="109"/>
        <v>23932768.119999997</v>
      </c>
      <c r="SR159" s="602">
        <f t="shared" si="109"/>
        <v>36931399.18</v>
      </c>
      <c r="SS159" s="602">
        <f t="shared" si="109"/>
        <v>12627066.380000001</v>
      </c>
      <c r="ST159" s="602">
        <f t="shared" si="109"/>
        <v>10758224.660000002</v>
      </c>
      <c r="SU159" s="602">
        <f t="shared" si="109"/>
        <v>17601568.019999996</v>
      </c>
      <c r="SV159" s="602">
        <f t="shared" si="109"/>
        <v>6322847.5499999989</v>
      </c>
      <c r="SW159" s="602">
        <f t="shared" ref="SW159:VH159" si="110">SUM(SW65:SW158)</f>
        <v>294566822.76000005</v>
      </c>
      <c r="SX159" s="602">
        <f t="shared" si="110"/>
        <v>11601274.98</v>
      </c>
      <c r="SY159" s="602">
        <f t="shared" si="110"/>
        <v>24770831.199999999</v>
      </c>
      <c r="SZ159" s="602">
        <f t="shared" si="110"/>
        <v>23698375.470000003</v>
      </c>
      <c r="TA159" s="602">
        <f t="shared" si="110"/>
        <v>6248944.540000001</v>
      </c>
      <c r="TB159" s="602">
        <f t="shared" si="110"/>
        <v>6874547.7700000005</v>
      </c>
      <c r="TC159" s="602">
        <f t="shared" si="110"/>
        <v>9634612.2399999984</v>
      </c>
      <c r="TD159" s="602">
        <f t="shared" si="110"/>
        <v>75827998.439999998</v>
      </c>
      <c r="TE159" s="602">
        <f t="shared" si="110"/>
        <v>13507946.27</v>
      </c>
      <c r="TF159" s="602">
        <f t="shared" si="110"/>
        <v>14824699.869999999</v>
      </c>
      <c r="TG159" s="602">
        <f t="shared" si="110"/>
        <v>15634061.850000001</v>
      </c>
      <c r="TH159" s="602">
        <f t="shared" si="110"/>
        <v>46497437.300000004</v>
      </c>
      <c r="TI159" s="602">
        <f t="shared" si="110"/>
        <v>12960293.100000001</v>
      </c>
      <c r="TJ159" s="602">
        <f t="shared" si="110"/>
        <v>10619255.709999997</v>
      </c>
      <c r="TK159" s="602">
        <f t="shared" si="110"/>
        <v>439874532.32000005</v>
      </c>
      <c r="TL159" s="602">
        <f t="shared" si="110"/>
        <v>9859505.7700000033</v>
      </c>
      <c r="TM159" s="602">
        <f t="shared" si="110"/>
        <v>7693776.419999999</v>
      </c>
      <c r="TN159" s="602">
        <f t="shared" si="110"/>
        <v>32982855.510000002</v>
      </c>
      <c r="TO159" s="602">
        <f t="shared" si="110"/>
        <v>28060707.34</v>
      </c>
      <c r="TP159" s="602">
        <f t="shared" si="110"/>
        <v>15631728.899999999</v>
      </c>
      <c r="TQ159" s="602">
        <f t="shared" si="110"/>
        <v>5869296.0100000007</v>
      </c>
      <c r="TR159" s="602">
        <f t="shared" si="110"/>
        <v>72767897.650000006</v>
      </c>
      <c r="TS159" s="602">
        <f t="shared" si="110"/>
        <v>9853644.1599999983</v>
      </c>
      <c r="TT159" s="602">
        <f t="shared" si="110"/>
        <v>28153359.389999997</v>
      </c>
      <c r="TU159" s="602">
        <f t="shared" si="110"/>
        <v>26603822.550000001</v>
      </c>
      <c r="TV159" s="602">
        <f t="shared" si="110"/>
        <v>9588968.3899999987</v>
      </c>
      <c r="TW159" s="602">
        <f t="shared" si="110"/>
        <v>7510608.4799999986</v>
      </c>
      <c r="TX159" s="602">
        <f t="shared" si="110"/>
        <v>11071395.719999999</v>
      </c>
      <c r="TY159" s="602">
        <f t="shared" si="110"/>
        <v>13951473.660000004</v>
      </c>
      <c r="TZ159" s="602">
        <f t="shared" si="110"/>
        <v>4224714.05</v>
      </c>
      <c r="UA159" s="602">
        <f t="shared" si="110"/>
        <v>53129412.760000005</v>
      </c>
      <c r="UB159" s="602">
        <f t="shared" si="110"/>
        <v>8364215.3900000015</v>
      </c>
      <c r="UC159" s="602">
        <f t="shared" si="110"/>
        <v>123289848.71999998</v>
      </c>
      <c r="UD159" s="602">
        <f t="shared" si="110"/>
        <v>47803321.840000004</v>
      </c>
      <c r="UE159" s="602">
        <f t="shared" si="110"/>
        <v>17269064.239999998</v>
      </c>
      <c r="UF159" s="602">
        <f t="shared" si="110"/>
        <v>18788293.869999997</v>
      </c>
      <c r="UG159" s="602">
        <f t="shared" si="110"/>
        <v>204419542.25</v>
      </c>
      <c r="UH159" s="602">
        <f t="shared" si="110"/>
        <v>11801494.109999999</v>
      </c>
      <c r="UI159" s="602">
        <f t="shared" si="110"/>
        <v>14919008.159999998</v>
      </c>
      <c r="UJ159" s="602">
        <f t="shared" si="110"/>
        <v>22505631.800000001</v>
      </c>
      <c r="UK159" s="602">
        <f t="shared" si="110"/>
        <v>7727771.1699999981</v>
      </c>
      <c r="UL159" s="602">
        <f t="shared" si="110"/>
        <v>136998780.88</v>
      </c>
      <c r="UM159" s="602">
        <f t="shared" si="110"/>
        <v>36713548.670000002</v>
      </c>
      <c r="UN159" s="602">
        <f t="shared" si="110"/>
        <v>20210118.300000001</v>
      </c>
      <c r="UO159" s="602">
        <f t="shared" si="110"/>
        <v>58293541.909999996</v>
      </c>
      <c r="UP159" s="602">
        <f t="shared" si="110"/>
        <v>25497270.359999999</v>
      </c>
      <c r="UQ159" s="602">
        <f t="shared" si="110"/>
        <v>19137437.990000002</v>
      </c>
      <c r="UR159" s="602">
        <f t="shared" si="110"/>
        <v>866282243.29999995</v>
      </c>
      <c r="US159" s="602">
        <f t="shared" si="110"/>
        <v>31372174.609999999</v>
      </c>
      <c r="UT159" s="602">
        <f t="shared" si="110"/>
        <v>23766707.469999999</v>
      </c>
      <c r="UU159" s="602">
        <f t="shared" si="110"/>
        <v>162934165.38</v>
      </c>
      <c r="UV159" s="602">
        <f t="shared" si="110"/>
        <v>4459024.12</v>
      </c>
      <c r="UW159" s="602">
        <f t="shared" si="110"/>
        <v>27288471.540000003</v>
      </c>
      <c r="UX159" s="602">
        <f t="shared" si="110"/>
        <v>72219758.719999999</v>
      </c>
      <c r="UY159" s="602">
        <f t="shared" si="110"/>
        <v>12563912.1</v>
      </c>
      <c r="UZ159" s="602">
        <f t="shared" si="110"/>
        <v>13841378.890000001</v>
      </c>
      <c r="VA159" s="602">
        <f t="shared" si="110"/>
        <v>21655551.140000008</v>
      </c>
      <c r="VB159" s="602">
        <f t="shared" si="110"/>
        <v>33377699.809999995</v>
      </c>
      <c r="VC159" s="602">
        <f t="shared" si="110"/>
        <v>71774091.849999994</v>
      </c>
      <c r="VD159" s="602">
        <f t="shared" si="110"/>
        <v>25062462.209999997</v>
      </c>
      <c r="VE159" s="602">
        <f t="shared" si="110"/>
        <v>46782660.299999997</v>
      </c>
      <c r="VF159" s="602">
        <f t="shared" si="110"/>
        <v>21525432.289999999</v>
      </c>
      <c r="VG159" s="602">
        <f t="shared" si="110"/>
        <v>17357934.309999999</v>
      </c>
      <c r="VH159" s="602">
        <f t="shared" si="110"/>
        <v>13630667.380000001</v>
      </c>
      <c r="VI159" s="602">
        <f t="shared" ref="VI159:XT159" si="111">SUM(VI65:VI158)</f>
        <v>20030290.090000004</v>
      </c>
      <c r="VJ159" s="602">
        <f t="shared" si="111"/>
        <v>72637669.460000008</v>
      </c>
      <c r="VK159" s="602">
        <f t="shared" si="111"/>
        <v>14089859.82</v>
      </c>
      <c r="VL159" s="602">
        <f t="shared" si="111"/>
        <v>9817547.0999999978</v>
      </c>
      <c r="VM159" s="602">
        <f t="shared" si="111"/>
        <v>5877512.8099999987</v>
      </c>
      <c r="VN159" s="602">
        <f t="shared" si="111"/>
        <v>439275354.52999997</v>
      </c>
      <c r="VO159" s="602">
        <f t="shared" si="111"/>
        <v>19246713.140000001</v>
      </c>
      <c r="VP159" s="602">
        <f t="shared" si="111"/>
        <v>15963299.149999999</v>
      </c>
      <c r="VQ159" s="602">
        <f t="shared" si="111"/>
        <v>30858319.250000004</v>
      </c>
      <c r="VR159" s="602">
        <f t="shared" si="111"/>
        <v>37792368.990000002</v>
      </c>
      <c r="VS159" s="602">
        <f t="shared" si="111"/>
        <v>35648501.119999997</v>
      </c>
      <c r="VT159" s="602">
        <f t="shared" si="111"/>
        <v>17098676.690000001</v>
      </c>
      <c r="VU159" s="602">
        <f t="shared" si="111"/>
        <v>15931004.619999999</v>
      </c>
      <c r="VV159" s="602">
        <f t="shared" si="111"/>
        <v>28096410.739999998</v>
      </c>
      <c r="VW159" s="602">
        <f t="shared" si="111"/>
        <v>97632000.590000004</v>
      </c>
      <c r="VX159" s="602">
        <f t="shared" si="111"/>
        <v>19602688.030000001</v>
      </c>
      <c r="VY159" s="602">
        <f t="shared" si="111"/>
        <v>34304131.660000004</v>
      </c>
      <c r="VZ159" s="602">
        <f t="shared" si="111"/>
        <v>25003150.159999996</v>
      </c>
      <c r="WA159" s="602">
        <f t="shared" si="111"/>
        <v>7825262.9100000001</v>
      </c>
      <c r="WB159" s="602">
        <f t="shared" si="111"/>
        <v>17933790.340000004</v>
      </c>
      <c r="WC159" s="602">
        <f t="shared" si="111"/>
        <v>661529889.98000002</v>
      </c>
      <c r="WD159" s="602">
        <f t="shared" si="111"/>
        <v>29891810.240000002</v>
      </c>
      <c r="WE159" s="602">
        <f t="shared" si="111"/>
        <v>18052669.68</v>
      </c>
      <c r="WF159" s="602">
        <f t="shared" si="111"/>
        <v>11183766.270000001</v>
      </c>
      <c r="WG159" s="602">
        <f t="shared" si="111"/>
        <v>6263534.1699999999</v>
      </c>
      <c r="WH159" s="602">
        <f t="shared" si="111"/>
        <v>20736250.510000002</v>
      </c>
      <c r="WI159" s="602">
        <f t="shared" si="111"/>
        <v>61808203.63000001</v>
      </c>
      <c r="WJ159" s="602">
        <f t="shared" si="111"/>
        <v>36360279.740000002</v>
      </c>
      <c r="WK159" s="602">
        <f t="shared" si="111"/>
        <v>15084605.620000001</v>
      </c>
      <c r="WL159" s="602">
        <f t="shared" si="111"/>
        <v>38464008.049999997</v>
      </c>
      <c r="WM159" s="602">
        <f t="shared" si="111"/>
        <v>12146285.940000003</v>
      </c>
      <c r="WN159" s="602">
        <f t="shared" si="111"/>
        <v>65261786.420000002</v>
      </c>
      <c r="WO159" s="602">
        <f t="shared" si="111"/>
        <v>22378067.669999998</v>
      </c>
      <c r="WP159" s="602">
        <f t="shared" si="111"/>
        <v>66759464.729999997</v>
      </c>
      <c r="WQ159" s="602">
        <f t="shared" si="111"/>
        <v>59441541.330000013</v>
      </c>
      <c r="WR159" s="602">
        <f t="shared" si="111"/>
        <v>12452423.329999998</v>
      </c>
      <c r="WS159" s="602">
        <f t="shared" si="111"/>
        <v>18481117.430000003</v>
      </c>
      <c r="WT159" s="602">
        <f t="shared" si="111"/>
        <v>29117943.420000002</v>
      </c>
      <c r="WU159" s="602">
        <f t="shared" si="111"/>
        <v>10008496.23</v>
      </c>
      <c r="WV159" s="602">
        <f t="shared" si="111"/>
        <v>37883335.740000002</v>
      </c>
      <c r="WW159" s="602">
        <f t="shared" si="111"/>
        <v>104440420.44999999</v>
      </c>
      <c r="WX159" s="602">
        <f t="shared" si="111"/>
        <v>35162908.140000001</v>
      </c>
      <c r="WY159" s="602">
        <f t="shared" si="111"/>
        <v>17983163.089999996</v>
      </c>
      <c r="WZ159" s="602">
        <f t="shared" si="111"/>
        <v>9136111.9299999978</v>
      </c>
      <c r="XA159" s="602">
        <f t="shared" si="111"/>
        <v>17444982.169999998</v>
      </c>
      <c r="XB159" s="602">
        <f t="shared" si="111"/>
        <v>9303797.4000000004</v>
      </c>
      <c r="XC159" s="602">
        <f t="shared" si="111"/>
        <v>7227846.4500000002</v>
      </c>
      <c r="XD159" s="602">
        <f t="shared" si="111"/>
        <v>13980558.320000002</v>
      </c>
      <c r="XE159" s="602">
        <f t="shared" si="111"/>
        <v>129374451.68000002</v>
      </c>
      <c r="XF159" s="602">
        <f t="shared" si="111"/>
        <v>18825397.050000004</v>
      </c>
      <c r="XG159" s="602">
        <f t="shared" si="111"/>
        <v>8341443.3900000006</v>
      </c>
      <c r="XH159" s="602">
        <f t="shared" si="111"/>
        <v>4389977.8</v>
      </c>
      <c r="XI159" s="602">
        <f t="shared" si="111"/>
        <v>9859278.370000001</v>
      </c>
      <c r="XJ159" s="602">
        <f t="shared" si="111"/>
        <v>309763319.86000001</v>
      </c>
      <c r="XK159" s="602">
        <f t="shared" si="111"/>
        <v>20522744.170000006</v>
      </c>
      <c r="XL159" s="602">
        <f t="shared" si="111"/>
        <v>30627380.59</v>
      </c>
      <c r="XM159" s="602">
        <f t="shared" si="111"/>
        <v>152077115.08000004</v>
      </c>
      <c r="XN159" s="602">
        <f t="shared" si="111"/>
        <v>23171336.289999999</v>
      </c>
      <c r="XO159" s="602">
        <f t="shared" si="111"/>
        <v>18086385.809999999</v>
      </c>
      <c r="XP159" s="602">
        <f t="shared" si="111"/>
        <v>45356232.760000005</v>
      </c>
      <c r="XQ159" s="602">
        <f t="shared" si="111"/>
        <v>25868209.130000003</v>
      </c>
      <c r="XR159" s="602">
        <f t="shared" si="111"/>
        <v>13786135.450000001</v>
      </c>
      <c r="XS159" s="602">
        <f t="shared" si="111"/>
        <v>35635172.109999999</v>
      </c>
      <c r="XT159" s="602">
        <f t="shared" si="111"/>
        <v>44519761.820000008</v>
      </c>
      <c r="XU159" s="602">
        <f t="shared" ref="XU159:AAF159" si="112">SUM(XU65:XU158)</f>
        <v>15958760.68</v>
      </c>
      <c r="XV159" s="602">
        <f t="shared" si="112"/>
        <v>9901577.0500000026</v>
      </c>
      <c r="XW159" s="602">
        <f t="shared" si="112"/>
        <v>14504713.969999999</v>
      </c>
      <c r="XX159" s="602">
        <f t="shared" si="112"/>
        <v>9025422.5600000005</v>
      </c>
      <c r="XY159" s="602">
        <f t="shared" si="112"/>
        <v>10507043.360000003</v>
      </c>
      <c r="XZ159" s="602">
        <f t="shared" si="112"/>
        <v>9270878.1099999994</v>
      </c>
      <c r="YA159" s="602">
        <f t="shared" si="112"/>
        <v>15339422.789999999</v>
      </c>
      <c r="YB159" s="602">
        <f t="shared" si="112"/>
        <v>7041881.3999999994</v>
      </c>
      <c r="YC159" s="602">
        <f t="shared" si="112"/>
        <v>8451651.620000001</v>
      </c>
      <c r="YD159" s="602">
        <f t="shared" si="112"/>
        <v>10222765.689999999</v>
      </c>
      <c r="YE159" s="602">
        <f t="shared" si="112"/>
        <v>13093056.030000001</v>
      </c>
      <c r="YF159" s="602">
        <f t="shared" si="112"/>
        <v>11742460.040000003</v>
      </c>
      <c r="YG159" s="602">
        <f t="shared" si="112"/>
        <v>319399486.2700001</v>
      </c>
      <c r="YH159" s="602">
        <f t="shared" si="112"/>
        <v>12574071.949999999</v>
      </c>
      <c r="YI159" s="602">
        <f t="shared" si="112"/>
        <v>37456333.120000005</v>
      </c>
      <c r="YJ159" s="602">
        <f t="shared" si="112"/>
        <v>9021767.379999999</v>
      </c>
      <c r="YK159" s="602">
        <f t="shared" si="112"/>
        <v>123845604.90000001</v>
      </c>
      <c r="YL159" s="602">
        <f t="shared" si="112"/>
        <v>23010586.23</v>
      </c>
      <c r="YM159" s="602">
        <f t="shared" si="112"/>
        <v>38809658.469999999</v>
      </c>
      <c r="YN159" s="602">
        <f t="shared" si="112"/>
        <v>11867786.859999998</v>
      </c>
      <c r="YO159" s="602">
        <f t="shared" si="112"/>
        <v>47635570.549999997</v>
      </c>
      <c r="YP159" s="602">
        <f t="shared" si="112"/>
        <v>27659307.409999993</v>
      </c>
      <c r="YQ159" s="602">
        <f t="shared" si="112"/>
        <v>20736622.440000001</v>
      </c>
      <c r="YR159" s="602">
        <f t="shared" si="112"/>
        <v>14070349.140000001</v>
      </c>
      <c r="YS159" s="602">
        <f t="shared" si="112"/>
        <v>19963035.109999999</v>
      </c>
      <c r="YT159" s="602">
        <f t="shared" si="112"/>
        <v>10181163.640000001</v>
      </c>
      <c r="YU159" s="602">
        <f t="shared" si="112"/>
        <v>13599014.65</v>
      </c>
      <c r="YV159" s="602">
        <f t="shared" si="112"/>
        <v>16502696.069999998</v>
      </c>
      <c r="YW159" s="602">
        <f t="shared" si="112"/>
        <v>8735059.1999999993</v>
      </c>
      <c r="YX159" s="602">
        <f t="shared" si="112"/>
        <v>179063397.58999997</v>
      </c>
      <c r="YY159" s="602">
        <f t="shared" si="112"/>
        <v>13136277.359999999</v>
      </c>
      <c r="YZ159" s="602">
        <f t="shared" si="112"/>
        <v>10611773.18</v>
      </c>
      <c r="ZA159" s="602">
        <f t="shared" si="112"/>
        <v>7762627.96</v>
      </c>
      <c r="ZB159" s="602">
        <f t="shared" si="112"/>
        <v>22085406.069999997</v>
      </c>
      <c r="ZC159" s="602">
        <f t="shared" si="112"/>
        <v>8451633.4500000011</v>
      </c>
      <c r="ZD159" s="602">
        <f t="shared" si="112"/>
        <v>9606873.0109999999</v>
      </c>
      <c r="ZE159" s="602">
        <f t="shared" si="112"/>
        <v>158974670.61000001</v>
      </c>
      <c r="ZF159" s="602">
        <f t="shared" si="112"/>
        <v>12244270</v>
      </c>
      <c r="ZG159" s="602">
        <f t="shared" si="112"/>
        <v>15318548.849999998</v>
      </c>
      <c r="ZH159" s="602">
        <f t="shared" si="112"/>
        <v>10362946.66</v>
      </c>
      <c r="ZI159" s="602">
        <f t="shared" si="112"/>
        <v>12843379.720000001</v>
      </c>
      <c r="ZJ159" s="602">
        <f t="shared" si="112"/>
        <v>10759234.679999998</v>
      </c>
      <c r="ZK159" s="602">
        <f t="shared" si="112"/>
        <v>15295776.16</v>
      </c>
      <c r="ZL159" s="602">
        <f t="shared" si="112"/>
        <v>9400621.3399999999</v>
      </c>
      <c r="ZM159" s="602">
        <f t="shared" si="112"/>
        <v>64734171.705000006</v>
      </c>
      <c r="ZN159" s="602">
        <f t="shared" si="112"/>
        <v>320804293.17000002</v>
      </c>
      <c r="ZO159" s="602">
        <f t="shared" si="112"/>
        <v>13143495.889999999</v>
      </c>
      <c r="ZP159" s="602">
        <f t="shared" si="112"/>
        <v>36428662.370000005</v>
      </c>
      <c r="ZQ159" s="602">
        <f t="shared" si="112"/>
        <v>105741608.32999998</v>
      </c>
      <c r="ZR159" s="602">
        <f t="shared" si="112"/>
        <v>55047305.589999996</v>
      </c>
      <c r="ZS159" s="602">
        <f t="shared" si="112"/>
        <v>9218372.4699999988</v>
      </c>
      <c r="ZT159" s="602">
        <f t="shared" si="112"/>
        <v>24703168.680000003</v>
      </c>
      <c r="ZU159" s="602">
        <f t="shared" si="112"/>
        <v>72488117.579999998</v>
      </c>
      <c r="ZV159" s="602">
        <f t="shared" si="112"/>
        <v>35117775.969999999</v>
      </c>
      <c r="ZW159" s="602">
        <f t="shared" si="112"/>
        <v>70359216.360000014</v>
      </c>
      <c r="ZX159" s="602">
        <f t="shared" si="112"/>
        <v>7899172.9500000002</v>
      </c>
      <c r="ZY159" s="602">
        <f t="shared" si="112"/>
        <v>27580068.849999998</v>
      </c>
      <c r="ZZ159" s="602">
        <f t="shared" si="112"/>
        <v>10091799.069999998</v>
      </c>
      <c r="AAA159" s="602">
        <f t="shared" si="112"/>
        <v>35493458.019999988</v>
      </c>
      <c r="AAB159" s="602">
        <f t="shared" si="112"/>
        <v>11695725.549999999</v>
      </c>
      <c r="AAC159" s="602">
        <f t="shared" si="112"/>
        <v>13526030.349999998</v>
      </c>
      <c r="AAD159" s="602">
        <f t="shared" si="112"/>
        <v>19595792.100000001</v>
      </c>
      <c r="AAE159" s="602">
        <f t="shared" si="112"/>
        <v>8470438.2400000002</v>
      </c>
      <c r="AAF159" s="602">
        <f t="shared" si="112"/>
        <v>22818234.510000002</v>
      </c>
      <c r="AAG159" s="602">
        <f t="shared" ref="AAG159:ACR159" si="113">SUM(AAG65:AAG158)</f>
        <v>11618460.25</v>
      </c>
      <c r="AAH159" s="602">
        <f t="shared" si="113"/>
        <v>12897594.51</v>
      </c>
      <c r="AAI159" s="602">
        <f t="shared" si="113"/>
        <v>8255250.1899999995</v>
      </c>
      <c r="AAJ159" s="602">
        <f t="shared" si="113"/>
        <v>120756051.81000002</v>
      </c>
      <c r="AAK159" s="602">
        <f t="shared" si="113"/>
        <v>12157922.369999999</v>
      </c>
      <c r="AAL159" s="602">
        <f t="shared" si="113"/>
        <v>16248547.970000001</v>
      </c>
      <c r="AAM159" s="602">
        <f t="shared" si="113"/>
        <v>8750908.6900000013</v>
      </c>
      <c r="AAN159" s="602">
        <f t="shared" si="113"/>
        <v>8324760.129999999</v>
      </c>
      <c r="AAO159" s="602">
        <f t="shared" si="113"/>
        <v>31656377.920000002</v>
      </c>
      <c r="AAP159" s="602">
        <f t="shared" si="113"/>
        <v>7708765.370000001</v>
      </c>
      <c r="AAQ159" s="602">
        <f t="shared" si="113"/>
        <v>845992956.99999988</v>
      </c>
      <c r="AAR159" s="602">
        <f t="shared" si="113"/>
        <v>23050784.949999999</v>
      </c>
      <c r="AAS159" s="602">
        <f t="shared" si="113"/>
        <v>11109360.92</v>
      </c>
      <c r="AAT159" s="602">
        <f t="shared" si="113"/>
        <v>40086396.439999998</v>
      </c>
      <c r="AAU159" s="602">
        <f t="shared" si="113"/>
        <v>40868082.050000004</v>
      </c>
      <c r="AAV159" s="602">
        <f t="shared" si="113"/>
        <v>13945426.73</v>
      </c>
      <c r="AAW159" s="602">
        <f t="shared" si="113"/>
        <v>28634620.370000005</v>
      </c>
      <c r="AAX159" s="602">
        <f t="shared" si="113"/>
        <v>20534062.040000003</v>
      </c>
      <c r="AAY159" s="602">
        <f t="shared" si="113"/>
        <v>59692705.43</v>
      </c>
      <c r="AAZ159" s="602">
        <f t="shared" si="113"/>
        <v>17760862.099999998</v>
      </c>
      <c r="ABA159" s="602">
        <f t="shared" si="113"/>
        <v>22743086.460000001</v>
      </c>
      <c r="ABB159" s="602">
        <f t="shared" si="113"/>
        <v>103049688.14000002</v>
      </c>
      <c r="ABC159" s="602">
        <f t="shared" si="113"/>
        <v>42436349.639999993</v>
      </c>
      <c r="ABD159" s="602">
        <f t="shared" si="113"/>
        <v>5032516.32</v>
      </c>
      <c r="ABE159" s="602">
        <f t="shared" si="113"/>
        <v>13274342.350000003</v>
      </c>
      <c r="ABF159" s="602">
        <f t="shared" si="113"/>
        <v>18556176.960000001</v>
      </c>
      <c r="ABG159" s="602">
        <f t="shared" si="113"/>
        <v>10168049.569999998</v>
      </c>
      <c r="ABH159" s="602">
        <f t="shared" si="113"/>
        <v>11383668.08</v>
      </c>
      <c r="ABI159" s="602">
        <f t="shared" si="113"/>
        <v>14310343.239999998</v>
      </c>
      <c r="ABJ159" s="602">
        <f t="shared" si="113"/>
        <v>100591021.67999999</v>
      </c>
      <c r="ABK159" s="602">
        <f t="shared" si="113"/>
        <v>97911637.489999995</v>
      </c>
      <c r="ABL159" s="602">
        <f t="shared" si="113"/>
        <v>17446783.920000002</v>
      </c>
      <c r="ABM159" s="602">
        <f t="shared" si="113"/>
        <v>16054603.530000001</v>
      </c>
      <c r="ABN159" s="602">
        <f t="shared" si="113"/>
        <v>12894240.75</v>
      </c>
      <c r="ABO159" s="602">
        <f t="shared" si="113"/>
        <v>5357489.4800000004</v>
      </c>
      <c r="ABP159" s="602">
        <f t="shared" si="113"/>
        <v>5846980.870000001</v>
      </c>
      <c r="ABQ159" s="602">
        <f t="shared" si="113"/>
        <v>169079281.53999999</v>
      </c>
      <c r="ABR159" s="602">
        <f t="shared" si="113"/>
        <v>38104911.960000001</v>
      </c>
      <c r="ABS159" s="602">
        <f t="shared" si="113"/>
        <v>16326470.590000004</v>
      </c>
      <c r="ABT159" s="602">
        <f t="shared" si="113"/>
        <v>19434203.43</v>
      </c>
      <c r="ABU159" s="602">
        <f t="shared" si="113"/>
        <v>36216785.220000006</v>
      </c>
      <c r="ABV159" s="602">
        <f t="shared" si="113"/>
        <v>15696054.679999998</v>
      </c>
      <c r="ABW159" s="602">
        <f t="shared" si="113"/>
        <v>11571005.15</v>
      </c>
      <c r="ABX159" s="602">
        <f t="shared" si="113"/>
        <v>35193689.049999997</v>
      </c>
      <c r="ABY159" s="602">
        <f t="shared" si="113"/>
        <v>2653505.5699999998</v>
      </c>
      <c r="ABZ159" s="602">
        <f t="shared" si="113"/>
        <v>244037285.58000001</v>
      </c>
      <c r="ACA159" s="602">
        <f t="shared" si="113"/>
        <v>14787541.190000001</v>
      </c>
      <c r="ACB159" s="602">
        <f t="shared" si="113"/>
        <v>79432487.760000005</v>
      </c>
      <c r="ACC159" s="602">
        <f t="shared" si="113"/>
        <v>10954232.02</v>
      </c>
      <c r="ACD159" s="602">
        <f t="shared" si="113"/>
        <v>14291689.989999998</v>
      </c>
      <c r="ACE159" s="602">
        <f t="shared" si="113"/>
        <v>93764162.172999993</v>
      </c>
      <c r="ACF159" s="602">
        <f t="shared" si="113"/>
        <v>9017557.370000001</v>
      </c>
      <c r="ACG159" s="602">
        <f t="shared" si="113"/>
        <v>9768868.9900000021</v>
      </c>
      <c r="ACH159" s="602">
        <f t="shared" si="113"/>
        <v>13104761.57</v>
      </c>
      <c r="ACI159" s="602">
        <f t="shared" si="113"/>
        <v>22163297.150000002</v>
      </c>
      <c r="ACJ159" s="602">
        <f t="shared" si="113"/>
        <v>14173549.039999999</v>
      </c>
      <c r="ACK159" s="602">
        <f t="shared" si="113"/>
        <v>528936284.53999996</v>
      </c>
      <c r="ACL159" s="602">
        <f t="shared" si="113"/>
        <v>7916406.3799999999</v>
      </c>
      <c r="ACM159" s="602">
        <f t="shared" si="113"/>
        <v>17721017.219999999</v>
      </c>
      <c r="ACN159" s="602">
        <f t="shared" si="113"/>
        <v>19291234.859999999</v>
      </c>
      <c r="ACO159" s="602">
        <f t="shared" si="113"/>
        <v>6012196.0899999989</v>
      </c>
      <c r="ACP159" s="602">
        <f t="shared" si="113"/>
        <v>30640258.309999999</v>
      </c>
      <c r="ACQ159" s="602">
        <f t="shared" si="113"/>
        <v>20948581.650000006</v>
      </c>
      <c r="ACR159" s="602">
        <f t="shared" si="113"/>
        <v>96251073.149999991</v>
      </c>
      <c r="ACS159" s="602">
        <f t="shared" ref="ACS159:AFD159" si="114">SUM(ACS65:ACS158)</f>
        <v>121337208.72</v>
      </c>
      <c r="ACT159" s="602">
        <f t="shared" si="114"/>
        <v>19381090.830000006</v>
      </c>
      <c r="ACU159" s="602">
        <f t="shared" si="114"/>
        <v>49796574.439999998</v>
      </c>
      <c r="ACV159" s="602">
        <f t="shared" si="114"/>
        <v>26932077.889999997</v>
      </c>
      <c r="ACW159" s="602">
        <f t="shared" si="114"/>
        <v>24182589.639999997</v>
      </c>
      <c r="ACX159" s="602">
        <f t="shared" si="114"/>
        <v>104024518.36000001</v>
      </c>
      <c r="ACY159" s="602">
        <f t="shared" si="114"/>
        <v>17681269.379999999</v>
      </c>
      <c r="ACZ159" s="602">
        <f t="shared" si="114"/>
        <v>11555842.35</v>
      </c>
      <c r="ADA159" s="602">
        <f t="shared" si="114"/>
        <v>19727139.949999999</v>
      </c>
      <c r="ADB159" s="602">
        <f t="shared" si="114"/>
        <v>15754060.729999999</v>
      </c>
      <c r="ADC159" s="602">
        <f t="shared" si="114"/>
        <v>17445986.689999998</v>
      </c>
      <c r="ADD159" s="602">
        <f t="shared" si="114"/>
        <v>9464752.459999999</v>
      </c>
      <c r="ADE159" s="602">
        <f t="shared" si="114"/>
        <v>17368853.629999999</v>
      </c>
      <c r="ADF159" s="602">
        <f t="shared" si="114"/>
        <v>12346477.359999996</v>
      </c>
      <c r="ADG159" s="602">
        <f t="shared" si="114"/>
        <v>8499717.9000000004</v>
      </c>
      <c r="ADH159" s="602">
        <f t="shared" si="114"/>
        <v>70159031.61999999</v>
      </c>
      <c r="ADI159" s="602">
        <f t="shared" si="114"/>
        <v>59825847.980000004</v>
      </c>
      <c r="ADJ159" s="602">
        <f t="shared" si="114"/>
        <v>3477257.89</v>
      </c>
      <c r="ADK159" s="602">
        <f t="shared" si="114"/>
        <v>13466467.979999997</v>
      </c>
      <c r="ADL159" s="602">
        <f t="shared" si="114"/>
        <v>18903428.829999998</v>
      </c>
      <c r="ADM159" s="602">
        <f t="shared" si="114"/>
        <v>10109538.789999999</v>
      </c>
      <c r="ADN159" s="602">
        <f t="shared" si="114"/>
        <v>21090680.309999999</v>
      </c>
      <c r="ADO159" s="602">
        <f t="shared" si="114"/>
        <v>8591723.6500000004</v>
      </c>
      <c r="ADP159" s="602">
        <f t="shared" si="114"/>
        <v>40310408.760000005</v>
      </c>
      <c r="ADQ159" s="602">
        <f t="shared" si="114"/>
        <v>513085519.96999997</v>
      </c>
      <c r="ADR159" s="602">
        <f t="shared" si="114"/>
        <v>47294459.100000009</v>
      </c>
      <c r="ADS159" s="602">
        <f t="shared" si="114"/>
        <v>26611452.890000008</v>
      </c>
      <c r="ADT159" s="602">
        <f t="shared" si="114"/>
        <v>13421814.310000001</v>
      </c>
      <c r="ADU159" s="602">
        <f t="shared" si="114"/>
        <v>183407308.97</v>
      </c>
      <c r="ADV159" s="602">
        <f t="shared" si="114"/>
        <v>7002585.8899999997</v>
      </c>
      <c r="ADW159" s="602">
        <f t="shared" si="114"/>
        <v>6556680.6699999999</v>
      </c>
      <c r="ADX159" s="602">
        <f t="shared" si="114"/>
        <v>16167221.52</v>
      </c>
      <c r="ADY159" s="602">
        <f t="shared" si="114"/>
        <v>5875191.3399999999</v>
      </c>
      <c r="ADZ159" s="602">
        <f t="shared" si="114"/>
        <v>5864071.8300000001</v>
      </c>
      <c r="AEA159" s="602">
        <f t="shared" si="114"/>
        <v>598653087.53999996</v>
      </c>
      <c r="AEB159" s="602">
        <f t="shared" si="114"/>
        <v>180721133.44999999</v>
      </c>
      <c r="AEC159" s="602">
        <f t="shared" si="114"/>
        <v>56901292.57</v>
      </c>
      <c r="AED159" s="602">
        <f t="shared" si="114"/>
        <v>27634755.979999997</v>
      </c>
      <c r="AEE159" s="602">
        <f t="shared" si="114"/>
        <v>15681781.500000002</v>
      </c>
      <c r="AEF159" s="602">
        <f t="shared" si="114"/>
        <v>37565741.210000008</v>
      </c>
      <c r="AEG159" s="602">
        <f t="shared" si="114"/>
        <v>28506086.59</v>
      </c>
      <c r="AEH159" s="602">
        <f t="shared" si="114"/>
        <v>23385216.989999998</v>
      </c>
      <c r="AEI159" s="602">
        <f t="shared" si="114"/>
        <v>12340048.77</v>
      </c>
      <c r="AEJ159" s="602">
        <f t="shared" si="114"/>
        <v>15744277.080000002</v>
      </c>
      <c r="AEK159" s="602">
        <f t="shared" si="114"/>
        <v>22160145.169999994</v>
      </c>
      <c r="AEL159" s="602">
        <f t="shared" si="114"/>
        <v>39085655.280000001</v>
      </c>
      <c r="AEM159" s="602">
        <f t="shared" si="114"/>
        <v>14289287.740000002</v>
      </c>
      <c r="AEN159" s="602">
        <f t="shared" si="114"/>
        <v>29353510.470000003</v>
      </c>
      <c r="AEO159" s="602">
        <f t="shared" si="114"/>
        <v>26389092.359999999</v>
      </c>
      <c r="AEP159" s="602">
        <f t="shared" si="114"/>
        <v>22090703.09</v>
      </c>
      <c r="AEQ159" s="602">
        <f t="shared" si="114"/>
        <v>21607204.380000003</v>
      </c>
      <c r="AER159" s="602">
        <f t="shared" si="114"/>
        <v>67058348.11999999</v>
      </c>
      <c r="AES159" s="602">
        <f t="shared" si="114"/>
        <v>3971605.4400000009</v>
      </c>
      <c r="AET159" s="602">
        <f t="shared" si="114"/>
        <v>59607296.920000002</v>
      </c>
      <c r="AEU159" s="602">
        <f t="shared" si="114"/>
        <v>244288743.47999996</v>
      </c>
      <c r="AEV159" s="602">
        <f t="shared" si="114"/>
        <v>21712885.830000002</v>
      </c>
      <c r="AEW159" s="602">
        <f t="shared" si="114"/>
        <v>26389579.059999999</v>
      </c>
      <c r="AEX159" s="602">
        <f t="shared" si="114"/>
        <v>19233030.52</v>
      </c>
      <c r="AEY159" s="602">
        <f t="shared" si="114"/>
        <v>16818083.440000001</v>
      </c>
      <c r="AEZ159" s="602">
        <f t="shared" si="114"/>
        <v>70916717.480000004</v>
      </c>
      <c r="AFA159" s="602">
        <f t="shared" si="114"/>
        <v>16742772.649999999</v>
      </c>
      <c r="AFB159" s="602">
        <f t="shared" si="114"/>
        <v>22543728.200000003</v>
      </c>
      <c r="AFC159" s="602">
        <f t="shared" si="114"/>
        <v>17519279.470000006</v>
      </c>
      <c r="AFD159" s="602">
        <f t="shared" si="114"/>
        <v>14308869.200000001</v>
      </c>
      <c r="AFE159" s="602">
        <f t="shared" ref="AFE159:AHP159" si="115">SUM(AFE65:AFE158)</f>
        <v>117758178.45999996</v>
      </c>
      <c r="AFF159" s="602">
        <f t="shared" si="115"/>
        <v>29937819.890000001</v>
      </c>
      <c r="AFG159" s="602">
        <f t="shared" si="115"/>
        <v>32366710.27</v>
      </c>
      <c r="AFH159" s="602">
        <f t="shared" si="115"/>
        <v>18926943.330000002</v>
      </c>
      <c r="AFI159" s="602">
        <f t="shared" si="115"/>
        <v>49409185.869999997</v>
      </c>
      <c r="AFJ159" s="602">
        <f t="shared" si="115"/>
        <v>32485499.109999996</v>
      </c>
      <c r="AFK159" s="602">
        <f t="shared" si="115"/>
        <v>19629294.109999999</v>
      </c>
      <c r="AFL159" s="602">
        <f t="shared" si="115"/>
        <v>19877594.619999997</v>
      </c>
      <c r="AFM159" s="602">
        <f t="shared" si="115"/>
        <v>15105702.010000004</v>
      </c>
      <c r="AFN159" s="602">
        <f t="shared" si="115"/>
        <v>21760086.539999999</v>
      </c>
      <c r="AFO159" s="602">
        <f t="shared" si="115"/>
        <v>13018092.009999998</v>
      </c>
      <c r="AFP159" s="602">
        <f t="shared" si="115"/>
        <v>16068771.189999998</v>
      </c>
      <c r="AFQ159" s="602">
        <f t="shared" si="115"/>
        <v>20456815.869999997</v>
      </c>
      <c r="AFR159" s="602">
        <f t="shared" si="115"/>
        <v>279436285.05999994</v>
      </c>
      <c r="AFS159" s="602">
        <f t="shared" si="115"/>
        <v>27229313.559999995</v>
      </c>
      <c r="AFT159" s="602">
        <f t="shared" si="115"/>
        <v>20281453.93</v>
      </c>
      <c r="AFU159" s="602">
        <f t="shared" si="115"/>
        <v>9851821.1999999974</v>
      </c>
      <c r="AFV159" s="602">
        <f t="shared" si="115"/>
        <v>15475848.839999998</v>
      </c>
      <c r="AFW159" s="602">
        <f t="shared" si="115"/>
        <v>15978999.300000001</v>
      </c>
      <c r="AFX159" s="602">
        <f t="shared" si="115"/>
        <v>9270499.6800000016</v>
      </c>
      <c r="AFY159" s="602">
        <f t="shared" si="115"/>
        <v>25613052.02</v>
      </c>
      <c r="AFZ159" s="602">
        <f t="shared" si="115"/>
        <v>23689254.039999999</v>
      </c>
      <c r="AGA159" s="602">
        <f t="shared" si="115"/>
        <v>13194066.67</v>
      </c>
      <c r="AGB159" s="602">
        <f t="shared" si="115"/>
        <v>40412028.230000012</v>
      </c>
      <c r="AGC159" s="602">
        <f t="shared" si="115"/>
        <v>14338985.799999999</v>
      </c>
      <c r="AGD159" s="602">
        <f t="shared" si="115"/>
        <v>115785117.26000001</v>
      </c>
      <c r="AGE159" s="602">
        <f t="shared" si="115"/>
        <v>12445957.639999999</v>
      </c>
      <c r="AGF159" s="602">
        <f t="shared" si="115"/>
        <v>11160821.060000001</v>
      </c>
      <c r="AGG159" s="602">
        <f t="shared" si="115"/>
        <v>9929157.8499999996</v>
      </c>
      <c r="AGH159" s="602">
        <f t="shared" si="115"/>
        <v>41888946.240000002</v>
      </c>
      <c r="AGI159" s="602">
        <f t="shared" si="115"/>
        <v>14541573.529999999</v>
      </c>
      <c r="AGJ159" s="602">
        <f t="shared" si="115"/>
        <v>6902480.3799999999</v>
      </c>
      <c r="AGK159" s="602">
        <f t="shared" si="115"/>
        <v>14790876.030000001</v>
      </c>
      <c r="AGL159" s="602">
        <f t="shared" si="115"/>
        <v>8663635.5800000019</v>
      </c>
      <c r="AGM159" s="602">
        <f t="shared" si="115"/>
        <v>15071726.649999999</v>
      </c>
      <c r="AGN159" s="602">
        <f t="shared" si="115"/>
        <v>12551952.729999999</v>
      </c>
      <c r="AGO159" s="602">
        <f t="shared" si="115"/>
        <v>179268591.49000001</v>
      </c>
      <c r="AGP159" s="602">
        <f t="shared" si="115"/>
        <v>27697495.98</v>
      </c>
      <c r="AGQ159" s="602">
        <f t="shared" si="115"/>
        <v>15002028.630000001</v>
      </c>
      <c r="AGR159" s="602">
        <f t="shared" si="115"/>
        <v>15900548.650000002</v>
      </c>
      <c r="AGS159" s="602">
        <f t="shared" si="115"/>
        <v>23697769.220000003</v>
      </c>
      <c r="AGT159" s="602">
        <f t="shared" si="115"/>
        <v>18440830.069999997</v>
      </c>
      <c r="AGU159" s="602">
        <f t="shared" si="115"/>
        <v>4902258.1900000004</v>
      </c>
      <c r="AGV159" s="602">
        <f t="shared" si="115"/>
        <v>12543367.049999999</v>
      </c>
      <c r="AGW159" s="602">
        <f t="shared" si="115"/>
        <v>440455579.58999991</v>
      </c>
      <c r="AGX159" s="602">
        <f t="shared" si="115"/>
        <v>254226574.04999995</v>
      </c>
      <c r="AGY159" s="602">
        <f t="shared" si="115"/>
        <v>22719458.860000003</v>
      </c>
      <c r="AGZ159" s="602">
        <f t="shared" si="115"/>
        <v>24330642.150000006</v>
      </c>
      <c r="AHA159" s="602">
        <f t="shared" si="115"/>
        <v>49284682.149999999</v>
      </c>
      <c r="AHB159" s="602">
        <f t="shared" si="115"/>
        <v>19264988.370000001</v>
      </c>
      <c r="AHC159" s="602">
        <f t="shared" si="115"/>
        <v>19375077.100000001</v>
      </c>
      <c r="AHD159" s="602">
        <f t="shared" si="115"/>
        <v>18749749.59</v>
      </c>
      <c r="AHE159" s="602">
        <f t="shared" si="115"/>
        <v>7029141.4799999995</v>
      </c>
      <c r="AHF159" s="602">
        <f t="shared" si="115"/>
        <v>37602520.819999985</v>
      </c>
      <c r="AHG159" s="602">
        <f t="shared" si="115"/>
        <v>24793079.309999999</v>
      </c>
      <c r="AHH159" s="602">
        <f t="shared" si="115"/>
        <v>20872850.060000002</v>
      </c>
      <c r="AHI159" s="602">
        <f t="shared" si="115"/>
        <v>5718074.2699999996</v>
      </c>
      <c r="AHJ159" s="602">
        <f t="shared" si="115"/>
        <v>20119890.460000001</v>
      </c>
      <c r="AHK159" s="602">
        <f t="shared" si="115"/>
        <v>9643479.9500000011</v>
      </c>
      <c r="AHL159" s="602">
        <f t="shared" si="115"/>
        <v>15452666.43</v>
      </c>
      <c r="AHM159" s="602">
        <f t="shared" si="115"/>
        <v>10155143.09</v>
      </c>
      <c r="AHN159" s="602">
        <f t="shared" si="115"/>
        <v>84596576.88000001</v>
      </c>
      <c r="AHO159" s="602">
        <f t="shared" si="115"/>
        <v>9199278.5299999993</v>
      </c>
      <c r="AHP159" s="602">
        <f t="shared" si="115"/>
        <v>13819516.379999999</v>
      </c>
      <c r="AHQ159" s="602">
        <f t="shared" ref="AHQ159:AHW159" si="116">SUM(AHQ65:AHQ158)</f>
        <v>13110690.049999997</v>
      </c>
      <c r="AHR159" s="602">
        <f t="shared" si="116"/>
        <v>29438232.649999991</v>
      </c>
      <c r="AHS159" s="602">
        <f t="shared" si="116"/>
        <v>8929796.3900000006</v>
      </c>
      <c r="AHT159" s="602">
        <f t="shared" si="116"/>
        <v>22100705.100000001</v>
      </c>
      <c r="AHU159" s="602">
        <f t="shared" ref="AHU159" si="117">SUM(AHU65:AHU158)</f>
        <v>0</v>
      </c>
      <c r="AHV159" s="602">
        <f t="shared" ref="AHV159" si="118">SUM(AHV65:AHV158)</f>
        <v>0</v>
      </c>
      <c r="AHW159" s="602">
        <f t="shared" si="116"/>
        <v>45104834617.859001</v>
      </c>
      <c r="AHY159" s="647" t="s">
        <v>6248</v>
      </c>
      <c r="AHZ159" s="647" t="s">
        <v>6399</v>
      </c>
      <c r="AIA159" s="647" t="s">
        <v>6400</v>
      </c>
    </row>
    <row r="160" spans="1:911" ht="24.6" x14ac:dyDescent="0.7">
      <c r="AHY160" s="647" t="s">
        <v>6248</v>
      </c>
      <c r="AHZ160" s="647" t="s">
        <v>6401</v>
      </c>
      <c r="AIA160" s="647" t="s">
        <v>6402</v>
      </c>
    </row>
    <row r="161" spans="1:911" ht="24.6" x14ac:dyDescent="0.7">
      <c r="A161" s="576"/>
      <c r="B161" s="270"/>
      <c r="C161" s="271" t="s">
        <v>6287</v>
      </c>
      <c r="D161" s="582">
        <f>D63-D159</f>
        <v>120909867.48000008</v>
      </c>
      <c r="AHY161" s="647" t="s">
        <v>6248</v>
      </c>
      <c r="AHZ161" s="647" t="s">
        <v>6403</v>
      </c>
      <c r="AIA161" s="647" t="s">
        <v>6404</v>
      </c>
    </row>
    <row r="162" spans="1:911" ht="24.6" x14ac:dyDescent="0.7">
      <c r="A162" s="576"/>
      <c r="B162" s="270"/>
      <c r="C162" s="271" t="s">
        <v>6467</v>
      </c>
      <c r="D162" s="582">
        <f>D38-D161</f>
        <v>0</v>
      </c>
      <c r="AHY162" s="647" t="s">
        <v>6248</v>
      </c>
      <c r="AHZ162" s="647" t="s">
        <v>6405</v>
      </c>
      <c r="AIA162" s="647" t="s">
        <v>6406</v>
      </c>
    </row>
    <row r="163" spans="1:911" ht="24.6" x14ac:dyDescent="0.7">
      <c r="A163" s="576"/>
      <c r="B163" s="270"/>
      <c r="C163" s="271"/>
      <c r="D163" s="582"/>
      <c r="AHY163" s="647" t="s">
        <v>6248</v>
      </c>
      <c r="AHZ163" s="647" t="s">
        <v>6407</v>
      </c>
      <c r="AIA163" s="647" t="s">
        <v>6408</v>
      </c>
    </row>
    <row r="164" spans="1:911" ht="27" x14ac:dyDescent="0.75">
      <c r="A164" s="576" t="s">
        <v>6468</v>
      </c>
      <c r="B164" s="270" t="s">
        <v>6252</v>
      </c>
      <c r="C164" s="399" t="s">
        <v>6245</v>
      </c>
      <c r="D164" s="582">
        <f>SUMIF($A$65:$A$158,$A164,D$65:D$158)</f>
        <v>0</v>
      </c>
      <c r="E164" s="582">
        <f t="shared" ref="E164:BP165" si="119">SUMIF($A$65:$A$158,$A164,E$65:E$158)</f>
        <v>3405933.4</v>
      </c>
      <c r="F164" s="582">
        <f t="shared" si="119"/>
        <v>0</v>
      </c>
      <c r="G164" s="582">
        <f t="shared" si="119"/>
        <v>626812.30000000005</v>
      </c>
      <c r="H164" s="582">
        <f t="shared" si="119"/>
        <v>1767673.26</v>
      </c>
      <c r="I164" s="582">
        <f t="shared" si="119"/>
        <v>7948980</v>
      </c>
      <c r="J164" s="582">
        <f t="shared" si="119"/>
        <v>0</v>
      </c>
      <c r="K164" s="582">
        <f t="shared" si="119"/>
        <v>34991409.619999997</v>
      </c>
      <c r="L164" s="582">
        <f t="shared" si="119"/>
        <v>9603026.9400000013</v>
      </c>
      <c r="M164" s="582">
        <f t="shared" si="119"/>
        <v>115384.83</v>
      </c>
      <c r="N164" s="582">
        <f t="shared" si="119"/>
        <v>59720</v>
      </c>
      <c r="O164" s="582">
        <f t="shared" si="119"/>
        <v>1971.47</v>
      </c>
      <c r="P164" s="582">
        <f t="shared" si="119"/>
        <v>44097613.420000002</v>
      </c>
      <c r="Q164" s="582">
        <f t="shared" si="119"/>
        <v>906670.22</v>
      </c>
      <c r="R164" s="582">
        <f t="shared" si="119"/>
        <v>0</v>
      </c>
      <c r="S164" s="582">
        <f t="shared" si="119"/>
        <v>405939.9</v>
      </c>
      <c r="T164" s="582">
        <f t="shared" si="119"/>
        <v>0</v>
      </c>
      <c r="U164" s="582">
        <f t="shared" si="119"/>
        <v>392427.94</v>
      </c>
      <c r="V164" s="582">
        <f t="shared" si="119"/>
        <v>0</v>
      </c>
      <c r="W164" s="582">
        <f t="shared" si="119"/>
        <v>1601329.88</v>
      </c>
      <c r="X164" s="582">
        <f t="shared" si="119"/>
        <v>1029531.37</v>
      </c>
      <c r="Y164" s="582">
        <f t="shared" si="119"/>
        <v>2696500.62</v>
      </c>
      <c r="Z164" s="582">
        <f t="shared" si="119"/>
        <v>4661835.62</v>
      </c>
      <c r="AA164" s="582">
        <f t="shared" si="119"/>
        <v>283114.78000000003</v>
      </c>
      <c r="AB164" s="582">
        <f t="shared" si="119"/>
        <v>4540225.8999999994</v>
      </c>
      <c r="AC164" s="582">
        <f t="shared" si="119"/>
        <v>379951.45</v>
      </c>
      <c r="AD164" s="582">
        <f t="shared" si="119"/>
        <v>3092817.1399999997</v>
      </c>
      <c r="AE164" s="582">
        <f t="shared" si="119"/>
        <v>2795445.77</v>
      </c>
      <c r="AF164" s="582">
        <f t="shared" si="119"/>
        <v>1590355.16</v>
      </c>
      <c r="AG164" s="582">
        <f t="shared" si="119"/>
        <v>2405358.2399999998</v>
      </c>
      <c r="AH164" s="582">
        <f t="shared" si="119"/>
        <v>810888.1399999999</v>
      </c>
      <c r="AI164" s="582">
        <f t="shared" si="119"/>
        <v>180658.89</v>
      </c>
      <c r="AJ164" s="582">
        <f t="shared" si="119"/>
        <v>0</v>
      </c>
      <c r="AK164" s="582">
        <f t="shared" si="119"/>
        <v>36534</v>
      </c>
      <c r="AL164" s="582">
        <f t="shared" si="119"/>
        <v>602532.69999999995</v>
      </c>
      <c r="AM164" s="582">
        <f t="shared" si="119"/>
        <v>4317926.2</v>
      </c>
      <c r="AN164" s="582">
        <f t="shared" si="119"/>
        <v>1260748.21</v>
      </c>
      <c r="AO164" s="582">
        <f t="shared" si="119"/>
        <v>1142446.28</v>
      </c>
      <c r="AP164" s="582">
        <f t="shared" si="119"/>
        <v>2528911.38</v>
      </c>
      <c r="AQ164" s="582">
        <f t="shared" si="119"/>
        <v>756522.4</v>
      </c>
      <c r="AR164" s="582">
        <f t="shared" si="119"/>
        <v>1001854.1799999999</v>
      </c>
      <c r="AS164" s="582">
        <f t="shared" si="119"/>
        <v>2058829.1800000002</v>
      </c>
      <c r="AT164" s="582">
        <f t="shared" si="119"/>
        <v>683547.27</v>
      </c>
      <c r="AU164" s="582">
        <f t="shared" si="119"/>
        <v>5357698.21</v>
      </c>
      <c r="AV164" s="582">
        <f t="shared" si="119"/>
        <v>140295.44</v>
      </c>
      <c r="AW164" s="582">
        <f t="shared" si="119"/>
        <v>141787.66</v>
      </c>
      <c r="AX164" s="582">
        <f t="shared" si="119"/>
        <v>76949.13</v>
      </c>
      <c r="AY164" s="582">
        <f t="shared" si="119"/>
        <v>400000</v>
      </c>
      <c r="AZ164" s="582">
        <f t="shared" si="119"/>
        <v>2810412.19</v>
      </c>
      <c r="BA164" s="582">
        <f t="shared" si="119"/>
        <v>289916.71999999997</v>
      </c>
      <c r="BB164" s="582">
        <f t="shared" si="119"/>
        <v>365722.37</v>
      </c>
      <c r="BC164" s="582">
        <f t="shared" si="119"/>
        <v>380775.81</v>
      </c>
      <c r="BD164" s="582">
        <f t="shared" si="119"/>
        <v>159682.66</v>
      </c>
      <c r="BE164" s="582">
        <f t="shared" si="119"/>
        <v>3095984.23</v>
      </c>
      <c r="BF164" s="582">
        <f t="shared" si="119"/>
        <v>101982.66</v>
      </c>
      <c r="BG164" s="582">
        <f t="shared" si="119"/>
        <v>667589.19999999995</v>
      </c>
      <c r="BH164" s="582">
        <f t="shared" si="119"/>
        <v>500044.47</v>
      </c>
      <c r="BI164" s="582">
        <f t="shared" si="119"/>
        <v>1525822.23</v>
      </c>
      <c r="BJ164" s="582">
        <f t="shared" si="119"/>
        <v>85279283.890000001</v>
      </c>
      <c r="BK164" s="582">
        <f t="shared" si="119"/>
        <v>51412081.189999998</v>
      </c>
      <c r="BL164" s="582">
        <f t="shared" si="119"/>
        <v>27008127.199999999</v>
      </c>
      <c r="BM164" s="582">
        <f t="shared" si="119"/>
        <v>10559863.76</v>
      </c>
      <c r="BN164" s="582">
        <f t="shared" si="119"/>
        <v>820806.69000000006</v>
      </c>
      <c r="BO164" s="582">
        <f t="shared" si="119"/>
        <v>16737121.08</v>
      </c>
      <c r="BP164" s="582">
        <f t="shared" si="119"/>
        <v>5612070.1199999992</v>
      </c>
      <c r="BQ164" s="582">
        <f t="shared" ref="BQ164:EB167" si="120">SUMIF($A$65:$A$158,$A164,BQ$65:BQ$158)</f>
        <v>16411222.869999999</v>
      </c>
      <c r="BR164" s="582">
        <f t="shared" si="120"/>
        <v>4392844.76</v>
      </c>
      <c r="BS164" s="582">
        <f t="shared" si="120"/>
        <v>0</v>
      </c>
      <c r="BT164" s="582">
        <f t="shared" si="120"/>
        <v>12983863.530000001</v>
      </c>
      <c r="BU164" s="582">
        <f t="shared" si="120"/>
        <v>2055063.22</v>
      </c>
      <c r="BV164" s="582">
        <f t="shared" si="120"/>
        <v>984222.53</v>
      </c>
      <c r="BW164" s="582">
        <f t="shared" si="120"/>
        <v>1401330.31</v>
      </c>
      <c r="BX164" s="582">
        <f t="shared" si="120"/>
        <v>5435849.1999999993</v>
      </c>
      <c r="BY164" s="582">
        <f t="shared" si="120"/>
        <v>0</v>
      </c>
      <c r="BZ164" s="582">
        <f t="shared" si="120"/>
        <v>1347042.88</v>
      </c>
      <c r="CA164" s="582">
        <f t="shared" si="120"/>
        <v>446277.42</v>
      </c>
      <c r="CB164" s="582">
        <f t="shared" si="120"/>
        <v>492156.56</v>
      </c>
      <c r="CC164" s="582">
        <f t="shared" si="120"/>
        <v>1418430.89</v>
      </c>
      <c r="CD164" s="582">
        <f t="shared" si="120"/>
        <v>1144555.8400000001</v>
      </c>
      <c r="CE164" s="582">
        <f t="shared" si="120"/>
        <v>312670.76</v>
      </c>
      <c r="CF164" s="582">
        <f t="shared" si="120"/>
        <v>4475685.3599999994</v>
      </c>
      <c r="CG164" s="582">
        <f t="shared" si="120"/>
        <v>160000</v>
      </c>
      <c r="CH164" s="582">
        <f t="shared" si="120"/>
        <v>13068606.120000001</v>
      </c>
      <c r="CI164" s="582">
        <f t="shared" si="120"/>
        <v>1758040.1</v>
      </c>
      <c r="CJ164" s="582">
        <f t="shared" si="120"/>
        <v>7354348.6500000004</v>
      </c>
      <c r="CK164" s="582">
        <f t="shared" si="120"/>
        <v>592663.62</v>
      </c>
      <c r="CL164" s="582">
        <f t="shared" si="120"/>
        <v>2503327.86</v>
      </c>
      <c r="CM164" s="582">
        <f t="shared" si="120"/>
        <v>5465008.4199999999</v>
      </c>
      <c r="CN164" s="582">
        <f t="shared" si="120"/>
        <v>1591434.54</v>
      </c>
      <c r="CO164" s="582">
        <f t="shared" si="120"/>
        <v>3752853.26</v>
      </c>
      <c r="CP164" s="582">
        <f t="shared" si="120"/>
        <v>1651772.1</v>
      </c>
      <c r="CQ164" s="582">
        <f t="shared" si="120"/>
        <v>3020670.18</v>
      </c>
      <c r="CR164" s="582">
        <f t="shared" si="120"/>
        <v>2048786.47</v>
      </c>
      <c r="CS164" s="582">
        <f t="shared" si="120"/>
        <v>3471932.39</v>
      </c>
      <c r="CT164" s="582">
        <f t="shared" si="120"/>
        <v>1494388.26</v>
      </c>
      <c r="CU164" s="582">
        <f t="shared" si="120"/>
        <v>12790895.470000001</v>
      </c>
      <c r="CV164" s="582">
        <f t="shared" si="120"/>
        <v>4139678.3400000003</v>
      </c>
      <c r="CW164" s="582">
        <f t="shared" si="120"/>
        <v>2074258.87</v>
      </c>
      <c r="CX164" s="582">
        <f t="shared" si="120"/>
        <v>3434586.26</v>
      </c>
      <c r="CY164" s="582">
        <f t="shared" si="120"/>
        <v>1837946.97</v>
      </c>
      <c r="CZ164" s="582">
        <f t="shared" si="120"/>
        <v>768153.23</v>
      </c>
      <c r="DA164" s="582">
        <f t="shared" si="120"/>
        <v>0</v>
      </c>
      <c r="DB164" s="582">
        <f t="shared" si="120"/>
        <v>12356.85</v>
      </c>
      <c r="DC164" s="582">
        <f t="shared" si="120"/>
        <v>3017632.75</v>
      </c>
      <c r="DD164" s="582">
        <f t="shared" si="120"/>
        <v>9734426.6099999994</v>
      </c>
      <c r="DE164" s="582">
        <f t="shared" si="120"/>
        <v>3900994.9000000004</v>
      </c>
      <c r="DF164" s="582">
        <f t="shared" si="120"/>
        <v>2561480.7300000004</v>
      </c>
      <c r="DG164" s="582">
        <f t="shared" si="120"/>
        <v>1437895.41</v>
      </c>
      <c r="DH164" s="582">
        <f t="shared" si="120"/>
        <v>4617668.16</v>
      </c>
      <c r="DI164" s="582">
        <f t="shared" si="120"/>
        <v>1896972.8399999999</v>
      </c>
      <c r="DJ164" s="582">
        <f t="shared" si="120"/>
        <v>115938.53</v>
      </c>
      <c r="DK164" s="582">
        <f t="shared" si="120"/>
        <v>561379.18000000005</v>
      </c>
      <c r="DL164" s="582">
        <f t="shared" si="120"/>
        <v>30326674.189999998</v>
      </c>
      <c r="DM164" s="582">
        <f t="shared" si="120"/>
        <v>1239946.05</v>
      </c>
      <c r="DN164" s="582">
        <f t="shared" si="120"/>
        <v>4036137.92</v>
      </c>
      <c r="DO164" s="582">
        <f t="shared" si="120"/>
        <v>1818035.65</v>
      </c>
      <c r="DP164" s="582">
        <f t="shared" si="120"/>
        <v>4260249.34</v>
      </c>
      <c r="DQ164" s="582">
        <f t="shared" si="120"/>
        <v>937534.48</v>
      </c>
      <c r="DR164" s="582">
        <f t="shared" si="120"/>
        <v>3886493.34</v>
      </c>
      <c r="DS164" s="582">
        <f t="shared" si="120"/>
        <v>782224.52</v>
      </c>
      <c r="DT164" s="582">
        <f t="shared" si="120"/>
        <v>4298025.3499999996</v>
      </c>
      <c r="DU164" s="582">
        <f t="shared" si="120"/>
        <v>4711933.29</v>
      </c>
      <c r="DV164" s="582">
        <f t="shared" si="120"/>
        <v>2856439.49</v>
      </c>
      <c r="DW164" s="582">
        <f t="shared" si="120"/>
        <v>6737334.4199999999</v>
      </c>
      <c r="DX164" s="582">
        <f t="shared" si="120"/>
        <v>1760871.3599999999</v>
      </c>
      <c r="DY164" s="582">
        <f t="shared" si="120"/>
        <v>436115.06</v>
      </c>
      <c r="DZ164" s="582">
        <f t="shared" si="120"/>
        <v>772072.80999999994</v>
      </c>
      <c r="EA164" s="582">
        <f t="shared" si="120"/>
        <v>1627283.92</v>
      </c>
      <c r="EB164" s="582">
        <f t="shared" si="120"/>
        <v>1346027.69</v>
      </c>
      <c r="EC164" s="582">
        <f t="shared" ref="EC164:GN167" si="121">SUMIF($A$65:$A$158,$A164,EC$65:EC$158)</f>
        <v>1164154.1299999999</v>
      </c>
      <c r="ED164" s="582">
        <f t="shared" si="121"/>
        <v>1053239.76</v>
      </c>
      <c r="EE164" s="582">
        <f t="shared" si="121"/>
        <v>514.23</v>
      </c>
      <c r="EF164" s="582">
        <f t="shared" si="121"/>
        <v>1461079.2200000002</v>
      </c>
      <c r="EG164" s="582">
        <f t="shared" si="121"/>
        <v>2158813.5699999998</v>
      </c>
      <c r="EH164" s="582">
        <f t="shared" si="121"/>
        <v>3152200</v>
      </c>
      <c r="EI164" s="582">
        <f t="shared" si="121"/>
        <v>1603409.36</v>
      </c>
      <c r="EJ164" s="582">
        <f t="shared" si="121"/>
        <v>2515763.92</v>
      </c>
      <c r="EK164" s="582">
        <f t="shared" si="121"/>
        <v>969225.09</v>
      </c>
      <c r="EL164" s="582">
        <f t="shared" si="121"/>
        <v>1992601.48</v>
      </c>
      <c r="EM164" s="582">
        <f t="shared" si="121"/>
        <v>532098.51</v>
      </c>
      <c r="EN164" s="582">
        <f t="shared" si="121"/>
        <v>1221000</v>
      </c>
      <c r="EO164" s="582">
        <f t="shared" si="121"/>
        <v>10404431.989999998</v>
      </c>
      <c r="EP164" s="582">
        <f t="shared" si="121"/>
        <v>353276.27</v>
      </c>
      <c r="EQ164" s="582">
        <f t="shared" si="121"/>
        <v>1613717.96</v>
      </c>
      <c r="ER164" s="582">
        <f t="shared" si="121"/>
        <v>1457845.5500000003</v>
      </c>
      <c r="ES164" s="582">
        <f t="shared" si="121"/>
        <v>454074.75</v>
      </c>
      <c r="ET164" s="582">
        <f t="shared" si="121"/>
        <v>52205.279999999999</v>
      </c>
      <c r="EU164" s="582">
        <f t="shared" si="121"/>
        <v>1685533.33</v>
      </c>
      <c r="EV164" s="582">
        <f t="shared" si="121"/>
        <v>2793376.67</v>
      </c>
      <c r="EW164" s="582">
        <f t="shared" si="121"/>
        <v>197356.44</v>
      </c>
      <c r="EX164" s="582">
        <f t="shared" si="121"/>
        <v>11307659.41</v>
      </c>
      <c r="EY164" s="582">
        <f t="shared" si="121"/>
        <v>0</v>
      </c>
      <c r="EZ164" s="582">
        <f t="shared" si="121"/>
        <v>718992.57000000007</v>
      </c>
      <c r="FA164" s="582">
        <f t="shared" si="121"/>
        <v>2564165.3699999996</v>
      </c>
      <c r="FB164" s="582">
        <f t="shared" si="121"/>
        <v>738329.93</v>
      </c>
      <c r="FC164" s="582">
        <f t="shared" si="121"/>
        <v>2248425.58</v>
      </c>
      <c r="FD164" s="582">
        <f t="shared" si="121"/>
        <v>9893149.1399999987</v>
      </c>
      <c r="FE164" s="582">
        <f t="shared" si="121"/>
        <v>604557.44999999995</v>
      </c>
      <c r="FF164" s="582">
        <f t="shared" si="121"/>
        <v>408566.21</v>
      </c>
      <c r="FG164" s="582">
        <f t="shared" si="121"/>
        <v>3296624.25</v>
      </c>
      <c r="FH164" s="582">
        <f t="shared" si="121"/>
        <v>130436.1</v>
      </c>
      <c r="FI164" s="582">
        <f t="shared" si="121"/>
        <v>160629.07999999999</v>
      </c>
      <c r="FJ164" s="582">
        <f t="shared" si="121"/>
        <v>1709650.04</v>
      </c>
      <c r="FK164" s="582">
        <f t="shared" si="121"/>
        <v>1677706.37</v>
      </c>
      <c r="FL164" s="582">
        <f t="shared" si="121"/>
        <v>932865.71</v>
      </c>
      <c r="FM164" s="582">
        <f t="shared" si="121"/>
        <v>2352656</v>
      </c>
      <c r="FN164" s="582">
        <f t="shared" si="121"/>
        <v>656238.31999999995</v>
      </c>
      <c r="FO164" s="582">
        <f t="shared" si="121"/>
        <v>345157.11</v>
      </c>
      <c r="FP164" s="582">
        <f t="shared" si="121"/>
        <v>2187120.2799999998</v>
      </c>
      <c r="FQ164" s="582">
        <f t="shared" si="121"/>
        <v>122422.59</v>
      </c>
      <c r="FR164" s="582">
        <f t="shared" si="121"/>
        <v>72781751.079999998</v>
      </c>
      <c r="FS164" s="582">
        <f t="shared" si="121"/>
        <v>2798214.05</v>
      </c>
      <c r="FT164" s="582">
        <f t="shared" si="121"/>
        <v>2024044.27</v>
      </c>
      <c r="FU164" s="582">
        <f t="shared" si="121"/>
        <v>1259746.6800000002</v>
      </c>
      <c r="FV164" s="582">
        <f t="shared" si="121"/>
        <v>4219420.2</v>
      </c>
      <c r="FW164" s="582">
        <f t="shared" si="121"/>
        <v>1458996.77</v>
      </c>
      <c r="FX164" s="582">
        <f t="shared" si="121"/>
        <v>3048010.99</v>
      </c>
      <c r="FY164" s="582">
        <f t="shared" si="121"/>
        <v>1603463.9800000002</v>
      </c>
      <c r="FZ164" s="582">
        <f t="shared" si="121"/>
        <v>1054952.6599999999</v>
      </c>
      <c r="GA164" s="582">
        <f t="shared" si="121"/>
        <v>2406138.38</v>
      </c>
      <c r="GB164" s="582">
        <f t="shared" si="121"/>
        <v>3148376.38</v>
      </c>
      <c r="GC164" s="582">
        <f t="shared" si="121"/>
        <v>188925.61</v>
      </c>
      <c r="GD164" s="582">
        <f t="shared" si="121"/>
        <v>4435248.47</v>
      </c>
      <c r="GE164" s="582">
        <f t="shared" si="121"/>
        <v>846278.58</v>
      </c>
      <c r="GF164" s="582">
        <f t="shared" si="121"/>
        <v>8100470.8700000001</v>
      </c>
      <c r="GG164" s="582">
        <f t="shared" si="121"/>
        <v>2817421.11</v>
      </c>
      <c r="GH164" s="582">
        <f t="shared" si="121"/>
        <v>6949603.8499999996</v>
      </c>
      <c r="GI164" s="582">
        <f t="shared" si="121"/>
        <v>2392365.6799999997</v>
      </c>
      <c r="GJ164" s="582">
        <f t="shared" si="121"/>
        <v>13306956.640000001</v>
      </c>
      <c r="GK164" s="582">
        <f t="shared" si="121"/>
        <v>4743142.88</v>
      </c>
      <c r="GL164" s="582">
        <f t="shared" si="121"/>
        <v>0</v>
      </c>
      <c r="GM164" s="582">
        <f t="shared" si="121"/>
        <v>1154066.52</v>
      </c>
      <c r="GN164" s="582">
        <f t="shared" si="121"/>
        <v>2307475.83</v>
      </c>
      <c r="GO164" s="582">
        <f t="shared" ref="GO164:IZ167" si="122">SUMIF($A$65:$A$158,$A164,GO$65:GO$158)</f>
        <v>8190637.79</v>
      </c>
      <c r="GP164" s="582">
        <f t="shared" si="122"/>
        <v>2108570.2999999998</v>
      </c>
      <c r="GQ164" s="582">
        <f t="shared" si="122"/>
        <v>2060316.02</v>
      </c>
      <c r="GR164" s="582">
        <f t="shared" si="122"/>
        <v>6507659.6299999999</v>
      </c>
      <c r="GS164" s="582">
        <f t="shared" si="122"/>
        <v>1750640.19</v>
      </c>
      <c r="GT164" s="582">
        <f t="shared" si="122"/>
        <v>753647.14</v>
      </c>
      <c r="GU164" s="582">
        <f t="shared" si="122"/>
        <v>1387197.38</v>
      </c>
      <c r="GV164" s="582">
        <f t="shared" si="122"/>
        <v>46000.639999999999</v>
      </c>
      <c r="GW164" s="582">
        <f t="shared" si="122"/>
        <v>264474.53000000003</v>
      </c>
      <c r="GX164" s="582">
        <f t="shared" si="122"/>
        <v>15289.72</v>
      </c>
      <c r="GY164" s="582">
        <f t="shared" si="122"/>
        <v>297500</v>
      </c>
      <c r="GZ164" s="582">
        <f t="shared" si="122"/>
        <v>234905</v>
      </c>
      <c r="HA164" s="582">
        <f t="shared" si="122"/>
        <v>0</v>
      </c>
      <c r="HB164" s="582">
        <f t="shared" si="122"/>
        <v>0</v>
      </c>
      <c r="HC164" s="582">
        <f t="shared" si="122"/>
        <v>12825000</v>
      </c>
      <c r="HD164" s="582">
        <f t="shared" si="122"/>
        <v>0</v>
      </c>
      <c r="HE164" s="582">
        <f t="shared" si="122"/>
        <v>1551906.3</v>
      </c>
      <c r="HF164" s="582">
        <f t="shared" si="122"/>
        <v>5782708.9500000002</v>
      </c>
      <c r="HG164" s="582">
        <f t="shared" si="122"/>
        <v>2955038.2399999998</v>
      </c>
      <c r="HH164" s="582">
        <f t="shared" si="122"/>
        <v>8548342.25</v>
      </c>
      <c r="HI164" s="582">
        <f t="shared" si="122"/>
        <v>36000</v>
      </c>
      <c r="HJ164" s="582">
        <f t="shared" si="122"/>
        <v>6055588.6699999999</v>
      </c>
      <c r="HK164" s="582">
        <f t="shared" si="122"/>
        <v>0</v>
      </c>
      <c r="HL164" s="582">
        <f t="shared" si="122"/>
        <v>78670081.379999995</v>
      </c>
      <c r="HM164" s="582">
        <f t="shared" si="122"/>
        <v>1630967.2</v>
      </c>
      <c r="HN164" s="582">
        <f t="shared" si="122"/>
        <v>0</v>
      </c>
      <c r="HO164" s="582">
        <f t="shared" si="122"/>
        <v>518303.22</v>
      </c>
      <c r="HP164" s="582">
        <f t="shared" si="122"/>
        <v>12194738.73</v>
      </c>
      <c r="HQ164" s="582">
        <f t="shared" si="122"/>
        <v>2671215.27</v>
      </c>
      <c r="HR164" s="582">
        <f t="shared" si="122"/>
        <v>5214005.4800000004</v>
      </c>
      <c r="HS164" s="582">
        <f t="shared" si="122"/>
        <v>2067080.05</v>
      </c>
      <c r="HT164" s="582">
        <f t="shared" si="122"/>
        <v>19136756.66</v>
      </c>
      <c r="HU164" s="582">
        <f t="shared" si="122"/>
        <v>1500476.42</v>
      </c>
      <c r="HV164" s="582">
        <f t="shared" si="122"/>
        <v>1232975.24</v>
      </c>
      <c r="HW164" s="582">
        <f t="shared" si="122"/>
        <v>429180.18</v>
      </c>
      <c r="HX164" s="582">
        <f t="shared" si="122"/>
        <v>3718772.34</v>
      </c>
      <c r="HY164" s="582">
        <f t="shared" si="122"/>
        <v>1731164.32</v>
      </c>
      <c r="HZ164" s="582">
        <f t="shared" si="122"/>
        <v>22480579.789999999</v>
      </c>
      <c r="IA164" s="582">
        <f t="shared" si="122"/>
        <v>78355.19</v>
      </c>
      <c r="IB164" s="582">
        <f t="shared" si="122"/>
        <v>239434.86</v>
      </c>
      <c r="IC164" s="582">
        <f t="shared" si="122"/>
        <v>865410.15</v>
      </c>
      <c r="ID164" s="582">
        <f t="shared" si="122"/>
        <v>96110.92</v>
      </c>
      <c r="IE164" s="582">
        <f t="shared" si="122"/>
        <v>482231.95</v>
      </c>
      <c r="IF164" s="582">
        <f t="shared" si="122"/>
        <v>230733.45</v>
      </c>
      <c r="IG164" s="582">
        <f t="shared" si="122"/>
        <v>181671.15</v>
      </c>
      <c r="IH164" s="582">
        <f t="shared" si="122"/>
        <v>427435.69</v>
      </c>
      <c r="II164" s="582">
        <f t="shared" si="122"/>
        <v>397000.51</v>
      </c>
      <c r="IJ164" s="582">
        <f t="shared" si="122"/>
        <v>41760319.909999996</v>
      </c>
      <c r="IK164" s="582">
        <f t="shared" si="122"/>
        <v>3030873.3899999997</v>
      </c>
      <c r="IL164" s="582">
        <f t="shared" si="122"/>
        <v>2264462.2999999998</v>
      </c>
      <c r="IM164" s="582">
        <f t="shared" si="122"/>
        <v>4451209.79</v>
      </c>
      <c r="IN164" s="582">
        <f t="shared" si="122"/>
        <v>101195.83</v>
      </c>
      <c r="IO164" s="582">
        <f t="shared" si="122"/>
        <v>6252205.9100000001</v>
      </c>
      <c r="IP164" s="582">
        <f t="shared" si="122"/>
        <v>374945</v>
      </c>
      <c r="IQ164" s="582">
        <f t="shared" si="122"/>
        <v>1126943.8900000001</v>
      </c>
      <c r="IR164" s="582">
        <f t="shared" si="122"/>
        <v>1579596.53</v>
      </c>
      <c r="IS164" s="582">
        <f t="shared" si="122"/>
        <v>877952.37</v>
      </c>
      <c r="IT164" s="582">
        <f t="shared" si="122"/>
        <v>1217905.6399999999</v>
      </c>
      <c r="IU164" s="582">
        <f t="shared" si="122"/>
        <v>27087525.07</v>
      </c>
      <c r="IV164" s="582">
        <f t="shared" si="122"/>
        <v>2044031.0899999999</v>
      </c>
      <c r="IW164" s="582">
        <f t="shared" si="122"/>
        <v>760301.17</v>
      </c>
      <c r="IX164" s="582">
        <f t="shared" si="122"/>
        <v>686735.97</v>
      </c>
      <c r="IY164" s="582">
        <f t="shared" si="122"/>
        <v>307236.34000000003</v>
      </c>
      <c r="IZ164" s="582">
        <f t="shared" si="122"/>
        <v>586160</v>
      </c>
      <c r="JA164" s="582">
        <f t="shared" ref="JA164:LL167" si="123">SUMIF($A$65:$A$158,$A164,JA$65:JA$158)</f>
        <v>1970348.52</v>
      </c>
      <c r="JB164" s="582">
        <f t="shared" si="123"/>
        <v>43446.81</v>
      </c>
      <c r="JC164" s="582">
        <f t="shared" si="123"/>
        <v>319423.73</v>
      </c>
      <c r="JD164" s="582">
        <f t="shared" si="123"/>
        <v>1083946.51</v>
      </c>
      <c r="JE164" s="582">
        <f t="shared" si="123"/>
        <v>737316.75</v>
      </c>
      <c r="JF164" s="582">
        <f t="shared" si="123"/>
        <v>870902.85</v>
      </c>
      <c r="JG164" s="582">
        <f t="shared" si="123"/>
        <v>508274.08999999997</v>
      </c>
      <c r="JH164" s="582">
        <f t="shared" si="123"/>
        <v>1733831.0699999998</v>
      </c>
      <c r="JI164" s="582">
        <f t="shared" si="123"/>
        <v>997960.97</v>
      </c>
      <c r="JJ164" s="582">
        <f t="shared" si="123"/>
        <v>0</v>
      </c>
      <c r="JK164" s="582">
        <f t="shared" si="123"/>
        <v>200000</v>
      </c>
      <c r="JL164" s="582">
        <f t="shared" si="123"/>
        <v>680615.21</v>
      </c>
      <c r="JM164" s="582">
        <f t="shared" si="123"/>
        <v>362766.13</v>
      </c>
      <c r="JN164" s="582">
        <f t="shared" si="123"/>
        <v>482089.2</v>
      </c>
      <c r="JO164" s="582">
        <f t="shared" si="123"/>
        <v>1878257.51</v>
      </c>
      <c r="JP164" s="582">
        <f t="shared" si="123"/>
        <v>1617781.77</v>
      </c>
      <c r="JQ164" s="582">
        <f t="shared" si="123"/>
        <v>1117857.4099999999</v>
      </c>
      <c r="JR164" s="582">
        <f t="shared" si="123"/>
        <v>1663256.59</v>
      </c>
      <c r="JS164" s="582">
        <f t="shared" si="123"/>
        <v>254950.93</v>
      </c>
      <c r="JT164" s="582">
        <f t="shared" si="123"/>
        <v>0</v>
      </c>
      <c r="JU164" s="582">
        <f t="shared" si="123"/>
        <v>0</v>
      </c>
      <c r="JV164" s="582">
        <f t="shared" si="123"/>
        <v>210218.48</v>
      </c>
      <c r="JW164" s="582">
        <f t="shared" si="123"/>
        <v>0</v>
      </c>
      <c r="JX164" s="582">
        <f t="shared" si="123"/>
        <v>108781</v>
      </c>
      <c r="JY164" s="582">
        <f t="shared" si="123"/>
        <v>0</v>
      </c>
      <c r="JZ164" s="582">
        <f t="shared" si="123"/>
        <v>0</v>
      </c>
      <c r="KA164" s="582">
        <f t="shared" si="123"/>
        <v>0</v>
      </c>
      <c r="KB164" s="582">
        <f t="shared" si="123"/>
        <v>0</v>
      </c>
      <c r="KC164" s="582">
        <f t="shared" si="123"/>
        <v>734007.27</v>
      </c>
      <c r="KD164" s="582">
        <f t="shared" si="123"/>
        <v>0</v>
      </c>
      <c r="KE164" s="582">
        <f t="shared" si="123"/>
        <v>0</v>
      </c>
      <c r="KF164" s="582">
        <f t="shared" si="123"/>
        <v>0</v>
      </c>
      <c r="KG164" s="582">
        <f t="shared" si="123"/>
        <v>154311.01999999999</v>
      </c>
      <c r="KH164" s="582">
        <f t="shared" si="123"/>
        <v>0</v>
      </c>
      <c r="KI164" s="582">
        <f t="shared" si="123"/>
        <v>0</v>
      </c>
      <c r="KJ164" s="582">
        <f t="shared" si="123"/>
        <v>3964350.48</v>
      </c>
      <c r="KK164" s="582">
        <f t="shared" si="123"/>
        <v>1301625.97</v>
      </c>
      <c r="KL164" s="582">
        <f t="shared" si="123"/>
        <v>12361023.390000001</v>
      </c>
      <c r="KM164" s="582">
        <f t="shared" si="123"/>
        <v>2599735.5499999998</v>
      </c>
      <c r="KN164" s="582">
        <f t="shared" si="123"/>
        <v>94332.12</v>
      </c>
      <c r="KO164" s="582">
        <f t="shared" si="123"/>
        <v>1255549.3700000001</v>
      </c>
      <c r="KP164" s="582">
        <f t="shared" si="123"/>
        <v>2257601.62</v>
      </c>
      <c r="KQ164" s="582">
        <f t="shared" si="123"/>
        <v>2130249.5099999998</v>
      </c>
      <c r="KR164" s="582">
        <f t="shared" si="123"/>
        <v>2782039.76</v>
      </c>
      <c r="KS164" s="582">
        <f t="shared" si="123"/>
        <v>1513034.88</v>
      </c>
      <c r="KT164" s="582">
        <f t="shared" si="123"/>
        <v>600000</v>
      </c>
      <c r="KU164" s="582">
        <f t="shared" si="123"/>
        <v>58770.64</v>
      </c>
      <c r="KV164" s="582">
        <f t="shared" si="123"/>
        <v>1826429.8599999999</v>
      </c>
      <c r="KW164" s="582">
        <f t="shared" si="123"/>
        <v>1429151.46</v>
      </c>
      <c r="KX164" s="582">
        <f t="shared" si="123"/>
        <v>1474076.22</v>
      </c>
      <c r="KY164" s="582">
        <f t="shared" si="123"/>
        <v>16539383.119999999</v>
      </c>
      <c r="KZ164" s="582">
        <f t="shared" si="123"/>
        <v>1936988.3699999999</v>
      </c>
      <c r="LA164" s="582">
        <f t="shared" si="123"/>
        <v>17297094.350000001</v>
      </c>
      <c r="LB164" s="582">
        <f t="shared" si="123"/>
        <v>1064746.08</v>
      </c>
      <c r="LC164" s="582">
        <f t="shared" si="123"/>
        <v>2525280.4300000002</v>
      </c>
      <c r="LD164" s="582">
        <f t="shared" si="123"/>
        <v>1705564.57</v>
      </c>
      <c r="LE164" s="582">
        <f t="shared" si="123"/>
        <v>1025263.72</v>
      </c>
      <c r="LF164" s="582">
        <f t="shared" si="123"/>
        <v>1846262.45</v>
      </c>
      <c r="LG164" s="582">
        <f t="shared" si="123"/>
        <v>555554.43999999994</v>
      </c>
      <c r="LH164" s="582">
        <f t="shared" si="123"/>
        <v>5656381.7699999996</v>
      </c>
      <c r="LI164" s="582">
        <f t="shared" si="123"/>
        <v>372480.32999999996</v>
      </c>
      <c r="LJ164" s="582">
        <f t="shared" si="123"/>
        <v>947907.32</v>
      </c>
      <c r="LK164" s="582">
        <f t="shared" si="123"/>
        <v>9856956.0999999996</v>
      </c>
      <c r="LL164" s="582">
        <f t="shared" si="123"/>
        <v>409471.62</v>
      </c>
      <c r="LM164" s="582">
        <f t="shared" ref="LM164:NX167" si="124">SUMIF($A$65:$A$158,$A164,LM$65:LM$158)</f>
        <v>757099.27</v>
      </c>
      <c r="LN164" s="582">
        <f t="shared" si="124"/>
        <v>163249.46</v>
      </c>
      <c r="LO164" s="582">
        <f t="shared" si="124"/>
        <v>0</v>
      </c>
      <c r="LP164" s="582">
        <f t="shared" si="124"/>
        <v>15549884.07</v>
      </c>
      <c r="LQ164" s="582">
        <f t="shared" si="124"/>
        <v>0</v>
      </c>
      <c r="LR164" s="582">
        <f t="shared" si="124"/>
        <v>7682045.9099999992</v>
      </c>
      <c r="LS164" s="582">
        <f t="shared" si="124"/>
        <v>502580.82</v>
      </c>
      <c r="LT164" s="582">
        <f t="shared" si="124"/>
        <v>6644369.0199999996</v>
      </c>
      <c r="LU164" s="582">
        <f t="shared" si="124"/>
        <v>2220483.14</v>
      </c>
      <c r="LV164" s="582">
        <f t="shared" si="124"/>
        <v>1105311.8</v>
      </c>
      <c r="LW164" s="582">
        <f t="shared" si="124"/>
        <v>1170482.6000000001</v>
      </c>
      <c r="LX164" s="582">
        <f t="shared" si="124"/>
        <v>22162994.98</v>
      </c>
      <c r="LY164" s="582">
        <f t="shared" si="124"/>
        <v>4184603.75</v>
      </c>
      <c r="LZ164" s="582">
        <f t="shared" si="124"/>
        <v>1698078.08</v>
      </c>
      <c r="MA164" s="582">
        <f t="shared" si="124"/>
        <v>1155092.3799999999</v>
      </c>
      <c r="MB164" s="582">
        <f t="shared" si="124"/>
        <v>818674.23</v>
      </c>
      <c r="MC164" s="582">
        <f t="shared" si="124"/>
        <v>801918.31</v>
      </c>
      <c r="MD164" s="582">
        <f t="shared" si="124"/>
        <v>0</v>
      </c>
      <c r="ME164" s="582">
        <f t="shared" si="124"/>
        <v>497487.29</v>
      </c>
      <c r="MF164" s="582">
        <f t="shared" si="124"/>
        <v>473377.65</v>
      </c>
      <c r="MG164" s="582">
        <f t="shared" si="124"/>
        <v>1552918.09</v>
      </c>
      <c r="MH164" s="582">
        <f t="shared" si="124"/>
        <v>353036.77</v>
      </c>
      <c r="MI164" s="582">
        <f t="shared" si="124"/>
        <v>25526151.989999998</v>
      </c>
      <c r="MJ164" s="582">
        <f t="shared" si="124"/>
        <v>3662233.73</v>
      </c>
      <c r="MK164" s="582">
        <f t="shared" si="124"/>
        <v>0</v>
      </c>
      <c r="ML164" s="582">
        <f t="shared" si="124"/>
        <v>0</v>
      </c>
      <c r="MM164" s="582">
        <f t="shared" si="124"/>
        <v>117113.75</v>
      </c>
      <c r="MN164" s="582">
        <f t="shared" si="124"/>
        <v>1764363.84</v>
      </c>
      <c r="MO164" s="582">
        <f t="shared" si="124"/>
        <v>1446788.49</v>
      </c>
      <c r="MP164" s="582">
        <f t="shared" si="124"/>
        <v>310096.68</v>
      </c>
      <c r="MQ164" s="582">
        <f t="shared" si="124"/>
        <v>1572124.1099999999</v>
      </c>
      <c r="MR164" s="582">
        <f t="shared" si="124"/>
        <v>37561.08</v>
      </c>
      <c r="MS164" s="582">
        <f t="shared" si="124"/>
        <v>3092498.69</v>
      </c>
      <c r="MT164" s="582">
        <f t="shared" si="124"/>
        <v>1143484.76</v>
      </c>
      <c r="MU164" s="582">
        <f t="shared" si="124"/>
        <v>4891365.8599999994</v>
      </c>
      <c r="MV164" s="582">
        <f t="shared" si="124"/>
        <v>13574132.43</v>
      </c>
      <c r="MW164" s="582">
        <f t="shared" si="124"/>
        <v>2422142.85</v>
      </c>
      <c r="MX164" s="582">
        <f t="shared" si="124"/>
        <v>1057697.1100000001</v>
      </c>
      <c r="MY164" s="582">
        <f t="shared" si="124"/>
        <v>2085512.9</v>
      </c>
      <c r="MZ164" s="582">
        <f t="shared" si="124"/>
        <v>1703686.03</v>
      </c>
      <c r="NA164" s="582">
        <f t="shared" si="124"/>
        <v>7476526.7000000002</v>
      </c>
      <c r="NB164" s="582">
        <f t="shared" si="124"/>
        <v>2928628.91</v>
      </c>
      <c r="NC164" s="582">
        <f t="shared" si="124"/>
        <v>9351246.3999999985</v>
      </c>
      <c r="ND164" s="582">
        <f t="shared" si="124"/>
        <v>599693.65</v>
      </c>
      <c r="NE164" s="582">
        <f t="shared" si="124"/>
        <v>2947630.17</v>
      </c>
      <c r="NF164" s="582">
        <f t="shared" si="124"/>
        <v>0</v>
      </c>
      <c r="NG164" s="582">
        <f t="shared" si="124"/>
        <v>289483.67000000004</v>
      </c>
      <c r="NH164" s="582">
        <f t="shared" si="124"/>
        <v>1131380</v>
      </c>
      <c r="NI164" s="582">
        <f t="shared" si="124"/>
        <v>78470.84</v>
      </c>
      <c r="NJ164" s="582">
        <f t="shared" si="124"/>
        <v>549285.02</v>
      </c>
      <c r="NK164" s="582">
        <f t="shared" si="124"/>
        <v>5238705.05</v>
      </c>
      <c r="NL164" s="582">
        <f t="shared" si="124"/>
        <v>1346631.31</v>
      </c>
      <c r="NM164" s="582">
        <f t="shared" si="124"/>
        <v>1477197.41</v>
      </c>
      <c r="NN164" s="582">
        <f t="shared" si="124"/>
        <v>0</v>
      </c>
      <c r="NO164" s="582">
        <f t="shared" si="124"/>
        <v>4858789.6399999997</v>
      </c>
      <c r="NP164" s="582">
        <f t="shared" si="124"/>
        <v>431952.7</v>
      </c>
      <c r="NQ164" s="582">
        <f t="shared" si="124"/>
        <v>1195530.69</v>
      </c>
      <c r="NR164" s="582">
        <f t="shared" si="124"/>
        <v>20887296.880000003</v>
      </c>
      <c r="NS164" s="582">
        <f t="shared" si="124"/>
        <v>468030.24</v>
      </c>
      <c r="NT164" s="582">
        <f t="shared" si="124"/>
        <v>499204.92</v>
      </c>
      <c r="NU164" s="582">
        <f t="shared" si="124"/>
        <v>1550821.42</v>
      </c>
      <c r="NV164" s="582">
        <f t="shared" si="124"/>
        <v>1397326.38</v>
      </c>
      <c r="NW164" s="582">
        <f t="shared" si="124"/>
        <v>38221.71</v>
      </c>
      <c r="NX164" s="582">
        <f t="shared" si="124"/>
        <v>421769.86</v>
      </c>
      <c r="NY164" s="582">
        <f t="shared" ref="NY164:QJ167" si="125">SUMIF($A$65:$A$158,$A164,NY$65:NY$158)</f>
        <v>0</v>
      </c>
      <c r="NZ164" s="582">
        <f t="shared" si="125"/>
        <v>7890268.4100000001</v>
      </c>
      <c r="OA164" s="582">
        <f t="shared" si="125"/>
        <v>930764.7</v>
      </c>
      <c r="OB164" s="582">
        <f t="shared" si="125"/>
        <v>493497.7</v>
      </c>
      <c r="OC164" s="582">
        <f t="shared" si="125"/>
        <v>4365965.5</v>
      </c>
      <c r="OD164" s="582">
        <f t="shared" si="125"/>
        <v>174972.79</v>
      </c>
      <c r="OE164" s="582">
        <f t="shared" si="125"/>
        <v>76226.47</v>
      </c>
      <c r="OF164" s="582">
        <f t="shared" si="125"/>
        <v>5438500.4299999997</v>
      </c>
      <c r="OG164" s="582">
        <f t="shared" si="125"/>
        <v>0</v>
      </c>
      <c r="OH164" s="582">
        <f t="shared" si="125"/>
        <v>4018376.2800000003</v>
      </c>
      <c r="OI164" s="582">
        <f t="shared" si="125"/>
        <v>10902089.969999999</v>
      </c>
      <c r="OJ164" s="582">
        <f t="shared" si="125"/>
        <v>853757.58000000007</v>
      </c>
      <c r="OK164" s="582">
        <f t="shared" si="125"/>
        <v>1070997.8600000001</v>
      </c>
      <c r="OL164" s="582">
        <f t="shared" si="125"/>
        <v>1158989.1200000001</v>
      </c>
      <c r="OM164" s="582">
        <f t="shared" si="125"/>
        <v>430493.25</v>
      </c>
      <c r="ON164" s="582">
        <f t="shared" si="125"/>
        <v>0</v>
      </c>
      <c r="OO164" s="582">
        <f t="shared" si="125"/>
        <v>35119470.109999999</v>
      </c>
      <c r="OP164" s="582">
        <f t="shared" si="125"/>
        <v>657173.12</v>
      </c>
      <c r="OQ164" s="582">
        <f t="shared" si="125"/>
        <v>33398516.890000001</v>
      </c>
      <c r="OR164" s="582">
        <f t="shared" si="125"/>
        <v>3124939.73</v>
      </c>
      <c r="OS164" s="582">
        <f t="shared" si="125"/>
        <v>1031900</v>
      </c>
      <c r="OT164" s="582">
        <f t="shared" si="125"/>
        <v>3844199.0900000003</v>
      </c>
      <c r="OU164" s="582">
        <f t="shared" si="125"/>
        <v>19204844.739999998</v>
      </c>
      <c r="OV164" s="582">
        <f t="shared" si="125"/>
        <v>3199042.46</v>
      </c>
      <c r="OW164" s="582">
        <f t="shared" si="125"/>
        <v>4077337.47</v>
      </c>
      <c r="OX164" s="582">
        <f t="shared" si="125"/>
        <v>1804682.81</v>
      </c>
      <c r="OY164" s="582">
        <f t="shared" si="125"/>
        <v>2055334.51</v>
      </c>
      <c r="OZ164" s="582">
        <f t="shared" si="125"/>
        <v>8295053.6799999997</v>
      </c>
      <c r="PA164" s="582">
        <f t="shared" si="125"/>
        <v>2084100</v>
      </c>
      <c r="PB164" s="582">
        <f t="shared" si="125"/>
        <v>2529765.4</v>
      </c>
      <c r="PC164" s="582">
        <f t="shared" si="125"/>
        <v>1746482.8800000001</v>
      </c>
      <c r="PD164" s="582">
        <f t="shared" si="125"/>
        <v>2007138.33</v>
      </c>
      <c r="PE164" s="582">
        <f t="shared" si="125"/>
        <v>0</v>
      </c>
      <c r="PF164" s="582">
        <f t="shared" si="125"/>
        <v>0</v>
      </c>
      <c r="PG164" s="582">
        <f t="shared" si="125"/>
        <v>1670128.3</v>
      </c>
      <c r="PH164" s="582">
        <f t="shared" si="125"/>
        <v>2205015.79</v>
      </c>
      <c r="PI164" s="582">
        <f t="shared" si="125"/>
        <v>3400967.0700000003</v>
      </c>
      <c r="PJ164" s="582">
        <f t="shared" si="125"/>
        <v>936390.48</v>
      </c>
      <c r="PK164" s="582">
        <f t="shared" si="125"/>
        <v>398467.57</v>
      </c>
      <c r="PL164" s="582">
        <f t="shared" si="125"/>
        <v>0</v>
      </c>
      <c r="PM164" s="582">
        <f t="shared" si="125"/>
        <v>187766.28</v>
      </c>
      <c r="PN164" s="582">
        <f t="shared" si="125"/>
        <v>607830.32999999996</v>
      </c>
      <c r="PO164" s="582">
        <f t="shared" si="125"/>
        <v>0</v>
      </c>
      <c r="PP164" s="582">
        <f t="shared" si="125"/>
        <v>40877.9</v>
      </c>
      <c r="PQ164" s="582">
        <f t="shared" si="125"/>
        <v>3330935.18</v>
      </c>
      <c r="PR164" s="582">
        <f t="shared" si="125"/>
        <v>869928.19</v>
      </c>
      <c r="PS164" s="582">
        <f t="shared" si="125"/>
        <v>0</v>
      </c>
      <c r="PT164" s="582">
        <f t="shared" si="125"/>
        <v>469231.14999999997</v>
      </c>
      <c r="PU164" s="582">
        <f t="shared" si="125"/>
        <v>315979.89</v>
      </c>
      <c r="PV164" s="582">
        <f t="shared" si="125"/>
        <v>1763947.11</v>
      </c>
      <c r="PW164" s="582">
        <f t="shared" si="125"/>
        <v>3618121.67</v>
      </c>
      <c r="PX164" s="582">
        <f t="shared" si="125"/>
        <v>78850</v>
      </c>
      <c r="PY164" s="582">
        <f t="shared" si="125"/>
        <v>1344010.72</v>
      </c>
      <c r="PZ164" s="582">
        <f t="shared" si="125"/>
        <v>1600531.37</v>
      </c>
      <c r="QA164" s="582">
        <f t="shared" si="125"/>
        <v>929890.69</v>
      </c>
      <c r="QB164" s="582">
        <f t="shared" si="125"/>
        <v>2075059.78</v>
      </c>
      <c r="QC164" s="582">
        <f t="shared" si="125"/>
        <v>511886.99</v>
      </c>
      <c r="QD164" s="582">
        <f t="shared" si="125"/>
        <v>15932895.59</v>
      </c>
      <c r="QE164" s="582">
        <f t="shared" si="125"/>
        <v>0</v>
      </c>
      <c r="QF164" s="582">
        <f t="shared" si="125"/>
        <v>1708151.52</v>
      </c>
      <c r="QG164" s="582">
        <f t="shared" si="125"/>
        <v>783104.59</v>
      </c>
      <c r="QH164" s="582">
        <f t="shared" si="125"/>
        <v>150000</v>
      </c>
      <c r="QI164" s="582">
        <f t="shared" si="125"/>
        <v>1197899.77</v>
      </c>
      <c r="QJ164" s="582">
        <f t="shared" si="125"/>
        <v>0</v>
      </c>
      <c r="QK164" s="582">
        <f t="shared" ref="QK164:SV167" si="126">SUMIF($A$65:$A$158,$A164,QK$65:QK$158)</f>
        <v>308923.13</v>
      </c>
      <c r="QL164" s="582">
        <f t="shared" si="126"/>
        <v>1158697.3599999999</v>
      </c>
      <c r="QM164" s="582">
        <f t="shared" si="126"/>
        <v>364664.66</v>
      </c>
      <c r="QN164" s="582">
        <f t="shared" si="126"/>
        <v>3287.02</v>
      </c>
      <c r="QO164" s="582">
        <f t="shared" si="126"/>
        <v>209026.57</v>
      </c>
      <c r="QP164" s="582">
        <f t="shared" si="126"/>
        <v>1029941.79</v>
      </c>
      <c r="QQ164" s="582">
        <f t="shared" si="126"/>
        <v>0</v>
      </c>
      <c r="QR164" s="582">
        <f t="shared" si="126"/>
        <v>512654.74</v>
      </c>
      <c r="QS164" s="582">
        <f t="shared" si="126"/>
        <v>53173.5</v>
      </c>
      <c r="QT164" s="582">
        <f t="shared" si="126"/>
        <v>1294889.29</v>
      </c>
      <c r="QU164" s="582">
        <f t="shared" si="126"/>
        <v>1015172.23</v>
      </c>
      <c r="QV164" s="582">
        <f t="shared" si="126"/>
        <v>937238.24</v>
      </c>
      <c r="QW164" s="582">
        <f t="shared" si="126"/>
        <v>569676.56000000006</v>
      </c>
      <c r="QX164" s="582">
        <f t="shared" si="126"/>
        <v>1383362</v>
      </c>
      <c r="QY164" s="582">
        <f t="shared" si="126"/>
        <v>412245.76000000001</v>
      </c>
      <c r="QZ164" s="582">
        <f t="shared" si="126"/>
        <v>1252932.43</v>
      </c>
      <c r="RA164" s="582">
        <f t="shared" si="126"/>
        <v>2011682.1099999999</v>
      </c>
      <c r="RB164" s="582">
        <f t="shared" si="126"/>
        <v>962923.2</v>
      </c>
      <c r="RC164" s="582">
        <f t="shared" si="126"/>
        <v>2143401.2400000002</v>
      </c>
      <c r="RD164" s="582">
        <f t="shared" si="126"/>
        <v>960912.24</v>
      </c>
      <c r="RE164" s="582">
        <f t="shared" si="126"/>
        <v>1912696.4</v>
      </c>
      <c r="RF164" s="582">
        <f t="shared" si="126"/>
        <v>0</v>
      </c>
      <c r="RG164" s="582">
        <f t="shared" si="126"/>
        <v>53706.65</v>
      </c>
      <c r="RH164" s="582">
        <f t="shared" si="126"/>
        <v>253742.53</v>
      </c>
      <c r="RI164" s="582">
        <f t="shared" si="126"/>
        <v>0</v>
      </c>
      <c r="RJ164" s="582">
        <f t="shared" si="126"/>
        <v>0</v>
      </c>
      <c r="RK164" s="582">
        <f t="shared" si="126"/>
        <v>0</v>
      </c>
      <c r="RL164" s="582">
        <f t="shared" si="126"/>
        <v>0</v>
      </c>
      <c r="RM164" s="582">
        <f t="shared" si="126"/>
        <v>0</v>
      </c>
      <c r="RN164" s="582">
        <f t="shared" si="126"/>
        <v>0</v>
      </c>
      <c r="RO164" s="582">
        <f t="shared" si="126"/>
        <v>0</v>
      </c>
      <c r="RP164" s="582">
        <f t="shared" si="126"/>
        <v>516842.86</v>
      </c>
      <c r="RQ164" s="582">
        <f t="shared" si="126"/>
        <v>0</v>
      </c>
      <c r="RR164" s="582">
        <f t="shared" si="126"/>
        <v>0</v>
      </c>
      <c r="RS164" s="582">
        <f t="shared" si="126"/>
        <v>278193.96999999997</v>
      </c>
      <c r="RT164" s="582">
        <f t="shared" si="126"/>
        <v>307248.95</v>
      </c>
      <c r="RU164" s="582">
        <f t="shared" si="126"/>
        <v>210644.66</v>
      </c>
      <c r="RV164" s="582">
        <f t="shared" si="126"/>
        <v>0</v>
      </c>
      <c r="RW164" s="582">
        <f t="shared" si="126"/>
        <v>0</v>
      </c>
      <c r="RX164" s="582">
        <f t="shared" si="126"/>
        <v>0</v>
      </c>
      <c r="RY164" s="582">
        <f t="shared" si="126"/>
        <v>0</v>
      </c>
      <c r="RZ164" s="582">
        <f t="shared" si="126"/>
        <v>396748.67</v>
      </c>
      <c r="SA164" s="582">
        <f t="shared" si="126"/>
        <v>0</v>
      </c>
      <c r="SB164" s="582">
        <f t="shared" si="126"/>
        <v>238045.54</v>
      </c>
      <c r="SC164" s="582">
        <f t="shared" si="126"/>
        <v>3737035.1900000004</v>
      </c>
      <c r="SD164" s="582">
        <f t="shared" si="126"/>
        <v>250259.55</v>
      </c>
      <c r="SE164" s="582">
        <f t="shared" si="126"/>
        <v>1885872.8900000001</v>
      </c>
      <c r="SF164" s="582">
        <f t="shared" si="126"/>
        <v>511768.31</v>
      </c>
      <c r="SG164" s="582">
        <f t="shared" si="126"/>
        <v>531357.72</v>
      </c>
      <c r="SH164" s="582">
        <f t="shared" si="126"/>
        <v>300000</v>
      </c>
      <c r="SI164" s="582">
        <f t="shared" si="126"/>
        <v>814834.27</v>
      </c>
      <c r="SJ164" s="582">
        <f t="shared" si="126"/>
        <v>1508271.71</v>
      </c>
      <c r="SK164" s="582">
        <f t="shared" si="126"/>
        <v>2324799.3199999998</v>
      </c>
      <c r="SL164" s="582">
        <f t="shared" si="126"/>
        <v>4100283.97</v>
      </c>
      <c r="SM164" s="582">
        <f t="shared" si="126"/>
        <v>7819962.3300000001</v>
      </c>
      <c r="SN164" s="582">
        <f t="shared" si="126"/>
        <v>339152.94</v>
      </c>
      <c r="SO164" s="582">
        <f t="shared" si="126"/>
        <v>3642965.99</v>
      </c>
      <c r="SP164" s="582">
        <f t="shared" si="126"/>
        <v>1620211.22</v>
      </c>
      <c r="SQ164" s="582">
        <f t="shared" si="126"/>
        <v>493031.98</v>
      </c>
      <c r="SR164" s="582">
        <f t="shared" si="126"/>
        <v>417567.08</v>
      </c>
      <c r="SS164" s="582">
        <f t="shared" si="126"/>
        <v>945628.51</v>
      </c>
      <c r="ST164" s="582">
        <f t="shared" si="126"/>
        <v>1347937.5899999999</v>
      </c>
      <c r="SU164" s="582">
        <f t="shared" si="126"/>
        <v>3950488.1</v>
      </c>
      <c r="SV164" s="582">
        <f t="shared" si="126"/>
        <v>1282012.8799999999</v>
      </c>
      <c r="SW164" s="582">
        <f t="shared" ref="SW164:VH167" si="127">SUMIF($A$65:$A$158,$A164,SW$65:SW$158)</f>
        <v>256476.04</v>
      </c>
      <c r="SX164" s="582">
        <f t="shared" si="127"/>
        <v>380831.81</v>
      </c>
      <c r="SY164" s="582">
        <f t="shared" si="127"/>
        <v>1784288.34</v>
      </c>
      <c r="SZ164" s="582">
        <f t="shared" si="127"/>
        <v>4290270.92</v>
      </c>
      <c r="TA164" s="582">
        <f t="shared" si="127"/>
        <v>300703.98</v>
      </c>
      <c r="TB164" s="582">
        <f t="shared" si="127"/>
        <v>467660.83</v>
      </c>
      <c r="TC164" s="582">
        <f t="shared" si="127"/>
        <v>175775.26</v>
      </c>
      <c r="TD164" s="582">
        <f t="shared" si="127"/>
        <v>543841.46</v>
      </c>
      <c r="TE164" s="582">
        <f t="shared" si="127"/>
        <v>129745.43</v>
      </c>
      <c r="TF164" s="582">
        <f t="shared" si="127"/>
        <v>352017.58999999997</v>
      </c>
      <c r="TG164" s="582">
        <f t="shared" si="127"/>
        <v>1508368.1</v>
      </c>
      <c r="TH164" s="582">
        <f t="shared" si="127"/>
        <v>3343762.93</v>
      </c>
      <c r="TI164" s="582">
        <f t="shared" si="127"/>
        <v>1511382.6800000002</v>
      </c>
      <c r="TJ164" s="582">
        <f t="shared" si="127"/>
        <v>1728994.6</v>
      </c>
      <c r="TK164" s="582">
        <f t="shared" si="127"/>
        <v>8156553.8000000007</v>
      </c>
      <c r="TL164" s="582">
        <f t="shared" si="127"/>
        <v>260336</v>
      </c>
      <c r="TM164" s="582">
        <f t="shared" si="127"/>
        <v>131514.26</v>
      </c>
      <c r="TN164" s="582">
        <f t="shared" si="127"/>
        <v>784258.53</v>
      </c>
      <c r="TO164" s="582">
        <f t="shared" si="127"/>
        <v>2654789.94</v>
      </c>
      <c r="TP164" s="582">
        <f t="shared" si="127"/>
        <v>2499382.19</v>
      </c>
      <c r="TQ164" s="582">
        <f t="shared" si="127"/>
        <v>581266.03</v>
      </c>
      <c r="TR164" s="582">
        <f t="shared" si="127"/>
        <v>2708379.96</v>
      </c>
      <c r="TS164" s="582">
        <f t="shared" si="127"/>
        <v>308177.34999999998</v>
      </c>
      <c r="TT164" s="582">
        <f t="shared" si="127"/>
        <v>0</v>
      </c>
      <c r="TU164" s="582">
        <f t="shared" si="127"/>
        <v>963833.67</v>
      </c>
      <c r="TV164" s="582">
        <f t="shared" si="127"/>
        <v>753753.56</v>
      </c>
      <c r="TW164" s="582">
        <f t="shared" si="127"/>
        <v>793213.76</v>
      </c>
      <c r="TX164" s="582">
        <f t="shared" si="127"/>
        <v>100080.33</v>
      </c>
      <c r="TY164" s="582">
        <f t="shared" si="127"/>
        <v>310055.83</v>
      </c>
      <c r="TZ164" s="582">
        <f t="shared" si="127"/>
        <v>433686.02</v>
      </c>
      <c r="UA164" s="582">
        <f t="shared" si="127"/>
        <v>1385856.3</v>
      </c>
      <c r="UB164" s="582">
        <f t="shared" si="127"/>
        <v>63147.86</v>
      </c>
      <c r="UC164" s="582">
        <f t="shared" si="127"/>
        <v>6723618.0599999996</v>
      </c>
      <c r="UD164" s="582">
        <f t="shared" si="127"/>
        <v>1066260.48</v>
      </c>
      <c r="UE164" s="582">
        <f t="shared" si="127"/>
        <v>632671.23</v>
      </c>
      <c r="UF164" s="582">
        <f t="shared" si="127"/>
        <v>1939883.48</v>
      </c>
      <c r="UG164" s="582">
        <f t="shared" si="127"/>
        <v>3827645.92</v>
      </c>
      <c r="UH164" s="582">
        <f t="shared" si="127"/>
        <v>2932416.5300000003</v>
      </c>
      <c r="UI164" s="582">
        <f t="shared" si="127"/>
        <v>454500</v>
      </c>
      <c r="UJ164" s="582">
        <f t="shared" si="127"/>
        <v>4741590.7699999996</v>
      </c>
      <c r="UK164" s="582">
        <f t="shared" si="127"/>
        <v>110896.87</v>
      </c>
      <c r="UL164" s="582">
        <f t="shared" si="127"/>
        <v>714153.23</v>
      </c>
      <c r="UM164" s="582">
        <f t="shared" si="127"/>
        <v>279999.32</v>
      </c>
      <c r="UN164" s="582">
        <f t="shared" si="127"/>
        <v>819738.13</v>
      </c>
      <c r="UO164" s="582">
        <f t="shared" si="127"/>
        <v>1191769.55</v>
      </c>
      <c r="UP164" s="582">
        <f t="shared" si="127"/>
        <v>936009.21</v>
      </c>
      <c r="UQ164" s="582">
        <f t="shared" si="127"/>
        <v>952159.87</v>
      </c>
      <c r="UR164" s="582">
        <f t="shared" si="127"/>
        <v>16514704.690000001</v>
      </c>
      <c r="US164" s="582">
        <f t="shared" si="127"/>
        <v>2208551.4299999997</v>
      </c>
      <c r="UT164" s="582">
        <f t="shared" si="127"/>
        <v>325894.49</v>
      </c>
      <c r="UU164" s="582">
        <f t="shared" si="127"/>
        <v>6768216.21</v>
      </c>
      <c r="UV164" s="582">
        <f t="shared" si="127"/>
        <v>446480</v>
      </c>
      <c r="UW164" s="582">
        <f t="shared" si="127"/>
        <v>1656160.29</v>
      </c>
      <c r="UX164" s="582">
        <f t="shared" si="127"/>
        <v>1130822.67</v>
      </c>
      <c r="UY164" s="582">
        <f t="shared" si="127"/>
        <v>2518930.63</v>
      </c>
      <c r="UZ164" s="582">
        <f t="shared" si="127"/>
        <v>182833.46</v>
      </c>
      <c r="VA164" s="582">
        <f t="shared" si="127"/>
        <v>4092205.7199999997</v>
      </c>
      <c r="VB164" s="582">
        <f t="shared" si="127"/>
        <v>3143290.84</v>
      </c>
      <c r="VC164" s="582">
        <f t="shared" si="127"/>
        <v>8611926.9100000001</v>
      </c>
      <c r="VD164" s="582">
        <f t="shared" si="127"/>
        <v>5877409.7300000004</v>
      </c>
      <c r="VE164" s="582">
        <f t="shared" si="127"/>
        <v>7315363.3700000001</v>
      </c>
      <c r="VF164" s="582">
        <f t="shared" si="127"/>
        <v>3958041.8899999997</v>
      </c>
      <c r="VG164" s="582">
        <f t="shared" si="127"/>
        <v>2294247.2400000002</v>
      </c>
      <c r="VH164" s="582">
        <f t="shared" si="127"/>
        <v>2562665.81</v>
      </c>
      <c r="VI164" s="582">
        <f t="shared" ref="VI164:XT167" si="128">SUMIF($A$65:$A$158,$A164,VI$65:VI$158)</f>
        <v>1600629.92</v>
      </c>
      <c r="VJ164" s="582">
        <f t="shared" si="128"/>
        <v>3563564.66</v>
      </c>
      <c r="VK164" s="582">
        <f t="shared" si="128"/>
        <v>302471.39</v>
      </c>
      <c r="VL164" s="582">
        <f t="shared" si="128"/>
        <v>1749046.91</v>
      </c>
      <c r="VM164" s="582">
        <f t="shared" si="128"/>
        <v>745001.02</v>
      </c>
      <c r="VN164" s="582">
        <f t="shared" si="128"/>
        <v>4817756.2</v>
      </c>
      <c r="VO164" s="582">
        <f t="shared" si="128"/>
        <v>0</v>
      </c>
      <c r="VP164" s="582">
        <f t="shared" si="128"/>
        <v>4069293.41</v>
      </c>
      <c r="VQ164" s="582">
        <f t="shared" si="128"/>
        <v>4120782.54</v>
      </c>
      <c r="VR164" s="582">
        <f t="shared" si="128"/>
        <v>0</v>
      </c>
      <c r="VS164" s="582">
        <f t="shared" si="128"/>
        <v>3208634.79</v>
      </c>
      <c r="VT164" s="582">
        <f t="shared" si="128"/>
        <v>1292703.1099999999</v>
      </c>
      <c r="VU164" s="582">
        <f t="shared" si="128"/>
        <v>957779.74</v>
      </c>
      <c r="VV164" s="582">
        <f t="shared" si="128"/>
        <v>0</v>
      </c>
      <c r="VW164" s="582">
        <f t="shared" si="128"/>
        <v>4603160.6399999997</v>
      </c>
      <c r="VX164" s="582">
        <f t="shared" si="128"/>
        <v>596716.64</v>
      </c>
      <c r="VY164" s="582">
        <f t="shared" si="128"/>
        <v>686431.22</v>
      </c>
      <c r="VZ164" s="582">
        <f t="shared" si="128"/>
        <v>7088862.3499999996</v>
      </c>
      <c r="WA164" s="582">
        <f t="shared" si="128"/>
        <v>600000</v>
      </c>
      <c r="WB164" s="582">
        <f t="shared" si="128"/>
        <v>1371532.58</v>
      </c>
      <c r="WC164" s="582">
        <f t="shared" si="128"/>
        <v>0</v>
      </c>
      <c r="WD164" s="582">
        <f t="shared" si="128"/>
        <v>0</v>
      </c>
      <c r="WE164" s="582">
        <f t="shared" si="128"/>
        <v>824194.95</v>
      </c>
      <c r="WF164" s="582">
        <f t="shared" si="128"/>
        <v>1174746.96</v>
      </c>
      <c r="WG164" s="582">
        <f t="shared" si="128"/>
        <v>0</v>
      </c>
      <c r="WH164" s="582">
        <f t="shared" si="128"/>
        <v>1808584.95</v>
      </c>
      <c r="WI164" s="582">
        <f t="shared" si="128"/>
        <v>1872508.78</v>
      </c>
      <c r="WJ164" s="582">
        <f t="shared" si="128"/>
        <v>0</v>
      </c>
      <c r="WK164" s="582">
        <f t="shared" si="128"/>
        <v>2146787.27</v>
      </c>
      <c r="WL164" s="582">
        <f t="shared" si="128"/>
        <v>0</v>
      </c>
      <c r="WM164" s="582">
        <f t="shared" si="128"/>
        <v>334922.81</v>
      </c>
      <c r="WN164" s="582">
        <f t="shared" si="128"/>
        <v>3703270.67</v>
      </c>
      <c r="WO164" s="582">
        <f t="shared" si="128"/>
        <v>8593794.8100000005</v>
      </c>
      <c r="WP164" s="582">
        <f t="shared" si="128"/>
        <v>3572802.6399999997</v>
      </c>
      <c r="WQ164" s="582">
        <f t="shared" si="128"/>
        <v>0</v>
      </c>
      <c r="WR164" s="582">
        <f t="shared" si="128"/>
        <v>950428.21</v>
      </c>
      <c r="WS164" s="582">
        <f t="shared" si="128"/>
        <v>2218925.2400000002</v>
      </c>
      <c r="WT164" s="582">
        <f t="shared" si="128"/>
        <v>0</v>
      </c>
      <c r="WU164" s="582">
        <f t="shared" si="128"/>
        <v>408145.91999999998</v>
      </c>
      <c r="WV164" s="582">
        <f t="shared" si="128"/>
        <v>2725527.78</v>
      </c>
      <c r="WW164" s="582">
        <f t="shared" si="128"/>
        <v>45833.2</v>
      </c>
      <c r="WX164" s="582">
        <f t="shared" si="128"/>
        <v>0</v>
      </c>
      <c r="WY164" s="582">
        <f t="shared" si="128"/>
        <v>1923726.9200000002</v>
      </c>
      <c r="WZ164" s="582">
        <f t="shared" si="128"/>
        <v>0</v>
      </c>
      <c r="XA164" s="582">
        <f t="shared" si="128"/>
        <v>716238.16999999993</v>
      </c>
      <c r="XB164" s="582">
        <f t="shared" si="128"/>
        <v>0</v>
      </c>
      <c r="XC164" s="582">
        <f t="shared" si="128"/>
        <v>9780.74</v>
      </c>
      <c r="XD164" s="582">
        <f t="shared" si="128"/>
        <v>1562275.74</v>
      </c>
      <c r="XE164" s="582">
        <f t="shared" si="128"/>
        <v>13363450.900000002</v>
      </c>
      <c r="XF164" s="582">
        <f t="shared" si="128"/>
        <v>324227.62</v>
      </c>
      <c r="XG164" s="582">
        <f t="shared" si="128"/>
        <v>324216.86</v>
      </c>
      <c r="XH164" s="582">
        <f t="shared" si="128"/>
        <v>0</v>
      </c>
      <c r="XI164" s="582">
        <f t="shared" si="128"/>
        <v>682222.64999999991</v>
      </c>
      <c r="XJ164" s="582">
        <f t="shared" si="128"/>
        <v>0</v>
      </c>
      <c r="XK164" s="582">
        <f t="shared" si="128"/>
        <v>521659.59</v>
      </c>
      <c r="XL164" s="582">
        <f t="shared" si="128"/>
        <v>825312.61</v>
      </c>
      <c r="XM164" s="582">
        <f t="shared" si="128"/>
        <v>498969.23</v>
      </c>
      <c r="XN164" s="582">
        <f t="shared" si="128"/>
        <v>6163.58</v>
      </c>
      <c r="XO164" s="582">
        <f t="shared" si="128"/>
        <v>521398.75</v>
      </c>
      <c r="XP164" s="582">
        <f t="shared" si="128"/>
        <v>1526915.6</v>
      </c>
      <c r="XQ164" s="582">
        <f t="shared" si="128"/>
        <v>1174588.04</v>
      </c>
      <c r="XR164" s="582">
        <f t="shared" si="128"/>
        <v>795283.56</v>
      </c>
      <c r="XS164" s="582">
        <f t="shared" si="128"/>
        <v>916723.61</v>
      </c>
      <c r="XT164" s="582">
        <f t="shared" si="128"/>
        <v>1400000</v>
      </c>
      <c r="XU164" s="582">
        <f t="shared" ref="XU164:AAF167" si="129">SUMIF($A$65:$A$158,$A164,XU$65:XU$158)</f>
        <v>574074.87</v>
      </c>
      <c r="XV164" s="582">
        <f t="shared" si="129"/>
        <v>256636.97</v>
      </c>
      <c r="XW164" s="582">
        <f t="shared" si="129"/>
        <v>482097.19</v>
      </c>
      <c r="XX164" s="582">
        <f t="shared" si="129"/>
        <v>600286.4</v>
      </c>
      <c r="XY164" s="582">
        <f t="shared" si="129"/>
        <v>209490.38</v>
      </c>
      <c r="XZ164" s="582">
        <f t="shared" si="129"/>
        <v>471646.76</v>
      </c>
      <c r="YA164" s="582">
        <f t="shared" si="129"/>
        <v>796677.13</v>
      </c>
      <c r="YB164" s="582">
        <f t="shared" si="129"/>
        <v>180633.01</v>
      </c>
      <c r="YC164" s="582">
        <f t="shared" si="129"/>
        <v>28560.59</v>
      </c>
      <c r="YD164" s="582">
        <f t="shared" si="129"/>
        <v>454160.18</v>
      </c>
      <c r="YE164" s="582">
        <f t="shared" si="129"/>
        <v>99201.19</v>
      </c>
      <c r="YF164" s="582">
        <f t="shared" si="129"/>
        <v>529036.79</v>
      </c>
      <c r="YG164" s="582">
        <f t="shared" si="129"/>
        <v>4123748.04</v>
      </c>
      <c r="YH164" s="582">
        <f t="shared" si="129"/>
        <v>3454602.95</v>
      </c>
      <c r="YI164" s="582">
        <f t="shared" si="129"/>
        <v>6724528.2300000004</v>
      </c>
      <c r="YJ164" s="582">
        <f t="shared" si="129"/>
        <v>884836.21</v>
      </c>
      <c r="YK164" s="582">
        <f t="shared" si="129"/>
        <v>37075823.719999999</v>
      </c>
      <c r="YL164" s="582">
        <f t="shared" si="129"/>
        <v>3506256</v>
      </c>
      <c r="YM164" s="582">
        <f t="shared" si="129"/>
        <v>5310461.37</v>
      </c>
      <c r="YN164" s="582">
        <f t="shared" si="129"/>
        <v>4542652.1499999994</v>
      </c>
      <c r="YO164" s="582">
        <f t="shared" si="129"/>
        <v>4304140.04</v>
      </c>
      <c r="YP164" s="582">
        <f t="shared" si="129"/>
        <v>2628307.4700000002</v>
      </c>
      <c r="YQ164" s="582">
        <f t="shared" si="129"/>
        <v>697258.84000000008</v>
      </c>
      <c r="YR164" s="582">
        <f t="shared" si="129"/>
        <v>744302.82</v>
      </c>
      <c r="YS164" s="582">
        <f t="shared" si="129"/>
        <v>7475143.8799999999</v>
      </c>
      <c r="YT164" s="582">
        <f t="shared" si="129"/>
        <v>1426938.16</v>
      </c>
      <c r="YU164" s="582">
        <f t="shared" si="129"/>
        <v>3058025.08</v>
      </c>
      <c r="YV164" s="582">
        <f t="shared" si="129"/>
        <v>1706803.09</v>
      </c>
      <c r="YW164" s="582">
        <f t="shared" si="129"/>
        <v>2213226.13</v>
      </c>
      <c r="YX164" s="582">
        <f t="shared" si="129"/>
        <v>908134.84</v>
      </c>
      <c r="YY164" s="582">
        <f t="shared" si="129"/>
        <v>309115.61</v>
      </c>
      <c r="YZ164" s="582">
        <f t="shared" si="129"/>
        <v>2964159.09</v>
      </c>
      <c r="ZA164" s="582">
        <f t="shared" si="129"/>
        <v>46583.51</v>
      </c>
      <c r="ZB164" s="582">
        <f t="shared" si="129"/>
        <v>9307753.4099999983</v>
      </c>
      <c r="ZC164" s="582">
        <f t="shared" si="129"/>
        <v>2765526.92</v>
      </c>
      <c r="ZD164" s="582">
        <f t="shared" si="129"/>
        <v>397948.93</v>
      </c>
      <c r="ZE164" s="582">
        <f t="shared" si="129"/>
        <v>18358341.93</v>
      </c>
      <c r="ZF164" s="582">
        <f t="shared" si="129"/>
        <v>5090356.12</v>
      </c>
      <c r="ZG164" s="582">
        <f t="shared" si="129"/>
        <v>506065.53</v>
      </c>
      <c r="ZH164" s="582">
        <f t="shared" si="129"/>
        <v>891902.79999999993</v>
      </c>
      <c r="ZI164" s="582">
        <f t="shared" si="129"/>
        <v>5949212.3099999996</v>
      </c>
      <c r="ZJ164" s="582">
        <f t="shared" si="129"/>
        <v>4222638.97</v>
      </c>
      <c r="ZK164" s="582">
        <f t="shared" si="129"/>
        <v>8978475.2400000002</v>
      </c>
      <c r="ZL164" s="582">
        <f t="shared" si="129"/>
        <v>1347166.5799999998</v>
      </c>
      <c r="ZM164" s="582">
        <f t="shared" si="129"/>
        <v>1416375.2</v>
      </c>
      <c r="ZN164" s="582">
        <f t="shared" si="129"/>
        <v>11529712.92</v>
      </c>
      <c r="ZO164" s="582">
        <f t="shared" si="129"/>
        <v>6495270.5499999998</v>
      </c>
      <c r="ZP164" s="582">
        <f t="shared" si="129"/>
        <v>4794249.03</v>
      </c>
      <c r="ZQ164" s="582">
        <f t="shared" si="129"/>
        <v>25608378.419999998</v>
      </c>
      <c r="ZR164" s="582">
        <f t="shared" si="129"/>
        <v>19211055.439999998</v>
      </c>
      <c r="ZS164" s="582">
        <f t="shared" si="129"/>
        <v>1734932.94</v>
      </c>
      <c r="ZT164" s="582">
        <f t="shared" si="129"/>
        <v>10024686.41</v>
      </c>
      <c r="ZU164" s="582">
        <f t="shared" si="129"/>
        <v>37968524.409999996</v>
      </c>
      <c r="ZV164" s="582">
        <f t="shared" si="129"/>
        <v>13109893.450000001</v>
      </c>
      <c r="ZW164" s="582">
        <f t="shared" si="129"/>
        <v>12248291.42</v>
      </c>
      <c r="ZX164" s="582">
        <f t="shared" si="129"/>
        <v>2412554.61</v>
      </c>
      <c r="ZY164" s="582">
        <f t="shared" si="129"/>
        <v>13455732.76</v>
      </c>
      <c r="ZZ164" s="582">
        <f t="shared" si="129"/>
        <v>1463777.34</v>
      </c>
      <c r="AAA164" s="582">
        <f t="shared" si="129"/>
        <v>14219237.110000003</v>
      </c>
      <c r="AAB164" s="582">
        <f t="shared" si="129"/>
        <v>5633247.0800000001</v>
      </c>
      <c r="AAC164" s="582">
        <f t="shared" si="129"/>
        <v>3802270.34</v>
      </c>
      <c r="AAD164" s="582">
        <f t="shared" si="129"/>
        <v>9597661.0199999996</v>
      </c>
      <c r="AAE164" s="582">
        <f t="shared" si="129"/>
        <v>5101765.8000000007</v>
      </c>
      <c r="AAF164" s="582">
        <f t="shared" si="129"/>
        <v>8490632.75</v>
      </c>
      <c r="AAG164" s="582">
        <f t="shared" ref="AAG164:ACR167" si="130">SUMIF($A$65:$A$158,$A164,AAG$65:AAG$158)</f>
        <v>5424913.8700000001</v>
      </c>
      <c r="AAH164" s="582">
        <f t="shared" si="130"/>
        <v>2525482.77</v>
      </c>
      <c r="AAI164" s="582">
        <f t="shared" si="130"/>
        <v>3348956.94</v>
      </c>
      <c r="AAJ164" s="582">
        <f t="shared" si="130"/>
        <v>7887096.25</v>
      </c>
      <c r="AAK164" s="582">
        <f t="shared" si="130"/>
        <v>4615442.43</v>
      </c>
      <c r="AAL164" s="582">
        <f t="shared" si="130"/>
        <v>1010446.56</v>
      </c>
      <c r="AAM164" s="582">
        <f t="shared" si="130"/>
        <v>760921.19</v>
      </c>
      <c r="AAN164" s="582">
        <f t="shared" si="130"/>
        <v>1422767.42</v>
      </c>
      <c r="AAO164" s="582">
        <f t="shared" si="130"/>
        <v>828223.76</v>
      </c>
      <c r="AAP164" s="582">
        <f t="shared" si="130"/>
        <v>270000</v>
      </c>
      <c r="AAQ164" s="582">
        <f t="shared" si="130"/>
        <v>8187.5</v>
      </c>
      <c r="AAR164" s="582">
        <f t="shared" si="130"/>
        <v>2675668.1399999997</v>
      </c>
      <c r="AAS164" s="582">
        <f t="shared" si="130"/>
        <v>25809.439999999999</v>
      </c>
      <c r="AAT164" s="582">
        <f t="shared" si="130"/>
        <v>926672.77</v>
      </c>
      <c r="AAU164" s="582">
        <f t="shared" si="130"/>
        <v>1891194.73</v>
      </c>
      <c r="AAV164" s="582">
        <f t="shared" si="130"/>
        <v>1239765.2</v>
      </c>
      <c r="AAW164" s="582">
        <f t="shared" si="130"/>
        <v>2147432.67</v>
      </c>
      <c r="AAX164" s="582">
        <f t="shared" si="130"/>
        <v>1225482.96</v>
      </c>
      <c r="AAY164" s="582">
        <f t="shared" si="130"/>
        <v>2567641.13</v>
      </c>
      <c r="AAZ164" s="582">
        <f t="shared" si="130"/>
        <v>516747.57999999996</v>
      </c>
      <c r="ABA164" s="582">
        <f t="shared" si="130"/>
        <v>0</v>
      </c>
      <c r="ABB164" s="582">
        <f t="shared" si="130"/>
        <v>4278508</v>
      </c>
      <c r="ABC164" s="582">
        <f t="shared" si="130"/>
        <v>154937.57999999999</v>
      </c>
      <c r="ABD164" s="582">
        <f t="shared" si="130"/>
        <v>99622.62</v>
      </c>
      <c r="ABE164" s="582">
        <f t="shared" si="130"/>
        <v>2366880.7999999998</v>
      </c>
      <c r="ABF164" s="582">
        <f t="shared" si="130"/>
        <v>757020.6</v>
      </c>
      <c r="ABG164" s="582">
        <f t="shared" si="130"/>
        <v>1741941.74</v>
      </c>
      <c r="ABH164" s="582">
        <f t="shared" si="130"/>
        <v>2758511.7800000003</v>
      </c>
      <c r="ABI164" s="582">
        <f t="shared" si="130"/>
        <v>2537222.5</v>
      </c>
      <c r="ABJ164" s="582">
        <f t="shared" si="130"/>
        <v>2247520.98</v>
      </c>
      <c r="ABK164" s="582">
        <f t="shared" si="130"/>
        <v>5559759.7799999993</v>
      </c>
      <c r="ABL164" s="582">
        <f t="shared" si="130"/>
        <v>0</v>
      </c>
      <c r="ABM164" s="582">
        <f t="shared" si="130"/>
        <v>6655999.3700000001</v>
      </c>
      <c r="ABN164" s="582">
        <f t="shared" si="130"/>
        <v>0</v>
      </c>
      <c r="ABO164" s="582">
        <f t="shared" si="130"/>
        <v>537925.4</v>
      </c>
      <c r="ABP164" s="582">
        <f t="shared" si="130"/>
        <v>941274.33</v>
      </c>
      <c r="ABQ164" s="582">
        <f t="shared" si="130"/>
        <v>440388.13</v>
      </c>
      <c r="ABR164" s="582">
        <f t="shared" si="130"/>
        <v>16683086.49</v>
      </c>
      <c r="ABS164" s="582">
        <f t="shared" si="130"/>
        <v>245925.81</v>
      </c>
      <c r="ABT164" s="582">
        <f t="shared" si="130"/>
        <v>1000000</v>
      </c>
      <c r="ABU164" s="582">
        <f t="shared" si="130"/>
        <v>13909902.92</v>
      </c>
      <c r="ABV164" s="582">
        <f t="shared" si="130"/>
        <v>0</v>
      </c>
      <c r="ABW164" s="582">
        <f t="shared" si="130"/>
        <v>48086.27</v>
      </c>
      <c r="ABX164" s="582">
        <f t="shared" si="130"/>
        <v>2840356.85</v>
      </c>
      <c r="ABY164" s="582">
        <f t="shared" si="130"/>
        <v>0</v>
      </c>
      <c r="ABZ164" s="582">
        <f t="shared" si="130"/>
        <v>3022500</v>
      </c>
      <c r="ACA164" s="582">
        <f t="shared" si="130"/>
        <v>166650</v>
      </c>
      <c r="ACB164" s="582">
        <f t="shared" si="130"/>
        <v>51703922.100000001</v>
      </c>
      <c r="ACC164" s="582">
        <f t="shared" si="130"/>
        <v>0</v>
      </c>
      <c r="ACD164" s="582">
        <f t="shared" si="130"/>
        <v>26317.739999999998</v>
      </c>
      <c r="ACE164" s="582">
        <f t="shared" si="130"/>
        <v>11025629.18</v>
      </c>
      <c r="ACF164" s="582">
        <f t="shared" si="130"/>
        <v>0</v>
      </c>
      <c r="ACG164" s="582">
        <f t="shared" si="130"/>
        <v>0</v>
      </c>
      <c r="ACH164" s="582">
        <f t="shared" si="130"/>
        <v>2657662.63</v>
      </c>
      <c r="ACI164" s="582">
        <f t="shared" si="130"/>
        <v>1911887.46</v>
      </c>
      <c r="ACJ164" s="582">
        <f t="shared" si="130"/>
        <v>855981.87</v>
      </c>
      <c r="ACK164" s="582">
        <f t="shared" si="130"/>
        <v>5869434.0300000003</v>
      </c>
      <c r="ACL164" s="582">
        <f t="shared" si="130"/>
        <v>370919.92</v>
      </c>
      <c r="ACM164" s="582">
        <f t="shared" si="130"/>
        <v>1618911.5299999998</v>
      </c>
      <c r="ACN164" s="582">
        <f t="shared" si="130"/>
        <v>2845048.63</v>
      </c>
      <c r="ACO164" s="582">
        <f t="shared" si="130"/>
        <v>965554.15</v>
      </c>
      <c r="ACP164" s="582">
        <f t="shared" si="130"/>
        <v>0</v>
      </c>
      <c r="ACQ164" s="582">
        <f t="shared" si="130"/>
        <v>2628019.87</v>
      </c>
      <c r="ACR164" s="582">
        <f t="shared" si="130"/>
        <v>0</v>
      </c>
      <c r="ACS164" s="582">
        <f t="shared" ref="ACS164:AFD167" si="131">SUMIF($A$65:$A$158,$A164,ACS$65:ACS$158)</f>
        <v>2538158.6799999997</v>
      </c>
      <c r="ACT164" s="582">
        <f t="shared" si="131"/>
        <v>2473357.41</v>
      </c>
      <c r="ACU164" s="582">
        <f t="shared" si="131"/>
        <v>3497855.66</v>
      </c>
      <c r="ACV164" s="582">
        <f t="shared" si="131"/>
        <v>689416.49</v>
      </c>
      <c r="ACW164" s="582">
        <f t="shared" si="131"/>
        <v>0</v>
      </c>
      <c r="ACX164" s="582">
        <f t="shared" si="131"/>
        <v>584732.42000000004</v>
      </c>
      <c r="ACY164" s="582">
        <f t="shared" si="131"/>
        <v>180752.18</v>
      </c>
      <c r="ACZ164" s="582">
        <f t="shared" si="131"/>
        <v>1054858.73</v>
      </c>
      <c r="ADA164" s="582">
        <f t="shared" si="131"/>
        <v>1331642.6200000001</v>
      </c>
      <c r="ADB164" s="582">
        <f t="shared" si="131"/>
        <v>0</v>
      </c>
      <c r="ADC164" s="582">
        <f t="shared" si="131"/>
        <v>200859.27</v>
      </c>
      <c r="ADD164" s="582">
        <f t="shared" si="131"/>
        <v>0</v>
      </c>
      <c r="ADE164" s="582">
        <f t="shared" si="131"/>
        <v>1509645.79</v>
      </c>
      <c r="ADF164" s="582">
        <f t="shared" si="131"/>
        <v>1589802.86</v>
      </c>
      <c r="ADG164" s="582">
        <f t="shared" si="131"/>
        <v>2529535.73</v>
      </c>
      <c r="ADH164" s="582">
        <f t="shared" si="131"/>
        <v>5619418.3899999997</v>
      </c>
      <c r="ADI164" s="582">
        <f t="shared" si="131"/>
        <v>1403192.21</v>
      </c>
      <c r="ADJ164" s="582">
        <f t="shared" si="131"/>
        <v>236476.5</v>
      </c>
      <c r="ADK164" s="582">
        <f t="shared" si="131"/>
        <v>840529.49</v>
      </c>
      <c r="ADL164" s="582">
        <f t="shared" si="131"/>
        <v>9822482.5199999996</v>
      </c>
      <c r="ADM164" s="582">
        <f t="shared" si="131"/>
        <v>4950210.9400000004</v>
      </c>
      <c r="ADN164" s="582">
        <f t="shared" si="131"/>
        <v>11222620.529999999</v>
      </c>
      <c r="ADO164" s="582">
        <f t="shared" si="131"/>
        <v>319559.7</v>
      </c>
      <c r="ADP164" s="582">
        <f t="shared" si="131"/>
        <v>15180834.370000001</v>
      </c>
      <c r="ADQ164" s="582">
        <f t="shared" si="131"/>
        <v>8518929.7100000009</v>
      </c>
      <c r="ADR164" s="582">
        <f t="shared" si="131"/>
        <v>622441.71</v>
      </c>
      <c r="ADS164" s="582">
        <f t="shared" si="131"/>
        <v>0</v>
      </c>
      <c r="ADT164" s="582">
        <f t="shared" si="131"/>
        <v>0</v>
      </c>
      <c r="ADU164" s="582">
        <f t="shared" si="131"/>
        <v>28308.97</v>
      </c>
      <c r="ADV164" s="582">
        <f t="shared" si="131"/>
        <v>2190973.5099999998</v>
      </c>
      <c r="ADW164" s="582">
        <f t="shared" si="131"/>
        <v>104640.03</v>
      </c>
      <c r="ADX164" s="582">
        <f t="shared" si="131"/>
        <v>764861.97</v>
      </c>
      <c r="ADY164" s="582">
        <f t="shared" si="131"/>
        <v>0</v>
      </c>
      <c r="ADZ164" s="582">
        <f t="shared" si="131"/>
        <v>0</v>
      </c>
      <c r="AEA164" s="582">
        <f t="shared" si="131"/>
        <v>5275463.9400000004</v>
      </c>
      <c r="AEB164" s="582">
        <f t="shared" si="131"/>
        <v>1032747.73</v>
      </c>
      <c r="AEC164" s="582">
        <f t="shared" si="131"/>
        <v>3554822.84</v>
      </c>
      <c r="AED164" s="582">
        <f t="shared" si="131"/>
        <v>1637707.56</v>
      </c>
      <c r="AEE164" s="582">
        <f t="shared" si="131"/>
        <v>1422983.5</v>
      </c>
      <c r="AEF164" s="582">
        <f t="shared" si="131"/>
        <v>6600000</v>
      </c>
      <c r="AEG164" s="582">
        <f t="shared" si="131"/>
        <v>1099526.54</v>
      </c>
      <c r="AEH164" s="582">
        <f t="shared" si="131"/>
        <v>81822.03</v>
      </c>
      <c r="AEI164" s="582">
        <f t="shared" si="131"/>
        <v>225279.99000000002</v>
      </c>
      <c r="AEJ164" s="582">
        <f t="shared" si="131"/>
        <v>1600097.54</v>
      </c>
      <c r="AEK164" s="582">
        <f t="shared" si="131"/>
        <v>0</v>
      </c>
      <c r="AEL164" s="582">
        <f t="shared" si="131"/>
        <v>5958442.7599999998</v>
      </c>
      <c r="AEM164" s="582">
        <f t="shared" si="131"/>
        <v>589100.09</v>
      </c>
      <c r="AEN164" s="582">
        <f t="shared" si="131"/>
        <v>3000550.94</v>
      </c>
      <c r="AEO164" s="582">
        <f t="shared" si="131"/>
        <v>2585272.2900000005</v>
      </c>
      <c r="AEP164" s="582">
        <f t="shared" si="131"/>
        <v>1014367.6</v>
      </c>
      <c r="AEQ164" s="582">
        <f t="shared" si="131"/>
        <v>2254071.9</v>
      </c>
      <c r="AER164" s="582">
        <f t="shared" si="131"/>
        <v>3657309.59</v>
      </c>
      <c r="AES164" s="582">
        <f t="shared" si="131"/>
        <v>0</v>
      </c>
      <c r="AET164" s="582">
        <f t="shared" si="131"/>
        <v>105518.48</v>
      </c>
      <c r="AEU164" s="582">
        <f t="shared" si="131"/>
        <v>4383602.1399999997</v>
      </c>
      <c r="AEV164" s="582">
        <f t="shared" si="131"/>
        <v>1185198.72</v>
      </c>
      <c r="AEW164" s="582">
        <f t="shared" si="131"/>
        <v>3416370.62</v>
      </c>
      <c r="AEX164" s="582">
        <f t="shared" si="131"/>
        <v>267982.13</v>
      </c>
      <c r="AEY164" s="582">
        <f t="shared" si="131"/>
        <v>2272383.69</v>
      </c>
      <c r="AEZ164" s="582">
        <f t="shared" si="131"/>
        <v>2390808.2799999998</v>
      </c>
      <c r="AFA164" s="582">
        <f t="shared" si="131"/>
        <v>721460.01</v>
      </c>
      <c r="AFB164" s="582">
        <f t="shared" si="131"/>
        <v>696562.21</v>
      </c>
      <c r="AFC164" s="582">
        <f t="shared" si="131"/>
        <v>288601.71000000002</v>
      </c>
      <c r="AFD164" s="582">
        <f t="shared" si="131"/>
        <v>269608.90000000002</v>
      </c>
      <c r="AFE164" s="582">
        <f t="shared" ref="AFE164:AHP167" si="132">SUMIF($A$65:$A$158,$A164,AFE$65:AFE$158)</f>
        <v>6430084.5</v>
      </c>
      <c r="AFF164" s="582">
        <f t="shared" si="132"/>
        <v>1402388.75</v>
      </c>
      <c r="AFG164" s="582">
        <f t="shared" si="132"/>
        <v>0</v>
      </c>
      <c r="AFH164" s="582">
        <f t="shared" si="132"/>
        <v>1019224.68</v>
      </c>
      <c r="AFI164" s="582">
        <f t="shared" si="132"/>
        <v>763342.19</v>
      </c>
      <c r="AFJ164" s="582">
        <f t="shared" si="132"/>
        <v>397175.63</v>
      </c>
      <c r="AFK164" s="582">
        <f t="shared" si="132"/>
        <v>939728.71</v>
      </c>
      <c r="AFL164" s="582">
        <f t="shared" si="132"/>
        <v>2530529.15</v>
      </c>
      <c r="AFM164" s="582">
        <f t="shared" si="132"/>
        <v>899362.69</v>
      </c>
      <c r="AFN164" s="582">
        <f t="shared" si="132"/>
        <v>245387.19</v>
      </c>
      <c r="AFO164" s="582">
        <f t="shared" si="132"/>
        <v>1301893.5</v>
      </c>
      <c r="AFP164" s="582">
        <f t="shared" si="132"/>
        <v>3366344.77</v>
      </c>
      <c r="AFQ164" s="582">
        <f t="shared" si="132"/>
        <v>941094.68</v>
      </c>
      <c r="AFR164" s="582">
        <f t="shared" si="132"/>
        <v>5349409.9499999993</v>
      </c>
      <c r="AFS164" s="582">
        <f t="shared" si="132"/>
        <v>351277.06</v>
      </c>
      <c r="AFT164" s="582">
        <f t="shared" si="132"/>
        <v>680205</v>
      </c>
      <c r="AFU164" s="582">
        <f t="shared" si="132"/>
        <v>1662755.6</v>
      </c>
      <c r="AFV164" s="582">
        <f t="shared" si="132"/>
        <v>1838105.04</v>
      </c>
      <c r="AFW164" s="582">
        <f t="shared" si="132"/>
        <v>531558.51</v>
      </c>
      <c r="AFX164" s="582">
        <f t="shared" si="132"/>
        <v>724492.46</v>
      </c>
      <c r="AFY164" s="582">
        <f t="shared" si="132"/>
        <v>6261464.54</v>
      </c>
      <c r="AFZ164" s="582">
        <f t="shared" si="132"/>
        <v>1756483.75</v>
      </c>
      <c r="AGA164" s="582">
        <f t="shared" si="132"/>
        <v>485227.49</v>
      </c>
      <c r="AGB164" s="582">
        <f t="shared" si="132"/>
        <v>1582956.84</v>
      </c>
      <c r="AGC164" s="582">
        <f t="shared" si="132"/>
        <v>262958.21999999997</v>
      </c>
      <c r="AGD164" s="582">
        <f t="shared" si="132"/>
        <v>6248657.4699999997</v>
      </c>
      <c r="AGE164" s="582">
        <f t="shared" si="132"/>
        <v>1168733.3800000001</v>
      </c>
      <c r="AGF164" s="582">
        <f t="shared" si="132"/>
        <v>636894.39</v>
      </c>
      <c r="AGG164" s="582">
        <f t="shared" si="132"/>
        <v>719577.77</v>
      </c>
      <c r="AGH164" s="582">
        <f t="shared" si="132"/>
        <v>6070894.3399999999</v>
      </c>
      <c r="AGI164" s="582">
        <f t="shared" si="132"/>
        <v>1558579.08</v>
      </c>
      <c r="AGJ164" s="582">
        <f t="shared" si="132"/>
        <v>1942624.85</v>
      </c>
      <c r="AGK164" s="582">
        <f t="shared" si="132"/>
        <v>3668759.6699999995</v>
      </c>
      <c r="AGL164" s="582">
        <f t="shared" si="132"/>
        <v>153521.26999999999</v>
      </c>
      <c r="AGM164" s="582">
        <f t="shared" si="132"/>
        <v>3305982.9299999997</v>
      </c>
      <c r="AGN164" s="582">
        <f t="shared" si="132"/>
        <v>1935384.85</v>
      </c>
      <c r="AGO164" s="582">
        <f t="shared" si="132"/>
        <v>16752342.039999999</v>
      </c>
      <c r="AGP164" s="582">
        <f t="shared" si="132"/>
        <v>2782561.81</v>
      </c>
      <c r="AGQ164" s="582">
        <f t="shared" si="132"/>
        <v>758688.76</v>
      </c>
      <c r="AGR164" s="582">
        <f t="shared" si="132"/>
        <v>5199282.9899999993</v>
      </c>
      <c r="AGS164" s="582">
        <f t="shared" si="132"/>
        <v>7720569.1300000008</v>
      </c>
      <c r="AGT164" s="582">
        <f t="shared" si="132"/>
        <v>723575.24</v>
      </c>
      <c r="AGU164" s="582">
        <f t="shared" si="132"/>
        <v>485355.99</v>
      </c>
      <c r="AGV164" s="582">
        <f t="shared" si="132"/>
        <v>3252011.06</v>
      </c>
      <c r="AGW164" s="582">
        <f t="shared" si="132"/>
        <v>8100541.4199999999</v>
      </c>
      <c r="AGX164" s="582">
        <f t="shared" si="132"/>
        <v>56458995.069999993</v>
      </c>
      <c r="AGY164" s="582">
        <f t="shared" si="132"/>
        <v>1981187.94</v>
      </c>
      <c r="AGZ164" s="582">
        <f t="shared" si="132"/>
        <v>2238558</v>
      </c>
      <c r="AHA164" s="582">
        <f t="shared" si="132"/>
        <v>10282062.550000001</v>
      </c>
      <c r="AHB164" s="582">
        <f t="shared" si="132"/>
        <v>920471.91</v>
      </c>
      <c r="AHC164" s="582">
        <f t="shared" si="132"/>
        <v>3756299.51</v>
      </c>
      <c r="AHD164" s="582">
        <f t="shared" si="132"/>
        <v>325299.81</v>
      </c>
      <c r="AHE164" s="582">
        <f t="shared" si="132"/>
        <v>1951999.06</v>
      </c>
      <c r="AHF164" s="582">
        <f t="shared" si="132"/>
        <v>17370724.119999997</v>
      </c>
      <c r="AHG164" s="582">
        <f t="shared" si="132"/>
        <v>2771018.45</v>
      </c>
      <c r="AHH164" s="582">
        <f t="shared" si="132"/>
        <v>8490551.4100000001</v>
      </c>
      <c r="AHI164" s="582">
        <f t="shared" si="132"/>
        <v>474137.66000000003</v>
      </c>
      <c r="AHJ164" s="582">
        <f t="shared" si="132"/>
        <v>7456325.4000000004</v>
      </c>
      <c r="AHK164" s="582">
        <f t="shared" si="132"/>
        <v>2526750.46</v>
      </c>
      <c r="AHL164" s="582">
        <f t="shared" si="132"/>
        <v>4721958.18</v>
      </c>
      <c r="AHM164" s="582">
        <f t="shared" si="132"/>
        <v>919746.59</v>
      </c>
      <c r="AHN164" s="582">
        <f t="shared" si="132"/>
        <v>6524452.0599999996</v>
      </c>
      <c r="AHO164" s="582">
        <f t="shared" si="132"/>
        <v>882416.63</v>
      </c>
      <c r="AHP164" s="582">
        <f t="shared" si="132"/>
        <v>5484513.8199999994</v>
      </c>
      <c r="AHQ164" s="582">
        <f t="shared" ref="AHQ164:AHW166" si="133">SUMIF($A$65:$A$158,$A164,AHQ$65:AHQ$158)</f>
        <v>0</v>
      </c>
      <c r="AHR164" s="582">
        <f t="shared" si="133"/>
        <v>2949478.04</v>
      </c>
      <c r="AHS164" s="582">
        <f t="shared" si="133"/>
        <v>3004239.98</v>
      </c>
      <c r="AHT164" s="582">
        <f t="shared" si="133"/>
        <v>4491668.7200000007</v>
      </c>
      <c r="AHU164" s="582">
        <f t="shared" si="133"/>
        <v>0</v>
      </c>
      <c r="AHV164" s="582">
        <f t="shared" si="133"/>
        <v>0</v>
      </c>
      <c r="AHW164" s="582">
        <f t="shared" si="133"/>
        <v>2890718597.0200005</v>
      </c>
      <c r="AHY164" s="647" t="s">
        <v>6248</v>
      </c>
      <c r="AHZ164" s="647" t="s">
        <v>6409</v>
      </c>
      <c r="AIA164" s="647" t="s">
        <v>6410</v>
      </c>
    </row>
    <row r="165" spans="1:911" ht="27" x14ac:dyDescent="0.75">
      <c r="A165" s="576" t="s">
        <v>6249</v>
      </c>
      <c r="B165" s="270" t="s">
        <v>6253</v>
      </c>
      <c r="C165" s="399" t="s">
        <v>6244</v>
      </c>
      <c r="D165" s="582">
        <f t="shared" ref="D165:S167" si="134">SUMIF($A$65:$A$158,$A165,D$65:D$158)</f>
        <v>685500</v>
      </c>
      <c r="E165" s="582">
        <f t="shared" si="134"/>
        <v>0</v>
      </c>
      <c r="F165" s="582">
        <f t="shared" si="134"/>
        <v>0</v>
      </c>
      <c r="G165" s="582">
        <f t="shared" si="134"/>
        <v>18979</v>
      </c>
      <c r="H165" s="582">
        <f t="shared" si="134"/>
        <v>13184</v>
      </c>
      <c r="I165" s="582">
        <f t="shared" si="134"/>
        <v>0</v>
      </c>
      <c r="J165" s="582">
        <f t="shared" si="134"/>
        <v>9458476.8300000001</v>
      </c>
      <c r="K165" s="582">
        <f t="shared" si="134"/>
        <v>0</v>
      </c>
      <c r="L165" s="582">
        <f t="shared" si="134"/>
        <v>92485.07</v>
      </c>
      <c r="M165" s="582">
        <f t="shared" si="134"/>
        <v>118005</v>
      </c>
      <c r="N165" s="582">
        <f t="shared" si="134"/>
        <v>0</v>
      </c>
      <c r="O165" s="582">
        <f t="shared" si="134"/>
        <v>43768</v>
      </c>
      <c r="P165" s="582">
        <f t="shared" si="134"/>
        <v>257</v>
      </c>
      <c r="Q165" s="582">
        <f t="shared" si="134"/>
        <v>317154.09999999998</v>
      </c>
      <c r="R165" s="582">
        <f t="shared" si="134"/>
        <v>0</v>
      </c>
      <c r="S165" s="582">
        <f t="shared" si="134"/>
        <v>0</v>
      </c>
      <c r="T165" s="582">
        <f t="shared" si="119"/>
        <v>191666</v>
      </c>
      <c r="U165" s="582">
        <f t="shared" si="119"/>
        <v>59139.3</v>
      </c>
      <c r="V165" s="582">
        <f t="shared" si="119"/>
        <v>0</v>
      </c>
      <c r="W165" s="582">
        <f t="shared" si="119"/>
        <v>3853929.88</v>
      </c>
      <c r="X165" s="582">
        <f t="shared" si="119"/>
        <v>325979.3</v>
      </c>
      <c r="Y165" s="582">
        <f t="shared" si="119"/>
        <v>1030539.83</v>
      </c>
      <c r="Z165" s="582">
        <f t="shared" si="119"/>
        <v>0</v>
      </c>
      <c r="AA165" s="582">
        <f t="shared" si="119"/>
        <v>1677777.63</v>
      </c>
      <c r="AB165" s="582">
        <f t="shared" si="119"/>
        <v>342344.93</v>
      </c>
      <c r="AC165" s="582">
        <f t="shared" si="119"/>
        <v>2454745.17</v>
      </c>
      <c r="AD165" s="582">
        <f t="shared" si="119"/>
        <v>4351347.07</v>
      </c>
      <c r="AE165" s="582">
        <f t="shared" si="119"/>
        <v>381000</v>
      </c>
      <c r="AF165" s="582">
        <f t="shared" si="119"/>
        <v>670057.17999999993</v>
      </c>
      <c r="AG165" s="582">
        <f t="shared" si="119"/>
        <v>158679.54999999999</v>
      </c>
      <c r="AH165" s="582">
        <f t="shared" si="119"/>
        <v>157038</v>
      </c>
      <c r="AI165" s="582">
        <f t="shared" si="119"/>
        <v>1966693.41</v>
      </c>
      <c r="AJ165" s="582">
        <f t="shared" si="119"/>
        <v>968102</v>
      </c>
      <c r="AK165" s="582">
        <f t="shared" si="119"/>
        <v>182889.47</v>
      </c>
      <c r="AL165" s="582">
        <f t="shared" si="119"/>
        <v>180965.58</v>
      </c>
      <c r="AM165" s="582">
        <f t="shared" si="119"/>
        <v>106165.45</v>
      </c>
      <c r="AN165" s="582">
        <f t="shared" si="119"/>
        <v>1174689.3500000001</v>
      </c>
      <c r="AO165" s="582">
        <f t="shared" si="119"/>
        <v>23034.9</v>
      </c>
      <c r="AP165" s="582">
        <f t="shared" si="119"/>
        <v>1097223.6200000001</v>
      </c>
      <c r="AQ165" s="582">
        <f t="shared" si="119"/>
        <v>682341.85</v>
      </c>
      <c r="AR165" s="582">
        <f t="shared" si="119"/>
        <v>556387.64</v>
      </c>
      <c r="AS165" s="582">
        <f t="shared" si="119"/>
        <v>1966996.16</v>
      </c>
      <c r="AT165" s="582">
        <f t="shared" si="119"/>
        <v>67927.100000000006</v>
      </c>
      <c r="AU165" s="582">
        <f t="shared" si="119"/>
        <v>5962</v>
      </c>
      <c r="AV165" s="582">
        <f t="shared" si="119"/>
        <v>10968</v>
      </c>
      <c r="AW165" s="582">
        <f t="shared" si="119"/>
        <v>18211</v>
      </c>
      <c r="AX165" s="582">
        <f t="shared" si="119"/>
        <v>30734</v>
      </c>
      <c r="AY165" s="582">
        <f t="shared" si="119"/>
        <v>393474.5</v>
      </c>
      <c r="AZ165" s="582">
        <f t="shared" si="119"/>
        <v>73834</v>
      </c>
      <c r="BA165" s="582">
        <f t="shared" si="119"/>
        <v>7435.48</v>
      </c>
      <c r="BB165" s="582">
        <f t="shared" si="119"/>
        <v>9924.5</v>
      </c>
      <c r="BC165" s="582">
        <f t="shared" si="119"/>
        <v>11882</v>
      </c>
      <c r="BD165" s="582">
        <f t="shared" si="119"/>
        <v>0</v>
      </c>
      <c r="BE165" s="582">
        <f t="shared" si="119"/>
        <v>0</v>
      </c>
      <c r="BF165" s="582">
        <f t="shared" si="119"/>
        <v>0</v>
      </c>
      <c r="BG165" s="582">
        <f t="shared" si="119"/>
        <v>0</v>
      </c>
      <c r="BH165" s="582">
        <f t="shared" si="119"/>
        <v>1514</v>
      </c>
      <c r="BI165" s="582">
        <f t="shared" si="119"/>
        <v>0</v>
      </c>
      <c r="BJ165" s="582">
        <f t="shared" si="119"/>
        <v>54652</v>
      </c>
      <c r="BK165" s="582">
        <f t="shared" si="119"/>
        <v>0</v>
      </c>
      <c r="BL165" s="582">
        <f t="shared" si="119"/>
        <v>0</v>
      </c>
      <c r="BM165" s="582">
        <f t="shared" si="119"/>
        <v>21034</v>
      </c>
      <c r="BN165" s="582">
        <f t="shared" si="119"/>
        <v>212.75</v>
      </c>
      <c r="BO165" s="582">
        <f t="shared" si="119"/>
        <v>0</v>
      </c>
      <c r="BP165" s="582">
        <f t="shared" si="119"/>
        <v>0</v>
      </c>
      <c r="BQ165" s="582">
        <f t="shared" si="120"/>
        <v>4068</v>
      </c>
      <c r="BR165" s="582">
        <f t="shared" si="120"/>
        <v>0</v>
      </c>
      <c r="BS165" s="582">
        <f t="shared" si="120"/>
        <v>0</v>
      </c>
      <c r="BT165" s="582">
        <f t="shared" si="120"/>
        <v>0</v>
      </c>
      <c r="BU165" s="582">
        <f t="shared" si="120"/>
        <v>13654</v>
      </c>
      <c r="BV165" s="582">
        <f t="shared" si="120"/>
        <v>59313</v>
      </c>
      <c r="BW165" s="582">
        <f t="shared" si="120"/>
        <v>30215</v>
      </c>
      <c r="BX165" s="582">
        <f t="shared" si="120"/>
        <v>10548</v>
      </c>
      <c r="BY165" s="582">
        <f t="shared" si="120"/>
        <v>2898</v>
      </c>
      <c r="BZ165" s="582">
        <f t="shared" si="120"/>
        <v>12740</v>
      </c>
      <c r="CA165" s="582">
        <f t="shared" si="120"/>
        <v>0</v>
      </c>
      <c r="CB165" s="582">
        <f t="shared" si="120"/>
        <v>0</v>
      </c>
      <c r="CC165" s="582">
        <f t="shared" si="120"/>
        <v>143682.9</v>
      </c>
      <c r="CD165" s="582">
        <f t="shared" si="120"/>
        <v>14587.25</v>
      </c>
      <c r="CE165" s="582">
        <f t="shared" si="120"/>
        <v>0</v>
      </c>
      <c r="CF165" s="582">
        <f t="shared" si="120"/>
        <v>8066</v>
      </c>
      <c r="CG165" s="582">
        <f t="shared" si="120"/>
        <v>53376</v>
      </c>
      <c r="CH165" s="582">
        <f t="shared" si="120"/>
        <v>373180</v>
      </c>
      <c r="CI165" s="582">
        <f t="shared" si="120"/>
        <v>86604.43</v>
      </c>
      <c r="CJ165" s="582">
        <f t="shared" si="120"/>
        <v>0</v>
      </c>
      <c r="CK165" s="582">
        <f t="shared" si="120"/>
        <v>75098</v>
      </c>
      <c r="CL165" s="582">
        <f t="shared" si="120"/>
        <v>10480.25</v>
      </c>
      <c r="CM165" s="582">
        <f t="shared" si="120"/>
        <v>25951</v>
      </c>
      <c r="CN165" s="582">
        <f t="shared" si="120"/>
        <v>0</v>
      </c>
      <c r="CO165" s="582">
        <f t="shared" si="120"/>
        <v>7000</v>
      </c>
      <c r="CP165" s="582">
        <f t="shared" si="120"/>
        <v>15795</v>
      </c>
      <c r="CQ165" s="582">
        <f t="shared" si="120"/>
        <v>15623</v>
      </c>
      <c r="CR165" s="582">
        <f t="shared" si="120"/>
        <v>12384.5</v>
      </c>
      <c r="CS165" s="582">
        <f t="shared" si="120"/>
        <v>1451199.06</v>
      </c>
      <c r="CT165" s="582">
        <f t="shared" si="120"/>
        <v>79982.61</v>
      </c>
      <c r="CU165" s="582">
        <f t="shared" si="120"/>
        <v>23708</v>
      </c>
      <c r="CV165" s="582">
        <f t="shared" si="120"/>
        <v>102734</v>
      </c>
      <c r="CW165" s="582">
        <f t="shared" si="120"/>
        <v>1308136.68</v>
      </c>
      <c r="CX165" s="582">
        <f t="shared" si="120"/>
        <v>284063.25</v>
      </c>
      <c r="CY165" s="582">
        <f t="shared" si="120"/>
        <v>0</v>
      </c>
      <c r="CZ165" s="582">
        <f t="shared" si="120"/>
        <v>1002157.44</v>
      </c>
      <c r="DA165" s="582">
        <f t="shared" si="120"/>
        <v>54129</v>
      </c>
      <c r="DB165" s="582">
        <f t="shared" si="120"/>
        <v>357475</v>
      </c>
      <c r="DC165" s="582">
        <f t="shared" si="120"/>
        <v>220845.16</v>
      </c>
      <c r="DD165" s="582">
        <f t="shared" si="120"/>
        <v>14968652.84</v>
      </c>
      <c r="DE165" s="582">
        <f t="shared" si="120"/>
        <v>33727</v>
      </c>
      <c r="DF165" s="582">
        <f t="shared" si="120"/>
        <v>17984.150000000001</v>
      </c>
      <c r="DG165" s="582">
        <f t="shared" si="120"/>
        <v>0</v>
      </c>
      <c r="DH165" s="582">
        <f t="shared" si="120"/>
        <v>182632</v>
      </c>
      <c r="DI165" s="582">
        <f t="shared" si="120"/>
        <v>231788</v>
      </c>
      <c r="DJ165" s="582">
        <f t="shared" si="120"/>
        <v>16502.82</v>
      </c>
      <c r="DK165" s="582">
        <f t="shared" si="120"/>
        <v>32866</v>
      </c>
      <c r="DL165" s="582">
        <f t="shared" si="120"/>
        <v>3197693.15</v>
      </c>
      <c r="DM165" s="582">
        <f t="shared" si="120"/>
        <v>371355.72</v>
      </c>
      <c r="DN165" s="582">
        <f t="shared" si="120"/>
        <v>184241.36</v>
      </c>
      <c r="DO165" s="582">
        <f t="shared" si="120"/>
        <v>153657.5</v>
      </c>
      <c r="DP165" s="582">
        <f t="shared" si="120"/>
        <v>110013.42</v>
      </c>
      <c r="DQ165" s="582">
        <f t="shared" si="120"/>
        <v>311130.34999999998</v>
      </c>
      <c r="DR165" s="582">
        <f t="shared" si="120"/>
        <v>0</v>
      </c>
      <c r="DS165" s="582">
        <f t="shared" si="120"/>
        <v>523984</v>
      </c>
      <c r="DT165" s="582">
        <f t="shared" si="120"/>
        <v>441736.58</v>
      </c>
      <c r="DU165" s="582">
        <f t="shared" si="120"/>
        <v>0</v>
      </c>
      <c r="DV165" s="582">
        <f t="shared" si="120"/>
        <v>0</v>
      </c>
      <c r="DW165" s="582">
        <f t="shared" si="120"/>
        <v>0</v>
      </c>
      <c r="DX165" s="582">
        <f t="shared" si="120"/>
        <v>295909.23</v>
      </c>
      <c r="DY165" s="582">
        <f t="shared" si="120"/>
        <v>22627.08</v>
      </c>
      <c r="DZ165" s="582">
        <f t="shared" si="120"/>
        <v>311727</v>
      </c>
      <c r="EA165" s="582">
        <f t="shared" si="120"/>
        <v>29250.25</v>
      </c>
      <c r="EB165" s="582">
        <f t="shared" si="120"/>
        <v>89143.5</v>
      </c>
      <c r="EC165" s="582">
        <f t="shared" si="121"/>
        <v>47872</v>
      </c>
      <c r="ED165" s="582">
        <f t="shared" si="121"/>
        <v>39250.400000000001</v>
      </c>
      <c r="EE165" s="582">
        <f t="shared" si="121"/>
        <v>1433.25</v>
      </c>
      <c r="EF165" s="582">
        <f t="shared" si="121"/>
        <v>0</v>
      </c>
      <c r="EG165" s="582">
        <f t="shared" si="121"/>
        <v>0</v>
      </c>
      <c r="EH165" s="582">
        <f t="shared" si="121"/>
        <v>93660</v>
      </c>
      <c r="EI165" s="582">
        <f t="shared" si="121"/>
        <v>17705.73</v>
      </c>
      <c r="EJ165" s="582">
        <f t="shared" si="121"/>
        <v>76577.759999999995</v>
      </c>
      <c r="EK165" s="582">
        <f t="shared" si="121"/>
        <v>203803.2</v>
      </c>
      <c r="EL165" s="582">
        <f t="shared" si="121"/>
        <v>80046.45</v>
      </c>
      <c r="EM165" s="582">
        <f t="shared" si="121"/>
        <v>0</v>
      </c>
      <c r="EN165" s="582">
        <f t="shared" si="121"/>
        <v>62086.2</v>
      </c>
      <c r="EO165" s="582">
        <f t="shared" si="121"/>
        <v>0</v>
      </c>
      <c r="EP165" s="582">
        <f t="shared" si="121"/>
        <v>0</v>
      </c>
      <c r="EQ165" s="582">
        <f t="shared" si="121"/>
        <v>0</v>
      </c>
      <c r="ER165" s="582">
        <f t="shared" si="121"/>
        <v>0</v>
      </c>
      <c r="ES165" s="582">
        <f t="shared" si="121"/>
        <v>0</v>
      </c>
      <c r="ET165" s="582">
        <f t="shared" si="121"/>
        <v>0</v>
      </c>
      <c r="EU165" s="582">
        <f t="shared" si="121"/>
        <v>0</v>
      </c>
      <c r="EV165" s="582">
        <f t="shared" si="121"/>
        <v>0</v>
      </c>
      <c r="EW165" s="582">
        <f t="shared" si="121"/>
        <v>0</v>
      </c>
      <c r="EX165" s="582">
        <f t="shared" si="121"/>
        <v>288594.33</v>
      </c>
      <c r="EY165" s="582">
        <f t="shared" si="121"/>
        <v>239946.17</v>
      </c>
      <c r="EZ165" s="582">
        <f t="shared" si="121"/>
        <v>1000</v>
      </c>
      <c r="FA165" s="582">
        <f t="shared" si="121"/>
        <v>30399</v>
      </c>
      <c r="FB165" s="582">
        <f t="shared" si="121"/>
        <v>157044</v>
      </c>
      <c r="FC165" s="582">
        <f t="shared" si="121"/>
        <v>120224.25</v>
      </c>
      <c r="FD165" s="582">
        <f t="shared" si="121"/>
        <v>725762</v>
      </c>
      <c r="FE165" s="582">
        <f t="shared" si="121"/>
        <v>17230.330000000002</v>
      </c>
      <c r="FF165" s="582">
        <f t="shared" si="121"/>
        <v>655113.59</v>
      </c>
      <c r="FG165" s="582">
        <f t="shared" si="121"/>
        <v>239689.52</v>
      </c>
      <c r="FH165" s="582">
        <f t="shared" si="121"/>
        <v>413332.28</v>
      </c>
      <c r="FI165" s="582">
        <f t="shared" si="121"/>
        <v>515123.5</v>
      </c>
      <c r="FJ165" s="582">
        <f t="shared" si="121"/>
        <v>576953.36</v>
      </c>
      <c r="FK165" s="582">
        <f t="shared" si="121"/>
        <v>217229</v>
      </c>
      <c r="FL165" s="582">
        <f t="shared" si="121"/>
        <v>0</v>
      </c>
      <c r="FM165" s="582">
        <f t="shared" si="121"/>
        <v>12294</v>
      </c>
      <c r="FN165" s="582">
        <f t="shared" si="121"/>
        <v>111149.04</v>
      </c>
      <c r="FO165" s="582">
        <f t="shared" si="121"/>
        <v>0</v>
      </c>
      <c r="FP165" s="582">
        <f t="shared" si="121"/>
        <v>19204</v>
      </c>
      <c r="FQ165" s="582">
        <f t="shared" si="121"/>
        <v>0</v>
      </c>
      <c r="FR165" s="582">
        <f t="shared" si="121"/>
        <v>0</v>
      </c>
      <c r="FS165" s="582">
        <f t="shared" si="121"/>
        <v>47179</v>
      </c>
      <c r="FT165" s="582">
        <f t="shared" si="121"/>
        <v>0</v>
      </c>
      <c r="FU165" s="582">
        <f t="shared" si="121"/>
        <v>37564</v>
      </c>
      <c r="FV165" s="582">
        <f t="shared" si="121"/>
        <v>0</v>
      </c>
      <c r="FW165" s="582">
        <f t="shared" si="121"/>
        <v>0</v>
      </c>
      <c r="FX165" s="582">
        <f t="shared" si="121"/>
        <v>0</v>
      </c>
      <c r="FY165" s="582">
        <f t="shared" si="121"/>
        <v>328777</v>
      </c>
      <c r="FZ165" s="582">
        <f t="shared" si="121"/>
        <v>26</v>
      </c>
      <c r="GA165" s="582">
        <f t="shared" si="121"/>
        <v>6353.75</v>
      </c>
      <c r="GB165" s="582">
        <f t="shared" si="121"/>
        <v>16589.75</v>
      </c>
      <c r="GC165" s="582">
        <f t="shared" si="121"/>
        <v>164847.1</v>
      </c>
      <c r="GD165" s="582">
        <f t="shared" si="121"/>
        <v>26537</v>
      </c>
      <c r="GE165" s="582">
        <f t="shared" si="121"/>
        <v>0</v>
      </c>
      <c r="GF165" s="582">
        <f t="shared" si="121"/>
        <v>341401.5</v>
      </c>
      <c r="GG165" s="582">
        <f t="shared" si="121"/>
        <v>86784.95</v>
      </c>
      <c r="GH165" s="582">
        <f t="shared" si="121"/>
        <v>254524.33</v>
      </c>
      <c r="GI165" s="582">
        <f t="shared" si="121"/>
        <v>243877.5</v>
      </c>
      <c r="GJ165" s="582">
        <f t="shared" si="121"/>
        <v>79359</v>
      </c>
      <c r="GK165" s="582">
        <f t="shared" si="121"/>
        <v>0</v>
      </c>
      <c r="GL165" s="582">
        <f t="shared" si="121"/>
        <v>0</v>
      </c>
      <c r="GM165" s="582">
        <f t="shared" si="121"/>
        <v>0</v>
      </c>
      <c r="GN165" s="582">
        <f t="shared" si="121"/>
        <v>107039.25</v>
      </c>
      <c r="GO165" s="582">
        <f t="shared" si="122"/>
        <v>0</v>
      </c>
      <c r="GP165" s="582">
        <f t="shared" si="122"/>
        <v>0</v>
      </c>
      <c r="GQ165" s="582">
        <f t="shared" si="122"/>
        <v>0</v>
      </c>
      <c r="GR165" s="582">
        <f t="shared" si="122"/>
        <v>0</v>
      </c>
      <c r="GS165" s="582">
        <f t="shared" si="122"/>
        <v>0</v>
      </c>
      <c r="GT165" s="582">
        <f t="shared" si="122"/>
        <v>0</v>
      </c>
      <c r="GU165" s="582">
        <f t="shared" si="122"/>
        <v>0</v>
      </c>
      <c r="GV165" s="582">
        <f t="shared" si="122"/>
        <v>2167.0300000000002</v>
      </c>
      <c r="GW165" s="582">
        <f t="shared" si="122"/>
        <v>0</v>
      </c>
      <c r="GX165" s="582">
        <f t="shared" si="122"/>
        <v>0</v>
      </c>
      <c r="GY165" s="582">
        <f t="shared" si="122"/>
        <v>0</v>
      </c>
      <c r="GZ165" s="582">
        <f t="shared" si="122"/>
        <v>469606.58</v>
      </c>
      <c r="HA165" s="582">
        <f t="shared" si="122"/>
        <v>0</v>
      </c>
      <c r="HB165" s="582">
        <f t="shared" si="122"/>
        <v>4510610.3</v>
      </c>
      <c r="HC165" s="582">
        <f t="shared" si="122"/>
        <v>1099529</v>
      </c>
      <c r="HD165" s="582">
        <f t="shared" si="122"/>
        <v>2746843.79</v>
      </c>
      <c r="HE165" s="582">
        <f t="shared" si="122"/>
        <v>4437128.9000000004</v>
      </c>
      <c r="HF165" s="582">
        <f t="shared" si="122"/>
        <v>4355791</v>
      </c>
      <c r="HG165" s="582">
        <f t="shared" si="122"/>
        <v>3293874.52</v>
      </c>
      <c r="HH165" s="582">
        <f t="shared" si="122"/>
        <v>3562796.82</v>
      </c>
      <c r="HI165" s="582">
        <f t="shared" si="122"/>
        <v>2988407.9</v>
      </c>
      <c r="HJ165" s="582">
        <f t="shared" si="122"/>
        <v>1399279.68</v>
      </c>
      <c r="HK165" s="582">
        <f t="shared" si="122"/>
        <v>0</v>
      </c>
      <c r="HL165" s="582">
        <f t="shared" si="122"/>
        <v>0</v>
      </c>
      <c r="HM165" s="582">
        <f t="shared" si="122"/>
        <v>9039708.4600000009</v>
      </c>
      <c r="HN165" s="582">
        <f t="shared" si="122"/>
        <v>5015035.53</v>
      </c>
      <c r="HO165" s="582">
        <f t="shared" si="122"/>
        <v>1751903.02</v>
      </c>
      <c r="HP165" s="582">
        <f t="shared" si="122"/>
        <v>682085.8</v>
      </c>
      <c r="HQ165" s="582">
        <f t="shared" si="122"/>
        <v>1131942.57</v>
      </c>
      <c r="HR165" s="582">
        <f t="shared" si="122"/>
        <v>2057396.89</v>
      </c>
      <c r="HS165" s="582">
        <f t="shared" si="122"/>
        <v>500281.49</v>
      </c>
      <c r="HT165" s="582">
        <f t="shared" si="122"/>
        <v>0</v>
      </c>
      <c r="HU165" s="582">
        <f t="shared" si="122"/>
        <v>161089.06</v>
      </c>
      <c r="HV165" s="582">
        <f t="shared" si="122"/>
        <v>319354.5</v>
      </c>
      <c r="HW165" s="582">
        <f t="shared" si="122"/>
        <v>0</v>
      </c>
      <c r="HX165" s="582">
        <f t="shared" si="122"/>
        <v>1303801.3899999999</v>
      </c>
      <c r="HY165" s="582">
        <f t="shared" si="122"/>
        <v>0</v>
      </c>
      <c r="HZ165" s="582">
        <f t="shared" si="122"/>
        <v>325943.75</v>
      </c>
      <c r="IA165" s="582">
        <f t="shared" si="122"/>
        <v>120219</v>
      </c>
      <c r="IB165" s="582">
        <f t="shared" si="122"/>
        <v>378999.5</v>
      </c>
      <c r="IC165" s="582">
        <f t="shared" si="122"/>
        <v>45327.72</v>
      </c>
      <c r="ID165" s="582">
        <f t="shared" si="122"/>
        <v>1002863.25</v>
      </c>
      <c r="IE165" s="582">
        <f t="shared" si="122"/>
        <v>77607</v>
      </c>
      <c r="IF165" s="582">
        <f t="shared" si="122"/>
        <v>0</v>
      </c>
      <c r="IG165" s="582">
        <f t="shared" si="122"/>
        <v>101734.3</v>
      </c>
      <c r="IH165" s="582">
        <f t="shared" si="122"/>
        <v>0</v>
      </c>
      <c r="II165" s="582">
        <f t="shared" si="122"/>
        <v>0</v>
      </c>
      <c r="IJ165" s="582">
        <f t="shared" si="122"/>
        <v>1900836.25</v>
      </c>
      <c r="IK165" s="582">
        <f t="shared" si="122"/>
        <v>161928.75</v>
      </c>
      <c r="IL165" s="582">
        <f t="shared" si="122"/>
        <v>688486.39</v>
      </c>
      <c r="IM165" s="582">
        <f t="shared" si="122"/>
        <v>0</v>
      </c>
      <c r="IN165" s="582">
        <f t="shared" si="122"/>
        <v>99953.97</v>
      </c>
      <c r="IO165" s="582">
        <f t="shared" si="122"/>
        <v>249273.75</v>
      </c>
      <c r="IP165" s="582">
        <f t="shared" si="122"/>
        <v>125697.14</v>
      </c>
      <c r="IQ165" s="582">
        <f t="shared" si="122"/>
        <v>46169</v>
      </c>
      <c r="IR165" s="582">
        <f t="shared" si="122"/>
        <v>16925.2</v>
      </c>
      <c r="IS165" s="582">
        <f t="shared" si="122"/>
        <v>92116</v>
      </c>
      <c r="IT165" s="582">
        <f t="shared" si="122"/>
        <v>1271528.1000000001</v>
      </c>
      <c r="IU165" s="582">
        <f t="shared" si="122"/>
        <v>0</v>
      </c>
      <c r="IV165" s="582">
        <f t="shared" si="122"/>
        <v>248108</v>
      </c>
      <c r="IW165" s="582">
        <f t="shared" si="122"/>
        <v>819112.78</v>
      </c>
      <c r="IX165" s="582">
        <f t="shared" si="122"/>
        <v>2249177.6800000002</v>
      </c>
      <c r="IY165" s="582">
        <f t="shared" si="122"/>
        <v>310716</v>
      </c>
      <c r="IZ165" s="582">
        <f t="shared" si="122"/>
        <v>7216</v>
      </c>
      <c r="JA165" s="582">
        <f t="shared" si="123"/>
        <v>68169.61</v>
      </c>
      <c r="JB165" s="582">
        <f t="shared" si="123"/>
        <v>21697.15</v>
      </c>
      <c r="JC165" s="582">
        <f t="shared" si="123"/>
        <v>90705</v>
      </c>
      <c r="JD165" s="582">
        <f t="shared" si="123"/>
        <v>0</v>
      </c>
      <c r="JE165" s="582">
        <f t="shared" si="123"/>
        <v>2821331.59</v>
      </c>
      <c r="JF165" s="582">
        <f t="shared" si="123"/>
        <v>0</v>
      </c>
      <c r="JG165" s="582">
        <f t="shared" si="123"/>
        <v>0</v>
      </c>
      <c r="JH165" s="582">
        <f t="shared" si="123"/>
        <v>0</v>
      </c>
      <c r="JI165" s="582">
        <f t="shared" si="123"/>
        <v>219960.27</v>
      </c>
      <c r="JJ165" s="582">
        <f t="shared" si="123"/>
        <v>199739</v>
      </c>
      <c r="JK165" s="582">
        <f t="shared" si="123"/>
        <v>2027.2</v>
      </c>
      <c r="JL165" s="582">
        <f t="shared" si="123"/>
        <v>52462</v>
      </c>
      <c r="JM165" s="582">
        <f t="shared" si="123"/>
        <v>36777.440000000002</v>
      </c>
      <c r="JN165" s="582">
        <f t="shared" si="123"/>
        <v>1828</v>
      </c>
      <c r="JO165" s="582">
        <f t="shared" si="123"/>
        <v>2901</v>
      </c>
      <c r="JP165" s="582">
        <f t="shared" si="123"/>
        <v>73498</v>
      </c>
      <c r="JQ165" s="582">
        <f t="shared" si="123"/>
        <v>136113</v>
      </c>
      <c r="JR165" s="582">
        <f t="shared" si="123"/>
        <v>0</v>
      </c>
      <c r="JS165" s="582">
        <f t="shared" si="123"/>
        <v>0</v>
      </c>
      <c r="JT165" s="582">
        <f t="shared" si="123"/>
        <v>0</v>
      </c>
      <c r="JU165" s="582">
        <f t="shared" si="123"/>
        <v>0</v>
      </c>
      <c r="JV165" s="582">
        <f t="shared" si="123"/>
        <v>0</v>
      </c>
      <c r="JW165" s="582">
        <f t="shared" si="123"/>
        <v>0</v>
      </c>
      <c r="JX165" s="582">
        <f t="shared" si="123"/>
        <v>0</v>
      </c>
      <c r="JY165" s="582">
        <f t="shared" si="123"/>
        <v>0</v>
      </c>
      <c r="JZ165" s="582">
        <f t="shared" si="123"/>
        <v>0</v>
      </c>
      <c r="KA165" s="582">
        <f t="shared" si="123"/>
        <v>0</v>
      </c>
      <c r="KB165" s="582">
        <f t="shared" si="123"/>
        <v>0</v>
      </c>
      <c r="KC165" s="582">
        <f t="shared" si="123"/>
        <v>0</v>
      </c>
      <c r="KD165" s="582">
        <f t="shared" si="123"/>
        <v>0</v>
      </c>
      <c r="KE165" s="582">
        <f t="shared" si="123"/>
        <v>0</v>
      </c>
      <c r="KF165" s="582">
        <f t="shared" si="123"/>
        <v>0</v>
      </c>
      <c r="KG165" s="582">
        <f t="shared" si="123"/>
        <v>0</v>
      </c>
      <c r="KH165" s="582">
        <f t="shared" si="123"/>
        <v>0</v>
      </c>
      <c r="KI165" s="582">
        <f t="shared" si="123"/>
        <v>0</v>
      </c>
      <c r="KJ165" s="582">
        <f t="shared" si="123"/>
        <v>665865.81000000006</v>
      </c>
      <c r="KK165" s="582">
        <f t="shared" si="123"/>
        <v>2393633.67</v>
      </c>
      <c r="KL165" s="582">
        <f t="shared" si="123"/>
        <v>1556043.98</v>
      </c>
      <c r="KM165" s="582">
        <f t="shared" si="123"/>
        <v>1342404.18</v>
      </c>
      <c r="KN165" s="582">
        <f t="shared" si="123"/>
        <v>1523602.8599999999</v>
      </c>
      <c r="KO165" s="582">
        <f t="shared" si="123"/>
        <v>5200421.55</v>
      </c>
      <c r="KP165" s="582">
        <f t="shared" si="123"/>
        <v>799707.4</v>
      </c>
      <c r="KQ165" s="582">
        <f t="shared" si="123"/>
        <v>1287978</v>
      </c>
      <c r="KR165" s="582">
        <f t="shared" si="123"/>
        <v>48642</v>
      </c>
      <c r="KS165" s="582">
        <f t="shared" si="123"/>
        <v>0</v>
      </c>
      <c r="KT165" s="582">
        <f t="shared" si="123"/>
        <v>1247166.07</v>
      </c>
      <c r="KU165" s="582">
        <f t="shared" si="123"/>
        <v>1130846.07</v>
      </c>
      <c r="KV165" s="582">
        <f t="shared" si="123"/>
        <v>435796.25</v>
      </c>
      <c r="KW165" s="582">
        <f t="shared" si="123"/>
        <v>6308118.2800000003</v>
      </c>
      <c r="KX165" s="582">
        <f t="shared" si="123"/>
        <v>3326081.68</v>
      </c>
      <c r="KY165" s="582">
        <f t="shared" si="123"/>
        <v>1347231.34</v>
      </c>
      <c r="KZ165" s="582">
        <f t="shared" si="123"/>
        <v>543267</v>
      </c>
      <c r="LA165" s="582">
        <f t="shared" si="123"/>
        <v>88753.06</v>
      </c>
      <c r="LB165" s="582">
        <f t="shared" si="123"/>
        <v>1954587</v>
      </c>
      <c r="LC165" s="582">
        <f t="shared" si="123"/>
        <v>188216.5</v>
      </c>
      <c r="LD165" s="582">
        <f t="shared" si="123"/>
        <v>189463.74</v>
      </c>
      <c r="LE165" s="582">
        <f t="shared" si="123"/>
        <v>0</v>
      </c>
      <c r="LF165" s="582">
        <f t="shared" si="123"/>
        <v>0</v>
      </c>
      <c r="LG165" s="582">
        <f t="shared" si="123"/>
        <v>1702577.39</v>
      </c>
      <c r="LH165" s="582">
        <f t="shared" si="123"/>
        <v>0</v>
      </c>
      <c r="LI165" s="582">
        <f t="shared" si="123"/>
        <v>2832457.04</v>
      </c>
      <c r="LJ165" s="582">
        <f t="shared" si="123"/>
        <v>120930.21</v>
      </c>
      <c r="LK165" s="582">
        <f t="shared" si="123"/>
        <v>0</v>
      </c>
      <c r="LL165" s="582">
        <f t="shared" si="123"/>
        <v>1786869</v>
      </c>
      <c r="LM165" s="582">
        <f t="shared" si="124"/>
        <v>118900</v>
      </c>
      <c r="LN165" s="582">
        <f t="shared" si="124"/>
        <v>1080624.4099999999</v>
      </c>
      <c r="LO165" s="582">
        <f t="shared" si="124"/>
        <v>55583.25</v>
      </c>
      <c r="LP165" s="582">
        <f t="shared" si="124"/>
        <v>1038879.17</v>
      </c>
      <c r="LQ165" s="582">
        <f t="shared" si="124"/>
        <v>0</v>
      </c>
      <c r="LR165" s="582">
        <f t="shared" si="124"/>
        <v>2827</v>
      </c>
      <c r="LS165" s="582">
        <f t="shared" si="124"/>
        <v>837846.05</v>
      </c>
      <c r="LT165" s="582">
        <f t="shared" si="124"/>
        <v>3333200.26</v>
      </c>
      <c r="LU165" s="582">
        <f t="shared" si="124"/>
        <v>0</v>
      </c>
      <c r="LV165" s="582">
        <f t="shared" si="124"/>
        <v>0</v>
      </c>
      <c r="LW165" s="582">
        <f t="shared" si="124"/>
        <v>698298.06</v>
      </c>
      <c r="LX165" s="582">
        <f t="shared" si="124"/>
        <v>221436</v>
      </c>
      <c r="LY165" s="582">
        <f t="shared" si="124"/>
        <v>1018583</v>
      </c>
      <c r="LZ165" s="582">
        <f t="shared" si="124"/>
        <v>1089405.49</v>
      </c>
      <c r="MA165" s="582">
        <f t="shared" si="124"/>
        <v>0</v>
      </c>
      <c r="MB165" s="582">
        <f t="shared" si="124"/>
        <v>429388</v>
      </c>
      <c r="MC165" s="582">
        <f t="shared" si="124"/>
        <v>452810.03</v>
      </c>
      <c r="MD165" s="582">
        <f t="shared" si="124"/>
        <v>232994.02</v>
      </c>
      <c r="ME165" s="582">
        <f t="shared" si="124"/>
        <v>0</v>
      </c>
      <c r="MF165" s="582">
        <f t="shared" si="124"/>
        <v>572695.88</v>
      </c>
      <c r="MG165" s="582">
        <f t="shared" si="124"/>
        <v>0</v>
      </c>
      <c r="MH165" s="582">
        <f t="shared" si="124"/>
        <v>0</v>
      </c>
      <c r="MI165" s="582">
        <f t="shared" si="124"/>
        <v>1328750</v>
      </c>
      <c r="MJ165" s="582">
        <f t="shared" si="124"/>
        <v>17000</v>
      </c>
      <c r="MK165" s="582">
        <f t="shared" si="124"/>
        <v>3000</v>
      </c>
      <c r="ML165" s="582">
        <f t="shared" si="124"/>
        <v>42000</v>
      </c>
      <c r="MM165" s="582">
        <f t="shared" si="124"/>
        <v>433500</v>
      </c>
      <c r="MN165" s="582">
        <f t="shared" si="124"/>
        <v>500</v>
      </c>
      <c r="MO165" s="582">
        <f t="shared" si="124"/>
        <v>1466700</v>
      </c>
      <c r="MP165" s="582">
        <f t="shared" si="124"/>
        <v>272950</v>
      </c>
      <c r="MQ165" s="582">
        <f t="shared" si="124"/>
        <v>36500</v>
      </c>
      <c r="MR165" s="582">
        <f t="shared" si="124"/>
        <v>161000</v>
      </c>
      <c r="MS165" s="582">
        <f t="shared" si="124"/>
        <v>316500</v>
      </c>
      <c r="MT165" s="582">
        <f t="shared" si="124"/>
        <v>67000</v>
      </c>
      <c r="MU165" s="582">
        <f t="shared" si="124"/>
        <v>0</v>
      </c>
      <c r="MV165" s="582">
        <f t="shared" si="124"/>
        <v>712539</v>
      </c>
      <c r="MW165" s="582">
        <f t="shared" si="124"/>
        <v>3472155.42</v>
      </c>
      <c r="MX165" s="582">
        <f t="shared" si="124"/>
        <v>445817</v>
      </c>
      <c r="MY165" s="582">
        <f t="shared" si="124"/>
        <v>8811911.0500000007</v>
      </c>
      <c r="MZ165" s="582">
        <f t="shared" si="124"/>
        <v>1405983.2</v>
      </c>
      <c r="NA165" s="582">
        <f t="shared" si="124"/>
        <v>2201393.88</v>
      </c>
      <c r="NB165" s="582">
        <f t="shared" si="124"/>
        <v>1555605.25</v>
      </c>
      <c r="NC165" s="582">
        <f t="shared" si="124"/>
        <v>1848352.47</v>
      </c>
      <c r="ND165" s="582">
        <f t="shared" si="124"/>
        <v>194235.61</v>
      </c>
      <c r="NE165" s="582">
        <f t="shared" si="124"/>
        <v>280572</v>
      </c>
      <c r="NF165" s="582">
        <f t="shared" si="124"/>
        <v>0</v>
      </c>
      <c r="NG165" s="582">
        <f t="shared" si="124"/>
        <v>10434659.300000001</v>
      </c>
      <c r="NH165" s="582">
        <f t="shared" si="124"/>
        <v>2269689.67</v>
      </c>
      <c r="NI165" s="582">
        <f t="shared" si="124"/>
        <v>29326744.16</v>
      </c>
      <c r="NJ165" s="582">
        <f t="shared" si="124"/>
        <v>3580837.9</v>
      </c>
      <c r="NK165" s="582">
        <f t="shared" si="124"/>
        <v>1952612.03</v>
      </c>
      <c r="NL165" s="582">
        <f t="shared" si="124"/>
        <v>1724061.25</v>
      </c>
      <c r="NM165" s="582">
        <f t="shared" si="124"/>
        <v>39342275.850000001</v>
      </c>
      <c r="NN165" s="582">
        <f t="shared" si="124"/>
        <v>585616</v>
      </c>
      <c r="NO165" s="582">
        <f t="shared" si="124"/>
        <v>14673642.630000001</v>
      </c>
      <c r="NP165" s="582">
        <f t="shared" si="124"/>
        <v>1753503.71</v>
      </c>
      <c r="NQ165" s="582">
        <f t="shared" si="124"/>
        <v>477730.58</v>
      </c>
      <c r="NR165" s="582">
        <f t="shared" si="124"/>
        <v>2902429.5</v>
      </c>
      <c r="NS165" s="582">
        <f t="shared" si="124"/>
        <v>2411651.91</v>
      </c>
      <c r="NT165" s="582">
        <f t="shared" si="124"/>
        <v>2918192.32</v>
      </c>
      <c r="NU165" s="582">
        <f t="shared" si="124"/>
        <v>2149584.9500000002</v>
      </c>
      <c r="NV165" s="582">
        <f t="shared" si="124"/>
        <v>1851223.5</v>
      </c>
      <c r="NW165" s="582">
        <f t="shared" si="124"/>
        <v>347948.2</v>
      </c>
      <c r="NX165" s="582">
        <f t="shared" si="124"/>
        <v>379178.15</v>
      </c>
      <c r="NY165" s="582">
        <f t="shared" si="125"/>
        <v>329318.5</v>
      </c>
      <c r="NZ165" s="582">
        <f t="shared" si="125"/>
        <v>5024040.5</v>
      </c>
      <c r="OA165" s="582">
        <f t="shared" si="125"/>
        <v>197374.13</v>
      </c>
      <c r="OB165" s="582">
        <f t="shared" si="125"/>
        <v>209925.58</v>
      </c>
      <c r="OC165" s="582">
        <f t="shared" si="125"/>
        <v>24966</v>
      </c>
      <c r="OD165" s="582">
        <f t="shared" si="125"/>
        <v>82906.23</v>
      </c>
      <c r="OE165" s="582">
        <f t="shared" si="125"/>
        <v>945582</v>
      </c>
      <c r="OF165" s="582">
        <f t="shared" si="125"/>
        <v>561983.72</v>
      </c>
      <c r="OG165" s="582">
        <f t="shared" si="125"/>
        <v>1438603.9</v>
      </c>
      <c r="OH165" s="582">
        <f t="shared" si="125"/>
        <v>278503.46999999997</v>
      </c>
      <c r="OI165" s="582">
        <f t="shared" si="125"/>
        <v>2707970.16</v>
      </c>
      <c r="OJ165" s="582">
        <f t="shared" si="125"/>
        <v>222091.23</v>
      </c>
      <c r="OK165" s="582">
        <f t="shared" si="125"/>
        <v>2358055.4300000002</v>
      </c>
      <c r="OL165" s="582">
        <f t="shared" si="125"/>
        <v>1128802.49</v>
      </c>
      <c r="OM165" s="582">
        <f t="shared" si="125"/>
        <v>1503311.17</v>
      </c>
      <c r="ON165" s="582">
        <f t="shared" si="125"/>
        <v>914</v>
      </c>
      <c r="OO165" s="582">
        <f t="shared" si="125"/>
        <v>4974464.66</v>
      </c>
      <c r="OP165" s="582">
        <f t="shared" si="125"/>
        <v>1514700.15</v>
      </c>
      <c r="OQ165" s="582">
        <f t="shared" si="125"/>
        <v>0</v>
      </c>
      <c r="OR165" s="582">
        <f t="shared" si="125"/>
        <v>174027.55</v>
      </c>
      <c r="OS165" s="582">
        <f t="shared" si="125"/>
        <v>953018.71</v>
      </c>
      <c r="OT165" s="582">
        <f t="shared" si="125"/>
        <v>0</v>
      </c>
      <c r="OU165" s="582">
        <f t="shared" si="125"/>
        <v>0</v>
      </c>
      <c r="OV165" s="582">
        <f t="shared" si="125"/>
        <v>4151949.04</v>
      </c>
      <c r="OW165" s="582">
        <f t="shared" si="125"/>
        <v>1632623</v>
      </c>
      <c r="OX165" s="582">
        <f t="shared" si="125"/>
        <v>1413490.24</v>
      </c>
      <c r="OY165" s="582">
        <f t="shared" si="125"/>
        <v>562158.52</v>
      </c>
      <c r="OZ165" s="582">
        <f t="shared" si="125"/>
        <v>4318183.97</v>
      </c>
      <c r="PA165" s="582">
        <f t="shared" si="125"/>
        <v>244578.2</v>
      </c>
      <c r="PB165" s="582">
        <f t="shared" si="125"/>
        <v>1029285.2</v>
      </c>
      <c r="PC165" s="582">
        <f t="shared" si="125"/>
        <v>17820</v>
      </c>
      <c r="PD165" s="582">
        <f t="shared" si="125"/>
        <v>0</v>
      </c>
      <c r="PE165" s="582">
        <f t="shared" si="125"/>
        <v>1625</v>
      </c>
      <c r="PF165" s="582">
        <f t="shared" si="125"/>
        <v>0</v>
      </c>
      <c r="PG165" s="582">
        <f t="shared" si="125"/>
        <v>15624</v>
      </c>
      <c r="PH165" s="582">
        <f t="shared" si="125"/>
        <v>8500</v>
      </c>
      <c r="PI165" s="582">
        <f t="shared" si="125"/>
        <v>0</v>
      </c>
      <c r="PJ165" s="582">
        <f t="shared" si="125"/>
        <v>0</v>
      </c>
      <c r="PK165" s="582">
        <f t="shared" si="125"/>
        <v>2100</v>
      </c>
      <c r="PL165" s="582">
        <f t="shared" si="125"/>
        <v>0</v>
      </c>
      <c r="PM165" s="582">
        <f t="shared" si="125"/>
        <v>21541.78</v>
      </c>
      <c r="PN165" s="582">
        <f t="shared" si="125"/>
        <v>56102.5</v>
      </c>
      <c r="PO165" s="582">
        <f t="shared" si="125"/>
        <v>0</v>
      </c>
      <c r="PP165" s="582">
        <f t="shared" si="125"/>
        <v>62024</v>
      </c>
      <c r="PQ165" s="582">
        <f t="shared" si="125"/>
        <v>23033.26</v>
      </c>
      <c r="PR165" s="582">
        <f t="shared" si="125"/>
        <v>0</v>
      </c>
      <c r="PS165" s="582">
        <f t="shared" si="125"/>
        <v>0</v>
      </c>
      <c r="PT165" s="582">
        <f t="shared" si="125"/>
        <v>0</v>
      </c>
      <c r="PU165" s="582">
        <f t="shared" si="125"/>
        <v>0</v>
      </c>
      <c r="PV165" s="582">
        <f t="shared" si="125"/>
        <v>0</v>
      </c>
      <c r="PW165" s="582">
        <f t="shared" si="125"/>
        <v>3346</v>
      </c>
      <c r="PX165" s="582">
        <f t="shared" si="125"/>
        <v>5823.75</v>
      </c>
      <c r="PY165" s="582">
        <f t="shared" si="125"/>
        <v>46586.75</v>
      </c>
      <c r="PZ165" s="582">
        <f t="shared" si="125"/>
        <v>0</v>
      </c>
      <c r="QA165" s="582">
        <f t="shared" si="125"/>
        <v>0</v>
      </c>
      <c r="QB165" s="582">
        <f t="shared" si="125"/>
        <v>0</v>
      </c>
      <c r="QC165" s="582">
        <f t="shared" si="125"/>
        <v>0</v>
      </c>
      <c r="QD165" s="582">
        <f t="shared" si="125"/>
        <v>115.5</v>
      </c>
      <c r="QE165" s="582">
        <f t="shared" si="125"/>
        <v>0</v>
      </c>
      <c r="QF165" s="582">
        <f t="shared" si="125"/>
        <v>0</v>
      </c>
      <c r="QG165" s="582">
        <f t="shared" si="125"/>
        <v>19449</v>
      </c>
      <c r="QH165" s="582">
        <f t="shared" si="125"/>
        <v>0</v>
      </c>
      <c r="QI165" s="582">
        <f t="shared" si="125"/>
        <v>0</v>
      </c>
      <c r="QJ165" s="582">
        <f t="shared" si="125"/>
        <v>50451</v>
      </c>
      <c r="QK165" s="582">
        <f t="shared" si="126"/>
        <v>2302</v>
      </c>
      <c r="QL165" s="582">
        <f t="shared" si="126"/>
        <v>5714</v>
      </c>
      <c r="QM165" s="582">
        <f t="shared" si="126"/>
        <v>0</v>
      </c>
      <c r="QN165" s="582">
        <f t="shared" si="126"/>
        <v>4003</v>
      </c>
      <c r="QO165" s="582">
        <f t="shared" si="126"/>
        <v>46924</v>
      </c>
      <c r="QP165" s="582">
        <f t="shared" si="126"/>
        <v>0</v>
      </c>
      <c r="QQ165" s="582">
        <f t="shared" si="126"/>
        <v>1460</v>
      </c>
      <c r="QR165" s="582">
        <f t="shared" si="126"/>
        <v>14680</v>
      </c>
      <c r="QS165" s="582">
        <f t="shared" si="126"/>
        <v>1828</v>
      </c>
      <c r="QT165" s="582">
        <f t="shared" si="126"/>
        <v>1828</v>
      </c>
      <c r="QU165" s="582">
        <f t="shared" si="126"/>
        <v>3565</v>
      </c>
      <c r="QV165" s="582">
        <f t="shared" si="126"/>
        <v>6039.43</v>
      </c>
      <c r="QW165" s="582">
        <f t="shared" si="126"/>
        <v>4256</v>
      </c>
      <c r="QX165" s="582">
        <f t="shared" si="126"/>
        <v>0</v>
      </c>
      <c r="QY165" s="582">
        <f t="shared" si="126"/>
        <v>0</v>
      </c>
      <c r="QZ165" s="582">
        <f t="shared" si="126"/>
        <v>0</v>
      </c>
      <c r="RA165" s="582">
        <f t="shared" si="126"/>
        <v>0</v>
      </c>
      <c r="RB165" s="582">
        <f t="shared" si="126"/>
        <v>3727</v>
      </c>
      <c r="RC165" s="582">
        <f t="shared" si="126"/>
        <v>8168</v>
      </c>
      <c r="RD165" s="582">
        <f t="shared" si="126"/>
        <v>0</v>
      </c>
      <c r="RE165" s="582">
        <f t="shared" si="126"/>
        <v>0</v>
      </c>
      <c r="RF165" s="582">
        <f t="shared" si="126"/>
        <v>9800</v>
      </c>
      <c r="RG165" s="582">
        <f t="shared" si="126"/>
        <v>0</v>
      </c>
      <c r="RH165" s="582">
        <f t="shared" si="126"/>
        <v>0</v>
      </c>
      <c r="RI165" s="582">
        <f t="shared" si="126"/>
        <v>48628.5</v>
      </c>
      <c r="RJ165" s="582">
        <f t="shared" si="126"/>
        <v>78484.5</v>
      </c>
      <c r="RK165" s="582">
        <f t="shared" si="126"/>
        <v>29324</v>
      </c>
      <c r="RL165" s="582">
        <f t="shared" si="126"/>
        <v>52987.39</v>
      </c>
      <c r="RM165" s="582">
        <f t="shared" si="126"/>
        <v>0</v>
      </c>
      <c r="RN165" s="582">
        <f t="shared" si="126"/>
        <v>0</v>
      </c>
      <c r="RO165" s="582">
        <f t="shared" si="126"/>
        <v>71522</v>
      </c>
      <c r="RP165" s="582">
        <f t="shared" si="126"/>
        <v>39123</v>
      </c>
      <c r="RQ165" s="582">
        <f t="shared" si="126"/>
        <v>0</v>
      </c>
      <c r="RR165" s="582">
        <f t="shared" si="126"/>
        <v>6805.73</v>
      </c>
      <c r="RS165" s="582">
        <f t="shared" si="126"/>
        <v>55600</v>
      </c>
      <c r="RT165" s="582">
        <f t="shared" si="126"/>
        <v>17097</v>
      </c>
      <c r="RU165" s="582">
        <f t="shared" si="126"/>
        <v>10806.5</v>
      </c>
      <c r="RV165" s="582">
        <f t="shared" si="126"/>
        <v>0</v>
      </c>
      <c r="RW165" s="582">
        <f t="shared" si="126"/>
        <v>0</v>
      </c>
      <c r="RX165" s="582">
        <f t="shared" si="126"/>
        <v>1828</v>
      </c>
      <c r="RY165" s="582">
        <f t="shared" si="126"/>
        <v>18991.5</v>
      </c>
      <c r="RZ165" s="582">
        <f t="shared" si="126"/>
        <v>0</v>
      </c>
      <c r="SA165" s="582">
        <f t="shared" si="126"/>
        <v>0</v>
      </c>
      <c r="SB165" s="582">
        <f t="shared" si="126"/>
        <v>0</v>
      </c>
      <c r="SC165" s="582">
        <f t="shared" si="126"/>
        <v>114408.6</v>
      </c>
      <c r="SD165" s="582">
        <f t="shared" si="126"/>
        <v>0</v>
      </c>
      <c r="SE165" s="582">
        <f t="shared" si="126"/>
        <v>111937.8</v>
      </c>
      <c r="SF165" s="582">
        <f t="shared" si="126"/>
        <v>0</v>
      </c>
      <c r="SG165" s="582">
        <f t="shared" si="126"/>
        <v>12172.05</v>
      </c>
      <c r="SH165" s="582">
        <f t="shared" si="126"/>
        <v>0</v>
      </c>
      <c r="SI165" s="582">
        <f t="shared" si="126"/>
        <v>80108.08</v>
      </c>
      <c r="SJ165" s="582">
        <f t="shared" si="126"/>
        <v>1074839.68</v>
      </c>
      <c r="SK165" s="582">
        <f t="shared" si="126"/>
        <v>24496.14</v>
      </c>
      <c r="SL165" s="582">
        <f t="shared" si="126"/>
        <v>0</v>
      </c>
      <c r="SM165" s="582">
        <f t="shared" si="126"/>
        <v>6949.57</v>
      </c>
      <c r="SN165" s="582">
        <f t="shared" si="126"/>
        <v>27742</v>
      </c>
      <c r="SO165" s="582">
        <f t="shared" si="126"/>
        <v>0</v>
      </c>
      <c r="SP165" s="582">
        <f t="shared" si="126"/>
        <v>47540.18</v>
      </c>
      <c r="SQ165" s="582">
        <f t="shared" si="126"/>
        <v>0</v>
      </c>
      <c r="SR165" s="582">
        <f t="shared" si="126"/>
        <v>76376.240000000005</v>
      </c>
      <c r="SS165" s="582">
        <f t="shared" si="126"/>
        <v>75346.929999999993</v>
      </c>
      <c r="ST165" s="582">
        <f t="shared" si="126"/>
        <v>1295.73</v>
      </c>
      <c r="SU165" s="582">
        <f t="shared" si="126"/>
        <v>83446.350000000006</v>
      </c>
      <c r="SV165" s="582">
        <f t="shared" si="126"/>
        <v>29831.59</v>
      </c>
      <c r="SW165" s="582">
        <f t="shared" si="127"/>
        <v>311869.83</v>
      </c>
      <c r="SX165" s="582">
        <f t="shared" si="127"/>
        <v>11691.36</v>
      </c>
      <c r="SY165" s="582">
        <f t="shared" si="127"/>
        <v>48260</v>
      </c>
      <c r="SZ165" s="582">
        <f t="shared" si="127"/>
        <v>199770.8</v>
      </c>
      <c r="TA165" s="582">
        <f t="shared" si="127"/>
        <v>0</v>
      </c>
      <c r="TB165" s="582">
        <f t="shared" si="127"/>
        <v>39231.24</v>
      </c>
      <c r="TC165" s="582">
        <f t="shared" si="127"/>
        <v>7312</v>
      </c>
      <c r="TD165" s="582">
        <f t="shared" si="127"/>
        <v>0</v>
      </c>
      <c r="TE165" s="582">
        <f t="shared" si="127"/>
        <v>12342.34</v>
      </c>
      <c r="TF165" s="582">
        <f t="shared" si="127"/>
        <v>46011.24</v>
      </c>
      <c r="TG165" s="582">
        <f t="shared" si="127"/>
        <v>17351.669999999998</v>
      </c>
      <c r="TH165" s="582">
        <f t="shared" si="127"/>
        <v>104169.67</v>
      </c>
      <c r="TI165" s="582">
        <f t="shared" si="127"/>
        <v>78411.42</v>
      </c>
      <c r="TJ165" s="582">
        <f t="shared" si="127"/>
        <v>4606.17</v>
      </c>
      <c r="TK165" s="582">
        <f t="shared" si="127"/>
        <v>0</v>
      </c>
      <c r="TL165" s="582">
        <f t="shared" si="127"/>
        <v>15629</v>
      </c>
      <c r="TM165" s="582">
        <f t="shared" si="127"/>
        <v>5184</v>
      </c>
      <c r="TN165" s="582">
        <f t="shared" si="127"/>
        <v>0</v>
      </c>
      <c r="TO165" s="582">
        <f t="shared" si="127"/>
        <v>20220.900000000001</v>
      </c>
      <c r="TP165" s="582">
        <f t="shared" si="127"/>
        <v>4317</v>
      </c>
      <c r="TQ165" s="582">
        <f t="shared" si="127"/>
        <v>17949.91</v>
      </c>
      <c r="TR165" s="582">
        <f t="shared" si="127"/>
        <v>59609.84</v>
      </c>
      <c r="TS165" s="582">
        <f t="shared" si="127"/>
        <v>9630.42</v>
      </c>
      <c r="TT165" s="582">
        <f t="shared" si="127"/>
        <v>0</v>
      </c>
      <c r="TU165" s="582">
        <f t="shared" si="127"/>
        <v>130978.56</v>
      </c>
      <c r="TV165" s="582">
        <f t="shared" si="127"/>
        <v>8972.01</v>
      </c>
      <c r="TW165" s="582">
        <f t="shared" si="127"/>
        <v>0</v>
      </c>
      <c r="TX165" s="582">
        <f t="shared" si="127"/>
        <v>0</v>
      </c>
      <c r="TY165" s="582">
        <f t="shared" si="127"/>
        <v>28751.69</v>
      </c>
      <c r="TZ165" s="582">
        <f t="shared" si="127"/>
        <v>9113.15</v>
      </c>
      <c r="UA165" s="582">
        <f t="shared" si="127"/>
        <v>135249.07</v>
      </c>
      <c r="UB165" s="582">
        <f t="shared" si="127"/>
        <v>11289.19</v>
      </c>
      <c r="UC165" s="582">
        <f t="shared" si="127"/>
        <v>6313</v>
      </c>
      <c r="UD165" s="582">
        <f t="shared" si="127"/>
        <v>695.77</v>
      </c>
      <c r="UE165" s="582">
        <f t="shared" si="127"/>
        <v>0</v>
      </c>
      <c r="UF165" s="582">
        <f t="shared" si="127"/>
        <v>130392.29</v>
      </c>
      <c r="UG165" s="582">
        <f t="shared" si="127"/>
        <v>0</v>
      </c>
      <c r="UH165" s="582">
        <f t="shared" si="127"/>
        <v>2547.4</v>
      </c>
      <c r="UI165" s="582">
        <f t="shared" si="127"/>
        <v>0</v>
      </c>
      <c r="UJ165" s="582">
        <f t="shared" si="127"/>
        <v>0</v>
      </c>
      <c r="UK165" s="582">
        <f t="shared" si="127"/>
        <v>0</v>
      </c>
      <c r="UL165" s="582">
        <f t="shared" si="127"/>
        <v>0</v>
      </c>
      <c r="UM165" s="582">
        <f t="shared" si="127"/>
        <v>53701.120000000003</v>
      </c>
      <c r="UN165" s="582">
        <f t="shared" si="127"/>
        <v>0</v>
      </c>
      <c r="UO165" s="582">
        <f t="shared" si="127"/>
        <v>0</v>
      </c>
      <c r="UP165" s="582">
        <f t="shared" si="127"/>
        <v>9802.32</v>
      </c>
      <c r="UQ165" s="582">
        <f t="shared" si="127"/>
        <v>74399.210000000006</v>
      </c>
      <c r="UR165" s="582">
        <f t="shared" si="127"/>
        <v>0</v>
      </c>
      <c r="US165" s="582">
        <f t="shared" si="127"/>
        <v>0</v>
      </c>
      <c r="UT165" s="582">
        <f t="shared" si="127"/>
        <v>0</v>
      </c>
      <c r="UU165" s="582">
        <f t="shared" si="127"/>
        <v>128338.14</v>
      </c>
      <c r="UV165" s="582">
        <f t="shared" si="127"/>
        <v>1099.8399999999999</v>
      </c>
      <c r="UW165" s="582">
        <f t="shared" si="127"/>
        <v>0</v>
      </c>
      <c r="UX165" s="582">
        <f t="shared" si="127"/>
        <v>15821.14</v>
      </c>
      <c r="UY165" s="582">
        <f t="shared" si="127"/>
        <v>0</v>
      </c>
      <c r="UZ165" s="582">
        <f t="shared" si="127"/>
        <v>0</v>
      </c>
      <c r="VA165" s="582">
        <f t="shared" si="127"/>
        <v>0</v>
      </c>
      <c r="VB165" s="582">
        <f t="shared" si="127"/>
        <v>36560</v>
      </c>
      <c r="VC165" s="582">
        <f t="shared" si="127"/>
        <v>78810.42</v>
      </c>
      <c r="VD165" s="582">
        <f t="shared" si="127"/>
        <v>0</v>
      </c>
      <c r="VE165" s="582">
        <f t="shared" si="127"/>
        <v>18141.689999999999</v>
      </c>
      <c r="VF165" s="582">
        <f t="shared" si="127"/>
        <v>0</v>
      </c>
      <c r="VG165" s="582">
        <f t="shared" si="127"/>
        <v>17285.59</v>
      </c>
      <c r="VH165" s="582">
        <f t="shared" si="127"/>
        <v>11145.96</v>
      </c>
      <c r="VI165" s="582">
        <f t="shared" si="128"/>
        <v>0</v>
      </c>
      <c r="VJ165" s="582">
        <f t="shared" si="128"/>
        <v>25135.89</v>
      </c>
      <c r="VK165" s="582">
        <f t="shared" si="128"/>
        <v>0</v>
      </c>
      <c r="VL165" s="582">
        <f t="shared" si="128"/>
        <v>27953.02</v>
      </c>
      <c r="VM165" s="582">
        <f t="shared" si="128"/>
        <v>0</v>
      </c>
      <c r="VN165" s="582">
        <f t="shared" si="128"/>
        <v>0</v>
      </c>
      <c r="VO165" s="582">
        <f t="shared" si="128"/>
        <v>20436.5</v>
      </c>
      <c r="VP165" s="582">
        <f t="shared" si="128"/>
        <v>9373.5</v>
      </c>
      <c r="VQ165" s="582">
        <f t="shared" si="128"/>
        <v>42828</v>
      </c>
      <c r="VR165" s="582">
        <f t="shared" si="128"/>
        <v>0</v>
      </c>
      <c r="VS165" s="582">
        <f t="shared" si="128"/>
        <v>413025</v>
      </c>
      <c r="VT165" s="582">
        <f t="shared" si="128"/>
        <v>2260.1999999999998</v>
      </c>
      <c r="VU165" s="582">
        <f t="shared" si="128"/>
        <v>0</v>
      </c>
      <c r="VV165" s="582">
        <f t="shared" si="128"/>
        <v>0</v>
      </c>
      <c r="VW165" s="582">
        <f t="shared" si="128"/>
        <v>0</v>
      </c>
      <c r="VX165" s="582">
        <f t="shared" si="128"/>
        <v>24069.5</v>
      </c>
      <c r="VY165" s="582">
        <f t="shared" si="128"/>
        <v>153711.87</v>
      </c>
      <c r="VZ165" s="582">
        <f t="shared" si="128"/>
        <v>60389</v>
      </c>
      <c r="WA165" s="582">
        <f t="shared" si="128"/>
        <v>17412</v>
      </c>
      <c r="WB165" s="582">
        <f t="shared" si="128"/>
        <v>8110.5</v>
      </c>
      <c r="WC165" s="582">
        <f t="shared" si="128"/>
        <v>0</v>
      </c>
      <c r="WD165" s="582">
        <f t="shared" si="128"/>
        <v>1053649.3799999999</v>
      </c>
      <c r="WE165" s="582">
        <f t="shared" si="128"/>
        <v>1137445</v>
      </c>
      <c r="WF165" s="582">
        <f t="shared" si="128"/>
        <v>0</v>
      </c>
      <c r="WG165" s="582">
        <f t="shared" si="128"/>
        <v>0</v>
      </c>
      <c r="WH165" s="582">
        <f t="shared" si="128"/>
        <v>64291</v>
      </c>
      <c r="WI165" s="582">
        <f t="shared" si="128"/>
        <v>318090.94</v>
      </c>
      <c r="WJ165" s="582">
        <f t="shared" si="128"/>
        <v>50293.01</v>
      </c>
      <c r="WK165" s="582">
        <f t="shared" si="128"/>
        <v>35815.5</v>
      </c>
      <c r="WL165" s="582">
        <f t="shared" si="128"/>
        <v>191328</v>
      </c>
      <c r="WM165" s="582">
        <f t="shared" si="128"/>
        <v>95579.38</v>
      </c>
      <c r="WN165" s="582">
        <f t="shared" si="128"/>
        <v>64402.54</v>
      </c>
      <c r="WO165" s="582">
        <f t="shared" si="128"/>
        <v>0</v>
      </c>
      <c r="WP165" s="582">
        <f t="shared" si="128"/>
        <v>151992.87</v>
      </c>
      <c r="WQ165" s="582">
        <f t="shared" si="128"/>
        <v>56392</v>
      </c>
      <c r="WR165" s="582">
        <f t="shared" si="128"/>
        <v>0</v>
      </c>
      <c r="WS165" s="582">
        <f t="shared" si="128"/>
        <v>0</v>
      </c>
      <c r="WT165" s="582">
        <f t="shared" si="128"/>
        <v>28156</v>
      </c>
      <c r="WU165" s="582">
        <f t="shared" si="128"/>
        <v>114897.33</v>
      </c>
      <c r="WV165" s="582">
        <f t="shared" si="128"/>
        <v>414850.39</v>
      </c>
      <c r="WW165" s="582">
        <f t="shared" si="128"/>
        <v>0</v>
      </c>
      <c r="WX165" s="582">
        <f t="shared" si="128"/>
        <v>21191.03</v>
      </c>
      <c r="WY165" s="582">
        <f t="shared" si="128"/>
        <v>9781</v>
      </c>
      <c r="WZ165" s="582">
        <f t="shared" si="128"/>
        <v>0</v>
      </c>
      <c r="XA165" s="582">
        <f t="shared" si="128"/>
        <v>178228.84</v>
      </c>
      <c r="XB165" s="582">
        <f t="shared" si="128"/>
        <v>0</v>
      </c>
      <c r="XC165" s="582">
        <f t="shared" si="128"/>
        <v>0</v>
      </c>
      <c r="XD165" s="582">
        <f t="shared" si="128"/>
        <v>26449.37</v>
      </c>
      <c r="XE165" s="582">
        <f t="shared" si="128"/>
        <v>118390.18</v>
      </c>
      <c r="XF165" s="582">
        <f t="shared" si="128"/>
        <v>184783</v>
      </c>
      <c r="XG165" s="582">
        <f t="shared" si="128"/>
        <v>0</v>
      </c>
      <c r="XH165" s="582">
        <f t="shared" si="128"/>
        <v>0</v>
      </c>
      <c r="XI165" s="582">
        <f t="shared" si="128"/>
        <v>10350.5</v>
      </c>
      <c r="XJ165" s="582">
        <f t="shared" si="128"/>
        <v>409048.1</v>
      </c>
      <c r="XK165" s="582">
        <f t="shared" si="128"/>
        <v>0</v>
      </c>
      <c r="XL165" s="582">
        <f t="shared" si="128"/>
        <v>0</v>
      </c>
      <c r="XM165" s="582">
        <f t="shared" si="128"/>
        <v>0</v>
      </c>
      <c r="XN165" s="582">
        <f t="shared" si="128"/>
        <v>0</v>
      </c>
      <c r="XO165" s="582">
        <f t="shared" si="128"/>
        <v>0</v>
      </c>
      <c r="XP165" s="582">
        <f t="shared" si="128"/>
        <v>0</v>
      </c>
      <c r="XQ165" s="582">
        <f t="shared" si="128"/>
        <v>0</v>
      </c>
      <c r="XR165" s="582">
        <f t="shared" si="128"/>
        <v>0</v>
      </c>
      <c r="XS165" s="582">
        <f t="shared" si="128"/>
        <v>0</v>
      </c>
      <c r="XT165" s="582">
        <f t="shared" si="128"/>
        <v>0</v>
      </c>
      <c r="XU165" s="582">
        <f t="shared" si="129"/>
        <v>0</v>
      </c>
      <c r="XV165" s="582">
        <f t="shared" si="129"/>
        <v>0</v>
      </c>
      <c r="XW165" s="582">
        <f t="shared" si="129"/>
        <v>0</v>
      </c>
      <c r="XX165" s="582">
        <f t="shared" si="129"/>
        <v>0</v>
      </c>
      <c r="XY165" s="582">
        <f t="shared" si="129"/>
        <v>0</v>
      </c>
      <c r="XZ165" s="582">
        <f t="shared" si="129"/>
        <v>0</v>
      </c>
      <c r="YA165" s="582">
        <f t="shared" si="129"/>
        <v>0</v>
      </c>
      <c r="YB165" s="582">
        <f t="shared" si="129"/>
        <v>0</v>
      </c>
      <c r="YC165" s="582">
        <f t="shared" si="129"/>
        <v>0</v>
      </c>
      <c r="YD165" s="582">
        <f t="shared" si="129"/>
        <v>0</v>
      </c>
      <c r="YE165" s="582">
        <f t="shared" si="129"/>
        <v>0</v>
      </c>
      <c r="YF165" s="582">
        <f t="shared" si="129"/>
        <v>0</v>
      </c>
      <c r="YG165" s="582">
        <f t="shared" si="129"/>
        <v>288154.23999999999</v>
      </c>
      <c r="YH165" s="582">
        <f t="shared" si="129"/>
        <v>0</v>
      </c>
      <c r="YI165" s="582">
        <f t="shared" si="129"/>
        <v>0</v>
      </c>
      <c r="YJ165" s="582">
        <f t="shared" si="129"/>
        <v>0</v>
      </c>
      <c r="YK165" s="582">
        <f t="shared" si="129"/>
        <v>0</v>
      </c>
      <c r="YL165" s="582">
        <f t="shared" si="129"/>
        <v>0</v>
      </c>
      <c r="YM165" s="582">
        <f t="shared" si="129"/>
        <v>0</v>
      </c>
      <c r="YN165" s="582">
        <f t="shared" si="129"/>
        <v>0</v>
      </c>
      <c r="YO165" s="582">
        <f t="shared" si="129"/>
        <v>0</v>
      </c>
      <c r="YP165" s="582">
        <f t="shared" si="129"/>
        <v>0</v>
      </c>
      <c r="YQ165" s="582">
        <f t="shared" si="129"/>
        <v>0</v>
      </c>
      <c r="YR165" s="582">
        <f t="shared" si="129"/>
        <v>0</v>
      </c>
      <c r="YS165" s="582">
        <f t="shared" si="129"/>
        <v>0</v>
      </c>
      <c r="YT165" s="582">
        <f t="shared" si="129"/>
        <v>0</v>
      </c>
      <c r="YU165" s="582">
        <f t="shared" si="129"/>
        <v>0</v>
      </c>
      <c r="YV165" s="582">
        <f t="shared" si="129"/>
        <v>0</v>
      </c>
      <c r="YW165" s="582">
        <f t="shared" si="129"/>
        <v>0</v>
      </c>
      <c r="YX165" s="582">
        <f t="shared" si="129"/>
        <v>50321.64</v>
      </c>
      <c r="YY165" s="582">
        <f t="shared" si="129"/>
        <v>24735</v>
      </c>
      <c r="YZ165" s="582">
        <f t="shared" si="129"/>
        <v>4377</v>
      </c>
      <c r="ZA165" s="582">
        <f t="shared" si="129"/>
        <v>0</v>
      </c>
      <c r="ZB165" s="582">
        <f t="shared" si="129"/>
        <v>68720.5</v>
      </c>
      <c r="ZC165" s="582">
        <f t="shared" si="129"/>
        <v>11008</v>
      </c>
      <c r="ZD165" s="582">
        <f t="shared" si="129"/>
        <v>6443</v>
      </c>
      <c r="ZE165" s="582">
        <f t="shared" si="129"/>
        <v>29846.51</v>
      </c>
      <c r="ZF165" s="582">
        <f t="shared" si="129"/>
        <v>0</v>
      </c>
      <c r="ZG165" s="582">
        <f t="shared" si="129"/>
        <v>0</v>
      </c>
      <c r="ZH165" s="582">
        <f t="shared" si="129"/>
        <v>0</v>
      </c>
      <c r="ZI165" s="582">
        <f t="shared" si="129"/>
        <v>0</v>
      </c>
      <c r="ZJ165" s="582">
        <f t="shared" si="129"/>
        <v>0</v>
      </c>
      <c r="ZK165" s="582">
        <f t="shared" si="129"/>
        <v>0</v>
      </c>
      <c r="ZL165" s="582">
        <f t="shared" si="129"/>
        <v>0</v>
      </c>
      <c r="ZM165" s="582">
        <f t="shared" si="129"/>
        <v>0</v>
      </c>
      <c r="ZN165" s="582">
        <f t="shared" si="129"/>
        <v>1118999.53</v>
      </c>
      <c r="ZO165" s="582">
        <f t="shared" si="129"/>
        <v>0</v>
      </c>
      <c r="ZP165" s="582">
        <f t="shared" si="129"/>
        <v>111508</v>
      </c>
      <c r="ZQ165" s="582">
        <f t="shared" si="129"/>
        <v>0</v>
      </c>
      <c r="ZR165" s="582">
        <f t="shared" si="129"/>
        <v>0</v>
      </c>
      <c r="ZS165" s="582">
        <f t="shared" si="129"/>
        <v>0</v>
      </c>
      <c r="ZT165" s="582">
        <f t="shared" si="129"/>
        <v>0</v>
      </c>
      <c r="ZU165" s="582">
        <f t="shared" si="129"/>
        <v>0</v>
      </c>
      <c r="ZV165" s="582">
        <f t="shared" si="129"/>
        <v>0</v>
      </c>
      <c r="ZW165" s="582">
        <f t="shared" si="129"/>
        <v>914</v>
      </c>
      <c r="ZX165" s="582">
        <f t="shared" si="129"/>
        <v>8369</v>
      </c>
      <c r="ZY165" s="582">
        <f t="shared" si="129"/>
        <v>0</v>
      </c>
      <c r="ZZ165" s="582">
        <f t="shared" si="129"/>
        <v>0</v>
      </c>
      <c r="AAA165" s="582">
        <f t="shared" si="129"/>
        <v>0</v>
      </c>
      <c r="AAB165" s="582">
        <f t="shared" si="129"/>
        <v>0</v>
      </c>
      <c r="AAC165" s="582">
        <f t="shared" si="129"/>
        <v>3101.5</v>
      </c>
      <c r="AAD165" s="582">
        <f t="shared" si="129"/>
        <v>0</v>
      </c>
      <c r="AAE165" s="582">
        <f t="shared" si="129"/>
        <v>0</v>
      </c>
      <c r="AAF165" s="582">
        <f t="shared" si="129"/>
        <v>4886</v>
      </c>
      <c r="AAG165" s="582">
        <f t="shared" si="130"/>
        <v>14224</v>
      </c>
      <c r="AAH165" s="582">
        <f t="shared" si="130"/>
        <v>23764</v>
      </c>
      <c r="AAI165" s="582">
        <f t="shared" si="130"/>
        <v>3656</v>
      </c>
      <c r="AAJ165" s="582">
        <f t="shared" si="130"/>
        <v>0</v>
      </c>
      <c r="AAK165" s="582">
        <f t="shared" si="130"/>
        <v>0</v>
      </c>
      <c r="AAL165" s="582">
        <f t="shared" si="130"/>
        <v>0</v>
      </c>
      <c r="AAM165" s="582">
        <f t="shared" si="130"/>
        <v>0</v>
      </c>
      <c r="AAN165" s="582">
        <f t="shared" si="130"/>
        <v>0</v>
      </c>
      <c r="AAO165" s="582">
        <f t="shared" si="130"/>
        <v>0</v>
      </c>
      <c r="AAP165" s="582">
        <f t="shared" si="130"/>
        <v>8080</v>
      </c>
      <c r="AAQ165" s="582">
        <f t="shared" si="130"/>
        <v>0</v>
      </c>
      <c r="AAR165" s="582">
        <f t="shared" si="130"/>
        <v>0</v>
      </c>
      <c r="AAS165" s="582">
        <f t="shared" si="130"/>
        <v>0</v>
      </c>
      <c r="AAT165" s="582">
        <f t="shared" si="130"/>
        <v>0</v>
      </c>
      <c r="AAU165" s="582">
        <f t="shared" si="130"/>
        <v>0</v>
      </c>
      <c r="AAV165" s="582">
        <f t="shared" si="130"/>
        <v>0</v>
      </c>
      <c r="AAW165" s="582">
        <f t="shared" si="130"/>
        <v>0</v>
      </c>
      <c r="AAX165" s="582">
        <f t="shared" si="130"/>
        <v>0</v>
      </c>
      <c r="AAY165" s="582">
        <f t="shared" si="130"/>
        <v>0</v>
      </c>
      <c r="AAZ165" s="582">
        <f t="shared" si="130"/>
        <v>0</v>
      </c>
      <c r="ABA165" s="582">
        <f t="shared" si="130"/>
        <v>0</v>
      </c>
      <c r="ABB165" s="582">
        <f t="shared" si="130"/>
        <v>85560</v>
      </c>
      <c r="ABC165" s="582">
        <f t="shared" si="130"/>
        <v>5500</v>
      </c>
      <c r="ABD165" s="582">
        <f t="shared" si="130"/>
        <v>0</v>
      </c>
      <c r="ABE165" s="582">
        <f t="shared" si="130"/>
        <v>0</v>
      </c>
      <c r="ABF165" s="582">
        <f t="shared" si="130"/>
        <v>0</v>
      </c>
      <c r="ABG165" s="582">
        <f t="shared" si="130"/>
        <v>0</v>
      </c>
      <c r="ABH165" s="582">
        <f t="shared" si="130"/>
        <v>0</v>
      </c>
      <c r="ABI165" s="582">
        <f t="shared" si="130"/>
        <v>0</v>
      </c>
      <c r="ABJ165" s="582">
        <f t="shared" si="130"/>
        <v>0</v>
      </c>
      <c r="ABK165" s="582">
        <f t="shared" si="130"/>
        <v>1828</v>
      </c>
      <c r="ABL165" s="582">
        <f t="shared" si="130"/>
        <v>500</v>
      </c>
      <c r="ABM165" s="582">
        <f t="shared" si="130"/>
        <v>0</v>
      </c>
      <c r="ABN165" s="582">
        <f t="shared" si="130"/>
        <v>0</v>
      </c>
      <c r="ABO165" s="582">
        <f t="shared" si="130"/>
        <v>2000</v>
      </c>
      <c r="ABP165" s="582">
        <f t="shared" si="130"/>
        <v>0</v>
      </c>
      <c r="ABQ165" s="582">
        <f t="shared" si="130"/>
        <v>0</v>
      </c>
      <c r="ABR165" s="582">
        <f t="shared" si="130"/>
        <v>1530632.83</v>
      </c>
      <c r="ABS165" s="582">
        <f t="shared" si="130"/>
        <v>541992.30000000005</v>
      </c>
      <c r="ABT165" s="582">
        <f t="shared" si="130"/>
        <v>1777133.71</v>
      </c>
      <c r="ABU165" s="582">
        <f t="shared" si="130"/>
        <v>885314.2</v>
      </c>
      <c r="ABV165" s="582">
        <f t="shared" si="130"/>
        <v>479240</v>
      </c>
      <c r="ABW165" s="582">
        <f t="shared" si="130"/>
        <v>499271.14</v>
      </c>
      <c r="ABX165" s="582">
        <f t="shared" si="130"/>
        <v>913562.54</v>
      </c>
      <c r="ABY165" s="582">
        <f t="shared" si="130"/>
        <v>0</v>
      </c>
      <c r="ABZ165" s="582">
        <f t="shared" si="130"/>
        <v>3251034.37</v>
      </c>
      <c r="ACA165" s="582">
        <f t="shared" si="130"/>
        <v>7049299.7300000004</v>
      </c>
      <c r="ACB165" s="582">
        <f t="shared" si="130"/>
        <v>5330026</v>
      </c>
      <c r="ACC165" s="582">
        <f t="shared" si="130"/>
        <v>1737235.84</v>
      </c>
      <c r="ACD165" s="582">
        <f t="shared" si="130"/>
        <v>3339836.29</v>
      </c>
      <c r="ACE165" s="582">
        <f t="shared" si="130"/>
        <v>4650908.3</v>
      </c>
      <c r="ACF165" s="582">
        <f t="shared" si="130"/>
        <v>2419830.2599999998</v>
      </c>
      <c r="ACG165" s="582">
        <f t="shared" si="130"/>
        <v>1426065.04</v>
      </c>
      <c r="ACH165" s="582">
        <f t="shared" si="130"/>
        <v>1186385.51</v>
      </c>
      <c r="ACI165" s="582">
        <f t="shared" si="130"/>
        <v>5816007.9800000004</v>
      </c>
      <c r="ACJ165" s="582">
        <f t="shared" si="130"/>
        <v>3816345.18</v>
      </c>
      <c r="ACK165" s="582">
        <f t="shared" si="130"/>
        <v>786312.77</v>
      </c>
      <c r="ACL165" s="582">
        <f t="shared" si="130"/>
        <v>27825</v>
      </c>
      <c r="ACM165" s="582">
        <f t="shared" si="130"/>
        <v>114640</v>
      </c>
      <c r="ACN165" s="582">
        <f t="shared" si="130"/>
        <v>214009.57</v>
      </c>
      <c r="ACO165" s="582">
        <f t="shared" si="130"/>
        <v>202650.2</v>
      </c>
      <c r="ACP165" s="582">
        <f t="shared" si="130"/>
        <v>0</v>
      </c>
      <c r="ACQ165" s="582">
        <f t="shared" si="130"/>
        <v>0</v>
      </c>
      <c r="ACR165" s="582">
        <f t="shared" si="130"/>
        <v>6787884.5499999998</v>
      </c>
      <c r="ACS165" s="582">
        <f t="shared" si="131"/>
        <v>0</v>
      </c>
      <c r="ACT165" s="582">
        <f t="shared" si="131"/>
        <v>156505.42000000001</v>
      </c>
      <c r="ACU165" s="582">
        <f t="shared" si="131"/>
        <v>2141089.5499999998</v>
      </c>
      <c r="ACV165" s="582">
        <f t="shared" si="131"/>
        <v>15658</v>
      </c>
      <c r="ACW165" s="582">
        <f t="shared" si="131"/>
        <v>3452</v>
      </c>
      <c r="ACX165" s="582">
        <f t="shared" si="131"/>
        <v>322106.92</v>
      </c>
      <c r="ACY165" s="582">
        <f t="shared" si="131"/>
        <v>762924.87</v>
      </c>
      <c r="ACZ165" s="582">
        <f t="shared" si="131"/>
        <v>224585</v>
      </c>
      <c r="ADA165" s="582">
        <f t="shared" si="131"/>
        <v>868131.97</v>
      </c>
      <c r="ADB165" s="582">
        <f t="shared" si="131"/>
        <v>212119.14</v>
      </c>
      <c r="ADC165" s="582">
        <f t="shared" si="131"/>
        <v>18847</v>
      </c>
      <c r="ADD165" s="582">
        <f t="shared" si="131"/>
        <v>0</v>
      </c>
      <c r="ADE165" s="582">
        <f t="shared" si="131"/>
        <v>0</v>
      </c>
      <c r="ADF165" s="582">
        <f t="shared" si="131"/>
        <v>0</v>
      </c>
      <c r="ADG165" s="582">
        <f t="shared" si="131"/>
        <v>0</v>
      </c>
      <c r="ADH165" s="582">
        <f t="shared" si="131"/>
        <v>0</v>
      </c>
      <c r="ADI165" s="582">
        <f t="shared" si="131"/>
        <v>6123852.1299999999</v>
      </c>
      <c r="ADJ165" s="582">
        <f t="shared" si="131"/>
        <v>0</v>
      </c>
      <c r="ADK165" s="582">
        <f t="shared" si="131"/>
        <v>834848</v>
      </c>
      <c r="ADL165" s="582">
        <f t="shared" si="131"/>
        <v>0</v>
      </c>
      <c r="ADM165" s="582">
        <f t="shared" si="131"/>
        <v>3500</v>
      </c>
      <c r="ADN165" s="582">
        <f t="shared" si="131"/>
        <v>1300900</v>
      </c>
      <c r="ADO165" s="582">
        <f t="shared" si="131"/>
        <v>0</v>
      </c>
      <c r="ADP165" s="582">
        <f t="shared" si="131"/>
        <v>0</v>
      </c>
      <c r="ADQ165" s="582">
        <f t="shared" si="131"/>
        <v>3192738.81</v>
      </c>
      <c r="ADR165" s="582">
        <f t="shared" si="131"/>
        <v>3371619.87</v>
      </c>
      <c r="ADS165" s="582">
        <f t="shared" si="131"/>
        <v>1955209.76</v>
      </c>
      <c r="ADT165" s="582">
        <f t="shared" si="131"/>
        <v>1447917.25</v>
      </c>
      <c r="ADU165" s="582">
        <f t="shared" si="131"/>
        <v>0</v>
      </c>
      <c r="ADV165" s="582">
        <f t="shared" si="131"/>
        <v>703964.76</v>
      </c>
      <c r="ADW165" s="582">
        <f t="shared" si="131"/>
        <v>0</v>
      </c>
      <c r="ADX165" s="582">
        <f t="shared" si="131"/>
        <v>5321738.5</v>
      </c>
      <c r="ADY165" s="582">
        <f t="shared" si="131"/>
        <v>28833.85</v>
      </c>
      <c r="ADZ165" s="582">
        <f t="shared" si="131"/>
        <v>0.9</v>
      </c>
      <c r="AEA165" s="582">
        <f t="shared" si="131"/>
        <v>5677464.0199999996</v>
      </c>
      <c r="AEB165" s="582">
        <f t="shared" si="131"/>
        <v>0</v>
      </c>
      <c r="AEC165" s="582">
        <f t="shared" si="131"/>
        <v>3972321.9</v>
      </c>
      <c r="AED165" s="582">
        <f t="shared" si="131"/>
        <v>1718482.71</v>
      </c>
      <c r="AEE165" s="582">
        <f t="shared" si="131"/>
        <v>0</v>
      </c>
      <c r="AEF165" s="582">
        <f t="shared" si="131"/>
        <v>2954</v>
      </c>
      <c r="AEG165" s="582">
        <f t="shared" si="131"/>
        <v>1256502.5</v>
      </c>
      <c r="AEH165" s="582">
        <f t="shared" si="131"/>
        <v>903424.28</v>
      </c>
      <c r="AEI165" s="582">
        <f t="shared" si="131"/>
        <v>0</v>
      </c>
      <c r="AEJ165" s="582">
        <f t="shared" si="131"/>
        <v>1769515.49</v>
      </c>
      <c r="AEK165" s="582">
        <f t="shared" si="131"/>
        <v>2342</v>
      </c>
      <c r="AEL165" s="582">
        <f t="shared" si="131"/>
        <v>113118.5</v>
      </c>
      <c r="AEM165" s="582">
        <f t="shared" si="131"/>
        <v>765255.97</v>
      </c>
      <c r="AEN165" s="582">
        <f t="shared" si="131"/>
        <v>1238743.5</v>
      </c>
      <c r="AEO165" s="582">
        <f t="shared" si="131"/>
        <v>1310367.2</v>
      </c>
      <c r="AEP165" s="582">
        <f t="shared" si="131"/>
        <v>4624954.6500000004</v>
      </c>
      <c r="AEQ165" s="582">
        <f t="shared" si="131"/>
        <v>433727.75</v>
      </c>
      <c r="AER165" s="582">
        <f t="shared" si="131"/>
        <v>2522259.62</v>
      </c>
      <c r="AES165" s="582">
        <f t="shared" si="131"/>
        <v>29675</v>
      </c>
      <c r="AET165" s="582">
        <f t="shared" si="131"/>
        <v>3169294</v>
      </c>
      <c r="AEU165" s="582">
        <f t="shared" si="131"/>
        <v>0</v>
      </c>
      <c r="AEV165" s="582">
        <f t="shared" si="131"/>
        <v>1869227.24</v>
      </c>
      <c r="AEW165" s="582">
        <f t="shared" si="131"/>
        <v>429756.8</v>
      </c>
      <c r="AEX165" s="582">
        <f t="shared" si="131"/>
        <v>9995.2999999999993</v>
      </c>
      <c r="AEY165" s="582">
        <f t="shared" si="131"/>
        <v>222464.21</v>
      </c>
      <c r="AEZ165" s="582">
        <f t="shared" si="131"/>
        <v>32794</v>
      </c>
      <c r="AFA165" s="582">
        <f t="shared" si="131"/>
        <v>183029.4</v>
      </c>
      <c r="AFB165" s="582">
        <f t="shared" si="131"/>
        <v>73058.3</v>
      </c>
      <c r="AFC165" s="582">
        <f t="shared" si="131"/>
        <v>211306.49</v>
      </c>
      <c r="AFD165" s="582">
        <f t="shared" si="131"/>
        <v>12053.48</v>
      </c>
      <c r="AFE165" s="582">
        <f t="shared" si="132"/>
        <v>118754</v>
      </c>
      <c r="AFF165" s="582">
        <f t="shared" si="132"/>
        <v>8454</v>
      </c>
      <c r="AFG165" s="582">
        <f t="shared" si="132"/>
        <v>6284</v>
      </c>
      <c r="AFH165" s="582">
        <f t="shared" si="132"/>
        <v>0</v>
      </c>
      <c r="AFI165" s="582">
        <f t="shared" si="132"/>
        <v>0</v>
      </c>
      <c r="AFJ165" s="582">
        <f t="shared" si="132"/>
        <v>6180</v>
      </c>
      <c r="AFK165" s="582">
        <f t="shared" si="132"/>
        <v>0</v>
      </c>
      <c r="AFL165" s="582">
        <f t="shared" si="132"/>
        <v>0</v>
      </c>
      <c r="AFM165" s="582">
        <f t="shared" si="132"/>
        <v>914</v>
      </c>
      <c r="AFN165" s="582">
        <f t="shared" si="132"/>
        <v>0</v>
      </c>
      <c r="AFO165" s="582">
        <f t="shared" si="132"/>
        <v>0</v>
      </c>
      <c r="AFP165" s="582">
        <f t="shared" si="132"/>
        <v>0</v>
      </c>
      <c r="AFQ165" s="582">
        <f t="shared" si="132"/>
        <v>23436</v>
      </c>
      <c r="AFR165" s="582">
        <f t="shared" si="132"/>
        <v>2079276.79</v>
      </c>
      <c r="AFS165" s="582">
        <f t="shared" si="132"/>
        <v>2742</v>
      </c>
      <c r="AFT165" s="582">
        <f t="shared" si="132"/>
        <v>4570</v>
      </c>
      <c r="AFU165" s="582">
        <f t="shared" si="132"/>
        <v>4570</v>
      </c>
      <c r="AFV165" s="582">
        <f t="shared" si="132"/>
        <v>0</v>
      </c>
      <c r="AFW165" s="582">
        <f t="shared" si="132"/>
        <v>0</v>
      </c>
      <c r="AFX165" s="582">
        <f t="shared" si="132"/>
        <v>0</v>
      </c>
      <c r="AFY165" s="582">
        <f t="shared" si="132"/>
        <v>32490</v>
      </c>
      <c r="AFZ165" s="582">
        <f t="shared" si="132"/>
        <v>0</v>
      </c>
      <c r="AGA165" s="582">
        <f t="shared" si="132"/>
        <v>0</v>
      </c>
      <c r="AGB165" s="582">
        <f t="shared" si="132"/>
        <v>37730.5</v>
      </c>
      <c r="AGC165" s="582">
        <f t="shared" si="132"/>
        <v>0</v>
      </c>
      <c r="AGD165" s="582">
        <f t="shared" si="132"/>
        <v>0</v>
      </c>
      <c r="AGE165" s="582">
        <f t="shared" si="132"/>
        <v>0</v>
      </c>
      <c r="AGF165" s="582">
        <f t="shared" si="132"/>
        <v>0</v>
      </c>
      <c r="AGG165" s="582">
        <f t="shared" si="132"/>
        <v>0</v>
      </c>
      <c r="AGH165" s="582">
        <f t="shared" si="132"/>
        <v>0</v>
      </c>
      <c r="AGI165" s="582">
        <f t="shared" si="132"/>
        <v>0</v>
      </c>
      <c r="AGJ165" s="582">
        <f t="shared" si="132"/>
        <v>0</v>
      </c>
      <c r="AGK165" s="582">
        <f t="shared" si="132"/>
        <v>0</v>
      </c>
      <c r="AGL165" s="582">
        <f t="shared" si="132"/>
        <v>0</v>
      </c>
      <c r="AGM165" s="582">
        <f t="shared" si="132"/>
        <v>2120.75</v>
      </c>
      <c r="AGN165" s="582">
        <f t="shared" si="132"/>
        <v>0</v>
      </c>
      <c r="AGO165" s="582">
        <f t="shared" si="132"/>
        <v>2011932.41</v>
      </c>
      <c r="AGP165" s="582">
        <f t="shared" si="132"/>
        <v>355791</v>
      </c>
      <c r="AGQ165" s="582">
        <f t="shared" si="132"/>
        <v>0</v>
      </c>
      <c r="AGR165" s="582">
        <f t="shared" si="132"/>
        <v>0</v>
      </c>
      <c r="AGS165" s="582">
        <f t="shared" si="132"/>
        <v>0</v>
      </c>
      <c r="AGT165" s="582">
        <f t="shared" si="132"/>
        <v>0</v>
      </c>
      <c r="AGU165" s="582">
        <f t="shared" si="132"/>
        <v>0</v>
      </c>
      <c r="AGV165" s="582">
        <f t="shared" si="132"/>
        <v>0</v>
      </c>
      <c r="AGW165" s="582">
        <f t="shared" si="132"/>
        <v>0</v>
      </c>
      <c r="AGX165" s="582">
        <f t="shared" si="132"/>
        <v>0</v>
      </c>
      <c r="AGY165" s="582">
        <f t="shared" si="132"/>
        <v>58894</v>
      </c>
      <c r="AGZ165" s="582">
        <f t="shared" si="132"/>
        <v>5341</v>
      </c>
      <c r="AHA165" s="582">
        <f t="shared" si="132"/>
        <v>439515.16</v>
      </c>
      <c r="AHB165" s="582">
        <f t="shared" si="132"/>
        <v>417730</v>
      </c>
      <c r="AHC165" s="582">
        <f t="shared" si="132"/>
        <v>0</v>
      </c>
      <c r="AHD165" s="582">
        <f t="shared" si="132"/>
        <v>90061.4</v>
      </c>
      <c r="AHE165" s="582">
        <f t="shared" si="132"/>
        <v>7312</v>
      </c>
      <c r="AHF165" s="582">
        <f t="shared" si="132"/>
        <v>0</v>
      </c>
      <c r="AHG165" s="582">
        <f t="shared" si="132"/>
        <v>2269757.16</v>
      </c>
      <c r="AHH165" s="582">
        <f t="shared" si="132"/>
        <v>300601.09000000003</v>
      </c>
      <c r="AHI165" s="582">
        <f t="shared" si="132"/>
        <v>33415</v>
      </c>
      <c r="AHJ165" s="582">
        <f t="shared" si="132"/>
        <v>1301842.3</v>
      </c>
      <c r="AHK165" s="582">
        <f t="shared" si="132"/>
        <v>525660.65</v>
      </c>
      <c r="AHL165" s="582">
        <f t="shared" si="132"/>
        <v>2223823.5299999998</v>
      </c>
      <c r="AHM165" s="582">
        <f t="shared" si="132"/>
        <v>286741.09999999998</v>
      </c>
      <c r="AHN165" s="582">
        <f t="shared" si="132"/>
        <v>0</v>
      </c>
      <c r="AHO165" s="582">
        <f t="shared" si="132"/>
        <v>28901.7</v>
      </c>
      <c r="AHP165" s="582">
        <f t="shared" si="132"/>
        <v>15537.16</v>
      </c>
      <c r="AHQ165" s="582">
        <f t="shared" si="133"/>
        <v>96383</v>
      </c>
      <c r="AHR165" s="582">
        <f t="shared" si="133"/>
        <v>494997.83</v>
      </c>
      <c r="AHS165" s="582">
        <f t="shared" si="133"/>
        <v>63342.6</v>
      </c>
      <c r="AHT165" s="582">
        <f t="shared" si="133"/>
        <v>29366</v>
      </c>
      <c r="AHU165" s="582">
        <f t="shared" si="133"/>
        <v>0</v>
      </c>
      <c r="AHV165" s="582">
        <f t="shared" si="133"/>
        <v>0</v>
      </c>
      <c r="AHW165" s="582">
        <f t="shared" si="133"/>
        <v>508061747.63999993</v>
      </c>
      <c r="AHY165" s="647" t="s">
        <v>6248</v>
      </c>
      <c r="AHZ165" s="647" t="s">
        <v>6411</v>
      </c>
      <c r="AIA165" s="647" t="s">
        <v>6412</v>
      </c>
    </row>
    <row r="166" spans="1:911" ht="27" x14ac:dyDescent="0.75">
      <c r="A166" s="576" t="s">
        <v>6251</v>
      </c>
      <c r="B166" s="270" t="s">
        <v>6254</v>
      </c>
      <c r="C166" s="399" t="s">
        <v>6246</v>
      </c>
      <c r="D166" s="582">
        <f t="shared" si="134"/>
        <v>44540085.810000002</v>
      </c>
      <c r="E166" s="582">
        <f t="shared" ref="E166:BP167" si="135">SUMIF($A$65:$A$158,$A166,E$65:E$158)</f>
        <v>0</v>
      </c>
      <c r="F166" s="582">
        <f t="shared" si="135"/>
        <v>0</v>
      </c>
      <c r="G166" s="582">
        <f t="shared" si="135"/>
        <v>0</v>
      </c>
      <c r="H166" s="582">
        <f t="shared" si="135"/>
        <v>0</v>
      </c>
      <c r="I166" s="582">
        <f t="shared" si="135"/>
        <v>0</v>
      </c>
      <c r="J166" s="582">
        <f t="shared" si="135"/>
        <v>0</v>
      </c>
      <c r="K166" s="582">
        <f t="shared" si="135"/>
        <v>0</v>
      </c>
      <c r="L166" s="582">
        <f t="shared" si="135"/>
        <v>0</v>
      </c>
      <c r="M166" s="582">
        <f t="shared" si="135"/>
        <v>0</v>
      </c>
      <c r="N166" s="582">
        <f t="shared" si="135"/>
        <v>0</v>
      </c>
      <c r="O166" s="582">
        <f t="shared" si="135"/>
        <v>0</v>
      </c>
      <c r="P166" s="582">
        <f t="shared" si="135"/>
        <v>0</v>
      </c>
      <c r="Q166" s="582">
        <f t="shared" si="135"/>
        <v>0</v>
      </c>
      <c r="R166" s="582">
        <f t="shared" si="135"/>
        <v>0</v>
      </c>
      <c r="S166" s="582">
        <f t="shared" si="135"/>
        <v>0</v>
      </c>
      <c r="T166" s="582">
        <f t="shared" si="135"/>
        <v>0</v>
      </c>
      <c r="U166" s="582">
        <f t="shared" si="135"/>
        <v>0</v>
      </c>
      <c r="V166" s="582">
        <f t="shared" si="135"/>
        <v>0</v>
      </c>
      <c r="W166" s="582">
        <f t="shared" si="135"/>
        <v>58348744.490000002</v>
      </c>
      <c r="X166" s="582">
        <f t="shared" si="135"/>
        <v>0</v>
      </c>
      <c r="Y166" s="582">
        <f t="shared" si="135"/>
        <v>0</v>
      </c>
      <c r="Z166" s="582">
        <f t="shared" si="135"/>
        <v>0</v>
      </c>
      <c r="AA166" s="582">
        <f t="shared" si="135"/>
        <v>0</v>
      </c>
      <c r="AB166" s="582">
        <f t="shared" si="135"/>
        <v>0</v>
      </c>
      <c r="AC166" s="582">
        <f t="shared" si="135"/>
        <v>0</v>
      </c>
      <c r="AD166" s="582">
        <f t="shared" si="135"/>
        <v>0</v>
      </c>
      <c r="AE166" s="582">
        <f t="shared" si="135"/>
        <v>0</v>
      </c>
      <c r="AF166" s="582">
        <f t="shared" si="135"/>
        <v>0</v>
      </c>
      <c r="AG166" s="582">
        <f t="shared" si="135"/>
        <v>4864113.7300000004</v>
      </c>
      <c r="AH166" s="582">
        <f t="shared" si="135"/>
        <v>0</v>
      </c>
      <c r="AI166" s="582">
        <f t="shared" si="135"/>
        <v>0</v>
      </c>
      <c r="AJ166" s="582">
        <f t="shared" si="135"/>
        <v>0</v>
      </c>
      <c r="AK166" s="582">
        <f t="shared" si="135"/>
        <v>0</v>
      </c>
      <c r="AL166" s="582">
        <f t="shared" si="135"/>
        <v>0</v>
      </c>
      <c r="AM166" s="582">
        <f t="shared" si="135"/>
        <v>0</v>
      </c>
      <c r="AN166" s="582">
        <f t="shared" si="135"/>
        <v>0</v>
      </c>
      <c r="AO166" s="582">
        <f t="shared" si="135"/>
        <v>0</v>
      </c>
      <c r="AP166" s="582">
        <f t="shared" si="135"/>
        <v>0</v>
      </c>
      <c r="AQ166" s="582">
        <f t="shared" si="135"/>
        <v>0</v>
      </c>
      <c r="AR166" s="582">
        <f t="shared" si="135"/>
        <v>0</v>
      </c>
      <c r="AS166" s="582">
        <f t="shared" si="135"/>
        <v>0</v>
      </c>
      <c r="AT166" s="582">
        <f t="shared" si="135"/>
        <v>0</v>
      </c>
      <c r="AU166" s="582">
        <f t="shared" si="135"/>
        <v>8109599.4800000004</v>
      </c>
      <c r="AV166" s="582">
        <f t="shared" si="135"/>
        <v>0</v>
      </c>
      <c r="AW166" s="582">
        <f t="shared" si="135"/>
        <v>0</v>
      </c>
      <c r="AX166" s="582">
        <f t="shared" si="135"/>
        <v>0</v>
      </c>
      <c r="AY166" s="582">
        <f t="shared" si="135"/>
        <v>0</v>
      </c>
      <c r="AZ166" s="582">
        <f t="shared" si="135"/>
        <v>0</v>
      </c>
      <c r="BA166" s="582">
        <f t="shared" si="135"/>
        <v>0</v>
      </c>
      <c r="BB166" s="582">
        <f t="shared" si="135"/>
        <v>0</v>
      </c>
      <c r="BC166" s="582">
        <f t="shared" si="135"/>
        <v>0</v>
      </c>
      <c r="BD166" s="582">
        <f t="shared" si="135"/>
        <v>0</v>
      </c>
      <c r="BE166" s="582">
        <f t="shared" si="135"/>
        <v>0</v>
      </c>
      <c r="BF166" s="582">
        <f t="shared" si="135"/>
        <v>0</v>
      </c>
      <c r="BG166" s="582">
        <f t="shared" si="135"/>
        <v>0</v>
      </c>
      <c r="BH166" s="582">
        <f t="shared" si="135"/>
        <v>0</v>
      </c>
      <c r="BI166" s="582">
        <f t="shared" si="135"/>
        <v>0</v>
      </c>
      <c r="BJ166" s="582">
        <f t="shared" si="135"/>
        <v>14112780.17</v>
      </c>
      <c r="BK166" s="582">
        <f t="shared" si="135"/>
        <v>2456488.67</v>
      </c>
      <c r="BL166" s="582">
        <f t="shared" si="135"/>
        <v>0</v>
      </c>
      <c r="BM166" s="582">
        <f t="shared" si="135"/>
        <v>0</v>
      </c>
      <c r="BN166" s="582">
        <f t="shared" si="135"/>
        <v>0</v>
      </c>
      <c r="BO166" s="582">
        <f t="shared" si="135"/>
        <v>0</v>
      </c>
      <c r="BP166" s="582">
        <f t="shared" si="135"/>
        <v>0</v>
      </c>
      <c r="BQ166" s="582">
        <f t="shared" si="120"/>
        <v>0</v>
      </c>
      <c r="BR166" s="582">
        <f t="shared" si="120"/>
        <v>0</v>
      </c>
      <c r="BS166" s="582">
        <f t="shared" si="120"/>
        <v>1416832.88</v>
      </c>
      <c r="BT166" s="582">
        <f t="shared" si="120"/>
        <v>0</v>
      </c>
      <c r="BU166" s="582">
        <f t="shared" si="120"/>
        <v>0</v>
      </c>
      <c r="BV166" s="582">
        <f t="shared" si="120"/>
        <v>0</v>
      </c>
      <c r="BW166" s="582">
        <f t="shared" si="120"/>
        <v>0</v>
      </c>
      <c r="BX166" s="582">
        <f t="shared" si="120"/>
        <v>0</v>
      </c>
      <c r="BY166" s="582">
        <f t="shared" si="120"/>
        <v>0</v>
      </c>
      <c r="BZ166" s="582">
        <f t="shared" si="120"/>
        <v>0</v>
      </c>
      <c r="CA166" s="582">
        <f t="shared" si="120"/>
        <v>6945100.7599999998</v>
      </c>
      <c r="CB166" s="582">
        <f t="shared" si="120"/>
        <v>0</v>
      </c>
      <c r="CC166" s="582">
        <f t="shared" si="120"/>
        <v>0</v>
      </c>
      <c r="CD166" s="582">
        <f t="shared" si="120"/>
        <v>0</v>
      </c>
      <c r="CE166" s="582">
        <f t="shared" si="120"/>
        <v>0</v>
      </c>
      <c r="CF166" s="582">
        <f t="shared" si="120"/>
        <v>0</v>
      </c>
      <c r="CG166" s="582">
        <f t="shared" si="120"/>
        <v>0</v>
      </c>
      <c r="CH166" s="582">
        <f t="shared" si="120"/>
        <v>20858532.039999999</v>
      </c>
      <c r="CI166" s="582">
        <f t="shared" si="120"/>
        <v>0</v>
      </c>
      <c r="CJ166" s="582">
        <f t="shared" si="120"/>
        <v>0</v>
      </c>
      <c r="CK166" s="582">
        <f t="shared" si="120"/>
        <v>0</v>
      </c>
      <c r="CL166" s="582">
        <f t="shared" si="120"/>
        <v>0</v>
      </c>
      <c r="CM166" s="582">
        <f t="shared" si="120"/>
        <v>0</v>
      </c>
      <c r="CN166" s="582">
        <f t="shared" si="120"/>
        <v>0</v>
      </c>
      <c r="CO166" s="582">
        <f t="shared" si="120"/>
        <v>0</v>
      </c>
      <c r="CP166" s="582">
        <f t="shared" si="120"/>
        <v>0</v>
      </c>
      <c r="CQ166" s="582">
        <f t="shared" si="120"/>
        <v>0</v>
      </c>
      <c r="CR166" s="582">
        <f t="shared" si="120"/>
        <v>0</v>
      </c>
      <c r="CS166" s="582">
        <f t="shared" si="120"/>
        <v>0</v>
      </c>
      <c r="CT166" s="582">
        <f t="shared" si="120"/>
        <v>0</v>
      </c>
      <c r="CU166" s="582">
        <f t="shared" si="120"/>
        <v>52552904.119999997</v>
      </c>
      <c r="CV166" s="582">
        <f t="shared" si="120"/>
        <v>0</v>
      </c>
      <c r="CW166" s="582">
        <f t="shared" si="120"/>
        <v>0</v>
      </c>
      <c r="CX166" s="582">
        <f t="shared" si="120"/>
        <v>0</v>
      </c>
      <c r="CY166" s="582">
        <f t="shared" si="120"/>
        <v>0</v>
      </c>
      <c r="CZ166" s="582">
        <f t="shared" si="120"/>
        <v>0</v>
      </c>
      <c r="DA166" s="582">
        <f t="shared" si="120"/>
        <v>0</v>
      </c>
      <c r="DB166" s="582">
        <f t="shared" si="120"/>
        <v>0</v>
      </c>
      <c r="DC166" s="582">
        <f t="shared" si="120"/>
        <v>13020749.23</v>
      </c>
      <c r="DD166" s="582">
        <f t="shared" si="120"/>
        <v>4526765.67</v>
      </c>
      <c r="DE166" s="582">
        <f t="shared" si="120"/>
        <v>0</v>
      </c>
      <c r="DF166" s="582">
        <f t="shared" si="120"/>
        <v>0</v>
      </c>
      <c r="DG166" s="582">
        <f t="shared" si="120"/>
        <v>0</v>
      </c>
      <c r="DH166" s="582">
        <f t="shared" si="120"/>
        <v>0</v>
      </c>
      <c r="DI166" s="582">
        <f t="shared" si="120"/>
        <v>0</v>
      </c>
      <c r="DJ166" s="582">
        <f t="shared" si="120"/>
        <v>0</v>
      </c>
      <c r="DK166" s="582">
        <f t="shared" si="120"/>
        <v>0</v>
      </c>
      <c r="DL166" s="582">
        <f t="shared" si="120"/>
        <v>36554216.490000002</v>
      </c>
      <c r="DM166" s="582">
        <f t="shared" si="120"/>
        <v>0</v>
      </c>
      <c r="DN166" s="582">
        <f t="shared" si="120"/>
        <v>0</v>
      </c>
      <c r="DO166" s="582">
        <f t="shared" si="120"/>
        <v>0</v>
      </c>
      <c r="DP166" s="582">
        <f t="shared" si="120"/>
        <v>0</v>
      </c>
      <c r="DQ166" s="582">
        <f t="shared" si="120"/>
        <v>0</v>
      </c>
      <c r="DR166" s="582">
        <f t="shared" si="120"/>
        <v>0</v>
      </c>
      <c r="DS166" s="582">
        <f t="shared" si="120"/>
        <v>0</v>
      </c>
      <c r="DT166" s="582">
        <f t="shared" si="120"/>
        <v>0</v>
      </c>
      <c r="DU166" s="582">
        <f t="shared" si="120"/>
        <v>25745871.149999999</v>
      </c>
      <c r="DV166" s="582">
        <f t="shared" si="120"/>
        <v>0</v>
      </c>
      <c r="DW166" s="582">
        <f t="shared" si="120"/>
        <v>0</v>
      </c>
      <c r="DX166" s="582">
        <f t="shared" si="120"/>
        <v>0</v>
      </c>
      <c r="DY166" s="582">
        <f t="shared" si="120"/>
        <v>0</v>
      </c>
      <c r="DZ166" s="582">
        <f t="shared" si="120"/>
        <v>0</v>
      </c>
      <c r="EA166" s="582">
        <f t="shared" si="120"/>
        <v>0</v>
      </c>
      <c r="EB166" s="582">
        <f t="shared" si="120"/>
        <v>0</v>
      </c>
      <c r="EC166" s="582">
        <f t="shared" si="121"/>
        <v>0</v>
      </c>
      <c r="ED166" s="582">
        <f t="shared" si="121"/>
        <v>0</v>
      </c>
      <c r="EE166" s="582">
        <f t="shared" si="121"/>
        <v>0</v>
      </c>
      <c r="EF166" s="582">
        <f t="shared" si="121"/>
        <v>5634956.1600000001</v>
      </c>
      <c r="EG166" s="582">
        <f t="shared" si="121"/>
        <v>6708928.2300000004</v>
      </c>
      <c r="EH166" s="582">
        <f t="shared" si="121"/>
        <v>0</v>
      </c>
      <c r="EI166" s="582">
        <f t="shared" si="121"/>
        <v>0</v>
      </c>
      <c r="EJ166" s="582">
        <f t="shared" si="121"/>
        <v>0</v>
      </c>
      <c r="EK166" s="582">
        <f t="shared" si="121"/>
        <v>0</v>
      </c>
      <c r="EL166" s="582">
        <f t="shared" si="121"/>
        <v>0</v>
      </c>
      <c r="EM166" s="582">
        <f t="shared" si="121"/>
        <v>0</v>
      </c>
      <c r="EN166" s="582">
        <f t="shared" si="121"/>
        <v>0</v>
      </c>
      <c r="EO166" s="582">
        <f t="shared" si="121"/>
        <v>10910098.24</v>
      </c>
      <c r="EP166" s="582">
        <f t="shared" si="121"/>
        <v>0</v>
      </c>
      <c r="EQ166" s="582">
        <f t="shared" si="121"/>
        <v>0</v>
      </c>
      <c r="ER166" s="582">
        <f t="shared" si="121"/>
        <v>0</v>
      </c>
      <c r="ES166" s="582">
        <f t="shared" si="121"/>
        <v>0</v>
      </c>
      <c r="ET166" s="582">
        <f t="shared" si="121"/>
        <v>0</v>
      </c>
      <c r="EU166" s="582">
        <f t="shared" si="121"/>
        <v>0</v>
      </c>
      <c r="EV166" s="582">
        <f t="shared" si="121"/>
        <v>0</v>
      </c>
      <c r="EW166" s="582">
        <f t="shared" si="121"/>
        <v>0</v>
      </c>
      <c r="EX166" s="582">
        <f t="shared" si="121"/>
        <v>0</v>
      </c>
      <c r="EY166" s="582">
        <f t="shared" si="121"/>
        <v>0</v>
      </c>
      <c r="EZ166" s="582">
        <f t="shared" si="121"/>
        <v>0</v>
      </c>
      <c r="FA166" s="582">
        <f t="shared" si="121"/>
        <v>0</v>
      </c>
      <c r="FB166" s="582">
        <f t="shared" si="121"/>
        <v>0</v>
      </c>
      <c r="FC166" s="582">
        <f t="shared" si="121"/>
        <v>0</v>
      </c>
      <c r="FD166" s="582">
        <f t="shared" si="121"/>
        <v>0</v>
      </c>
      <c r="FE166" s="582">
        <f t="shared" si="121"/>
        <v>0</v>
      </c>
      <c r="FF166" s="582">
        <f t="shared" si="121"/>
        <v>0</v>
      </c>
      <c r="FG166" s="582">
        <f t="shared" si="121"/>
        <v>0</v>
      </c>
      <c r="FH166" s="582">
        <f t="shared" si="121"/>
        <v>0</v>
      </c>
      <c r="FI166" s="582">
        <f t="shared" si="121"/>
        <v>0</v>
      </c>
      <c r="FJ166" s="582">
        <f t="shared" si="121"/>
        <v>7352055.7599999998</v>
      </c>
      <c r="FK166" s="582">
        <f t="shared" si="121"/>
        <v>0</v>
      </c>
      <c r="FL166" s="582">
        <f t="shared" si="121"/>
        <v>0</v>
      </c>
      <c r="FM166" s="582">
        <f t="shared" si="121"/>
        <v>0</v>
      </c>
      <c r="FN166" s="582">
        <f t="shared" si="121"/>
        <v>0</v>
      </c>
      <c r="FO166" s="582">
        <f t="shared" si="121"/>
        <v>0</v>
      </c>
      <c r="FP166" s="582">
        <f t="shared" si="121"/>
        <v>0</v>
      </c>
      <c r="FQ166" s="582">
        <f t="shared" si="121"/>
        <v>0</v>
      </c>
      <c r="FR166" s="582">
        <f t="shared" si="121"/>
        <v>65737165.659999996</v>
      </c>
      <c r="FS166" s="582">
        <f t="shared" si="121"/>
        <v>0</v>
      </c>
      <c r="FT166" s="582">
        <f t="shared" si="121"/>
        <v>0</v>
      </c>
      <c r="FU166" s="582">
        <f t="shared" si="121"/>
        <v>0</v>
      </c>
      <c r="FV166" s="582">
        <f t="shared" si="121"/>
        <v>0</v>
      </c>
      <c r="FW166" s="582">
        <f t="shared" si="121"/>
        <v>0</v>
      </c>
      <c r="FX166" s="582">
        <f t="shared" si="121"/>
        <v>0</v>
      </c>
      <c r="FY166" s="582">
        <f t="shared" si="121"/>
        <v>0</v>
      </c>
      <c r="FZ166" s="582">
        <f t="shared" si="121"/>
        <v>0</v>
      </c>
      <c r="GA166" s="582">
        <f t="shared" si="121"/>
        <v>0</v>
      </c>
      <c r="GB166" s="582">
        <f t="shared" si="121"/>
        <v>0</v>
      </c>
      <c r="GC166" s="582">
        <f t="shared" si="121"/>
        <v>0</v>
      </c>
      <c r="GD166" s="582">
        <f t="shared" si="121"/>
        <v>0</v>
      </c>
      <c r="GE166" s="582">
        <f t="shared" si="121"/>
        <v>0</v>
      </c>
      <c r="GF166" s="582">
        <f t="shared" si="121"/>
        <v>1629731.8400000001</v>
      </c>
      <c r="GG166" s="582">
        <f t="shared" si="121"/>
        <v>0</v>
      </c>
      <c r="GH166" s="582">
        <f t="shared" si="121"/>
        <v>0</v>
      </c>
      <c r="GI166" s="582">
        <f t="shared" si="121"/>
        <v>0</v>
      </c>
      <c r="GJ166" s="582">
        <f t="shared" si="121"/>
        <v>0</v>
      </c>
      <c r="GK166" s="582">
        <f t="shared" si="121"/>
        <v>0</v>
      </c>
      <c r="GL166" s="582">
        <f t="shared" si="121"/>
        <v>0</v>
      </c>
      <c r="GM166" s="582">
        <f t="shared" si="121"/>
        <v>0</v>
      </c>
      <c r="GN166" s="582">
        <f t="shared" si="121"/>
        <v>0</v>
      </c>
      <c r="GO166" s="582">
        <f t="shared" si="122"/>
        <v>0</v>
      </c>
      <c r="GP166" s="582">
        <f t="shared" si="122"/>
        <v>0</v>
      </c>
      <c r="GQ166" s="582">
        <f t="shared" si="122"/>
        <v>0</v>
      </c>
      <c r="GR166" s="582">
        <f t="shared" si="122"/>
        <v>6309392.0199999996</v>
      </c>
      <c r="GS166" s="582">
        <f t="shared" si="122"/>
        <v>0</v>
      </c>
      <c r="GT166" s="582">
        <f t="shared" si="122"/>
        <v>0</v>
      </c>
      <c r="GU166" s="582">
        <f t="shared" si="122"/>
        <v>0</v>
      </c>
      <c r="GV166" s="582">
        <f t="shared" si="122"/>
        <v>0</v>
      </c>
      <c r="GW166" s="582">
        <f t="shared" si="122"/>
        <v>0</v>
      </c>
      <c r="GX166" s="582">
        <f t="shared" si="122"/>
        <v>0</v>
      </c>
      <c r="GY166" s="582">
        <f t="shared" si="122"/>
        <v>0</v>
      </c>
      <c r="GZ166" s="582">
        <f t="shared" si="122"/>
        <v>3970859.96</v>
      </c>
      <c r="HA166" s="582">
        <f t="shared" si="122"/>
        <v>0</v>
      </c>
      <c r="HB166" s="582">
        <f t="shared" si="122"/>
        <v>0</v>
      </c>
      <c r="HC166" s="582">
        <f t="shared" si="122"/>
        <v>0</v>
      </c>
      <c r="HD166" s="582">
        <f t="shared" si="122"/>
        <v>11637080.48</v>
      </c>
      <c r="HE166" s="582">
        <f t="shared" si="122"/>
        <v>0</v>
      </c>
      <c r="HF166" s="582">
        <f t="shared" si="122"/>
        <v>0</v>
      </c>
      <c r="HG166" s="582">
        <f t="shared" si="122"/>
        <v>0</v>
      </c>
      <c r="HH166" s="582">
        <f t="shared" si="122"/>
        <v>0</v>
      </c>
      <c r="HI166" s="582">
        <f t="shared" si="122"/>
        <v>0</v>
      </c>
      <c r="HJ166" s="582">
        <f t="shared" si="122"/>
        <v>0</v>
      </c>
      <c r="HK166" s="582">
        <f t="shared" si="122"/>
        <v>0</v>
      </c>
      <c r="HL166" s="582">
        <f t="shared" si="122"/>
        <v>188789.01</v>
      </c>
      <c r="HM166" s="582">
        <f t="shared" si="122"/>
        <v>0</v>
      </c>
      <c r="HN166" s="582">
        <f t="shared" si="122"/>
        <v>0</v>
      </c>
      <c r="HO166" s="582">
        <f t="shared" si="122"/>
        <v>0</v>
      </c>
      <c r="HP166" s="582">
        <f t="shared" si="122"/>
        <v>0</v>
      </c>
      <c r="HQ166" s="582">
        <f t="shared" si="122"/>
        <v>0</v>
      </c>
      <c r="HR166" s="582">
        <f t="shared" si="122"/>
        <v>0</v>
      </c>
      <c r="HS166" s="582">
        <f t="shared" si="122"/>
        <v>0</v>
      </c>
      <c r="HT166" s="582">
        <f t="shared" si="122"/>
        <v>15133270.68</v>
      </c>
      <c r="HU166" s="582">
        <f t="shared" si="122"/>
        <v>1889726.61</v>
      </c>
      <c r="HV166" s="582">
        <f t="shared" si="122"/>
        <v>0</v>
      </c>
      <c r="HW166" s="582">
        <f t="shared" si="122"/>
        <v>0</v>
      </c>
      <c r="HX166" s="582">
        <f t="shared" si="122"/>
        <v>0</v>
      </c>
      <c r="HY166" s="582">
        <f t="shared" si="122"/>
        <v>0</v>
      </c>
      <c r="HZ166" s="582">
        <f t="shared" si="122"/>
        <v>0</v>
      </c>
      <c r="IA166" s="582">
        <f t="shared" si="122"/>
        <v>0</v>
      </c>
      <c r="IB166" s="582">
        <f t="shared" si="122"/>
        <v>0</v>
      </c>
      <c r="IC166" s="582">
        <f t="shared" si="122"/>
        <v>0</v>
      </c>
      <c r="ID166" s="582">
        <f t="shared" si="122"/>
        <v>0</v>
      </c>
      <c r="IE166" s="582">
        <f t="shared" si="122"/>
        <v>0</v>
      </c>
      <c r="IF166" s="582">
        <f t="shared" si="122"/>
        <v>0</v>
      </c>
      <c r="IG166" s="582">
        <f t="shared" si="122"/>
        <v>0</v>
      </c>
      <c r="IH166" s="582">
        <f t="shared" si="122"/>
        <v>0</v>
      </c>
      <c r="II166" s="582">
        <f t="shared" si="122"/>
        <v>0</v>
      </c>
      <c r="IJ166" s="582">
        <f t="shared" si="122"/>
        <v>90713869.599999994</v>
      </c>
      <c r="IK166" s="582">
        <f t="shared" si="122"/>
        <v>22792855.800000001</v>
      </c>
      <c r="IL166" s="582">
        <f t="shared" si="122"/>
        <v>0</v>
      </c>
      <c r="IM166" s="582">
        <f t="shared" si="122"/>
        <v>0</v>
      </c>
      <c r="IN166" s="582">
        <f t="shared" si="122"/>
        <v>0</v>
      </c>
      <c r="IO166" s="582">
        <f t="shared" si="122"/>
        <v>0</v>
      </c>
      <c r="IP166" s="582">
        <f t="shared" si="122"/>
        <v>0</v>
      </c>
      <c r="IQ166" s="582">
        <f t="shared" si="122"/>
        <v>0</v>
      </c>
      <c r="IR166" s="582">
        <f t="shared" si="122"/>
        <v>0</v>
      </c>
      <c r="IS166" s="582">
        <f t="shared" si="122"/>
        <v>0</v>
      </c>
      <c r="IT166" s="582">
        <f t="shared" si="122"/>
        <v>0</v>
      </c>
      <c r="IU166" s="582">
        <f t="shared" si="122"/>
        <v>45217565.210000001</v>
      </c>
      <c r="IV166" s="582">
        <f t="shared" si="122"/>
        <v>71885221.049999997</v>
      </c>
      <c r="IW166" s="582">
        <f t="shared" si="122"/>
        <v>0</v>
      </c>
      <c r="IX166" s="582">
        <f t="shared" si="122"/>
        <v>0</v>
      </c>
      <c r="IY166" s="582">
        <f t="shared" si="122"/>
        <v>0</v>
      </c>
      <c r="IZ166" s="582">
        <f t="shared" si="122"/>
        <v>0</v>
      </c>
      <c r="JA166" s="582">
        <f t="shared" si="123"/>
        <v>0</v>
      </c>
      <c r="JB166" s="582">
        <f t="shared" si="123"/>
        <v>0</v>
      </c>
      <c r="JC166" s="582">
        <f t="shared" si="123"/>
        <v>0</v>
      </c>
      <c r="JD166" s="582">
        <f t="shared" si="123"/>
        <v>0</v>
      </c>
      <c r="JE166" s="582">
        <f t="shared" si="123"/>
        <v>0</v>
      </c>
      <c r="JF166" s="582">
        <f t="shared" si="123"/>
        <v>0</v>
      </c>
      <c r="JG166" s="582">
        <f t="shared" si="123"/>
        <v>3837532.54</v>
      </c>
      <c r="JH166" s="582">
        <f t="shared" si="123"/>
        <v>2041301.35</v>
      </c>
      <c r="JI166" s="582">
        <f t="shared" si="123"/>
        <v>0</v>
      </c>
      <c r="JJ166" s="582">
        <f t="shared" si="123"/>
        <v>0</v>
      </c>
      <c r="JK166" s="582">
        <f t="shared" si="123"/>
        <v>0</v>
      </c>
      <c r="JL166" s="582">
        <f t="shared" si="123"/>
        <v>0</v>
      </c>
      <c r="JM166" s="582">
        <f t="shared" si="123"/>
        <v>27327646.969999999</v>
      </c>
      <c r="JN166" s="582">
        <f t="shared" si="123"/>
        <v>0</v>
      </c>
      <c r="JO166" s="582">
        <f t="shared" si="123"/>
        <v>0</v>
      </c>
      <c r="JP166" s="582">
        <f t="shared" si="123"/>
        <v>0</v>
      </c>
      <c r="JQ166" s="582">
        <f t="shared" si="123"/>
        <v>0</v>
      </c>
      <c r="JR166" s="582">
        <f t="shared" si="123"/>
        <v>0</v>
      </c>
      <c r="JS166" s="582">
        <f t="shared" si="123"/>
        <v>0</v>
      </c>
      <c r="JT166" s="582">
        <f t="shared" si="123"/>
        <v>48697192.93</v>
      </c>
      <c r="JU166" s="582">
        <f t="shared" si="123"/>
        <v>61672640.439999998</v>
      </c>
      <c r="JV166" s="582">
        <f t="shared" si="123"/>
        <v>0</v>
      </c>
      <c r="JW166" s="582">
        <f t="shared" si="123"/>
        <v>0</v>
      </c>
      <c r="JX166" s="582">
        <f t="shared" si="123"/>
        <v>0</v>
      </c>
      <c r="JY166" s="582">
        <f t="shared" si="123"/>
        <v>0</v>
      </c>
      <c r="JZ166" s="582">
        <f t="shared" si="123"/>
        <v>0</v>
      </c>
      <c r="KA166" s="582">
        <f t="shared" si="123"/>
        <v>0</v>
      </c>
      <c r="KB166" s="582">
        <f t="shared" si="123"/>
        <v>0</v>
      </c>
      <c r="KC166" s="582">
        <f t="shared" si="123"/>
        <v>0</v>
      </c>
      <c r="KD166" s="582">
        <f t="shared" si="123"/>
        <v>0</v>
      </c>
      <c r="KE166" s="582">
        <f t="shared" si="123"/>
        <v>0</v>
      </c>
      <c r="KF166" s="582">
        <f t="shared" si="123"/>
        <v>0</v>
      </c>
      <c r="KG166" s="582">
        <f t="shared" si="123"/>
        <v>0</v>
      </c>
      <c r="KH166" s="582">
        <f t="shared" si="123"/>
        <v>0</v>
      </c>
      <c r="KI166" s="582">
        <f t="shared" si="123"/>
        <v>0</v>
      </c>
      <c r="KJ166" s="582">
        <f t="shared" si="123"/>
        <v>166707259.03999999</v>
      </c>
      <c r="KK166" s="582">
        <f t="shared" si="123"/>
        <v>0</v>
      </c>
      <c r="KL166" s="582">
        <f t="shared" si="123"/>
        <v>0</v>
      </c>
      <c r="KM166" s="582">
        <f t="shared" si="123"/>
        <v>0</v>
      </c>
      <c r="KN166" s="582">
        <f t="shared" si="123"/>
        <v>0</v>
      </c>
      <c r="KO166" s="582">
        <f t="shared" si="123"/>
        <v>0</v>
      </c>
      <c r="KP166" s="582">
        <f t="shared" si="123"/>
        <v>0</v>
      </c>
      <c r="KQ166" s="582">
        <f t="shared" si="123"/>
        <v>0</v>
      </c>
      <c r="KR166" s="582">
        <f t="shared" si="123"/>
        <v>0</v>
      </c>
      <c r="KS166" s="582">
        <f t="shared" si="123"/>
        <v>3043597.09</v>
      </c>
      <c r="KT166" s="582">
        <f t="shared" si="123"/>
        <v>0</v>
      </c>
      <c r="KU166" s="582">
        <f t="shared" si="123"/>
        <v>0</v>
      </c>
      <c r="KV166" s="582">
        <f t="shared" si="123"/>
        <v>3522953.59</v>
      </c>
      <c r="KW166" s="582">
        <f t="shared" si="123"/>
        <v>0</v>
      </c>
      <c r="KX166" s="582">
        <f t="shared" si="123"/>
        <v>0</v>
      </c>
      <c r="KY166" s="582">
        <f t="shared" si="123"/>
        <v>17045632.739999998</v>
      </c>
      <c r="KZ166" s="582">
        <f t="shared" si="123"/>
        <v>0</v>
      </c>
      <c r="LA166" s="582">
        <f t="shared" si="123"/>
        <v>78930765.290000007</v>
      </c>
      <c r="LB166" s="582">
        <f t="shared" si="123"/>
        <v>0</v>
      </c>
      <c r="LC166" s="582">
        <f t="shared" si="123"/>
        <v>0</v>
      </c>
      <c r="LD166" s="582">
        <f t="shared" si="123"/>
        <v>0</v>
      </c>
      <c r="LE166" s="582">
        <f t="shared" si="123"/>
        <v>0</v>
      </c>
      <c r="LF166" s="582">
        <f t="shared" si="123"/>
        <v>0</v>
      </c>
      <c r="LG166" s="582">
        <f t="shared" si="123"/>
        <v>0</v>
      </c>
      <c r="LH166" s="582">
        <f t="shared" si="123"/>
        <v>0</v>
      </c>
      <c r="LI166" s="582">
        <f t="shared" si="123"/>
        <v>34844952.229999997</v>
      </c>
      <c r="LJ166" s="582">
        <f t="shared" si="123"/>
        <v>0</v>
      </c>
      <c r="LK166" s="582">
        <f t="shared" si="123"/>
        <v>12687347.939999999</v>
      </c>
      <c r="LL166" s="582">
        <f t="shared" si="123"/>
        <v>8558112.3699999992</v>
      </c>
      <c r="LM166" s="582">
        <f t="shared" si="124"/>
        <v>0</v>
      </c>
      <c r="LN166" s="582">
        <f t="shared" si="124"/>
        <v>0</v>
      </c>
      <c r="LO166" s="582">
        <f t="shared" si="124"/>
        <v>0</v>
      </c>
      <c r="LP166" s="582">
        <f t="shared" si="124"/>
        <v>0</v>
      </c>
      <c r="LQ166" s="582">
        <f t="shared" si="124"/>
        <v>0</v>
      </c>
      <c r="LR166" s="582">
        <f t="shared" si="124"/>
        <v>0</v>
      </c>
      <c r="LS166" s="582">
        <f t="shared" si="124"/>
        <v>0</v>
      </c>
      <c r="LT166" s="582">
        <f t="shared" si="124"/>
        <v>7617925.0899999999</v>
      </c>
      <c r="LU166" s="582">
        <f t="shared" si="124"/>
        <v>0</v>
      </c>
      <c r="LV166" s="582">
        <f t="shared" si="124"/>
        <v>0</v>
      </c>
      <c r="LW166" s="582">
        <f t="shared" si="124"/>
        <v>137278884.84999999</v>
      </c>
      <c r="LX166" s="582">
        <f t="shared" si="124"/>
        <v>3867731.36</v>
      </c>
      <c r="LY166" s="582">
        <f t="shared" si="124"/>
        <v>23312461.75</v>
      </c>
      <c r="LZ166" s="582">
        <f t="shared" si="124"/>
        <v>2078447.12</v>
      </c>
      <c r="MA166" s="582">
        <f t="shared" si="124"/>
        <v>0</v>
      </c>
      <c r="MB166" s="582">
        <f t="shared" si="124"/>
        <v>0</v>
      </c>
      <c r="MC166" s="582">
        <f t="shared" si="124"/>
        <v>0</v>
      </c>
      <c r="MD166" s="582">
        <f t="shared" si="124"/>
        <v>0</v>
      </c>
      <c r="ME166" s="582">
        <f t="shared" si="124"/>
        <v>0</v>
      </c>
      <c r="MF166" s="582">
        <f t="shared" si="124"/>
        <v>0</v>
      </c>
      <c r="MG166" s="582">
        <f t="shared" si="124"/>
        <v>1475736.33</v>
      </c>
      <c r="MH166" s="582">
        <f t="shared" si="124"/>
        <v>0</v>
      </c>
      <c r="MI166" s="582">
        <f t="shared" si="124"/>
        <v>19748932.73</v>
      </c>
      <c r="MJ166" s="582">
        <f t="shared" si="124"/>
        <v>0</v>
      </c>
      <c r="MK166" s="582">
        <f t="shared" si="124"/>
        <v>0</v>
      </c>
      <c r="ML166" s="582">
        <f t="shared" si="124"/>
        <v>0</v>
      </c>
      <c r="MM166" s="582">
        <f t="shared" si="124"/>
        <v>0</v>
      </c>
      <c r="MN166" s="582">
        <f t="shared" si="124"/>
        <v>0</v>
      </c>
      <c r="MO166" s="582">
        <f t="shared" si="124"/>
        <v>0</v>
      </c>
      <c r="MP166" s="582">
        <f t="shared" si="124"/>
        <v>0</v>
      </c>
      <c r="MQ166" s="582">
        <f t="shared" si="124"/>
        <v>0</v>
      </c>
      <c r="MR166" s="582">
        <f t="shared" si="124"/>
        <v>0</v>
      </c>
      <c r="MS166" s="582">
        <f t="shared" si="124"/>
        <v>0</v>
      </c>
      <c r="MT166" s="582">
        <f t="shared" si="124"/>
        <v>0</v>
      </c>
      <c r="MU166" s="582">
        <f t="shared" si="124"/>
        <v>143741270.29000002</v>
      </c>
      <c r="MV166" s="582">
        <f t="shared" si="124"/>
        <v>0</v>
      </c>
      <c r="MW166" s="582">
        <f t="shared" si="124"/>
        <v>0</v>
      </c>
      <c r="MX166" s="582">
        <f t="shared" si="124"/>
        <v>0</v>
      </c>
      <c r="MY166" s="582">
        <f t="shared" si="124"/>
        <v>0</v>
      </c>
      <c r="MZ166" s="582">
        <f t="shared" si="124"/>
        <v>0</v>
      </c>
      <c r="NA166" s="582">
        <f t="shared" si="124"/>
        <v>0</v>
      </c>
      <c r="NB166" s="582">
        <f t="shared" si="124"/>
        <v>0</v>
      </c>
      <c r="NC166" s="582">
        <f t="shared" si="124"/>
        <v>0</v>
      </c>
      <c r="ND166" s="582">
        <f t="shared" si="124"/>
        <v>0</v>
      </c>
      <c r="NE166" s="582">
        <f t="shared" si="124"/>
        <v>0</v>
      </c>
      <c r="NF166" s="582">
        <f t="shared" si="124"/>
        <v>285030415.94999999</v>
      </c>
      <c r="NG166" s="582">
        <f t="shared" si="124"/>
        <v>0</v>
      </c>
      <c r="NH166" s="582">
        <f t="shared" si="124"/>
        <v>0</v>
      </c>
      <c r="NI166" s="582">
        <f t="shared" si="124"/>
        <v>3613015</v>
      </c>
      <c r="NJ166" s="582">
        <f t="shared" si="124"/>
        <v>0</v>
      </c>
      <c r="NK166" s="582">
        <f t="shared" si="124"/>
        <v>0</v>
      </c>
      <c r="NL166" s="582">
        <f t="shared" si="124"/>
        <v>88326989.280000001</v>
      </c>
      <c r="NM166" s="582">
        <f t="shared" si="124"/>
        <v>3557886.37</v>
      </c>
      <c r="NN166" s="582">
        <f t="shared" si="124"/>
        <v>0</v>
      </c>
      <c r="NO166" s="582">
        <f t="shared" si="124"/>
        <v>0</v>
      </c>
      <c r="NP166" s="582">
        <f t="shared" si="124"/>
        <v>0</v>
      </c>
      <c r="NQ166" s="582">
        <f t="shared" si="124"/>
        <v>0</v>
      </c>
      <c r="NR166" s="582">
        <f t="shared" si="124"/>
        <v>21080192.32</v>
      </c>
      <c r="NS166" s="582">
        <f t="shared" si="124"/>
        <v>0</v>
      </c>
      <c r="NT166" s="582">
        <f t="shared" si="124"/>
        <v>0</v>
      </c>
      <c r="NU166" s="582">
        <f t="shared" si="124"/>
        <v>0</v>
      </c>
      <c r="NV166" s="582">
        <f t="shared" si="124"/>
        <v>0</v>
      </c>
      <c r="NW166" s="582">
        <f t="shared" si="124"/>
        <v>0</v>
      </c>
      <c r="NX166" s="582">
        <f t="shared" si="124"/>
        <v>0</v>
      </c>
      <c r="NY166" s="582">
        <f t="shared" si="125"/>
        <v>45118899.990000002</v>
      </c>
      <c r="NZ166" s="582">
        <f t="shared" si="125"/>
        <v>21864094.510000002</v>
      </c>
      <c r="OA166" s="582">
        <f t="shared" si="125"/>
        <v>0</v>
      </c>
      <c r="OB166" s="582">
        <f t="shared" si="125"/>
        <v>0</v>
      </c>
      <c r="OC166" s="582">
        <f t="shared" si="125"/>
        <v>0</v>
      </c>
      <c r="OD166" s="582">
        <f t="shared" si="125"/>
        <v>0</v>
      </c>
      <c r="OE166" s="582">
        <f t="shared" si="125"/>
        <v>0</v>
      </c>
      <c r="OF166" s="582">
        <f t="shared" si="125"/>
        <v>253135594.91999999</v>
      </c>
      <c r="OG166" s="582">
        <f t="shared" si="125"/>
        <v>3154196.49</v>
      </c>
      <c r="OH166" s="582">
        <f t="shared" si="125"/>
        <v>0</v>
      </c>
      <c r="OI166" s="582">
        <f t="shared" si="125"/>
        <v>7328716.6600000001</v>
      </c>
      <c r="OJ166" s="582">
        <f t="shared" si="125"/>
        <v>0</v>
      </c>
      <c r="OK166" s="582">
        <f t="shared" si="125"/>
        <v>0</v>
      </c>
      <c r="OL166" s="582">
        <f t="shared" si="125"/>
        <v>0</v>
      </c>
      <c r="OM166" s="582">
        <f t="shared" si="125"/>
        <v>0</v>
      </c>
      <c r="ON166" s="582">
        <f t="shared" si="125"/>
        <v>0</v>
      </c>
      <c r="OO166" s="582">
        <f t="shared" si="125"/>
        <v>0</v>
      </c>
      <c r="OP166" s="582">
        <f t="shared" si="125"/>
        <v>5922658.5099999998</v>
      </c>
      <c r="OQ166" s="582">
        <f t="shared" si="125"/>
        <v>12169807.66</v>
      </c>
      <c r="OR166" s="582">
        <f t="shared" si="125"/>
        <v>0</v>
      </c>
      <c r="OS166" s="582">
        <f t="shared" si="125"/>
        <v>0</v>
      </c>
      <c r="OT166" s="582">
        <f t="shared" si="125"/>
        <v>0</v>
      </c>
      <c r="OU166" s="582">
        <f t="shared" si="125"/>
        <v>4558798.8099999996</v>
      </c>
      <c r="OV166" s="582">
        <f t="shared" si="125"/>
        <v>0</v>
      </c>
      <c r="OW166" s="582">
        <f t="shared" si="125"/>
        <v>0</v>
      </c>
      <c r="OX166" s="582">
        <f t="shared" si="125"/>
        <v>0</v>
      </c>
      <c r="OY166" s="582">
        <f t="shared" si="125"/>
        <v>0</v>
      </c>
      <c r="OZ166" s="582">
        <f t="shared" si="125"/>
        <v>0</v>
      </c>
      <c r="PA166" s="582">
        <f t="shared" si="125"/>
        <v>0</v>
      </c>
      <c r="PB166" s="582">
        <f t="shared" si="125"/>
        <v>0</v>
      </c>
      <c r="PC166" s="582">
        <f t="shared" si="125"/>
        <v>0</v>
      </c>
      <c r="PD166" s="582">
        <f t="shared" si="125"/>
        <v>32304088.129999999</v>
      </c>
      <c r="PE166" s="582">
        <f t="shared" si="125"/>
        <v>0</v>
      </c>
      <c r="PF166" s="582">
        <f t="shared" si="125"/>
        <v>0</v>
      </c>
      <c r="PG166" s="582">
        <f t="shared" si="125"/>
        <v>0</v>
      </c>
      <c r="PH166" s="582">
        <f t="shared" si="125"/>
        <v>0</v>
      </c>
      <c r="PI166" s="582">
        <f t="shared" si="125"/>
        <v>0</v>
      </c>
      <c r="PJ166" s="582">
        <f t="shared" si="125"/>
        <v>0</v>
      </c>
      <c r="PK166" s="582">
        <f t="shared" si="125"/>
        <v>0</v>
      </c>
      <c r="PL166" s="582">
        <f t="shared" si="125"/>
        <v>0</v>
      </c>
      <c r="PM166" s="582">
        <f t="shared" si="125"/>
        <v>0</v>
      </c>
      <c r="PN166" s="582">
        <f t="shared" si="125"/>
        <v>0</v>
      </c>
      <c r="PO166" s="582">
        <f t="shared" si="125"/>
        <v>0</v>
      </c>
      <c r="PP166" s="582">
        <f t="shared" si="125"/>
        <v>0</v>
      </c>
      <c r="PQ166" s="582">
        <f t="shared" si="125"/>
        <v>0</v>
      </c>
      <c r="PR166" s="582">
        <f t="shared" si="125"/>
        <v>0</v>
      </c>
      <c r="PS166" s="582">
        <f t="shared" si="125"/>
        <v>0</v>
      </c>
      <c r="PT166" s="582">
        <f t="shared" si="125"/>
        <v>0</v>
      </c>
      <c r="PU166" s="582">
        <f t="shared" si="125"/>
        <v>0</v>
      </c>
      <c r="PV166" s="582">
        <f t="shared" si="125"/>
        <v>30148061.809999999</v>
      </c>
      <c r="PW166" s="582">
        <f t="shared" si="125"/>
        <v>0</v>
      </c>
      <c r="PX166" s="582">
        <f t="shared" si="125"/>
        <v>0</v>
      </c>
      <c r="PY166" s="582">
        <f t="shared" si="125"/>
        <v>0</v>
      </c>
      <c r="PZ166" s="582">
        <f t="shared" si="125"/>
        <v>22593411.489999998</v>
      </c>
      <c r="QA166" s="582">
        <f t="shared" si="125"/>
        <v>0</v>
      </c>
      <c r="QB166" s="582">
        <f t="shared" si="125"/>
        <v>0</v>
      </c>
      <c r="QC166" s="582">
        <f t="shared" si="125"/>
        <v>0</v>
      </c>
      <c r="QD166" s="582">
        <f t="shared" si="125"/>
        <v>0</v>
      </c>
      <c r="QE166" s="582">
        <f t="shared" si="125"/>
        <v>0</v>
      </c>
      <c r="QF166" s="582">
        <f t="shared" si="125"/>
        <v>0</v>
      </c>
      <c r="QG166" s="582">
        <f t="shared" si="125"/>
        <v>0</v>
      </c>
      <c r="QH166" s="582">
        <f t="shared" si="125"/>
        <v>0</v>
      </c>
      <c r="QI166" s="582">
        <f t="shared" si="125"/>
        <v>0</v>
      </c>
      <c r="QJ166" s="582">
        <f t="shared" si="125"/>
        <v>0</v>
      </c>
      <c r="QK166" s="582">
        <f t="shared" si="126"/>
        <v>0</v>
      </c>
      <c r="QL166" s="582">
        <f t="shared" si="126"/>
        <v>0</v>
      </c>
      <c r="QM166" s="582">
        <f t="shared" si="126"/>
        <v>0</v>
      </c>
      <c r="QN166" s="582">
        <f t="shared" si="126"/>
        <v>0</v>
      </c>
      <c r="QO166" s="582">
        <f t="shared" si="126"/>
        <v>0</v>
      </c>
      <c r="QP166" s="582">
        <f t="shared" si="126"/>
        <v>0</v>
      </c>
      <c r="QQ166" s="582">
        <f t="shared" si="126"/>
        <v>3000</v>
      </c>
      <c r="QR166" s="582">
        <f t="shared" si="126"/>
        <v>0</v>
      </c>
      <c r="QS166" s="582">
        <f t="shared" si="126"/>
        <v>0</v>
      </c>
      <c r="QT166" s="582">
        <f t="shared" si="126"/>
        <v>0</v>
      </c>
      <c r="QU166" s="582">
        <f t="shared" si="126"/>
        <v>0</v>
      </c>
      <c r="QV166" s="582">
        <f t="shared" si="126"/>
        <v>5905609.5700000003</v>
      </c>
      <c r="QW166" s="582">
        <f t="shared" si="126"/>
        <v>0</v>
      </c>
      <c r="QX166" s="582">
        <f t="shared" si="126"/>
        <v>0</v>
      </c>
      <c r="QY166" s="582">
        <f t="shared" si="126"/>
        <v>0</v>
      </c>
      <c r="QZ166" s="582">
        <f t="shared" si="126"/>
        <v>0</v>
      </c>
      <c r="RA166" s="582">
        <f t="shared" si="126"/>
        <v>0</v>
      </c>
      <c r="RB166" s="582">
        <f t="shared" si="126"/>
        <v>0</v>
      </c>
      <c r="RC166" s="582">
        <f t="shared" si="126"/>
        <v>0</v>
      </c>
      <c r="RD166" s="582">
        <f t="shared" si="126"/>
        <v>0</v>
      </c>
      <c r="RE166" s="582">
        <f t="shared" si="126"/>
        <v>0</v>
      </c>
      <c r="RF166" s="582">
        <f t="shared" si="126"/>
        <v>0</v>
      </c>
      <c r="RG166" s="582">
        <f t="shared" si="126"/>
        <v>0</v>
      </c>
      <c r="RH166" s="582">
        <f t="shared" si="126"/>
        <v>0</v>
      </c>
      <c r="RI166" s="582">
        <f t="shared" si="126"/>
        <v>57802799.950000003</v>
      </c>
      <c r="RJ166" s="582">
        <f t="shared" si="126"/>
        <v>0</v>
      </c>
      <c r="RK166" s="582">
        <f t="shared" si="126"/>
        <v>0</v>
      </c>
      <c r="RL166" s="582">
        <f t="shared" si="126"/>
        <v>0</v>
      </c>
      <c r="RM166" s="582">
        <f t="shared" si="126"/>
        <v>0</v>
      </c>
      <c r="RN166" s="582">
        <f t="shared" si="126"/>
        <v>0</v>
      </c>
      <c r="RO166" s="582">
        <f t="shared" si="126"/>
        <v>0</v>
      </c>
      <c r="RP166" s="582">
        <f t="shared" si="126"/>
        <v>0</v>
      </c>
      <c r="RQ166" s="582">
        <f t="shared" si="126"/>
        <v>0</v>
      </c>
      <c r="RR166" s="582">
        <f t="shared" si="126"/>
        <v>0</v>
      </c>
      <c r="RS166" s="582">
        <f t="shared" si="126"/>
        <v>0</v>
      </c>
      <c r="RT166" s="582">
        <f t="shared" si="126"/>
        <v>0</v>
      </c>
      <c r="RU166" s="582">
        <f t="shared" si="126"/>
        <v>0</v>
      </c>
      <c r="RV166" s="582">
        <f t="shared" si="126"/>
        <v>0</v>
      </c>
      <c r="RW166" s="582">
        <f t="shared" si="126"/>
        <v>0</v>
      </c>
      <c r="RX166" s="582">
        <f t="shared" si="126"/>
        <v>0</v>
      </c>
      <c r="RY166" s="582">
        <f t="shared" si="126"/>
        <v>0</v>
      </c>
      <c r="RZ166" s="582">
        <f t="shared" si="126"/>
        <v>0</v>
      </c>
      <c r="SA166" s="582">
        <f t="shared" si="126"/>
        <v>0</v>
      </c>
      <c r="SB166" s="582">
        <f t="shared" si="126"/>
        <v>0</v>
      </c>
      <c r="SC166" s="582">
        <f t="shared" si="126"/>
        <v>18756609.809999999</v>
      </c>
      <c r="SD166" s="582">
        <f t="shared" si="126"/>
        <v>0</v>
      </c>
      <c r="SE166" s="582">
        <f t="shared" si="126"/>
        <v>0</v>
      </c>
      <c r="SF166" s="582">
        <f t="shared" si="126"/>
        <v>0</v>
      </c>
      <c r="SG166" s="582">
        <f t="shared" si="126"/>
        <v>0</v>
      </c>
      <c r="SH166" s="582">
        <f t="shared" si="126"/>
        <v>0</v>
      </c>
      <c r="SI166" s="582">
        <f t="shared" si="126"/>
        <v>0</v>
      </c>
      <c r="SJ166" s="582">
        <f t="shared" si="126"/>
        <v>0</v>
      </c>
      <c r="SK166" s="582">
        <f t="shared" si="126"/>
        <v>0</v>
      </c>
      <c r="SL166" s="582">
        <f t="shared" si="126"/>
        <v>0</v>
      </c>
      <c r="SM166" s="582">
        <f t="shared" si="126"/>
        <v>0</v>
      </c>
      <c r="SN166" s="582">
        <f t="shared" si="126"/>
        <v>0</v>
      </c>
      <c r="SO166" s="582">
        <f t="shared" si="126"/>
        <v>16376023.439999999</v>
      </c>
      <c r="SP166" s="582">
        <f t="shared" si="126"/>
        <v>0</v>
      </c>
      <c r="SQ166" s="582">
        <f t="shared" si="126"/>
        <v>0</v>
      </c>
      <c r="SR166" s="582">
        <f t="shared" si="126"/>
        <v>0</v>
      </c>
      <c r="SS166" s="582">
        <f t="shared" si="126"/>
        <v>0</v>
      </c>
      <c r="ST166" s="582">
        <f t="shared" si="126"/>
        <v>0</v>
      </c>
      <c r="SU166" s="582">
        <f t="shared" si="126"/>
        <v>0</v>
      </c>
      <c r="SV166" s="582">
        <f t="shared" si="126"/>
        <v>0</v>
      </c>
      <c r="SW166" s="582">
        <f t="shared" si="127"/>
        <v>12000793.630000001</v>
      </c>
      <c r="SX166" s="582">
        <f t="shared" si="127"/>
        <v>0</v>
      </c>
      <c r="SY166" s="582">
        <f t="shared" si="127"/>
        <v>0</v>
      </c>
      <c r="SZ166" s="582">
        <f t="shared" si="127"/>
        <v>0</v>
      </c>
      <c r="TA166" s="582">
        <f t="shared" si="127"/>
        <v>0</v>
      </c>
      <c r="TB166" s="582">
        <f t="shared" si="127"/>
        <v>0</v>
      </c>
      <c r="TC166" s="582">
        <f t="shared" si="127"/>
        <v>0</v>
      </c>
      <c r="TD166" s="582">
        <f t="shared" si="127"/>
        <v>0</v>
      </c>
      <c r="TE166" s="582">
        <f t="shared" si="127"/>
        <v>0</v>
      </c>
      <c r="TF166" s="582">
        <f t="shared" si="127"/>
        <v>0</v>
      </c>
      <c r="TG166" s="582">
        <f t="shared" si="127"/>
        <v>0</v>
      </c>
      <c r="TH166" s="582">
        <f t="shared" si="127"/>
        <v>0</v>
      </c>
      <c r="TI166" s="582">
        <f t="shared" si="127"/>
        <v>0</v>
      </c>
      <c r="TJ166" s="582">
        <f t="shared" si="127"/>
        <v>0</v>
      </c>
      <c r="TK166" s="582">
        <f t="shared" si="127"/>
        <v>22721624.789999999</v>
      </c>
      <c r="TL166" s="582">
        <f t="shared" si="127"/>
        <v>0</v>
      </c>
      <c r="TM166" s="582">
        <f t="shared" si="127"/>
        <v>0</v>
      </c>
      <c r="TN166" s="582">
        <f t="shared" si="127"/>
        <v>0</v>
      </c>
      <c r="TO166" s="582">
        <f t="shared" si="127"/>
        <v>0</v>
      </c>
      <c r="TP166" s="582">
        <f t="shared" si="127"/>
        <v>0</v>
      </c>
      <c r="TQ166" s="582">
        <f t="shared" si="127"/>
        <v>0</v>
      </c>
      <c r="TR166" s="582">
        <f t="shared" si="127"/>
        <v>0</v>
      </c>
      <c r="TS166" s="582">
        <f t="shared" si="127"/>
        <v>0</v>
      </c>
      <c r="TT166" s="582">
        <f t="shared" si="127"/>
        <v>0</v>
      </c>
      <c r="TU166" s="582">
        <f t="shared" si="127"/>
        <v>0</v>
      </c>
      <c r="TV166" s="582">
        <f t="shared" si="127"/>
        <v>0</v>
      </c>
      <c r="TW166" s="582">
        <f t="shared" si="127"/>
        <v>0</v>
      </c>
      <c r="TX166" s="582">
        <f t="shared" si="127"/>
        <v>0</v>
      </c>
      <c r="TY166" s="582">
        <f t="shared" si="127"/>
        <v>0</v>
      </c>
      <c r="TZ166" s="582">
        <f t="shared" si="127"/>
        <v>0</v>
      </c>
      <c r="UA166" s="582">
        <f t="shared" si="127"/>
        <v>1813901.84</v>
      </c>
      <c r="UB166" s="582">
        <f t="shared" si="127"/>
        <v>0</v>
      </c>
      <c r="UC166" s="582">
        <f t="shared" si="127"/>
        <v>8048702.2599999998</v>
      </c>
      <c r="UD166" s="582">
        <f t="shared" si="127"/>
        <v>0</v>
      </c>
      <c r="UE166" s="582">
        <f t="shared" si="127"/>
        <v>0</v>
      </c>
      <c r="UF166" s="582">
        <f t="shared" si="127"/>
        <v>0</v>
      </c>
      <c r="UG166" s="582">
        <f t="shared" si="127"/>
        <v>3110287.13</v>
      </c>
      <c r="UH166" s="582">
        <f t="shared" si="127"/>
        <v>0</v>
      </c>
      <c r="UI166" s="582">
        <f t="shared" si="127"/>
        <v>0</v>
      </c>
      <c r="UJ166" s="582">
        <f t="shared" si="127"/>
        <v>0</v>
      </c>
      <c r="UK166" s="582">
        <f t="shared" si="127"/>
        <v>0</v>
      </c>
      <c r="UL166" s="582">
        <f t="shared" si="127"/>
        <v>33366678.25</v>
      </c>
      <c r="UM166" s="582">
        <f t="shared" si="127"/>
        <v>0</v>
      </c>
      <c r="UN166" s="582">
        <f t="shared" si="127"/>
        <v>0</v>
      </c>
      <c r="UO166" s="582">
        <f t="shared" si="127"/>
        <v>0</v>
      </c>
      <c r="UP166" s="582">
        <f t="shared" si="127"/>
        <v>0</v>
      </c>
      <c r="UQ166" s="582">
        <f t="shared" si="127"/>
        <v>0</v>
      </c>
      <c r="UR166" s="582">
        <f t="shared" si="127"/>
        <v>155434550.33000001</v>
      </c>
      <c r="US166" s="582">
        <f t="shared" si="127"/>
        <v>0</v>
      </c>
      <c r="UT166" s="582">
        <f t="shared" si="127"/>
        <v>0</v>
      </c>
      <c r="UU166" s="582">
        <f t="shared" si="127"/>
        <v>0</v>
      </c>
      <c r="UV166" s="582">
        <f t="shared" si="127"/>
        <v>0</v>
      </c>
      <c r="UW166" s="582">
        <f t="shared" si="127"/>
        <v>0</v>
      </c>
      <c r="UX166" s="582">
        <f t="shared" si="127"/>
        <v>0</v>
      </c>
      <c r="UY166" s="582">
        <f t="shared" si="127"/>
        <v>0</v>
      </c>
      <c r="UZ166" s="582">
        <f t="shared" si="127"/>
        <v>0</v>
      </c>
      <c r="VA166" s="582">
        <f t="shared" si="127"/>
        <v>0</v>
      </c>
      <c r="VB166" s="582">
        <f t="shared" si="127"/>
        <v>0</v>
      </c>
      <c r="VC166" s="582">
        <f t="shared" si="127"/>
        <v>0</v>
      </c>
      <c r="VD166" s="582">
        <f t="shared" si="127"/>
        <v>0</v>
      </c>
      <c r="VE166" s="582">
        <f t="shared" si="127"/>
        <v>0</v>
      </c>
      <c r="VF166" s="582">
        <f t="shared" si="127"/>
        <v>0</v>
      </c>
      <c r="VG166" s="582">
        <f t="shared" si="127"/>
        <v>0</v>
      </c>
      <c r="VH166" s="582">
        <f t="shared" si="127"/>
        <v>0</v>
      </c>
      <c r="VI166" s="582">
        <f t="shared" si="128"/>
        <v>0</v>
      </c>
      <c r="VJ166" s="582">
        <f t="shared" si="128"/>
        <v>317848.73</v>
      </c>
      <c r="VK166" s="582">
        <f t="shared" si="128"/>
        <v>0</v>
      </c>
      <c r="VL166" s="582">
        <f t="shared" si="128"/>
        <v>0</v>
      </c>
      <c r="VM166" s="582">
        <f t="shared" si="128"/>
        <v>0</v>
      </c>
      <c r="VN166" s="582">
        <f t="shared" si="128"/>
        <v>54771050.710000001</v>
      </c>
      <c r="VO166" s="582">
        <f t="shared" si="128"/>
        <v>0</v>
      </c>
      <c r="VP166" s="582">
        <f t="shared" si="128"/>
        <v>0</v>
      </c>
      <c r="VQ166" s="582">
        <f t="shared" si="128"/>
        <v>0</v>
      </c>
      <c r="VR166" s="582">
        <f t="shared" si="128"/>
        <v>0</v>
      </c>
      <c r="VS166" s="582">
        <f t="shared" si="128"/>
        <v>0</v>
      </c>
      <c r="VT166" s="582">
        <f t="shared" si="128"/>
        <v>0</v>
      </c>
      <c r="VU166" s="582">
        <f t="shared" si="128"/>
        <v>0</v>
      </c>
      <c r="VV166" s="582">
        <f t="shared" si="128"/>
        <v>0</v>
      </c>
      <c r="VW166" s="582">
        <f t="shared" si="128"/>
        <v>0</v>
      </c>
      <c r="VX166" s="582">
        <f t="shared" si="128"/>
        <v>0</v>
      </c>
      <c r="VY166" s="582">
        <f t="shared" si="128"/>
        <v>0</v>
      </c>
      <c r="VZ166" s="582">
        <f t="shared" si="128"/>
        <v>0</v>
      </c>
      <c r="WA166" s="582">
        <f t="shared" si="128"/>
        <v>0</v>
      </c>
      <c r="WB166" s="582">
        <f t="shared" si="128"/>
        <v>0</v>
      </c>
      <c r="WC166" s="582">
        <f t="shared" si="128"/>
        <v>199153759.52000001</v>
      </c>
      <c r="WD166" s="582">
        <f t="shared" si="128"/>
        <v>0</v>
      </c>
      <c r="WE166" s="582">
        <f t="shared" si="128"/>
        <v>0</v>
      </c>
      <c r="WF166" s="582">
        <f t="shared" si="128"/>
        <v>0</v>
      </c>
      <c r="WG166" s="582">
        <f t="shared" si="128"/>
        <v>0</v>
      </c>
      <c r="WH166" s="582">
        <f t="shared" si="128"/>
        <v>0</v>
      </c>
      <c r="WI166" s="582">
        <f t="shared" si="128"/>
        <v>0</v>
      </c>
      <c r="WJ166" s="582">
        <f t="shared" si="128"/>
        <v>0</v>
      </c>
      <c r="WK166" s="582">
        <f t="shared" si="128"/>
        <v>0</v>
      </c>
      <c r="WL166" s="582">
        <f t="shared" si="128"/>
        <v>0</v>
      </c>
      <c r="WM166" s="582">
        <f t="shared" si="128"/>
        <v>0</v>
      </c>
      <c r="WN166" s="582">
        <f t="shared" si="128"/>
        <v>0</v>
      </c>
      <c r="WO166" s="582">
        <f t="shared" si="128"/>
        <v>0</v>
      </c>
      <c r="WP166" s="582">
        <f t="shared" si="128"/>
        <v>0</v>
      </c>
      <c r="WQ166" s="582">
        <f t="shared" si="128"/>
        <v>0</v>
      </c>
      <c r="WR166" s="582">
        <f t="shared" si="128"/>
        <v>0</v>
      </c>
      <c r="WS166" s="582">
        <f t="shared" si="128"/>
        <v>0</v>
      </c>
      <c r="WT166" s="582">
        <f t="shared" si="128"/>
        <v>0</v>
      </c>
      <c r="WU166" s="582">
        <f t="shared" si="128"/>
        <v>0</v>
      </c>
      <c r="WV166" s="582">
        <f t="shared" si="128"/>
        <v>0</v>
      </c>
      <c r="WW166" s="582">
        <f t="shared" si="128"/>
        <v>0</v>
      </c>
      <c r="WX166" s="582">
        <f t="shared" si="128"/>
        <v>0</v>
      </c>
      <c r="WY166" s="582">
        <f t="shared" si="128"/>
        <v>0</v>
      </c>
      <c r="WZ166" s="582">
        <f t="shared" si="128"/>
        <v>0</v>
      </c>
      <c r="XA166" s="582">
        <f t="shared" si="128"/>
        <v>0</v>
      </c>
      <c r="XB166" s="582">
        <f t="shared" si="128"/>
        <v>0</v>
      </c>
      <c r="XC166" s="582">
        <f t="shared" si="128"/>
        <v>0</v>
      </c>
      <c r="XD166" s="582">
        <f t="shared" si="128"/>
        <v>0</v>
      </c>
      <c r="XE166" s="582">
        <f t="shared" si="128"/>
        <v>7323541.3300000001</v>
      </c>
      <c r="XF166" s="582">
        <f t="shared" si="128"/>
        <v>0</v>
      </c>
      <c r="XG166" s="582">
        <f t="shared" si="128"/>
        <v>0</v>
      </c>
      <c r="XH166" s="582">
        <f t="shared" si="128"/>
        <v>0</v>
      </c>
      <c r="XI166" s="582">
        <f t="shared" si="128"/>
        <v>0</v>
      </c>
      <c r="XJ166" s="582">
        <f t="shared" si="128"/>
        <v>45841403.890000001</v>
      </c>
      <c r="XK166" s="582">
        <f t="shared" si="128"/>
        <v>0</v>
      </c>
      <c r="XL166" s="582">
        <f t="shared" si="128"/>
        <v>0</v>
      </c>
      <c r="XM166" s="582">
        <f t="shared" si="128"/>
        <v>23083421.280000001</v>
      </c>
      <c r="XN166" s="582">
        <f t="shared" si="128"/>
        <v>0</v>
      </c>
      <c r="XO166" s="582">
        <f t="shared" si="128"/>
        <v>0</v>
      </c>
      <c r="XP166" s="582">
        <f t="shared" si="128"/>
        <v>0</v>
      </c>
      <c r="XQ166" s="582">
        <f t="shared" si="128"/>
        <v>0</v>
      </c>
      <c r="XR166" s="582">
        <f t="shared" si="128"/>
        <v>0</v>
      </c>
      <c r="XS166" s="582">
        <f t="shared" si="128"/>
        <v>0</v>
      </c>
      <c r="XT166" s="582">
        <f t="shared" si="128"/>
        <v>0</v>
      </c>
      <c r="XU166" s="582">
        <f t="shared" si="129"/>
        <v>0</v>
      </c>
      <c r="XV166" s="582">
        <f t="shared" si="129"/>
        <v>0</v>
      </c>
      <c r="XW166" s="582">
        <f t="shared" si="129"/>
        <v>0</v>
      </c>
      <c r="XX166" s="582">
        <f t="shared" si="129"/>
        <v>0</v>
      </c>
      <c r="XY166" s="582">
        <f t="shared" si="129"/>
        <v>0</v>
      </c>
      <c r="XZ166" s="582">
        <f t="shared" si="129"/>
        <v>0</v>
      </c>
      <c r="YA166" s="582">
        <f t="shared" si="129"/>
        <v>0</v>
      </c>
      <c r="YB166" s="582">
        <f t="shared" si="129"/>
        <v>0</v>
      </c>
      <c r="YC166" s="582">
        <f t="shared" si="129"/>
        <v>0</v>
      </c>
      <c r="YD166" s="582">
        <f t="shared" si="129"/>
        <v>0</v>
      </c>
      <c r="YE166" s="582">
        <f t="shared" si="129"/>
        <v>0</v>
      </c>
      <c r="YF166" s="582">
        <f t="shared" si="129"/>
        <v>0</v>
      </c>
      <c r="YG166" s="582">
        <f t="shared" si="129"/>
        <v>135694693.43000001</v>
      </c>
      <c r="YH166" s="582">
        <f t="shared" si="129"/>
        <v>0</v>
      </c>
      <c r="YI166" s="582">
        <f t="shared" si="129"/>
        <v>0</v>
      </c>
      <c r="YJ166" s="582">
        <f t="shared" si="129"/>
        <v>0</v>
      </c>
      <c r="YK166" s="582">
        <f t="shared" si="129"/>
        <v>0</v>
      </c>
      <c r="YL166" s="582">
        <f t="shared" si="129"/>
        <v>0</v>
      </c>
      <c r="YM166" s="582">
        <f t="shared" si="129"/>
        <v>0</v>
      </c>
      <c r="YN166" s="582">
        <f t="shared" si="129"/>
        <v>0</v>
      </c>
      <c r="YO166" s="582">
        <f t="shared" si="129"/>
        <v>0</v>
      </c>
      <c r="YP166" s="582">
        <f t="shared" si="129"/>
        <v>0</v>
      </c>
      <c r="YQ166" s="582">
        <f t="shared" si="129"/>
        <v>0</v>
      </c>
      <c r="YR166" s="582">
        <f t="shared" si="129"/>
        <v>0</v>
      </c>
      <c r="YS166" s="582">
        <f t="shared" si="129"/>
        <v>0</v>
      </c>
      <c r="YT166" s="582">
        <f t="shared" si="129"/>
        <v>0</v>
      </c>
      <c r="YU166" s="582">
        <f t="shared" si="129"/>
        <v>0</v>
      </c>
      <c r="YV166" s="582">
        <f t="shared" si="129"/>
        <v>0</v>
      </c>
      <c r="YW166" s="582">
        <f t="shared" si="129"/>
        <v>0</v>
      </c>
      <c r="YX166" s="582">
        <f t="shared" si="129"/>
        <v>29751312.969999999</v>
      </c>
      <c r="YY166" s="582">
        <f t="shared" si="129"/>
        <v>0</v>
      </c>
      <c r="YZ166" s="582">
        <f t="shared" si="129"/>
        <v>0</v>
      </c>
      <c r="ZA166" s="582">
        <f t="shared" si="129"/>
        <v>0</v>
      </c>
      <c r="ZB166" s="582">
        <f t="shared" si="129"/>
        <v>0</v>
      </c>
      <c r="ZC166" s="582">
        <f t="shared" si="129"/>
        <v>0</v>
      </c>
      <c r="ZD166" s="582">
        <f t="shared" si="129"/>
        <v>0</v>
      </c>
      <c r="ZE166" s="582">
        <f t="shared" si="129"/>
        <v>14441931.5</v>
      </c>
      <c r="ZF166" s="582">
        <f t="shared" si="129"/>
        <v>0</v>
      </c>
      <c r="ZG166" s="582">
        <f t="shared" si="129"/>
        <v>0</v>
      </c>
      <c r="ZH166" s="582">
        <f t="shared" si="129"/>
        <v>0</v>
      </c>
      <c r="ZI166" s="582">
        <f t="shared" si="129"/>
        <v>0</v>
      </c>
      <c r="ZJ166" s="582">
        <f t="shared" si="129"/>
        <v>0</v>
      </c>
      <c r="ZK166" s="582">
        <f t="shared" si="129"/>
        <v>0</v>
      </c>
      <c r="ZL166" s="582">
        <f t="shared" si="129"/>
        <v>0</v>
      </c>
      <c r="ZM166" s="582">
        <f t="shared" si="129"/>
        <v>0</v>
      </c>
      <c r="ZN166" s="582">
        <f t="shared" si="129"/>
        <v>36933756.649999999</v>
      </c>
      <c r="ZO166" s="582">
        <f t="shared" si="129"/>
        <v>0</v>
      </c>
      <c r="ZP166" s="582">
        <f t="shared" si="129"/>
        <v>0</v>
      </c>
      <c r="ZQ166" s="582">
        <f t="shared" si="129"/>
        <v>0</v>
      </c>
      <c r="ZR166" s="582">
        <f t="shared" si="129"/>
        <v>0</v>
      </c>
      <c r="ZS166" s="582">
        <f t="shared" si="129"/>
        <v>0</v>
      </c>
      <c r="ZT166" s="582">
        <f t="shared" si="129"/>
        <v>0</v>
      </c>
      <c r="ZU166" s="582">
        <f t="shared" si="129"/>
        <v>0</v>
      </c>
      <c r="ZV166" s="582">
        <f t="shared" si="129"/>
        <v>290000</v>
      </c>
      <c r="ZW166" s="582">
        <f t="shared" si="129"/>
        <v>0</v>
      </c>
      <c r="ZX166" s="582">
        <f t="shared" si="129"/>
        <v>0</v>
      </c>
      <c r="ZY166" s="582">
        <f t="shared" si="129"/>
        <v>0</v>
      </c>
      <c r="ZZ166" s="582">
        <f t="shared" si="129"/>
        <v>0</v>
      </c>
      <c r="AAA166" s="582">
        <f t="shared" si="129"/>
        <v>0</v>
      </c>
      <c r="AAB166" s="582">
        <f t="shared" si="129"/>
        <v>0</v>
      </c>
      <c r="AAC166" s="582">
        <f t="shared" si="129"/>
        <v>0</v>
      </c>
      <c r="AAD166" s="582">
        <f t="shared" si="129"/>
        <v>0</v>
      </c>
      <c r="AAE166" s="582">
        <f t="shared" si="129"/>
        <v>0</v>
      </c>
      <c r="AAF166" s="582">
        <f t="shared" si="129"/>
        <v>0</v>
      </c>
      <c r="AAG166" s="582">
        <f t="shared" si="130"/>
        <v>0</v>
      </c>
      <c r="AAH166" s="582">
        <f t="shared" si="130"/>
        <v>0</v>
      </c>
      <c r="AAI166" s="582">
        <f t="shared" si="130"/>
        <v>0</v>
      </c>
      <c r="AAJ166" s="582">
        <f t="shared" si="130"/>
        <v>6785326.1799999997</v>
      </c>
      <c r="AAK166" s="582">
        <f t="shared" si="130"/>
        <v>0</v>
      </c>
      <c r="AAL166" s="582">
        <f t="shared" si="130"/>
        <v>0</v>
      </c>
      <c r="AAM166" s="582">
        <f t="shared" si="130"/>
        <v>0</v>
      </c>
      <c r="AAN166" s="582">
        <f t="shared" si="130"/>
        <v>0</v>
      </c>
      <c r="AAO166" s="582">
        <f t="shared" si="130"/>
        <v>0</v>
      </c>
      <c r="AAP166" s="582">
        <f t="shared" si="130"/>
        <v>0</v>
      </c>
      <c r="AAQ166" s="582">
        <f t="shared" si="130"/>
        <v>100269988.92</v>
      </c>
      <c r="AAR166" s="582">
        <f t="shared" si="130"/>
        <v>0</v>
      </c>
      <c r="AAS166" s="582">
        <f t="shared" si="130"/>
        <v>0</v>
      </c>
      <c r="AAT166" s="582">
        <f t="shared" si="130"/>
        <v>0</v>
      </c>
      <c r="AAU166" s="582">
        <f t="shared" si="130"/>
        <v>0</v>
      </c>
      <c r="AAV166" s="582">
        <f t="shared" si="130"/>
        <v>0</v>
      </c>
      <c r="AAW166" s="582">
        <f t="shared" si="130"/>
        <v>0</v>
      </c>
      <c r="AAX166" s="582">
        <f t="shared" si="130"/>
        <v>0</v>
      </c>
      <c r="AAY166" s="582">
        <f t="shared" si="130"/>
        <v>0</v>
      </c>
      <c r="AAZ166" s="582">
        <f t="shared" si="130"/>
        <v>0</v>
      </c>
      <c r="ABA166" s="582">
        <f t="shared" si="130"/>
        <v>0</v>
      </c>
      <c r="ABB166" s="582">
        <f t="shared" si="130"/>
        <v>17441285.949999999</v>
      </c>
      <c r="ABC166" s="582">
        <f t="shared" si="130"/>
        <v>0</v>
      </c>
      <c r="ABD166" s="582">
        <f t="shared" si="130"/>
        <v>0</v>
      </c>
      <c r="ABE166" s="582">
        <f t="shared" si="130"/>
        <v>0</v>
      </c>
      <c r="ABF166" s="582">
        <f t="shared" si="130"/>
        <v>0</v>
      </c>
      <c r="ABG166" s="582">
        <f t="shared" si="130"/>
        <v>0</v>
      </c>
      <c r="ABH166" s="582">
        <f t="shared" si="130"/>
        <v>0</v>
      </c>
      <c r="ABI166" s="582">
        <f t="shared" si="130"/>
        <v>0</v>
      </c>
      <c r="ABJ166" s="582">
        <f t="shared" si="130"/>
        <v>9547922.4499999993</v>
      </c>
      <c r="ABK166" s="582">
        <f t="shared" si="130"/>
        <v>0</v>
      </c>
      <c r="ABL166" s="582">
        <f t="shared" si="130"/>
        <v>0</v>
      </c>
      <c r="ABM166" s="582">
        <f t="shared" si="130"/>
        <v>0</v>
      </c>
      <c r="ABN166" s="582">
        <f t="shared" si="130"/>
        <v>0</v>
      </c>
      <c r="ABO166" s="582">
        <f t="shared" si="130"/>
        <v>0</v>
      </c>
      <c r="ABP166" s="582">
        <f t="shared" si="130"/>
        <v>0</v>
      </c>
      <c r="ABQ166" s="582">
        <f t="shared" si="130"/>
        <v>3858679.25</v>
      </c>
      <c r="ABR166" s="582">
        <f t="shared" si="130"/>
        <v>0</v>
      </c>
      <c r="ABS166" s="582">
        <f t="shared" si="130"/>
        <v>0</v>
      </c>
      <c r="ABT166" s="582">
        <f t="shared" si="130"/>
        <v>0</v>
      </c>
      <c r="ABU166" s="582">
        <f t="shared" si="130"/>
        <v>0</v>
      </c>
      <c r="ABV166" s="582">
        <f t="shared" si="130"/>
        <v>0</v>
      </c>
      <c r="ABW166" s="582">
        <f t="shared" si="130"/>
        <v>0</v>
      </c>
      <c r="ABX166" s="582">
        <f t="shared" si="130"/>
        <v>0</v>
      </c>
      <c r="ABY166" s="582">
        <f t="shared" si="130"/>
        <v>0</v>
      </c>
      <c r="ABZ166" s="582">
        <f t="shared" si="130"/>
        <v>41954907.07</v>
      </c>
      <c r="ACA166" s="582">
        <f t="shared" si="130"/>
        <v>0</v>
      </c>
      <c r="ACB166" s="582">
        <f t="shared" si="130"/>
        <v>0</v>
      </c>
      <c r="ACC166" s="582">
        <f t="shared" si="130"/>
        <v>0</v>
      </c>
      <c r="ACD166" s="582">
        <f t="shared" si="130"/>
        <v>0</v>
      </c>
      <c r="ACE166" s="582">
        <f t="shared" si="130"/>
        <v>0</v>
      </c>
      <c r="ACF166" s="582">
        <f t="shared" si="130"/>
        <v>0</v>
      </c>
      <c r="ACG166" s="582">
        <f t="shared" si="130"/>
        <v>0</v>
      </c>
      <c r="ACH166" s="582">
        <f t="shared" si="130"/>
        <v>0</v>
      </c>
      <c r="ACI166" s="582">
        <f t="shared" si="130"/>
        <v>0</v>
      </c>
      <c r="ACJ166" s="582">
        <f t="shared" si="130"/>
        <v>0</v>
      </c>
      <c r="ACK166" s="582">
        <f t="shared" si="130"/>
        <v>40256285.700000003</v>
      </c>
      <c r="ACL166" s="582">
        <f t="shared" si="130"/>
        <v>0</v>
      </c>
      <c r="ACM166" s="582">
        <f t="shared" si="130"/>
        <v>0</v>
      </c>
      <c r="ACN166" s="582">
        <f t="shared" si="130"/>
        <v>0</v>
      </c>
      <c r="ACO166" s="582">
        <f t="shared" si="130"/>
        <v>0</v>
      </c>
      <c r="ACP166" s="582">
        <f t="shared" si="130"/>
        <v>0</v>
      </c>
      <c r="ACQ166" s="582">
        <f t="shared" si="130"/>
        <v>0</v>
      </c>
      <c r="ACR166" s="582">
        <f t="shared" si="130"/>
        <v>33280970.609999999</v>
      </c>
      <c r="ACS166" s="582">
        <f t="shared" si="131"/>
        <v>64981162.759999998</v>
      </c>
      <c r="ACT166" s="582">
        <f t="shared" si="131"/>
        <v>0</v>
      </c>
      <c r="ACU166" s="582">
        <f t="shared" si="131"/>
        <v>0</v>
      </c>
      <c r="ACV166" s="582">
        <f t="shared" si="131"/>
        <v>0</v>
      </c>
      <c r="ACW166" s="582">
        <f t="shared" si="131"/>
        <v>0</v>
      </c>
      <c r="ACX166" s="582">
        <f t="shared" si="131"/>
        <v>5141866.6500000004</v>
      </c>
      <c r="ACY166" s="582">
        <f t="shared" si="131"/>
        <v>0</v>
      </c>
      <c r="ACZ166" s="582">
        <f t="shared" si="131"/>
        <v>0</v>
      </c>
      <c r="ADA166" s="582">
        <f t="shared" si="131"/>
        <v>0</v>
      </c>
      <c r="ADB166" s="582">
        <f t="shared" si="131"/>
        <v>0</v>
      </c>
      <c r="ADC166" s="582">
        <f t="shared" si="131"/>
        <v>0</v>
      </c>
      <c r="ADD166" s="582">
        <f t="shared" si="131"/>
        <v>0</v>
      </c>
      <c r="ADE166" s="582">
        <f t="shared" si="131"/>
        <v>0</v>
      </c>
      <c r="ADF166" s="582">
        <f t="shared" si="131"/>
        <v>0</v>
      </c>
      <c r="ADG166" s="582">
        <f t="shared" si="131"/>
        <v>0</v>
      </c>
      <c r="ADH166" s="582">
        <f t="shared" si="131"/>
        <v>3575117.38</v>
      </c>
      <c r="ADI166" s="582">
        <f t="shared" si="131"/>
        <v>7454680.0899999999</v>
      </c>
      <c r="ADJ166" s="582">
        <f t="shared" si="131"/>
        <v>0</v>
      </c>
      <c r="ADK166" s="582">
        <f t="shared" si="131"/>
        <v>0</v>
      </c>
      <c r="ADL166" s="582">
        <f t="shared" si="131"/>
        <v>0</v>
      </c>
      <c r="ADM166" s="582">
        <f t="shared" si="131"/>
        <v>0</v>
      </c>
      <c r="ADN166" s="582">
        <f t="shared" si="131"/>
        <v>0</v>
      </c>
      <c r="ADO166" s="582">
        <f t="shared" si="131"/>
        <v>0</v>
      </c>
      <c r="ADP166" s="582">
        <f t="shared" si="131"/>
        <v>0</v>
      </c>
      <c r="ADQ166" s="582">
        <f t="shared" si="131"/>
        <v>65207592.869999997</v>
      </c>
      <c r="ADR166" s="582">
        <f t="shared" si="131"/>
        <v>15108617.550000001</v>
      </c>
      <c r="ADS166" s="582">
        <f t="shared" si="131"/>
        <v>0</v>
      </c>
      <c r="ADT166" s="582">
        <f t="shared" si="131"/>
        <v>0</v>
      </c>
      <c r="ADU166" s="582">
        <f t="shared" si="131"/>
        <v>9910501</v>
      </c>
      <c r="ADV166" s="582">
        <f t="shared" si="131"/>
        <v>0</v>
      </c>
      <c r="ADW166" s="582">
        <f t="shared" si="131"/>
        <v>0</v>
      </c>
      <c r="ADX166" s="582">
        <f t="shared" si="131"/>
        <v>0</v>
      </c>
      <c r="ADY166" s="582">
        <f t="shared" si="131"/>
        <v>0</v>
      </c>
      <c r="ADZ166" s="582">
        <f t="shared" si="131"/>
        <v>0</v>
      </c>
      <c r="AEA166" s="582">
        <f t="shared" si="131"/>
        <v>75000846.799999997</v>
      </c>
      <c r="AEB166" s="582">
        <f t="shared" si="131"/>
        <v>3370327.02</v>
      </c>
      <c r="AEC166" s="582">
        <f t="shared" si="131"/>
        <v>0</v>
      </c>
      <c r="AED166" s="582">
        <f t="shared" si="131"/>
        <v>0</v>
      </c>
      <c r="AEE166" s="582">
        <f t="shared" si="131"/>
        <v>0</v>
      </c>
      <c r="AEF166" s="582">
        <f t="shared" si="131"/>
        <v>0</v>
      </c>
      <c r="AEG166" s="582">
        <f t="shared" si="131"/>
        <v>0</v>
      </c>
      <c r="AEH166" s="582">
        <f t="shared" si="131"/>
        <v>0</v>
      </c>
      <c r="AEI166" s="582">
        <f t="shared" si="131"/>
        <v>0</v>
      </c>
      <c r="AEJ166" s="582">
        <f t="shared" si="131"/>
        <v>0</v>
      </c>
      <c r="AEK166" s="582">
        <f t="shared" si="131"/>
        <v>0</v>
      </c>
      <c r="AEL166" s="582">
        <f t="shared" si="131"/>
        <v>0</v>
      </c>
      <c r="AEM166" s="582">
        <f t="shared" si="131"/>
        <v>0</v>
      </c>
      <c r="AEN166" s="582">
        <f t="shared" si="131"/>
        <v>0</v>
      </c>
      <c r="AEO166" s="582">
        <f t="shared" si="131"/>
        <v>0</v>
      </c>
      <c r="AEP166" s="582">
        <f t="shared" si="131"/>
        <v>0</v>
      </c>
      <c r="AEQ166" s="582">
        <f t="shared" si="131"/>
        <v>0</v>
      </c>
      <c r="AER166" s="582">
        <f t="shared" si="131"/>
        <v>0</v>
      </c>
      <c r="AES166" s="582">
        <f t="shared" si="131"/>
        <v>0</v>
      </c>
      <c r="AET166" s="582">
        <f t="shared" si="131"/>
        <v>0</v>
      </c>
      <c r="AEU166" s="582">
        <f t="shared" si="131"/>
        <v>15320277.449999999</v>
      </c>
      <c r="AEV166" s="582">
        <f t="shared" si="131"/>
        <v>0</v>
      </c>
      <c r="AEW166" s="582">
        <f t="shared" si="131"/>
        <v>0</v>
      </c>
      <c r="AEX166" s="582">
        <f t="shared" si="131"/>
        <v>0</v>
      </c>
      <c r="AEY166" s="582">
        <f t="shared" si="131"/>
        <v>0</v>
      </c>
      <c r="AEZ166" s="582">
        <f t="shared" si="131"/>
        <v>0</v>
      </c>
      <c r="AFA166" s="582">
        <f t="shared" si="131"/>
        <v>0</v>
      </c>
      <c r="AFB166" s="582">
        <f t="shared" si="131"/>
        <v>0</v>
      </c>
      <c r="AFC166" s="582">
        <f t="shared" si="131"/>
        <v>0</v>
      </c>
      <c r="AFD166" s="582">
        <f t="shared" si="131"/>
        <v>0</v>
      </c>
      <c r="AFE166" s="582">
        <f t="shared" si="132"/>
        <v>5542295.9900000002</v>
      </c>
      <c r="AFF166" s="582">
        <f t="shared" si="132"/>
        <v>301184.25</v>
      </c>
      <c r="AFG166" s="582">
        <f t="shared" si="132"/>
        <v>0</v>
      </c>
      <c r="AFH166" s="582">
        <f t="shared" si="132"/>
        <v>0</v>
      </c>
      <c r="AFI166" s="582">
        <f t="shared" si="132"/>
        <v>0</v>
      </c>
      <c r="AFJ166" s="582">
        <f t="shared" si="132"/>
        <v>0</v>
      </c>
      <c r="AFK166" s="582">
        <f t="shared" si="132"/>
        <v>0</v>
      </c>
      <c r="AFL166" s="582">
        <f t="shared" si="132"/>
        <v>0</v>
      </c>
      <c r="AFM166" s="582">
        <f t="shared" si="132"/>
        <v>0</v>
      </c>
      <c r="AFN166" s="582">
        <f t="shared" si="132"/>
        <v>0</v>
      </c>
      <c r="AFO166" s="582">
        <f t="shared" si="132"/>
        <v>0</v>
      </c>
      <c r="AFP166" s="582">
        <f t="shared" si="132"/>
        <v>0</v>
      </c>
      <c r="AFQ166" s="582">
        <f t="shared" si="132"/>
        <v>0</v>
      </c>
      <c r="AFR166" s="582">
        <f t="shared" si="132"/>
        <v>8252306</v>
      </c>
      <c r="AFS166" s="582">
        <f t="shared" si="132"/>
        <v>0</v>
      </c>
      <c r="AFT166" s="582">
        <f t="shared" si="132"/>
        <v>0</v>
      </c>
      <c r="AFU166" s="582">
        <f t="shared" si="132"/>
        <v>0</v>
      </c>
      <c r="AFV166" s="582">
        <f t="shared" si="132"/>
        <v>0</v>
      </c>
      <c r="AFW166" s="582">
        <f t="shared" si="132"/>
        <v>0</v>
      </c>
      <c r="AFX166" s="582">
        <f t="shared" si="132"/>
        <v>0</v>
      </c>
      <c r="AFY166" s="582">
        <f t="shared" si="132"/>
        <v>0</v>
      </c>
      <c r="AFZ166" s="582">
        <f t="shared" si="132"/>
        <v>0</v>
      </c>
      <c r="AGA166" s="582">
        <f t="shared" si="132"/>
        <v>0</v>
      </c>
      <c r="AGB166" s="582">
        <f t="shared" si="132"/>
        <v>0</v>
      </c>
      <c r="AGC166" s="582">
        <f t="shared" si="132"/>
        <v>0</v>
      </c>
      <c r="AGD166" s="582">
        <f t="shared" si="132"/>
        <v>35669048.939999998</v>
      </c>
      <c r="AGE166" s="582">
        <f t="shared" si="132"/>
        <v>0</v>
      </c>
      <c r="AGF166" s="582">
        <f t="shared" si="132"/>
        <v>0</v>
      </c>
      <c r="AGG166" s="582">
        <f t="shared" si="132"/>
        <v>0</v>
      </c>
      <c r="AGH166" s="582">
        <f t="shared" si="132"/>
        <v>0</v>
      </c>
      <c r="AGI166" s="582">
        <f t="shared" si="132"/>
        <v>0</v>
      </c>
      <c r="AGJ166" s="582">
        <f t="shared" si="132"/>
        <v>0</v>
      </c>
      <c r="AGK166" s="582">
        <f t="shared" si="132"/>
        <v>0</v>
      </c>
      <c r="AGL166" s="582">
        <f t="shared" si="132"/>
        <v>0</v>
      </c>
      <c r="AGM166" s="582">
        <f t="shared" si="132"/>
        <v>0</v>
      </c>
      <c r="AGN166" s="582">
        <f t="shared" si="132"/>
        <v>0</v>
      </c>
      <c r="AGO166" s="582">
        <f t="shared" si="132"/>
        <v>2833091.55</v>
      </c>
      <c r="AGP166" s="582">
        <f t="shared" si="132"/>
        <v>649539.73</v>
      </c>
      <c r="AGQ166" s="582">
        <f t="shared" si="132"/>
        <v>0</v>
      </c>
      <c r="AGR166" s="582">
        <f t="shared" si="132"/>
        <v>0</v>
      </c>
      <c r="AGS166" s="582">
        <f t="shared" si="132"/>
        <v>0</v>
      </c>
      <c r="AGT166" s="582">
        <f t="shared" si="132"/>
        <v>0</v>
      </c>
      <c r="AGU166" s="582">
        <f t="shared" si="132"/>
        <v>0</v>
      </c>
      <c r="AGV166" s="582">
        <f t="shared" si="132"/>
        <v>0</v>
      </c>
      <c r="AGW166" s="582">
        <f t="shared" si="132"/>
        <v>64717111.600000001</v>
      </c>
      <c r="AGX166" s="582">
        <f t="shared" si="132"/>
        <v>15611051.970000001</v>
      </c>
      <c r="AGY166" s="582">
        <f t="shared" si="132"/>
        <v>0</v>
      </c>
      <c r="AGZ166" s="582">
        <f t="shared" si="132"/>
        <v>0</v>
      </c>
      <c r="AHA166" s="582">
        <f t="shared" si="132"/>
        <v>0</v>
      </c>
      <c r="AHB166" s="582">
        <f t="shared" si="132"/>
        <v>0</v>
      </c>
      <c r="AHC166" s="582">
        <f t="shared" si="132"/>
        <v>0</v>
      </c>
      <c r="AHD166" s="582">
        <f t="shared" si="132"/>
        <v>0</v>
      </c>
      <c r="AHE166" s="582">
        <f t="shared" si="132"/>
        <v>0</v>
      </c>
      <c r="AHF166" s="582">
        <f t="shared" si="132"/>
        <v>0</v>
      </c>
      <c r="AHG166" s="582">
        <f t="shared" si="132"/>
        <v>0</v>
      </c>
      <c r="AHH166" s="582">
        <f t="shared" si="132"/>
        <v>0</v>
      </c>
      <c r="AHI166" s="582">
        <f t="shared" si="132"/>
        <v>0</v>
      </c>
      <c r="AHJ166" s="582">
        <f t="shared" si="132"/>
        <v>0</v>
      </c>
      <c r="AHK166" s="582">
        <f t="shared" si="132"/>
        <v>0</v>
      </c>
      <c r="AHL166" s="582">
        <f t="shared" si="132"/>
        <v>0</v>
      </c>
      <c r="AHM166" s="582">
        <f t="shared" si="132"/>
        <v>0</v>
      </c>
      <c r="AHN166" s="582">
        <f t="shared" si="132"/>
        <v>3597405.32</v>
      </c>
      <c r="AHO166" s="582">
        <f t="shared" si="132"/>
        <v>0</v>
      </c>
      <c r="AHP166" s="582">
        <f t="shared" si="132"/>
        <v>0</v>
      </c>
      <c r="AHQ166" s="582">
        <f t="shared" si="133"/>
        <v>0</v>
      </c>
      <c r="AHR166" s="582">
        <f t="shared" si="133"/>
        <v>0</v>
      </c>
      <c r="AHS166" s="582">
        <f t="shared" si="133"/>
        <v>0</v>
      </c>
      <c r="AHT166" s="582">
        <f t="shared" si="133"/>
        <v>0</v>
      </c>
      <c r="AHU166" s="582">
        <f t="shared" si="133"/>
        <v>0</v>
      </c>
      <c r="AHV166" s="582">
        <f t="shared" si="133"/>
        <v>0</v>
      </c>
      <c r="AHW166" s="582">
        <f t="shared" si="133"/>
        <v>3848292194.999999</v>
      </c>
      <c r="AHY166" s="647" t="s">
        <v>6248</v>
      </c>
      <c r="AHZ166" s="647" t="s">
        <v>6413</v>
      </c>
      <c r="AIA166" s="647" t="s">
        <v>6054</v>
      </c>
    </row>
    <row r="167" spans="1:911" ht="27" x14ac:dyDescent="0.75">
      <c r="A167" s="576" t="s">
        <v>6248</v>
      </c>
      <c r="B167" s="270" t="s">
        <v>6255</v>
      </c>
      <c r="C167" s="399" t="s">
        <v>6247</v>
      </c>
      <c r="D167" s="582">
        <f t="shared" si="134"/>
        <v>410050604.92999995</v>
      </c>
      <c r="E167" s="582">
        <f t="shared" si="135"/>
        <v>26242216.27</v>
      </c>
      <c r="F167" s="582">
        <f t="shared" si="135"/>
        <v>41810778.560000002</v>
      </c>
      <c r="G167" s="582">
        <f t="shared" si="135"/>
        <v>6846308.9700000007</v>
      </c>
      <c r="H167" s="582">
        <f t="shared" si="135"/>
        <v>50656588.829999998</v>
      </c>
      <c r="I167" s="582">
        <f t="shared" si="135"/>
        <v>10644243.079999998</v>
      </c>
      <c r="J167" s="582">
        <f t="shared" si="135"/>
        <v>41486897.159999996</v>
      </c>
      <c r="K167" s="582">
        <f t="shared" si="135"/>
        <v>12310500.34</v>
      </c>
      <c r="L167" s="582">
        <f t="shared" si="135"/>
        <v>15415041.349999996</v>
      </c>
      <c r="M167" s="582">
        <f t="shared" si="135"/>
        <v>9759068.6900000013</v>
      </c>
      <c r="N167" s="582">
        <f t="shared" si="135"/>
        <v>11849201.82</v>
      </c>
      <c r="O167" s="582">
        <f t="shared" si="135"/>
        <v>16126934.129999999</v>
      </c>
      <c r="P167" s="582">
        <f t="shared" si="135"/>
        <v>12793468.359999999</v>
      </c>
      <c r="Q167" s="582">
        <f t="shared" si="135"/>
        <v>13818560.079999998</v>
      </c>
      <c r="R167" s="582">
        <f t="shared" si="135"/>
        <v>8730585.9900000002</v>
      </c>
      <c r="S167" s="582">
        <f t="shared" si="135"/>
        <v>40148401.979999997</v>
      </c>
      <c r="T167" s="582">
        <f t="shared" si="135"/>
        <v>11169350.780000003</v>
      </c>
      <c r="U167" s="582">
        <f t="shared" si="135"/>
        <v>7925829.9799999995</v>
      </c>
      <c r="V167" s="582">
        <f t="shared" si="135"/>
        <v>57311</v>
      </c>
      <c r="W167" s="582">
        <f t="shared" si="135"/>
        <v>227168985.64000002</v>
      </c>
      <c r="X167" s="582">
        <f t="shared" si="135"/>
        <v>78427328.549999967</v>
      </c>
      <c r="Y167" s="582">
        <f t="shared" si="135"/>
        <v>16941790.830000002</v>
      </c>
      <c r="Z167" s="582">
        <f t="shared" si="135"/>
        <v>17057893.41</v>
      </c>
      <c r="AA167" s="582">
        <f t="shared" si="135"/>
        <v>26599130.029999997</v>
      </c>
      <c r="AB167" s="582">
        <f t="shared" si="135"/>
        <v>15369264.409999998</v>
      </c>
      <c r="AC167" s="582">
        <f t="shared" si="135"/>
        <v>21565323.550000001</v>
      </c>
      <c r="AD167" s="582">
        <f t="shared" si="135"/>
        <v>192909757.44</v>
      </c>
      <c r="AE167" s="582">
        <f t="shared" si="135"/>
        <v>38556122.759999998</v>
      </c>
      <c r="AF167" s="582">
        <f t="shared" si="135"/>
        <v>12987284.5</v>
      </c>
      <c r="AG167" s="582">
        <f t="shared" si="135"/>
        <v>157956633.49999997</v>
      </c>
      <c r="AH167" s="582">
        <f t="shared" si="135"/>
        <v>27679182.049999997</v>
      </c>
      <c r="AI167" s="582">
        <f t="shared" si="135"/>
        <v>75640302.330000013</v>
      </c>
      <c r="AJ167" s="582">
        <f t="shared" si="135"/>
        <v>67766442.840000004</v>
      </c>
      <c r="AK167" s="582">
        <f t="shared" si="135"/>
        <v>17107905.129999999</v>
      </c>
      <c r="AL167" s="582">
        <f t="shared" si="135"/>
        <v>21233214.899999999</v>
      </c>
      <c r="AM167" s="582">
        <f t="shared" si="135"/>
        <v>13687250.029999999</v>
      </c>
      <c r="AN167" s="582">
        <f t="shared" si="135"/>
        <v>37814147.039999999</v>
      </c>
      <c r="AO167" s="582">
        <f t="shared" si="135"/>
        <v>14639146.959999999</v>
      </c>
      <c r="AP167" s="582">
        <f t="shared" si="135"/>
        <v>14253566.760000002</v>
      </c>
      <c r="AQ167" s="582">
        <f t="shared" si="135"/>
        <v>26136706.580000002</v>
      </c>
      <c r="AR167" s="582">
        <f t="shared" si="135"/>
        <v>14990739.060000006</v>
      </c>
      <c r="AS167" s="582">
        <f t="shared" si="135"/>
        <v>28826140.890000001</v>
      </c>
      <c r="AT167" s="582">
        <f t="shared" si="135"/>
        <v>12168430.120000001</v>
      </c>
      <c r="AU167" s="582">
        <f t="shared" si="135"/>
        <v>164397123.62000003</v>
      </c>
      <c r="AV167" s="582">
        <f t="shared" si="135"/>
        <v>5940663.4900000002</v>
      </c>
      <c r="AW167" s="582">
        <f t="shared" si="135"/>
        <v>5712340.75</v>
      </c>
      <c r="AX167" s="582">
        <f t="shared" si="135"/>
        <v>10220117.93</v>
      </c>
      <c r="AY167" s="582">
        <f t="shared" si="135"/>
        <v>12494921.850000001</v>
      </c>
      <c r="AZ167" s="582">
        <f t="shared" si="135"/>
        <v>15343943.130000001</v>
      </c>
      <c r="BA167" s="582">
        <f t="shared" si="135"/>
        <v>6396580.3700000001</v>
      </c>
      <c r="BB167" s="582">
        <f t="shared" si="135"/>
        <v>9338732.959999999</v>
      </c>
      <c r="BC167" s="582">
        <f t="shared" si="135"/>
        <v>4785555.59</v>
      </c>
      <c r="BD167" s="582">
        <f t="shared" si="135"/>
        <v>8020604.7800000003</v>
      </c>
      <c r="BE167" s="582">
        <f t="shared" si="135"/>
        <v>5183476.8500000006</v>
      </c>
      <c r="BF167" s="582">
        <f t="shared" si="135"/>
        <v>5907373.04</v>
      </c>
      <c r="BG167" s="582">
        <f t="shared" si="135"/>
        <v>45650425.890000008</v>
      </c>
      <c r="BH167" s="582">
        <f t="shared" si="135"/>
        <v>3786759.9599999995</v>
      </c>
      <c r="BI167" s="582">
        <f t="shared" si="135"/>
        <v>13417146.109999999</v>
      </c>
      <c r="BJ167" s="582">
        <f t="shared" si="135"/>
        <v>69734002.770000011</v>
      </c>
      <c r="BK167" s="582">
        <f t="shared" si="135"/>
        <v>72511121.530100018</v>
      </c>
      <c r="BL167" s="582">
        <f t="shared" si="135"/>
        <v>10483225.279999997</v>
      </c>
      <c r="BM167" s="582">
        <f t="shared" si="135"/>
        <v>3923479.81</v>
      </c>
      <c r="BN167" s="582">
        <f t="shared" si="135"/>
        <v>25112286.349999994</v>
      </c>
      <c r="BO167" s="582">
        <f t="shared" si="135"/>
        <v>11494220.549999997</v>
      </c>
      <c r="BP167" s="582">
        <f t="shared" si="135"/>
        <v>5476450.8499999996</v>
      </c>
      <c r="BQ167" s="582">
        <f t="shared" si="120"/>
        <v>3254508.61</v>
      </c>
      <c r="BR167" s="582">
        <f t="shared" si="120"/>
        <v>2555690.44</v>
      </c>
      <c r="BS167" s="582">
        <f t="shared" si="120"/>
        <v>114268843.31</v>
      </c>
      <c r="BT167" s="582">
        <f t="shared" si="120"/>
        <v>9140616.5999999996</v>
      </c>
      <c r="BU167" s="582">
        <f t="shared" si="120"/>
        <v>6355414.0499999998</v>
      </c>
      <c r="BV167" s="582">
        <f t="shared" si="120"/>
        <v>28000932.229999997</v>
      </c>
      <c r="BW167" s="582">
        <f t="shared" si="120"/>
        <v>8954700.4400000013</v>
      </c>
      <c r="BX167" s="582">
        <f t="shared" si="120"/>
        <v>7785327.8099999996</v>
      </c>
      <c r="BY167" s="582">
        <f t="shared" si="120"/>
        <v>5938180.9800000004</v>
      </c>
      <c r="BZ167" s="582">
        <f t="shared" si="120"/>
        <v>10097137.200000001</v>
      </c>
      <c r="CA167" s="582">
        <f t="shared" si="120"/>
        <v>58137011.280000024</v>
      </c>
      <c r="CB167" s="582">
        <f t="shared" si="120"/>
        <v>18838047.530000001</v>
      </c>
      <c r="CC167" s="582">
        <f t="shared" si="120"/>
        <v>29095782.440000001</v>
      </c>
      <c r="CD167" s="582">
        <f t="shared" si="120"/>
        <v>42392058.520000003</v>
      </c>
      <c r="CE167" s="582">
        <f t="shared" si="120"/>
        <v>18128480.18</v>
      </c>
      <c r="CF167" s="582">
        <f t="shared" si="120"/>
        <v>15737475.060000001</v>
      </c>
      <c r="CG167" s="582">
        <f t="shared" si="120"/>
        <v>22582280.629999999</v>
      </c>
      <c r="CH167" s="582">
        <f t="shared" si="120"/>
        <v>325666628.85000014</v>
      </c>
      <c r="CI167" s="582">
        <f t="shared" si="120"/>
        <v>9739530.370000001</v>
      </c>
      <c r="CJ167" s="582">
        <f t="shared" si="120"/>
        <v>47611683.939999998</v>
      </c>
      <c r="CK167" s="582">
        <f t="shared" si="120"/>
        <v>10104821.010000002</v>
      </c>
      <c r="CL167" s="582">
        <f t="shared" si="120"/>
        <v>14832651.85</v>
      </c>
      <c r="CM167" s="582">
        <f t="shared" si="120"/>
        <v>16371943.859999998</v>
      </c>
      <c r="CN167" s="582">
        <f t="shared" si="120"/>
        <v>15391370.82</v>
      </c>
      <c r="CO167" s="582">
        <f t="shared" si="120"/>
        <v>24304262.57</v>
      </c>
      <c r="CP167" s="582">
        <f t="shared" si="120"/>
        <v>4908683.46</v>
      </c>
      <c r="CQ167" s="582">
        <f t="shared" si="120"/>
        <v>14998151.9</v>
      </c>
      <c r="CR167" s="582">
        <f t="shared" si="120"/>
        <v>7797003.1000000006</v>
      </c>
      <c r="CS167" s="582">
        <f t="shared" si="120"/>
        <v>8790968.8300000019</v>
      </c>
      <c r="CT167" s="582">
        <f t="shared" si="120"/>
        <v>8463067.1099999994</v>
      </c>
      <c r="CU167" s="582">
        <f t="shared" si="120"/>
        <v>88923534.309999973</v>
      </c>
      <c r="CV167" s="582">
        <f t="shared" si="120"/>
        <v>5575320.2899999991</v>
      </c>
      <c r="CW167" s="582">
        <f t="shared" si="120"/>
        <v>9477684.8500000015</v>
      </c>
      <c r="CX167" s="582">
        <f t="shared" si="120"/>
        <v>36586201.880000003</v>
      </c>
      <c r="CY167" s="582">
        <f t="shared" si="120"/>
        <v>17802514.499999996</v>
      </c>
      <c r="CZ167" s="582">
        <f t="shared" si="120"/>
        <v>27548563.500000004</v>
      </c>
      <c r="DA167" s="582">
        <f t="shared" si="120"/>
        <v>7252554.9999999991</v>
      </c>
      <c r="DB167" s="582">
        <f t="shared" si="120"/>
        <v>12689421.030000001</v>
      </c>
      <c r="DC167" s="582">
        <f t="shared" si="120"/>
        <v>183321173.30999994</v>
      </c>
      <c r="DD167" s="582">
        <f t="shared" si="120"/>
        <v>155356539.37000003</v>
      </c>
      <c r="DE167" s="582">
        <f t="shared" si="120"/>
        <v>7798715.1699999999</v>
      </c>
      <c r="DF167" s="582">
        <f t="shared" si="120"/>
        <v>12460895.200000001</v>
      </c>
      <c r="DG167" s="582">
        <f t="shared" si="120"/>
        <v>24993328.919999998</v>
      </c>
      <c r="DH167" s="582">
        <f t="shared" si="120"/>
        <v>24647074.809999999</v>
      </c>
      <c r="DI167" s="582">
        <f t="shared" si="120"/>
        <v>38258614.560000002</v>
      </c>
      <c r="DJ167" s="582">
        <f t="shared" si="120"/>
        <v>39575316.04999999</v>
      </c>
      <c r="DK167" s="582">
        <f t="shared" si="120"/>
        <v>6322461.8799999999</v>
      </c>
      <c r="DL167" s="582">
        <f t="shared" si="120"/>
        <v>529819922.78000003</v>
      </c>
      <c r="DM167" s="582">
        <f t="shared" si="120"/>
        <v>11706117.329999998</v>
      </c>
      <c r="DN167" s="582">
        <f t="shared" si="120"/>
        <v>22223955.289999999</v>
      </c>
      <c r="DO167" s="582">
        <f t="shared" si="120"/>
        <v>10254100.329999998</v>
      </c>
      <c r="DP167" s="582">
        <f t="shared" si="120"/>
        <v>14887991.210000001</v>
      </c>
      <c r="DQ167" s="582">
        <f t="shared" si="120"/>
        <v>13409013.869999999</v>
      </c>
      <c r="DR167" s="582">
        <f t="shared" si="120"/>
        <v>22921278.849999998</v>
      </c>
      <c r="DS167" s="582">
        <f t="shared" si="120"/>
        <v>12254000.030000001</v>
      </c>
      <c r="DT167" s="582">
        <f t="shared" si="120"/>
        <v>41353249.839999996</v>
      </c>
      <c r="DU167" s="582">
        <f t="shared" si="120"/>
        <v>224089120.42999998</v>
      </c>
      <c r="DV167" s="582">
        <f t="shared" si="120"/>
        <v>33760261.490000002</v>
      </c>
      <c r="DW167" s="582">
        <f t="shared" si="120"/>
        <v>64130687.950000003</v>
      </c>
      <c r="DX167" s="582">
        <f t="shared" si="120"/>
        <v>61128896.649999991</v>
      </c>
      <c r="DY167" s="582">
        <f t="shared" si="120"/>
        <v>18412677.75</v>
      </c>
      <c r="DZ167" s="582">
        <f t="shared" si="120"/>
        <v>38095138.650000006</v>
      </c>
      <c r="EA167" s="582">
        <f t="shared" si="120"/>
        <v>31731218.809999999</v>
      </c>
      <c r="EB167" s="582">
        <f t="shared" ref="EB167:GM167" si="136">SUMIF($A$65:$A$158,$A167,EB$65:EB$158)</f>
        <v>9740715.2700000014</v>
      </c>
      <c r="EC167" s="582">
        <f t="shared" si="136"/>
        <v>7418210.7400000002</v>
      </c>
      <c r="ED167" s="582">
        <f t="shared" si="136"/>
        <v>10977937.66</v>
      </c>
      <c r="EE167" s="582">
        <f t="shared" si="136"/>
        <v>38889123.219999999</v>
      </c>
      <c r="EF167" s="582">
        <f t="shared" si="136"/>
        <v>68455326.569999993</v>
      </c>
      <c r="EG167" s="582">
        <f t="shared" si="136"/>
        <v>37858334.970000006</v>
      </c>
      <c r="EH167" s="582">
        <f t="shared" si="136"/>
        <v>8698813.0099999998</v>
      </c>
      <c r="EI167" s="582">
        <f t="shared" si="136"/>
        <v>18287027.100000001</v>
      </c>
      <c r="EJ167" s="582">
        <f t="shared" si="136"/>
        <v>15024949.029999997</v>
      </c>
      <c r="EK167" s="582">
        <f t="shared" si="136"/>
        <v>26186108.579999998</v>
      </c>
      <c r="EL167" s="582">
        <f t="shared" si="136"/>
        <v>29513913.100000001</v>
      </c>
      <c r="EM167" s="582">
        <f t="shared" si="136"/>
        <v>14165085.380000001</v>
      </c>
      <c r="EN167" s="582">
        <f t="shared" si="136"/>
        <v>10807830.270000001</v>
      </c>
      <c r="EO167" s="582">
        <f t="shared" si="136"/>
        <v>234899861.55000007</v>
      </c>
      <c r="EP167" s="582">
        <f t="shared" si="136"/>
        <v>11547714.02</v>
      </c>
      <c r="EQ167" s="582">
        <f t="shared" si="136"/>
        <v>29083868.689999994</v>
      </c>
      <c r="ER167" s="582">
        <f t="shared" si="136"/>
        <v>20272525.070000004</v>
      </c>
      <c r="ES167" s="582">
        <f t="shared" si="136"/>
        <v>12643521.809999997</v>
      </c>
      <c r="ET167" s="582">
        <f t="shared" si="136"/>
        <v>8880147.6400000006</v>
      </c>
      <c r="EU167" s="582">
        <f t="shared" si="136"/>
        <v>29037946.689999994</v>
      </c>
      <c r="EV167" s="582">
        <f t="shared" si="136"/>
        <v>28292816.720000003</v>
      </c>
      <c r="EW167" s="582">
        <f t="shared" si="136"/>
        <v>17093369.039999999</v>
      </c>
      <c r="EX167" s="582">
        <f t="shared" si="136"/>
        <v>238172968.49999997</v>
      </c>
      <c r="EY167" s="582">
        <f t="shared" si="136"/>
        <v>4179820.19</v>
      </c>
      <c r="EZ167" s="582">
        <f t="shared" si="136"/>
        <v>17220609.539999999</v>
      </c>
      <c r="FA167" s="582">
        <f t="shared" si="136"/>
        <v>36570815.509999998</v>
      </c>
      <c r="FB167" s="582">
        <f t="shared" si="136"/>
        <v>31562835.990000002</v>
      </c>
      <c r="FC167" s="582">
        <f t="shared" si="136"/>
        <v>46327644.379999995</v>
      </c>
      <c r="FD167" s="582">
        <f t="shared" si="136"/>
        <v>25022611.490000002</v>
      </c>
      <c r="FE167" s="582">
        <f t="shared" si="136"/>
        <v>21596312.450000003</v>
      </c>
      <c r="FF167" s="582">
        <f t="shared" si="136"/>
        <v>14556581.950000001</v>
      </c>
      <c r="FG167" s="582">
        <f t="shared" si="136"/>
        <v>11457633.890000001</v>
      </c>
      <c r="FH167" s="582">
        <f t="shared" si="136"/>
        <v>11574325.83</v>
      </c>
      <c r="FI167" s="582">
        <f t="shared" si="136"/>
        <v>8894000.2599999998</v>
      </c>
      <c r="FJ167" s="582">
        <f t="shared" si="136"/>
        <v>104741075.58</v>
      </c>
      <c r="FK167" s="582">
        <f t="shared" si="136"/>
        <v>11155811.330000002</v>
      </c>
      <c r="FL167" s="582">
        <f t="shared" si="136"/>
        <v>5012488.63</v>
      </c>
      <c r="FM167" s="582">
        <f t="shared" si="136"/>
        <v>6478637.9099999992</v>
      </c>
      <c r="FN167" s="582">
        <f t="shared" si="136"/>
        <v>21190473.68</v>
      </c>
      <c r="FO167" s="582">
        <f t="shared" si="136"/>
        <v>13980454.760000002</v>
      </c>
      <c r="FP167" s="582">
        <f t="shared" si="136"/>
        <v>5961346.040000001</v>
      </c>
      <c r="FQ167" s="582">
        <f t="shared" si="136"/>
        <v>5464405.1900000004</v>
      </c>
      <c r="FR167" s="582">
        <f t="shared" si="136"/>
        <v>472297521.31999987</v>
      </c>
      <c r="FS167" s="582">
        <f t="shared" si="136"/>
        <v>13885237.82</v>
      </c>
      <c r="FT167" s="582">
        <f t="shared" si="136"/>
        <v>24710670.719999999</v>
      </c>
      <c r="FU167" s="582">
        <f t="shared" si="136"/>
        <v>25022864.770000007</v>
      </c>
      <c r="FV167" s="582">
        <f t="shared" si="136"/>
        <v>24096121.819999997</v>
      </c>
      <c r="FW167" s="582">
        <f t="shared" si="136"/>
        <v>9319680.6100000013</v>
      </c>
      <c r="FX167" s="582">
        <f t="shared" si="136"/>
        <v>54149677.599999994</v>
      </c>
      <c r="FY167" s="582">
        <f t="shared" si="136"/>
        <v>20671554.16</v>
      </c>
      <c r="FZ167" s="582">
        <f t="shared" si="136"/>
        <v>18539857.790000003</v>
      </c>
      <c r="GA167" s="582">
        <f t="shared" si="136"/>
        <v>15957587.850000001</v>
      </c>
      <c r="GB167" s="582">
        <f t="shared" si="136"/>
        <v>30639944.68</v>
      </c>
      <c r="GC167" s="582">
        <f t="shared" si="136"/>
        <v>19922569.819999997</v>
      </c>
      <c r="GD167" s="582">
        <f t="shared" si="136"/>
        <v>15797256.67</v>
      </c>
      <c r="GE167" s="582">
        <f t="shared" si="136"/>
        <v>13433796.559999999</v>
      </c>
      <c r="GF167" s="582">
        <f t="shared" si="136"/>
        <v>134784195.84</v>
      </c>
      <c r="GG167" s="582">
        <f t="shared" si="136"/>
        <v>12190499.030000001</v>
      </c>
      <c r="GH167" s="582">
        <f t="shared" si="136"/>
        <v>7733272.6099999994</v>
      </c>
      <c r="GI167" s="582">
        <f t="shared" si="136"/>
        <v>33401922.819999997</v>
      </c>
      <c r="GJ167" s="582">
        <f t="shared" si="136"/>
        <v>11095506.339999998</v>
      </c>
      <c r="GK167" s="582">
        <f t="shared" si="136"/>
        <v>7682643.4500000002</v>
      </c>
      <c r="GL167" s="582">
        <f t="shared" si="136"/>
        <v>11281621.379999999</v>
      </c>
      <c r="GM167" s="582">
        <f t="shared" si="136"/>
        <v>27377060.490000002</v>
      </c>
      <c r="GN167" s="582">
        <f t="shared" si="121"/>
        <v>5670199.5</v>
      </c>
      <c r="GO167" s="582">
        <f t="shared" si="122"/>
        <v>4396505.17</v>
      </c>
      <c r="GP167" s="582">
        <f t="shared" si="122"/>
        <v>3240452.1300000004</v>
      </c>
      <c r="GQ167" s="582">
        <f t="shared" si="122"/>
        <v>4034410.7500000005</v>
      </c>
      <c r="GR167" s="582">
        <f t="shared" si="122"/>
        <v>103594188.53</v>
      </c>
      <c r="GS167" s="582">
        <f t="shared" si="122"/>
        <v>11070853.270000001</v>
      </c>
      <c r="GT167" s="582">
        <f t="shared" si="122"/>
        <v>6999242.3600000003</v>
      </c>
      <c r="GU167" s="582">
        <f t="shared" si="122"/>
        <v>11672639.609999999</v>
      </c>
      <c r="GV167" s="582">
        <f t="shared" si="122"/>
        <v>2695889.9299999997</v>
      </c>
      <c r="GW167" s="582">
        <f t="shared" si="122"/>
        <v>11016517.259999998</v>
      </c>
      <c r="GX167" s="582">
        <f t="shared" si="122"/>
        <v>13070228.120000001</v>
      </c>
      <c r="GY167" s="582">
        <f t="shared" si="122"/>
        <v>6708819.9699999988</v>
      </c>
      <c r="GZ167" s="582">
        <f t="shared" si="122"/>
        <v>115208697.93000002</v>
      </c>
      <c r="HA167" s="582">
        <f t="shared" si="122"/>
        <v>5628142.4199999999</v>
      </c>
      <c r="HB167" s="582">
        <f t="shared" si="122"/>
        <v>16447513.350000001</v>
      </c>
      <c r="HC167" s="582">
        <f t="shared" si="122"/>
        <v>11177411.5</v>
      </c>
      <c r="HD167" s="582">
        <f t="shared" si="122"/>
        <v>445278531.95999998</v>
      </c>
      <c r="HE167" s="582">
        <f t="shared" si="122"/>
        <v>87673544.280000001</v>
      </c>
      <c r="HF167" s="582">
        <f t="shared" si="122"/>
        <v>46166434.809999995</v>
      </c>
      <c r="HG167" s="582">
        <f t="shared" si="122"/>
        <v>68608774.719999999</v>
      </c>
      <c r="HH167" s="582">
        <f t="shared" si="122"/>
        <v>36669838.909999996</v>
      </c>
      <c r="HI167" s="582">
        <f t="shared" si="122"/>
        <v>46555125.890000001</v>
      </c>
      <c r="HJ167" s="582">
        <f t="shared" si="122"/>
        <v>7902516.8600000013</v>
      </c>
      <c r="HK167" s="582">
        <f t="shared" si="122"/>
        <v>15569229.949999999</v>
      </c>
      <c r="HL167" s="582">
        <f t="shared" si="122"/>
        <v>192754511.98000005</v>
      </c>
      <c r="HM167" s="582">
        <f t="shared" si="122"/>
        <v>46730807.099999994</v>
      </c>
      <c r="HN167" s="582">
        <f t="shared" si="122"/>
        <v>100101584.66000001</v>
      </c>
      <c r="HO167" s="582">
        <f t="shared" si="122"/>
        <v>35143813.540000007</v>
      </c>
      <c r="HP167" s="582">
        <f t="shared" si="122"/>
        <v>18422844.110000003</v>
      </c>
      <c r="HQ167" s="582">
        <f t="shared" si="122"/>
        <v>15164321.579999998</v>
      </c>
      <c r="HR167" s="582">
        <f t="shared" si="122"/>
        <v>14605437.420000002</v>
      </c>
      <c r="HS167" s="582">
        <f t="shared" si="122"/>
        <v>21095474.570000004</v>
      </c>
      <c r="HT167" s="582">
        <f t="shared" si="122"/>
        <v>216762589.17999995</v>
      </c>
      <c r="HU167" s="582">
        <f t="shared" si="122"/>
        <v>102478843.95000002</v>
      </c>
      <c r="HV167" s="582">
        <f t="shared" si="122"/>
        <v>18725597.09</v>
      </c>
      <c r="HW167" s="582">
        <f t="shared" si="122"/>
        <v>9805245.4200000018</v>
      </c>
      <c r="HX167" s="582">
        <f t="shared" si="122"/>
        <v>6979760.9500000011</v>
      </c>
      <c r="HY167" s="582">
        <f t="shared" si="122"/>
        <v>11261649.300000001</v>
      </c>
      <c r="HZ167" s="582">
        <f t="shared" si="122"/>
        <v>31149724.979999997</v>
      </c>
      <c r="IA167" s="582">
        <f t="shared" si="122"/>
        <v>9194098.9900000002</v>
      </c>
      <c r="IB167" s="582">
        <f t="shared" si="122"/>
        <v>8999787.879999999</v>
      </c>
      <c r="IC167" s="582">
        <f t="shared" si="122"/>
        <v>11326535.829999998</v>
      </c>
      <c r="ID167" s="582">
        <f t="shared" si="122"/>
        <v>10010805.489999998</v>
      </c>
      <c r="IE167" s="582">
        <f t="shared" si="122"/>
        <v>27405000.939999998</v>
      </c>
      <c r="IF167" s="582">
        <f t="shared" si="122"/>
        <v>9287411.0700000003</v>
      </c>
      <c r="IG167" s="582">
        <f t="shared" si="122"/>
        <v>16260177.419999998</v>
      </c>
      <c r="IH167" s="582">
        <f t="shared" si="122"/>
        <v>8710969.7800000012</v>
      </c>
      <c r="II167" s="582">
        <f t="shared" si="122"/>
        <v>5584214.5300000003</v>
      </c>
      <c r="IJ167" s="582">
        <f t="shared" si="122"/>
        <v>72648084.970000014</v>
      </c>
      <c r="IK167" s="582">
        <f t="shared" si="122"/>
        <v>163400396.25999996</v>
      </c>
      <c r="IL167" s="582">
        <f t="shared" si="122"/>
        <v>4428135</v>
      </c>
      <c r="IM167" s="582">
        <f t="shared" si="122"/>
        <v>41016615.18</v>
      </c>
      <c r="IN167" s="582">
        <f t="shared" si="122"/>
        <v>36773328.699999996</v>
      </c>
      <c r="IO167" s="582">
        <f t="shared" si="122"/>
        <v>9170214.1500000004</v>
      </c>
      <c r="IP167" s="582">
        <f t="shared" si="122"/>
        <v>7349613.4500000002</v>
      </c>
      <c r="IQ167" s="582">
        <f t="shared" si="122"/>
        <v>8182748.3400000017</v>
      </c>
      <c r="IR167" s="582">
        <f t="shared" si="122"/>
        <v>9827810.5300000012</v>
      </c>
      <c r="IS167" s="582">
        <f t="shared" si="122"/>
        <v>10806492.59</v>
      </c>
      <c r="IT167" s="582">
        <f t="shared" si="122"/>
        <v>12949722.83</v>
      </c>
      <c r="IU167" s="582">
        <f t="shared" si="122"/>
        <v>406434304.37</v>
      </c>
      <c r="IV167" s="582">
        <f t="shared" si="122"/>
        <v>137161859.16999999</v>
      </c>
      <c r="IW167" s="582">
        <f t="shared" si="122"/>
        <v>8069739.5799999991</v>
      </c>
      <c r="IX167" s="582">
        <f t="shared" si="122"/>
        <v>26149471.039999999</v>
      </c>
      <c r="IY167" s="582">
        <f t="shared" si="122"/>
        <v>34401613.410000004</v>
      </c>
      <c r="IZ167" s="582">
        <f t="shared" ref="IZ167:LK167" si="137">SUMIF($A$65:$A$158,$A167,IZ$65:IZ$158)</f>
        <v>8917730.0700000003</v>
      </c>
      <c r="JA167" s="582">
        <f t="shared" si="137"/>
        <v>22639826.84</v>
      </c>
      <c r="JB167" s="582">
        <f t="shared" si="137"/>
        <v>5533832.9399999995</v>
      </c>
      <c r="JC167" s="582">
        <f t="shared" si="137"/>
        <v>13798382.780000001</v>
      </c>
      <c r="JD167" s="582">
        <f t="shared" si="137"/>
        <v>19891561.149999999</v>
      </c>
      <c r="JE167" s="582">
        <f t="shared" si="137"/>
        <v>28969457.559999999</v>
      </c>
      <c r="JF167" s="582">
        <f t="shared" si="137"/>
        <v>17853149.370000001</v>
      </c>
      <c r="JG167" s="582">
        <f t="shared" si="137"/>
        <v>69941848.870000005</v>
      </c>
      <c r="JH167" s="582">
        <f t="shared" si="137"/>
        <v>79285310.070000038</v>
      </c>
      <c r="JI167" s="582">
        <f t="shared" si="137"/>
        <v>12714296.860000001</v>
      </c>
      <c r="JJ167" s="582">
        <f t="shared" si="137"/>
        <v>16363601.580000002</v>
      </c>
      <c r="JK167" s="582">
        <f t="shared" si="137"/>
        <v>5480652.9800000004</v>
      </c>
      <c r="JL167" s="582">
        <f t="shared" si="137"/>
        <v>6245758.25</v>
      </c>
      <c r="JM167" s="582">
        <f t="shared" si="137"/>
        <v>125150427.23000002</v>
      </c>
      <c r="JN167" s="582">
        <f t="shared" si="137"/>
        <v>10736297.939999999</v>
      </c>
      <c r="JO167" s="582">
        <f t="shared" si="137"/>
        <v>23519468.419999994</v>
      </c>
      <c r="JP167" s="582">
        <f t="shared" si="137"/>
        <v>29114829.539999999</v>
      </c>
      <c r="JQ167" s="582">
        <f t="shared" si="137"/>
        <v>23641383.229999997</v>
      </c>
      <c r="JR167" s="582">
        <f t="shared" si="137"/>
        <v>28507703.09</v>
      </c>
      <c r="JS167" s="582">
        <f t="shared" si="137"/>
        <v>9317754.8099999987</v>
      </c>
      <c r="JT167" s="582">
        <f t="shared" si="137"/>
        <v>106481134.5</v>
      </c>
      <c r="JU167" s="582">
        <f t="shared" si="137"/>
        <v>41352128.050000004</v>
      </c>
      <c r="JV167" s="582">
        <f t="shared" si="137"/>
        <v>15791837.629999999</v>
      </c>
      <c r="JW167" s="582">
        <f t="shared" si="137"/>
        <v>5741002.4299999997</v>
      </c>
      <c r="JX167" s="582">
        <f t="shared" si="137"/>
        <v>17765347.189999998</v>
      </c>
      <c r="JY167" s="582">
        <f t="shared" si="137"/>
        <v>5442579.1400000006</v>
      </c>
      <c r="JZ167" s="582">
        <f t="shared" si="137"/>
        <v>57160428.200000003</v>
      </c>
      <c r="KA167" s="582">
        <f t="shared" si="137"/>
        <v>14311187.25</v>
      </c>
      <c r="KB167" s="582">
        <f t="shared" si="137"/>
        <v>9636687.0500000007</v>
      </c>
      <c r="KC167" s="582">
        <f t="shared" si="137"/>
        <v>10137279.929999998</v>
      </c>
      <c r="KD167" s="582">
        <f t="shared" si="137"/>
        <v>14215496.1</v>
      </c>
      <c r="KE167" s="582">
        <f t="shared" si="137"/>
        <v>7219223.7600000007</v>
      </c>
      <c r="KF167" s="582">
        <f t="shared" si="137"/>
        <v>13721967.530000001</v>
      </c>
      <c r="KG167" s="582">
        <f t="shared" si="137"/>
        <v>2623018.37</v>
      </c>
      <c r="KH167" s="582">
        <f t="shared" si="137"/>
        <v>10112007.039999999</v>
      </c>
      <c r="KI167" s="582">
        <f t="shared" si="137"/>
        <v>15539500.339999998</v>
      </c>
      <c r="KJ167" s="582">
        <f t="shared" si="137"/>
        <v>489859397.13</v>
      </c>
      <c r="KK167" s="582">
        <f t="shared" si="137"/>
        <v>40338919.770000003</v>
      </c>
      <c r="KL167" s="582">
        <f t="shared" si="137"/>
        <v>15905651.74</v>
      </c>
      <c r="KM167" s="582">
        <f t="shared" si="137"/>
        <v>25079010.170000002</v>
      </c>
      <c r="KN167" s="582">
        <f t="shared" si="137"/>
        <v>7815701.540000001</v>
      </c>
      <c r="KO167" s="582">
        <f t="shared" si="137"/>
        <v>11983798.16</v>
      </c>
      <c r="KP167" s="582">
        <f t="shared" si="137"/>
        <v>86980803.640000015</v>
      </c>
      <c r="KQ167" s="582">
        <f t="shared" si="137"/>
        <v>6328298.96</v>
      </c>
      <c r="KR167" s="582">
        <f t="shared" si="137"/>
        <v>2373228.6800000002</v>
      </c>
      <c r="KS167" s="582">
        <f t="shared" si="137"/>
        <v>122737664.61</v>
      </c>
      <c r="KT167" s="582">
        <f t="shared" si="137"/>
        <v>10884710.680000003</v>
      </c>
      <c r="KU167" s="582">
        <f t="shared" si="137"/>
        <v>20130458.16</v>
      </c>
      <c r="KV167" s="582">
        <f t="shared" si="137"/>
        <v>44260393.049999997</v>
      </c>
      <c r="KW167" s="582">
        <f t="shared" si="137"/>
        <v>9903645.6700000018</v>
      </c>
      <c r="KX167" s="582">
        <f t="shared" si="137"/>
        <v>22367388.07</v>
      </c>
      <c r="KY167" s="582">
        <f t="shared" si="137"/>
        <v>125311444.24000001</v>
      </c>
      <c r="KZ167" s="582">
        <f t="shared" si="137"/>
        <v>12850633.24</v>
      </c>
      <c r="LA167" s="582">
        <f t="shared" si="137"/>
        <v>105087488.45999999</v>
      </c>
      <c r="LB167" s="582">
        <f t="shared" si="137"/>
        <v>15558547.93</v>
      </c>
      <c r="LC167" s="582">
        <f t="shared" si="137"/>
        <v>5689548.3200000003</v>
      </c>
      <c r="LD167" s="582">
        <f t="shared" si="137"/>
        <v>46341858.119999997</v>
      </c>
      <c r="LE167" s="582">
        <f t="shared" si="137"/>
        <v>27698990.820000004</v>
      </c>
      <c r="LF167" s="582">
        <f t="shared" si="137"/>
        <v>12651862.07</v>
      </c>
      <c r="LG167" s="582">
        <f t="shared" si="137"/>
        <v>10409516.110000001</v>
      </c>
      <c r="LH167" s="582">
        <f t="shared" si="137"/>
        <v>11253402.490000002</v>
      </c>
      <c r="LI167" s="582">
        <f t="shared" si="137"/>
        <v>442640120.23000002</v>
      </c>
      <c r="LJ167" s="582">
        <f t="shared" si="137"/>
        <v>25062234.219999991</v>
      </c>
      <c r="LK167" s="582">
        <f t="shared" si="137"/>
        <v>45812429.949999996</v>
      </c>
      <c r="LL167" s="582">
        <f t="shared" si="123"/>
        <v>78190372.410000011</v>
      </c>
      <c r="LM167" s="582">
        <f t="shared" si="124"/>
        <v>19790967.409999996</v>
      </c>
      <c r="LN167" s="582">
        <f t="shared" si="124"/>
        <v>22848863.689999998</v>
      </c>
      <c r="LO167" s="582">
        <f t="shared" si="124"/>
        <v>8144618.79</v>
      </c>
      <c r="LP167" s="582">
        <f t="shared" si="124"/>
        <v>19532978.260000002</v>
      </c>
      <c r="LQ167" s="582">
        <f t="shared" si="124"/>
        <v>7135866.21</v>
      </c>
      <c r="LR167" s="582">
        <f t="shared" si="124"/>
        <v>14769691.139999999</v>
      </c>
      <c r="LS167" s="582">
        <f t="shared" si="124"/>
        <v>6239837.0899999999</v>
      </c>
      <c r="LT167" s="582">
        <f t="shared" si="124"/>
        <v>53443591.489999995</v>
      </c>
      <c r="LU167" s="582">
        <f t="shared" si="124"/>
        <v>9155647.3599999994</v>
      </c>
      <c r="LV167" s="582">
        <f t="shared" si="124"/>
        <v>6972486.9900000002</v>
      </c>
      <c r="LW167" s="582">
        <f t="shared" si="124"/>
        <v>197491689.01000002</v>
      </c>
      <c r="LX167" s="582">
        <f t="shared" si="124"/>
        <v>125791930.93000001</v>
      </c>
      <c r="LY167" s="582">
        <f t="shared" si="124"/>
        <v>269871707.39999998</v>
      </c>
      <c r="LZ167" s="582">
        <f t="shared" si="124"/>
        <v>36468890.289999992</v>
      </c>
      <c r="MA167" s="582">
        <f t="shared" si="124"/>
        <v>29078850.659999996</v>
      </c>
      <c r="MB167" s="582">
        <f t="shared" si="124"/>
        <v>31159738.359999999</v>
      </c>
      <c r="MC167" s="582">
        <f t="shared" si="124"/>
        <v>24774249.68</v>
      </c>
      <c r="MD167" s="582">
        <f t="shared" si="124"/>
        <v>21318405.739999995</v>
      </c>
      <c r="ME167" s="582">
        <f t="shared" si="124"/>
        <v>18882346.449999996</v>
      </c>
      <c r="MF167" s="582">
        <f t="shared" si="124"/>
        <v>23835276.349999998</v>
      </c>
      <c r="MG167" s="582">
        <f t="shared" si="124"/>
        <v>51375951.57</v>
      </c>
      <c r="MH167" s="582">
        <f t="shared" si="124"/>
        <v>12903204.519999998</v>
      </c>
      <c r="MI167" s="582">
        <f t="shared" si="124"/>
        <v>323779165.48000002</v>
      </c>
      <c r="MJ167" s="582">
        <f t="shared" si="124"/>
        <v>19471753.620000001</v>
      </c>
      <c r="MK167" s="582">
        <f t="shared" si="124"/>
        <v>13242287.199999999</v>
      </c>
      <c r="ML167" s="582">
        <f t="shared" si="124"/>
        <v>13634814.450000001</v>
      </c>
      <c r="MM167" s="582">
        <f t="shared" si="124"/>
        <v>10621455.110000001</v>
      </c>
      <c r="MN167" s="582">
        <f t="shared" si="124"/>
        <v>24815983.250000004</v>
      </c>
      <c r="MO167" s="582">
        <f t="shared" si="124"/>
        <v>12899502.629999999</v>
      </c>
      <c r="MP167" s="582">
        <f t="shared" si="124"/>
        <v>9120780.5599999987</v>
      </c>
      <c r="MQ167" s="582">
        <f t="shared" si="124"/>
        <v>28935728.780000005</v>
      </c>
      <c r="MR167" s="582">
        <f t="shared" si="124"/>
        <v>13794774.899999999</v>
      </c>
      <c r="MS167" s="582">
        <f t="shared" si="124"/>
        <v>17053841.119999997</v>
      </c>
      <c r="MT167" s="582">
        <f t="shared" si="124"/>
        <v>15905302.530000001</v>
      </c>
      <c r="MU167" s="582">
        <f t="shared" si="124"/>
        <v>274167899.72999996</v>
      </c>
      <c r="MV167" s="582">
        <f t="shared" si="124"/>
        <v>23094469.809999999</v>
      </c>
      <c r="MW167" s="582">
        <f t="shared" si="124"/>
        <v>25672221.629999999</v>
      </c>
      <c r="MX167" s="582">
        <f t="shared" si="124"/>
        <v>36492522.120000005</v>
      </c>
      <c r="MY167" s="582">
        <f t="shared" si="124"/>
        <v>47688557.670000002</v>
      </c>
      <c r="MZ167" s="582">
        <f t="shared" si="124"/>
        <v>16960769.730000004</v>
      </c>
      <c r="NA167" s="582">
        <f t="shared" si="124"/>
        <v>47628501.709899992</v>
      </c>
      <c r="NB167" s="582">
        <f t="shared" si="124"/>
        <v>34437123.359999999</v>
      </c>
      <c r="NC167" s="582">
        <f t="shared" si="124"/>
        <v>28512183.139999997</v>
      </c>
      <c r="ND167" s="582">
        <f t="shared" si="124"/>
        <v>7304070.709999999</v>
      </c>
      <c r="NE167" s="582">
        <f t="shared" si="124"/>
        <v>5900250.7300000004</v>
      </c>
      <c r="NF167" s="582">
        <f t="shared" si="124"/>
        <v>453786476.40999997</v>
      </c>
      <c r="NG167" s="582">
        <f t="shared" si="124"/>
        <v>56824936.690000005</v>
      </c>
      <c r="NH167" s="582">
        <f t="shared" si="124"/>
        <v>14941485.079999998</v>
      </c>
      <c r="NI167" s="582">
        <f t="shared" si="124"/>
        <v>135244852.74000001</v>
      </c>
      <c r="NJ167" s="582">
        <f t="shared" si="124"/>
        <v>15376707.15</v>
      </c>
      <c r="NK167" s="582">
        <f t="shared" si="124"/>
        <v>26825280.300000001</v>
      </c>
      <c r="NL167" s="582">
        <f t="shared" si="124"/>
        <v>105411074.69</v>
      </c>
      <c r="NM167" s="582">
        <f t="shared" si="124"/>
        <v>61838188.780000009</v>
      </c>
      <c r="NN167" s="582">
        <f t="shared" si="124"/>
        <v>2494978.79</v>
      </c>
      <c r="NO167" s="582">
        <f t="shared" si="124"/>
        <v>22203556.219999999</v>
      </c>
      <c r="NP167" s="582">
        <f t="shared" si="124"/>
        <v>13527132.43</v>
      </c>
      <c r="NQ167" s="582">
        <f t="shared" si="124"/>
        <v>15589235.34</v>
      </c>
      <c r="NR167" s="582">
        <f t="shared" si="124"/>
        <v>112936646.37</v>
      </c>
      <c r="NS167" s="582">
        <f t="shared" si="124"/>
        <v>6026166.2599999998</v>
      </c>
      <c r="NT167" s="582">
        <f t="shared" si="124"/>
        <v>7778046.8900000006</v>
      </c>
      <c r="NU167" s="582">
        <f t="shared" si="124"/>
        <v>9816451.1800000034</v>
      </c>
      <c r="NV167" s="582">
        <f t="shared" si="124"/>
        <v>3546277.0200000005</v>
      </c>
      <c r="NW167" s="582">
        <f t="shared" si="124"/>
        <v>1962693.11</v>
      </c>
      <c r="NX167" s="582">
        <f t="shared" ref="NX167:QI167" si="138">SUMIF($A$65:$A$158,$A167,NX$65:NX$158)</f>
        <v>2248547.3899999997</v>
      </c>
      <c r="NY167" s="582">
        <f t="shared" si="138"/>
        <v>353487115.04999989</v>
      </c>
      <c r="NZ167" s="582">
        <f t="shared" si="138"/>
        <v>109486695.64999998</v>
      </c>
      <c r="OA167" s="582">
        <f t="shared" si="138"/>
        <v>15105060.859999999</v>
      </c>
      <c r="OB167" s="582">
        <f t="shared" si="138"/>
        <v>12279880.4</v>
      </c>
      <c r="OC167" s="582">
        <f t="shared" si="138"/>
        <v>15221623.140000001</v>
      </c>
      <c r="OD167" s="582">
        <f t="shared" si="138"/>
        <v>17716639.049999997</v>
      </c>
      <c r="OE167" s="582">
        <f t="shared" si="138"/>
        <v>11771029.710000001</v>
      </c>
      <c r="OF167" s="582">
        <f t="shared" si="138"/>
        <v>173234947.56999999</v>
      </c>
      <c r="OG167" s="582">
        <f t="shared" si="138"/>
        <v>97621932.319999993</v>
      </c>
      <c r="OH167" s="582">
        <f t="shared" si="138"/>
        <v>25035529.579999998</v>
      </c>
      <c r="OI167" s="582">
        <f t="shared" si="138"/>
        <v>102637340.81000002</v>
      </c>
      <c r="OJ167" s="582">
        <f t="shared" si="138"/>
        <v>13326340.889999999</v>
      </c>
      <c r="OK167" s="582">
        <f t="shared" si="138"/>
        <v>26916224.130000006</v>
      </c>
      <c r="OL167" s="582">
        <f t="shared" si="138"/>
        <v>54430732.130000018</v>
      </c>
      <c r="OM167" s="582">
        <f t="shared" si="138"/>
        <v>13035736.090000002</v>
      </c>
      <c r="ON167" s="582">
        <f t="shared" si="138"/>
        <v>18050928.289999999</v>
      </c>
      <c r="OO167" s="582">
        <f t="shared" si="138"/>
        <v>190134875.63000003</v>
      </c>
      <c r="OP167" s="582">
        <f t="shared" si="138"/>
        <v>63465030.419999994</v>
      </c>
      <c r="OQ167" s="582">
        <f t="shared" si="138"/>
        <v>123941709.94000001</v>
      </c>
      <c r="OR167" s="582">
        <f t="shared" si="138"/>
        <v>35133741.309999995</v>
      </c>
      <c r="OS167" s="582">
        <f t="shared" si="138"/>
        <v>19651900.560000006</v>
      </c>
      <c r="OT167" s="582">
        <f t="shared" si="138"/>
        <v>31787800.859999996</v>
      </c>
      <c r="OU167" s="582">
        <f t="shared" si="138"/>
        <v>98450202.590000004</v>
      </c>
      <c r="OV167" s="582">
        <f t="shared" si="138"/>
        <v>4751561.4000000004</v>
      </c>
      <c r="OW167" s="582">
        <f t="shared" si="138"/>
        <v>10747543.129999999</v>
      </c>
      <c r="OX167" s="582">
        <f t="shared" si="138"/>
        <v>14706549.52</v>
      </c>
      <c r="OY167" s="582">
        <f t="shared" si="138"/>
        <v>19912524.470000003</v>
      </c>
      <c r="OZ167" s="582">
        <f t="shared" si="138"/>
        <v>89221420.909999996</v>
      </c>
      <c r="PA167" s="582">
        <f t="shared" si="138"/>
        <v>8431677.2199999988</v>
      </c>
      <c r="PB167" s="582">
        <f t="shared" si="138"/>
        <v>10166071.609999999</v>
      </c>
      <c r="PC167" s="582">
        <f t="shared" si="138"/>
        <v>8584496.8200000003</v>
      </c>
      <c r="PD167" s="582">
        <f t="shared" si="138"/>
        <v>177704121.30000004</v>
      </c>
      <c r="PE167" s="582">
        <f t="shared" si="138"/>
        <v>11635431.810000001</v>
      </c>
      <c r="PF167" s="582">
        <f t="shared" si="138"/>
        <v>39461018.459999993</v>
      </c>
      <c r="PG167" s="582">
        <f t="shared" si="138"/>
        <v>6251546.7299999995</v>
      </c>
      <c r="PH167" s="582">
        <f t="shared" si="138"/>
        <v>10344750.489999998</v>
      </c>
      <c r="PI167" s="582">
        <f t="shared" si="138"/>
        <v>33322079.680000007</v>
      </c>
      <c r="PJ167" s="582">
        <f t="shared" si="138"/>
        <v>14039250.24</v>
      </c>
      <c r="PK167" s="582">
        <f t="shared" si="138"/>
        <v>14516677.77</v>
      </c>
      <c r="PL167" s="582">
        <f t="shared" si="138"/>
        <v>26814282.459999997</v>
      </c>
      <c r="PM167" s="582">
        <f t="shared" si="138"/>
        <v>17182990.91</v>
      </c>
      <c r="PN167" s="582">
        <f t="shared" si="138"/>
        <v>18734102.510000005</v>
      </c>
      <c r="PO167" s="582">
        <f t="shared" si="138"/>
        <v>35196602.5</v>
      </c>
      <c r="PP167" s="582">
        <f t="shared" si="138"/>
        <v>11296900.49</v>
      </c>
      <c r="PQ167" s="582">
        <f t="shared" si="138"/>
        <v>60771582.039999992</v>
      </c>
      <c r="PR167" s="582">
        <f t="shared" si="138"/>
        <v>13911569.600000001</v>
      </c>
      <c r="PS167" s="582">
        <f t="shared" si="138"/>
        <v>6995010.7499999981</v>
      </c>
      <c r="PT167" s="582">
        <f t="shared" si="138"/>
        <v>9486803.9800000023</v>
      </c>
      <c r="PU167" s="582">
        <f t="shared" si="138"/>
        <v>8895107.0899999999</v>
      </c>
      <c r="PV167" s="582">
        <f t="shared" si="138"/>
        <v>674685236.80000007</v>
      </c>
      <c r="PW167" s="582">
        <f t="shared" si="138"/>
        <v>11139514.039999999</v>
      </c>
      <c r="PX167" s="582">
        <f t="shared" si="138"/>
        <v>14511513.67</v>
      </c>
      <c r="PY167" s="582">
        <f t="shared" si="138"/>
        <v>15194787.470000003</v>
      </c>
      <c r="PZ167" s="582">
        <f t="shared" si="138"/>
        <v>145516083.03999999</v>
      </c>
      <c r="QA167" s="582">
        <f t="shared" si="138"/>
        <v>26490495.270000003</v>
      </c>
      <c r="QB167" s="582">
        <f t="shared" si="138"/>
        <v>55409473.160000004</v>
      </c>
      <c r="QC167" s="582">
        <f t="shared" si="138"/>
        <v>13234327.829999998</v>
      </c>
      <c r="QD167" s="582">
        <f t="shared" si="138"/>
        <v>50659733.740000002</v>
      </c>
      <c r="QE167" s="582">
        <f t="shared" si="138"/>
        <v>9013722.3500000015</v>
      </c>
      <c r="QF167" s="582">
        <f t="shared" si="138"/>
        <v>37398294.560000002</v>
      </c>
      <c r="QG167" s="582">
        <f t="shared" si="138"/>
        <v>16344825.150000004</v>
      </c>
      <c r="QH167" s="582">
        <f t="shared" si="138"/>
        <v>16697231.279999999</v>
      </c>
      <c r="QI167" s="582">
        <f t="shared" si="138"/>
        <v>12344933.99</v>
      </c>
      <c r="QJ167" s="582">
        <f t="shared" si="125"/>
        <v>49907737.960000001</v>
      </c>
      <c r="QK167" s="582">
        <f t="shared" si="126"/>
        <v>18749474.970000003</v>
      </c>
      <c r="QL167" s="582">
        <f t="shared" si="126"/>
        <v>22852953.909999996</v>
      </c>
      <c r="QM167" s="582">
        <f t="shared" si="126"/>
        <v>23979454.120000001</v>
      </c>
      <c r="QN167" s="582">
        <f t="shared" si="126"/>
        <v>21848818.859999999</v>
      </c>
      <c r="QO167" s="582">
        <f t="shared" si="126"/>
        <v>56324157.500000022</v>
      </c>
      <c r="QP167" s="582">
        <f t="shared" si="126"/>
        <v>32822995.829999998</v>
      </c>
      <c r="QQ167" s="582">
        <f t="shared" si="126"/>
        <v>13617415.310000002</v>
      </c>
      <c r="QR167" s="582">
        <f t="shared" si="126"/>
        <v>3780784.3200000003</v>
      </c>
      <c r="QS167" s="582">
        <f t="shared" si="126"/>
        <v>12287394.859999998</v>
      </c>
      <c r="QT167" s="582">
        <f t="shared" si="126"/>
        <v>2663102.4699999997</v>
      </c>
      <c r="QU167" s="582">
        <f t="shared" si="126"/>
        <v>8591281.3599999994</v>
      </c>
      <c r="QV167" s="582">
        <f t="shared" si="126"/>
        <v>207704083.95999998</v>
      </c>
      <c r="QW167" s="582">
        <f t="shared" si="126"/>
        <v>12154961.24</v>
      </c>
      <c r="QX167" s="582">
        <f t="shared" si="126"/>
        <v>40232036.189999998</v>
      </c>
      <c r="QY167" s="582">
        <f t="shared" si="126"/>
        <v>15200585.09</v>
      </c>
      <c r="QZ167" s="582">
        <f t="shared" si="126"/>
        <v>28374061.59</v>
      </c>
      <c r="RA167" s="582">
        <f t="shared" si="126"/>
        <v>61395806.229999997</v>
      </c>
      <c r="RB167" s="582">
        <f t="shared" si="126"/>
        <v>17092396.41</v>
      </c>
      <c r="RC167" s="582">
        <f t="shared" si="126"/>
        <v>45387396.459999993</v>
      </c>
      <c r="RD167" s="582">
        <f t="shared" si="126"/>
        <v>21049234.739999998</v>
      </c>
      <c r="RE167" s="582">
        <f t="shared" si="126"/>
        <v>24895277.830000002</v>
      </c>
      <c r="RF167" s="582">
        <f t="shared" si="126"/>
        <v>13826747.159999998</v>
      </c>
      <c r="RG167" s="582">
        <f t="shared" si="126"/>
        <v>3370008.33</v>
      </c>
      <c r="RH167" s="582">
        <f t="shared" si="126"/>
        <v>8639853.4800000004</v>
      </c>
      <c r="RI167" s="582">
        <f t="shared" si="126"/>
        <v>269653691.27999997</v>
      </c>
      <c r="RJ167" s="582">
        <f t="shared" si="126"/>
        <v>61552151.269999996</v>
      </c>
      <c r="RK167" s="582">
        <f t="shared" si="126"/>
        <v>26178964.690000005</v>
      </c>
      <c r="RL167" s="582">
        <f t="shared" si="126"/>
        <v>20725089.030000001</v>
      </c>
      <c r="RM167" s="582">
        <f t="shared" si="126"/>
        <v>28503609.419999998</v>
      </c>
      <c r="RN167" s="582">
        <f t="shared" si="126"/>
        <v>51998743.280000001</v>
      </c>
      <c r="RO167" s="582">
        <f t="shared" si="126"/>
        <v>57932780.850000001</v>
      </c>
      <c r="RP167" s="582">
        <f t="shared" si="126"/>
        <v>17685642.350000001</v>
      </c>
      <c r="RQ167" s="582">
        <f t="shared" si="126"/>
        <v>18933977.490000002</v>
      </c>
      <c r="RR167" s="582">
        <f t="shared" si="126"/>
        <v>43381019.520000003</v>
      </c>
      <c r="RS167" s="582">
        <f t="shared" si="126"/>
        <v>69260310.539999992</v>
      </c>
      <c r="RT167" s="582">
        <f t="shared" si="126"/>
        <v>15645931.010000002</v>
      </c>
      <c r="RU167" s="582">
        <f t="shared" si="126"/>
        <v>19591429.009999998</v>
      </c>
      <c r="RV167" s="582">
        <f t="shared" si="126"/>
        <v>21672996.940000005</v>
      </c>
      <c r="RW167" s="582">
        <f t="shared" si="126"/>
        <v>17204776.41</v>
      </c>
      <c r="RX167" s="582">
        <f t="shared" si="126"/>
        <v>13492772.109999999</v>
      </c>
      <c r="RY167" s="582">
        <f t="shared" si="126"/>
        <v>12367900.800000001</v>
      </c>
      <c r="RZ167" s="582">
        <f t="shared" si="126"/>
        <v>7189873.2800000003</v>
      </c>
      <c r="SA167" s="582">
        <f t="shared" si="126"/>
        <v>7866197.669999999</v>
      </c>
      <c r="SB167" s="582">
        <f t="shared" si="126"/>
        <v>9696638.4500000011</v>
      </c>
      <c r="SC167" s="582">
        <f t="shared" si="126"/>
        <v>169954735.95000002</v>
      </c>
      <c r="SD167" s="582">
        <f t="shared" si="126"/>
        <v>11721447.620000001</v>
      </c>
      <c r="SE167" s="582">
        <f t="shared" si="126"/>
        <v>8212535.1399999987</v>
      </c>
      <c r="SF167" s="582">
        <f t="shared" si="126"/>
        <v>11964842.51</v>
      </c>
      <c r="SG167" s="582">
        <f t="shared" si="126"/>
        <v>9118043.3599999994</v>
      </c>
      <c r="SH167" s="582">
        <f t="shared" si="126"/>
        <v>16417340.42</v>
      </c>
      <c r="SI167" s="582">
        <f t="shared" si="126"/>
        <v>12560945.559999997</v>
      </c>
      <c r="SJ167" s="582">
        <f t="shared" si="126"/>
        <v>28871924.440000001</v>
      </c>
      <c r="SK167" s="582">
        <f t="shared" si="126"/>
        <v>10441386.869999999</v>
      </c>
      <c r="SL167" s="582">
        <f t="shared" si="126"/>
        <v>10466615.52</v>
      </c>
      <c r="SM167" s="582">
        <f t="shared" si="126"/>
        <v>74735692.73999998</v>
      </c>
      <c r="SN167" s="582">
        <f t="shared" si="126"/>
        <v>7939394.7199999997</v>
      </c>
      <c r="SO167" s="582">
        <f t="shared" si="126"/>
        <v>73503086.659999996</v>
      </c>
      <c r="SP167" s="582">
        <f t="shared" si="126"/>
        <v>12820636.58</v>
      </c>
      <c r="SQ167" s="582">
        <f t="shared" si="126"/>
        <v>23439736.139999997</v>
      </c>
      <c r="SR167" s="582">
        <f t="shared" si="126"/>
        <v>36437455.859999999</v>
      </c>
      <c r="SS167" s="582">
        <f t="shared" si="126"/>
        <v>11606090.939999999</v>
      </c>
      <c r="ST167" s="582">
        <f t="shared" si="126"/>
        <v>9408991.3400000017</v>
      </c>
      <c r="SU167" s="582">
        <f t="shared" si="126"/>
        <v>13567633.569999998</v>
      </c>
      <c r="SV167" s="582">
        <f t="shared" ref="SV167:VG167" si="139">SUMIF($A$65:$A$158,$A167,SV$65:SV$158)</f>
        <v>5011003.0799999991</v>
      </c>
      <c r="SW167" s="582">
        <f t="shared" si="139"/>
        <v>281997683.26000005</v>
      </c>
      <c r="SX167" s="582">
        <f t="shared" si="139"/>
        <v>11208751.810000001</v>
      </c>
      <c r="SY167" s="582">
        <f t="shared" si="139"/>
        <v>22938282.859999999</v>
      </c>
      <c r="SZ167" s="582">
        <f t="shared" si="139"/>
        <v>19208333.75</v>
      </c>
      <c r="TA167" s="582">
        <f t="shared" si="139"/>
        <v>5948240.5600000005</v>
      </c>
      <c r="TB167" s="582">
        <f t="shared" si="139"/>
        <v>6367655.7000000002</v>
      </c>
      <c r="TC167" s="582">
        <f t="shared" si="139"/>
        <v>9451524.9799999986</v>
      </c>
      <c r="TD167" s="582">
        <f t="shared" si="139"/>
        <v>75284156.980000004</v>
      </c>
      <c r="TE167" s="582">
        <f t="shared" si="139"/>
        <v>13365858.5</v>
      </c>
      <c r="TF167" s="582">
        <f t="shared" si="139"/>
        <v>14426671.039999999</v>
      </c>
      <c r="TG167" s="582">
        <f t="shared" si="139"/>
        <v>14108342.080000002</v>
      </c>
      <c r="TH167" s="582">
        <f t="shared" si="139"/>
        <v>43049504.700000003</v>
      </c>
      <c r="TI167" s="582">
        <f t="shared" si="139"/>
        <v>11370499</v>
      </c>
      <c r="TJ167" s="582">
        <f t="shared" si="139"/>
        <v>8885654.9399999976</v>
      </c>
      <c r="TK167" s="582">
        <f t="shared" si="139"/>
        <v>408996353.73000008</v>
      </c>
      <c r="TL167" s="582">
        <f t="shared" si="139"/>
        <v>9583540.7700000033</v>
      </c>
      <c r="TM167" s="582">
        <f t="shared" si="139"/>
        <v>7557078.1599999992</v>
      </c>
      <c r="TN167" s="582">
        <f t="shared" si="139"/>
        <v>32198596.98</v>
      </c>
      <c r="TO167" s="582">
        <f t="shared" si="139"/>
        <v>25385696.5</v>
      </c>
      <c r="TP167" s="582">
        <f t="shared" si="139"/>
        <v>13128029.709999999</v>
      </c>
      <c r="TQ167" s="582">
        <f t="shared" si="139"/>
        <v>5270080.07</v>
      </c>
      <c r="TR167" s="582">
        <f t="shared" si="139"/>
        <v>69999907.849999994</v>
      </c>
      <c r="TS167" s="582">
        <f t="shared" si="139"/>
        <v>9535836.3899999987</v>
      </c>
      <c r="TT167" s="582">
        <f t="shared" si="139"/>
        <v>28153359.389999997</v>
      </c>
      <c r="TU167" s="582">
        <f t="shared" si="139"/>
        <v>25509010.32</v>
      </c>
      <c r="TV167" s="582">
        <f t="shared" si="139"/>
        <v>8826242.8200000003</v>
      </c>
      <c r="TW167" s="582">
        <f t="shared" si="139"/>
        <v>6717394.7199999988</v>
      </c>
      <c r="TX167" s="582">
        <f t="shared" si="139"/>
        <v>10971315.389999999</v>
      </c>
      <c r="TY167" s="582">
        <f t="shared" si="139"/>
        <v>13612666.140000004</v>
      </c>
      <c r="TZ167" s="582">
        <f t="shared" si="139"/>
        <v>3781914.88</v>
      </c>
      <c r="UA167" s="582">
        <f t="shared" si="139"/>
        <v>49794405.550000004</v>
      </c>
      <c r="UB167" s="582">
        <f t="shared" si="139"/>
        <v>8289778.3400000008</v>
      </c>
      <c r="UC167" s="582">
        <f t="shared" si="139"/>
        <v>108511215.39999999</v>
      </c>
      <c r="UD167" s="582">
        <f t="shared" si="139"/>
        <v>46736365.590000004</v>
      </c>
      <c r="UE167" s="582">
        <f t="shared" si="139"/>
        <v>16636393.01</v>
      </c>
      <c r="UF167" s="582">
        <f t="shared" si="139"/>
        <v>16718018.100000001</v>
      </c>
      <c r="UG167" s="582">
        <f t="shared" si="139"/>
        <v>197481609.19999999</v>
      </c>
      <c r="UH167" s="582">
        <f t="shared" si="139"/>
        <v>8866530.1799999997</v>
      </c>
      <c r="UI167" s="582">
        <f t="shared" si="139"/>
        <v>14464508.159999998</v>
      </c>
      <c r="UJ167" s="582">
        <f t="shared" si="139"/>
        <v>17764041.030000001</v>
      </c>
      <c r="UK167" s="582">
        <f t="shared" si="139"/>
        <v>7616874.299999998</v>
      </c>
      <c r="UL167" s="582">
        <f t="shared" si="139"/>
        <v>102917949.39999999</v>
      </c>
      <c r="UM167" s="582">
        <f t="shared" si="139"/>
        <v>36379848.230000004</v>
      </c>
      <c r="UN167" s="582">
        <f t="shared" si="139"/>
        <v>19390380.170000002</v>
      </c>
      <c r="UO167" s="582">
        <f t="shared" si="139"/>
        <v>57101772.359999999</v>
      </c>
      <c r="UP167" s="582">
        <f t="shared" si="139"/>
        <v>24551458.829999998</v>
      </c>
      <c r="UQ167" s="582">
        <f t="shared" si="139"/>
        <v>18110878.91</v>
      </c>
      <c r="UR167" s="582">
        <f t="shared" si="139"/>
        <v>694332988.27999997</v>
      </c>
      <c r="US167" s="582">
        <f t="shared" si="139"/>
        <v>29163623.18</v>
      </c>
      <c r="UT167" s="582">
        <f t="shared" si="139"/>
        <v>23440812.98</v>
      </c>
      <c r="UU167" s="582">
        <f t="shared" si="139"/>
        <v>156037611.03</v>
      </c>
      <c r="UV167" s="582">
        <f t="shared" si="139"/>
        <v>4011444.2800000003</v>
      </c>
      <c r="UW167" s="582">
        <f t="shared" si="139"/>
        <v>25632311.25</v>
      </c>
      <c r="UX167" s="582">
        <f t="shared" si="139"/>
        <v>71073114.909999996</v>
      </c>
      <c r="UY167" s="582">
        <f t="shared" si="139"/>
        <v>10044981.469999999</v>
      </c>
      <c r="UZ167" s="582">
        <f t="shared" si="139"/>
        <v>13658545.43</v>
      </c>
      <c r="VA167" s="582">
        <f t="shared" si="139"/>
        <v>17563345.420000006</v>
      </c>
      <c r="VB167" s="582">
        <f t="shared" si="139"/>
        <v>30197848.969999995</v>
      </c>
      <c r="VC167" s="582">
        <f t="shared" si="139"/>
        <v>63083354.519999996</v>
      </c>
      <c r="VD167" s="582">
        <f t="shared" si="139"/>
        <v>19185052.479999997</v>
      </c>
      <c r="VE167" s="582">
        <f t="shared" si="139"/>
        <v>39449155.240000002</v>
      </c>
      <c r="VF167" s="582">
        <f t="shared" si="139"/>
        <v>17567390.399999999</v>
      </c>
      <c r="VG167" s="582">
        <f t="shared" si="139"/>
        <v>15046401.479999999</v>
      </c>
      <c r="VH167" s="582">
        <f t="shared" si="127"/>
        <v>11056855.609999999</v>
      </c>
      <c r="VI167" s="582">
        <f t="shared" si="128"/>
        <v>18429660.170000002</v>
      </c>
      <c r="VJ167" s="582">
        <f t="shared" si="128"/>
        <v>68731120.180000007</v>
      </c>
      <c r="VK167" s="582">
        <f t="shared" si="128"/>
        <v>13787388.43</v>
      </c>
      <c r="VL167" s="582">
        <f t="shared" si="128"/>
        <v>8040547.169999999</v>
      </c>
      <c r="VM167" s="582">
        <f t="shared" si="128"/>
        <v>5132511.7899999991</v>
      </c>
      <c r="VN167" s="582">
        <f t="shared" si="128"/>
        <v>379686547.62</v>
      </c>
      <c r="VO167" s="582">
        <f t="shared" si="128"/>
        <v>19226276.640000001</v>
      </c>
      <c r="VP167" s="582">
        <f t="shared" si="128"/>
        <v>11884632.24</v>
      </c>
      <c r="VQ167" s="582">
        <f t="shared" si="128"/>
        <v>26694708.710000005</v>
      </c>
      <c r="VR167" s="582">
        <f t="shared" si="128"/>
        <v>37792368.990000002</v>
      </c>
      <c r="VS167" s="582">
        <f t="shared" si="128"/>
        <v>32026841.329999998</v>
      </c>
      <c r="VT167" s="582">
        <f t="shared" si="128"/>
        <v>15803713.380000001</v>
      </c>
      <c r="VU167" s="582">
        <f t="shared" si="128"/>
        <v>14973224.879999999</v>
      </c>
      <c r="VV167" s="582">
        <f t="shared" si="128"/>
        <v>28096410.739999998</v>
      </c>
      <c r="VW167" s="582">
        <f t="shared" si="128"/>
        <v>93028839.950000003</v>
      </c>
      <c r="VX167" s="582">
        <f t="shared" si="128"/>
        <v>18981901.890000001</v>
      </c>
      <c r="VY167" s="582">
        <f t="shared" si="128"/>
        <v>33463988.570000004</v>
      </c>
      <c r="VZ167" s="582">
        <f t="shared" si="128"/>
        <v>17853898.809999999</v>
      </c>
      <c r="WA167" s="582">
        <f t="shared" si="128"/>
        <v>7207850.9100000001</v>
      </c>
      <c r="WB167" s="582">
        <f t="shared" si="128"/>
        <v>16554147.260000002</v>
      </c>
      <c r="WC167" s="582">
        <f t="shared" si="128"/>
        <v>462376130.45999998</v>
      </c>
      <c r="WD167" s="582">
        <f t="shared" si="128"/>
        <v>28838160.860000003</v>
      </c>
      <c r="WE167" s="582">
        <f t="shared" si="128"/>
        <v>16091029.729999999</v>
      </c>
      <c r="WF167" s="582">
        <f t="shared" si="128"/>
        <v>10009019.310000001</v>
      </c>
      <c r="WG167" s="582">
        <f t="shared" si="128"/>
        <v>6263534.1699999999</v>
      </c>
      <c r="WH167" s="582">
        <f t="shared" si="128"/>
        <v>18863374.560000002</v>
      </c>
      <c r="WI167" s="582">
        <f t="shared" si="128"/>
        <v>59617603.910000011</v>
      </c>
      <c r="WJ167" s="582">
        <f t="shared" si="128"/>
        <v>36309986.729999997</v>
      </c>
      <c r="WK167" s="582">
        <f t="shared" si="128"/>
        <v>12902002.850000001</v>
      </c>
      <c r="WL167" s="582">
        <f t="shared" si="128"/>
        <v>38272680.049999997</v>
      </c>
      <c r="WM167" s="582">
        <f t="shared" si="128"/>
        <v>11715783.750000002</v>
      </c>
      <c r="WN167" s="582">
        <f t="shared" si="128"/>
        <v>61494113.210000008</v>
      </c>
      <c r="WO167" s="582">
        <f t="shared" si="128"/>
        <v>13784272.859999998</v>
      </c>
      <c r="WP167" s="582">
        <f t="shared" si="128"/>
        <v>63034669.220000006</v>
      </c>
      <c r="WQ167" s="582">
        <f t="shared" si="128"/>
        <v>59385149.330000013</v>
      </c>
      <c r="WR167" s="582">
        <f t="shared" si="128"/>
        <v>11501995.119999997</v>
      </c>
      <c r="WS167" s="582">
        <f t="shared" si="128"/>
        <v>16262192.189999999</v>
      </c>
      <c r="WT167" s="582">
        <f t="shared" si="128"/>
        <v>29089787.420000002</v>
      </c>
      <c r="WU167" s="582">
        <f t="shared" si="128"/>
        <v>9485452.9800000004</v>
      </c>
      <c r="WV167" s="582">
        <f t="shared" si="128"/>
        <v>34742957.57</v>
      </c>
      <c r="WW167" s="582">
        <f t="shared" si="128"/>
        <v>104394587.24999999</v>
      </c>
      <c r="WX167" s="582">
        <f t="shared" si="128"/>
        <v>35141717.109999999</v>
      </c>
      <c r="WY167" s="582">
        <f t="shared" si="128"/>
        <v>16049655.169999996</v>
      </c>
      <c r="WZ167" s="582">
        <f t="shared" si="128"/>
        <v>9136111.9299999978</v>
      </c>
      <c r="XA167" s="582">
        <f t="shared" si="128"/>
        <v>16550515.16</v>
      </c>
      <c r="XB167" s="582">
        <f t="shared" si="128"/>
        <v>9303797.4000000004</v>
      </c>
      <c r="XC167" s="582">
        <f t="shared" si="128"/>
        <v>7218065.71</v>
      </c>
      <c r="XD167" s="582">
        <f t="shared" si="128"/>
        <v>12391833.210000003</v>
      </c>
      <c r="XE167" s="582">
        <f t="shared" si="128"/>
        <v>108569069.27000001</v>
      </c>
      <c r="XF167" s="582">
        <f t="shared" si="128"/>
        <v>18316386.430000003</v>
      </c>
      <c r="XG167" s="582">
        <f t="shared" si="128"/>
        <v>8017226.5300000012</v>
      </c>
      <c r="XH167" s="582">
        <f t="shared" si="128"/>
        <v>4389977.8</v>
      </c>
      <c r="XI167" s="582">
        <f t="shared" si="128"/>
        <v>9166705.2200000007</v>
      </c>
      <c r="XJ167" s="582">
        <f t="shared" si="128"/>
        <v>263512867.86999997</v>
      </c>
      <c r="XK167" s="582">
        <f t="shared" si="128"/>
        <v>20001084.580000006</v>
      </c>
      <c r="XL167" s="582">
        <f t="shared" si="128"/>
        <v>29802067.98</v>
      </c>
      <c r="XM167" s="582">
        <f t="shared" si="128"/>
        <v>128494724.57000002</v>
      </c>
      <c r="XN167" s="582">
        <f t="shared" si="128"/>
        <v>23165172.710000001</v>
      </c>
      <c r="XO167" s="582">
        <f t="shared" si="128"/>
        <v>17564987.059999999</v>
      </c>
      <c r="XP167" s="582">
        <f t="shared" si="128"/>
        <v>43829317.160000004</v>
      </c>
      <c r="XQ167" s="582">
        <f t="shared" si="128"/>
        <v>24693621.090000004</v>
      </c>
      <c r="XR167" s="582">
        <f t="shared" si="128"/>
        <v>12990851.890000001</v>
      </c>
      <c r="XS167" s="582">
        <f t="shared" si="128"/>
        <v>34718448.5</v>
      </c>
      <c r="XT167" s="582">
        <f t="shared" ref="XT167:AAE167" si="140">SUMIF($A$65:$A$158,$A167,XT$65:XT$158)</f>
        <v>43119761.820000008</v>
      </c>
      <c r="XU167" s="582">
        <f t="shared" si="140"/>
        <v>15384685.810000001</v>
      </c>
      <c r="XV167" s="582">
        <f t="shared" si="140"/>
        <v>9644940.0800000019</v>
      </c>
      <c r="XW167" s="582">
        <f t="shared" si="140"/>
        <v>14022616.779999999</v>
      </c>
      <c r="XX167" s="582">
        <f t="shared" si="140"/>
        <v>8425136.1600000001</v>
      </c>
      <c r="XY167" s="582">
        <f t="shared" si="140"/>
        <v>10297552.980000002</v>
      </c>
      <c r="XZ167" s="582">
        <f t="shared" si="140"/>
        <v>8799231.3499999996</v>
      </c>
      <c r="YA167" s="582">
        <f t="shared" si="140"/>
        <v>14542745.659999998</v>
      </c>
      <c r="YB167" s="582">
        <f t="shared" si="140"/>
        <v>6861248.3899999997</v>
      </c>
      <c r="YC167" s="582">
        <f t="shared" si="140"/>
        <v>8423091.0300000012</v>
      </c>
      <c r="YD167" s="582">
        <f t="shared" si="140"/>
        <v>9768605.5099999998</v>
      </c>
      <c r="YE167" s="582">
        <f t="shared" si="140"/>
        <v>12993854.840000002</v>
      </c>
      <c r="YF167" s="582">
        <f t="shared" si="140"/>
        <v>11213423.250000002</v>
      </c>
      <c r="YG167" s="582">
        <f t="shared" si="140"/>
        <v>179292890.56000003</v>
      </c>
      <c r="YH167" s="582">
        <f t="shared" si="140"/>
        <v>9119469</v>
      </c>
      <c r="YI167" s="582">
        <f t="shared" si="140"/>
        <v>30731804.890000004</v>
      </c>
      <c r="YJ167" s="582">
        <f t="shared" si="140"/>
        <v>8136931.1699999999</v>
      </c>
      <c r="YK167" s="582">
        <f t="shared" si="140"/>
        <v>86769781.180000007</v>
      </c>
      <c r="YL167" s="582">
        <f t="shared" si="140"/>
        <v>19504330.23</v>
      </c>
      <c r="YM167" s="582">
        <f t="shared" si="140"/>
        <v>33499197.099999998</v>
      </c>
      <c r="YN167" s="582">
        <f t="shared" si="140"/>
        <v>7325134.709999999</v>
      </c>
      <c r="YO167" s="582">
        <f t="shared" si="140"/>
        <v>43331430.509999998</v>
      </c>
      <c r="YP167" s="582">
        <f t="shared" si="140"/>
        <v>25030999.939999994</v>
      </c>
      <c r="YQ167" s="582">
        <f t="shared" si="140"/>
        <v>20039363.600000001</v>
      </c>
      <c r="YR167" s="582">
        <f t="shared" si="140"/>
        <v>13326046.32</v>
      </c>
      <c r="YS167" s="582">
        <f t="shared" si="140"/>
        <v>12487891.229999999</v>
      </c>
      <c r="YT167" s="582">
        <f t="shared" si="140"/>
        <v>8754225.4800000004</v>
      </c>
      <c r="YU167" s="582">
        <f t="shared" si="140"/>
        <v>10540989.57</v>
      </c>
      <c r="YV167" s="582">
        <f t="shared" si="140"/>
        <v>14795892.979999999</v>
      </c>
      <c r="YW167" s="582">
        <f t="shared" si="140"/>
        <v>6521833.0700000003</v>
      </c>
      <c r="YX167" s="582">
        <f t="shared" si="140"/>
        <v>148353628.13999999</v>
      </c>
      <c r="YY167" s="582">
        <f t="shared" si="140"/>
        <v>12802426.75</v>
      </c>
      <c r="YZ167" s="582">
        <f t="shared" si="140"/>
        <v>7643237.0899999999</v>
      </c>
      <c r="ZA167" s="582">
        <f t="shared" si="140"/>
        <v>7716044.4500000002</v>
      </c>
      <c r="ZB167" s="582">
        <f t="shared" si="140"/>
        <v>12708932.159999998</v>
      </c>
      <c r="ZC167" s="582">
        <f t="shared" si="140"/>
        <v>5675098.5300000003</v>
      </c>
      <c r="ZD167" s="582">
        <f t="shared" si="140"/>
        <v>9202481.0810000002</v>
      </c>
      <c r="ZE167" s="582">
        <f t="shared" si="140"/>
        <v>126144550.66999999</v>
      </c>
      <c r="ZF167" s="582">
        <f t="shared" si="140"/>
        <v>7153913.8799999999</v>
      </c>
      <c r="ZG167" s="582">
        <f t="shared" si="140"/>
        <v>14812483.319999998</v>
      </c>
      <c r="ZH167" s="582">
        <f t="shared" si="140"/>
        <v>9471043.8600000013</v>
      </c>
      <c r="ZI167" s="582">
        <f t="shared" si="140"/>
        <v>6894167.4100000001</v>
      </c>
      <c r="ZJ167" s="582">
        <f t="shared" si="140"/>
        <v>6536595.709999999</v>
      </c>
      <c r="ZK167" s="582">
        <f t="shared" si="140"/>
        <v>6317300.9200000009</v>
      </c>
      <c r="ZL167" s="582">
        <f t="shared" si="140"/>
        <v>8053454.7599999998</v>
      </c>
      <c r="ZM167" s="582">
        <f t="shared" si="140"/>
        <v>63317796.505000003</v>
      </c>
      <c r="ZN167" s="582">
        <f t="shared" si="140"/>
        <v>271221824.06999999</v>
      </c>
      <c r="ZO167" s="582">
        <f t="shared" si="140"/>
        <v>6648225.3399999989</v>
      </c>
      <c r="ZP167" s="582">
        <f t="shared" si="140"/>
        <v>31522905.340000004</v>
      </c>
      <c r="ZQ167" s="582">
        <f t="shared" si="140"/>
        <v>80133229.909999982</v>
      </c>
      <c r="ZR167" s="582">
        <f t="shared" si="140"/>
        <v>35836250.149999999</v>
      </c>
      <c r="ZS167" s="582">
        <f t="shared" si="140"/>
        <v>7483439.5299999993</v>
      </c>
      <c r="ZT167" s="582">
        <f t="shared" si="140"/>
        <v>14678482.270000001</v>
      </c>
      <c r="ZU167" s="582">
        <f t="shared" si="140"/>
        <v>34519593.170000002</v>
      </c>
      <c r="ZV167" s="582">
        <f t="shared" si="140"/>
        <v>21717882.52</v>
      </c>
      <c r="ZW167" s="582">
        <f t="shared" si="140"/>
        <v>58110010.940000013</v>
      </c>
      <c r="ZX167" s="582">
        <f t="shared" si="140"/>
        <v>5478249.3399999999</v>
      </c>
      <c r="ZY167" s="582">
        <f t="shared" si="140"/>
        <v>14124336.090000002</v>
      </c>
      <c r="ZZ167" s="582">
        <f t="shared" si="140"/>
        <v>8628021.7299999986</v>
      </c>
      <c r="AAA167" s="582">
        <f t="shared" si="140"/>
        <v>21274220.909999996</v>
      </c>
      <c r="AAB167" s="582">
        <f t="shared" si="140"/>
        <v>6062478.4700000007</v>
      </c>
      <c r="AAC167" s="582">
        <f t="shared" si="140"/>
        <v>9720658.5099999979</v>
      </c>
      <c r="AAD167" s="582">
        <f t="shared" si="140"/>
        <v>9998131.0799999982</v>
      </c>
      <c r="AAE167" s="582">
        <f t="shared" si="140"/>
        <v>3368672.44</v>
      </c>
      <c r="AAF167" s="582">
        <f t="shared" si="129"/>
        <v>14322715.760000002</v>
      </c>
      <c r="AAG167" s="582">
        <f t="shared" si="130"/>
        <v>6179322.379999999</v>
      </c>
      <c r="AAH167" s="582">
        <f t="shared" si="130"/>
        <v>10348347.74</v>
      </c>
      <c r="AAI167" s="582">
        <f t="shared" si="130"/>
        <v>4902637.25</v>
      </c>
      <c r="AAJ167" s="582">
        <f t="shared" si="130"/>
        <v>106083629.38000001</v>
      </c>
      <c r="AAK167" s="582">
        <f t="shared" si="130"/>
        <v>7542479.9400000004</v>
      </c>
      <c r="AAL167" s="582">
        <f t="shared" si="130"/>
        <v>15238101.41</v>
      </c>
      <c r="AAM167" s="582">
        <f t="shared" si="130"/>
        <v>7989987.5000000009</v>
      </c>
      <c r="AAN167" s="582">
        <f t="shared" si="130"/>
        <v>6901992.709999999</v>
      </c>
      <c r="AAO167" s="582">
        <f t="shared" si="130"/>
        <v>30828154.16</v>
      </c>
      <c r="AAP167" s="582">
        <f t="shared" si="130"/>
        <v>7430685.370000001</v>
      </c>
      <c r="AAQ167" s="582">
        <f t="shared" si="130"/>
        <v>745714780.57999992</v>
      </c>
      <c r="AAR167" s="582">
        <f t="shared" si="130"/>
        <v>20375116.809999999</v>
      </c>
      <c r="AAS167" s="582">
        <f t="shared" si="130"/>
        <v>11083551.48</v>
      </c>
      <c r="AAT167" s="582">
        <f t="shared" si="130"/>
        <v>39159723.669999994</v>
      </c>
      <c r="AAU167" s="582">
        <f t="shared" si="130"/>
        <v>38976887.32</v>
      </c>
      <c r="AAV167" s="582">
        <f t="shared" si="130"/>
        <v>12705661.530000001</v>
      </c>
      <c r="AAW167" s="582">
        <f t="shared" si="130"/>
        <v>26487187.700000003</v>
      </c>
      <c r="AAX167" s="582">
        <f t="shared" si="130"/>
        <v>19308579.080000002</v>
      </c>
      <c r="AAY167" s="582">
        <f t="shared" si="130"/>
        <v>57125064.299999997</v>
      </c>
      <c r="AAZ167" s="582">
        <f t="shared" si="130"/>
        <v>17244114.52</v>
      </c>
      <c r="ABA167" s="582">
        <f t="shared" si="130"/>
        <v>22743086.460000001</v>
      </c>
      <c r="ABB167" s="582">
        <f t="shared" si="130"/>
        <v>81244334.190000013</v>
      </c>
      <c r="ABC167" s="582">
        <f t="shared" si="130"/>
        <v>42275912.059999995</v>
      </c>
      <c r="ABD167" s="582">
        <f t="shared" si="130"/>
        <v>4932893.7</v>
      </c>
      <c r="ABE167" s="582">
        <f t="shared" si="130"/>
        <v>10907461.550000003</v>
      </c>
      <c r="ABF167" s="582">
        <f t="shared" si="130"/>
        <v>17799156.359999999</v>
      </c>
      <c r="ABG167" s="582">
        <f t="shared" si="130"/>
        <v>8426107.8299999982</v>
      </c>
      <c r="ABH167" s="582">
        <f t="shared" si="130"/>
        <v>8625156.3000000007</v>
      </c>
      <c r="ABI167" s="582">
        <f t="shared" si="130"/>
        <v>11773120.739999998</v>
      </c>
      <c r="ABJ167" s="582">
        <f t="shared" si="130"/>
        <v>88795578.249999985</v>
      </c>
      <c r="ABK167" s="582">
        <f t="shared" si="130"/>
        <v>92350049.709999993</v>
      </c>
      <c r="ABL167" s="582">
        <f t="shared" si="130"/>
        <v>17446283.920000002</v>
      </c>
      <c r="ABM167" s="582">
        <f t="shared" si="130"/>
        <v>9398604.1600000001</v>
      </c>
      <c r="ABN167" s="582">
        <f t="shared" si="130"/>
        <v>12894240.75</v>
      </c>
      <c r="ABO167" s="582">
        <f t="shared" si="130"/>
        <v>4817564.08</v>
      </c>
      <c r="ABP167" s="582">
        <f t="shared" si="130"/>
        <v>4905706.540000001</v>
      </c>
      <c r="ABQ167" s="582">
        <f t="shared" si="130"/>
        <v>164780214.15999997</v>
      </c>
      <c r="ABR167" s="582">
        <f t="shared" si="130"/>
        <v>19891192.640000004</v>
      </c>
      <c r="ABS167" s="582">
        <f t="shared" si="130"/>
        <v>15538552.480000002</v>
      </c>
      <c r="ABT167" s="582">
        <f t="shared" si="130"/>
        <v>16657069.720000003</v>
      </c>
      <c r="ABU167" s="582">
        <f t="shared" si="130"/>
        <v>21421568.099999998</v>
      </c>
      <c r="ABV167" s="582">
        <f t="shared" si="130"/>
        <v>15216814.679999998</v>
      </c>
      <c r="ABW167" s="582">
        <f t="shared" si="130"/>
        <v>11023647.74</v>
      </c>
      <c r="ABX167" s="582">
        <f t="shared" si="130"/>
        <v>31439769.659999996</v>
      </c>
      <c r="ABY167" s="582">
        <f t="shared" si="130"/>
        <v>2653505.5699999998</v>
      </c>
      <c r="ABZ167" s="582">
        <f t="shared" si="130"/>
        <v>195808844.14000002</v>
      </c>
      <c r="ACA167" s="582">
        <f t="shared" si="130"/>
        <v>7571591.46</v>
      </c>
      <c r="ACB167" s="582">
        <f t="shared" si="130"/>
        <v>22398539.66</v>
      </c>
      <c r="ACC167" s="582">
        <f t="shared" si="130"/>
        <v>9216996.1799999997</v>
      </c>
      <c r="ACD167" s="582">
        <f t="shared" si="130"/>
        <v>10925535.959999999</v>
      </c>
      <c r="ACE167" s="582">
        <f t="shared" si="130"/>
        <v>78087624.692999989</v>
      </c>
      <c r="ACF167" s="582">
        <f t="shared" si="130"/>
        <v>6597727.1100000003</v>
      </c>
      <c r="ACG167" s="582">
        <f t="shared" si="130"/>
        <v>8342803.9500000011</v>
      </c>
      <c r="ACH167" s="582">
        <f t="shared" si="130"/>
        <v>9260713.4300000016</v>
      </c>
      <c r="ACI167" s="582">
        <f t="shared" si="130"/>
        <v>14435401.709999999</v>
      </c>
      <c r="ACJ167" s="582">
        <f t="shared" si="130"/>
        <v>9501221.9900000021</v>
      </c>
      <c r="ACK167" s="582">
        <f t="shared" si="130"/>
        <v>482024252.04000002</v>
      </c>
      <c r="ACL167" s="582">
        <f t="shared" si="130"/>
        <v>7517661.46</v>
      </c>
      <c r="ACM167" s="582">
        <f t="shared" si="130"/>
        <v>15987465.689999999</v>
      </c>
      <c r="ACN167" s="582">
        <f t="shared" si="130"/>
        <v>16232176.659999998</v>
      </c>
      <c r="ACO167" s="582">
        <f t="shared" si="130"/>
        <v>4843991.74</v>
      </c>
      <c r="ACP167" s="582">
        <f t="shared" si="130"/>
        <v>30640258.309999999</v>
      </c>
      <c r="ACQ167" s="582">
        <f t="shared" si="130"/>
        <v>18320561.780000005</v>
      </c>
      <c r="ACR167" s="582">
        <f t="shared" ref="ACR167:AFC167" si="141">SUMIF($A$65:$A$158,$A167,ACR$65:ACR$158)</f>
        <v>56182217.989999995</v>
      </c>
      <c r="ACS167" s="582">
        <f t="shared" si="141"/>
        <v>53817887.280000001</v>
      </c>
      <c r="ACT167" s="582">
        <f t="shared" si="141"/>
        <v>16751228.000000002</v>
      </c>
      <c r="ACU167" s="582">
        <f t="shared" si="141"/>
        <v>44157629.230000004</v>
      </c>
      <c r="ACV167" s="582">
        <f t="shared" si="141"/>
        <v>26227003.399999999</v>
      </c>
      <c r="ACW167" s="582">
        <f t="shared" si="141"/>
        <v>24179137.639999997</v>
      </c>
      <c r="ACX167" s="582">
        <f t="shared" si="141"/>
        <v>97975812.370000005</v>
      </c>
      <c r="ACY167" s="582">
        <f t="shared" si="141"/>
        <v>16737592.33</v>
      </c>
      <c r="ACZ167" s="582">
        <f t="shared" si="141"/>
        <v>10276398.619999999</v>
      </c>
      <c r="ADA167" s="582">
        <f t="shared" si="141"/>
        <v>17527365.359999999</v>
      </c>
      <c r="ADB167" s="582">
        <f t="shared" si="141"/>
        <v>15541941.589999998</v>
      </c>
      <c r="ADC167" s="582">
        <f t="shared" si="141"/>
        <v>17226280.419999998</v>
      </c>
      <c r="ADD167" s="582">
        <f t="shared" si="141"/>
        <v>9464752.459999999</v>
      </c>
      <c r="ADE167" s="582">
        <f t="shared" si="141"/>
        <v>15859207.84</v>
      </c>
      <c r="ADF167" s="582">
        <f t="shared" si="141"/>
        <v>10756674.499999996</v>
      </c>
      <c r="ADG167" s="582">
        <f t="shared" si="141"/>
        <v>5970182.1699999999</v>
      </c>
      <c r="ADH167" s="582">
        <f t="shared" si="141"/>
        <v>60964495.849999994</v>
      </c>
      <c r="ADI167" s="582">
        <f t="shared" si="141"/>
        <v>44844123.549999997</v>
      </c>
      <c r="ADJ167" s="582">
        <f t="shared" si="141"/>
        <v>3240781.39</v>
      </c>
      <c r="ADK167" s="582">
        <f t="shared" si="141"/>
        <v>11791090.489999998</v>
      </c>
      <c r="ADL167" s="582">
        <f t="shared" si="141"/>
        <v>9080946.3099999987</v>
      </c>
      <c r="ADM167" s="582">
        <f t="shared" si="141"/>
        <v>5155827.8500000006</v>
      </c>
      <c r="ADN167" s="582">
        <f t="shared" si="141"/>
        <v>8567159.7799999993</v>
      </c>
      <c r="ADO167" s="582">
        <f t="shared" si="141"/>
        <v>8272163.9500000002</v>
      </c>
      <c r="ADP167" s="582">
        <f t="shared" si="141"/>
        <v>25129574.390000001</v>
      </c>
      <c r="ADQ167" s="582">
        <f t="shared" si="141"/>
        <v>436166258.57999998</v>
      </c>
      <c r="ADR167" s="582">
        <f t="shared" si="141"/>
        <v>28191779.970000003</v>
      </c>
      <c r="ADS167" s="582">
        <f t="shared" si="141"/>
        <v>24656243.130000003</v>
      </c>
      <c r="ADT167" s="582">
        <f t="shared" si="141"/>
        <v>11973897.060000001</v>
      </c>
      <c r="ADU167" s="582">
        <f t="shared" si="141"/>
        <v>173468499</v>
      </c>
      <c r="ADV167" s="582">
        <f t="shared" si="141"/>
        <v>4107647.62</v>
      </c>
      <c r="ADW167" s="582">
        <f t="shared" si="141"/>
        <v>6452040.6399999997</v>
      </c>
      <c r="ADX167" s="582">
        <f t="shared" si="141"/>
        <v>10080621.049999999</v>
      </c>
      <c r="ADY167" s="582">
        <f t="shared" si="141"/>
        <v>5846357.4900000002</v>
      </c>
      <c r="ADZ167" s="582">
        <f t="shared" si="141"/>
        <v>5864070.9299999997</v>
      </c>
      <c r="AEA167" s="582">
        <f t="shared" si="141"/>
        <v>512699312.78000003</v>
      </c>
      <c r="AEB167" s="582">
        <f t="shared" si="141"/>
        <v>176318058.69999999</v>
      </c>
      <c r="AEC167" s="582">
        <f t="shared" si="141"/>
        <v>49374147.829999998</v>
      </c>
      <c r="AED167" s="582">
        <f t="shared" si="141"/>
        <v>24278565.709999993</v>
      </c>
      <c r="AEE167" s="582">
        <f t="shared" si="141"/>
        <v>14258798.000000002</v>
      </c>
      <c r="AEF167" s="582">
        <f t="shared" si="141"/>
        <v>30962787.210000008</v>
      </c>
      <c r="AEG167" s="582">
        <f t="shared" si="141"/>
        <v>26150057.550000001</v>
      </c>
      <c r="AEH167" s="582">
        <f t="shared" si="141"/>
        <v>22399970.679999996</v>
      </c>
      <c r="AEI167" s="582">
        <f t="shared" si="141"/>
        <v>12114768.779999999</v>
      </c>
      <c r="AEJ167" s="582">
        <f t="shared" si="141"/>
        <v>12374664.050000001</v>
      </c>
      <c r="AEK167" s="582">
        <f t="shared" si="141"/>
        <v>22157803.169999994</v>
      </c>
      <c r="AEL167" s="582">
        <f t="shared" si="141"/>
        <v>33014094.019999996</v>
      </c>
      <c r="AEM167" s="582">
        <f t="shared" si="141"/>
        <v>12934931.68</v>
      </c>
      <c r="AEN167" s="582">
        <f t="shared" si="141"/>
        <v>25114216.030000001</v>
      </c>
      <c r="AEO167" s="582">
        <f t="shared" si="141"/>
        <v>22493452.870000001</v>
      </c>
      <c r="AEP167" s="582">
        <f t="shared" si="141"/>
        <v>16451380.839999996</v>
      </c>
      <c r="AEQ167" s="582">
        <f t="shared" si="141"/>
        <v>18919404.73</v>
      </c>
      <c r="AER167" s="582">
        <f t="shared" si="141"/>
        <v>60878778.909999989</v>
      </c>
      <c r="AES167" s="582">
        <f t="shared" si="141"/>
        <v>3941930.4400000009</v>
      </c>
      <c r="AET167" s="582">
        <f t="shared" si="141"/>
        <v>56332484.440000005</v>
      </c>
      <c r="AEU167" s="582">
        <f t="shared" si="141"/>
        <v>224584863.88999999</v>
      </c>
      <c r="AEV167" s="582">
        <f t="shared" si="141"/>
        <v>18658459.870000005</v>
      </c>
      <c r="AEW167" s="582">
        <f t="shared" si="141"/>
        <v>22543451.639999997</v>
      </c>
      <c r="AEX167" s="582">
        <f t="shared" si="141"/>
        <v>18955053.089999996</v>
      </c>
      <c r="AEY167" s="582">
        <f t="shared" si="141"/>
        <v>14323235.540000001</v>
      </c>
      <c r="AEZ167" s="582">
        <f t="shared" si="141"/>
        <v>68493115.200000003</v>
      </c>
      <c r="AFA167" s="582">
        <f t="shared" si="141"/>
        <v>15838283.239999998</v>
      </c>
      <c r="AFB167" s="582">
        <f t="shared" si="141"/>
        <v>21774107.690000001</v>
      </c>
      <c r="AFC167" s="582">
        <f t="shared" si="141"/>
        <v>17019371.270000003</v>
      </c>
      <c r="AFD167" s="582">
        <f t="shared" si="131"/>
        <v>14027206.82</v>
      </c>
      <c r="AFE167" s="582">
        <f t="shared" si="132"/>
        <v>105667043.96999997</v>
      </c>
      <c r="AFF167" s="582">
        <f t="shared" si="132"/>
        <v>28225792.890000001</v>
      </c>
      <c r="AFG167" s="582">
        <f t="shared" si="132"/>
        <v>32360426.27</v>
      </c>
      <c r="AFH167" s="582">
        <f t="shared" si="132"/>
        <v>17907718.650000002</v>
      </c>
      <c r="AFI167" s="582">
        <f t="shared" si="132"/>
        <v>48645843.68</v>
      </c>
      <c r="AFJ167" s="582">
        <f t="shared" si="132"/>
        <v>32082143.479999997</v>
      </c>
      <c r="AFK167" s="582">
        <f t="shared" si="132"/>
        <v>18689565.399999999</v>
      </c>
      <c r="AFL167" s="582">
        <f t="shared" si="132"/>
        <v>17347065.469999999</v>
      </c>
      <c r="AFM167" s="582">
        <f t="shared" si="132"/>
        <v>14205425.320000004</v>
      </c>
      <c r="AFN167" s="582">
        <f t="shared" si="132"/>
        <v>21514699.349999998</v>
      </c>
      <c r="AFO167" s="582">
        <f t="shared" si="132"/>
        <v>11716198.509999998</v>
      </c>
      <c r="AFP167" s="582">
        <f t="shared" si="132"/>
        <v>12702426.419999998</v>
      </c>
      <c r="AFQ167" s="582">
        <f t="shared" si="132"/>
        <v>19492285.189999998</v>
      </c>
      <c r="AFR167" s="582">
        <f t="shared" si="132"/>
        <v>263755292.31999996</v>
      </c>
      <c r="AFS167" s="582">
        <f t="shared" si="132"/>
        <v>26875294.499999996</v>
      </c>
      <c r="AFT167" s="582">
        <f t="shared" si="132"/>
        <v>19596678.93</v>
      </c>
      <c r="AFU167" s="582">
        <f t="shared" si="132"/>
        <v>8184495.5999999987</v>
      </c>
      <c r="AFV167" s="582">
        <f t="shared" si="132"/>
        <v>13637743.799999997</v>
      </c>
      <c r="AFW167" s="582">
        <f t="shared" si="132"/>
        <v>15447440.790000001</v>
      </c>
      <c r="AFX167" s="582">
        <f t="shared" si="132"/>
        <v>8546007.2200000007</v>
      </c>
      <c r="AFY167" s="582">
        <f t="shared" si="132"/>
        <v>19319097.48</v>
      </c>
      <c r="AFZ167" s="582">
        <f t="shared" si="132"/>
        <v>21932770.289999999</v>
      </c>
      <c r="AGA167" s="582">
        <f t="shared" si="132"/>
        <v>12708839.18</v>
      </c>
      <c r="AGB167" s="582">
        <f t="shared" si="132"/>
        <v>38791340.890000008</v>
      </c>
      <c r="AGC167" s="582">
        <f t="shared" si="132"/>
        <v>14076027.58</v>
      </c>
      <c r="AGD167" s="582">
        <f t="shared" si="132"/>
        <v>73867410.850000009</v>
      </c>
      <c r="AGE167" s="582">
        <f t="shared" si="132"/>
        <v>11277224.26</v>
      </c>
      <c r="AGF167" s="582">
        <f t="shared" si="132"/>
        <v>10523926.67</v>
      </c>
      <c r="AGG167" s="582">
        <f t="shared" si="132"/>
        <v>9209580.0800000001</v>
      </c>
      <c r="AGH167" s="582">
        <f t="shared" si="132"/>
        <v>35818051.899999999</v>
      </c>
      <c r="AGI167" s="582">
        <f t="shared" si="132"/>
        <v>12982994.449999999</v>
      </c>
      <c r="AGJ167" s="582">
        <f t="shared" si="132"/>
        <v>4959855.53</v>
      </c>
      <c r="AGK167" s="582">
        <f t="shared" si="132"/>
        <v>11122116.360000001</v>
      </c>
      <c r="AGL167" s="582">
        <f t="shared" si="132"/>
        <v>8510114.3100000005</v>
      </c>
      <c r="AGM167" s="582">
        <f t="shared" si="132"/>
        <v>11763622.969999999</v>
      </c>
      <c r="AGN167" s="582">
        <f t="shared" si="132"/>
        <v>10616567.879999999</v>
      </c>
      <c r="AGO167" s="582">
        <f t="shared" si="132"/>
        <v>157671225.49000001</v>
      </c>
      <c r="AGP167" s="582">
        <f t="shared" si="132"/>
        <v>23909603.440000001</v>
      </c>
      <c r="AGQ167" s="582">
        <f t="shared" si="132"/>
        <v>14243339.870000001</v>
      </c>
      <c r="AGR167" s="582">
        <f t="shared" si="132"/>
        <v>10701265.660000002</v>
      </c>
      <c r="AGS167" s="582">
        <f t="shared" si="132"/>
        <v>15977200.09</v>
      </c>
      <c r="AGT167" s="582">
        <f t="shared" si="132"/>
        <v>17717254.829999998</v>
      </c>
      <c r="AGU167" s="582">
        <f t="shared" si="132"/>
        <v>4416902.2</v>
      </c>
      <c r="AGV167" s="582">
        <f t="shared" si="132"/>
        <v>9291355.9899999984</v>
      </c>
      <c r="AGW167" s="582">
        <f t="shared" si="132"/>
        <v>367637926.56999993</v>
      </c>
      <c r="AGX167" s="582">
        <f t="shared" si="132"/>
        <v>182156527.00999996</v>
      </c>
      <c r="AGY167" s="582">
        <f t="shared" si="132"/>
        <v>20679376.920000002</v>
      </c>
      <c r="AGZ167" s="582">
        <f t="shared" si="132"/>
        <v>22086743.150000006</v>
      </c>
      <c r="AHA167" s="582">
        <f t="shared" si="132"/>
        <v>38563104.439999998</v>
      </c>
      <c r="AHB167" s="582">
        <f t="shared" si="132"/>
        <v>17926786.460000001</v>
      </c>
      <c r="AHC167" s="582">
        <f t="shared" si="132"/>
        <v>15618777.59</v>
      </c>
      <c r="AHD167" s="582">
        <f t="shared" si="132"/>
        <v>18334388.379999999</v>
      </c>
      <c r="AHE167" s="582">
        <f t="shared" si="132"/>
        <v>5069830.42</v>
      </c>
      <c r="AHF167" s="582">
        <f t="shared" si="132"/>
        <v>20231796.699999996</v>
      </c>
      <c r="AHG167" s="582">
        <f t="shared" si="132"/>
        <v>19752303.699999996</v>
      </c>
      <c r="AHH167" s="582">
        <f t="shared" si="132"/>
        <v>12081697.559999999</v>
      </c>
      <c r="AHI167" s="582">
        <f t="shared" si="132"/>
        <v>5210521.6099999994</v>
      </c>
      <c r="AHJ167" s="582">
        <f t="shared" si="132"/>
        <v>11361722.76</v>
      </c>
      <c r="AHK167" s="582">
        <f t="shared" si="132"/>
        <v>6591068.8400000008</v>
      </c>
      <c r="AHL167" s="582">
        <f t="shared" si="132"/>
        <v>8506884.7199999988</v>
      </c>
      <c r="AHM167" s="582">
        <f t="shared" si="132"/>
        <v>8948655.4000000022</v>
      </c>
      <c r="AHN167" s="582">
        <f t="shared" si="132"/>
        <v>74474719.500000015</v>
      </c>
      <c r="AHO167" s="582">
        <f t="shared" si="132"/>
        <v>8287960.1999999993</v>
      </c>
      <c r="AHP167" s="582">
        <f t="shared" ref="AHP167:AHW167" si="142">SUMIF($A$65:$A$158,$A167,AHP$65:AHP$158)</f>
        <v>8319465.3999999985</v>
      </c>
      <c r="AHQ167" s="582">
        <f t="shared" si="142"/>
        <v>13014307.049999997</v>
      </c>
      <c r="AHR167" s="582">
        <f t="shared" si="142"/>
        <v>25993756.779999994</v>
      </c>
      <c r="AHS167" s="582">
        <f t="shared" si="142"/>
        <v>5862213.8100000005</v>
      </c>
      <c r="AHT167" s="582">
        <f t="shared" si="142"/>
        <v>17579670.379999999</v>
      </c>
      <c r="AHU167" s="582">
        <f t="shared" si="142"/>
        <v>0</v>
      </c>
      <c r="AHV167" s="582">
        <f t="shared" si="142"/>
        <v>0</v>
      </c>
      <c r="AHW167" s="582">
        <f t="shared" si="142"/>
        <v>37857762078.198997</v>
      </c>
      <c r="AHY167" s="647" t="s">
        <v>6248</v>
      </c>
      <c r="AHZ167" s="647" t="s">
        <v>6464</v>
      </c>
      <c r="AIA167" s="647" t="s">
        <v>6465</v>
      </c>
    </row>
    <row r="168" spans="1:911" ht="24.6" x14ac:dyDescent="0.7">
      <c r="A168" s="576"/>
      <c r="B168" s="581"/>
      <c r="C168" s="582" t="s">
        <v>6469</v>
      </c>
      <c r="D168" s="582">
        <f>SUM(D164:D167)</f>
        <v>455276190.73999995</v>
      </c>
      <c r="E168" s="582">
        <f t="shared" ref="E168:BP168" si="143">SUM(E164:E167)</f>
        <v>29648149.669999998</v>
      </c>
      <c r="F168" s="582">
        <f t="shared" si="143"/>
        <v>41810778.560000002</v>
      </c>
      <c r="G168" s="582">
        <f t="shared" si="143"/>
        <v>7492100.2700000005</v>
      </c>
      <c r="H168" s="582">
        <f t="shared" si="143"/>
        <v>52437446.089999996</v>
      </c>
      <c r="I168" s="582">
        <f t="shared" si="143"/>
        <v>18593223.079999998</v>
      </c>
      <c r="J168" s="582">
        <f t="shared" si="143"/>
        <v>50945373.989999995</v>
      </c>
      <c r="K168" s="582">
        <f t="shared" si="143"/>
        <v>47301909.959999993</v>
      </c>
      <c r="L168" s="582">
        <f t="shared" si="143"/>
        <v>25110553.359999999</v>
      </c>
      <c r="M168" s="582">
        <f t="shared" si="143"/>
        <v>9992458.5200000014</v>
      </c>
      <c r="N168" s="582">
        <f t="shared" si="143"/>
        <v>11908921.82</v>
      </c>
      <c r="O168" s="582">
        <f t="shared" si="143"/>
        <v>16172673.6</v>
      </c>
      <c r="P168" s="582">
        <f t="shared" si="143"/>
        <v>56891338.780000001</v>
      </c>
      <c r="Q168" s="582">
        <f t="shared" si="143"/>
        <v>15042384.399999999</v>
      </c>
      <c r="R168" s="582">
        <f t="shared" si="143"/>
        <v>8730585.9900000002</v>
      </c>
      <c r="S168" s="582">
        <f t="shared" si="143"/>
        <v>40554341.879999995</v>
      </c>
      <c r="T168" s="582">
        <f t="shared" si="143"/>
        <v>11361016.780000003</v>
      </c>
      <c r="U168" s="582">
        <f t="shared" si="143"/>
        <v>8377397.2199999997</v>
      </c>
      <c r="V168" s="582">
        <f t="shared" si="143"/>
        <v>57311</v>
      </c>
      <c r="W168" s="582">
        <f t="shared" si="143"/>
        <v>290972989.88999999</v>
      </c>
      <c r="X168" s="582">
        <f t="shared" si="143"/>
        <v>79782839.219999969</v>
      </c>
      <c r="Y168" s="582">
        <f t="shared" si="143"/>
        <v>20668831.280000001</v>
      </c>
      <c r="Z168" s="582">
        <f t="shared" si="143"/>
        <v>21719729.030000001</v>
      </c>
      <c r="AA168" s="582">
        <f t="shared" si="143"/>
        <v>28560022.439999998</v>
      </c>
      <c r="AB168" s="582">
        <f t="shared" si="143"/>
        <v>20251835.239999998</v>
      </c>
      <c r="AC168" s="582">
        <f t="shared" si="143"/>
        <v>24400020.170000002</v>
      </c>
      <c r="AD168" s="582">
        <f t="shared" si="143"/>
        <v>200353921.65000001</v>
      </c>
      <c r="AE168" s="582">
        <f t="shared" si="143"/>
        <v>41732568.530000001</v>
      </c>
      <c r="AF168" s="582">
        <f t="shared" si="143"/>
        <v>15247696.84</v>
      </c>
      <c r="AG168" s="582">
        <f t="shared" si="143"/>
        <v>165384785.01999998</v>
      </c>
      <c r="AH168" s="582">
        <f t="shared" si="143"/>
        <v>28647108.189999998</v>
      </c>
      <c r="AI168" s="582">
        <f t="shared" si="143"/>
        <v>77787654.63000001</v>
      </c>
      <c r="AJ168" s="582">
        <f t="shared" si="143"/>
        <v>68734544.840000004</v>
      </c>
      <c r="AK168" s="582">
        <f t="shared" si="143"/>
        <v>17327328.599999998</v>
      </c>
      <c r="AL168" s="582">
        <f t="shared" si="143"/>
        <v>22016713.18</v>
      </c>
      <c r="AM168" s="582">
        <f t="shared" si="143"/>
        <v>18111341.68</v>
      </c>
      <c r="AN168" s="582">
        <f t="shared" si="143"/>
        <v>40249584.600000001</v>
      </c>
      <c r="AO168" s="582">
        <f t="shared" si="143"/>
        <v>15804628.139999999</v>
      </c>
      <c r="AP168" s="582">
        <f t="shared" si="143"/>
        <v>17879701.760000002</v>
      </c>
      <c r="AQ168" s="582">
        <f t="shared" si="143"/>
        <v>27575570.830000002</v>
      </c>
      <c r="AR168" s="582">
        <f t="shared" si="143"/>
        <v>16548980.880000006</v>
      </c>
      <c r="AS168" s="582">
        <f t="shared" si="143"/>
        <v>32851966.23</v>
      </c>
      <c r="AT168" s="582">
        <f t="shared" si="143"/>
        <v>12919904.49</v>
      </c>
      <c r="AU168" s="582">
        <f t="shared" si="143"/>
        <v>177870383.31000003</v>
      </c>
      <c r="AV168" s="582">
        <f t="shared" si="143"/>
        <v>6091926.9300000006</v>
      </c>
      <c r="AW168" s="582">
        <f t="shared" si="143"/>
        <v>5872339.4100000001</v>
      </c>
      <c r="AX168" s="582">
        <f t="shared" si="143"/>
        <v>10327801.060000001</v>
      </c>
      <c r="AY168" s="582">
        <f t="shared" si="143"/>
        <v>13288396.350000001</v>
      </c>
      <c r="AZ168" s="582">
        <f t="shared" si="143"/>
        <v>18228189.32</v>
      </c>
      <c r="BA168" s="582">
        <f t="shared" si="143"/>
        <v>6693932.5700000003</v>
      </c>
      <c r="BB168" s="582">
        <f t="shared" si="143"/>
        <v>9714379.8299999982</v>
      </c>
      <c r="BC168" s="582">
        <f t="shared" si="143"/>
        <v>5178213.3999999994</v>
      </c>
      <c r="BD168" s="582">
        <f t="shared" si="143"/>
        <v>8180287.4400000004</v>
      </c>
      <c r="BE168" s="582">
        <f t="shared" si="143"/>
        <v>8279461.0800000001</v>
      </c>
      <c r="BF168" s="582">
        <f t="shared" si="143"/>
        <v>6009355.7000000002</v>
      </c>
      <c r="BG168" s="582">
        <f t="shared" si="143"/>
        <v>46318015.090000011</v>
      </c>
      <c r="BH168" s="582">
        <f t="shared" si="143"/>
        <v>4288318.43</v>
      </c>
      <c r="BI168" s="582">
        <f t="shared" si="143"/>
        <v>14942968.34</v>
      </c>
      <c r="BJ168" s="582">
        <f t="shared" si="143"/>
        <v>169180718.83000001</v>
      </c>
      <c r="BK168" s="582">
        <f t="shared" si="143"/>
        <v>126379691.39010002</v>
      </c>
      <c r="BL168" s="582">
        <f t="shared" si="143"/>
        <v>37491352.479999997</v>
      </c>
      <c r="BM168" s="582">
        <f t="shared" si="143"/>
        <v>14504377.57</v>
      </c>
      <c r="BN168" s="582">
        <f t="shared" si="143"/>
        <v>25933305.789999995</v>
      </c>
      <c r="BO168" s="582">
        <f t="shared" si="143"/>
        <v>28231341.629999995</v>
      </c>
      <c r="BP168" s="582">
        <f t="shared" si="143"/>
        <v>11088520.969999999</v>
      </c>
      <c r="BQ168" s="582">
        <f t="shared" ref="BQ168:EB168" si="144">SUM(BQ164:BQ167)</f>
        <v>19669799.48</v>
      </c>
      <c r="BR168" s="582">
        <f t="shared" si="144"/>
        <v>6948535.1999999993</v>
      </c>
      <c r="BS168" s="582">
        <f t="shared" si="144"/>
        <v>115685676.19</v>
      </c>
      <c r="BT168" s="582">
        <f t="shared" si="144"/>
        <v>22124480.130000003</v>
      </c>
      <c r="BU168" s="582">
        <f t="shared" si="144"/>
        <v>8424131.2699999996</v>
      </c>
      <c r="BV168" s="582">
        <f t="shared" si="144"/>
        <v>29044467.759999998</v>
      </c>
      <c r="BW168" s="582">
        <f t="shared" si="144"/>
        <v>10386245.750000002</v>
      </c>
      <c r="BX168" s="582">
        <f t="shared" si="144"/>
        <v>13231725.009999998</v>
      </c>
      <c r="BY168" s="582">
        <f t="shared" si="144"/>
        <v>5941078.9800000004</v>
      </c>
      <c r="BZ168" s="582">
        <f t="shared" si="144"/>
        <v>11456920.080000002</v>
      </c>
      <c r="CA168" s="582">
        <f t="shared" si="144"/>
        <v>65528389.460000023</v>
      </c>
      <c r="CB168" s="582">
        <f t="shared" si="144"/>
        <v>19330204.09</v>
      </c>
      <c r="CC168" s="582">
        <f t="shared" si="144"/>
        <v>30657896.23</v>
      </c>
      <c r="CD168" s="582">
        <f t="shared" si="144"/>
        <v>43551201.610000007</v>
      </c>
      <c r="CE168" s="582">
        <f t="shared" si="144"/>
        <v>18441150.940000001</v>
      </c>
      <c r="CF168" s="582">
        <f t="shared" si="144"/>
        <v>20221226.420000002</v>
      </c>
      <c r="CG168" s="582">
        <f t="shared" si="144"/>
        <v>22795656.629999999</v>
      </c>
      <c r="CH168" s="582">
        <f t="shared" si="144"/>
        <v>359966947.01000011</v>
      </c>
      <c r="CI168" s="582">
        <f t="shared" si="144"/>
        <v>11584174.9</v>
      </c>
      <c r="CJ168" s="582">
        <f t="shared" si="144"/>
        <v>54966032.589999996</v>
      </c>
      <c r="CK168" s="582">
        <f t="shared" si="144"/>
        <v>10772582.630000001</v>
      </c>
      <c r="CL168" s="582">
        <f t="shared" si="144"/>
        <v>17346459.960000001</v>
      </c>
      <c r="CM168" s="582">
        <f t="shared" si="144"/>
        <v>21862903.279999997</v>
      </c>
      <c r="CN168" s="582">
        <f t="shared" si="144"/>
        <v>16982805.359999999</v>
      </c>
      <c r="CO168" s="582">
        <f t="shared" si="144"/>
        <v>28064115.829999998</v>
      </c>
      <c r="CP168" s="582">
        <f t="shared" si="144"/>
        <v>6576250.5600000005</v>
      </c>
      <c r="CQ168" s="582">
        <f t="shared" si="144"/>
        <v>18034445.080000002</v>
      </c>
      <c r="CR168" s="582">
        <f t="shared" si="144"/>
        <v>9858174.0700000003</v>
      </c>
      <c r="CS168" s="582">
        <f t="shared" si="144"/>
        <v>13714100.280000001</v>
      </c>
      <c r="CT168" s="582">
        <f t="shared" si="144"/>
        <v>10037437.98</v>
      </c>
      <c r="CU168" s="582">
        <f t="shared" si="144"/>
        <v>154291041.89999998</v>
      </c>
      <c r="CV168" s="582">
        <f t="shared" si="144"/>
        <v>9817732.629999999</v>
      </c>
      <c r="CW168" s="582">
        <f t="shared" si="144"/>
        <v>12860080.400000002</v>
      </c>
      <c r="CX168" s="582">
        <f t="shared" si="144"/>
        <v>40304851.390000001</v>
      </c>
      <c r="CY168" s="582">
        <f t="shared" si="144"/>
        <v>19640461.469999995</v>
      </c>
      <c r="CZ168" s="582">
        <f t="shared" si="144"/>
        <v>29318874.170000002</v>
      </c>
      <c r="DA168" s="582">
        <f t="shared" si="144"/>
        <v>7306683.9999999991</v>
      </c>
      <c r="DB168" s="582">
        <f t="shared" si="144"/>
        <v>13059252.880000001</v>
      </c>
      <c r="DC168" s="582">
        <f t="shared" si="144"/>
        <v>199580400.44999993</v>
      </c>
      <c r="DD168" s="582">
        <f t="shared" si="144"/>
        <v>184586384.49000004</v>
      </c>
      <c r="DE168" s="582">
        <f t="shared" si="144"/>
        <v>11733437.07</v>
      </c>
      <c r="DF168" s="582">
        <f t="shared" si="144"/>
        <v>15040360.080000002</v>
      </c>
      <c r="DG168" s="582">
        <f t="shared" si="144"/>
        <v>26431224.329999998</v>
      </c>
      <c r="DH168" s="582">
        <f t="shared" si="144"/>
        <v>29447374.969999999</v>
      </c>
      <c r="DI168" s="582">
        <f t="shared" si="144"/>
        <v>40387375.400000006</v>
      </c>
      <c r="DJ168" s="582">
        <f t="shared" si="144"/>
        <v>39707757.399999991</v>
      </c>
      <c r="DK168" s="582">
        <f t="shared" si="144"/>
        <v>6916707.0599999996</v>
      </c>
      <c r="DL168" s="582">
        <f t="shared" si="144"/>
        <v>599898506.61000001</v>
      </c>
      <c r="DM168" s="582">
        <f t="shared" si="144"/>
        <v>13317419.099999998</v>
      </c>
      <c r="DN168" s="582">
        <f t="shared" si="144"/>
        <v>26444334.57</v>
      </c>
      <c r="DO168" s="582">
        <f t="shared" si="144"/>
        <v>12225793.479999999</v>
      </c>
      <c r="DP168" s="582">
        <f t="shared" si="144"/>
        <v>19258253.969999999</v>
      </c>
      <c r="DQ168" s="582">
        <f t="shared" si="144"/>
        <v>14657678.699999999</v>
      </c>
      <c r="DR168" s="582">
        <f t="shared" si="144"/>
        <v>26807772.189999998</v>
      </c>
      <c r="DS168" s="582">
        <f t="shared" si="144"/>
        <v>13560208.550000001</v>
      </c>
      <c r="DT168" s="582">
        <f t="shared" si="144"/>
        <v>46093011.769999996</v>
      </c>
      <c r="DU168" s="582">
        <f t="shared" si="144"/>
        <v>254546924.86999997</v>
      </c>
      <c r="DV168" s="582">
        <f t="shared" si="144"/>
        <v>36616700.980000004</v>
      </c>
      <c r="DW168" s="582">
        <f t="shared" si="144"/>
        <v>70868022.370000005</v>
      </c>
      <c r="DX168" s="582">
        <f t="shared" si="144"/>
        <v>63185677.239999995</v>
      </c>
      <c r="DY168" s="582">
        <f t="shared" si="144"/>
        <v>18871419.890000001</v>
      </c>
      <c r="DZ168" s="582">
        <f t="shared" si="144"/>
        <v>39178938.460000008</v>
      </c>
      <c r="EA168" s="582">
        <f t="shared" si="144"/>
        <v>33387752.979999997</v>
      </c>
      <c r="EB168" s="582">
        <f t="shared" si="144"/>
        <v>11175886.460000001</v>
      </c>
      <c r="EC168" s="582">
        <f t="shared" ref="EC168:GN168" si="145">SUM(EC164:EC167)</f>
        <v>8630236.870000001</v>
      </c>
      <c r="ED168" s="582">
        <f t="shared" si="145"/>
        <v>12070427.82</v>
      </c>
      <c r="EE168" s="582">
        <f t="shared" si="145"/>
        <v>38891070.699999996</v>
      </c>
      <c r="EF168" s="582">
        <f t="shared" si="145"/>
        <v>75551361.949999988</v>
      </c>
      <c r="EG168" s="582">
        <f t="shared" si="145"/>
        <v>46726076.770000011</v>
      </c>
      <c r="EH168" s="582">
        <f t="shared" si="145"/>
        <v>11944673.01</v>
      </c>
      <c r="EI168" s="582">
        <f t="shared" si="145"/>
        <v>19908142.190000001</v>
      </c>
      <c r="EJ168" s="582">
        <f t="shared" si="145"/>
        <v>17617290.709999997</v>
      </c>
      <c r="EK168" s="582">
        <f t="shared" si="145"/>
        <v>27359136.869999997</v>
      </c>
      <c r="EL168" s="582">
        <f t="shared" si="145"/>
        <v>31586561.030000001</v>
      </c>
      <c r="EM168" s="582">
        <f t="shared" si="145"/>
        <v>14697183.890000001</v>
      </c>
      <c r="EN168" s="582">
        <f t="shared" si="145"/>
        <v>12090916.470000001</v>
      </c>
      <c r="EO168" s="582">
        <f t="shared" si="145"/>
        <v>256214391.78000006</v>
      </c>
      <c r="EP168" s="582">
        <f t="shared" si="145"/>
        <v>11900990.289999999</v>
      </c>
      <c r="EQ168" s="582">
        <f t="shared" si="145"/>
        <v>30697586.649999995</v>
      </c>
      <c r="ER168" s="582">
        <f t="shared" si="145"/>
        <v>21730370.620000005</v>
      </c>
      <c r="ES168" s="582">
        <f t="shared" si="145"/>
        <v>13097596.559999997</v>
      </c>
      <c r="ET168" s="582">
        <f t="shared" si="145"/>
        <v>8932352.9199999999</v>
      </c>
      <c r="EU168" s="582">
        <f t="shared" si="145"/>
        <v>30723480.019999996</v>
      </c>
      <c r="EV168" s="582">
        <f t="shared" si="145"/>
        <v>31086193.390000001</v>
      </c>
      <c r="EW168" s="582">
        <f t="shared" si="145"/>
        <v>17290725.48</v>
      </c>
      <c r="EX168" s="582">
        <f t="shared" si="145"/>
        <v>249769222.23999998</v>
      </c>
      <c r="EY168" s="582">
        <f t="shared" si="145"/>
        <v>4419766.3600000003</v>
      </c>
      <c r="EZ168" s="582">
        <f t="shared" si="145"/>
        <v>17940602.109999999</v>
      </c>
      <c r="FA168" s="582">
        <f t="shared" si="145"/>
        <v>39165379.879999995</v>
      </c>
      <c r="FB168" s="582">
        <f t="shared" si="145"/>
        <v>32458209.920000002</v>
      </c>
      <c r="FC168" s="582">
        <f t="shared" si="145"/>
        <v>48696294.209999993</v>
      </c>
      <c r="FD168" s="582">
        <f t="shared" si="145"/>
        <v>35641522.630000003</v>
      </c>
      <c r="FE168" s="582">
        <f t="shared" si="145"/>
        <v>22218100.230000004</v>
      </c>
      <c r="FF168" s="582">
        <f t="shared" si="145"/>
        <v>15620261.750000002</v>
      </c>
      <c r="FG168" s="582">
        <f t="shared" si="145"/>
        <v>14993947.66</v>
      </c>
      <c r="FH168" s="582">
        <f t="shared" si="145"/>
        <v>12118094.210000001</v>
      </c>
      <c r="FI168" s="582">
        <f t="shared" si="145"/>
        <v>9569752.8399999999</v>
      </c>
      <c r="FJ168" s="582">
        <f t="shared" si="145"/>
        <v>114379734.73999999</v>
      </c>
      <c r="FK168" s="582">
        <f t="shared" si="145"/>
        <v>13050746.700000003</v>
      </c>
      <c r="FL168" s="582">
        <f t="shared" si="145"/>
        <v>5945354.3399999999</v>
      </c>
      <c r="FM168" s="582">
        <f t="shared" si="145"/>
        <v>8843587.9100000001</v>
      </c>
      <c r="FN168" s="582">
        <f t="shared" si="145"/>
        <v>21957861.039999999</v>
      </c>
      <c r="FO168" s="582">
        <f t="shared" si="145"/>
        <v>14325611.870000001</v>
      </c>
      <c r="FP168" s="582">
        <f t="shared" si="145"/>
        <v>8167670.3200000003</v>
      </c>
      <c r="FQ168" s="582">
        <f t="shared" si="145"/>
        <v>5586827.7800000003</v>
      </c>
      <c r="FR168" s="582">
        <f t="shared" si="145"/>
        <v>610816438.05999994</v>
      </c>
      <c r="FS168" s="582">
        <f t="shared" si="145"/>
        <v>16730630.870000001</v>
      </c>
      <c r="FT168" s="582">
        <f t="shared" si="145"/>
        <v>26734714.989999998</v>
      </c>
      <c r="FU168" s="582">
        <f t="shared" si="145"/>
        <v>26320175.450000007</v>
      </c>
      <c r="FV168" s="582">
        <f t="shared" si="145"/>
        <v>28315542.019999996</v>
      </c>
      <c r="FW168" s="582">
        <f t="shared" si="145"/>
        <v>10778677.380000001</v>
      </c>
      <c r="FX168" s="582">
        <f t="shared" si="145"/>
        <v>57197688.589999996</v>
      </c>
      <c r="FY168" s="582">
        <f t="shared" si="145"/>
        <v>22603795.140000001</v>
      </c>
      <c r="FZ168" s="582">
        <f t="shared" si="145"/>
        <v>19594836.450000003</v>
      </c>
      <c r="GA168" s="582">
        <f t="shared" si="145"/>
        <v>18370079.98</v>
      </c>
      <c r="GB168" s="582">
        <f t="shared" si="145"/>
        <v>33804910.810000002</v>
      </c>
      <c r="GC168" s="582">
        <f t="shared" si="145"/>
        <v>20276342.529999997</v>
      </c>
      <c r="GD168" s="582">
        <f t="shared" si="145"/>
        <v>20259042.140000001</v>
      </c>
      <c r="GE168" s="582">
        <f t="shared" si="145"/>
        <v>14280075.139999999</v>
      </c>
      <c r="GF168" s="582">
        <f t="shared" si="145"/>
        <v>144855800.05000001</v>
      </c>
      <c r="GG168" s="582">
        <f t="shared" si="145"/>
        <v>15094705.090000002</v>
      </c>
      <c r="GH168" s="582">
        <f t="shared" si="145"/>
        <v>14937400.789999999</v>
      </c>
      <c r="GI168" s="582">
        <f t="shared" si="145"/>
        <v>36038166</v>
      </c>
      <c r="GJ168" s="582">
        <f t="shared" si="145"/>
        <v>24481821.979999997</v>
      </c>
      <c r="GK168" s="582">
        <f t="shared" si="145"/>
        <v>12425786.33</v>
      </c>
      <c r="GL168" s="582">
        <f t="shared" si="145"/>
        <v>11281621.379999999</v>
      </c>
      <c r="GM168" s="582">
        <f t="shared" si="145"/>
        <v>28531127.010000002</v>
      </c>
      <c r="GN168" s="582">
        <f t="shared" si="145"/>
        <v>8084714.5800000001</v>
      </c>
      <c r="GO168" s="582">
        <f t="shared" ref="GO168:IZ168" si="146">SUM(GO164:GO167)</f>
        <v>12587142.960000001</v>
      </c>
      <c r="GP168" s="582">
        <f t="shared" si="146"/>
        <v>5349022.43</v>
      </c>
      <c r="GQ168" s="582">
        <f t="shared" si="146"/>
        <v>6094726.7700000005</v>
      </c>
      <c r="GR168" s="582">
        <f t="shared" si="146"/>
        <v>116411240.18000001</v>
      </c>
      <c r="GS168" s="582">
        <f t="shared" si="146"/>
        <v>12821493.460000001</v>
      </c>
      <c r="GT168" s="582">
        <f t="shared" si="146"/>
        <v>7752889.5</v>
      </c>
      <c r="GU168" s="582">
        <f t="shared" si="146"/>
        <v>13059836.989999998</v>
      </c>
      <c r="GV168" s="582">
        <f t="shared" si="146"/>
        <v>2744057.5999999996</v>
      </c>
      <c r="GW168" s="582">
        <f t="shared" si="146"/>
        <v>11280991.789999997</v>
      </c>
      <c r="GX168" s="582">
        <f t="shared" si="146"/>
        <v>13085517.840000002</v>
      </c>
      <c r="GY168" s="582">
        <f t="shared" si="146"/>
        <v>7006319.9699999988</v>
      </c>
      <c r="GZ168" s="582">
        <f t="shared" si="146"/>
        <v>119884069.47000003</v>
      </c>
      <c r="HA168" s="582">
        <f t="shared" si="146"/>
        <v>5628142.4199999999</v>
      </c>
      <c r="HB168" s="582">
        <f t="shared" si="146"/>
        <v>20958123.650000002</v>
      </c>
      <c r="HC168" s="582">
        <f t="shared" si="146"/>
        <v>25101940.5</v>
      </c>
      <c r="HD168" s="582">
        <f t="shared" si="146"/>
        <v>459662456.22999996</v>
      </c>
      <c r="HE168" s="582">
        <f t="shared" si="146"/>
        <v>93662579.480000004</v>
      </c>
      <c r="HF168" s="582">
        <f t="shared" si="146"/>
        <v>56304934.75999999</v>
      </c>
      <c r="HG168" s="582">
        <f t="shared" si="146"/>
        <v>74857687.480000004</v>
      </c>
      <c r="HH168" s="582">
        <f t="shared" si="146"/>
        <v>48780977.979999997</v>
      </c>
      <c r="HI168" s="582">
        <f t="shared" si="146"/>
        <v>49579533.789999999</v>
      </c>
      <c r="HJ168" s="582">
        <f t="shared" si="146"/>
        <v>15357385.210000001</v>
      </c>
      <c r="HK168" s="582">
        <f t="shared" si="146"/>
        <v>15569229.949999999</v>
      </c>
      <c r="HL168" s="582">
        <f t="shared" si="146"/>
        <v>271613382.37000006</v>
      </c>
      <c r="HM168" s="582">
        <f t="shared" si="146"/>
        <v>57401482.75999999</v>
      </c>
      <c r="HN168" s="582">
        <f t="shared" si="146"/>
        <v>105116620.19000001</v>
      </c>
      <c r="HO168" s="582">
        <f t="shared" si="146"/>
        <v>37414019.780000009</v>
      </c>
      <c r="HP168" s="582">
        <f t="shared" si="146"/>
        <v>31299668.640000004</v>
      </c>
      <c r="HQ168" s="582">
        <f t="shared" si="146"/>
        <v>18967479.419999998</v>
      </c>
      <c r="HR168" s="582">
        <f t="shared" si="146"/>
        <v>21876839.790000003</v>
      </c>
      <c r="HS168" s="582">
        <f t="shared" si="146"/>
        <v>23662836.110000003</v>
      </c>
      <c r="HT168" s="582">
        <f t="shared" si="146"/>
        <v>251032616.51999995</v>
      </c>
      <c r="HU168" s="582">
        <f t="shared" si="146"/>
        <v>106030136.04000002</v>
      </c>
      <c r="HV168" s="582">
        <f t="shared" si="146"/>
        <v>20277926.829999998</v>
      </c>
      <c r="HW168" s="582">
        <f t="shared" si="146"/>
        <v>10234425.600000001</v>
      </c>
      <c r="HX168" s="582">
        <f t="shared" si="146"/>
        <v>12002334.68</v>
      </c>
      <c r="HY168" s="582">
        <f t="shared" si="146"/>
        <v>12992813.620000001</v>
      </c>
      <c r="HZ168" s="582">
        <f t="shared" si="146"/>
        <v>53956248.519999996</v>
      </c>
      <c r="IA168" s="582">
        <f t="shared" si="146"/>
        <v>9392673.1799999997</v>
      </c>
      <c r="IB168" s="582">
        <f t="shared" si="146"/>
        <v>9618222.2399999984</v>
      </c>
      <c r="IC168" s="582">
        <f t="shared" si="146"/>
        <v>12237273.699999997</v>
      </c>
      <c r="ID168" s="582">
        <f t="shared" si="146"/>
        <v>11109779.659999998</v>
      </c>
      <c r="IE168" s="582">
        <f t="shared" si="146"/>
        <v>27964839.889999997</v>
      </c>
      <c r="IF168" s="582">
        <f t="shared" si="146"/>
        <v>9518144.5199999996</v>
      </c>
      <c r="IG168" s="582">
        <f t="shared" si="146"/>
        <v>16543582.869999997</v>
      </c>
      <c r="IH168" s="582">
        <f t="shared" si="146"/>
        <v>9138405.4700000007</v>
      </c>
      <c r="II168" s="582">
        <f t="shared" si="146"/>
        <v>5981215.04</v>
      </c>
      <c r="IJ168" s="582">
        <f t="shared" si="146"/>
        <v>207023110.73000002</v>
      </c>
      <c r="IK168" s="582">
        <f t="shared" si="146"/>
        <v>189386054.19999996</v>
      </c>
      <c r="IL168" s="582">
        <f t="shared" si="146"/>
        <v>7381083.6899999995</v>
      </c>
      <c r="IM168" s="582">
        <f t="shared" si="146"/>
        <v>45467824.969999999</v>
      </c>
      <c r="IN168" s="582">
        <f t="shared" si="146"/>
        <v>36974478.499999993</v>
      </c>
      <c r="IO168" s="582">
        <f t="shared" si="146"/>
        <v>15671693.810000001</v>
      </c>
      <c r="IP168" s="582">
        <f t="shared" si="146"/>
        <v>7850255.5899999999</v>
      </c>
      <c r="IQ168" s="582">
        <f t="shared" si="146"/>
        <v>9355861.2300000023</v>
      </c>
      <c r="IR168" s="582">
        <f t="shared" si="146"/>
        <v>11424332.260000002</v>
      </c>
      <c r="IS168" s="582">
        <f t="shared" si="146"/>
        <v>11776560.959999999</v>
      </c>
      <c r="IT168" s="582">
        <f t="shared" si="146"/>
        <v>15439156.57</v>
      </c>
      <c r="IU168" s="582">
        <f t="shared" si="146"/>
        <v>478739394.64999998</v>
      </c>
      <c r="IV168" s="582">
        <f t="shared" si="146"/>
        <v>211339219.31</v>
      </c>
      <c r="IW168" s="582">
        <f t="shared" si="146"/>
        <v>9649153.5299999993</v>
      </c>
      <c r="IX168" s="582">
        <f t="shared" si="146"/>
        <v>29085384.689999998</v>
      </c>
      <c r="IY168" s="582">
        <f t="shared" si="146"/>
        <v>35019565.750000007</v>
      </c>
      <c r="IZ168" s="582">
        <f t="shared" si="146"/>
        <v>9511106.0700000003</v>
      </c>
      <c r="JA168" s="582">
        <f t="shared" ref="JA168:LL168" si="147">SUM(JA164:JA167)</f>
        <v>24678344.969999999</v>
      </c>
      <c r="JB168" s="582">
        <f t="shared" si="147"/>
        <v>5598976.8999999994</v>
      </c>
      <c r="JC168" s="582">
        <f t="shared" si="147"/>
        <v>14208511.510000002</v>
      </c>
      <c r="JD168" s="582">
        <f t="shared" si="147"/>
        <v>20975507.66</v>
      </c>
      <c r="JE168" s="582">
        <f t="shared" si="147"/>
        <v>32528105.899999999</v>
      </c>
      <c r="JF168" s="582">
        <f t="shared" si="147"/>
        <v>18724052.220000003</v>
      </c>
      <c r="JG168" s="582">
        <f t="shared" si="147"/>
        <v>74287655.5</v>
      </c>
      <c r="JH168" s="582">
        <f t="shared" si="147"/>
        <v>83060442.490000039</v>
      </c>
      <c r="JI168" s="582">
        <f t="shared" si="147"/>
        <v>13932218.100000001</v>
      </c>
      <c r="JJ168" s="582">
        <f t="shared" si="147"/>
        <v>16563340.580000002</v>
      </c>
      <c r="JK168" s="582">
        <f t="shared" si="147"/>
        <v>5682680.1800000006</v>
      </c>
      <c r="JL168" s="582">
        <f t="shared" si="147"/>
        <v>6978835.46</v>
      </c>
      <c r="JM168" s="582">
        <f t="shared" si="147"/>
        <v>152877617.77000001</v>
      </c>
      <c r="JN168" s="582">
        <f t="shared" si="147"/>
        <v>11220215.139999999</v>
      </c>
      <c r="JO168" s="582">
        <f t="shared" si="147"/>
        <v>25400626.929999996</v>
      </c>
      <c r="JP168" s="582">
        <f t="shared" si="147"/>
        <v>30806109.309999999</v>
      </c>
      <c r="JQ168" s="582">
        <f t="shared" si="147"/>
        <v>24895353.639999997</v>
      </c>
      <c r="JR168" s="582">
        <f t="shared" si="147"/>
        <v>30170959.68</v>
      </c>
      <c r="JS168" s="582">
        <f t="shared" si="147"/>
        <v>9572705.7399999984</v>
      </c>
      <c r="JT168" s="582">
        <f t="shared" si="147"/>
        <v>155178327.43000001</v>
      </c>
      <c r="JU168" s="582">
        <f t="shared" si="147"/>
        <v>103024768.49000001</v>
      </c>
      <c r="JV168" s="582">
        <f t="shared" si="147"/>
        <v>16002056.109999999</v>
      </c>
      <c r="JW168" s="582">
        <f t="shared" si="147"/>
        <v>5741002.4299999997</v>
      </c>
      <c r="JX168" s="582">
        <f t="shared" si="147"/>
        <v>17874128.189999998</v>
      </c>
      <c r="JY168" s="582">
        <f t="shared" si="147"/>
        <v>5442579.1400000006</v>
      </c>
      <c r="JZ168" s="582">
        <f t="shared" si="147"/>
        <v>57160428.200000003</v>
      </c>
      <c r="KA168" s="582">
        <f t="shared" si="147"/>
        <v>14311187.25</v>
      </c>
      <c r="KB168" s="582">
        <f t="shared" si="147"/>
        <v>9636687.0500000007</v>
      </c>
      <c r="KC168" s="582">
        <f t="shared" si="147"/>
        <v>10871287.199999997</v>
      </c>
      <c r="KD168" s="582">
        <f t="shared" si="147"/>
        <v>14215496.1</v>
      </c>
      <c r="KE168" s="582">
        <f t="shared" si="147"/>
        <v>7219223.7600000007</v>
      </c>
      <c r="KF168" s="582">
        <f t="shared" si="147"/>
        <v>13721967.530000001</v>
      </c>
      <c r="KG168" s="582">
        <f t="shared" si="147"/>
        <v>2777329.39</v>
      </c>
      <c r="KH168" s="582">
        <f t="shared" si="147"/>
        <v>10112007.039999999</v>
      </c>
      <c r="KI168" s="582">
        <f t="shared" si="147"/>
        <v>15539500.339999998</v>
      </c>
      <c r="KJ168" s="582">
        <f t="shared" si="147"/>
        <v>661196872.46000004</v>
      </c>
      <c r="KK168" s="582">
        <f t="shared" si="147"/>
        <v>44034179.410000004</v>
      </c>
      <c r="KL168" s="582">
        <f t="shared" si="147"/>
        <v>29822719.109999999</v>
      </c>
      <c r="KM168" s="582">
        <f t="shared" si="147"/>
        <v>29021149.900000002</v>
      </c>
      <c r="KN168" s="582">
        <f t="shared" si="147"/>
        <v>9433636.5200000014</v>
      </c>
      <c r="KO168" s="582">
        <f t="shared" si="147"/>
        <v>18439769.079999998</v>
      </c>
      <c r="KP168" s="582">
        <f t="shared" si="147"/>
        <v>90038112.660000011</v>
      </c>
      <c r="KQ168" s="582">
        <f t="shared" si="147"/>
        <v>9746526.4699999988</v>
      </c>
      <c r="KR168" s="582">
        <f t="shared" si="147"/>
        <v>5203910.4399999995</v>
      </c>
      <c r="KS168" s="582">
        <f t="shared" si="147"/>
        <v>127294296.58</v>
      </c>
      <c r="KT168" s="582">
        <f t="shared" si="147"/>
        <v>12731876.750000004</v>
      </c>
      <c r="KU168" s="582">
        <f t="shared" si="147"/>
        <v>21320074.870000001</v>
      </c>
      <c r="KV168" s="582">
        <f t="shared" si="147"/>
        <v>50045572.75</v>
      </c>
      <c r="KW168" s="582">
        <f t="shared" si="147"/>
        <v>17640915.410000004</v>
      </c>
      <c r="KX168" s="582">
        <f t="shared" si="147"/>
        <v>27167545.969999999</v>
      </c>
      <c r="KY168" s="582">
        <f t="shared" si="147"/>
        <v>160243691.44</v>
      </c>
      <c r="KZ168" s="582">
        <f t="shared" si="147"/>
        <v>15330888.609999999</v>
      </c>
      <c r="LA168" s="582">
        <f t="shared" si="147"/>
        <v>201404101.16</v>
      </c>
      <c r="LB168" s="582">
        <f t="shared" si="147"/>
        <v>18577881.009999998</v>
      </c>
      <c r="LC168" s="582">
        <f t="shared" si="147"/>
        <v>8403045.25</v>
      </c>
      <c r="LD168" s="582">
        <f t="shared" si="147"/>
        <v>48236886.43</v>
      </c>
      <c r="LE168" s="582">
        <f t="shared" si="147"/>
        <v>28724254.540000003</v>
      </c>
      <c r="LF168" s="582">
        <f t="shared" si="147"/>
        <v>14498124.52</v>
      </c>
      <c r="LG168" s="582">
        <f t="shared" si="147"/>
        <v>12667647.940000001</v>
      </c>
      <c r="LH168" s="582">
        <f t="shared" si="147"/>
        <v>16909784.260000002</v>
      </c>
      <c r="LI168" s="582">
        <f t="shared" si="147"/>
        <v>480690009.83000004</v>
      </c>
      <c r="LJ168" s="582">
        <f t="shared" si="147"/>
        <v>26131071.749999993</v>
      </c>
      <c r="LK168" s="582">
        <f t="shared" si="147"/>
        <v>68356733.989999995</v>
      </c>
      <c r="LL168" s="582">
        <f t="shared" si="147"/>
        <v>88944825.400000006</v>
      </c>
      <c r="LM168" s="582">
        <f t="shared" ref="LM168:NX168" si="148">SUM(LM164:LM167)</f>
        <v>20666966.679999996</v>
      </c>
      <c r="LN168" s="582">
        <f t="shared" si="148"/>
        <v>24092737.559999999</v>
      </c>
      <c r="LO168" s="582">
        <f t="shared" si="148"/>
        <v>8200202.04</v>
      </c>
      <c r="LP168" s="582">
        <f t="shared" si="148"/>
        <v>36121741.5</v>
      </c>
      <c r="LQ168" s="582">
        <f t="shared" si="148"/>
        <v>7135866.21</v>
      </c>
      <c r="LR168" s="582">
        <f t="shared" si="148"/>
        <v>22454564.049999997</v>
      </c>
      <c r="LS168" s="582">
        <f t="shared" si="148"/>
        <v>7580263.96</v>
      </c>
      <c r="LT168" s="582">
        <f t="shared" si="148"/>
        <v>71039085.859999985</v>
      </c>
      <c r="LU168" s="582">
        <f t="shared" si="148"/>
        <v>11376130.5</v>
      </c>
      <c r="LV168" s="582">
        <f t="shared" si="148"/>
        <v>8077798.79</v>
      </c>
      <c r="LW168" s="582">
        <f t="shared" si="148"/>
        <v>336639354.51999998</v>
      </c>
      <c r="LX168" s="582">
        <f t="shared" si="148"/>
        <v>152044093.27000001</v>
      </c>
      <c r="LY168" s="582">
        <f t="shared" si="148"/>
        <v>298387355.89999998</v>
      </c>
      <c r="LZ168" s="582">
        <f t="shared" si="148"/>
        <v>41334820.979999989</v>
      </c>
      <c r="MA168" s="582">
        <f t="shared" si="148"/>
        <v>30233943.039999995</v>
      </c>
      <c r="MB168" s="582">
        <f t="shared" si="148"/>
        <v>32407800.59</v>
      </c>
      <c r="MC168" s="582">
        <f t="shared" si="148"/>
        <v>26028978.02</v>
      </c>
      <c r="MD168" s="582">
        <f t="shared" si="148"/>
        <v>21551399.759999994</v>
      </c>
      <c r="ME168" s="582">
        <f t="shared" si="148"/>
        <v>19379833.739999995</v>
      </c>
      <c r="MF168" s="582">
        <f t="shared" si="148"/>
        <v>24881349.879999999</v>
      </c>
      <c r="MG168" s="582">
        <f t="shared" si="148"/>
        <v>54404605.990000002</v>
      </c>
      <c r="MH168" s="582">
        <f t="shared" si="148"/>
        <v>13256241.289999997</v>
      </c>
      <c r="MI168" s="582">
        <f t="shared" si="148"/>
        <v>370383000.20000005</v>
      </c>
      <c r="MJ168" s="582">
        <f t="shared" si="148"/>
        <v>23150987.350000001</v>
      </c>
      <c r="MK168" s="582">
        <f t="shared" si="148"/>
        <v>13245287.199999999</v>
      </c>
      <c r="ML168" s="582">
        <f t="shared" si="148"/>
        <v>13676814.450000001</v>
      </c>
      <c r="MM168" s="582">
        <f t="shared" si="148"/>
        <v>11172068.860000001</v>
      </c>
      <c r="MN168" s="582">
        <f t="shared" si="148"/>
        <v>26580847.090000004</v>
      </c>
      <c r="MO168" s="582">
        <f t="shared" si="148"/>
        <v>15812991.119999999</v>
      </c>
      <c r="MP168" s="582">
        <f t="shared" si="148"/>
        <v>9703827.2399999984</v>
      </c>
      <c r="MQ168" s="582">
        <f t="shared" si="148"/>
        <v>30544352.890000004</v>
      </c>
      <c r="MR168" s="582">
        <f t="shared" si="148"/>
        <v>13993335.979999999</v>
      </c>
      <c r="MS168" s="582">
        <f t="shared" si="148"/>
        <v>20462839.809999999</v>
      </c>
      <c r="MT168" s="582">
        <f t="shared" si="148"/>
        <v>17115787.290000003</v>
      </c>
      <c r="MU168" s="582">
        <f t="shared" si="148"/>
        <v>422800535.88</v>
      </c>
      <c r="MV168" s="582">
        <f t="shared" si="148"/>
        <v>37381141.239999995</v>
      </c>
      <c r="MW168" s="582">
        <f t="shared" si="148"/>
        <v>31566519.899999999</v>
      </c>
      <c r="MX168" s="582">
        <f t="shared" si="148"/>
        <v>37996036.230000004</v>
      </c>
      <c r="MY168" s="582">
        <f t="shared" si="148"/>
        <v>58585981.620000005</v>
      </c>
      <c r="MZ168" s="582">
        <f t="shared" si="148"/>
        <v>20070438.960000005</v>
      </c>
      <c r="NA168" s="582">
        <f t="shared" si="148"/>
        <v>57306422.28989999</v>
      </c>
      <c r="NB168" s="582">
        <f t="shared" si="148"/>
        <v>38921357.519999996</v>
      </c>
      <c r="NC168" s="582">
        <f t="shared" si="148"/>
        <v>39711782.009999998</v>
      </c>
      <c r="ND168" s="582">
        <f t="shared" si="148"/>
        <v>8097999.9699999988</v>
      </c>
      <c r="NE168" s="582">
        <f t="shared" si="148"/>
        <v>9128452.9000000004</v>
      </c>
      <c r="NF168" s="582">
        <f t="shared" si="148"/>
        <v>738816892.3599999</v>
      </c>
      <c r="NG168" s="582">
        <f t="shared" si="148"/>
        <v>67549079.660000011</v>
      </c>
      <c r="NH168" s="582">
        <f t="shared" si="148"/>
        <v>18342554.75</v>
      </c>
      <c r="NI168" s="582">
        <f t="shared" si="148"/>
        <v>168263082.74000001</v>
      </c>
      <c r="NJ168" s="582">
        <f t="shared" si="148"/>
        <v>19506830.07</v>
      </c>
      <c r="NK168" s="582">
        <f t="shared" si="148"/>
        <v>34016597.380000003</v>
      </c>
      <c r="NL168" s="582">
        <f t="shared" si="148"/>
        <v>196808756.53</v>
      </c>
      <c r="NM168" s="582">
        <f t="shared" si="148"/>
        <v>106215548.41</v>
      </c>
      <c r="NN168" s="582">
        <f t="shared" si="148"/>
        <v>3080594.79</v>
      </c>
      <c r="NO168" s="582">
        <f t="shared" si="148"/>
        <v>41735988.489999995</v>
      </c>
      <c r="NP168" s="582">
        <f t="shared" si="148"/>
        <v>15712588.84</v>
      </c>
      <c r="NQ168" s="582">
        <f t="shared" si="148"/>
        <v>17262496.609999999</v>
      </c>
      <c r="NR168" s="582">
        <f t="shared" si="148"/>
        <v>157806565.06999999</v>
      </c>
      <c r="NS168" s="582">
        <f t="shared" si="148"/>
        <v>8905848.4100000001</v>
      </c>
      <c r="NT168" s="582">
        <f t="shared" si="148"/>
        <v>11195444.130000001</v>
      </c>
      <c r="NU168" s="582">
        <f t="shared" si="148"/>
        <v>13516857.550000004</v>
      </c>
      <c r="NV168" s="582">
        <f t="shared" si="148"/>
        <v>6794826.9000000004</v>
      </c>
      <c r="NW168" s="582">
        <f t="shared" si="148"/>
        <v>2348863.02</v>
      </c>
      <c r="NX168" s="582">
        <f t="shared" si="148"/>
        <v>3049495.3999999994</v>
      </c>
      <c r="NY168" s="582">
        <f t="shared" ref="NY168:QJ168" si="149">SUM(NY164:NY167)</f>
        <v>398935333.5399999</v>
      </c>
      <c r="NZ168" s="582">
        <f t="shared" si="149"/>
        <v>144265099.06999999</v>
      </c>
      <c r="OA168" s="582">
        <f t="shared" si="149"/>
        <v>16233199.689999999</v>
      </c>
      <c r="OB168" s="582">
        <f t="shared" si="149"/>
        <v>12983303.68</v>
      </c>
      <c r="OC168" s="582">
        <f t="shared" si="149"/>
        <v>19612554.640000001</v>
      </c>
      <c r="OD168" s="582">
        <f t="shared" si="149"/>
        <v>17974518.069999997</v>
      </c>
      <c r="OE168" s="582">
        <f t="shared" si="149"/>
        <v>12792838.180000002</v>
      </c>
      <c r="OF168" s="582">
        <f t="shared" si="149"/>
        <v>432371026.63999999</v>
      </c>
      <c r="OG168" s="582">
        <f t="shared" si="149"/>
        <v>102214732.70999999</v>
      </c>
      <c r="OH168" s="582">
        <f t="shared" si="149"/>
        <v>29332409.329999998</v>
      </c>
      <c r="OI168" s="582">
        <f t="shared" si="149"/>
        <v>123576117.60000002</v>
      </c>
      <c r="OJ168" s="582">
        <f t="shared" si="149"/>
        <v>14402189.699999999</v>
      </c>
      <c r="OK168" s="582">
        <f t="shared" si="149"/>
        <v>30345277.420000006</v>
      </c>
      <c r="OL168" s="582">
        <f t="shared" si="149"/>
        <v>56718523.740000017</v>
      </c>
      <c r="OM168" s="582">
        <f t="shared" si="149"/>
        <v>14969540.510000002</v>
      </c>
      <c r="ON168" s="582">
        <f t="shared" si="149"/>
        <v>18051842.289999999</v>
      </c>
      <c r="OO168" s="582">
        <f t="shared" si="149"/>
        <v>230228810.40000004</v>
      </c>
      <c r="OP168" s="582">
        <f t="shared" si="149"/>
        <v>71559562.199999988</v>
      </c>
      <c r="OQ168" s="582">
        <f t="shared" si="149"/>
        <v>169510034.49000001</v>
      </c>
      <c r="OR168" s="582">
        <f t="shared" si="149"/>
        <v>38432708.589999996</v>
      </c>
      <c r="OS168" s="582">
        <f t="shared" si="149"/>
        <v>21636819.270000007</v>
      </c>
      <c r="OT168" s="582">
        <f t="shared" si="149"/>
        <v>35631999.949999996</v>
      </c>
      <c r="OU168" s="582">
        <f t="shared" si="149"/>
        <v>122213846.14</v>
      </c>
      <c r="OV168" s="582">
        <f t="shared" si="149"/>
        <v>12102552.9</v>
      </c>
      <c r="OW168" s="582">
        <f t="shared" si="149"/>
        <v>16457503.6</v>
      </c>
      <c r="OX168" s="582">
        <f t="shared" si="149"/>
        <v>17924722.57</v>
      </c>
      <c r="OY168" s="582">
        <f t="shared" si="149"/>
        <v>22530017.500000004</v>
      </c>
      <c r="OZ168" s="582">
        <f t="shared" si="149"/>
        <v>101834658.56</v>
      </c>
      <c r="PA168" s="582">
        <f t="shared" si="149"/>
        <v>10760355.419999998</v>
      </c>
      <c r="PB168" s="582">
        <f t="shared" si="149"/>
        <v>13725122.209999999</v>
      </c>
      <c r="PC168" s="582">
        <f t="shared" si="149"/>
        <v>10348799.700000001</v>
      </c>
      <c r="PD168" s="582">
        <f t="shared" si="149"/>
        <v>212015347.76000005</v>
      </c>
      <c r="PE168" s="582">
        <f t="shared" si="149"/>
        <v>11637056.810000001</v>
      </c>
      <c r="PF168" s="582">
        <f t="shared" si="149"/>
        <v>39461018.459999993</v>
      </c>
      <c r="PG168" s="582">
        <f t="shared" si="149"/>
        <v>7937299.0299999993</v>
      </c>
      <c r="PH168" s="582">
        <f t="shared" si="149"/>
        <v>12558266.279999997</v>
      </c>
      <c r="PI168" s="582">
        <f t="shared" si="149"/>
        <v>36723046.750000007</v>
      </c>
      <c r="PJ168" s="582">
        <f t="shared" si="149"/>
        <v>14975640.720000001</v>
      </c>
      <c r="PK168" s="582">
        <f t="shared" si="149"/>
        <v>14917245.34</v>
      </c>
      <c r="PL168" s="582">
        <f t="shared" si="149"/>
        <v>26814282.459999997</v>
      </c>
      <c r="PM168" s="582">
        <f t="shared" si="149"/>
        <v>17392298.969999999</v>
      </c>
      <c r="PN168" s="582">
        <f t="shared" si="149"/>
        <v>19398035.340000004</v>
      </c>
      <c r="PO168" s="582">
        <f t="shared" si="149"/>
        <v>35196602.5</v>
      </c>
      <c r="PP168" s="582">
        <f t="shared" si="149"/>
        <v>11399802.390000001</v>
      </c>
      <c r="PQ168" s="582">
        <f t="shared" si="149"/>
        <v>64125550.479999989</v>
      </c>
      <c r="PR168" s="582">
        <f t="shared" si="149"/>
        <v>14781497.790000001</v>
      </c>
      <c r="PS168" s="582">
        <f t="shared" si="149"/>
        <v>6995010.7499999981</v>
      </c>
      <c r="PT168" s="582">
        <f t="shared" si="149"/>
        <v>9956035.1300000027</v>
      </c>
      <c r="PU168" s="582">
        <f t="shared" si="149"/>
        <v>9211086.9800000004</v>
      </c>
      <c r="PV168" s="582">
        <f t="shared" si="149"/>
        <v>706597245.72000003</v>
      </c>
      <c r="PW168" s="582">
        <f t="shared" si="149"/>
        <v>14760981.709999999</v>
      </c>
      <c r="PX168" s="582">
        <f t="shared" si="149"/>
        <v>14596187.42</v>
      </c>
      <c r="PY168" s="582">
        <f t="shared" si="149"/>
        <v>16585384.940000003</v>
      </c>
      <c r="PZ168" s="582">
        <f t="shared" si="149"/>
        <v>169710025.89999998</v>
      </c>
      <c r="QA168" s="582">
        <f t="shared" si="149"/>
        <v>27420385.960000005</v>
      </c>
      <c r="QB168" s="582">
        <f t="shared" si="149"/>
        <v>57484532.940000005</v>
      </c>
      <c r="QC168" s="582">
        <f t="shared" si="149"/>
        <v>13746214.819999998</v>
      </c>
      <c r="QD168" s="582">
        <f t="shared" si="149"/>
        <v>66592744.829999998</v>
      </c>
      <c r="QE168" s="582">
        <f t="shared" si="149"/>
        <v>9013722.3500000015</v>
      </c>
      <c r="QF168" s="582">
        <f t="shared" si="149"/>
        <v>39106446.080000006</v>
      </c>
      <c r="QG168" s="582">
        <f t="shared" si="149"/>
        <v>17147378.740000006</v>
      </c>
      <c r="QH168" s="582">
        <f t="shared" si="149"/>
        <v>16847231.280000001</v>
      </c>
      <c r="QI168" s="582">
        <f t="shared" si="149"/>
        <v>13542833.76</v>
      </c>
      <c r="QJ168" s="582">
        <f t="shared" si="149"/>
        <v>49958188.960000001</v>
      </c>
      <c r="QK168" s="582">
        <f t="shared" ref="QK168:SV168" si="150">SUM(QK164:QK167)</f>
        <v>19060700.100000001</v>
      </c>
      <c r="QL168" s="582">
        <f t="shared" si="150"/>
        <v>24017365.269999996</v>
      </c>
      <c r="QM168" s="582">
        <f t="shared" si="150"/>
        <v>24344118.780000001</v>
      </c>
      <c r="QN168" s="582">
        <f t="shared" si="150"/>
        <v>21856108.879999999</v>
      </c>
      <c r="QO168" s="582">
        <f t="shared" si="150"/>
        <v>56580108.070000023</v>
      </c>
      <c r="QP168" s="582">
        <f t="shared" si="150"/>
        <v>33852937.619999997</v>
      </c>
      <c r="QQ168" s="582">
        <f t="shared" si="150"/>
        <v>13621875.310000002</v>
      </c>
      <c r="QR168" s="582">
        <f t="shared" si="150"/>
        <v>4308119.0600000005</v>
      </c>
      <c r="QS168" s="582">
        <f t="shared" si="150"/>
        <v>12342396.359999998</v>
      </c>
      <c r="QT168" s="582">
        <f t="shared" si="150"/>
        <v>3959819.76</v>
      </c>
      <c r="QU168" s="582">
        <f t="shared" si="150"/>
        <v>9610018.5899999999</v>
      </c>
      <c r="QV168" s="582">
        <f t="shared" si="150"/>
        <v>214552971.19999999</v>
      </c>
      <c r="QW168" s="582">
        <f t="shared" si="150"/>
        <v>12728893.800000001</v>
      </c>
      <c r="QX168" s="582">
        <f t="shared" si="150"/>
        <v>41615398.189999998</v>
      </c>
      <c r="QY168" s="582">
        <f t="shared" si="150"/>
        <v>15612830.85</v>
      </c>
      <c r="QZ168" s="582">
        <f t="shared" si="150"/>
        <v>29626994.02</v>
      </c>
      <c r="RA168" s="582">
        <f t="shared" si="150"/>
        <v>63407488.339999996</v>
      </c>
      <c r="RB168" s="582">
        <f t="shared" si="150"/>
        <v>18059046.609999999</v>
      </c>
      <c r="RC168" s="582">
        <f t="shared" si="150"/>
        <v>47538965.699999996</v>
      </c>
      <c r="RD168" s="582">
        <f t="shared" si="150"/>
        <v>22010146.979999997</v>
      </c>
      <c r="RE168" s="582">
        <f t="shared" si="150"/>
        <v>26807974.23</v>
      </c>
      <c r="RF168" s="582">
        <f t="shared" si="150"/>
        <v>13836547.159999998</v>
      </c>
      <c r="RG168" s="582">
        <f t="shared" si="150"/>
        <v>3423714.98</v>
      </c>
      <c r="RH168" s="582">
        <f t="shared" si="150"/>
        <v>8893596.0099999998</v>
      </c>
      <c r="RI168" s="582">
        <f t="shared" si="150"/>
        <v>327505119.72999996</v>
      </c>
      <c r="RJ168" s="582">
        <f t="shared" si="150"/>
        <v>61630635.769999996</v>
      </c>
      <c r="RK168" s="582">
        <f t="shared" si="150"/>
        <v>26208288.690000005</v>
      </c>
      <c r="RL168" s="582">
        <f t="shared" si="150"/>
        <v>20778076.420000002</v>
      </c>
      <c r="RM168" s="582">
        <f t="shared" si="150"/>
        <v>28503609.419999998</v>
      </c>
      <c r="RN168" s="582">
        <f t="shared" si="150"/>
        <v>51998743.280000001</v>
      </c>
      <c r="RO168" s="582">
        <f t="shared" si="150"/>
        <v>58004302.850000001</v>
      </c>
      <c r="RP168" s="582">
        <f t="shared" si="150"/>
        <v>18241608.210000001</v>
      </c>
      <c r="RQ168" s="582">
        <f t="shared" si="150"/>
        <v>18933977.490000002</v>
      </c>
      <c r="RR168" s="582">
        <f t="shared" si="150"/>
        <v>43387825.25</v>
      </c>
      <c r="RS168" s="582">
        <f t="shared" si="150"/>
        <v>69594104.50999999</v>
      </c>
      <c r="RT168" s="582">
        <f t="shared" si="150"/>
        <v>15970276.960000001</v>
      </c>
      <c r="RU168" s="582">
        <f t="shared" si="150"/>
        <v>19812880.169999998</v>
      </c>
      <c r="RV168" s="582">
        <f t="shared" si="150"/>
        <v>21672996.940000005</v>
      </c>
      <c r="RW168" s="582">
        <f t="shared" si="150"/>
        <v>17204776.41</v>
      </c>
      <c r="RX168" s="582">
        <f t="shared" si="150"/>
        <v>13494600.109999999</v>
      </c>
      <c r="RY168" s="582">
        <f t="shared" si="150"/>
        <v>12386892.300000001</v>
      </c>
      <c r="RZ168" s="582">
        <f t="shared" si="150"/>
        <v>7586621.9500000002</v>
      </c>
      <c r="SA168" s="582">
        <f t="shared" si="150"/>
        <v>7866197.669999999</v>
      </c>
      <c r="SB168" s="582">
        <f t="shared" si="150"/>
        <v>9934683.9900000002</v>
      </c>
      <c r="SC168" s="582">
        <f t="shared" si="150"/>
        <v>192562789.55000001</v>
      </c>
      <c r="SD168" s="582">
        <f t="shared" si="150"/>
        <v>11971707.170000002</v>
      </c>
      <c r="SE168" s="582">
        <f t="shared" si="150"/>
        <v>10210345.829999998</v>
      </c>
      <c r="SF168" s="582">
        <f t="shared" si="150"/>
        <v>12476610.82</v>
      </c>
      <c r="SG168" s="582">
        <f t="shared" si="150"/>
        <v>9661573.129999999</v>
      </c>
      <c r="SH168" s="582">
        <f t="shared" si="150"/>
        <v>16717340.42</v>
      </c>
      <c r="SI168" s="582">
        <f t="shared" si="150"/>
        <v>13455887.909999996</v>
      </c>
      <c r="SJ168" s="582">
        <f t="shared" si="150"/>
        <v>31455035.830000002</v>
      </c>
      <c r="SK168" s="582">
        <f t="shared" si="150"/>
        <v>12790682.329999998</v>
      </c>
      <c r="SL168" s="582">
        <f t="shared" si="150"/>
        <v>14566899.49</v>
      </c>
      <c r="SM168" s="582">
        <f t="shared" si="150"/>
        <v>82562604.639999986</v>
      </c>
      <c r="SN168" s="582">
        <f t="shared" si="150"/>
        <v>8306289.6600000001</v>
      </c>
      <c r="SO168" s="582">
        <f t="shared" si="150"/>
        <v>93522076.090000004</v>
      </c>
      <c r="SP168" s="582">
        <f t="shared" si="150"/>
        <v>14488387.98</v>
      </c>
      <c r="SQ168" s="582">
        <f t="shared" si="150"/>
        <v>23932768.119999997</v>
      </c>
      <c r="SR168" s="582">
        <f t="shared" si="150"/>
        <v>36931399.18</v>
      </c>
      <c r="SS168" s="582">
        <f t="shared" si="150"/>
        <v>12627066.379999999</v>
      </c>
      <c r="ST168" s="582">
        <f t="shared" si="150"/>
        <v>10758224.660000002</v>
      </c>
      <c r="SU168" s="582">
        <f t="shared" si="150"/>
        <v>17601568.02</v>
      </c>
      <c r="SV168" s="582">
        <f t="shared" si="150"/>
        <v>6322847.5499999989</v>
      </c>
      <c r="SW168" s="582">
        <f t="shared" ref="SW168:VH168" si="151">SUM(SW164:SW167)</f>
        <v>294566822.76000005</v>
      </c>
      <c r="SX168" s="582">
        <f t="shared" si="151"/>
        <v>11601274.98</v>
      </c>
      <c r="SY168" s="582">
        <f t="shared" si="151"/>
        <v>24770831.199999999</v>
      </c>
      <c r="SZ168" s="582">
        <f t="shared" si="151"/>
        <v>23698375.469999999</v>
      </c>
      <c r="TA168" s="582">
        <f t="shared" si="151"/>
        <v>6248944.540000001</v>
      </c>
      <c r="TB168" s="582">
        <f t="shared" si="151"/>
        <v>6874547.7700000005</v>
      </c>
      <c r="TC168" s="582">
        <f t="shared" si="151"/>
        <v>9634612.2399999984</v>
      </c>
      <c r="TD168" s="582">
        <f t="shared" si="151"/>
        <v>75827998.439999998</v>
      </c>
      <c r="TE168" s="582">
        <f t="shared" si="151"/>
        <v>13507946.27</v>
      </c>
      <c r="TF168" s="582">
        <f t="shared" si="151"/>
        <v>14824699.869999999</v>
      </c>
      <c r="TG168" s="582">
        <f t="shared" si="151"/>
        <v>15634061.850000001</v>
      </c>
      <c r="TH168" s="582">
        <f t="shared" si="151"/>
        <v>46497437.300000004</v>
      </c>
      <c r="TI168" s="582">
        <f t="shared" si="151"/>
        <v>12960293.1</v>
      </c>
      <c r="TJ168" s="582">
        <f t="shared" si="151"/>
        <v>10619255.709999997</v>
      </c>
      <c r="TK168" s="582">
        <f t="shared" si="151"/>
        <v>439874532.32000005</v>
      </c>
      <c r="TL168" s="582">
        <f t="shared" si="151"/>
        <v>9859505.7700000033</v>
      </c>
      <c r="TM168" s="582">
        <f t="shared" si="151"/>
        <v>7693776.419999999</v>
      </c>
      <c r="TN168" s="582">
        <f t="shared" si="151"/>
        <v>32982855.510000002</v>
      </c>
      <c r="TO168" s="582">
        <f t="shared" si="151"/>
        <v>28060707.34</v>
      </c>
      <c r="TP168" s="582">
        <f t="shared" si="151"/>
        <v>15631728.899999999</v>
      </c>
      <c r="TQ168" s="582">
        <f t="shared" si="151"/>
        <v>5869296.0100000007</v>
      </c>
      <c r="TR168" s="582">
        <f t="shared" si="151"/>
        <v>72767897.649999991</v>
      </c>
      <c r="TS168" s="582">
        <f t="shared" si="151"/>
        <v>9853644.1599999983</v>
      </c>
      <c r="TT168" s="582">
        <f t="shared" si="151"/>
        <v>28153359.389999997</v>
      </c>
      <c r="TU168" s="582">
        <f t="shared" si="151"/>
        <v>26603822.550000001</v>
      </c>
      <c r="TV168" s="582">
        <f t="shared" si="151"/>
        <v>9588968.3900000006</v>
      </c>
      <c r="TW168" s="582">
        <f t="shared" si="151"/>
        <v>7510608.4799999986</v>
      </c>
      <c r="TX168" s="582">
        <f t="shared" si="151"/>
        <v>11071395.719999999</v>
      </c>
      <c r="TY168" s="582">
        <f t="shared" si="151"/>
        <v>13951473.660000004</v>
      </c>
      <c r="TZ168" s="582">
        <f t="shared" si="151"/>
        <v>4224714.05</v>
      </c>
      <c r="UA168" s="582">
        <f t="shared" si="151"/>
        <v>53129412.760000005</v>
      </c>
      <c r="UB168" s="582">
        <f t="shared" si="151"/>
        <v>8364215.3900000006</v>
      </c>
      <c r="UC168" s="582">
        <f t="shared" si="151"/>
        <v>123289848.72</v>
      </c>
      <c r="UD168" s="582">
        <f t="shared" si="151"/>
        <v>47803321.840000004</v>
      </c>
      <c r="UE168" s="582">
        <f t="shared" si="151"/>
        <v>17269064.239999998</v>
      </c>
      <c r="UF168" s="582">
        <f t="shared" si="151"/>
        <v>18788293.870000001</v>
      </c>
      <c r="UG168" s="582">
        <f t="shared" si="151"/>
        <v>204419542.25</v>
      </c>
      <c r="UH168" s="582">
        <f t="shared" si="151"/>
        <v>11801494.109999999</v>
      </c>
      <c r="UI168" s="582">
        <f t="shared" si="151"/>
        <v>14919008.159999998</v>
      </c>
      <c r="UJ168" s="582">
        <f t="shared" si="151"/>
        <v>22505631.800000001</v>
      </c>
      <c r="UK168" s="582">
        <f t="shared" si="151"/>
        <v>7727771.1699999981</v>
      </c>
      <c r="UL168" s="582">
        <f t="shared" si="151"/>
        <v>136998780.88</v>
      </c>
      <c r="UM168" s="582">
        <f t="shared" si="151"/>
        <v>36713548.670000002</v>
      </c>
      <c r="UN168" s="582">
        <f t="shared" si="151"/>
        <v>20210118.300000001</v>
      </c>
      <c r="UO168" s="582">
        <f t="shared" si="151"/>
        <v>58293541.909999996</v>
      </c>
      <c r="UP168" s="582">
        <f t="shared" si="151"/>
        <v>25497270.359999999</v>
      </c>
      <c r="UQ168" s="582">
        <f t="shared" si="151"/>
        <v>19137437.989999998</v>
      </c>
      <c r="UR168" s="582">
        <f t="shared" si="151"/>
        <v>866282243.29999995</v>
      </c>
      <c r="US168" s="582">
        <f t="shared" si="151"/>
        <v>31372174.609999999</v>
      </c>
      <c r="UT168" s="582">
        <f t="shared" si="151"/>
        <v>23766707.469999999</v>
      </c>
      <c r="UU168" s="582">
        <f t="shared" si="151"/>
        <v>162934165.38</v>
      </c>
      <c r="UV168" s="582">
        <f t="shared" si="151"/>
        <v>4459024.12</v>
      </c>
      <c r="UW168" s="582">
        <f t="shared" si="151"/>
        <v>27288471.539999999</v>
      </c>
      <c r="UX168" s="582">
        <f t="shared" si="151"/>
        <v>72219758.719999999</v>
      </c>
      <c r="UY168" s="582">
        <f t="shared" si="151"/>
        <v>12563912.099999998</v>
      </c>
      <c r="UZ168" s="582">
        <f t="shared" si="151"/>
        <v>13841378.890000001</v>
      </c>
      <c r="VA168" s="582">
        <f t="shared" si="151"/>
        <v>21655551.140000004</v>
      </c>
      <c r="VB168" s="582">
        <f t="shared" si="151"/>
        <v>33377699.809999995</v>
      </c>
      <c r="VC168" s="582">
        <f t="shared" si="151"/>
        <v>71774091.849999994</v>
      </c>
      <c r="VD168" s="582">
        <f t="shared" si="151"/>
        <v>25062462.209999997</v>
      </c>
      <c r="VE168" s="582">
        <f t="shared" si="151"/>
        <v>46782660.300000004</v>
      </c>
      <c r="VF168" s="582">
        <f t="shared" si="151"/>
        <v>21525432.289999999</v>
      </c>
      <c r="VG168" s="582">
        <f t="shared" si="151"/>
        <v>17357934.309999999</v>
      </c>
      <c r="VH168" s="582">
        <f t="shared" si="151"/>
        <v>13630667.379999999</v>
      </c>
      <c r="VI168" s="582">
        <f t="shared" ref="VI168:XT168" si="152">SUM(VI164:VI167)</f>
        <v>20030290.090000004</v>
      </c>
      <c r="VJ168" s="582">
        <f t="shared" si="152"/>
        <v>72637669.460000008</v>
      </c>
      <c r="VK168" s="582">
        <f t="shared" si="152"/>
        <v>14089859.82</v>
      </c>
      <c r="VL168" s="582">
        <f t="shared" si="152"/>
        <v>9817547.0999999996</v>
      </c>
      <c r="VM168" s="582">
        <f t="shared" si="152"/>
        <v>5877512.8099999987</v>
      </c>
      <c r="VN168" s="582">
        <f t="shared" si="152"/>
        <v>439275354.53000003</v>
      </c>
      <c r="VO168" s="582">
        <f t="shared" si="152"/>
        <v>19246713.140000001</v>
      </c>
      <c r="VP168" s="582">
        <f t="shared" si="152"/>
        <v>15963299.15</v>
      </c>
      <c r="VQ168" s="582">
        <f t="shared" si="152"/>
        <v>30858319.250000004</v>
      </c>
      <c r="VR168" s="582">
        <f t="shared" si="152"/>
        <v>37792368.990000002</v>
      </c>
      <c r="VS168" s="582">
        <f t="shared" si="152"/>
        <v>35648501.119999997</v>
      </c>
      <c r="VT168" s="582">
        <f t="shared" si="152"/>
        <v>17098676.690000001</v>
      </c>
      <c r="VU168" s="582">
        <f t="shared" si="152"/>
        <v>15931004.619999999</v>
      </c>
      <c r="VV168" s="582">
        <f t="shared" si="152"/>
        <v>28096410.739999998</v>
      </c>
      <c r="VW168" s="582">
        <f t="shared" si="152"/>
        <v>97632000.590000004</v>
      </c>
      <c r="VX168" s="582">
        <f t="shared" si="152"/>
        <v>19602688.030000001</v>
      </c>
      <c r="VY168" s="582">
        <f t="shared" si="152"/>
        <v>34304131.660000004</v>
      </c>
      <c r="VZ168" s="582">
        <f t="shared" si="152"/>
        <v>25003150.159999996</v>
      </c>
      <c r="WA168" s="582">
        <f t="shared" si="152"/>
        <v>7825262.9100000001</v>
      </c>
      <c r="WB168" s="582">
        <f t="shared" si="152"/>
        <v>17933790.340000004</v>
      </c>
      <c r="WC168" s="582">
        <f t="shared" si="152"/>
        <v>661529889.98000002</v>
      </c>
      <c r="WD168" s="582">
        <f t="shared" si="152"/>
        <v>29891810.240000002</v>
      </c>
      <c r="WE168" s="582">
        <f t="shared" si="152"/>
        <v>18052669.68</v>
      </c>
      <c r="WF168" s="582">
        <f t="shared" si="152"/>
        <v>11183766.27</v>
      </c>
      <c r="WG168" s="582">
        <f t="shared" si="152"/>
        <v>6263534.1699999999</v>
      </c>
      <c r="WH168" s="582">
        <f t="shared" si="152"/>
        <v>20736250.510000002</v>
      </c>
      <c r="WI168" s="582">
        <f t="shared" si="152"/>
        <v>61808203.63000001</v>
      </c>
      <c r="WJ168" s="582">
        <f t="shared" si="152"/>
        <v>36360279.739999995</v>
      </c>
      <c r="WK168" s="582">
        <f t="shared" si="152"/>
        <v>15084605.620000001</v>
      </c>
      <c r="WL168" s="582">
        <f t="shared" si="152"/>
        <v>38464008.049999997</v>
      </c>
      <c r="WM168" s="582">
        <f t="shared" si="152"/>
        <v>12146285.940000001</v>
      </c>
      <c r="WN168" s="582">
        <f t="shared" si="152"/>
        <v>65261786.420000009</v>
      </c>
      <c r="WO168" s="582">
        <f t="shared" si="152"/>
        <v>22378067.669999998</v>
      </c>
      <c r="WP168" s="582">
        <f t="shared" si="152"/>
        <v>66759464.730000004</v>
      </c>
      <c r="WQ168" s="582">
        <f t="shared" si="152"/>
        <v>59441541.330000013</v>
      </c>
      <c r="WR168" s="582">
        <f t="shared" si="152"/>
        <v>12452423.329999998</v>
      </c>
      <c r="WS168" s="582">
        <f t="shared" si="152"/>
        <v>18481117.43</v>
      </c>
      <c r="WT168" s="582">
        <f t="shared" si="152"/>
        <v>29117943.420000002</v>
      </c>
      <c r="WU168" s="582">
        <f t="shared" si="152"/>
        <v>10008496.23</v>
      </c>
      <c r="WV168" s="582">
        <f t="shared" si="152"/>
        <v>37883335.740000002</v>
      </c>
      <c r="WW168" s="582">
        <f t="shared" si="152"/>
        <v>104440420.44999999</v>
      </c>
      <c r="WX168" s="582">
        <f t="shared" si="152"/>
        <v>35162908.140000001</v>
      </c>
      <c r="WY168" s="582">
        <f t="shared" si="152"/>
        <v>17983163.089999996</v>
      </c>
      <c r="WZ168" s="582">
        <f t="shared" si="152"/>
        <v>9136111.9299999978</v>
      </c>
      <c r="XA168" s="582">
        <f t="shared" si="152"/>
        <v>17444982.170000002</v>
      </c>
      <c r="XB168" s="582">
        <f t="shared" si="152"/>
        <v>9303797.4000000004</v>
      </c>
      <c r="XC168" s="582">
        <f t="shared" si="152"/>
        <v>7227846.4500000002</v>
      </c>
      <c r="XD168" s="582">
        <f t="shared" si="152"/>
        <v>13980558.320000002</v>
      </c>
      <c r="XE168" s="582">
        <f t="shared" si="152"/>
        <v>129374451.68000001</v>
      </c>
      <c r="XF168" s="582">
        <f t="shared" si="152"/>
        <v>18825397.050000004</v>
      </c>
      <c r="XG168" s="582">
        <f t="shared" si="152"/>
        <v>8341443.3900000015</v>
      </c>
      <c r="XH168" s="582">
        <f t="shared" si="152"/>
        <v>4389977.8</v>
      </c>
      <c r="XI168" s="582">
        <f t="shared" si="152"/>
        <v>9859278.370000001</v>
      </c>
      <c r="XJ168" s="582">
        <f t="shared" si="152"/>
        <v>309763319.85999995</v>
      </c>
      <c r="XK168" s="582">
        <f t="shared" si="152"/>
        <v>20522744.170000006</v>
      </c>
      <c r="XL168" s="582">
        <f t="shared" si="152"/>
        <v>30627380.59</v>
      </c>
      <c r="XM168" s="582">
        <f t="shared" si="152"/>
        <v>152077115.08000001</v>
      </c>
      <c r="XN168" s="582">
        <f t="shared" si="152"/>
        <v>23171336.289999999</v>
      </c>
      <c r="XO168" s="582">
        <f t="shared" si="152"/>
        <v>18086385.809999999</v>
      </c>
      <c r="XP168" s="582">
        <f t="shared" si="152"/>
        <v>45356232.760000005</v>
      </c>
      <c r="XQ168" s="582">
        <f t="shared" si="152"/>
        <v>25868209.130000003</v>
      </c>
      <c r="XR168" s="582">
        <f t="shared" si="152"/>
        <v>13786135.450000001</v>
      </c>
      <c r="XS168" s="582">
        <f t="shared" si="152"/>
        <v>35635172.109999999</v>
      </c>
      <c r="XT168" s="582">
        <f t="shared" si="152"/>
        <v>44519761.820000008</v>
      </c>
      <c r="XU168" s="582">
        <f t="shared" ref="XU168:AAF168" si="153">SUM(XU164:XU167)</f>
        <v>15958760.68</v>
      </c>
      <c r="XV168" s="582">
        <f t="shared" si="153"/>
        <v>9901577.0500000026</v>
      </c>
      <c r="XW168" s="582">
        <f t="shared" si="153"/>
        <v>14504713.969999999</v>
      </c>
      <c r="XX168" s="582">
        <f t="shared" si="153"/>
        <v>9025422.5600000005</v>
      </c>
      <c r="XY168" s="582">
        <f t="shared" si="153"/>
        <v>10507043.360000003</v>
      </c>
      <c r="XZ168" s="582">
        <f t="shared" si="153"/>
        <v>9270878.1099999994</v>
      </c>
      <c r="YA168" s="582">
        <f t="shared" si="153"/>
        <v>15339422.789999999</v>
      </c>
      <c r="YB168" s="582">
        <f t="shared" si="153"/>
        <v>7041881.3999999994</v>
      </c>
      <c r="YC168" s="582">
        <f t="shared" si="153"/>
        <v>8451651.620000001</v>
      </c>
      <c r="YD168" s="582">
        <f t="shared" si="153"/>
        <v>10222765.689999999</v>
      </c>
      <c r="YE168" s="582">
        <f t="shared" si="153"/>
        <v>13093056.030000001</v>
      </c>
      <c r="YF168" s="582">
        <f t="shared" si="153"/>
        <v>11742460.040000003</v>
      </c>
      <c r="YG168" s="582">
        <f t="shared" si="153"/>
        <v>319399486.27000004</v>
      </c>
      <c r="YH168" s="582">
        <f t="shared" si="153"/>
        <v>12574071.949999999</v>
      </c>
      <c r="YI168" s="582">
        <f t="shared" si="153"/>
        <v>37456333.120000005</v>
      </c>
      <c r="YJ168" s="582">
        <f t="shared" si="153"/>
        <v>9021767.379999999</v>
      </c>
      <c r="YK168" s="582">
        <f t="shared" si="153"/>
        <v>123845604.90000001</v>
      </c>
      <c r="YL168" s="582">
        <f t="shared" si="153"/>
        <v>23010586.23</v>
      </c>
      <c r="YM168" s="582">
        <f t="shared" si="153"/>
        <v>38809658.469999999</v>
      </c>
      <c r="YN168" s="582">
        <f t="shared" si="153"/>
        <v>11867786.859999999</v>
      </c>
      <c r="YO168" s="582">
        <f t="shared" si="153"/>
        <v>47635570.549999997</v>
      </c>
      <c r="YP168" s="582">
        <f t="shared" si="153"/>
        <v>27659307.409999993</v>
      </c>
      <c r="YQ168" s="582">
        <f t="shared" si="153"/>
        <v>20736622.440000001</v>
      </c>
      <c r="YR168" s="582">
        <f t="shared" si="153"/>
        <v>14070349.140000001</v>
      </c>
      <c r="YS168" s="582">
        <f t="shared" si="153"/>
        <v>19963035.109999999</v>
      </c>
      <c r="YT168" s="582">
        <f t="shared" si="153"/>
        <v>10181163.640000001</v>
      </c>
      <c r="YU168" s="582">
        <f t="shared" si="153"/>
        <v>13599014.65</v>
      </c>
      <c r="YV168" s="582">
        <f t="shared" si="153"/>
        <v>16502696.069999998</v>
      </c>
      <c r="YW168" s="582">
        <f t="shared" si="153"/>
        <v>8735059.1999999993</v>
      </c>
      <c r="YX168" s="582">
        <f t="shared" si="153"/>
        <v>179063397.58999997</v>
      </c>
      <c r="YY168" s="582">
        <f t="shared" si="153"/>
        <v>13136277.359999999</v>
      </c>
      <c r="YZ168" s="582">
        <f t="shared" si="153"/>
        <v>10611773.18</v>
      </c>
      <c r="ZA168" s="582">
        <f t="shared" si="153"/>
        <v>7762627.96</v>
      </c>
      <c r="ZB168" s="582">
        <f t="shared" si="153"/>
        <v>22085406.069999997</v>
      </c>
      <c r="ZC168" s="582">
        <f t="shared" si="153"/>
        <v>8451633.4499999993</v>
      </c>
      <c r="ZD168" s="582">
        <f t="shared" si="153"/>
        <v>9606873.0109999999</v>
      </c>
      <c r="ZE168" s="582">
        <f t="shared" si="153"/>
        <v>158974670.60999998</v>
      </c>
      <c r="ZF168" s="582">
        <f t="shared" si="153"/>
        <v>12244270</v>
      </c>
      <c r="ZG168" s="582">
        <f t="shared" si="153"/>
        <v>15318548.849999998</v>
      </c>
      <c r="ZH168" s="582">
        <f t="shared" si="153"/>
        <v>10362946.660000002</v>
      </c>
      <c r="ZI168" s="582">
        <f t="shared" si="153"/>
        <v>12843379.719999999</v>
      </c>
      <c r="ZJ168" s="582">
        <f t="shared" si="153"/>
        <v>10759234.68</v>
      </c>
      <c r="ZK168" s="582">
        <f t="shared" si="153"/>
        <v>15295776.16</v>
      </c>
      <c r="ZL168" s="582">
        <f t="shared" si="153"/>
        <v>9400621.3399999999</v>
      </c>
      <c r="ZM168" s="582">
        <f t="shared" si="153"/>
        <v>64734171.705000006</v>
      </c>
      <c r="ZN168" s="582">
        <f t="shared" si="153"/>
        <v>320804293.16999996</v>
      </c>
      <c r="ZO168" s="582">
        <f t="shared" si="153"/>
        <v>13143495.889999999</v>
      </c>
      <c r="ZP168" s="582">
        <f t="shared" si="153"/>
        <v>36428662.370000005</v>
      </c>
      <c r="ZQ168" s="582">
        <f t="shared" si="153"/>
        <v>105741608.32999998</v>
      </c>
      <c r="ZR168" s="582">
        <f t="shared" si="153"/>
        <v>55047305.589999996</v>
      </c>
      <c r="ZS168" s="582">
        <f t="shared" si="153"/>
        <v>9218372.4699999988</v>
      </c>
      <c r="ZT168" s="582">
        <f t="shared" si="153"/>
        <v>24703168.68</v>
      </c>
      <c r="ZU168" s="582">
        <f t="shared" si="153"/>
        <v>72488117.579999998</v>
      </c>
      <c r="ZV168" s="582">
        <f t="shared" si="153"/>
        <v>35117775.969999999</v>
      </c>
      <c r="ZW168" s="582">
        <f t="shared" si="153"/>
        <v>70359216.360000014</v>
      </c>
      <c r="ZX168" s="582">
        <f t="shared" si="153"/>
        <v>7899172.9499999993</v>
      </c>
      <c r="ZY168" s="582">
        <f t="shared" si="153"/>
        <v>27580068.850000001</v>
      </c>
      <c r="ZZ168" s="582">
        <f t="shared" si="153"/>
        <v>10091799.069999998</v>
      </c>
      <c r="AAA168" s="582">
        <f t="shared" si="153"/>
        <v>35493458.019999996</v>
      </c>
      <c r="AAB168" s="582">
        <f t="shared" si="153"/>
        <v>11695725.550000001</v>
      </c>
      <c r="AAC168" s="582">
        <f t="shared" si="153"/>
        <v>13526030.349999998</v>
      </c>
      <c r="AAD168" s="582">
        <f t="shared" si="153"/>
        <v>19595792.099999998</v>
      </c>
      <c r="AAE168" s="582">
        <f t="shared" si="153"/>
        <v>8470438.2400000002</v>
      </c>
      <c r="AAF168" s="582">
        <f t="shared" si="153"/>
        <v>22818234.510000002</v>
      </c>
      <c r="AAG168" s="582">
        <f t="shared" ref="AAG168:ACR168" si="154">SUM(AAG164:AAG167)</f>
        <v>11618460.25</v>
      </c>
      <c r="AAH168" s="582">
        <f t="shared" si="154"/>
        <v>12897594.51</v>
      </c>
      <c r="AAI168" s="582">
        <f t="shared" si="154"/>
        <v>8255250.1899999995</v>
      </c>
      <c r="AAJ168" s="582">
        <f t="shared" si="154"/>
        <v>120756051.81</v>
      </c>
      <c r="AAK168" s="582">
        <f t="shared" si="154"/>
        <v>12157922.370000001</v>
      </c>
      <c r="AAL168" s="582">
        <f t="shared" si="154"/>
        <v>16248547.970000001</v>
      </c>
      <c r="AAM168" s="582">
        <f t="shared" si="154"/>
        <v>8750908.6900000013</v>
      </c>
      <c r="AAN168" s="582">
        <f t="shared" si="154"/>
        <v>8324760.129999999</v>
      </c>
      <c r="AAO168" s="582">
        <f t="shared" si="154"/>
        <v>31656377.920000002</v>
      </c>
      <c r="AAP168" s="582">
        <f t="shared" si="154"/>
        <v>7708765.370000001</v>
      </c>
      <c r="AAQ168" s="582">
        <f t="shared" si="154"/>
        <v>845992956.99999988</v>
      </c>
      <c r="AAR168" s="582">
        <f t="shared" si="154"/>
        <v>23050784.949999999</v>
      </c>
      <c r="AAS168" s="582">
        <f t="shared" si="154"/>
        <v>11109360.92</v>
      </c>
      <c r="AAT168" s="582">
        <f t="shared" si="154"/>
        <v>40086396.439999998</v>
      </c>
      <c r="AAU168" s="582">
        <f t="shared" si="154"/>
        <v>40868082.049999997</v>
      </c>
      <c r="AAV168" s="582">
        <f t="shared" si="154"/>
        <v>13945426.73</v>
      </c>
      <c r="AAW168" s="582">
        <f t="shared" si="154"/>
        <v>28634620.370000005</v>
      </c>
      <c r="AAX168" s="582">
        <f t="shared" si="154"/>
        <v>20534062.040000003</v>
      </c>
      <c r="AAY168" s="582">
        <f t="shared" si="154"/>
        <v>59692705.43</v>
      </c>
      <c r="AAZ168" s="582">
        <f t="shared" si="154"/>
        <v>17760862.099999998</v>
      </c>
      <c r="ABA168" s="582">
        <f t="shared" si="154"/>
        <v>22743086.460000001</v>
      </c>
      <c r="ABB168" s="582">
        <f t="shared" si="154"/>
        <v>103049688.14000002</v>
      </c>
      <c r="ABC168" s="582">
        <f t="shared" si="154"/>
        <v>42436349.639999993</v>
      </c>
      <c r="ABD168" s="582">
        <f t="shared" si="154"/>
        <v>5032516.32</v>
      </c>
      <c r="ABE168" s="582">
        <f t="shared" si="154"/>
        <v>13274342.350000001</v>
      </c>
      <c r="ABF168" s="582">
        <f t="shared" si="154"/>
        <v>18556176.960000001</v>
      </c>
      <c r="ABG168" s="582">
        <f t="shared" si="154"/>
        <v>10168049.569999998</v>
      </c>
      <c r="ABH168" s="582">
        <f t="shared" si="154"/>
        <v>11383668.080000002</v>
      </c>
      <c r="ABI168" s="582">
        <f t="shared" si="154"/>
        <v>14310343.239999998</v>
      </c>
      <c r="ABJ168" s="582">
        <f t="shared" si="154"/>
        <v>100591021.67999998</v>
      </c>
      <c r="ABK168" s="582">
        <f t="shared" si="154"/>
        <v>97911637.489999995</v>
      </c>
      <c r="ABL168" s="582">
        <f t="shared" si="154"/>
        <v>17446783.920000002</v>
      </c>
      <c r="ABM168" s="582">
        <f t="shared" si="154"/>
        <v>16054603.530000001</v>
      </c>
      <c r="ABN168" s="582">
        <f t="shared" si="154"/>
        <v>12894240.75</v>
      </c>
      <c r="ABO168" s="582">
        <f t="shared" si="154"/>
        <v>5357489.4800000004</v>
      </c>
      <c r="ABP168" s="582">
        <f t="shared" si="154"/>
        <v>5846980.870000001</v>
      </c>
      <c r="ABQ168" s="582">
        <f t="shared" si="154"/>
        <v>169079281.53999996</v>
      </c>
      <c r="ABR168" s="582">
        <f t="shared" si="154"/>
        <v>38104911.960000008</v>
      </c>
      <c r="ABS168" s="582">
        <f t="shared" si="154"/>
        <v>16326470.590000002</v>
      </c>
      <c r="ABT168" s="582">
        <f t="shared" si="154"/>
        <v>19434203.430000003</v>
      </c>
      <c r="ABU168" s="582">
        <f t="shared" si="154"/>
        <v>36216785.219999999</v>
      </c>
      <c r="ABV168" s="582">
        <f t="shared" si="154"/>
        <v>15696054.679999998</v>
      </c>
      <c r="ABW168" s="582">
        <f t="shared" si="154"/>
        <v>11571005.15</v>
      </c>
      <c r="ABX168" s="582">
        <f t="shared" si="154"/>
        <v>35193689.049999997</v>
      </c>
      <c r="ABY168" s="582">
        <f t="shared" si="154"/>
        <v>2653505.5699999998</v>
      </c>
      <c r="ABZ168" s="582">
        <f t="shared" si="154"/>
        <v>244037285.58000001</v>
      </c>
      <c r="ACA168" s="582">
        <f t="shared" si="154"/>
        <v>14787541.190000001</v>
      </c>
      <c r="ACB168" s="582">
        <f t="shared" si="154"/>
        <v>79432487.760000005</v>
      </c>
      <c r="ACC168" s="582">
        <f t="shared" si="154"/>
        <v>10954232.02</v>
      </c>
      <c r="ACD168" s="582">
        <f t="shared" si="154"/>
        <v>14291689.989999998</v>
      </c>
      <c r="ACE168" s="582">
        <f t="shared" si="154"/>
        <v>93764162.172999993</v>
      </c>
      <c r="ACF168" s="582">
        <f t="shared" si="154"/>
        <v>9017557.370000001</v>
      </c>
      <c r="ACG168" s="582">
        <f t="shared" si="154"/>
        <v>9768868.9900000021</v>
      </c>
      <c r="ACH168" s="582">
        <f t="shared" si="154"/>
        <v>13104761.57</v>
      </c>
      <c r="ACI168" s="582">
        <f t="shared" si="154"/>
        <v>22163297.149999999</v>
      </c>
      <c r="ACJ168" s="582">
        <f t="shared" si="154"/>
        <v>14173549.040000003</v>
      </c>
      <c r="ACK168" s="582">
        <f t="shared" si="154"/>
        <v>528936284.54000002</v>
      </c>
      <c r="ACL168" s="582">
        <f t="shared" si="154"/>
        <v>7916406.3799999999</v>
      </c>
      <c r="ACM168" s="582">
        <f t="shared" si="154"/>
        <v>17721017.219999999</v>
      </c>
      <c r="ACN168" s="582">
        <f t="shared" si="154"/>
        <v>19291234.859999999</v>
      </c>
      <c r="ACO168" s="582">
        <f t="shared" si="154"/>
        <v>6012196.0899999999</v>
      </c>
      <c r="ACP168" s="582">
        <f t="shared" si="154"/>
        <v>30640258.309999999</v>
      </c>
      <c r="ACQ168" s="582">
        <f t="shared" si="154"/>
        <v>20948581.650000006</v>
      </c>
      <c r="ACR168" s="582">
        <f t="shared" si="154"/>
        <v>96251073.149999991</v>
      </c>
      <c r="ACS168" s="582">
        <f t="shared" ref="ACS168:AFD168" si="155">SUM(ACS164:ACS167)</f>
        <v>121337208.72</v>
      </c>
      <c r="ACT168" s="582">
        <f t="shared" si="155"/>
        <v>19381090.830000002</v>
      </c>
      <c r="ACU168" s="582">
        <f t="shared" si="155"/>
        <v>49796574.440000005</v>
      </c>
      <c r="ACV168" s="582">
        <f t="shared" si="155"/>
        <v>26932077.889999997</v>
      </c>
      <c r="ACW168" s="582">
        <f t="shared" si="155"/>
        <v>24182589.639999997</v>
      </c>
      <c r="ACX168" s="582">
        <f t="shared" si="155"/>
        <v>104024518.36</v>
      </c>
      <c r="ACY168" s="582">
        <f t="shared" si="155"/>
        <v>17681269.379999999</v>
      </c>
      <c r="ACZ168" s="582">
        <f t="shared" si="155"/>
        <v>11555842.35</v>
      </c>
      <c r="ADA168" s="582">
        <f t="shared" si="155"/>
        <v>19727139.949999999</v>
      </c>
      <c r="ADB168" s="582">
        <f t="shared" si="155"/>
        <v>15754060.729999999</v>
      </c>
      <c r="ADC168" s="582">
        <f t="shared" si="155"/>
        <v>17445986.689999998</v>
      </c>
      <c r="ADD168" s="582">
        <f t="shared" si="155"/>
        <v>9464752.459999999</v>
      </c>
      <c r="ADE168" s="582">
        <f t="shared" si="155"/>
        <v>17368853.629999999</v>
      </c>
      <c r="ADF168" s="582">
        <f t="shared" si="155"/>
        <v>12346477.359999996</v>
      </c>
      <c r="ADG168" s="582">
        <f t="shared" si="155"/>
        <v>8499717.9000000004</v>
      </c>
      <c r="ADH168" s="582">
        <f t="shared" si="155"/>
        <v>70159031.61999999</v>
      </c>
      <c r="ADI168" s="582">
        <f t="shared" si="155"/>
        <v>59825847.979999997</v>
      </c>
      <c r="ADJ168" s="582">
        <f t="shared" si="155"/>
        <v>3477257.89</v>
      </c>
      <c r="ADK168" s="582">
        <f t="shared" si="155"/>
        <v>13466467.979999999</v>
      </c>
      <c r="ADL168" s="582">
        <f t="shared" si="155"/>
        <v>18903428.829999998</v>
      </c>
      <c r="ADM168" s="582">
        <f t="shared" si="155"/>
        <v>10109538.790000001</v>
      </c>
      <c r="ADN168" s="582">
        <f t="shared" si="155"/>
        <v>21090680.309999999</v>
      </c>
      <c r="ADO168" s="582">
        <f t="shared" si="155"/>
        <v>8591723.6500000004</v>
      </c>
      <c r="ADP168" s="582">
        <f t="shared" si="155"/>
        <v>40310408.760000005</v>
      </c>
      <c r="ADQ168" s="582">
        <f t="shared" si="155"/>
        <v>513085519.96999997</v>
      </c>
      <c r="ADR168" s="582">
        <f t="shared" si="155"/>
        <v>47294459.100000009</v>
      </c>
      <c r="ADS168" s="582">
        <f t="shared" si="155"/>
        <v>26611452.890000004</v>
      </c>
      <c r="ADT168" s="582">
        <f t="shared" si="155"/>
        <v>13421814.310000001</v>
      </c>
      <c r="ADU168" s="582">
        <f t="shared" si="155"/>
        <v>183407308.97</v>
      </c>
      <c r="ADV168" s="582">
        <f t="shared" si="155"/>
        <v>7002585.8899999997</v>
      </c>
      <c r="ADW168" s="582">
        <f t="shared" si="155"/>
        <v>6556680.6699999999</v>
      </c>
      <c r="ADX168" s="582">
        <f t="shared" si="155"/>
        <v>16167221.52</v>
      </c>
      <c r="ADY168" s="582">
        <f t="shared" si="155"/>
        <v>5875191.3399999999</v>
      </c>
      <c r="ADZ168" s="582">
        <f t="shared" si="155"/>
        <v>5864071.8300000001</v>
      </c>
      <c r="AEA168" s="582">
        <f t="shared" si="155"/>
        <v>598653087.53999996</v>
      </c>
      <c r="AEB168" s="582">
        <f t="shared" si="155"/>
        <v>180721133.44999999</v>
      </c>
      <c r="AEC168" s="582">
        <f t="shared" si="155"/>
        <v>56901292.57</v>
      </c>
      <c r="AED168" s="582">
        <f t="shared" si="155"/>
        <v>27634755.979999993</v>
      </c>
      <c r="AEE168" s="582">
        <f t="shared" si="155"/>
        <v>15681781.500000002</v>
      </c>
      <c r="AEF168" s="582">
        <f t="shared" si="155"/>
        <v>37565741.210000008</v>
      </c>
      <c r="AEG168" s="582">
        <f t="shared" si="155"/>
        <v>28506086.59</v>
      </c>
      <c r="AEH168" s="582">
        <f t="shared" si="155"/>
        <v>23385216.989999995</v>
      </c>
      <c r="AEI168" s="582">
        <f t="shared" si="155"/>
        <v>12340048.77</v>
      </c>
      <c r="AEJ168" s="582">
        <f t="shared" si="155"/>
        <v>15744277.080000002</v>
      </c>
      <c r="AEK168" s="582">
        <f t="shared" si="155"/>
        <v>22160145.169999994</v>
      </c>
      <c r="AEL168" s="582">
        <f t="shared" si="155"/>
        <v>39085655.279999994</v>
      </c>
      <c r="AEM168" s="582">
        <f t="shared" si="155"/>
        <v>14289287.74</v>
      </c>
      <c r="AEN168" s="582">
        <f t="shared" si="155"/>
        <v>29353510.469999999</v>
      </c>
      <c r="AEO168" s="582">
        <f t="shared" si="155"/>
        <v>26389092.359999999</v>
      </c>
      <c r="AEP168" s="582">
        <f t="shared" si="155"/>
        <v>22090703.089999996</v>
      </c>
      <c r="AEQ168" s="582">
        <f t="shared" si="155"/>
        <v>21607204.379999999</v>
      </c>
      <c r="AER168" s="582">
        <f t="shared" si="155"/>
        <v>67058348.11999999</v>
      </c>
      <c r="AES168" s="582">
        <f t="shared" si="155"/>
        <v>3971605.4400000009</v>
      </c>
      <c r="AET168" s="582">
        <f t="shared" si="155"/>
        <v>59607296.920000002</v>
      </c>
      <c r="AEU168" s="582">
        <f t="shared" si="155"/>
        <v>244288743.47999999</v>
      </c>
      <c r="AEV168" s="582">
        <f t="shared" si="155"/>
        <v>21712885.830000006</v>
      </c>
      <c r="AEW168" s="582">
        <f t="shared" si="155"/>
        <v>26389579.059999995</v>
      </c>
      <c r="AEX168" s="582">
        <f t="shared" si="155"/>
        <v>19233030.519999996</v>
      </c>
      <c r="AEY168" s="582">
        <f t="shared" si="155"/>
        <v>16818083.440000001</v>
      </c>
      <c r="AEZ168" s="582">
        <f t="shared" si="155"/>
        <v>70916717.480000004</v>
      </c>
      <c r="AFA168" s="582">
        <f t="shared" si="155"/>
        <v>16742772.649999999</v>
      </c>
      <c r="AFB168" s="582">
        <f t="shared" si="155"/>
        <v>22543728.200000003</v>
      </c>
      <c r="AFC168" s="582">
        <f t="shared" si="155"/>
        <v>17519279.470000003</v>
      </c>
      <c r="AFD168" s="582">
        <f t="shared" si="155"/>
        <v>14308869.200000001</v>
      </c>
      <c r="AFE168" s="582">
        <f t="shared" ref="AFE168:AHP168" si="156">SUM(AFE164:AFE167)</f>
        <v>117758178.45999996</v>
      </c>
      <c r="AFF168" s="582">
        <f t="shared" si="156"/>
        <v>29937819.890000001</v>
      </c>
      <c r="AFG168" s="582">
        <f t="shared" si="156"/>
        <v>32366710.27</v>
      </c>
      <c r="AFH168" s="582">
        <f t="shared" si="156"/>
        <v>18926943.330000002</v>
      </c>
      <c r="AFI168" s="582">
        <f t="shared" si="156"/>
        <v>49409185.869999997</v>
      </c>
      <c r="AFJ168" s="582">
        <f t="shared" si="156"/>
        <v>32485499.109999996</v>
      </c>
      <c r="AFK168" s="582">
        <f t="shared" si="156"/>
        <v>19629294.109999999</v>
      </c>
      <c r="AFL168" s="582">
        <f t="shared" si="156"/>
        <v>19877594.619999997</v>
      </c>
      <c r="AFM168" s="582">
        <f t="shared" si="156"/>
        <v>15105702.010000004</v>
      </c>
      <c r="AFN168" s="582">
        <f t="shared" si="156"/>
        <v>21760086.539999999</v>
      </c>
      <c r="AFO168" s="582">
        <f t="shared" si="156"/>
        <v>13018092.009999998</v>
      </c>
      <c r="AFP168" s="582">
        <f t="shared" si="156"/>
        <v>16068771.189999998</v>
      </c>
      <c r="AFQ168" s="582">
        <f t="shared" si="156"/>
        <v>20456815.869999997</v>
      </c>
      <c r="AFR168" s="582">
        <f t="shared" si="156"/>
        <v>279436285.05999994</v>
      </c>
      <c r="AFS168" s="582">
        <f t="shared" si="156"/>
        <v>27229313.559999995</v>
      </c>
      <c r="AFT168" s="582">
        <f t="shared" si="156"/>
        <v>20281453.93</v>
      </c>
      <c r="AFU168" s="582">
        <f t="shared" si="156"/>
        <v>9851821.1999999993</v>
      </c>
      <c r="AFV168" s="582">
        <f t="shared" si="156"/>
        <v>15475848.839999996</v>
      </c>
      <c r="AFW168" s="582">
        <f t="shared" si="156"/>
        <v>15978999.300000001</v>
      </c>
      <c r="AFX168" s="582">
        <f t="shared" si="156"/>
        <v>9270499.6799999997</v>
      </c>
      <c r="AFY168" s="582">
        <f t="shared" si="156"/>
        <v>25613052.02</v>
      </c>
      <c r="AFZ168" s="582">
        <f t="shared" si="156"/>
        <v>23689254.039999999</v>
      </c>
      <c r="AGA168" s="582">
        <f t="shared" si="156"/>
        <v>13194066.67</v>
      </c>
      <c r="AGB168" s="582">
        <f t="shared" si="156"/>
        <v>40412028.230000012</v>
      </c>
      <c r="AGC168" s="582">
        <f t="shared" si="156"/>
        <v>14338985.800000001</v>
      </c>
      <c r="AGD168" s="582">
        <f t="shared" si="156"/>
        <v>115785117.26000001</v>
      </c>
      <c r="AGE168" s="582">
        <f t="shared" si="156"/>
        <v>12445957.640000001</v>
      </c>
      <c r="AGF168" s="582">
        <f t="shared" si="156"/>
        <v>11160821.060000001</v>
      </c>
      <c r="AGG168" s="582">
        <f t="shared" si="156"/>
        <v>9929157.8499999996</v>
      </c>
      <c r="AGH168" s="582">
        <f t="shared" si="156"/>
        <v>41888946.239999995</v>
      </c>
      <c r="AGI168" s="582">
        <f t="shared" si="156"/>
        <v>14541573.529999999</v>
      </c>
      <c r="AGJ168" s="582">
        <f t="shared" si="156"/>
        <v>6902480.3800000008</v>
      </c>
      <c r="AGK168" s="582">
        <f t="shared" si="156"/>
        <v>14790876.030000001</v>
      </c>
      <c r="AGL168" s="582">
        <f t="shared" si="156"/>
        <v>8663635.5800000001</v>
      </c>
      <c r="AGM168" s="582">
        <f t="shared" si="156"/>
        <v>15071726.649999999</v>
      </c>
      <c r="AGN168" s="582">
        <f t="shared" si="156"/>
        <v>12551952.729999999</v>
      </c>
      <c r="AGO168" s="582">
        <f t="shared" si="156"/>
        <v>179268591.49000001</v>
      </c>
      <c r="AGP168" s="582">
        <f t="shared" si="156"/>
        <v>27697495.98</v>
      </c>
      <c r="AGQ168" s="582">
        <f t="shared" si="156"/>
        <v>15002028.630000001</v>
      </c>
      <c r="AGR168" s="582">
        <f t="shared" si="156"/>
        <v>15900548.650000002</v>
      </c>
      <c r="AGS168" s="582">
        <f t="shared" si="156"/>
        <v>23697769.219999999</v>
      </c>
      <c r="AGT168" s="582">
        <f t="shared" si="156"/>
        <v>18440830.069999997</v>
      </c>
      <c r="AGU168" s="582">
        <f t="shared" si="156"/>
        <v>4902258.1900000004</v>
      </c>
      <c r="AGV168" s="582">
        <f t="shared" si="156"/>
        <v>12543367.049999999</v>
      </c>
      <c r="AGW168" s="582">
        <f t="shared" si="156"/>
        <v>440455579.58999991</v>
      </c>
      <c r="AGX168" s="582">
        <f t="shared" si="156"/>
        <v>254226574.04999995</v>
      </c>
      <c r="AGY168" s="582">
        <f t="shared" si="156"/>
        <v>22719458.860000003</v>
      </c>
      <c r="AGZ168" s="582">
        <f t="shared" si="156"/>
        <v>24330642.150000006</v>
      </c>
      <c r="AHA168" s="582">
        <f t="shared" si="156"/>
        <v>49284682.149999999</v>
      </c>
      <c r="AHB168" s="582">
        <f t="shared" si="156"/>
        <v>19264988.370000001</v>
      </c>
      <c r="AHC168" s="582">
        <f t="shared" si="156"/>
        <v>19375077.100000001</v>
      </c>
      <c r="AHD168" s="582">
        <f t="shared" si="156"/>
        <v>18749749.59</v>
      </c>
      <c r="AHE168" s="582">
        <f t="shared" si="156"/>
        <v>7029141.4800000004</v>
      </c>
      <c r="AHF168" s="582">
        <f t="shared" si="156"/>
        <v>37602520.819999993</v>
      </c>
      <c r="AHG168" s="582">
        <f t="shared" si="156"/>
        <v>24793079.309999995</v>
      </c>
      <c r="AHH168" s="582">
        <f t="shared" si="156"/>
        <v>20872850.059999999</v>
      </c>
      <c r="AHI168" s="582">
        <f t="shared" si="156"/>
        <v>5718074.2699999996</v>
      </c>
      <c r="AHJ168" s="582">
        <f t="shared" si="156"/>
        <v>20119890.460000001</v>
      </c>
      <c r="AHK168" s="582">
        <f t="shared" si="156"/>
        <v>9643479.9500000011</v>
      </c>
      <c r="AHL168" s="582">
        <f t="shared" si="156"/>
        <v>15452666.429999998</v>
      </c>
      <c r="AHM168" s="582">
        <f t="shared" si="156"/>
        <v>10155143.090000002</v>
      </c>
      <c r="AHN168" s="582">
        <f t="shared" si="156"/>
        <v>84596576.88000001</v>
      </c>
      <c r="AHO168" s="582">
        <f t="shared" si="156"/>
        <v>9199278.5299999993</v>
      </c>
      <c r="AHP168" s="582">
        <f t="shared" si="156"/>
        <v>13819516.379999999</v>
      </c>
      <c r="AHQ168" s="582">
        <f t="shared" ref="AHQ168:AHW168" si="157">SUM(AHQ164:AHQ167)</f>
        <v>13110690.049999997</v>
      </c>
      <c r="AHR168" s="582">
        <f t="shared" si="157"/>
        <v>29438232.649999995</v>
      </c>
      <c r="AHS168" s="582">
        <f t="shared" si="157"/>
        <v>8929796.3900000006</v>
      </c>
      <c r="AHT168" s="582">
        <f t="shared" si="157"/>
        <v>22100705.100000001</v>
      </c>
      <c r="AHU168" s="582">
        <f t="shared" ref="AHU168" si="158">SUM(AHU164:AHU167)</f>
        <v>0</v>
      </c>
      <c r="AHV168" s="582">
        <f t="shared" ref="AHV168" si="159">SUM(AHV164:AHV167)</f>
        <v>0</v>
      </c>
      <c r="AHW168" s="582">
        <f t="shared" si="157"/>
        <v>45104834617.858994</v>
      </c>
      <c r="AHY168" s="647" t="s">
        <v>6248</v>
      </c>
      <c r="AHZ168" s="647" t="s">
        <v>6414</v>
      </c>
      <c r="AIA168" s="647" t="s">
        <v>6058</v>
      </c>
    </row>
    <row r="169" spans="1:911" ht="24.6" x14ac:dyDescent="0.7">
      <c r="A169" s="576"/>
      <c r="B169" s="581"/>
      <c r="C169" s="582" t="s">
        <v>6467</v>
      </c>
      <c r="D169" s="582">
        <f>D159-D168</f>
        <v>0</v>
      </c>
      <c r="E169" s="582">
        <f t="shared" ref="E169:BP169" si="160">E159-E168</f>
        <v>0</v>
      </c>
      <c r="F169" s="582">
        <f t="shared" si="160"/>
        <v>0</v>
      </c>
      <c r="G169" s="582">
        <f t="shared" si="160"/>
        <v>0</v>
      </c>
      <c r="H169" s="582">
        <f t="shared" si="160"/>
        <v>0</v>
      </c>
      <c r="I169" s="582">
        <f t="shared" si="160"/>
        <v>0</v>
      </c>
      <c r="J169" s="582">
        <f t="shared" si="160"/>
        <v>0</v>
      </c>
      <c r="K169" s="582">
        <f t="shared" si="160"/>
        <v>0</v>
      </c>
      <c r="L169" s="582">
        <f t="shared" si="160"/>
        <v>0</v>
      </c>
      <c r="M169" s="582">
        <f t="shared" si="160"/>
        <v>0</v>
      </c>
      <c r="N169" s="582">
        <f t="shared" si="160"/>
        <v>0</v>
      </c>
      <c r="O169" s="582">
        <f t="shared" si="160"/>
        <v>0</v>
      </c>
      <c r="P169" s="582">
        <f t="shared" si="160"/>
        <v>0</v>
      </c>
      <c r="Q169" s="582">
        <f t="shared" si="160"/>
        <v>0</v>
      </c>
      <c r="R169" s="582">
        <f t="shared" si="160"/>
        <v>0</v>
      </c>
      <c r="S169" s="582">
        <f t="shared" si="160"/>
        <v>0</v>
      </c>
      <c r="T169" s="582">
        <f t="shared" si="160"/>
        <v>0</v>
      </c>
      <c r="U169" s="582">
        <f t="shared" si="160"/>
        <v>0</v>
      </c>
      <c r="V169" s="582">
        <f t="shared" si="160"/>
        <v>0</v>
      </c>
      <c r="W169" s="582">
        <f t="shared" si="160"/>
        <v>0</v>
      </c>
      <c r="X169" s="582">
        <f t="shared" si="160"/>
        <v>0</v>
      </c>
      <c r="Y169" s="582">
        <f t="shared" si="160"/>
        <v>0</v>
      </c>
      <c r="Z169" s="582">
        <f t="shared" si="160"/>
        <v>0</v>
      </c>
      <c r="AA169" s="582">
        <f t="shared" si="160"/>
        <v>0</v>
      </c>
      <c r="AB169" s="582">
        <f t="shared" si="160"/>
        <v>0</v>
      </c>
      <c r="AC169" s="582">
        <f t="shared" si="160"/>
        <v>0</v>
      </c>
      <c r="AD169" s="582">
        <f t="shared" si="160"/>
        <v>0</v>
      </c>
      <c r="AE169" s="582">
        <f t="shared" si="160"/>
        <v>0</v>
      </c>
      <c r="AF169" s="582">
        <f t="shared" si="160"/>
        <v>0</v>
      </c>
      <c r="AG169" s="582">
        <f t="shared" si="160"/>
        <v>0</v>
      </c>
      <c r="AH169" s="582">
        <f t="shared" si="160"/>
        <v>0</v>
      </c>
      <c r="AI169" s="582">
        <f t="shared" si="160"/>
        <v>0</v>
      </c>
      <c r="AJ169" s="582">
        <f t="shared" si="160"/>
        <v>0</v>
      </c>
      <c r="AK169" s="582">
        <f t="shared" si="160"/>
        <v>0</v>
      </c>
      <c r="AL169" s="582">
        <f t="shared" si="160"/>
        <v>0</v>
      </c>
      <c r="AM169" s="582">
        <f t="shared" si="160"/>
        <v>0</v>
      </c>
      <c r="AN169" s="582">
        <f t="shared" si="160"/>
        <v>0</v>
      </c>
      <c r="AO169" s="582">
        <f t="shared" si="160"/>
        <v>0</v>
      </c>
      <c r="AP169" s="582">
        <f t="shared" si="160"/>
        <v>0</v>
      </c>
      <c r="AQ169" s="582">
        <f t="shared" si="160"/>
        <v>0</v>
      </c>
      <c r="AR169" s="582">
        <f t="shared" si="160"/>
        <v>0</v>
      </c>
      <c r="AS169" s="582">
        <f t="shared" si="160"/>
        <v>0</v>
      </c>
      <c r="AT169" s="582">
        <f t="shared" si="160"/>
        <v>0</v>
      </c>
      <c r="AU169" s="582">
        <f t="shared" si="160"/>
        <v>0</v>
      </c>
      <c r="AV169" s="582">
        <f t="shared" si="160"/>
        <v>0</v>
      </c>
      <c r="AW169" s="582">
        <f t="shared" si="160"/>
        <v>0</v>
      </c>
      <c r="AX169" s="582">
        <f t="shared" si="160"/>
        <v>0</v>
      </c>
      <c r="AY169" s="582">
        <f t="shared" si="160"/>
        <v>0</v>
      </c>
      <c r="AZ169" s="582">
        <f t="shared" si="160"/>
        <v>0</v>
      </c>
      <c r="BA169" s="582">
        <f t="shared" si="160"/>
        <v>0</v>
      </c>
      <c r="BB169" s="582">
        <f t="shared" si="160"/>
        <v>0</v>
      </c>
      <c r="BC169" s="582">
        <f t="shared" si="160"/>
        <v>0</v>
      </c>
      <c r="BD169" s="582">
        <f t="shared" si="160"/>
        <v>0</v>
      </c>
      <c r="BE169" s="582">
        <f t="shared" si="160"/>
        <v>0</v>
      </c>
      <c r="BF169" s="582">
        <f t="shared" si="160"/>
        <v>0</v>
      </c>
      <c r="BG169" s="582">
        <f t="shared" si="160"/>
        <v>0</v>
      </c>
      <c r="BH169" s="582">
        <f t="shared" si="160"/>
        <v>0</v>
      </c>
      <c r="BI169" s="582">
        <f t="shared" si="160"/>
        <v>0</v>
      </c>
      <c r="BJ169" s="582">
        <f t="shared" si="160"/>
        <v>0</v>
      </c>
      <c r="BK169" s="582">
        <f t="shared" si="160"/>
        <v>0</v>
      </c>
      <c r="BL169" s="582">
        <f t="shared" si="160"/>
        <v>0</v>
      </c>
      <c r="BM169" s="582">
        <f t="shared" si="160"/>
        <v>0</v>
      </c>
      <c r="BN169" s="582">
        <f t="shared" si="160"/>
        <v>0</v>
      </c>
      <c r="BO169" s="582">
        <f t="shared" si="160"/>
        <v>0</v>
      </c>
      <c r="BP169" s="582">
        <f t="shared" si="160"/>
        <v>0</v>
      </c>
      <c r="BQ169" s="582">
        <f t="shared" ref="BQ169:EB169" si="161">BQ159-BQ168</f>
        <v>0</v>
      </c>
      <c r="BR169" s="582">
        <f t="shared" si="161"/>
        <v>0</v>
      </c>
      <c r="BS169" s="582">
        <f t="shared" si="161"/>
        <v>0</v>
      </c>
      <c r="BT169" s="582">
        <f t="shared" si="161"/>
        <v>0</v>
      </c>
      <c r="BU169" s="582">
        <f t="shared" si="161"/>
        <v>0</v>
      </c>
      <c r="BV169" s="582">
        <f t="shared" si="161"/>
        <v>0</v>
      </c>
      <c r="BW169" s="582">
        <f t="shared" si="161"/>
        <v>0</v>
      </c>
      <c r="BX169" s="582">
        <f t="shared" si="161"/>
        <v>0</v>
      </c>
      <c r="BY169" s="582">
        <f t="shared" si="161"/>
        <v>0</v>
      </c>
      <c r="BZ169" s="582">
        <f t="shared" si="161"/>
        <v>0</v>
      </c>
      <c r="CA169" s="582">
        <f t="shared" si="161"/>
        <v>0</v>
      </c>
      <c r="CB169" s="582">
        <f t="shared" si="161"/>
        <v>0</v>
      </c>
      <c r="CC169" s="582">
        <f t="shared" si="161"/>
        <v>0</v>
      </c>
      <c r="CD169" s="582">
        <f t="shared" si="161"/>
        <v>0</v>
      </c>
      <c r="CE169" s="582">
        <f t="shared" si="161"/>
        <v>0</v>
      </c>
      <c r="CF169" s="582">
        <f t="shared" si="161"/>
        <v>0</v>
      </c>
      <c r="CG169" s="582">
        <f t="shared" si="161"/>
        <v>0</v>
      </c>
      <c r="CH169" s="582">
        <f t="shared" si="161"/>
        <v>0</v>
      </c>
      <c r="CI169" s="582">
        <f t="shared" si="161"/>
        <v>0</v>
      </c>
      <c r="CJ169" s="582">
        <f t="shared" si="161"/>
        <v>0</v>
      </c>
      <c r="CK169" s="582">
        <f t="shared" si="161"/>
        <v>0</v>
      </c>
      <c r="CL169" s="582">
        <f t="shared" si="161"/>
        <v>0</v>
      </c>
      <c r="CM169" s="582">
        <f t="shared" si="161"/>
        <v>0</v>
      </c>
      <c r="CN169" s="582">
        <f t="shared" si="161"/>
        <v>0</v>
      </c>
      <c r="CO169" s="582">
        <f t="shared" si="161"/>
        <v>0</v>
      </c>
      <c r="CP169" s="582">
        <f t="shared" si="161"/>
        <v>0</v>
      </c>
      <c r="CQ169" s="582">
        <f t="shared" si="161"/>
        <v>0</v>
      </c>
      <c r="CR169" s="582">
        <f t="shared" si="161"/>
        <v>0</v>
      </c>
      <c r="CS169" s="582">
        <f t="shared" si="161"/>
        <v>0</v>
      </c>
      <c r="CT169" s="582">
        <f t="shared" si="161"/>
        <v>0</v>
      </c>
      <c r="CU169" s="582">
        <f t="shared" si="161"/>
        <v>0</v>
      </c>
      <c r="CV169" s="582">
        <f t="shared" si="161"/>
        <v>0</v>
      </c>
      <c r="CW169" s="582">
        <f t="shared" si="161"/>
        <v>0</v>
      </c>
      <c r="CX169" s="582">
        <f t="shared" si="161"/>
        <v>0</v>
      </c>
      <c r="CY169" s="582">
        <f t="shared" si="161"/>
        <v>0</v>
      </c>
      <c r="CZ169" s="582">
        <f t="shared" si="161"/>
        <v>0</v>
      </c>
      <c r="DA169" s="582">
        <f t="shared" si="161"/>
        <v>0</v>
      </c>
      <c r="DB169" s="582">
        <f t="shared" si="161"/>
        <v>0</v>
      </c>
      <c r="DC169" s="582">
        <f t="shared" si="161"/>
        <v>0</v>
      </c>
      <c r="DD169" s="582">
        <f t="shared" si="161"/>
        <v>0</v>
      </c>
      <c r="DE169" s="582">
        <f t="shared" si="161"/>
        <v>0</v>
      </c>
      <c r="DF169" s="582">
        <f t="shared" si="161"/>
        <v>0</v>
      </c>
      <c r="DG169" s="582">
        <f t="shared" si="161"/>
        <v>0</v>
      </c>
      <c r="DH169" s="582">
        <f t="shared" si="161"/>
        <v>0</v>
      </c>
      <c r="DI169" s="582">
        <f t="shared" si="161"/>
        <v>0</v>
      </c>
      <c r="DJ169" s="582">
        <f t="shared" si="161"/>
        <v>0</v>
      </c>
      <c r="DK169" s="582">
        <f t="shared" si="161"/>
        <v>0</v>
      </c>
      <c r="DL169" s="582">
        <f t="shared" si="161"/>
        <v>0</v>
      </c>
      <c r="DM169" s="582">
        <f t="shared" si="161"/>
        <v>0</v>
      </c>
      <c r="DN169" s="582">
        <f t="shared" si="161"/>
        <v>0</v>
      </c>
      <c r="DO169" s="582">
        <f t="shared" si="161"/>
        <v>0</v>
      </c>
      <c r="DP169" s="582">
        <f t="shared" si="161"/>
        <v>0</v>
      </c>
      <c r="DQ169" s="582">
        <f t="shared" si="161"/>
        <v>0</v>
      </c>
      <c r="DR169" s="582">
        <f t="shared" si="161"/>
        <v>0</v>
      </c>
      <c r="DS169" s="582">
        <f t="shared" si="161"/>
        <v>0</v>
      </c>
      <c r="DT169" s="582">
        <f t="shared" si="161"/>
        <v>0</v>
      </c>
      <c r="DU169" s="582">
        <f t="shared" si="161"/>
        <v>0</v>
      </c>
      <c r="DV169" s="582">
        <f t="shared" si="161"/>
        <v>0</v>
      </c>
      <c r="DW169" s="582">
        <f t="shared" si="161"/>
        <v>0</v>
      </c>
      <c r="DX169" s="582">
        <f t="shared" si="161"/>
        <v>0</v>
      </c>
      <c r="DY169" s="582">
        <f t="shared" si="161"/>
        <v>0</v>
      </c>
      <c r="DZ169" s="582">
        <f t="shared" si="161"/>
        <v>0</v>
      </c>
      <c r="EA169" s="582">
        <f t="shared" si="161"/>
        <v>0</v>
      </c>
      <c r="EB169" s="582">
        <f t="shared" si="161"/>
        <v>0</v>
      </c>
      <c r="EC169" s="582">
        <f t="shared" ref="EC169:GN169" si="162">EC159-EC168</f>
        <v>0</v>
      </c>
      <c r="ED169" s="582">
        <f t="shared" si="162"/>
        <v>0</v>
      </c>
      <c r="EE169" s="582">
        <f t="shared" si="162"/>
        <v>0</v>
      </c>
      <c r="EF169" s="582">
        <f t="shared" si="162"/>
        <v>0</v>
      </c>
      <c r="EG169" s="582">
        <f t="shared" si="162"/>
        <v>0</v>
      </c>
      <c r="EH169" s="582">
        <f t="shared" si="162"/>
        <v>0</v>
      </c>
      <c r="EI169" s="582">
        <f t="shared" si="162"/>
        <v>0</v>
      </c>
      <c r="EJ169" s="582">
        <f t="shared" si="162"/>
        <v>0</v>
      </c>
      <c r="EK169" s="582">
        <f t="shared" si="162"/>
        <v>0</v>
      </c>
      <c r="EL169" s="582">
        <f t="shared" si="162"/>
        <v>0</v>
      </c>
      <c r="EM169" s="582">
        <f t="shared" si="162"/>
        <v>0</v>
      </c>
      <c r="EN169" s="582">
        <f t="shared" si="162"/>
        <v>0</v>
      </c>
      <c r="EO169" s="582">
        <f t="shared" si="162"/>
        <v>0</v>
      </c>
      <c r="EP169" s="582">
        <f t="shared" si="162"/>
        <v>0</v>
      </c>
      <c r="EQ169" s="582">
        <f t="shared" si="162"/>
        <v>0</v>
      </c>
      <c r="ER169" s="582">
        <f t="shared" si="162"/>
        <v>0</v>
      </c>
      <c r="ES169" s="582">
        <f t="shared" si="162"/>
        <v>0</v>
      </c>
      <c r="ET169" s="582">
        <f t="shared" si="162"/>
        <v>0</v>
      </c>
      <c r="EU169" s="582">
        <f t="shared" si="162"/>
        <v>0</v>
      </c>
      <c r="EV169" s="582">
        <f t="shared" si="162"/>
        <v>0</v>
      </c>
      <c r="EW169" s="582">
        <f t="shared" si="162"/>
        <v>0</v>
      </c>
      <c r="EX169" s="582">
        <f t="shared" si="162"/>
        <v>0</v>
      </c>
      <c r="EY169" s="582">
        <f t="shared" si="162"/>
        <v>0</v>
      </c>
      <c r="EZ169" s="582">
        <f t="shared" si="162"/>
        <v>0</v>
      </c>
      <c r="FA169" s="582">
        <f t="shared" si="162"/>
        <v>0</v>
      </c>
      <c r="FB169" s="582">
        <f t="shared" si="162"/>
        <v>0</v>
      </c>
      <c r="FC169" s="582">
        <f t="shared" si="162"/>
        <v>0</v>
      </c>
      <c r="FD169" s="582">
        <f t="shared" si="162"/>
        <v>0</v>
      </c>
      <c r="FE169" s="582">
        <f t="shared" si="162"/>
        <v>0</v>
      </c>
      <c r="FF169" s="582">
        <f t="shared" si="162"/>
        <v>0</v>
      </c>
      <c r="FG169" s="582">
        <f t="shared" si="162"/>
        <v>0</v>
      </c>
      <c r="FH169" s="582">
        <f t="shared" si="162"/>
        <v>0</v>
      </c>
      <c r="FI169" s="582">
        <f t="shared" si="162"/>
        <v>0</v>
      </c>
      <c r="FJ169" s="582">
        <f t="shared" si="162"/>
        <v>0</v>
      </c>
      <c r="FK169" s="582">
        <f t="shared" si="162"/>
        <v>0</v>
      </c>
      <c r="FL169" s="582">
        <f t="shared" si="162"/>
        <v>0</v>
      </c>
      <c r="FM169" s="582">
        <f t="shared" si="162"/>
        <v>0</v>
      </c>
      <c r="FN169" s="582">
        <f t="shared" si="162"/>
        <v>0</v>
      </c>
      <c r="FO169" s="582">
        <f t="shared" si="162"/>
        <v>0</v>
      </c>
      <c r="FP169" s="582">
        <f t="shared" si="162"/>
        <v>0</v>
      </c>
      <c r="FQ169" s="582">
        <f t="shared" si="162"/>
        <v>0</v>
      </c>
      <c r="FR169" s="582">
        <f t="shared" si="162"/>
        <v>0</v>
      </c>
      <c r="FS169" s="582">
        <f t="shared" si="162"/>
        <v>0</v>
      </c>
      <c r="FT169" s="582">
        <f t="shared" si="162"/>
        <v>0</v>
      </c>
      <c r="FU169" s="582">
        <f t="shared" si="162"/>
        <v>0</v>
      </c>
      <c r="FV169" s="582">
        <f t="shared" si="162"/>
        <v>0</v>
      </c>
      <c r="FW169" s="582">
        <f t="shared" si="162"/>
        <v>0</v>
      </c>
      <c r="FX169" s="582">
        <f t="shared" si="162"/>
        <v>0</v>
      </c>
      <c r="FY169" s="582">
        <f t="shared" si="162"/>
        <v>0</v>
      </c>
      <c r="FZ169" s="582">
        <f t="shared" si="162"/>
        <v>0</v>
      </c>
      <c r="GA169" s="582">
        <f t="shared" si="162"/>
        <v>0</v>
      </c>
      <c r="GB169" s="582">
        <f t="shared" si="162"/>
        <v>0</v>
      </c>
      <c r="GC169" s="582">
        <f t="shared" si="162"/>
        <v>0</v>
      </c>
      <c r="GD169" s="582">
        <f t="shared" si="162"/>
        <v>0</v>
      </c>
      <c r="GE169" s="582">
        <f t="shared" si="162"/>
        <v>0</v>
      </c>
      <c r="GF169" s="582">
        <f t="shared" si="162"/>
        <v>0</v>
      </c>
      <c r="GG169" s="582">
        <f t="shared" si="162"/>
        <v>0</v>
      </c>
      <c r="GH169" s="582">
        <f t="shared" si="162"/>
        <v>0</v>
      </c>
      <c r="GI169" s="582">
        <f t="shared" si="162"/>
        <v>0</v>
      </c>
      <c r="GJ169" s="582">
        <f t="shared" si="162"/>
        <v>0</v>
      </c>
      <c r="GK169" s="582">
        <f t="shared" si="162"/>
        <v>0</v>
      </c>
      <c r="GL169" s="582">
        <f t="shared" si="162"/>
        <v>0</v>
      </c>
      <c r="GM169" s="582">
        <f t="shared" si="162"/>
        <v>0</v>
      </c>
      <c r="GN169" s="582">
        <f t="shared" si="162"/>
        <v>0</v>
      </c>
      <c r="GO169" s="582">
        <f t="shared" ref="GO169:IZ169" si="163">GO159-GO168</f>
        <v>0</v>
      </c>
      <c r="GP169" s="582">
        <f t="shared" si="163"/>
        <v>0</v>
      </c>
      <c r="GQ169" s="582">
        <f t="shared" si="163"/>
        <v>0</v>
      </c>
      <c r="GR169" s="582">
        <f t="shared" si="163"/>
        <v>0</v>
      </c>
      <c r="GS169" s="582">
        <f t="shared" si="163"/>
        <v>0</v>
      </c>
      <c r="GT169" s="582">
        <f t="shared" si="163"/>
        <v>0</v>
      </c>
      <c r="GU169" s="582">
        <f t="shared" si="163"/>
        <v>0</v>
      </c>
      <c r="GV169" s="582">
        <f t="shared" si="163"/>
        <v>0</v>
      </c>
      <c r="GW169" s="582">
        <f t="shared" si="163"/>
        <v>0</v>
      </c>
      <c r="GX169" s="582">
        <f t="shared" si="163"/>
        <v>0</v>
      </c>
      <c r="GY169" s="582">
        <f t="shared" si="163"/>
        <v>0</v>
      </c>
      <c r="GZ169" s="582">
        <f t="shared" si="163"/>
        <v>0</v>
      </c>
      <c r="HA169" s="582">
        <f t="shared" si="163"/>
        <v>0</v>
      </c>
      <c r="HB169" s="582">
        <f t="shared" si="163"/>
        <v>0</v>
      </c>
      <c r="HC169" s="582">
        <f t="shared" si="163"/>
        <v>0</v>
      </c>
      <c r="HD169" s="582">
        <f t="shared" si="163"/>
        <v>0</v>
      </c>
      <c r="HE169" s="582">
        <f t="shared" si="163"/>
        <v>0</v>
      </c>
      <c r="HF169" s="582">
        <f t="shared" si="163"/>
        <v>0</v>
      </c>
      <c r="HG169" s="582">
        <f t="shared" si="163"/>
        <v>0</v>
      </c>
      <c r="HH169" s="582">
        <f t="shared" si="163"/>
        <v>0</v>
      </c>
      <c r="HI169" s="582">
        <f t="shared" si="163"/>
        <v>0</v>
      </c>
      <c r="HJ169" s="582">
        <f t="shared" si="163"/>
        <v>0</v>
      </c>
      <c r="HK169" s="582">
        <f t="shared" si="163"/>
        <v>0</v>
      </c>
      <c r="HL169" s="582">
        <f t="shared" si="163"/>
        <v>0</v>
      </c>
      <c r="HM169" s="582">
        <f t="shared" si="163"/>
        <v>0</v>
      </c>
      <c r="HN169" s="582">
        <f t="shared" si="163"/>
        <v>0</v>
      </c>
      <c r="HO169" s="582">
        <f t="shared" si="163"/>
        <v>0</v>
      </c>
      <c r="HP169" s="582">
        <f t="shared" si="163"/>
        <v>0</v>
      </c>
      <c r="HQ169" s="582">
        <f t="shared" si="163"/>
        <v>0</v>
      </c>
      <c r="HR169" s="582">
        <f t="shared" si="163"/>
        <v>0</v>
      </c>
      <c r="HS169" s="582">
        <f t="shared" si="163"/>
        <v>0</v>
      </c>
      <c r="HT169" s="582">
        <f t="shared" si="163"/>
        <v>0</v>
      </c>
      <c r="HU169" s="582">
        <f t="shared" si="163"/>
        <v>0</v>
      </c>
      <c r="HV169" s="582">
        <f t="shared" si="163"/>
        <v>0</v>
      </c>
      <c r="HW169" s="582">
        <f t="shared" si="163"/>
        <v>0</v>
      </c>
      <c r="HX169" s="582">
        <f t="shared" si="163"/>
        <v>0</v>
      </c>
      <c r="HY169" s="582">
        <f t="shared" si="163"/>
        <v>0</v>
      </c>
      <c r="HZ169" s="582">
        <f t="shared" si="163"/>
        <v>0</v>
      </c>
      <c r="IA169" s="582">
        <f t="shared" si="163"/>
        <v>0</v>
      </c>
      <c r="IB169" s="582">
        <f t="shared" si="163"/>
        <v>0</v>
      </c>
      <c r="IC169" s="582">
        <f t="shared" si="163"/>
        <v>0</v>
      </c>
      <c r="ID169" s="582">
        <f t="shared" si="163"/>
        <v>0</v>
      </c>
      <c r="IE169" s="582">
        <f t="shared" si="163"/>
        <v>0</v>
      </c>
      <c r="IF169" s="582">
        <f t="shared" si="163"/>
        <v>0</v>
      </c>
      <c r="IG169" s="582">
        <f t="shared" si="163"/>
        <v>0</v>
      </c>
      <c r="IH169" s="582">
        <f t="shared" si="163"/>
        <v>0</v>
      </c>
      <c r="II169" s="582">
        <f t="shared" si="163"/>
        <v>0</v>
      </c>
      <c r="IJ169" s="582">
        <f t="shared" si="163"/>
        <v>0</v>
      </c>
      <c r="IK169" s="582">
        <f t="shared" si="163"/>
        <v>0</v>
      </c>
      <c r="IL169" s="582">
        <f t="shared" si="163"/>
        <v>0</v>
      </c>
      <c r="IM169" s="582">
        <f t="shared" si="163"/>
        <v>0</v>
      </c>
      <c r="IN169" s="582">
        <f t="shared" si="163"/>
        <v>0</v>
      </c>
      <c r="IO169" s="582">
        <f t="shared" si="163"/>
        <v>0</v>
      </c>
      <c r="IP169" s="582">
        <f t="shared" si="163"/>
        <v>0</v>
      </c>
      <c r="IQ169" s="582">
        <f t="shared" si="163"/>
        <v>0</v>
      </c>
      <c r="IR169" s="582">
        <f t="shared" si="163"/>
        <v>0</v>
      </c>
      <c r="IS169" s="582">
        <f t="shared" si="163"/>
        <v>0</v>
      </c>
      <c r="IT169" s="582">
        <f t="shared" si="163"/>
        <v>0</v>
      </c>
      <c r="IU169" s="582">
        <f t="shared" si="163"/>
        <v>0</v>
      </c>
      <c r="IV169" s="582">
        <f t="shared" si="163"/>
        <v>0</v>
      </c>
      <c r="IW169" s="582">
        <f t="shared" si="163"/>
        <v>0</v>
      </c>
      <c r="IX169" s="582">
        <f t="shared" si="163"/>
        <v>0</v>
      </c>
      <c r="IY169" s="582">
        <f t="shared" si="163"/>
        <v>0</v>
      </c>
      <c r="IZ169" s="582">
        <f t="shared" si="163"/>
        <v>0</v>
      </c>
      <c r="JA169" s="582">
        <f t="shared" ref="JA169:LL169" si="164">JA159-JA168</f>
        <v>0</v>
      </c>
      <c r="JB169" s="582">
        <f t="shared" si="164"/>
        <v>0</v>
      </c>
      <c r="JC169" s="582">
        <f t="shared" si="164"/>
        <v>0</v>
      </c>
      <c r="JD169" s="582">
        <f t="shared" si="164"/>
        <v>0</v>
      </c>
      <c r="JE169" s="582">
        <f t="shared" si="164"/>
        <v>0</v>
      </c>
      <c r="JF169" s="582">
        <f t="shared" si="164"/>
        <v>0</v>
      </c>
      <c r="JG169" s="582">
        <f t="shared" si="164"/>
        <v>0</v>
      </c>
      <c r="JH169" s="582">
        <f t="shared" si="164"/>
        <v>0</v>
      </c>
      <c r="JI169" s="582">
        <f t="shared" si="164"/>
        <v>0</v>
      </c>
      <c r="JJ169" s="582">
        <f t="shared" si="164"/>
        <v>0</v>
      </c>
      <c r="JK169" s="582">
        <f t="shared" si="164"/>
        <v>0</v>
      </c>
      <c r="JL169" s="582">
        <f t="shared" si="164"/>
        <v>0</v>
      </c>
      <c r="JM169" s="582">
        <f t="shared" si="164"/>
        <v>0</v>
      </c>
      <c r="JN169" s="582">
        <f t="shared" si="164"/>
        <v>0</v>
      </c>
      <c r="JO169" s="582">
        <f t="shared" si="164"/>
        <v>0</v>
      </c>
      <c r="JP169" s="582">
        <f t="shared" si="164"/>
        <v>0</v>
      </c>
      <c r="JQ169" s="582">
        <f t="shared" si="164"/>
        <v>0</v>
      </c>
      <c r="JR169" s="582">
        <f t="shared" si="164"/>
        <v>0</v>
      </c>
      <c r="JS169" s="582">
        <f t="shared" si="164"/>
        <v>0</v>
      </c>
      <c r="JT169" s="582">
        <f t="shared" si="164"/>
        <v>0</v>
      </c>
      <c r="JU169" s="582">
        <f t="shared" si="164"/>
        <v>0</v>
      </c>
      <c r="JV169" s="582">
        <f t="shared" si="164"/>
        <v>0</v>
      </c>
      <c r="JW169" s="582">
        <f t="shared" si="164"/>
        <v>0</v>
      </c>
      <c r="JX169" s="582">
        <f t="shared" si="164"/>
        <v>0</v>
      </c>
      <c r="JY169" s="582">
        <f t="shared" si="164"/>
        <v>0</v>
      </c>
      <c r="JZ169" s="582">
        <f t="shared" si="164"/>
        <v>0</v>
      </c>
      <c r="KA169" s="582">
        <f t="shared" si="164"/>
        <v>0</v>
      </c>
      <c r="KB169" s="582">
        <f t="shared" si="164"/>
        <v>0</v>
      </c>
      <c r="KC169" s="582">
        <f t="shared" si="164"/>
        <v>0</v>
      </c>
      <c r="KD169" s="582">
        <f t="shared" si="164"/>
        <v>0</v>
      </c>
      <c r="KE169" s="582">
        <f t="shared" si="164"/>
        <v>0</v>
      </c>
      <c r="KF169" s="582">
        <f t="shared" si="164"/>
        <v>0</v>
      </c>
      <c r="KG169" s="582">
        <f t="shared" si="164"/>
        <v>0</v>
      </c>
      <c r="KH169" s="582">
        <f t="shared" si="164"/>
        <v>0</v>
      </c>
      <c r="KI169" s="582">
        <f t="shared" si="164"/>
        <v>0</v>
      </c>
      <c r="KJ169" s="582">
        <f t="shared" si="164"/>
        <v>0</v>
      </c>
      <c r="KK169" s="582">
        <f t="shared" si="164"/>
        <v>0</v>
      </c>
      <c r="KL169" s="582">
        <f t="shared" si="164"/>
        <v>0</v>
      </c>
      <c r="KM169" s="582">
        <f t="shared" si="164"/>
        <v>0</v>
      </c>
      <c r="KN169" s="582">
        <f t="shared" si="164"/>
        <v>0</v>
      </c>
      <c r="KO169" s="582">
        <f t="shared" si="164"/>
        <v>0</v>
      </c>
      <c r="KP169" s="582">
        <f t="shared" si="164"/>
        <v>0</v>
      </c>
      <c r="KQ169" s="582">
        <f t="shared" si="164"/>
        <v>0</v>
      </c>
      <c r="KR169" s="582">
        <f t="shared" si="164"/>
        <v>0</v>
      </c>
      <c r="KS169" s="582">
        <f t="shared" si="164"/>
        <v>0</v>
      </c>
      <c r="KT169" s="582">
        <f t="shared" si="164"/>
        <v>0</v>
      </c>
      <c r="KU169" s="582">
        <f t="shared" si="164"/>
        <v>0</v>
      </c>
      <c r="KV169" s="582">
        <f t="shared" si="164"/>
        <v>0</v>
      </c>
      <c r="KW169" s="582">
        <f t="shared" si="164"/>
        <v>0</v>
      </c>
      <c r="KX169" s="582">
        <f t="shared" si="164"/>
        <v>0</v>
      </c>
      <c r="KY169" s="582">
        <f t="shared" si="164"/>
        <v>0</v>
      </c>
      <c r="KZ169" s="582">
        <f t="shared" si="164"/>
        <v>0</v>
      </c>
      <c r="LA169" s="582">
        <f t="shared" si="164"/>
        <v>0</v>
      </c>
      <c r="LB169" s="582">
        <f t="shared" si="164"/>
        <v>0</v>
      </c>
      <c r="LC169" s="582">
        <f t="shared" si="164"/>
        <v>0</v>
      </c>
      <c r="LD169" s="582">
        <f t="shared" si="164"/>
        <v>0</v>
      </c>
      <c r="LE169" s="582">
        <f t="shared" si="164"/>
        <v>0</v>
      </c>
      <c r="LF169" s="582">
        <f t="shared" si="164"/>
        <v>0</v>
      </c>
      <c r="LG169" s="582">
        <f t="shared" si="164"/>
        <v>0</v>
      </c>
      <c r="LH169" s="582">
        <f t="shared" si="164"/>
        <v>0</v>
      </c>
      <c r="LI169" s="582">
        <f t="shared" si="164"/>
        <v>0</v>
      </c>
      <c r="LJ169" s="582">
        <f t="shared" si="164"/>
        <v>0</v>
      </c>
      <c r="LK169" s="582">
        <f t="shared" si="164"/>
        <v>0</v>
      </c>
      <c r="LL169" s="582">
        <f t="shared" si="164"/>
        <v>0</v>
      </c>
      <c r="LM169" s="582">
        <f t="shared" ref="LM169:NX169" si="165">LM159-LM168</f>
        <v>0</v>
      </c>
      <c r="LN169" s="582">
        <f t="shared" si="165"/>
        <v>0</v>
      </c>
      <c r="LO169" s="582">
        <f t="shared" si="165"/>
        <v>0</v>
      </c>
      <c r="LP169" s="582">
        <f t="shared" si="165"/>
        <v>0</v>
      </c>
      <c r="LQ169" s="582">
        <f t="shared" si="165"/>
        <v>0</v>
      </c>
      <c r="LR169" s="582">
        <f t="shared" si="165"/>
        <v>0</v>
      </c>
      <c r="LS169" s="582">
        <f t="shared" si="165"/>
        <v>0</v>
      </c>
      <c r="LT169" s="582">
        <f t="shared" si="165"/>
        <v>0</v>
      </c>
      <c r="LU169" s="582">
        <f t="shared" si="165"/>
        <v>0</v>
      </c>
      <c r="LV169" s="582">
        <f t="shared" si="165"/>
        <v>0</v>
      </c>
      <c r="LW169" s="582">
        <f t="shared" si="165"/>
        <v>0</v>
      </c>
      <c r="LX169" s="582">
        <f t="shared" si="165"/>
        <v>0</v>
      </c>
      <c r="LY169" s="582">
        <f t="shared" si="165"/>
        <v>0</v>
      </c>
      <c r="LZ169" s="582">
        <f t="shared" si="165"/>
        <v>0</v>
      </c>
      <c r="MA169" s="582">
        <f t="shared" si="165"/>
        <v>0</v>
      </c>
      <c r="MB169" s="582">
        <f t="shared" si="165"/>
        <v>0</v>
      </c>
      <c r="MC169" s="582">
        <f t="shared" si="165"/>
        <v>0</v>
      </c>
      <c r="MD169" s="582">
        <f t="shared" si="165"/>
        <v>0</v>
      </c>
      <c r="ME169" s="582">
        <f t="shared" si="165"/>
        <v>0</v>
      </c>
      <c r="MF169" s="582">
        <f t="shared" si="165"/>
        <v>0</v>
      </c>
      <c r="MG169" s="582">
        <f t="shared" si="165"/>
        <v>0</v>
      </c>
      <c r="MH169" s="582">
        <f t="shared" si="165"/>
        <v>0</v>
      </c>
      <c r="MI169" s="582">
        <f t="shared" si="165"/>
        <v>0</v>
      </c>
      <c r="MJ169" s="582">
        <f t="shared" si="165"/>
        <v>0</v>
      </c>
      <c r="MK169" s="582">
        <f t="shared" si="165"/>
        <v>0</v>
      </c>
      <c r="ML169" s="582">
        <f t="shared" si="165"/>
        <v>0</v>
      </c>
      <c r="MM169" s="582">
        <f t="shared" si="165"/>
        <v>0</v>
      </c>
      <c r="MN169" s="582">
        <f t="shared" si="165"/>
        <v>0</v>
      </c>
      <c r="MO169" s="582">
        <f t="shared" si="165"/>
        <v>0</v>
      </c>
      <c r="MP169" s="582">
        <f t="shared" si="165"/>
        <v>0</v>
      </c>
      <c r="MQ169" s="582">
        <f t="shared" si="165"/>
        <v>0</v>
      </c>
      <c r="MR169" s="582">
        <f t="shared" si="165"/>
        <v>0</v>
      </c>
      <c r="MS169" s="582">
        <f t="shared" si="165"/>
        <v>0</v>
      </c>
      <c r="MT169" s="582">
        <f t="shared" si="165"/>
        <v>0</v>
      </c>
      <c r="MU169" s="582">
        <f t="shared" si="165"/>
        <v>0</v>
      </c>
      <c r="MV169" s="582">
        <f t="shared" si="165"/>
        <v>0</v>
      </c>
      <c r="MW169" s="582">
        <f t="shared" si="165"/>
        <v>0</v>
      </c>
      <c r="MX169" s="582">
        <f t="shared" si="165"/>
        <v>0</v>
      </c>
      <c r="MY169" s="582">
        <f t="shared" si="165"/>
        <v>0</v>
      </c>
      <c r="MZ169" s="582">
        <f t="shared" si="165"/>
        <v>0</v>
      </c>
      <c r="NA169" s="582">
        <f t="shared" si="165"/>
        <v>0</v>
      </c>
      <c r="NB169" s="582">
        <f t="shared" si="165"/>
        <v>0</v>
      </c>
      <c r="NC169" s="582">
        <f t="shared" si="165"/>
        <v>0</v>
      </c>
      <c r="ND169" s="582">
        <f t="shared" si="165"/>
        <v>0</v>
      </c>
      <c r="NE169" s="582">
        <f t="shared" si="165"/>
        <v>0</v>
      </c>
      <c r="NF169" s="582">
        <f t="shared" si="165"/>
        <v>0</v>
      </c>
      <c r="NG169" s="582">
        <f t="shared" si="165"/>
        <v>0</v>
      </c>
      <c r="NH169" s="582">
        <f t="shared" si="165"/>
        <v>0</v>
      </c>
      <c r="NI169" s="582">
        <f t="shared" si="165"/>
        <v>0</v>
      </c>
      <c r="NJ169" s="582">
        <f t="shared" si="165"/>
        <v>0</v>
      </c>
      <c r="NK169" s="582">
        <f t="shared" si="165"/>
        <v>0</v>
      </c>
      <c r="NL169" s="582">
        <f t="shared" si="165"/>
        <v>0</v>
      </c>
      <c r="NM169" s="582">
        <f t="shared" si="165"/>
        <v>0</v>
      </c>
      <c r="NN169" s="582">
        <f t="shared" si="165"/>
        <v>0</v>
      </c>
      <c r="NO169" s="582">
        <f t="shared" si="165"/>
        <v>0</v>
      </c>
      <c r="NP169" s="582">
        <f t="shared" si="165"/>
        <v>0</v>
      </c>
      <c r="NQ169" s="582">
        <f t="shared" si="165"/>
        <v>0</v>
      </c>
      <c r="NR169" s="582">
        <f t="shared" si="165"/>
        <v>0</v>
      </c>
      <c r="NS169" s="582">
        <f t="shared" si="165"/>
        <v>0</v>
      </c>
      <c r="NT169" s="582">
        <f t="shared" si="165"/>
        <v>0</v>
      </c>
      <c r="NU169" s="582">
        <f t="shared" si="165"/>
        <v>0</v>
      </c>
      <c r="NV169" s="582">
        <f t="shared" si="165"/>
        <v>0</v>
      </c>
      <c r="NW169" s="582">
        <f t="shared" si="165"/>
        <v>0</v>
      </c>
      <c r="NX169" s="582">
        <f t="shared" si="165"/>
        <v>0</v>
      </c>
      <c r="NY169" s="582">
        <f t="shared" ref="NY169:QJ169" si="166">NY159-NY168</f>
        <v>0</v>
      </c>
      <c r="NZ169" s="582">
        <f t="shared" si="166"/>
        <v>0</v>
      </c>
      <c r="OA169" s="582">
        <f t="shared" si="166"/>
        <v>0</v>
      </c>
      <c r="OB169" s="582">
        <f t="shared" si="166"/>
        <v>0</v>
      </c>
      <c r="OC169" s="582">
        <f t="shared" si="166"/>
        <v>0</v>
      </c>
      <c r="OD169" s="582">
        <f t="shared" si="166"/>
        <v>0</v>
      </c>
      <c r="OE169" s="582">
        <f t="shared" si="166"/>
        <v>0</v>
      </c>
      <c r="OF169" s="582">
        <f t="shared" si="166"/>
        <v>0</v>
      </c>
      <c r="OG169" s="582">
        <f t="shared" si="166"/>
        <v>0</v>
      </c>
      <c r="OH169" s="582">
        <f t="shared" si="166"/>
        <v>0</v>
      </c>
      <c r="OI169" s="582">
        <f t="shared" si="166"/>
        <v>0</v>
      </c>
      <c r="OJ169" s="582">
        <f t="shared" si="166"/>
        <v>0</v>
      </c>
      <c r="OK169" s="582">
        <f t="shared" si="166"/>
        <v>0</v>
      </c>
      <c r="OL169" s="582">
        <f t="shared" si="166"/>
        <v>0</v>
      </c>
      <c r="OM169" s="582">
        <f t="shared" si="166"/>
        <v>0</v>
      </c>
      <c r="ON169" s="582">
        <f t="shared" si="166"/>
        <v>0</v>
      </c>
      <c r="OO169" s="582">
        <f t="shared" si="166"/>
        <v>0</v>
      </c>
      <c r="OP169" s="582">
        <f t="shared" si="166"/>
        <v>0</v>
      </c>
      <c r="OQ169" s="582">
        <f t="shared" si="166"/>
        <v>0</v>
      </c>
      <c r="OR169" s="582">
        <f t="shared" si="166"/>
        <v>0</v>
      </c>
      <c r="OS169" s="582">
        <f t="shared" si="166"/>
        <v>0</v>
      </c>
      <c r="OT169" s="582">
        <f t="shared" si="166"/>
        <v>0</v>
      </c>
      <c r="OU169" s="582">
        <f t="shared" si="166"/>
        <v>0</v>
      </c>
      <c r="OV169" s="582">
        <f t="shared" si="166"/>
        <v>0</v>
      </c>
      <c r="OW169" s="582">
        <f t="shared" si="166"/>
        <v>0</v>
      </c>
      <c r="OX169" s="582">
        <f t="shared" si="166"/>
        <v>0</v>
      </c>
      <c r="OY169" s="582">
        <f t="shared" si="166"/>
        <v>0</v>
      </c>
      <c r="OZ169" s="582">
        <f t="shared" si="166"/>
        <v>0</v>
      </c>
      <c r="PA169" s="582">
        <f t="shared" si="166"/>
        <v>0</v>
      </c>
      <c r="PB169" s="582">
        <f t="shared" si="166"/>
        <v>0</v>
      </c>
      <c r="PC169" s="582">
        <f t="shared" si="166"/>
        <v>0</v>
      </c>
      <c r="PD169" s="582">
        <f t="shared" si="166"/>
        <v>0</v>
      </c>
      <c r="PE169" s="582">
        <f t="shared" si="166"/>
        <v>0</v>
      </c>
      <c r="PF169" s="582">
        <f t="shared" si="166"/>
        <v>0</v>
      </c>
      <c r="PG169" s="582">
        <f t="shared" si="166"/>
        <v>0</v>
      </c>
      <c r="PH169" s="582">
        <f t="shared" si="166"/>
        <v>0</v>
      </c>
      <c r="PI169" s="582">
        <f t="shared" si="166"/>
        <v>0</v>
      </c>
      <c r="PJ169" s="582">
        <f t="shared" si="166"/>
        <v>0</v>
      </c>
      <c r="PK169" s="582">
        <f t="shared" si="166"/>
        <v>0</v>
      </c>
      <c r="PL169" s="582">
        <f t="shared" si="166"/>
        <v>0</v>
      </c>
      <c r="PM169" s="582">
        <f t="shared" si="166"/>
        <v>0</v>
      </c>
      <c r="PN169" s="582">
        <f t="shared" si="166"/>
        <v>0</v>
      </c>
      <c r="PO169" s="582">
        <f t="shared" si="166"/>
        <v>0</v>
      </c>
      <c r="PP169" s="582">
        <f t="shared" si="166"/>
        <v>0</v>
      </c>
      <c r="PQ169" s="582">
        <f t="shared" si="166"/>
        <v>0</v>
      </c>
      <c r="PR169" s="582">
        <f t="shared" si="166"/>
        <v>0</v>
      </c>
      <c r="PS169" s="582">
        <f t="shared" si="166"/>
        <v>0</v>
      </c>
      <c r="PT169" s="582">
        <f t="shared" si="166"/>
        <v>0</v>
      </c>
      <c r="PU169" s="582">
        <f t="shared" si="166"/>
        <v>0</v>
      </c>
      <c r="PV169" s="582">
        <f t="shared" si="166"/>
        <v>0</v>
      </c>
      <c r="PW169" s="582">
        <f t="shared" si="166"/>
        <v>0</v>
      </c>
      <c r="PX169" s="582">
        <f t="shared" si="166"/>
        <v>0</v>
      </c>
      <c r="PY169" s="582">
        <f t="shared" si="166"/>
        <v>0</v>
      </c>
      <c r="PZ169" s="582">
        <f t="shared" si="166"/>
        <v>0</v>
      </c>
      <c r="QA169" s="582">
        <f t="shared" si="166"/>
        <v>0</v>
      </c>
      <c r="QB169" s="582">
        <f t="shared" si="166"/>
        <v>0</v>
      </c>
      <c r="QC169" s="582">
        <f t="shared" si="166"/>
        <v>0</v>
      </c>
      <c r="QD169" s="582">
        <f t="shared" si="166"/>
        <v>0</v>
      </c>
      <c r="QE169" s="582">
        <f t="shared" si="166"/>
        <v>0</v>
      </c>
      <c r="QF169" s="582">
        <f t="shared" si="166"/>
        <v>0</v>
      </c>
      <c r="QG169" s="582">
        <f t="shared" si="166"/>
        <v>0</v>
      </c>
      <c r="QH169" s="582">
        <f t="shared" si="166"/>
        <v>0</v>
      </c>
      <c r="QI169" s="582">
        <f t="shared" si="166"/>
        <v>0</v>
      </c>
      <c r="QJ169" s="582">
        <f t="shared" si="166"/>
        <v>0</v>
      </c>
      <c r="QK169" s="582">
        <f t="shared" ref="QK169:SV169" si="167">QK159-QK168</f>
        <v>0</v>
      </c>
      <c r="QL169" s="582">
        <f t="shared" si="167"/>
        <v>0</v>
      </c>
      <c r="QM169" s="582">
        <f t="shared" si="167"/>
        <v>0</v>
      </c>
      <c r="QN169" s="582">
        <f t="shared" si="167"/>
        <v>0</v>
      </c>
      <c r="QO169" s="582">
        <f t="shared" si="167"/>
        <v>0</v>
      </c>
      <c r="QP169" s="582">
        <f t="shared" si="167"/>
        <v>0</v>
      </c>
      <c r="QQ169" s="582">
        <f t="shared" si="167"/>
        <v>0</v>
      </c>
      <c r="QR169" s="582">
        <f t="shared" si="167"/>
        <v>0</v>
      </c>
      <c r="QS169" s="582">
        <f t="shared" si="167"/>
        <v>0</v>
      </c>
      <c r="QT169" s="582">
        <f t="shared" si="167"/>
        <v>0</v>
      </c>
      <c r="QU169" s="582">
        <f t="shared" si="167"/>
        <v>0</v>
      </c>
      <c r="QV169" s="582">
        <f t="shared" si="167"/>
        <v>0</v>
      </c>
      <c r="QW169" s="582">
        <f t="shared" si="167"/>
        <v>0</v>
      </c>
      <c r="QX169" s="582">
        <f t="shared" si="167"/>
        <v>0</v>
      </c>
      <c r="QY169" s="582">
        <f t="shared" si="167"/>
        <v>0</v>
      </c>
      <c r="QZ169" s="582">
        <f t="shared" si="167"/>
        <v>0</v>
      </c>
      <c r="RA169" s="582">
        <f t="shared" si="167"/>
        <v>0</v>
      </c>
      <c r="RB169" s="582">
        <f t="shared" si="167"/>
        <v>0</v>
      </c>
      <c r="RC169" s="582">
        <f t="shared" si="167"/>
        <v>0</v>
      </c>
      <c r="RD169" s="582">
        <f t="shared" si="167"/>
        <v>0</v>
      </c>
      <c r="RE169" s="582">
        <f t="shared" si="167"/>
        <v>0</v>
      </c>
      <c r="RF169" s="582">
        <f t="shared" si="167"/>
        <v>0</v>
      </c>
      <c r="RG169" s="582">
        <f t="shared" si="167"/>
        <v>0</v>
      </c>
      <c r="RH169" s="582">
        <f t="shared" si="167"/>
        <v>0</v>
      </c>
      <c r="RI169" s="582">
        <f t="shared" si="167"/>
        <v>0</v>
      </c>
      <c r="RJ169" s="582">
        <f t="shared" si="167"/>
        <v>0</v>
      </c>
      <c r="RK169" s="582">
        <f t="shared" si="167"/>
        <v>0</v>
      </c>
      <c r="RL169" s="582">
        <f t="shared" si="167"/>
        <v>0</v>
      </c>
      <c r="RM169" s="582">
        <f t="shared" si="167"/>
        <v>0</v>
      </c>
      <c r="RN169" s="582">
        <f t="shared" si="167"/>
        <v>0</v>
      </c>
      <c r="RO169" s="582">
        <f t="shared" si="167"/>
        <v>0</v>
      </c>
      <c r="RP169" s="582">
        <f t="shared" si="167"/>
        <v>0</v>
      </c>
      <c r="RQ169" s="582">
        <f t="shared" si="167"/>
        <v>0</v>
      </c>
      <c r="RR169" s="582">
        <f t="shared" si="167"/>
        <v>0</v>
      </c>
      <c r="RS169" s="582">
        <f t="shared" si="167"/>
        <v>0</v>
      </c>
      <c r="RT169" s="582">
        <f t="shared" si="167"/>
        <v>0</v>
      </c>
      <c r="RU169" s="582">
        <f t="shared" si="167"/>
        <v>0</v>
      </c>
      <c r="RV169" s="582">
        <f t="shared" si="167"/>
        <v>0</v>
      </c>
      <c r="RW169" s="582">
        <f t="shared" si="167"/>
        <v>0</v>
      </c>
      <c r="RX169" s="582">
        <f t="shared" si="167"/>
        <v>0</v>
      </c>
      <c r="RY169" s="582">
        <f t="shared" si="167"/>
        <v>0</v>
      </c>
      <c r="RZ169" s="582">
        <f t="shared" si="167"/>
        <v>0</v>
      </c>
      <c r="SA169" s="582">
        <f t="shared" si="167"/>
        <v>0</v>
      </c>
      <c r="SB169" s="582">
        <f t="shared" si="167"/>
        <v>0</v>
      </c>
      <c r="SC169" s="582">
        <f t="shared" si="167"/>
        <v>0</v>
      </c>
      <c r="SD169" s="582">
        <f t="shared" si="167"/>
        <v>0</v>
      </c>
      <c r="SE169" s="582">
        <f t="shared" si="167"/>
        <v>0</v>
      </c>
      <c r="SF169" s="582">
        <f t="shared" si="167"/>
        <v>0</v>
      </c>
      <c r="SG169" s="582">
        <f t="shared" si="167"/>
        <v>0</v>
      </c>
      <c r="SH169" s="582">
        <f t="shared" si="167"/>
        <v>0</v>
      </c>
      <c r="SI169" s="582">
        <f t="shared" si="167"/>
        <v>0</v>
      </c>
      <c r="SJ169" s="582">
        <f t="shared" si="167"/>
        <v>0</v>
      </c>
      <c r="SK169" s="582">
        <f t="shared" si="167"/>
        <v>0</v>
      </c>
      <c r="SL169" s="582">
        <f t="shared" si="167"/>
        <v>0</v>
      </c>
      <c r="SM169" s="582">
        <f t="shared" si="167"/>
        <v>0</v>
      </c>
      <c r="SN169" s="582">
        <f t="shared" si="167"/>
        <v>0</v>
      </c>
      <c r="SO169" s="582">
        <f t="shared" si="167"/>
        <v>0</v>
      </c>
      <c r="SP169" s="582">
        <f t="shared" si="167"/>
        <v>0</v>
      </c>
      <c r="SQ169" s="582">
        <f t="shared" si="167"/>
        <v>0</v>
      </c>
      <c r="SR169" s="582">
        <f t="shared" si="167"/>
        <v>0</v>
      </c>
      <c r="SS169" s="582">
        <f t="shared" si="167"/>
        <v>0</v>
      </c>
      <c r="ST169" s="582">
        <f t="shared" si="167"/>
        <v>0</v>
      </c>
      <c r="SU169" s="582">
        <f t="shared" si="167"/>
        <v>0</v>
      </c>
      <c r="SV169" s="582">
        <f t="shared" si="167"/>
        <v>0</v>
      </c>
      <c r="SW169" s="582">
        <f t="shared" ref="SW169:VH169" si="168">SW159-SW168</f>
        <v>0</v>
      </c>
      <c r="SX169" s="582">
        <f t="shared" si="168"/>
        <v>0</v>
      </c>
      <c r="SY169" s="582">
        <f t="shared" si="168"/>
        <v>0</v>
      </c>
      <c r="SZ169" s="582">
        <f t="shared" si="168"/>
        <v>0</v>
      </c>
      <c r="TA169" s="582">
        <f t="shared" si="168"/>
        <v>0</v>
      </c>
      <c r="TB169" s="582">
        <f t="shared" si="168"/>
        <v>0</v>
      </c>
      <c r="TC169" s="582">
        <f t="shared" si="168"/>
        <v>0</v>
      </c>
      <c r="TD169" s="582">
        <f t="shared" si="168"/>
        <v>0</v>
      </c>
      <c r="TE169" s="582">
        <f t="shared" si="168"/>
        <v>0</v>
      </c>
      <c r="TF169" s="582">
        <f t="shared" si="168"/>
        <v>0</v>
      </c>
      <c r="TG169" s="582">
        <f t="shared" si="168"/>
        <v>0</v>
      </c>
      <c r="TH169" s="582">
        <f t="shared" si="168"/>
        <v>0</v>
      </c>
      <c r="TI169" s="582">
        <f t="shared" si="168"/>
        <v>0</v>
      </c>
      <c r="TJ169" s="582">
        <f t="shared" si="168"/>
        <v>0</v>
      </c>
      <c r="TK169" s="582">
        <f t="shared" si="168"/>
        <v>0</v>
      </c>
      <c r="TL169" s="582">
        <f t="shared" si="168"/>
        <v>0</v>
      </c>
      <c r="TM169" s="582">
        <f t="shared" si="168"/>
        <v>0</v>
      </c>
      <c r="TN169" s="582">
        <f t="shared" si="168"/>
        <v>0</v>
      </c>
      <c r="TO169" s="582">
        <f t="shared" si="168"/>
        <v>0</v>
      </c>
      <c r="TP169" s="582">
        <f t="shared" si="168"/>
        <v>0</v>
      </c>
      <c r="TQ169" s="582">
        <f t="shared" si="168"/>
        <v>0</v>
      </c>
      <c r="TR169" s="582">
        <f t="shared" si="168"/>
        <v>0</v>
      </c>
      <c r="TS169" s="582">
        <f t="shared" si="168"/>
        <v>0</v>
      </c>
      <c r="TT169" s="582">
        <f t="shared" si="168"/>
        <v>0</v>
      </c>
      <c r="TU169" s="582">
        <f t="shared" si="168"/>
        <v>0</v>
      </c>
      <c r="TV169" s="582">
        <f t="shared" si="168"/>
        <v>0</v>
      </c>
      <c r="TW169" s="582">
        <f t="shared" si="168"/>
        <v>0</v>
      </c>
      <c r="TX169" s="582">
        <f t="shared" si="168"/>
        <v>0</v>
      </c>
      <c r="TY169" s="582">
        <f t="shared" si="168"/>
        <v>0</v>
      </c>
      <c r="TZ169" s="582">
        <f t="shared" si="168"/>
        <v>0</v>
      </c>
      <c r="UA169" s="582">
        <f t="shared" si="168"/>
        <v>0</v>
      </c>
      <c r="UB169" s="582">
        <f t="shared" si="168"/>
        <v>0</v>
      </c>
      <c r="UC169" s="582">
        <f t="shared" si="168"/>
        <v>0</v>
      </c>
      <c r="UD169" s="582">
        <f t="shared" si="168"/>
        <v>0</v>
      </c>
      <c r="UE169" s="582">
        <f t="shared" si="168"/>
        <v>0</v>
      </c>
      <c r="UF169" s="582">
        <f t="shared" si="168"/>
        <v>0</v>
      </c>
      <c r="UG169" s="582">
        <f t="shared" si="168"/>
        <v>0</v>
      </c>
      <c r="UH169" s="582">
        <f t="shared" si="168"/>
        <v>0</v>
      </c>
      <c r="UI169" s="582">
        <f t="shared" si="168"/>
        <v>0</v>
      </c>
      <c r="UJ169" s="582">
        <f t="shared" si="168"/>
        <v>0</v>
      </c>
      <c r="UK169" s="582">
        <f t="shared" si="168"/>
        <v>0</v>
      </c>
      <c r="UL169" s="582">
        <f t="shared" si="168"/>
        <v>0</v>
      </c>
      <c r="UM169" s="582">
        <f t="shared" si="168"/>
        <v>0</v>
      </c>
      <c r="UN169" s="582">
        <f t="shared" si="168"/>
        <v>0</v>
      </c>
      <c r="UO169" s="582">
        <f t="shared" si="168"/>
        <v>0</v>
      </c>
      <c r="UP169" s="582">
        <f t="shared" si="168"/>
        <v>0</v>
      </c>
      <c r="UQ169" s="582">
        <f t="shared" si="168"/>
        <v>0</v>
      </c>
      <c r="UR169" s="582">
        <f t="shared" si="168"/>
        <v>0</v>
      </c>
      <c r="US169" s="582">
        <f t="shared" si="168"/>
        <v>0</v>
      </c>
      <c r="UT169" s="582">
        <f t="shared" si="168"/>
        <v>0</v>
      </c>
      <c r="UU169" s="582">
        <f t="shared" si="168"/>
        <v>0</v>
      </c>
      <c r="UV169" s="582">
        <f t="shared" si="168"/>
        <v>0</v>
      </c>
      <c r="UW169" s="582">
        <f t="shared" si="168"/>
        <v>0</v>
      </c>
      <c r="UX169" s="582">
        <f t="shared" si="168"/>
        <v>0</v>
      </c>
      <c r="UY169" s="582">
        <f t="shared" si="168"/>
        <v>0</v>
      </c>
      <c r="UZ169" s="582">
        <f t="shared" si="168"/>
        <v>0</v>
      </c>
      <c r="VA169" s="582">
        <f t="shared" si="168"/>
        <v>0</v>
      </c>
      <c r="VB169" s="582">
        <f t="shared" si="168"/>
        <v>0</v>
      </c>
      <c r="VC169" s="582">
        <f t="shared" si="168"/>
        <v>0</v>
      </c>
      <c r="VD169" s="582">
        <f t="shared" si="168"/>
        <v>0</v>
      </c>
      <c r="VE169" s="582">
        <f t="shared" si="168"/>
        <v>0</v>
      </c>
      <c r="VF169" s="582">
        <f t="shared" si="168"/>
        <v>0</v>
      </c>
      <c r="VG169" s="582">
        <f t="shared" si="168"/>
        <v>0</v>
      </c>
      <c r="VH169" s="582">
        <f t="shared" si="168"/>
        <v>0</v>
      </c>
      <c r="VI169" s="582">
        <f t="shared" ref="VI169:XT169" si="169">VI159-VI168</f>
        <v>0</v>
      </c>
      <c r="VJ169" s="582">
        <f t="shared" si="169"/>
        <v>0</v>
      </c>
      <c r="VK169" s="582">
        <f t="shared" si="169"/>
        <v>0</v>
      </c>
      <c r="VL169" s="582">
        <f t="shared" si="169"/>
        <v>0</v>
      </c>
      <c r="VM169" s="582">
        <f t="shared" si="169"/>
        <v>0</v>
      </c>
      <c r="VN169" s="582">
        <f t="shared" si="169"/>
        <v>0</v>
      </c>
      <c r="VO169" s="582">
        <f t="shared" si="169"/>
        <v>0</v>
      </c>
      <c r="VP169" s="582">
        <f t="shared" si="169"/>
        <v>0</v>
      </c>
      <c r="VQ169" s="582">
        <f t="shared" si="169"/>
        <v>0</v>
      </c>
      <c r="VR169" s="582">
        <f t="shared" si="169"/>
        <v>0</v>
      </c>
      <c r="VS169" s="582">
        <f t="shared" si="169"/>
        <v>0</v>
      </c>
      <c r="VT169" s="582">
        <f t="shared" si="169"/>
        <v>0</v>
      </c>
      <c r="VU169" s="582">
        <f t="shared" si="169"/>
        <v>0</v>
      </c>
      <c r="VV169" s="582">
        <f t="shared" si="169"/>
        <v>0</v>
      </c>
      <c r="VW169" s="582">
        <f t="shared" si="169"/>
        <v>0</v>
      </c>
      <c r="VX169" s="582">
        <f t="shared" si="169"/>
        <v>0</v>
      </c>
      <c r="VY169" s="582">
        <f t="shared" si="169"/>
        <v>0</v>
      </c>
      <c r="VZ169" s="582">
        <f t="shared" si="169"/>
        <v>0</v>
      </c>
      <c r="WA169" s="582">
        <f t="shared" si="169"/>
        <v>0</v>
      </c>
      <c r="WB169" s="582">
        <f t="shared" si="169"/>
        <v>0</v>
      </c>
      <c r="WC169" s="582">
        <f t="shared" si="169"/>
        <v>0</v>
      </c>
      <c r="WD169" s="582">
        <f t="shared" si="169"/>
        <v>0</v>
      </c>
      <c r="WE169" s="582">
        <f t="shared" si="169"/>
        <v>0</v>
      </c>
      <c r="WF169" s="582">
        <f t="shared" si="169"/>
        <v>0</v>
      </c>
      <c r="WG169" s="582">
        <f t="shared" si="169"/>
        <v>0</v>
      </c>
      <c r="WH169" s="582">
        <f t="shared" si="169"/>
        <v>0</v>
      </c>
      <c r="WI169" s="582">
        <f t="shared" si="169"/>
        <v>0</v>
      </c>
      <c r="WJ169" s="582">
        <f t="shared" si="169"/>
        <v>0</v>
      </c>
      <c r="WK169" s="582">
        <f t="shared" si="169"/>
        <v>0</v>
      </c>
      <c r="WL169" s="582">
        <f t="shared" si="169"/>
        <v>0</v>
      </c>
      <c r="WM169" s="582">
        <f t="shared" si="169"/>
        <v>0</v>
      </c>
      <c r="WN169" s="582">
        <f t="shared" si="169"/>
        <v>0</v>
      </c>
      <c r="WO169" s="582">
        <f t="shared" si="169"/>
        <v>0</v>
      </c>
      <c r="WP169" s="582">
        <f t="shared" si="169"/>
        <v>0</v>
      </c>
      <c r="WQ169" s="582">
        <f t="shared" si="169"/>
        <v>0</v>
      </c>
      <c r="WR169" s="582">
        <f t="shared" si="169"/>
        <v>0</v>
      </c>
      <c r="WS169" s="582">
        <f t="shared" si="169"/>
        <v>0</v>
      </c>
      <c r="WT169" s="582">
        <f t="shared" si="169"/>
        <v>0</v>
      </c>
      <c r="WU169" s="582">
        <f t="shared" si="169"/>
        <v>0</v>
      </c>
      <c r="WV169" s="582">
        <f t="shared" si="169"/>
        <v>0</v>
      </c>
      <c r="WW169" s="582">
        <f t="shared" si="169"/>
        <v>0</v>
      </c>
      <c r="WX169" s="582">
        <f t="shared" si="169"/>
        <v>0</v>
      </c>
      <c r="WY169" s="582">
        <f t="shared" si="169"/>
        <v>0</v>
      </c>
      <c r="WZ169" s="582">
        <f t="shared" si="169"/>
        <v>0</v>
      </c>
      <c r="XA169" s="582">
        <f t="shared" si="169"/>
        <v>0</v>
      </c>
      <c r="XB169" s="582">
        <f t="shared" si="169"/>
        <v>0</v>
      </c>
      <c r="XC169" s="582">
        <f t="shared" si="169"/>
        <v>0</v>
      </c>
      <c r="XD169" s="582">
        <f t="shared" si="169"/>
        <v>0</v>
      </c>
      <c r="XE169" s="582">
        <f t="shared" si="169"/>
        <v>0</v>
      </c>
      <c r="XF169" s="582">
        <f t="shared" si="169"/>
        <v>0</v>
      </c>
      <c r="XG169" s="582">
        <f t="shared" si="169"/>
        <v>0</v>
      </c>
      <c r="XH169" s="582">
        <f t="shared" si="169"/>
        <v>0</v>
      </c>
      <c r="XI169" s="582">
        <f t="shared" si="169"/>
        <v>0</v>
      </c>
      <c r="XJ169" s="582">
        <f t="shared" si="169"/>
        <v>0</v>
      </c>
      <c r="XK169" s="582">
        <f t="shared" si="169"/>
        <v>0</v>
      </c>
      <c r="XL169" s="582">
        <f t="shared" si="169"/>
        <v>0</v>
      </c>
      <c r="XM169" s="582">
        <f t="shared" si="169"/>
        <v>0</v>
      </c>
      <c r="XN169" s="582">
        <f t="shared" si="169"/>
        <v>0</v>
      </c>
      <c r="XO169" s="582">
        <f t="shared" si="169"/>
        <v>0</v>
      </c>
      <c r="XP169" s="582">
        <f t="shared" si="169"/>
        <v>0</v>
      </c>
      <c r="XQ169" s="582">
        <f t="shared" si="169"/>
        <v>0</v>
      </c>
      <c r="XR169" s="582">
        <f t="shared" si="169"/>
        <v>0</v>
      </c>
      <c r="XS169" s="582">
        <f t="shared" si="169"/>
        <v>0</v>
      </c>
      <c r="XT169" s="582">
        <f t="shared" si="169"/>
        <v>0</v>
      </c>
      <c r="XU169" s="582">
        <f t="shared" ref="XU169:AAF169" si="170">XU159-XU168</f>
        <v>0</v>
      </c>
      <c r="XV169" s="582">
        <f t="shared" si="170"/>
        <v>0</v>
      </c>
      <c r="XW169" s="582">
        <f t="shared" si="170"/>
        <v>0</v>
      </c>
      <c r="XX169" s="582">
        <f t="shared" si="170"/>
        <v>0</v>
      </c>
      <c r="XY169" s="582">
        <f t="shared" si="170"/>
        <v>0</v>
      </c>
      <c r="XZ169" s="582">
        <f t="shared" si="170"/>
        <v>0</v>
      </c>
      <c r="YA169" s="582">
        <f t="shared" si="170"/>
        <v>0</v>
      </c>
      <c r="YB169" s="582">
        <f t="shared" si="170"/>
        <v>0</v>
      </c>
      <c r="YC169" s="582">
        <f t="shared" si="170"/>
        <v>0</v>
      </c>
      <c r="YD169" s="582">
        <f t="shared" si="170"/>
        <v>0</v>
      </c>
      <c r="YE169" s="582">
        <f t="shared" si="170"/>
        <v>0</v>
      </c>
      <c r="YF169" s="582">
        <f t="shared" si="170"/>
        <v>0</v>
      </c>
      <c r="YG169" s="582">
        <f t="shared" si="170"/>
        <v>0</v>
      </c>
      <c r="YH169" s="582">
        <f t="shared" si="170"/>
        <v>0</v>
      </c>
      <c r="YI169" s="582">
        <f t="shared" si="170"/>
        <v>0</v>
      </c>
      <c r="YJ169" s="582">
        <f t="shared" si="170"/>
        <v>0</v>
      </c>
      <c r="YK169" s="582">
        <f t="shared" si="170"/>
        <v>0</v>
      </c>
      <c r="YL169" s="582">
        <f t="shared" si="170"/>
        <v>0</v>
      </c>
      <c r="YM169" s="582">
        <f t="shared" si="170"/>
        <v>0</v>
      </c>
      <c r="YN169" s="582">
        <f t="shared" si="170"/>
        <v>0</v>
      </c>
      <c r="YO169" s="582">
        <f t="shared" si="170"/>
        <v>0</v>
      </c>
      <c r="YP169" s="582">
        <f t="shared" si="170"/>
        <v>0</v>
      </c>
      <c r="YQ169" s="582">
        <f t="shared" si="170"/>
        <v>0</v>
      </c>
      <c r="YR169" s="582">
        <f t="shared" si="170"/>
        <v>0</v>
      </c>
      <c r="YS169" s="582">
        <f t="shared" si="170"/>
        <v>0</v>
      </c>
      <c r="YT169" s="582">
        <f t="shared" si="170"/>
        <v>0</v>
      </c>
      <c r="YU169" s="582">
        <f t="shared" si="170"/>
        <v>0</v>
      </c>
      <c r="YV169" s="582">
        <f t="shared" si="170"/>
        <v>0</v>
      </c>
      <c r="YW169" s="582">
        <f t="shared" si="170"/>
        <v>0</v>
      </c>
      <c r="YX169" s="582">
        <f t="shared" si="170"/>
        <v>0</v>
      </c>
      <c r="YY169" s="582">
        <f t="shared" si="170"/>
        <v>0</v>
      </c>
      <c r="YZ169" s="582">
        <f t="shared" si="170"/>
        <v>0</v>
      </c>
      <c r="ZA169" s="582">
        <f t="shared" si="170"/>
        <v>0</v>
      </c>
      <c r="ZB169" s="582">
        <f t="shared" si="170"/>
        <v>0</v>
      </c>
      <c r="ZC169" s="582">
        <f t="shared" si="170"/>
        <v>0</v>
      </c>
      <c r="ZD169" s="582">
        <f t="shared" si="170"/>
        <v>0</v>
      </c>
      <c r="ZE169" s="582">
        <f t="shared" si="170"/>
        <v>0</v>
      </c>
      <c r="ZF169" s="582">
        <f t="shared" si="170"/>
        <v>0</v>
      </c>
      <c r="ZG169" s="582">
        <f t="shared" si="170"/>
        <v>0</v>
      </c>
      <c r="ZH169" s="582">
        <f t="shared" si="170"/>
        <v>0</v>
      </c>
      <c r="ZI169" s="582">
        <f t="shared" si="170"/>
        <v>0</v>
      </c>
      <c r="ZJ169" s="582">
        <f t="shared" si="170"/>
        <v>0</v>
      </c>
      <c r="ZK169" s="582">
        <f t="shared" si="170"/>
        <v>0</v>
      </c>
      <c r="ZL169" s="582">
        <f t="shared" si="170"/>
        <v>0</v>
      </c>
      <c r="ZM169" s="582">
        <f t="shared" si="170"/>
        <v>0</v>
      </c>
      <c r="ZN169" s="582">
        <f t="shared" si="170"/>
        <v>0</v>
      </c>
      <c r="ZO169" s="582">
        <f t="shared" si="170"/>
        <v>0</v>
      </c>
      <c r="ZP169" s="582">
        <f t="shared" si="170"/>
        <v>0</v>
      </c>
      <c r="ZQ169" s="582">
        <f t="shared" si="170"/>
        <v>0</v>
      </c>
      <c r="ZR169" s="582">
        <f t="shared" si="170"/>
        <v>0</v>
      </c>
      <c r="ZS169" s="582">
        <f t="shared" si="170"/>
        <v>0</v>
      </c>
      <c r="ZT169" s="582">
        <f t="shared" si="170"/>
        <v>0</v>
      </c>
      <c r="ZU169" s="582">
        <f t="shared" si="170"/>
        <v>0</v>
      </c>
      <c r="ZV169" s="582">
        <f t="shared" si="170"/>
        <v>0</v>
      </c>
      <c r="ZW169" s="582">
        <f t="shared" si="170"/>
        <v>0</v>
      </c>
      <c r="ZX169" s="582">
        <f t="shared" si="170"/>
        <v>0</v>
      </c>
      <c r="ZY169" s="582">
        <f t="shared" si="170"/>
        <v>0</v>
      </c>
      <c r="ZZ169" s="582">
        <f t="shared" si="170"/>
        <v>0</v>
      </c>
      <c r="AAA169" s="582">
        <f t="shared" si="170"/>
        <v>0</v>
      </c>
      <c r="AAB169" s="582">
        <f t="shared" si="170"/>
        <v>0</v>
      </c>
      <c r="AAC169" s="582">
        <f t="shared" si="170"/>
        <v>0</v>
      </c>
      <c r="AAD169" s="582">
        <f t="shared" si="170"/>
        <v>0</v>
      </c>
      <c r="AAE169" s="582">
        <f t="shared" si="170"/>
        <v>0</v>
      </c>
      <c r="AAF169" s="582">
        <f t="shared" si="170"/>
        <v>0</v>
      </c>
      <c r="AAG169" s="582">
        <f t="shared" ref="AAG169:ACR169" si="171">AAG159-AAG168</f>
        <v>0</v>
      </c>
      <c r="AAH169" s="582">
        <f t="shared" si="171"/>
        <v>0</v>
      </c>
      <c r="AAI169" s="582">
        <f t="shared" si="171"/>
        <v>0</v>
      </c>
      <c r="AAJ169" s="582">
        <f t="shared" si="171"/>
        <v>0</v>
      </c>
      <c r="AAK169" s="582">
        <f t="shared" si="171"/>
        <v>0</v>
      </c>
      <c r="AAL169" s="582">
        <f t="shared" si="171"/>
        <v>0</v>
      </c>
      <c r="AAM169" s="582">
        <f t="shared" si="171"/>
        <v>0</v>
      </c>
      <c r="AAN169" s="582">
        <f t="shared" si="171"/>
        <v>0</v>
      </c>
      <c r="AAO169" s="582">
        <f t="shared" si="171"/>
        <v>0</v>
      </c>
      <c r="AAP169" s="582">
        <f t="shared" si="171"/>
        <v>0</v>
      </c>
      <c r="AAQ169" s="582">
        <f t="shared" si="171"/>
        <v>0</v>
      </c>
      <c r="AAR169" s="582">
        <f t="shared" si="171"/>
        <v>0</v>
      </c>
      <c r="AAS169" s="582">
        <f t="shared" si="171"/>
        <v>0</v>
      </c>
      <c r="AAT169" s="582">
        <f t="shared" si="171"/>
        <v>0</v>
      </c>
      <c r="AAU169" s="582">
        <f t="shared" si="171"/>
        <v>0</v>
      </c>
      <c r="AAV169" s="582">
        <f t="shared" si="171"/>
        <v>0</v>
      </c>
      <c r="AAW169" s="582">
        <f t="shared" si="171"/>
        <v>0</v>
      </c>
      <c r="AAX169" s="582">
        <f t="shared" si="171"/>
        <v>0</v>
      </c>
      <c r="AAY169" s="582">
        <f t="shared" si="171"/>
        <v>0</v>
      </c>
      <c r="AAZ169" s="582">
        <f t="shared" si="171"/>
        <v>0</v>
      </c>
      <c r="ABA169" s="582">
        <f t="shared" si="171"/>
        <v>0</v>
      </c>
      <c r="ABB169" s="582">
        <f t="shared" si="171"/>
        <v>0</v>
      </c>
      <c r="ABC169" s="582">
        <f t="shared" si="171"/>
        <v>0</v>
      </c>
      <c r="ABD169" s="582">
        <f t="shared" si="171"/>
        <v>0</v>
      </c>
      <c r="ABE169" s="582">
        <f t="shared" si="171"/>
        <v>0</v>
      </c>
      <c r="ABF169" s="582">
        <f t="shared" si="171"/>
        <v>0</v>
      </c>
      <c r="ABG169" s="582">
        <f t="shared" si="171"/>
        <v>0</v>
      </c>
      <c r="ABH169" s="582">
        <f t="shared" si="171"/>
        <v>0</v>
      </c>
      <c r="ABI169" s="582">
        <f t="shared" si="171"/>
        <v>0</v>
      </c>
      <c r="ABJ169" s="582">
        <f t="shared" si="171"/>
        <v>0</v>
      </c>
      <c r="ABK169" s="582">
        <f t="shared" si="171"/>
        <v>0</v>
      </c>
      <c r="ABL169" s="582">
        <f t="shared" si="171"/>
        <v>0</v>
      </c>
      <c r="ABM169" s="582">
        <f t="shared" si="171"/>
        <v>0</v>
      </c>
      <c r="ABN169" s="582">
        <f t="shared" si="171"/>
        <v>0</v>
      </c>
      <c r="ABO169" s="582">
        <f t="shared" si="171"/>
        <v>0</v>
      </c>
      <c r="ABP169" s="582">
        <f t="shared" si="171"/>
        <v>0</v>
      </c>
      <c r="ABQ169" s="582">
        <f t="shared" si="171"/>
        <v>0</v>
      </c>
      <c r="ABR169" s="582">
        <f t="shared" si="171"/>
        <v>0</v>
      </c>
      <c r="ABS169" s="582">
        <f t="shared" si="171"/>
        <v>0</v>
      </c>
      <c r="ABT169" s="582">
        <f t="shared" si="171"/>
        <v>0</v>
      </c>
      <c r="ABU169" s="582">
        <f t="shared" si="171"/>
        <v>0</v>
      </c>
      <c r="ABV169" s="582">
        <f t="shared" si="171"/>
        <v>0</v>
      </c>
      <c r="ABW169" s="582">
        <f t="shared" si="171"/>
        <v>0</v>
      </c>
      <c r="ABX169" s="582">
        <f t="shared" si="171"/>
        <v>0</v>
      </c>
      <c r="ABY169" s="582">
        <f t="shared" si="171"/>
        <v>0</v>
      </c>
      <c r="ABZ169" s="582">
        <f t="shared" si="171"/>
        <v>0</v>
      </c>
      <c r="ACA169" s="582">
        <f t="shared" si="171"/>
        <v>0</v>
      </c>
      <c r="ACB169" s="582">
        <f t="shared" si="171"/>
        <v>0</v>
      </c>
      <c r="ACC169" s="582">
        <f t="shared" si="171"/>
        <v>0</v>
      </c>
      <c r="ACD169" s="582">
        <f t="shared" si="171"/>
        <v>0</v>
      </c>
      <c r="ACE169" s="582">
        <f t="shared" si="171"/>
        <v>0</v>
      </c>
      <c r="ACF169" s="582">
        <f t="shared" si="171"/>
        <v>0</v>
      </c>
      <c r="ACG169" s="582">
        <f t="shared" si="171"/>
        <v>0</v>
      </c>
      <c r="ACH169" s="582">
        <f t="shared" si="171"/>
        <v>0</v>
      </c>
      <c r="ACI169" s="582">
        <f t="shared" si="171"/>
        <v>0</v>
      </c>
      <c r="ACJ169" s="582">
        <f t="shared" si="171"/>
        <v>0</v>
      </c>
      <c r="ACK169" s="582">
        <f t="shared" si="171"/>
        <v>0</v>
      </c>
      <c r="ACL169" s="582">
        <f t="shared" si="171"/>
        <v>0</v>
      </c>
      <c r="ACM169" s="582">
        <f t="shared" si="171"/>
        <v>0</v>
      </c>
      <c r="ACN169" s="582">
        <f t="shared" si="171"/>
        <v>0</v>
      </c>
      <c r="ACO169" s="582">
        <f t="shared" si="171"/>
        <v>0</v>
      </c>
      <c r="ACP169" s="582">
        <f t="shared" si="171"/>
        <v>0</v>
      </c>
      <c r="ACQ169" s="582">
        <f t="shared" si="171"/>
        <v>0</v>
      </c>
      <c r="ACR169" s="582">
        <f t="shared" si="171"/>
        <v>0</v>
      </c>
      <c r="ACS169" s="582">
        <f t="shared" ref="ACS169:AFD169" si="172">ACS159-ACS168</f>
        <v>0</v>
      </c>
      <c r="ACT169" s="582">
        <f t="shared" si="172"/>
        <v>0</v>
      </c>
      <c r="ACU169" s="582">
        <f t="shared" si="172"/>
        <v>0</v>
      </c>
      <c r="ACV169" s="582">
        <f t="shared" si="172"/>
        <v>0</v>
      </c>
      <c r="ACW169" s="582">
        <f t="shared" si="172"/>
        <v>0</v>
      </c>
      <c r="ACX169" s="582">
        <f t="shared" si="172"/>
        <v>0</v>
      </c>
      <c r="ACY169" s="582">
        <f t="shared" si="172"/>
        <v>0</v>
      </c>
      <c r="ACZ169" s="582">
        <f t="shared" si="172"/>
        <v>0</v>
      </c>
      <c r="ADA169" s="582">
        <f t="shared" si="172"/>
        <v>0</v>
      </c>
      <c r="ADB169" s="582">
        <f t="shared" si="172"/>
        <v>0</v>
      </c>
      <c r="ADC169" s="582">
        <f t="shared" si="172"/>
        <v>0</v>
      </c>
      <c r="ADD169" s="582">
        <f t="shared" si="172"/>
        <v>0</v>
      </c>
      <c r="ADE169" s="582">
        <f t="shared" si="172"/>
        <v>0</v>
      </c>
      <c r="ADF169" s="582">
        <f t="shared" si="172"/>
        <v>0</v>
      </c>
      <c r="ADG169" s="582">
        <f t="shared" si="172"/>
        <v>0</v>
      </c>
      <c r="ADH169" s="582">
        <f t="shared" si="172"/>
        <v>0</v>
      </c>
      <c r="ADI169" s="582">
        <f t="shared" si="172"/>
        <v>0</v>
      </c>
      <c r="ADJ169" s="582">
        <f t="shared" si="172"/>
        <v>0</v>
      </c>
      <c r="ADK169" s="582">
        <f t="shared" si="172"/>
        <v>0</v>
      </c>
      <c r="ADL169" s="582">
        <f t="shared" si="172"/>
        <v>0</v>
      </c>
      <c r="ADM169" s="582">
        <f t="shared" si="172"/>
        <v>0</v>
      </c>
      <c r="ADN169" s="582">
        <f t="shared" si="172"/>
        <v>0</v>
      </c>
      <c r="ADO169" s="582">
        <f t="shared" si="172"/>
        <v>0</v>
      </c>
      <c r="ADP169" s="582">
        <f t="shared" si="172"/>
        <v>0</v>
      </c>
      <c r="ADQ169" s="582">
        <f t="shared" si="172"/>
        <v>0</v>
      </c>
      <c r="ADR169" s="582">
        <f t="shared" si="172"/>
        <v>0</v>
      </c>
      <c r="ADS169" s="582">
        <f t="shared" si="172"/>
        <v>0</v>
      </c>
      <c r="ADT169" s="582">
        <f t="shared" si="172"/>
        <v>0</v>
      </c>
      <c r="ADU169" s="582">
        <f t="shared" si="172"/>
        <v>0</v>
      </c>
      <c r="ADV169" s="582">
        <f t="shared" si="172"/>
        <v>0</v>
      </c>
      <c r="ADW169" s="582">
        <f t="shared" si="172"/>
        <v>0</v>
      </c>
      <c r="ADX169" s="582">
        <f t="shared" si="172"/>
        <v>0</v>
      </c>
      <c r="ADY169" s="582">
        <f t="shared" si="172"/>
        <v>0</v>
      </c>
      <c r="ADZ169" s="582">
        <f t="shared" si="172"/>
        <v>0</v>
      </c>
      <c r="AEA169" s="582">
        <f t="shared" si="172"/>
        <v>0</v>
      </c>
      <c r="AEB169" s="582">
        <f t="shared" si="172"/>
        <v>0</v>
      </c>
      <c r="AEC169" s="582">
        <f t="shared" si="172"/>
        <v>0</v>
      </c>
      <c r="AED169" s="582">
        <f t="shared" si="172"/>
        <v>0</v>
      </c>
      <c r="AEE169" s="582">
        <f t="shared" si="172"/>
        <v>0</v>
      </c>
      <c r="AEF169" s="582">
        <f t="shared" si="172"/>
        <v>0</v>
      </c>
      <c r="AEG169" s="582">
        <f t="shared" si="172"/>
        <v>0</v>
      </c>
      <c r="AEH169" s="582">
        <f t="shared" si="172"/>
        <v>0</v>
      </c>
      <c r="AEI169" s="582">
        <f t="shared" si="172"/>
        <v>0</v>
      </c>
      <c r="AEJ169" s="582">
        <f t="shared" si="172"/>
        <v>0</v>
      </c>
      <c r="AEK169" s="582">
        <f t="shared" si="172"/>
        <v>0</v>
      </c>
      <c r="AEL169" s="582">
        <f t="shared" si="172"/>
        <v>0</v>
      </c>
      <c r="AEM169" s="582">
        <f t="shared" si="172"/>
        <v>0</v>
      </c>
      <c r="AEN169" s="582">
        <f t="shared" si="172"/>
        <v>0</v>
      </c>
      <c r="AEO169" s="582">
        <f t="shared" si="172"/>
        <v>0</v>
      </c>
      <c r="AEP169" s="582">
        <f t="shared" si="172"/>
        <v>0</v>
      </c>
      <c r="AEQ169" s="582">
        <f t="shared" si="172"/>
        <v>0</v>
      </c>
      <c r="AER169" s="582">
        <f t="shared" si="172"/>
        <v>0</v>
      </c>
      <c r="AES169" s="582">
        <f t="shared" si="172"/>
        <v>0</v>
      </c>
      <c r="AET169" s="582">
        <f t="shared" si="172"/>
        <v>0</v>
      </c>
      <c r="AEU169" s="582">
        <f t="shared" si="172"/>
        <v>0</v>
      </c>
      <c r="AEV169" s="582">
        <f t="shared" si="172"/>
        <v>0</v>
      </c>
      <c r="AEW169" s="582">
        <f t="shared" si="172"/>
        <v>0</v>
      </c>
      <c r="AEX169" s="582">
        <f t="shared" si="172"/>
        <v>0</v>
      </c>
      <c r="AEY169" s="582">
        <f t="shared" si="172"/>
        <v>0</v>
      </c>
      <c r="AEZ169" s="582">
        <f t="shared" si="172"/>
        <v>0</v>
      </c>
      <c r="AFA169" s="582">
        <f t="shared" si="172"/>
        <v>0</v>
      </c>
      <c r="AFB169" s="582">
        <f t="shared" si="172"/>
        <v>0</v>
      </c>
      <c r="AFC169" s="582">
        <f t="shared" si="172"/>
        <v>0</v>
      </c>
      <c r="AFD169" s="582">
        <f t="shared" si="172"/>
        <v>0</v>
      </c>
      <c r="AFE169" s="582">
        <f t="shared" ref="AFE169:AHP169" si="173">AFE159-AFE168</f>
        <v>0</v>
      </c>
      <c r="AFF169" s="582">
        <f t="shared" si="173"/>
        <v>0</v>
      </c>
      <c r="AFG169" s="582">
        <f t="shared" si="173"/>
        <v>0</v>
      </c>
      <c r="AFH169" s="582">
        <f t="shared" si="173"/>
        <v>0</v>
      </c>
      <c r="AFI169" s="582">
        <f t="shared" si="173"/>
        <v>0</v>
      </c>
      <c r="AFJ169" s="582">
        <f t="shared" si="173"/>
        <v>0</v>
      </c>
      <c r="AFK169" s="582">
        <f t="shared" si="173"/>
        <v>0</v>
      </c>
      <c r="AFL169" s="582">
        <f t="shared" si="173"/>
        <v>0</v>
      </c>
      <c r="AFM169" s="582">
        <f t="shared" si="173"/>
        <v>0</v>
      </c>
      <c r="AFN169" s="582">
        <f t="shared" si="173"/>
        <v>0</v>
      </c>
      <c r="AFO169" s="582">
        <f t="shared" si="173"/>
        <v>0</v>
      </c>
      <c r="AFP169" s="582">
        <f t="shared" si="173"/>
        <v>0</v>
      </c>
      <c r="AFQ169" s="582">
        <f t="shared" si="173"/>
        <v>0</v>
      </c>
      <c r="AFR169" s="582">
        <f t="shared" si="173"/>
        <v>0</v>
      </c>
      <c r="AFS169" s="582">
        <f t="shared" si="173"/>
        <v>0</v>
      </c>
      <c r="AFT169" s="582">
        <f t="shared" si="173"/>
        <v>0</v>
      </c>
      <c r="AFU169" s="582">
        <f t="shared" si="173"/>
        <v>0</v>
      </c>
      <c r="AFV169" s="582">
        <f t="shared" si="173"/>
        <v>0</v>
      </c>
      <c r="AFW169" s="582">
        <f t="shared" si="173"/>
        <v>0</v>
      </c>
      <c r="AFX169" s="582">
        <f t="shared" si="173"/>
        <v>0</v>
      </c>
      <c r="AFY169" s="582">
        <f t="shared" si="173"/>
        <v>0</v>
      </c>
      <c r="AFZ169" s="582">
        <f t="shared" si="173"/>
        <v>0</v>
      </c>
      <c r="AGA169" s="582">
        <f t="shared" si="173"/>
        <v>0</v>
      </c>
      <c r="AGB169" s="582">
        <f t="shared" si="173"/>
        <v>0</v>
      </c>
      <c r="AGC169" s="582">
        <f t="shared" si="173"/>
        <v>0</v>
      </c>
      <c r="AGD169" s="582">
        <f t="shared" si="173"/>
        <v>0</v>
      </c>
      <c r="AGE169" s="582">
        <f t="shared" si="173"/>
        <v>0</v>
      </c>
      <c r="AGF169" s="582">
        <f t="shared" si="173"/>
        <v>0</v>
      </c>
      <c r="AGG169" s="582">
        <f t="shared" si="173"/>
        <v>0</v>
      </c>
      <c r="AGH169" s="582">
        <f t="shared" si="173"/>
        <v>0</v>
      </c>
      <c r="AGI169" s="582">
        <f t="shared" si="173"/>
        <v>0</v>
      </c>
      <c r="AGJ169" s="582">
        <f t="shared" si="173"/>
        <v>0</v>
      </c>
      <c r="AGK169" s="582">
        <f t="shared" si="173"/>
        <v>0</v>
      </c>
      <c r="AGL169" s="582">
        <f t="shared" si="173"/>
        <v>0</v>
      </c>
      <c r="AGM169" s="582">
        <f t="shared" si="173"/>
        <v>0</v>
      </c>
      <c r="AGN169" s="582">
        <f t="shared" si="173"/>
        <v>0</v>
      </c>
      <c r="AGO169" s="582">
        <f t="shared" si="173"/>
        <v>0</v>
      </c>
      <c r="AGP169" s="582">
        <f t="shared" si="173"/>
        <v>0</v>
      </c>
      <c r="AGQ169" s="582">
        <f t="shared" si="173"/>
        <v>0</v>
      </c>
      <c r="AGR169" s="582">
        <f t="shared" si="173"/>
        <v>0</v>
      </c>
      <c r="AGS169" s="582">
        <f t="shared" si="173"/>
        <v>0</v>
      </c>
      <c r="AGT169" s="582">
        <f t="shared" si="173"/>
        <v>0</v>
      </c>
      <c r="AGU169" s="582">
        <f t="shared" si="173"/>
        <v>0</v>
      </c>
      <c r="AGV169" s="582">
        <f t="shared" si="173"/>
        <v>0</v>
      </c>
      <c r="AGW169" s="582">
        <f t="shared" si="173"/>
        <v>0</v>
      </c>
      <c r="AGX169" s="582">
        <f t="shared" si="173"/>
        <v>0</v>
      </c>
      <c r="AGY169" s="582">
        <f t="shared" si="173"/>
        <v>0</v>
      </c>
      <c r="AGZ169" s="582">
        <f t="shared" si="173"/>
        <v>0</v>
      </c>
      <c r="AHA169" s="582">
        <f t="shared" si="173"/>
        <v>0</v>
      </c>
      <c r="AHB169" s="582">
        <f t="shared" si="173"/>
        <v>0</v>
      </c>
      <c r="AHC169" s="582">
        <f t="shared" si="173"/>
        <v>0</v>
      </c>
      <c r="AHD169" s="582">
        <f t="shared" si="173"/>
        <v>0</v>
      </c>
      <c r="AHE169" s="582">
        <f t="shared" si="173"/>
        <v>0</v>
      </c>
      <c r="AHF169" s="582">
        <f t="shared" si="173"/>
        <v>0</v>
      </c>
      <c r="AHG169" s="582">
        <f t="shared" si="173"/>
        <v>0</v>
      </c>
      <c r="AHH169" s="582">
        <f t="shared" si="173"/>
        <v>0</v>
      </c>
      <c r="AHI169" s="582">
        <f t="shared" si="173"/>
        <v>0</v>
      </c>
      <c r="AHJ169" s="582">
        <f t="shared" si="173"/>
        <v>0</v>
      </c>
      <c r="AHK169" s="582">
        <f t="shared" si="173"/>
        <v>0</v>
      </c>
      <c r="AHL169" s="582">
        <f t="shared" si="173"/>
        <v>0</v>
      </c>
      <c r="AHM169" s="582">
        <f t="shared" si="173"/>
        <v>0</v>
      </c>
      <c r="AHN169" s="582">
        <f t="shared" si="173"/>
        <v>0</v>
      </c>
      <c r="AHO169" s="582">
        <f t="shared" si="173"/>
        <v>0</v>
      </c>
      <c r="AHP169" s="582">
        <f t="shared" si="173"/>
        <v>0</v>
      </c>
      <c r="AHQ169" s="582">
        <f t="shared" ref="AHQ169:AHW169" si="174">AHQ159-AHQ168</f>
        <v>0</v>
      </c>
      <c r="AHR169" s="582">
        <f t="shared" si="174"/>
        <v>0</v>
      </c>
      <c r="AHS169" s="582">
        <f t="shared" si="174"/>
        <v>0</v>
      </c>
      <c r="AHT169" s="582">
        <f t="shared" si="174"/>
        <v>0</v>
      </c>
      <c r="AHU169" s="582">
        <f t="shared" ref="AHU169" si="175">AHU159-AHU168</f>
        <v>0</v>
      </c>
      <c r="AHV169" s="582">
        <f t="shared" ref="AHV169" si="176">AHV159-AHV168</f>
        <v>0</v>
      </c>
      <c r="AHW169" s="582">
        <f t="shared" si="174"/>
        <v>0</v>
      </c>
      <c r="AHY169" s="647" t="s">
        <v>6248</v>
      </c>
      <c r="AHZ169" s="647" t="s">
        <v>6415</v>
      </c>
      <c r="AIA169" s="647" t="s">
        <v>6060</v>
      </c>
    </row>
    <row r="170" spans="1:911" ht="24.6" x14ac:dyDescent="0.7">
      <c r="AHY170" s="647" t="s">
        <v>6248</v>
      </c>
      <c r="AHZ170" s="647" t="s">
        <v>6466</v>
      </c>
      <c r="AIA170" s="647" t="s">
        <v>6064</v>
      </c>
    </row>
    <row r="171" spans="1:911" ht="24.6" x14ac:dyDescent="0.7">
      <c r="AHY171" s="647" t="s">
        <v>6248</v>
      </c>
      <c r="AHZ171" s="647" t="s">
        <v>6416</v>
      </c>
      <c r="AIA171" s="647" t="s">
        <v>6013</v>
      </c>
    </row>
    <row r="172" spans="1:911" ht="24.6" x14ac:dyDescent="0.7">
      <c r="AHY172" s="647" t="s">
        <v>6248</v>
      </c>
      <c r="AHZ172" s="647" t="s">
        <v>6417</v>
      </c>
      <c r="AIA172" s="647" t="s">
        <v>6418</v>
      </c>
    </row>
    <row r="173" spans="1:911" ht="24.6" x14ac:dyDescent="0.7">
      <c r="AHY173" s="647" t="s">
        <v>6248</v>
      </c>
      <c r="AHZ173" s="647" t="s">
        <v>6419</v>
      </c>
      <c r="AIA173" s="647" t="s">
        <v>6128</v>
      </c>
    </row>
    <row r="174" spans="1:911" ht="24.6" x14ac:dyDescent="0.7">
      <c r="AHY174" s="647" t="s">
        <v>6248</v>
      </c>
      <c r="AHZ174" s="647" t="s">
        <v>6420</v>
      </c>
      <c r="AIA174" s="647" t="s">
        <v>6130</v>
      </c>
    </row>
    <row r="175" spans="1:911" ht="24.6" x14ac:dyDescent="0.7">
      <c r="AHY175" s="647" t="s">
        <v>6248</v>
      </c>
      <c r="AHZ175" s="647" t="s">
        <v>6421</v>
      </c>
      <c r="AIA175" s="647" t="s">
        <v>6132</v>
      </c>
    </row>
    <row r="176" spans="1:911" ht="24.6" x14ac:dyDescent="0.7">
      <c r="AHY176" s="647" t="s">
        <v>6248</v>
      </c>
      <c r="AHZ176" s="647" t="s">
        <v>6422</v>
      </c>
      <c r="AIA176" s="647" t="s">
        <v>6134</v>
      </c>
    </row>
    <row r="177" spans="909:911" ht="24.6" x14ac:dyDescent="0.7">
      <c r="AHY177" s="647" t="s">
        <v>6248</v>
      </c>
      <c r="AHZ177" s="647" t="s">
        <v>6423</v>
      </c>
      <c r="AIA177" s="647" t="s">
        <v>6136</v>
      </c>
    </row>
    <row r="178" spans="909:911" ht="24.6" x14ac:dyDescent="0.7">
      <c r="AHY178" s="647" t="s">
        <v>6248</v>
      </c>
      <c r="AHZ178" s="647" t="s">
        <v>6424</v>
      </c>
      <c r="AIA178" s="647" t="s">
        <v>6138</v>
      </c>
    </row>
    <row r="179" spans="909:911" ht="24.6" x14ac:dyDescent="0.7">
      <c r="AHY179" s="647" t="s">
        <v>6248</v>
      </c>
      <c r="AHZ179" s="647" t="s">
        <v>6425</v>
      </c>
      <c r="AIA179" s="647" t="s">
        <v>6140</v>
      </c>
    </row>
    <row r="180" spans="909:911" ht="24.6" x14ac:dyDescent="0.7">
      <c r="AHY180" s="647" t="s">
        <v>6248</v>
      </c>
      <c r="AHZ180" s="647" t="s">
        <v>6426</v>
      </c>
      <c r="AIA180" s="647" t="s">
        <v>6142</v>
      </c>
    </row>
    <row r="181" spans="909:911" ht="24.6" x14ac:dyDescent="0.7">
      <c r="AHY181" s="647" t="s">
        <v>6248</v>
      </c>
      <c r="AHZ181" s="647" t="s">
        <v>6427</v>
      </c>
      <c r="AIA181" s="647" t="s">
        <v>6144</v>
      </c>
    </row>
    <row r="182" spans="909:911" ht="24.6" x14ac:dyDescent="0.7">
      <c r="AHY182" s="647" t="s">
        <v>6248</v>
      </c>
      <c r="AHZ182" s="647" t="s">
        <v>6428</v>
      </c>
      <c r="AIA182" s="647" t="s">
        <v>6146</v>
      </c>
    </row>
    <row r="183" spans="909:911" ht="24.6" x14ac:dyDescent="0.7">
      <c r="AHY183" s="647" t="s">
        <v>6248</v>
      </c>
      <c r="AHZ183" s="647" t="s">
        <v>6429</v>
      </c>
      <c r="AIA183" s="647" t="s">
        <v>6148</v>
      </c>
    </row>
    <row r="184" spans="909:911" ht="24.6" x14ac:dyDescent="0.7">
      <c r="AHY184" s="647" t="s">
        <v>6248</v>
      </c>
      <c r="AHZ184" s="647" t="s">
        <v>6430</v>
      </c>
      <c r="AIA184" s="647" t="s">
        <v>6013</v>
      </c>
    </row>
    <row r="185" spans="909:911" ht="24.6" x14ac:dyDescent="0.7">
      <c r="AHY185" s="647" t="s">
        <v>6248</v>
      </c>
      <c r="AHZ185" s="647" t="s">
        <v>6431</v>
      </c>
      <c r="AIA185" s="647" t="s">
        <v>6432</v>
      </c>
    </row>
    <row r="186" spans="909:911" ht="24.6" x14ac:dyDescent="0.7">
      <c r="AHY186" s="647" t="s">
        <v>6248</v>
      </c>
      <c r="AHZ186" s="647" t="s">
        <v>6433</v>
      </c>
      <c r="AIA186" s="647" t="s">
        <v>6434</v>
      </c>
    </row>
    <row r="187" spans="909:911" ht="24.6" x14ac:dyDescent="0.7">
      <c r="AHY187" s="647" t="s">
        <v>6248</v>
      </c>
      <c r="AHZ187" s="647" t="s">
        <v>6435</v>
      </c>
      <c r="AIA187" s="647" t="s">
        <v>6436</v>
      </c>
    </row>
    <row r="188" spans="909:911" ht="24.6" x14ac:dyDescent="0.7">
      <c r="AHY188" s="647" t="s">
        <v>6248</v>
      </c>
      <c r="AHZ188" s="647" t="s">
        <v>6437</v>
      </c>
      <c r="AIA188" s="647" t="s">
        <v>6438</v>
      </c>
    </row>
    <row r="189" spans="909:911" ht="24.6" x14ac:dyDescent="0.7">
      <c r="AHY189" s="647" t="s">
        <v>6248</v>
      </c>
      <c r="AHZ189" s="647" t="s">
        <v>6439</v>
      </c>
      <c r="AIA189" s="647" t="s">
        <v>6440</v>
      </c>
    </row>
    <row r="190" spans="909:911" ht="24.6" x14ac:dyDescent="0.7">
      <c r="AHY190" s="647" t="s">
        <v>6248</v>
      </c>
      <c r="AHZ190" s="647" t="s">
        <v>6441</v>
      </c>
      <c r="AIA190" s="647" t="s">
        <v>6442</v>
      </c>
    </row>
    <row r="191" spans="909:911" ht="24.6" x14ac:dyDescent="0.7">
      <c r="AHY191" s="647" t="s">
        <v>6248</v>
      </c>
      <c r="AHZ191" s="647" t="s">
        <v>6443</v>
      </c>
      <c r="AIA191" s="647" t="s">
        <v>6444</v>
      </c>
    </row>
  </sheetData>
  <autoFilter ref="A64:AIA159" xr:uid="{E84A9BC9-E8E3-4480-8AC8-2F8547D81144}"/>
  <conditionalFormatting sqref="D43:AHV43">
    <cfRule type="cellIs" dxfId="20" priority="1" operator="notEqual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A5DA-AFB4-409F-8066-D39EB2751A18}">
  <dimension ref="A1:H357"/>
  <sheetViews>
    <sheetView workbookViewId="0">
      <pane xSplit="4" ySplit="5" topLeftCell="E279" activePane="bottomRight" state="frozen"/>
      <selection pane="topRight" activeCell="D1" sqref="D1"/>
      <selection pane="bottomLeft" activeCell="A6" sqref="A6"/>
      <selection pane="bottomRight" activeCell="D360" sqref="D360"/>
    </sheetView>
  </sheetViews>
  <sheetFormatPr defaultColWidth="8.8984375" defaultRowHeight="21" x14ac:dyDescent="0.6"/>
  <cols>
    <col min="1" max="1" width="5.09765625" style="260" customWidth="1"/>
    <col min="2" max="2" width="11.796875" style="260" customWidth="1"/>
    <col min="3" max="3" width="24.09765625" style="260" customWidth="1"/>
    <col min="4" max="8" width="22.09765625" style="260" customWidth="1"/>
    <col min="9" max="16384" width="8.8984375" style="260"/>
  </cols>
  <sheetData>
    <row r="1" spans="1:8" x14ac:dyDescent="0.6">
      <c r="B1" s="599"/>
      <c r="C1" s="599"/>
      <c r="D1" s="633" t="s">
        <v>12</v>
      </c>
      <c r="E1" s="633"/>
      <c r="F1" s="633"/>
      <c r="G1" s="633"/>
      <c r="H1" s="634"/>
    </row>
    <row r="2" spans="1:8" x14ac:dyDescent="0.6">
      <c r="B2" s="599"/>
      <c r="C2" s="599"/>
      <c r="D2" s="633" t="s">
        <v>13</v>
      </c>
      <c r="E2" s="633"/>
      <c r="F2" s="633"/>
      <c r="G2" s="633"/>
      <c r="H2" s="634"/>
    </row>
    <row r="3" spans="1:8" x14ac:dyDescent="0.6">
      <c r="B3" s="599"/>
      <c r="C3" s="599"/>
      <c r="D3" s="599" t="s">
        <v>5803</v>
      </c>
      <c r="E3" s="599" t="s">
        <v>5804</v>
      </c>
      <c r="F3" s="599" t="s">
        <v>6274</v>
      </c>
      <c r="G3" s="599" t="s">
        <v>6277</v>
      </c>
      <c r="H3" s="635"/>
    </row>
    <row r="4" spans="1:8" ht="63" x14ac:dyDescent="0.6">
      <c r="A4" s="638" t="s">
        <v>6547</v>
      </c>
      <c r="B4" s="600" t="s">
        <v>1146</v>
      </c>
      <c r="C4" s="600" t="s">
        <v>6546</v>
      </c>
      <c r="D4" s="639" t="s">
        <v>5805</v>
      </c>
      <c r="E4" s="639" t="s">
        <v>6545</v>
      </c>
      <c r="F4" s="639" t="s">
        <v>6275</v>
      </c>
      <c r="G4" s="639" t="s">
        <v>6278</v>
      </c>
      <c r="H4" s="640" t="s">
        <v>6544</v>
      </c>
    </row>
    <row r="5" spans="1:8" x14ac:dyDescent="0.6">
      <c r="A5" s="632">
        <f>COUNTA($B$5:B5)</f>
        <v>0</v>
      </c>
      <c r="B5" s="601"/>
      <c r="D5" s="603"/>
      <c r="E5" s="603"/>
      <c r="F5" s="603"/>
      <c r="G5" s="603"/>
      <c r="H5" s="642"/>
    </row>
    <row r="6" spans="1:8" x14ac:dyDescent="0.6">
      <c r="A6" s="632">
        <f>COUNTA($B$5:B6)</f>
        <v>1</v>
      </c>
      <c r="B6" s="601" t="s">
        <v>5909</v>
      </c>
      <c r="C6" s="260" t="s">
        <v>5910</v>
      </c>
      <c r="D6" s="603">
        <v>2003402</v>
      </c>
      <c r="E6" s="603">
        <v>0</v>
      </c>
      <c r="F6" s="603">
        <v>0</v>
      </c>
      <c r="G6" s="603">
        <v>0</v>
      </c>
      <c r="H6" s="641">
        <v>2003402</v>
      </c>
    </row>
    <row r="7" spans="1:8" x14ac:dyDescent="0.6">
      <c r="A7" s="632">
        <f>COUNTA($B$5:B7)</f>
        <v>2</v>
      </c>
      <c r="B7" s="601" t="s">
        <v>3148</v>
      </c>
      <c r="C7" s="260" t="s">
        <v>1476</v>
      </c>
      <c r="D7" s="603">
        <v>56100</v>
      </c>
      <c r="E7" s="603">
        <v>0</v>
      </c>
      <c r="F7" s="603">
        <v>0</v>
      </c>
      <c r="G7" s="603">
        <v>0</v>
      </c>
      <c r="H7" s="641">
        <v>56100</v>
      </c>
    </row>
    <row r="8" spans="1:8" x14ac:dyDescent="0.6">
      <c r="A8" s="632">
        <f>COUNTA($B$5:B8)</f>
        <v>3</v>
      </c>
      <c r="B8" s="601" t="s">
        <v>3305</v>
      </c>
      <c r="C8" s="260" t="s">
        <v>1503</v>
      </c>
      <c r="D8" s="603">
        <v>908789.68</v>
      </c>
      <c r="E8" s="603">
        <v>2345589.2200000002</v>
      </c>
      <c r="F8" s="603">
        <v>0</v>
      </c>
      <c r="G8" s="603">
        <v>0</v>
      </c>
      <c r="H8" s="641">
        <v>3254378.9000000004</v>
      </c>
    </row>
    <row r="9" spans="1:8" x14ac:dyDescent="0.6">
      <c r="A9" s="632">
        <f>COUNTA($B$5:B9)</f>
        <v>4</v>
      </c>
      <c r="B9" s="601" t="s">
        <v>3695</v>
      </c>
      <c r="C9" s="260" t="s">
        <v>1637</v>
      </c>
      <c r="D9" s="603">
        <v>88052930.099999994</v>
      </c>
      <c r="E9" s="603">
        <v>40417400.43</v>
      </c>
      <c r="F9" s="603">
        <v>0</v>
      </c>
      <c r="G9" s="603">
        <v>0</v>
      </c>
      <c r="H9" s="641">
        <v>128470330.53</v>
      </c>
    </row>
    <row r="10" spans="1:8" x14ac:dyDescent="0.6">
      <c r="A10" s="632">
        <f>COUNTA($B$5:B10)</f>
        <v>5</v>
      </c>
      <c r="B10" s="601" t="s">
        <v>3730</v>
      </c>
      <c r="C10" s="260" t="s">
        <v>1592</v>
      </c>
      <c r="D10" s="603">
        <v>7582012.25</v>
      </c>
      <c r="E10" s="603">
        <v>2792533.95</v>
      </c>
      <c r="F10" s="603">
        <v>0</v>
      </c>
      <c r="G10" s="603">
        <v>0</v>
      </c>
      <c r="H10" s="641">
        <v>10374546.199999999</v>
      </c>
    </row>
    <row r="11" spans="1:8" x14ac:dyDescent="0.6">
      <c r="A11" s="632">
        <f>COUNTA($B$5:B11)</f>
        <v>6</v>
      </c>
      <c r="B11" s="601" t="s">
        <v>3849</v>
      </c>
      <c r="C11" s="260" t="s">
        <v>1631</v>
      </c>
      <c r="D11" s="603">
        <v>185027</v>
      </c>
      <c r="E11" s="603">
        <v>0</v>
      </c>
      <c r="F11" s="603">
        <v>-1354306.75</v>
      </c>
      <c r="G11" s="603">
        <v>3900</v>
      </c>
      <c r="H11" s="641">
        <v>-1165379.75</v>
      </c>
    </row>
    <row r="12" spans="1:8" x14ac:dyDescent="0.6">
      <c r="A12" s="632">
        <f>COUNTA($B$5:B12)</f>
        <v>7</v>
      </c>
      <c r="B12" s="601" t="s">
        <v>4557</v>
      </c>
      <c r="C12" s="260" t="s">
        <v>1814</v>
      </c>
      <c r="D12" s="603">
        <v>12740295.029999999</v>
      </c>
      <c r="E12" s="603">
        <v>22127042.050000001</v>
      </c>
      <c r="F12" s="603">
        <v>0</v>
      </c>
      <c r="G12" s="603">
        <v>0</v>
      </c>
      <c r="H12" s="641">
        <v>34867337.079999998</v>
      </c>
    </row>
    <row r="13" spans="1:8" x14ac:dyDescent="0.6">
      <c r="A13" s="632">
        <f>COUNTA($B$5:B13)</f>
        <v>8</v>
      </c>
      <c r="B13" s="601" t="s">
        <v>4685</v>
      </c>
      <c r="C13" s="260" t="s">
        <v>1844</v>
      </c>
      <c r="D13" s="603">
        <v>750591</v>
      </c>
      <c r="E13" s="603">
        <v>0</v>
      </c>
      <c r="F13" s="603">
        <v>0</v>
      </c>
      <c r="G13" s="603">
        <v>0</v>
      </c>
      <c r="H13" s="641">
        <v>750591</v>
      </c>
    </row>
    <row r="14" spans="1:8" x14ac:dyDescent="0.6">
      <c r="A14" s="632">
        <f>COUNTA($B$5:B14)</f>
        <v>9</v>
      </c>
      <c r="B14" s="601" t="s">
        <v>4986</v>
      </c>
      <c r="C14" s="260" t="s">
        <v>1923</v>
      </c>
      <c r="D14" s="603">
        <v>3420770</v>
      </c>
      <c r="E14" s="603">
        <v>1197166.93</v>
      </c>
      <c r="F14" s="603">
        <v>0</v>
      </c>
      <c r="G14" s="603">
        <v>0</v>
      </c>
      <c r="H14" s="641">
        <v>4617936.93</v>
      </c>
    </row>
    <row r="15" spans="1:8" x14ac:dyDescent="0.6">
      <c r="A15" s="632">
        <f>COUNTA($B$5:B15)</f>
        <v>10</v>
      </c>
      <c r="B15" s="601" t="s">
        <v>3913</v>
      </c>
      <c r="C15" s="260" t="s">
        <v>1668</v>
      </c>
      <c r="D15" s="603">
        <v>146933049.88</v>
      </c>
      <c r="E15" s="603">
        <v>59795700</v>
      </c>
      <c r="F15" s="603">
        <v>0</v>
      </c>
      <c r="G15" s="603">
        <v>0</v>
      </c>
      <c r="H15" s="641">
        <v>206728749.88</v>
      </c>
    </row>
    <row r="16" spans="1:8" x14ac:dyDescent="0.6">
      <c r="A16" s="632">
        <f>COUNTA($B$5:B16)</f>
        <v>11</v>
      </c>
      <c r="B16" s="601" t="s">
        <v>5176</v>
      </c>
      <c r="C16" s="260" t="s">
        <v>1964</v>
      </c>
      <c r="D16" s="603">
        <v>15818336.4</v>
      </c>
      <c r="E16" s="603">
        <v>12930879.810000001</v>
      </c>
      <c r="F16" s="603">
        <v>0</v>
      </c>
      <c r="G16" s="603">
        <v>0</v>
      </c>
      <c r="H16" s="641">
        <v>28749216.210000001</v>
      </c>
    </row>
    <row r="17" spans="1:8" x14ac:dyDescent="0.6">
      <c r="A17" s="632">
        <f>COUNTA($B$5:B17)</f>
        <v>12</v>
      </c>
      <c r="B17" s="601" t="s">
        <v>5346</v>
      </c>
      <c r="C17" s="260" t="s">
        <v>1997</v>
      </c>
      <c r="D17" s="603">
        <v>10153535.109999999</v>
      </c>
      <c r="E17" s="603">
        <v>9407813.5700000003</v>
      </c>
      <c r="F17" s="603">
        <v>0</v>
      </c>
      <c r="G17" s="603">
        <v>0</v>
      </c>
      <c r="H17" s="641">
        <v>19561348.68</v>
      </c>
    </row>
    <row r="18" spans="1:8" x14ac:dyDescent="0.6">
      <c r="A18" s="632">
        <f>COUNTA($B$5:B18)</f>
        <v>13</v>
      </c>
      <c r="B18" s="601" t="s">
        <v>5488</v>
      </c>
      <c r="C18" s="260" t="s">
        <v>2071</v>
      </c>
      <c r="D18" s="603">
        <v>107390</v>
      </c>
      <c r="E18" s="603">
        <v>0</v>
      </c>
      <c r="F18" s="603">
        <v>0</v>
      </c>
      <c r="G18" s="603">
        <v>0</v>
      </c>
      <c r="H18" s="641">
        <v>107390</v>
      </c>
    </row>
    <row r="19" spans="1:8" x14ac:dyDescent="0.6">
      <c r="A19" s="632">
        <f>COUNTA($B$5:B19)</f>
        <v>14</v>
      </c>
      <c r="B19" s="601" t="s">
        <v>3627</v>
      </c>
      <c r="C19" s="260" t="s">
        <v>6293</v>
      </c>
      <c r="D19" s="603">
        <v>83331451.700000003</v>
      </c>
      <c r="E19" s="603">
        <v>29299251.41</v>
      </c>
      <c r="F19" s="603">
        <v>-15240008.439999999</v>
      </c>
      <c r="G19" s="603">
        <v>0</v>
      </c>
      <c r="H19" s="641">
        <v>97390694.670000002</v>
      </c>
    </row>
    <row r="20" spans="1:8" x14ac:dyDescent="0.6">
      <c r="A20" s="632">
        <f>COUNTA($B$5:B20)</f>
        <v>15</v>
      </c>
      <c r="B20" s="601" t="s">
        <v>3089</v>
      </c>
      <c r="C20" s="260" t="s">
        <v>6289</v>
      </c>
      <c r="D20" s="603">
        <v>117983246</v>
      </c>
      <c r="E20" s="603">
        <v>36653513.229999997</v>
      </c>
      <c r="F20" s="603">
        <v>0</v>
      </c>
      <c r="G20" s="603">
        <v>0</v>
      </c>
      <c r="H20" s="641">
        <v>154636759.22999999</v>
      </c>
    </row>
    <row r="21" spans="1:8" x14ac:dyDescent="0.6">
      <c r="A21" s="632">
        <f>COUNTA($B$5:B21)</f>
        <v>16</v>
      </c>
      <c r="B21" s="601" t="s">
        <v>3117</v>
      </c>
      <c r="C21" s="260" t="s">
        <v>1468</v>
      </c>
      <c r="D21" s="603">
        <v>3384410</v>
      </c>
      <c r="E21" s="603">
        <v>9700</v>
      </c>
      <c r="F21" s="603">
        <v>0</v>
      </c>
      <c r="G21" s="603">
        <v>0</v>
      </c>
      <c r="H21" s="641">
        <v>3394110</v>
      </c>
    </row>
    <row r="22" spans="1:8" x14ac:dyDescent="0.6">
      <c r="A22" s="632">
        <f>COUNTA($B$5:B22)</f>
        <v>17</v>
      </c>
      <c r="B22" s="601" t="s">
        <v>3211</v>
      </c>
      <c r="C22" s="260" t="s">
        <v>1521</v>
      </c>
      <c r="D22" s="603">
        <v>39769.56</v>
      </c>
      <c r="E22" s="603">
        <v>37418.92</v>
      </c>
      <c r="F22" s="603">
        <v>0</v>
      </c>
      <c r="G22" s="603">
        <v>0</v>
      </c>
      <c r="H22" s="641">
        <v>77188.479999999996</v>
      </c>
    </row>
    <row r="23" spans="1:8" x14ac:dyDescent="0.6">
      <c r="A23" s="632">
        <f>COUNTA($B$5:B23)</f>
        <v>18</v>
      </c>
      <c r="B23" s="601" t="s">
        <v>3238</v>
      </c>
      <c r="C23" s="260" t="s">
        <v>1492</v>
      </c>
      <c r="D23" s="603">
        <v>41844981.5</v>
      </c>
      <c r="E23" s="603">
        <v>2039682.45</v>
      </c>
      <c r="F23" s="603">
        <v>-44881.43</v>
      </c>
      <c r="G23" s="603">
        <v>0</v>
      </c>
      <c r="H23" s="641">
        <v>43839782.520000003</v>
      </c>
    </row>
    <row r="24" spans="1:8" x14ac:dyDescent="0.6">
      <c r="A24" s="632">
        <f>COUNTA($B$5:B24)</f>
        <v>19</v>
      </c>
      <c r="B24" s="601" t="s">
        <v>3282</v>
      </c>
      <c r="C24" s="260" t="s">
        <v>1515</v>
      </c>
      <c r="D24" s="603">
        <v>124329.4</v>
      </c>
      <c r="E24" s="603">
        <v>6368</v>
      </c>
      <c r="F24" s="603">
        <v>0</v>
      </c>
      <c r="G24" s="603">
        <v>0</v>
      </c>
      <c r="H24" s="641">
        <v>130697.4</v>
      </c>
    </row>
    <row r="25" spans="1:8" x14ac:dyDescent="0.6">
      <c r="A25" s="632">
        <f>COUNTA($B$5:B25)</f>
        <v>20</v>
      </c>
      <c r="B25" s="601" t="s">
        <v>3285</v>
      </c>
      <c r="C25" s="260" t="s">
        <v>1516</v>
      </c>
      <c r="D25" s="603">
        <v>16000</v>
      </c>
      <c r="E25" s="603">
        <v>51600</v>
      </c>
      <c r="F25" s="603">
        <v>0</v>
      </c>
      <c r="G25" s="603">
        <v>0</v>
      </c>
      <c r="H25" s="641">
        <v>67600</v>
      </c>
    </row>
    <row r="26" spans="1:8" x14ac:dyDescent="0.6">
      <c r="A26" s="632">
        <f>COUNTA($B$5:B26)</f>
        <v>21</v>
      </c>
      <c r="B26" s="601" t="s">
        <v>2879</v>
      </c>
      <c r="C26" s="260" t="s">
        <v>1418</v>
      </c>
      <c r="D26" s="603">
        <v>48302</v>
      </c>
      <c r="E26" s="603">
        <v>0</v>
      </c>
      <c r="F26" s="603">
        <v>0</v>
      </c>
      <c r="G26" s="603">
        <v>0</v>
      </c>
      <c r="H26" s="641">
        <v>48302</v>
      </c>
    </row>
    <row r="27" spans="1:8" x14ac:dyDescent="0.6">
      <c r="A27" s="632">
        <f>COUNTA($B$5:B27)</f>
        <v>22</v>
      </c>
      <c r="B27" s="601" t="s">
        <v>3805</v>
      </c>
      <c r="C27" s="260" t="s">
        <v>6291</v>
      </c>
      <c r="D27" s="603">
        <v>6099413</v>
      </c>
      <c r="E27" s="603">
        <v>7679237.4800000004</v>
      </c>
      <c r="F27" s="603">
        <v>0</v>
      </c>
      <c r="G27" s="603">
        <v>0</v>
      </c>
      <c r="H27" s="641">
        <v>13778650.48</v>
      </c>
    </row>
    <row r="28" spans="1:8" x14ac:dyDescent="0.6">
      <c r="A28" s="632">
        <f>COUNTA($B$5:B28)</f>
        <v>23</v>
      </c>
      <c r="B28" s="601" t="s">
        <v>3352</v>
      </c>
      <c r="C28" s="260" t="s">
        <v>1459</v>
      </c>
      <c r="D28" s="603">
        <v>88.75</v>
      </c>
      <c r="E28" s="603">
        <v>172177.07</v>
      </c>
      <c r="F28" s="603">
        <v>0</v>
      </c>
      <c r="G28" s="603">
        <v>0</v>
      </c>
      <c r="H28" s="641">
        <v>172265.82</v>
      </c>
    </row>
    <row r="29" spans="1:8" x14ac:dyDescent="0.6">
      <c r="A29" s="632">
        <f>COUNTA($B$5:B29)</f>
        <v>24</v>
      </c>
      <c r="B29" s="601" t="s">
        <v>4900</v>
      </c>
      <c r="C29" s="260" t="s">
        <v>6295</v>
      </c>
      <c r="D29" s="603">
        <v>17897334.399999999</v>
      </c>
      <c r="E29" s="603">
        <v>0</v>
      </c>
      <c r="F29" s="603">
        <v>0</v>
      </c>
      <c r="G29" s="603">
        <v>0</v>
      </c>
      <c r="H29" s="641">
        <v>17897334.399999999</v>
      </c>
    </row>
    <row r="30" spans="1:8" x14ac:dyDescent="0.6">
      <c r="A30" s="632">
        <f>COUNTA($B$5:B30)</f>
        <v>25</v>
      </c>
      <c r="B30" s="601" t="s">
        <v>4245</v>
      </c>
      <c r="C30" s="260" t="s">
        <v>1773</v>
      </c>
      <c r="D30" s="603">
        <v>0</v>
      </c>
      <c r="E30" s="603">
        <v>0</v>
      </c>
      <c r="F30" s="603">
        <v>-65084.27</v>
      </c>
      <c r="G30" s="603">
        <v>0</v>
      </c>
      <c r="H30" s="641">
        <v>-65084.27</v>
      </c>
    </row>
    <row r="31" spans="1:8" x14ac:dyDescent="0.6">
      <c r="A31" s="632">
        <f>COUNTA($B$5:B31)</f>
        <v>26</v>
      </c>
      <c r="B31" s="601" t="s">
        <v>4439</v>
      </c>
      <c r="C31" s="260" t="s">
        <v>1750</v>
      </c>
      <c r="D31" s="603">
        <v>188200.13</v>
      </c>
      <c r="E31" s="603">
        <v>0</v>
      </c>
      <c r="F31" s="603">
        <v>0</v>
      </c>
      <c r="G31" s="603">
        <v>0</v>
      </c>
      <c r="H31" s="641">
        <v>188200.13</v>
      </c>
    </row>
    <row r="32" spans="1:8" x14ac:dyDescent="0.6">
      <c r="A32" s="632">
        <f>COUNTA($B$5:B32)</f>
        <v>27</v>
      </c>
      <c r="B32" s="601" t="s">
        <v>4510</v>
      </c>
      <c r="C32" s="260" t="s">
        <v>1718</v>
      </c>
      <c r="D32" s="603">
        <v>7353600.5</v>
      </c>
      <c r="E32" s="603">
        <v>0</v>
      </c>
      <c r="F32" s="603">
        <v>0</v>
      </c>
      <c r="G32" s="603">
        <v>0</v>
      </c>
      <c r="H32" s="641">
        <v>7353600.5</v>
      </c>
    </row>
    <row r="33" spans="1:8" x14ac:dyDescent="0.6">
      <c r="A33" s="632">
        <f>COUNTA($B$5:B33)</f>
        <v>28</v>
      </c>
      <c r="B33" s="601" t="s">
        <v>2388</v>
      </c>
      <c r="C33" s="260" t="s">
        <v>1351</v>
      </c>
      <c r="D33" s="603">
        <v>0</v>
      </c>
      <c r="E33" s="603">
        <v>0</v>
      </c>
      <c r="F33" s="603">
        <v>0</v>
      </c>
      <c r="G33" s="603">
        <v>467291.46</v>
      </c>
      <c r="H33" s="641">
        <v>467291.46</v>
      </c>
    </row>
    <row r="34" spans="1:8" x14ac:dyDescent="0.6">
      <c r="A34" s="632">
        <f>COUNTA($B$5:B34)</f>
        <v>29</v>
      </c>
      <c r="B34" s="601" t="s">
        <v>2470</v>
      </c>
      <c r="C34" s="260" t="s">
        <v>1323</v>
      </c>
      <c r="D34" s="603">
        <v>9237160.5399999991</v>
      </c>
      <c r="E34" s="603">
        <v>949219.46</v>
      </c>
      <c r="F34" s="603">
        <v>0</v>
      </c>
      <c r="G34" s="603">
        <v>0</v>
      </c>
      <c r="H34" s="641">
        <v>10186380</v>
      </c>
    </row>
    <row r="35" spans="1:8" x14ac:dyDescent="0.6">
      <c r="A35" s="632">
        <f>COUNTA($B$5:B35)</f>
        <v>30</v>
      </c>
      <c r="B35" s="601" t="s">
        <v>2562</v>
      </c>
      <c r="C35" s="260" t="s">
        <v>1317</v>
      </c>
      <c r="D35" s="603">
        <v>86455</v>
      </c>
      <c r="E35" s="603">
        <v>0</v>
      </c>
      <c r="F35" s="603">
        <v>0</v>
      </c>
      <c r="G35" s="603">
        <v>0</v>
      </c>
      <c r="H35" s="641">
        <v>86455</v>
      </c>
    </row>
    <row r="36" spans="1:8" x14ac:dyDescent="0.6">
      <c r="A36" s="632">
        <f>COUNTA($B$5:B36)</f>
        <v>31</v>
      </c>
      <c r="B36" s="601" t="s">
        <v>2666</v>
      </c>
      <c r="C36" s="260" t="s">
        <v>1331</v>
      </c>
      <c r="D36" s="603">
        <v>335179</v>
      </c>
      <c r="E36" s="603">
        <v>0</v>
      </c>
      <c r="F36" s="603">
        <v>0</v>
      </c>
      <c r="G36" s="603">
        <v>0</v>
      </c>
      <c r="H36" s="641">
        <v>335179</v>
      </c>
    </row>
    <row r="37" spans="1:8" x14ac:dyDescent="0.6">
      <c r="A37" s="632">
        <f>COUNTA($B$5:B37)</f>
        <v>32</v>
      </c>
      <c r="B37" s="601" t="s">
        <v>2965</v>
      </c>
      <c r="C37" s="260" t="s">
        <v>1451</v>
      </c>
      <c r="D37" s="603">
        <v>23745</v>
      </c>
      <c r="E37" s="603">
        <v>0</v>
      </c>
      <c r="F37" s="603">
        <v>0</v>
      </c>
      <c r="G37" s="603">
        <v>0</v>
      </c>
      <c r="H37" s="641">
        <v>23745</v>
      </c>
    </row>
    <row r="38" spans="1:8" x14ac:dyDescent="0.6">
      <c r="A38" s="632">
        <f>COUNTA($B$5:B38)</f>
        <v>33</v>
      </c>
      <c r="B38" s="601" t="s">
        <v>3370</v>
      </c>
      <c r="C38" s="260" t="s">
        <v>1569</v>
      </c>
      <c r="D38" s="603">
        <v>0</v>
      </c>
      <c r="E38" s="603">
        <v>0</v>
      </c>
      <c r="F38" s="603">
        <v>-1971.07</v>
      </c>
      <c r="G38" s="603">
        <v>0</v>
      </c>
      <c r="H38" s="641">
        <v>-1971.07</v>
      </c>
    </row>
    <row r="39" spans="1:8" x14ac:dyDescent="0.6">
      <c r="A39" s="632">
        <f>COUNTA($B$5:B39)</f>
        <v>34</v>
      </c>
      <c r="B39" s="601" t="s">
        <v>3374</v>
      </c>
      <c r="C39" s="260" t="s">
        <v>1570</v>
      </c>
      <c r="D39" s="603">
        <v>14220</v>
      </c>
      <c r="E39" s="603">
        <v>0</v>
      </c>
      <c r="F39" s="603">
        <v>-9929268.3699999992</v>
      </c>
      <c r="G39" s="603">
        <v>0</v>
      </c>
      <c r="H39" s="641">
        <v>-9915048.3699999992</v>
      </c>
    </row>
    <row r="40" spans="1:8" x14ac:dyDescent="0.6">
      <c r="A40" s="632">
        <f>COUNTA($B$5:B40)</f>
        <v>35</v>
      </c>
      <c r="B40" s="601" t="s">
        <v>3378</v>
      </c>
      <c r="C40" s="260" t="s">
        <v>1571</v>
      </c>
      <c r="D40" s="603">
        <v>24086050</v>
      </c>
      <c r="E40" s="603">
        <v>5428644.04</v>
      </c>
      <c r="F40" s="603">
        <v>0</v>
      </c>
      <c r="G40" s="603">
        <v>0</v>
      </c>
      <c r="H40" s="641">
        <v>29514694.039999999</v>
      </c>
    </row>
    <row r="41" spans="1:8" x14ac:dyDescent="0.6">
      <c r="A41" s="632">
        <f>COUNTA($B$5:B41)</f>
        <v>36</v>
      </c>
      <c r="B41" s="601" t="s">
        <v>3410</v>
      </c>
      <c r="C41" s="260" t="s">
        <v>1528</v>
      </c>
      <c r="D41" s="603">
        <v>7618615</v>
      </c>
      <c r="E41" s="603">
        <v>0</v>
      </c>
      <c r="F41" s="603">
        <v>0</v>
      </c>
      <c r="G41" s="603">
        <v>0</v>
      </c>
      <c r="H41" s="641">
        <v>7618615</v>
      </c>
    </row>
    <row r="42" spans="1:8" x14ac:dyDescent="0.6">
      <c r="A42" s="632">
        <f>COUNTA($B$5:B42)</f>
        <v>37</v>
      </c>
      <c r="B42" s="601" t="s">
        <v>3474</v>
      </c>
      <c r="C42" s="260" t="s">
        <v>1583</v>
      </c>
      <c r="D42" s="603">
        <v>7414398.5</v>
      </c>
      <c r="E42" s="603">
        <v>0</v>
      </c>
      <c r="F42" s="603">
        <v>-2757428.5</v>
      </c>
      <c r="G42" s="603">
        <v>2902478.22</v>
      </c>
      <c r="H42" s="641">
        <v>7559448.2200000007</v>
      </c>
    </row>
    <row r="43" spans="1:8" x14ac:dyDescent="0.6">
      <c r="A43" s="632">
        <f>COUNTA($B$5:B43)</f>
        <v>38</v>
      </c>
      <c r="B43" s="601" t="s">
        <v>3545</v>
      </c>
      <c r="C43" s="260" t="s">
        <v>6290</v>
      </c>
      <c r="D43" s="603">
        <v>10645864.75</v>
      </c>
      <c r="E43" s="603">
        <v>22116875.870000001</v>
      </c>
      <c r="F43" s="603">
        <v>0</v>
      </c>
      <c r="G43" s="603">
        <v>0</v>
      </c>
      <c r="H43" s="641">
        <v>32762740.620000001</v>
      </c>
    </row>
    <row r="44" spans="1:8" x14ac:dyDescent="0.6">
      <c r="A44" s="632">
        <f>COUNTA($B$5:B44)</f>
        <v>39</v>
      </c>
      <c r="B44" s="601" t="s">
        <v>3596</v>
      </c>
      <c r="C44" s="260" t="s">
        <v>1552</v>
      </c>
      <c r="D44" s="603">
        <v>2282670</v>
      </c>
      <c r="E44" s="603">
        <v>7329057.9500000002</v>
      </c>
      <c r="F44" s="603">
        <v>0</v>
      </c>
      <c r="G44" s="603">
        <v>0</v>
      </c>
      <c r="H44" s="641">
        <v>9611727.9499999993</v>
      </c>
    </row>
    <row r="45" spans="1:8" x14ac:dyDescent="0.6">
      <c r="A45" s="632">
        <f>COUNTA($B$5:B45)</f>
        <v>40</v>
      </c>
      <c r="B45" s="601" t="s">
        <v>5266</v>
      </c>
      <c r="C45" s="260" t="s">
        <v>1945</v>
      </c>
      <c r="D45" s="603">
        <v>6723.75</v>
      </c>
      <c r="E45" s="603">
        <v>0</v>
      </c>
      <c r="F45" s="603">
        <v>0</v>
      </c>
      <c r="G45" s="603">
        <v>0</v>
      </c>
      <c r="H45" s="641">
        <v>6723.75</v>
      </c>
    </row>
    <row r="46" spans="1:8" x14ac:dyDescent="0.6">
      <c r="A46" s="632">
        <f>COUNTA($B$5:B46)</f>
        <v>41</v>
      </c>
      <c r="B46" s="601" t="s">
        <v>5301</v>
      </c>
      <c r="C46" s="260" t="s">
        <v>1981</v>
      </c>
      <c r="D46" s="603">
        <v>62250</v>
      </c>
      <c r="E46" s="603">
        <v>8271461.5700000003</v>
      </c>
      <c r="F46" s="603">
        <v>0</v>
      </c>
      <c r="G46" s="603">
        <v>0</v>
      </c>
      <c r="H46" s="641">
        <v>8333711.5700000003</v>
      </c>
    </row>
    <row r="47" spans="1:8" x14ac:dyDescent="0.6">
      <c r="A47" s="632">
        <f>COUNTA($B$5:B47)</f>
        <v>42</v>
      </c>
      <c r="B47" s="601" t="s">
        <v>5349</v>
      </c>
      <c r="C47" s="260" t="s">
        <v>1998</v>
      </c>
      <c r="D47" s="603">
        <v>34702975</v>
      </c>
      <c r="E47" s="603">
        <v>9277510.8200000003</v>
      </c>
      <c r="F47" s="603">
        <v>0</v>
      </c>
      <c r="G47" s="603">
        <v>0</v>
      </c>
      <c r="H47" s="641">
        <v>43980485.82</v>
      </c>
    </row>
    <row r="48" spans="1:8" x14ac:dyDescent="0.6">
      <c r="A48" s="632">
        <f>COUNTA($B$5:B48)</f>
        <v>43</v>
      </c>
      <c r="B48" s="601" t="s">
        <v>5425</v>
      </c>
      <c r="C48" s="260" t="s">
        <v>1992</v>
      </c>
      <c r="D48" s="603">
        <v>1517571</v>
      </c>
      <c r="E48" s="603">
        <v>90819.96</v>
      </c>
      <c r="F48" s="603">
        <v>0</v>
      </c>
      <c r="G48" s="603">
        <v>9265738.2799999993</v>
      </c>
      <c r="H48" s="641">
        <v>10874129.239999998</v>
      </c>
    </row>
    <row r="49" spans="1:8" x14ac:dyDescent="0.6">
      <c r="A49" s="632">
        <f>COUNTA($B$5:B49)</f>
        <v>44</v>
      </c>
      <c r="B49" s="601" t="s">
        <v>5444</v>
      </c>
      <c r="C49" s="260" t="s">
        <v>1953</v>
      </c>
      <c r="D49" s="603">
        <v>16503316.41</v>
      </c>
      <c r="E49" s="603">
        <v>0</v>
      </c>
      <c r="F49" s="603">
        <v>0</v>
      </c>
      <c r="G49" s="603">
        <v>0</v>
      </c>
      <c r="H49" s="641">
        <v>16503316.41</v>
      </c>
    </row>
    <row r="50" spans="1:8" x14ac:dyDescent="0.6">
      <c r="A50" s="632">
        <f>COUNTA($B$5:B50)</f>
        <v>45</v>
      </c>
      <c r="B50" s="601" t="s">
        <v>5714</v>
      </c>
      <c r="C50" s="260" t="s">
        <v>2064</v>
      </c>
      <c r="D50" s="603">
        <v>4251980</v>
      </c>
      <c r="E50" s="603">
        <v>3895045.32</v>
      </c>
      <c r="F50" s="603">
        <v>0</v>
      </c>
      <c r="G50" s="603">
        <v>0</v>
      </c>
      <c r="H50" s="641">
        <v>8147025.3200000003</v>
      </c>
    </row>
    <row r="51" spans="1:8" x14ac:dyDescent="0.6">
      <c r="A51" s="632">
        <f>COUNTA($B$5:B51)</f>
        <v>46</v>
      </c>
      <c r="B51" s="601" t="s">
        <v>5742</v>
      </c>
      <c r="C51" s="260" t="s">
        <v>2027</v>
      </c>
      <c r="D51" s="603">
        <v>27690650</v>
      </c>
      <c r="E51" s="603">
        <v>621075.14</v>
      </c>
      <c r="F51" s="603">
        <v>0</v>
      </c>
      <c r="G51" s="603">
        <v>0</v>
      </c>
      <c r="H51" s="641">
        <v>28311725.140000001</v>
      </c>
    </row>
    <row r="52" spans="1:8" x14ac:dyDescent="0.6">
      <c r="A52" s="632">
        <f>COUNTA($B$5:B52)</f>
        <v>47</v>
      </c>
      <c r="B52" s="601" t="s">
        <v>5746</v>
      </c>
      <c r="C52" s="260" t="s">
        <v>2028</v>
      </c>
      <c r="D52" s="603">
        <v>28680</v>
      </c>
      <c r="E52" s="603">
        <v>0</v>
      </c>
      <c r="F52" s="603">
        <v>0</v>
      </c>
      <c r="G52" s="603">
        <v>0</v>
      </c>
      <c r="H52" s="641">
        <v>28680</v>
      </c>
    </row>
    <row r="53" spans="1:8" x14ac:dyDescent="0.6">
      <c r="A53" s="632">
        <f>COUNTA($B$5:B53)</f>
        <v>48</v>
      </c>
      <c r="B53" s="601" t="s">
        <v>3630</v>
      </c>
      <c r="C53" s="260" t="s">
        <v>1644</v>
      </c>
      <c r="D53" s="603">
        <v>16341662</v>
      </c>
      <c r="E53" s="603">
        <v>1324024.3700000001</v>
      </c>
      <c r="F53" s="603">
        <v>0</v>
      </c>
      <c r="G53" s="603">
        <v>0</v>
      </c>
      <c r="H53" s="641">
        <v>17665686.370000001</v>
      </c>
    </row>
    <row r="54" spans="1:8" x14ac:dyDescent="0.6">
      <c r="A54" s="632">
        <f>COUNTA($B$5:B54)</f>
        <v>49</v>
      </c>
      <c r="B54" s="601" t="s">
        <v>3638</v>
      </c>
      <c r="C54" s="260" t="s">
        <v>1645</v>
      </c>
      <c r="D54" s="603">
        <v>14340566</v>
      </c>
      <c r="E54" s="603">
        <v>708013.18</v>
      </c>
      <c r="F54" s="603">
        <v>-5354550.95</v>
      </c>
      <c r="G54" s="603">
        <v>153489.71</v>
      </c>
      <c r="H54" s="641">
        <v>9847517.9400000013</v>
      </c>
    </row>
    <row r="55" spans="1:8" x14ac:dyDescent="0.6">
      <c r="A55" s="632">
        <f>COUNTA($B$5:B55)</f>
        <v>50</v>
      </c>
      <c r="B55" s="601" t="s">
        <v>3642</v>
      </c>
      <c r="C55" s="260" t="s">
        <v>1646</v>
      </c>
      <c r="D55" s="603">
        <v>6345580.5099999998</v>
      </c>
      <c r="E55" s="603">
        <v>0</v>
      </c>
      <c r="F55" s="603">
        <v>-1945190.97</v>
      </c>
      <c r="G55" s="603">
        <v>0</v>
      </c>
      <c r="H55" s="641">
        <v>4400389.54</v>
      </c>
    </row>
    <row r="56" spans="1:8" x14ac:dyDescent="0.6">
      <c r="A56" s="632">
        <f>COUNTA($B$5:B56)</f>
        <v>51</v>
      </c>
      <c r="B56" s="601" t="s">
        <v>3093</v>
      </c>
      <c r="C56" s="260" t="s">
        <v>1463</v>
      </c>
      <c r="D56" s="603">
        <v>11088860</v>
      </c>
      <c r="E56" s="603">
        <v>33422425.210000001</v>
      </c>
      <c r="F56" s="603">
        <v>0</v>
      </c>
      <c r="G56" s="603">
        <v>0</v>
      </c>
      <c r="H56" s="641">
        <v>44511285.210000001</v>
      </c>
    </row>
    <row r="57" spans="1:8" x14ac:dyDescent="0.6">
      <c r="A57" s="632">
        <f>COUNTA($B$5:B57)</f>
        <v>52</v>
      </c>
      <c r="B57" s="601" t="s">
        <v>3097</v>
      </c>
      <c r="C57" s="260" t="s">
        <v>1464</v>
      </c>
      <c r="D57" s="603">
        <v>35631760.25</v>
      </c>
      <c r="E57" s="603">
        <v>29566997.420000002</v>
      </c>
      <c r="F57" s="603">
        <v>0</v>
      </c>
      <c r="G57" s="603">
        <v>0</v>
      </c>
      <c r="H57" s="641">
        <v>65198757.670000002</v>
      </c>
    </row>
    <row r="58" spans="1:8" x14ac:dyDescent="0.6">
      <c r="A58" s="632">
        <f>COUNTA($B$5:B58)</f>
        <v>53</v>
      </c>
      <c r="B58" s="601" t="s">
        <v>3101</v>
      </c>
      <c r="C58" s="260" t="s">
        <v>1465</v>
      </c>
      <c r="D58" s="603">
        <v>334314</v>
      </c>
      <c r="E58" s="603">
        <v>0</v>
      </c>
      <c r="F58" s="603">
        <v>-2200</v>
      </c>
      <c r="G58" s="603">
        <v>0</v>
      </c>
      <c r="H58" s="641">
        <v>332114</v>
      </c>
    </row>
    <row r="59" spans="1:8" x14ac:dyDescent="0.6">
      <c r="A59" s="632">
        <f>COUNTA($B$5:B59)</f>
        <v>54</v>
      </c>
      <c r="B59" s="601" t="s">
        <v>3109</v>
      </c>
      <c r="C59" s="260" t="s">
        <v>1467</v>
      </c>
      <c r="D59" s="603">
        <v>37340918.399999999</v>
      </c>
      <c r="E59" s="603">
        <v>2391504.2399999998</v>
      </c>
      <c r="F59" s="603">
        <v>0</v>
      </c>
      <c r="G59" s="603">
        <v>0</v>
      </c>
      <c r="H59" s="641">
        <v>39732422.640000001</v>
      </c>
    </row>
    <row r="60" spans="1:8" x14ac:dyDescent="0.6">
      <c r="A60" s="632">
        <f>COUNTA($B$5:B60)</f>
        <v>55</v>
      </c>
      <c r="B60" s="601" t="s">
        <v>3124</v>
      </c>
      <c r="C60" s="260" t="s">
        <v>1470</v>
      </c>
      <c r="D60" s="603">
        <v>3784533.48</v>
      </c>
      <c r="E60" s="603">
        <v>9478095.8000000007</v>
      </c>
      <c r="F60" s="603">
        <v>0</v>
      </c>
      <c r="G60" s="603">
        <v>0</v>
      </c>
      <c r="H60" s="641">
        <v>13262629.280000001</v>
      </c>
    </row>
    <row r="61" spans="1:8" x14ac:dyDescent="0.6">
      <c r="A61" s="632">
        <f>COUNTA($B$5:B61)</f>
        <v>56</v>
      </c>
      <c r="B61" s="601" t="s">
        <v>3128</v>
      </c>
      <c r="C61" s="260" t="s">
        <v>1471</v>
      </c>
      <c r="D61" s="603">
        <v>6458</v>
      </c>
      <c r="E61" s="603">
        <v>1718221.39</v>
      </c>
      <c r="F61" s="603">
        <v>0</v>
      </c>
      <c r="G61" s="603">
        <v>0</v>
      </c>
      <c r="H61" s="641">
        <v>1724679.39</v>
      </c>
    </row>
    <row r="62" spans="1:8" x14ac:dyDescent="0.6">
      <c r="A62" s="632">
        <f>COUNTA($B$5:B62)</f>
        <v>57</v>
      </c>
      <c r="B62" s="601" t="s">
        <v>3140</v>
      </c>
      <c r="C62" s="260" t="s">
        <v>1474</v>
      </c>
      <c r="D62" s="603">
        <v>147780</v>
      </c>
      <c r="E62" s="603">
        <v>0</v>
      </c>
      <c r="F62" s="603">
        <v>-13602.62</v>
      </c>
      <c r="G62" s="603">
        <v>0</v>
      </c>
      <c r="H62" s="641">
        <v>134177.38</v>
      </c>
    </row>
    <row r="63" spans="1:8" x14ac:dyDescent="0.6">
      <c r="A63" s="632">
        <f>COUNTA($B$5:B63)</f>
        <v>58</v>
      </c>
      <c r="B63" s="601" t="s">
        <v>3144</v>
      </c>
      <c r="C63" s="260" t="s">
        <v>1475</v>
      </c>
      <c r="D63" s="603">
        <v>352402.4</v>
      </c>
      <c r="E63" s="603">
        <v>602284.12</v>
      </c>
      <c r="F63" s="603">
        <v>0</v>
      </c>
      <c r="G63" s="603">
        <v>0</v>
      </c>
      <c r="H63" s="641">
        <v>954686.52</v>
      </c>
    </row>
    <row r="64" spans="1:8" x14ac:dyDescent="0.6">
      <c r="A64" s="632">
        <f>COUNTA($B$5:B64)</f>
        <v>59</v>
      </c>
      <c r="B64" s="601" t="s">
        <v>3171</v>
      </c>
      <c r="C64" s="260" t="s">
        <v>1482</v>
      </c>
      <c r="D64" s="603">
        <v>1675276.4</v>
      </c>
      <c r="E64" s="603">
        <v>0</v>
      </c>
      <c r="F64" s="603">
        <v>0</v>
      </c>
      <c r="G64" s="603">
        <v>0</v>
      </c>
      <c r="H64" s="641">
        <v>1675276.4</v>
      </c>
    </row>
    <row r="65" spans="1:8" x14ac:dyDescent="0.6">
      <c r="A65" s="632">
        <f>COUNTA($B$5:B65)</f>
        <v>60</v>
      </c>
      <c r="B65" s="601" t="s">
        <v>3175</v>
      </c>
      <c r="C65" s="260" t="s">
        <v>1483</v>
      </c>
      <c r="D65" s="603">
        <v>2200</v>
      </c>
      <c r="E65" s="603">
        <v>0</v>
      </c>
      <c r="F65" s="603">
        <v>0</v>
      </c>
      <c r="G65" s="603">
        <v>0</v>
      </c>
      <c r="H65" s="641">
        <v>2200</v>
      </c>
    </row>
    <row r="66" spans="1:8" x14ac:dyDescent="0.6">
      <c r="A66" s="632">
        <f>COUNTA($B$5:B66)</f>
        <v>61</v>
      </c>
      <c r="B66" s="601" t="s">
        <v>3183</v>
      </c>
      <c r="C66" s="260" t="s">
        <v>1485</v>
      </c>
      <c r="D66" s="603">
        <v>360</v>
      </c>
      <c r="E66" s="603">
        <v>419974.26</v>
      </c>
      <c r="F66" s="603">
        <v>0</v>
      </c>
      <c r="G66" s="603">
        <v>0</v>
      </c>
      <c r="H66" s="641">
        <v>420334.26</v>
      </c>
    </row>
    <row r="67" spans="1:8" x14ac:dyDescent="0.6">
      <c r="A67" s="632">
        <f>COUNTA($B$5:B67)</f>
        <v>62</v>
      </c>
      <c r="B67" s="601" t="s">
        <v>3187</v>
      </c>
      <c r="C67" s="260" t="s">
        <v>1486</v>
      </c>
      <c r="D67" s="603">
        <v>14170</v>
      </c>
      <c r="E67" s="603">
        <v>172035.1</v>
      </c>
      <c r="F67" s="603">
        <v>0</v>
      </c>
      <c r="G67" s="603">
        <v>0</v>
      </c>
      <c r="H67" s="641">
        <v>186205.1</v>
      </c>
    </row>
    <row r="68" spans="1:8" x14ac:dyDescent="0.6">
      <c r="A68" s="632">
        <f>COUNTA($B$5:B68)</f>
        <v>63</v>
      </c>
      <c r="B68" s="601" t="s">
        <v>3199</v>
      </c>
      <c r="C68" s="260" t="s">
        <v>1489</v>
      </c>
      <c r="D68" s="603">
        <v>1050239.6599999999</v>
      </c>
      <c r="E68" s="603">
        <v>11058.53</v>
      </c>
      <c r="F68" s="603">
        <v>0</v>
      </c>
      <c r="G68" s="603">
        <v>0</v>
      </c>
      <c r="H68" s="641">
        <v>1061298.19</v>
      </c>
    </row>
    <row r="69" spans="1:8" x14ac:dyDescent="0.6">
      <c r="A69" s="632">
        <f>COUNTA($B$5:B69)</f>
        <v>64</v>
      </c>
      <c r="B69" s="601" t="s">
        <v>3203</v>
      </c>
      <c r="C69" s="260" t="s">
        <v>1490</v>
      </c>
      <c r="D69" s="603">
        <v>53570</v>
      </c>
      <c r="E69" s="603">
        <v>0</v>
      </c>
      <c r="F69" s="603">
        <v>0</v>
      </c>
      <c r="G69" s="603">
        <v>0</v>
      </c>
      <c r="H69" s="641">
        <v>53570</v>
      </c>
    </row>
    <row r="70" spans="1:8" x14ac:dyDescent="0.6">
      <c r="A70" s="632">
        <f>COUNTA($B$5:B70)</f>
        <v>65</v>
      </c>
      <c r="B70" s="601" t="s">
        <v>3218</v>
      </c>
      <c r="C70" s="260" t="s">
        <v>1523</v>
      </c>
      <c r="D70" s="603">
        <v>48500</v>
      </c>
      <c r="E70" s="603">
        <v>0</v>
      </c>
      <c r="F70" s="603">
        <v>27155.759999999998</v>
      </c>
      <c r="G70" s="603">
        <v>0</v>
      </c>
      <c r="H70" s="641">
        <v>75655.759999999995</v>
      </c>
    </row>
    <row r="71" spans="1:8" x14ac:dyDescent="0.6">
      <c r="A71" s="632">
        <f>COUNTA($B$5:B71)</f>
        <v>66</v>
      </c>
      <c r="B71" s="601" t="s">
        <v>3222</v>
      </c>
      <c r="C71" s="260" t="s">
        <v>1524</v>
      </c>
      <c r="D71" s="603">
        <v>15660</v>
      </c>
      <c r="E71" s="603">
        <v>30202.5</v>
      </c>
      <c r="F71" s="603">
        <v>0</v>
      </c>
      <c r="G71" s="603">
        <v>0</v>
      </c>
      <c r="H71" s="641">
        <v>45862.5</v>
      </c>
    </row>
    <row r="72" spans="1:8" x14ac:dyDescent="0.6">
      <c r="A72" s="632">
        <f>COUNTA($B$5:B72)</f>
        <v>67</v>
      </c>
      <c r="B72" s="601" t="s">
        <v>3230</v>
      </c>
      <c r="C72" s="260" t="s">
        <v>1526</v>
      </c>
      <c r="D72" s="603">
        <v>2754580</v>
      </c>
      <c r="E72" s="603">
        <v>1084913.7</v>
      </c>
      <c r="F72" s="603">
        <v>0</v>
      </c>
      <c r="G72" s="603">
        <v>0</v>
      </c>
      <c r="H72" s="641">
        <v>3839493.7</v>
      </c>
    </row>
    <row r="73" spans="1:8" x14ac:dyDescent="0.6">
      <c r="A73" s="632">
        <f>COUNTA($B$5:B73)</f>
        <v>68</v>
      </c>
      <c r="B73" s="601" t="s">
        <v>3250</v>
      </c>
      <c r="C73" s="260" t="s">
        <v>1495</v>
      </c>
      <c r="D73" s="603">
        <v>0</v>
      </c>
      <c r="E73" s="603">
        <v>0</v>
      </c>
      <c r="F73" s="603">
        <v>-24229.64</v>
      </c>
      <c r="G73" s="603">
        <v>0</v>
      </c>
      <c r="H73" s="641">
        <v>-24229.64</v>
      </c>
    </row>
    <row r="74" spans="1:8" x14ac:dyDescent="0.6">
      <c r="A74" s="632">
        <f>COUNTA($B$5:B74)</f>
        <v>69</v>
      </c>
      <c r="B74" s="601" t="s">
        <v>3258</v>
      </c>
      <c r="C74" s="260" t="s">
        <v>1497</v>
      </c>
      <c r="D74" s="603">
        <v>13185455.960000001</v>
      </c>
      <c r="E74" s="603">
        <v>5913995.1900000004</v>
      </c>
      <c r="F74" s="603">
        <v>-18233.53</v>
      </c>
      <c r="G74" s="603">
        <v>198906.92</v>
      </c>
      <c r="H74" s="641">
        <v>19280124.540000003</v>
      </c>
    </row>
    <row r="75" spans="1:8" x14ac:dyDescent="0.6">
      <c r="A75" s="632">
        <f>COUNTA($B$5:B75)</f>
        <v>70</v>
      </c>
      <c r="B75" s="601" t="s">
        <v>3274</v>
      </c>
      <c r="C75" s="260" t="s">
        <v>1501</v>
      </c>
      <c r="D75" s="603">
        <v>32260</v>
      </c>
      <c r="E75" s="603">
        <v>2278155.09</v>
      </c>
      <c r="F75" s="603">
        <v>0</v>
      </c>
      <c r="G75" s="603">
        <v>0</v>
      </c>
      <c r="H75" s="641">
        <v>2310415.09</v>
      </c>
    </row>
    <row r="76" spans="1:8" x14ac:dyDescent="0.6">
      <c r="A76" s="632">
        <f>COUNTA($B$5:B76)</f>
        <v>71</v>
      </c>
      <c r="B76" s="601" t="s">
        <v>3297</v>
      </c>
      <c r="C76" s="260" t="s">
        <v>1519</v>
      </c>
      <c r="D76" s="603">
        <v>1323353.72</v>
      </c>
      <c r="E76" s="603">
        <v>0</v>
      </c>
      <c r="F76" s="603">
        <v>0</v>
      </c>
      <c r="G76" s="603">
        <v>0</v>
      </c>
      <c r="H76" s="641">
        <v>1323353.72</v>
      </c>
    </row>
    <row r="77" spans="1:8" x14ac:dyDescent="0.6">
      <c r="A77" s="632">
        <f>COUNTA($B$5:B77)</f>
        <v>72</v>
      </c>
      <c r="B77" s="601" t="s">
        <v>3301</v>
      </c>
      <c r="C77" s="260" t="s">
        <v>1520</v>
      </c>
      <c r="D77" s="603">
        <v>80</v>
      </c>
      <c r="E77" s="603">
        <v>0</v>
      </c>
      <c r="F77" s="603">
        <v>0</v>
      </c>
      <c r="G77" s="603">
        <v>0</v>
      </c>
      <c r="H77" s="641">
        <v>80</v>
      </c>
    </row>
    <row r="78" spans="1:8" x14ac:dyDescent="0.6">
      <c r="A78" s="632">
        <f>COUNTA($B$5:B78)</f>
        <v>73</v>
      </c>
      <c r="B78" s="601" t="s">
        <v>2883</v>
      </c>
      <c r="C78" s="260" t="s">
        <v>1419</v>
      </c>
      <c r="D78" s="603">
        <v>69960</v>
      </c>
      <c r="E78" s="603">
        <v>8917.85</v>
      </c>
      <c r="F78" s="603">
        <v>0</v>
      </c>
      <c r="G78" s="603">
        <v>0</v>
      </c>
      <c r="H78" s="641">
        <v>78877.850000000006</v>
      </c>
    </row>
    <row r="79" spans="1:8" x14ac:dyDescent="0.6">
      <c r="A79" s="632">
        <f>COUNTA($B$5:B79)</f>
        <v>74</v>
      </c>
      <c r="B79" s="601" t="s">
        <v>2887</v>
      </c>
      <c r="C79" s="260" t="s">
        <v>1420</v>
      </c>
      <c r="D79" s="603">
        <v>0</v>
      </c>
      <c r="E79" s="603">
        <v>0</v>
      </c>
      <c r="F79" s="603">
        <v>0</v>
      </c>
      <c r="G79" s="603">
        <v>10990.7</v>
      </c>
      <c r="H79" s="641">
        <v>10990.7</v>
      </c>
    </row>
    <row r="80" spans="1:8" x14ac:dyDescent="0.6">
      <c r="A80" s="632">
        <f>COUNTA($B$5:B80)</f>
        <v>75</v>
      </c>
      <c r="B80" s="601" t="s">
        <v>2891</v>
      </c>
      <c r="C80" s="260" t="s">
        <v>1421</v>
      </c>
      <c r="D80" s="603">
        <v>33284.5</v>
      </c>
      <c r="E80" s="603">
        <v>144701.57999999999</v>
      </c>
      <c r="F80" s="603">
        <v>-70614.52</v>
      </c>
      <c r="G80" s="603">
        <v>0</v>
      </c>
      <c r="H80" s="641">
        <v>107371.55999999998</v>
      </c>
    </row>
    <row r="81" spans="1:8" x14ac:dyDescent="0.6">
      <c r="A81" s="632">
        <f>COUNTA($B$5:B81)</f>
        <v>76</v>
      </c>
      <c r="B81" s="601" t="s">
        <v>3652</v>
      </c>
      <c r="C81" s="260" t="s">
        <v>1614</v>
      </c>
      <c r="D81" s="603">
        <v>4608840</v>
      </c>
      <c r="E81" s="603">
        <v>0</v>
      </c>
      <c r="F81" s="603">
        <v>0</v>
      </c>
      <c r="G81" s="603">
        <v>0</v>
      </c>
      <c r="H81" s="641">
        <v>4608840</v>
      </c>
    </row>
    <row r="82" spans="1:8" x14ac:dyDescent="0.6">
      <c r="A82" s="632">
        <f>COUNTA($B$5:B82)</f>
        <v>77</v>
      </c>
      <c r="B82" s="601" t="s">
        <v>3656</v>
      </c>
      <c r="C82" s="260" t="s">
        <v>1615</v>
      </c>
      <c r="D82" s="603">
        <v>1929955</v>
      </c>
      <c r="E82" s="603">
        <v>0</v>
      </c>
      <c r="F82" s="603">
        <v>0</v>
      </c>
      <c r="G82" s="603">
        <v>0</v>
      </c>
      <c r="H82" s="641">
        <v>1929955</v>
      </c>
    </row>
    <row r="83" spans="1:8" x14ac:dyDescent="0.6">
      <c r="A83" s="632">
        <f>COUNTA($B$5:B83)</f>
        <v>78</v>
      </c>
      <c r="B83" s="601" t="s">
        <v>3680</v>
      </c>
      <c r="C83" s="260" t="s">
        <v>1620</v>
      </c>
      <c r="D83" s="603">
        <v>120</v>
      </c>
      <c r="E83" s="603">
        <v>0</v>
      </c>
      <c r="F83" s="603">
        <v>0</v>
      </c>
      <c r="G83" s="603">
        <v>0</v>
      </c>
      <c r="H83" s="641">
        <v>120</v>
      </c>
    </row>
    <row r="84" spans="1:8" x14ac:dyDescent="0.6">
      <c r="A84" s="632">
        <f>COUNTA($B$5:B84)</f>
        <v>79</v>
      </c>
      <c r="B84" s="601" t="s">
        <v>3684</v>
      </c>
      <c r="C84" s="260" t="s">
        <v>1621</v>
      </c>
      <c r="D84" s="603">
        <v>57900</v>
      </c>
      <c r="E84" s="603">
        <v>0</v>
      </c>
      <c r="F84" s="603">
        <v>0</v>
      </c>
      <c r="G84" s="603">
        <v>0</v>
      </c>
      <c r="H84" s="641">
        <v>57900</v>
      </c>
    </row>
    <row r="85" spans="1:8" x14ac:dyDescent="0.6">
      <c r="A85" s="632">
        <f>COUNTA($B$5:B85)</f>
        <v>80</v>
      </c>
      <c r="B85" s="601" t="s">
        <v>3702</v>
      </c>
      <c r="C85" s="260" t="s">
        <v>1638</v>
      </c>
      <c r="D85" s="603">
        <v>266940</v>
      </c>
      <c r="E85" s="603">
        <v>123850.09</v>
      </c>
      <c r="F85" s="603">
        <v>0</v>
      </c>
      <c r="G85" s="603">
        <v>0</v>
      </c>
      <c r="H85" s="641">
        <v>390790.08999999997</v>
      </c>
    </row>
    <row r="86" spans="1:8" x14ac:dyDescent="0.6">
      <c r="A86" s="632">
        <f>COUNTA($B$5:B86)</f>
        <v>81</v>
      </c>
      <c r="B86" s="601" t="s">
        <v>3706</v>
      </c>
      <c r="C86" s="260" t="s">
        <v>2112</v>
      </c>
      <c r="D86" s="603">
        <v>23329660.5</v>
      </c>
      <c r="E86" s="603">
        <v>139352.32999999999</v>
      </c>
      <c r="F86" s="603">
        <v>0</v>
      </c>
      <c r="G86" s="603">
        <v>0</v>
      </c>
      <c r="H86" s="641">
        <v>23469012.829999998</v>
      </c>
    </row>
    <row r="87" spans="1:8" x14ac:dyDescent="0.6">
      <c r="A87" s="632">
        <f>COUNTA($B$5:B87)</f>
        <v>82</v>
      </c>
      <c r="B87" s="601" t="s">
        <v>3710</v>
      </c>
      <c r="C87" s="260" t="s">
        <v>1639</v>
      </c>
      <c r="D87" s="603">
        <v>397150.63</v>
      </c>
      <c r="E87" s="603">
        <v>0</v>
      </c>
      <c r="F87" s="603">
        <v>-13037.24</v>
      </c>
      <c r="G87" s="603">
        <v>0</v>
      </c>
      <c r="H87" s="641">
        <v>384113.39</v>
      </c>
    </row>
    <row r="88" spans="1:8" x14ac:dyDescent="0.6">
      <c r="A88" s="632">
        <f>COUNTA($B$5:B88)</f>
        <v>83</v>
      </c>
      <c r="B88" s="601" t="s">
        <v>3714</v>
      </c>
      <c r="C88" s="260" t="s">
        <v>1640</v>
      </c>
      <c r="D88" s="603">
        <v>864804.49</v>
      </c>
      <c r="E88" s="603">
        <v>26802.58</v>
      </c>
      <c r="F88" s="603">
        <v>0</v>
      </c>
      <c r="G88" s="603">
        <v>0</v>
      </c>
      <c r="H88" s="641">
        <v>891607.07</v>
      </c>
    </row>
    <row r="89" spans="1:8" x14ac:dyDescent="0.6">
      <c r="A89" s="632">
        <f>COUNTA($B$5:B89)</f>
        <v>84</v>
      </c>
      <c r="B89" s="601" t="s">
        <v>3809</v>
      </c>
      <c r="C89" s="260" t="s">
        <v>1604</v>
      </c>
      <c r="D89" s="603">
        <v>35839078.700000003</v>
      </c>
      <c r="E89" s="603">
        <v>78832.17</v>
      </c>
      <c r="F89" s="603">
        <v>0</v>
      </c>
      <c r="G89" s="603">
        <v>0</v>
      </c>
      <c r="H89" s="641">
        <v>35917910.870000005</v>
      </c>
    </row>
    <row r="90" spans="1:8" x14ac:dyDescent="0.6">
      <c r="A90" s="632">
        <f>COUNTA($B$5:B90)</f>
        <v>85</v>
      </c>
      <c r="B90" s="601" t="s">
        <v>3734</v>
      </c>
      <c r="C90" s="260" t="s">
        <v>1593</v>
      </c>
      <c r="D90" s="603">
        <v>1293750.5</v>
      </c>
      <c r="E90" s="603">
        <v>56600.1</v>
      </c>
      <c r="F90" s="603">
        <v>0</v>
      </c>
      <c r="G90" s="603">
        <v>18858.59</v>
      </c>
      <c r="H90" s="641">
        <v>1369209.1900000002</v>
      </c>
    </row>
    <row r="91" spans="1:8" x14ac:dyDescent="0.6">
      <c r="A91" s="632">
        <f>COUNTA($B$5:B91)</f>
        <v>86</v>
      </c>
      <c r="B91" s="601" t="s">
        <v>3742</v>
      </c>
      <c r="C91" s="260" t="s">
        <v>1595</v>
      </c>
      <c r="D91" s="603">
        <v>53784</v>
      </c>
      <c r="E91" s="603">
        <v>0</v>
      </c>
      <c r="F91" s="603">
        <v>0</v>
      </c>
      <c r="G91" s="603">
        <v>0</v>
      </c>
      <c r="H91" s="641">
        <v>53784</v>
      </c>
    </row>
    <row r="92" spans="1:8" x14ac:dyDescent="0.6">
      <c r="A92" s="632">
        <f>COUNTA($B$5:B92)</f>
        <v>87</v>
      </c>
      <c r="B92" s="601" t="s">
        <v>3770</v>
      </c>
      <c r="C92" s="260" t="s">
        <v>1602</v>
      </c>
      <c r="D92" s="603">
        <v>313470</v>
      </c>
      <c r="E92" s="603">
        <v>393238.16</v>
      </c>
      <c r="F92" s="603">
        <v>0</v>
      </c>
      <c r="G92" s="603">
        <v>0</v>
      </c>
      <c r="H92" s="641">
        <v>706708.15999999992</v>
      </c>
    </row>
    <row r="93" spans="1:8" x14ac:dyDescent="0.6">
      <c r="A93" s="632">
        <f>COUNTA($B$5:B93)</f>
        <v>88</v>
      </c>
      <c r="B93" s="601" t="s">
        <v>3781</v>
      </c>
      <c r="C93" s="260" t="s">
        <v>1625</v>
      </c>
      <c r="D93" s="603">
        <v>16386780</v>
      </c>
      <c r="E93" s="603">
        <v>105290.31</v>
      </c>
      <c r="F93" s="603">
        <v>0</v>
      </c>
      <c r="G93" s="603">
        <v>0</v>
      </c>
      <c r="H93" s="641">
        <v>16492070.310000001</v>
      </c>
    </row>
    <row r="94" spans="1:8" x14ac:dyDescent="0.6">
      <c r="A94" s="632">
        <f>COUNTA($B$5:B94)</f>
        <v>89</v>
      </c>
      <c r="B94" s="601" t="s">
        <v>3789</v>
      </c>
      <c r="C94" s="260" t="s">
        <v>1627</v>
      </c>
      <c r="D94" s="603">
        <v>6240</v>
      </c>
      <c r="E94" s="603">
        <v>0</v>
      </c>
      <c r="F94" s="603">
        <v>0</v>
      </c>
      <c r="G94" s="603">
        <v>0</v>
      </c>
      <c r="H94" s="641">
        <v>6240</v>
      </c>
    </row>
    <row r="95" spans="1:8" x14ac:dyDescent="0.6">
      <c r="A95" s="632">
        <f>COUNTA($B$5:B95)</f>
        <v>90</v>
      </c>
      <c r="B95" s="601" t="s">
        <v>3793</v>
      </c>
      <c r="C95" s="260" t="s">
        <v>1628</v>
      </c>
      <c r="D95" s="603">
        <v>15444</v>
      </c>
      <c r="E95" s="603">
        <v>0</v>
      </c>
      <c r="F95" s="603">
        <v>0</v>
      </c>
      <c r="G95" s="603">
        <v>0</v>
      </c>
      <c r="H95" s="641">
        <v>15444</v>
      </c>
    </row>
    <row r="96" spans="1:8" x14ac:dyDescent="0.6">
      <c r="A96" s="632">
        <f>COUNTA($B$5:B96)</f>
        <v>91</v>
      </c>
      <c r="B96" s="601" t="s">
        <v>3797</v>
      </c>
      <c r="C96" s="260" t="s">
        <v>1629</v>
      </c>
      <c r="D96" s="603">
        <v>2420</v>
      </c>
      <c r="E96" s="603">
        <v>0</v>
      </c>
      <c r="F96" s="603">
        <v>0</v>
      </c>
      <c r="G96" s="603">
        <v>0</v>
      </c>
      <c r="H96" s="641">
        <v>2420</v>
      </c>
    </row>
    <row r="97" spans="1:8" x14ac:dyDescent="0.6">
      <c r="A97" s="632">
        <f>COUNTA($B$5:B97)</f>
        <v>92</v>
      </c>
      <c r="B97" s="601" t="s">
        <v>3813</v>
      </c>
      <c r="C97" s="260" t="s">
        <v>1605</v>
      </c>
      <c r="D97" s="603">
        <v>47620</v>
      </c>
      <c r="E97" s="603">
        <v>3264</v>
      </c>
      <c r="F97" s="603">
        <v>-21691.5</v>
      </c>
      <c r="G97" s="603">
        <v>196462</v>
      </c>
      <c r="H97" s="641">
        <v>225654.5</v>
      </c>
    </row>
    <row r="98" spans="1:8" x14ac:dyDescent="0.6">
      <c r="A98" s="632">
        <f>COUNTA($B$5:B98)</f>
        <v>93</v>
      </c>
      <c r="B98" s="601" t="s">
        <v>3817</v>
      </c>
      <c r="C98" s="260" t="s">
        <v>1606</v>
      </c>
      <c r="D98" s="603">
        <v>59776850</v>
      </c>
      <c r="E98" s="603">
        <v>343702.6</v>
      </c>
      <c r="F98" s="603">
        <v>0</v>
      </c>
      <c r="G98" s="603">
        <v>0</v>
      </c>
      <c r="H98" s="641">
        <v>60120552.600000001</v>
      </c>
    </row>
    <row r="99" spans="1:8" x14ac:dyDescent="0.6">
      <c r="A99" s="632">
        <f>COUNTA($B$5:B99)</f>
        <v>94</v>
      </c>
      <c r="B99" s="601" t="s">
        <v>3821</v>
      </c>
      <c r="C99" s="260" t="s">
        <v>1607</v>
      </c>
      <c r="D99" s="603">
        <v>11970</v>
      </c>
      <c r="E99" s="603">
        <v>0</v>
      </c>
      <c r="F99" s="603">
        <v>0</v>
      </c>
      <c r="G99" s="603">
        <v>0</v>
      </c>
      <c r="H99" s="641">
        <v>11970</v>
      </c>
    </row>
    <row r="100" spans="1:8" x14ac:dyDescent="0.6">
      <c r="A100" s="632">
        <f>COUNTA($B$5:B100)</f>
        <v>95</v>
      </c>
      <c r="B100" s="601" t="s">
        <v>3825</v>
      </c>
      <c r="C100" s="260" t="s">
        <v>1608</v>
      </c>
      <c r="D100" s="603">
        <v>1069331.8500000001</v>
      </c>
      <c r="E100" s="603">
        <v>0</v>
      </c>
      <c r="F100" s="603">
        <v>0</v>
      </c>
      <c r="G100" s="603">
        <v>0</v>
      </c>
      <c r="H100" s="641">
        <v>1069331.8500000001</v>
      </c>
    </row>
    <row r="101" spans="1:8" x14ac:dyDescent="0.6">
      <c r="A101" s="632">
        <f>COUNTA($B$5:B101)</f>
        <v>96</v>
      </c>
      <c r="B101" s="601" t="s">
        <v>3829</v>
      </c>
      <c r="C101" s="260" t="s">
        <v>1609</v>
      </c>
      <c r="D101" s="603">
        <v>6950</v>
      </c>
      <c r="E101" s="603">
        <v>0</v>
      </c>
      <c r="F101" s="603">
        <v>0</v>
      </c>
      <c r="G101" s="603">
        <v>0</v>
      </c>
      <c r="H101" s="641">
        <v>6950</v>
      </c>
    </row>
    <row r="102" spans="1:8" x14ac:dyDescent="0.6">
      <c r="A102" s="632">
        <f>COUNTA($B$5:B102)</f>
        <v>97</v>
      </c>
      <c r="B102" s="601" t="s">
        <v>3833</v>
      </c>
      <c r="C102" s="260" t="s">
        <v>1610</v>
      </c>
      <c r="D102" s="603">
        <v>18610088.75</v>
      </c>
      <c r="E102" s="603">
        <v>1027000</v>
      </c>
      <c r="F102" s="603">
        <v>0</v>
      </c>
      <c r="G102" s="603">
        <v>0</v>
      </c>
      <c r="H102" s="641">
        <v>19637088.75</v>
      </c>
    </row>
    <row r="103" spans="1:8" x14ac:dyDescent="0.6">
      <c r="A103" s="632">
        <f>COUNTA($B$5:B103)</f>
        <v>98</v>
      </c>
      <c r="B103" s="601" t="s">
        <v>3837</v>
      </c>
      <c r="C103" s="260" t="s">
        <v>1611</v>
      </c>
      <c r="D103" s="603">
        <v>46882309.770000003</v>
      </c>
      <c r="E103" s="603">
        <v>0</v>
      </c>
      <c r="F103" s="603">
        <v>0</v>
      </c>
      <c r="G103" s="603">
        <v>0</v>
      </c>
      <c r="H103" s="641">
        <v>46882309.770000003</v>
      </c>
    </row>
    <row r="104" spans="1:8" x14ac:dyDescent="0.6">
      <c r="A104" s="632">
        <f>COUNTA($B$5:B104)</f>
        <v>99</v>
      </c>
      <c r="B104" s="601" t="s">
        <v>3853</v>
      </c>
      <c r="C104" s="260" t="s">
        <v>2111</v>
      </c>
      <c r="D104" s="603">
        <v>12970324.210000001</v>
      </c>
      <c r="E104" s="603">
        <v>0</v>
      </c>
      <c r="F104" s="603">
        <v>0</v>
      </c>
      <c r="G104" s="603">
        <v>0</v>
      </c>
      <c r="H104" s="641">
        <v>12970324.210000001</v>
      </c>
    </row>
    <row r="105" spans="1:8" x14ac:dyDescent="0.6">
      <c r="A105" s="632">
        <f>COUNTA($B$5:B105)</f>
        <v>100</v>
      </c>
      <c r="B105" s="601" t="s">
        <v>3873</v>
      </c>
      <c r="C105" s="260" t="s">
        <v>1636</v>
      </c>
      <c r="D105" s="603">
        <v>1054039.77</v>
      </c>
      <c r="E105" s="603">
        <v>0</v>
      </c>
      <c r="F105" s="603">
        <v>0</v>
      </c>
      <c r="G105" s="603">
        <v>0</v>
      </c>
      <c r="H105" s="641">
        <v>1054039.77</v>
      </c>
    </row>
    <row r="106" spans="1:8" x14ac:dyDescent="0.6">
      <c r="A106" s="632">
        <f>COUNTA($B$5:B106)</f>
        <v>101</v>
      </c>
      <c r="B106" s="601" t="s">
        <v>3355</v>
      </c>
      <c r="C106" s="260" t="s">
        <v>1460</v>
      </c>
      <c r="D106" s="603">
        <v>7009960.21</v>
      </c>
      <c r="E106" s="603">
        <v>908566.17</v>
      </c>
      <c r="F106" s="603">
        <v>0</v>
      </c>
      <c r="G106" s="603">
        <v>0</v>
      </c>
      <c r="H106" s="641">
        <v>7918526.3799999999</v>
      </c>
    </row>
    <row r="107" spans="1:8" x14ac:dyDescent="0.6">
      <c r="A107" s="632">
        <f>COUNTA($B$5:B107)</f>
        <v>102</v>
      </c>
      <c r="B107" s="601" t="s">
        <v>3359</v>
      </c>
      <c r="C107" s="260" t="s">
        <v>1461</v>
      </c>
      <c r="D107" s="603">
        <v>539687.19999999995</v>
      </c>
      <c r="E107" s="603">
        <v>2069737.71</v>
      </c>
      <c r="F107" s="603">
        <v>-374155.39</v>
      </c>
      <c r="G107" s="603">
        <v>99176.3</v>
      </c>
      <c r="H107" s="641">
        <v>2334445.8199999998</v>
      </c>
    </row>
    <row r="108" spans="1:8" x14ac:dyDescent="0.6">
      <c r="A108" s="632">
        <f>COUNTA($B$5:B108)</f>
        <v>103</v>
      </c>
      <c r="B108" s="601" t="s">
        <v>3885</v>
      </c>
      <c r="C108" s="260" t="s">
        <v>1650</v>
      </c>
      <c r="D108" s="603">
        <v>22130</v>
      </c>
      <c r="E108" s="603">
        <v>0</v>
      </c>
      <c r="F108" s="603">
        <v>0</v>
      </c>
      <c r="G108" s="603">
        <v>0</v>
      </c>
      <c r="H108" s="641">
        <v>22130</v>
      </c>
    </row>
    <row r="109" spans="1:8" x14ac:dyDescent="0.6">
      <c r="A109" s="632">
        <f>COUNTA($B$5:B109)</f>
        <v>104</v>
      </c>
      <c r="B109" s="601" t="s">
        <v>4565</v>
      </c>
      <c r="C109" s="260" t="s">
        <v>1816</v>
      </c>
      <c r="D109" s="603">
        <v>6570</v>
      </c>
      <c r="E109" s="603">
        <v>0</v>
      </c>
      <c r="F109" s="603">
        <v>0</v>
      </c>
      <c r="G109" s="603">
        <v>0</v>
      </c>
      <c r="H109" s="641">
        <v>6570</v>
      </c>
    </row>
    <row r="110" spans="1:8" x14ac:dyDescent="0.6">
      <c r="A110" s="632">
        <f>COUNTA($B$5:B110)</f>
        <v>105</v>
      </c>
      <c r="B110" s="601" t="s">
        <v>4569</v>
      </c>
      <c r="C110" s="260" t="s">
        <v>1817</v>
      </c>
      <c r="D110" s="603">
        <v>41213758.210000001</v>
      </c>
      <c r="E110" s="603">
        <v>0</v>
      </c>
      <c r="F110" s="603">
        <v>0</v>
      </c>
      <c r="G110" s="603">
        <v>0</v>
      </c>
      <c r="H110" s="641">
        <v>41213758.210000001</v>
      </c>
    </row>
    <row r="111" spans="1:8" x14ac:dyDescent="0.6">
      <c r="A111" s="632">
        <f>COUNTA($B$5:B111)</f>
        <v>106</v>
      </c>
      <c r="B111" s="601" t="s">
        <v>4581</v>
      </c>
      <c r="C111" s="260" t="s">
        <v>1820</v>
      </c>
      <c r="D111" s="603">
        <v>5612807.5999999996</v>
      </c>
      <c r="E111" s="603">
        <v>3462847.99</v>
      </c>
      <c r="F111" s="603">
        <v>0</v>
      </c>
      <c r="G111" s="603">
        <v>0</v>
      </c>
      <c r="H111" s="641">
        <v>9075655.5899999999</v>
      </c>
    </row>
    <row r="112" spans="1:8" x14ac:dyDescent="0.6">
      <c r="A112" s="632">
        <f>COUNTA($B$5:B112)</f>
        <v>107</v>
      </c>
      <c r="B112" s="601" t="s">
        <v>4589</v>
      </c>
      <c r="C112" s="260" t="s">
        <v>1822</v>
      </c>
      <c r="D112" s="603">
        <v>1370</v>
      </c>
      <c r="E112" s="603">
        <v>0</v>
      </c>
      <c r="F112" s="603">
        <v>0</v>
      </c>
      <c r="G112" s="603">
        <v>0</v>
      </c>
      <c r="H112" s="641">
        <v>1370</v>
      </c>
    </row>
    <row r="113" spans="1:8" x14ac:dyDescent="0.6">
      <c r="A113" s="632">
        <f>COUNTA($B$5:B113)</f>
        <v>108</v>
      </c>
      <c r="B113" s="601" t="s">
        <v>4597</v>
      </c>
      <c r="C113" s="260" t="s">
        <v>1824</v>
      </c>
      <c r="D113" s="603">
        <v>445870</v>
      </c>
      <c r="E113" s="603">
        <v>30262.9</v>
      </c>
      <c r="F113" s="603">
        <v>0</v>
      </c>
      <c r="G113" s="603">
        <v>2148.8000000000002</v>
      </c>
      <c r="H113" s="641">
        <v>478281.7</v>
      </c>
    </row>
    <row r="114" spans="1:8" x14ac:dyDescent="0.6">
      <c r="A114" s="632">
        <f>COUNTA($B$5:B114)</f>
        <v>109</v>
      </c>
      <c r="B114" s="601" t="s">
        <v>4605</v>
      </c>
      <c r="C114" s="260" t="s">
        <v>1826</v>
      </c>
      <c r="D114" s="603">
        <v>385288</v>
      </c>
      <c r="E114" s="603">
        <v>328586.40999999997</v>
      </c>
      <c r="F114" s="603">
        <v>0</v>
      </c>
      <c r="G114" s="603">
        <v>0</v>
      </c>
      <c r="H114" s="641">
        <v>713874.40999999992</v>
      </c>
    </row>
    <row r="115" spans="1:8" x14ac:dyDescent="0.6">
      <c r="A115" s="632">
        <f>COUNTA($B$5:B115)</f>
        <v>110</v>
      </c>
      <c r="B115" s="601" t="s">
        <v>4609</v>
      </c>
      <c r="C115" s="260" t="s">
        <v>1827</v>
      </c>
      <c r="D115" s="603">
        <v>48030050</v>
      </c>
      <c r="E115" s="603">
        <v>324000</v>
      </c>
      <c r="F115" s="603">
        <v>0</v>
      </c>
      <c r="G115" s="603">
        <v>0</v>
      </c>
      <c r="H115" s="641">
        <v>48354050</v>
      </c>
    </row>
    <row r="116" spans="1:8" x14ac:dyDescent="0.6">
      <c r="A116" s="632">
        <f>COUNTA($B$5:B116)</f>
        <v>111</v>
      </c>
      <c r="B116" s="601" t="s">
        <v>4613</v>
      </c>
      <c r="C116" s="260" t="s">
        <v>1828</v>
      </c>
      <c r="D116" s="603">
        <v>253382</v>
      </c>
      <c r="E116" s="603">
        <v>0</v>
      </c>
      <c r="F116" s="603">
        <v>0</v>
      </c>
      <c r="G116" s="603">
        <v>0</v>
      </c>
      <c r="H116" s="641">
        <v>253382</v>
      </c>
    </row>
    <row r="117" spans="1:8" x14ac:dyDescent="0.6">
      <c r="A117" s="632">
        <f>COUNTA($B$5:B117)</f>
        <v>112</v>
      </c>
      <c r="B117" s="601" t="s">
        <v>4617</v>
      </c>
      <c r="C117" s="260" t="s">
        <v>1829</v>
      </c>
      <c r="D117" s="603">
        <v>7195701.7699999996</v>
      </c>
      <c r="E117" s="603">
        <v>2079470.47</v>
      </c>
      <c r="F117" s="603">
        <v>0</v>
      </c>
      <c r="G117" s="603">
        <v>0</v>
      </c>
      <c r="H117" s="641">
        <v>9275172.2400000002</v>
      </c>
    </row>
    <row r="118" spans="1:8" x14ac:dyDescent="0.6">
      <c r="A118" s="632">
        <f>COUNTA($B$5:B118)</f>
        <v>113</v>
      </c>
      <c r="B118" s="601" t="s">
        <v>4621</v>
      </c>
      <c r="C118" s="260" t="s">
        <v>1830</v>
      </c>
      <c r="D118" s="603">
        <v>6849448.4800000004</v>
      </c>
      <c r="E118" s="603">
        <v>0</v>
      </c>
      <c r="F118" s="603">
        <v>0</v>
      </c>
      <c r="G118" s="603">
        <v>0</v>
      </c>
      <c r="H118" s="641">
        <v>6849448.4800000004</v>
      </c>
    </row>
    <row r="119" spans="1:8" x14ac:dyDescent="0.6">
      <c r="A119" s="632">
        <f>COUNTA($B$5:B119)</f>
        <v>114</v>
      </c>
      <c r="B119" s="601" t="s">
        <v>4625</v>
      </c>
      <c r="C119" s="260" t="s">
        <v>1831</v>
      </c>
      <c r="D119" s="603">
        <v>386660</v>
      </c>
      <c r="E119" s="603">
        <v>429885.6</v>
      </c>
      <c r="F119" s="603">
        <v>0</v>
      </c>
      <c r="G119" s="603">
        <v>104681.2</v>
      </c>
      <c r="H119" s="641">
        <v>921226.79999999993</v>
      </c>
    </row>
    <row r="120" spans="1:8" x14ac:dyDescent="0.6">
      <c r="A120" s="632">
        <f>COUNTA($B$5:B120)</f>
        <v>115</v>
      </c>
      <c r="B120" s="601" t="s">
        <v>4633</v>
      </c>
      <c r="C120" s="260" t="s">
        <v>1833</v>
      </c>
      <c r="D120" s="603">
        <v>10280</v>
      </c>
      <c r="E120" s="603">
        <v>0</v>
      </c>
      <c r="F120" s="603">
        <v>0</v>
      </c>
      <c r="G120" s="603">
        <v>0</v>
      </c>
      <c r="H120" s="641">
        <v>10280</v>
      </c>
    </row>
    <row r="121" spans="1:8" x14ac:dyDescent="0.6">
      <c r="A121" s="632">
        <f>COUNTA($B$5:B121)</f>
        <v>116</v>
      </c>
      <c r="B121" s="601" t="s">
        <v>4637</v>
      </c>
      <c r="C121" s="260" t="s">
        <v>2144</v>
      </c>
      <c r="D121" s="603">
        <v>12921152.550000001</v>
      </c>
      <c r="E121" s="603">
        <v>74877.78</v>
      </c>
      <c r="F121" s="603">
        <v>0</v>
      </c>
      <c r="G121" s="603">
        <v>0</v>
      </c>
      <c r="H121" s="641">
        <v>12996030.33</v>
      </c>
    </row>
    <row r="122" spans="1:8" x14ac:dyDescent="0.6">
      <c r="A122" s="632">
        <f>COUNTA($B$5:B122)</f>
        <v>117</v>
      </c>
      <c r="B122" s="601" t="s">
        <v>4641</v>
      </c>
      <c r="C122" s="260" t="s">
        <v>2145</v>
      </c>
      <c r="D122" s="603">
        <v>356230</v>
      </c>
      <c r="E122" s="603">
        <v>0</v>
      </c>
      <c r="F122" s="603">
        <v>0</v>
      </c>
      <c r="G122" s="603">
        <v>0</v>
      </c>
      <c r="H122" s="641">
        <v>356230</v>
      </c>
    </row>
    <row r="123" spans="1:8" x14ac:dyDescent="0.6">
      <c r="A123" s="632">
        <f>COUNTA($B$5:B123)</f>
        <v>118</v>
      </c>
      <c r="B123" s="601" t="s">
        <v>4649</v>
      </c>
      <c r="C123" s="260" t="s">
        <v>1835</v>
      </c>
      <c r="D123" s="603">
        <v>142054.6</v>
      </c>
      <c r="E123" s="603">
        <v>547537.28</v>
      </c>
      <c r="F123" s="603">
        <v>0</v>
      </c>
      <c r="G123" s="603">
        <v>0</v>
      </c>
      <c r="H123" s="641">
        <v>689591.88</v>
      </c>
    </row>
    <row r="124" spans="1:8" x14ac:dyDescent="0.6">
      <c r="A124" s="632">
        <f>COUNTA($B$5:B124)</f>
        <v>119</v>
      </c>
      <c r="B124" s="601" t="s">
        <v>4653</v>
      </c>
      <c r="C124" s="260" t="s">
        <v>1836</v>
      </c>
      <c r="D124" s="603">
        <v>20360</v>
      </c>
      <c r="E124" s="603">
        <v>0</v>
      </c>
      <c r="F124" s="603">
        <v>0</v>
      </c>
      <c r="G124" s="603">
        <v>0</v>
      </c>
      <c r="H124" s="641">
        <v>20360</v>
      </c>
    </row>
    <row r="125" spans="1:8" x14ac:dyDescent="0.6">
      <c r="A125" s="632">
        <f>COUNTA($B$5:B125)</f>
        <v>120</v>
      </c>
      <c r="B125" s="601" t="s">
        <v>4907</v>
      </c>
      <c r="C125" s="260" t="s">
        <v>1898</v>
      </c>
      <c r="D125" s="603">
        <v>3439903.5</v>
      </c>
      <c r="E125" s="603">
        <v>500000</v>
      </c>
      <c r="F125" s="603">
        <v>-686935.51</v>
      </c>
      <c r="G125" s="603">
        <v>116204.99</v>
      </c>
      <c r="H125" s="641">
        <v>3369172.9800000004</v>
      </c>
    </row>
    <row r="126" spans="1:8" x14ac:dyDescent="0.6">
      <c r="A126" s="632">
        <f>COUNTA($B$5:B126)</f>
        <v>121</v>
      </c>
      <c r="B126" s="601" t="s">
        <v>4911</v>
      </c>
      <c r="C126" s="260" t="s">
        <v>1899</v>
      </c>
      <c r="D126" s="603">
        <v>2941208.5</v>
      </c>
      <c r="E126" s="603">
        <v>0</v>
      </c>
      <c r="F126" s="603">
        <v>0</v>
      </c>
      <c r="G126" s="603">
        <v>0</v>
      </c>
      <c r="H126" s="641">
        <v>2941208.5</v>
      </c>
    </row>
    <row r="127" spans="1:8" x14ac:dyDescent="0.6">
      <c r="A127" s="632">
        <f>COUNTA($B$5:B127)</f>
        <v>122</v>
      </c>
      <c r="B127" s="601" t="s">
        <v>4923</v>
      </c>
      <c r="C127" s="260" t="s">
        <v>1902</v>
      </c>
      <c r="D127" s="603">
        <v>4284723.59</v>
      </c>
      <c r="E127" s="603">
        <v>0</v>
      </c>
      <c r="F127" s="603">
        <v>0</v>
      </c>
      <c r="G127" s="603">
        <v>0</v>
      </c>
      <c r="H127" s="641">
        <v>4284723.59</v>
      </c>
    </row>
    <row r="128" spans="1:8" x14ac:dyDescent="0.6">
      <c r="A128" s="632">
        <f>COUNTA($B$5:B128)</f>
        <v>123</v>
      </c>
      <c r="B128" s="601" t="s">
        <v>4935</v>
      </c>
      <c r="C128" s="260" t="s">
        <v>1905</v>
      </c>
      <c r="D128" s="603">
        <v>530</v>
      </c>
      <c r="E128" s="603">
        <v>0</v>
      </c>
      <c r="F128" s="603">
        <v>0</v>
      </c>
      <c r="G128" s="603">
        <v>0</v>
      </c>
      <c r="H128" s="641">
        <v>530</v>
      </c>
    </row>
    <row r="129" spans="1:8" x14ac:dyDescent="0.6">
      <c r="A129" s="632">
        <f>COUNTA($B$5:B129)</f>
        <v>124</v>
      </c>
      <c r="B129" s="601" t="s">
        <v>4939</v>
      </c>
      <c r="C129" s="260" t="s">
        <v>1906</v>
      </c>
      <c r="D129" s="603">
        <v>27846</v>
      </c>
      <c r="E129" s="603">
        <v>52532.82</v>
      </c>
      <c r="F129" s="603">
        <v>0</v>
      </c>
      <c r="G129" s="603">
        <v>0</v>
      </c>
      <c r="H129" s="641">
        <v>80378.820000000007</v>
      </c>
    </row>
    <row r="130" spans="1:8" x14ac:dyDescent="0.6">
      <c r="A130" s="632">
        <f>COUNTA($B$5:B130)</f>
        <v>125</v>
      </c>
      <c r="B130" s="601" t="s">
        <v>4943</v>
      </c>
      <c r="C130" s="260" t="s">
        <v>1907</v>
      </c>
      <c r="D130" s="603">
        <v>38210</v>
      </c>
      <c r="E130" s="603">
        <v>123370.26</v>
      </c>
      <c r="F130" s="603">
        <v>0</v>
      </c>
      <c r="G130" s="603">
        <v>0</v>
      </c>
      <c r="H130" s="641">
        <v>161580.26</v>
      </c>
    </row>
    <row r="131" spans="1:8" x14ac:dyDescent="0.6">
      <c r="A131" s="632">
        <f>COUNTA($B$5:B131)</f>
        <v>126</v>
      </c>
      <c r="B131" s="601" t="s">
        <v>4947</v>
      </c>
      <c r="C131" s="260" t="s">
        <v>1908</v>
      </c>
      <c r="D131" s="603">
        <v>0</v>
      </c>
      <c r="E131" s="603">
        <v>13603.5</v>
      </c>
      <c r="F131" s="603">
        <v>-88750</v>
      </c>
      <c r="G131" s="603">
        <v>0</v>
      </c>
      <c r="H131" s="641">
        <v>-75146.5</v>
      </c>
    </row>
    <row r="132" spans="1:8" x14ac:dyDescent="0.6">
      <c r="A132" s="632">
        <f>COUNTA($B$5:B132)</f>
        <v>127</v>
      </c>
      <c r="B132" s="601" t="s">
        <v>4955</v>
      </c>
      <c r="C132" s="260" t="s">
        <v>1910</v>
      </c>
      <c r="D132" s="603">
        <v>2787003.29</v>
      </c>
      <c r="E132" s="603">
        <v>0</v>
      </c>
      <c r="F132" s="603">
        <v>0</v>
      </c>
      <c r="G132" s="603">
        <v>0</v>
      </c>
      <c r="H132" s="641">
        <v>2787003.29</v>
      </c>
    </row>
    <row r="133" spans="1:8" x14ac:dyDescent="0.6">
      <c r="A133" s="632">
        <f>COUNTA($B$5:B133)</f>
        <v>128</v>
      </c>
      <c r="B133" s="601" t="s">
        <v>4959</v>
      </c>
      <c r="C133" s="260" t="s">
        <v>1911</v>
      </c>
      <c r="D133" s="603">
        <v>1074650</v>
      </c>
      <c r="E133" s="603">
        <v>32538.5</v>
      </c>
      <c r="F133" s="603">
        <v>0</v>
      </c>
      <c r="G133" s="603">
        <v>0</v>
      </c>
      <c r="H133" s="641">
        <v>1107188.5</v>
      </c>
    </row>
    <row r="134" spans="1:8" x14ac:dyDescent="0.6">
      <c r="A134" s="632">
        <f>COUNTA($B$5:B134)</f>
        <v>129</v>
      </c>
      <c r="B134" s="601" t="s">
        <v>4963</v>
      </c>
      <c r="C134" s="260" t="s">
        <v>1912</v>
      </c>
      <c r="D134" s="603">
        <v>3110330.44</v>
      </c>
      <c r="E134" s="603">
        <v>0</v>
      </c>
      <c r="F134" s="603">
        <v>0</v>
      </c>
      <c r="G134" s="603">
        <v>0</v>
      </c>
      <c r="H134" s="641">
        <v>3110330.44</v>
      </c>
    </row>
    <row r="135" spans="1:8" x14ac:dyDescent="0.6">
      <c r="A135" s="632">
        <f>COUNTA($B$5:B135)</f>
        <v>130</v>
      </c>
      <c r="B135" s="601" t="s">
        <v>4967</v>
      </c>
      <c r="C135" s="260" t="s">
        <v>1913</v>
      </c>
      <c r="D135" s="603">
        <v>275440</v>
      </c>
      <c r="E135" s="603">
        <v>308430.08000000002</v>
      </c>
      <c r="F135" s="603">
        <v>0</v>
      </c>
      <c r="G135" s="603">
        <v>0</v>
      </c>
      <c r="H135" s="641">
        <v>583870.08000000007</v>
      </c>
    </row>
    <row r="136" spans="1:8" x14ac:dyDescent="0.6">
      <c r="A136" s="632">
        <f>COUNTA($B$5:B136)</f>
        <v>131</v>
      </c>
      <c r="B136" s="601" t="s">
        <v>4994</v>
      </c>
      <c r="C136" s="260" t="s">
        <v>1925</v>
      </c>
      <c r="D136" s="603">
        <v>225923.25</v>
      </c>
      <c r="E136" s="603">
        <v>328615.5</v>
      </c>
      <c r="F136" s="603">
        <v>0</v>
      </c>
      <c r="G136" s="603">
        <v>0</v>
      </c>
      <c r="H136" s="641">
        <v>554538.75</v>
      </c>
    </row>
    <row r="137" spans="1:8" x14ac:dyDescent="0.6">
      <c r="A137" s="632">
        <f>COUNTA($B$5:B137)</f>
        <v>132</v>
      </c>
      <c r="B137" s="601" t="s">
        <v>4998</v>
      </c>
      <c r="C137" s="260" t="s">
        <v>1926</v>
      </c>
      <c r="D137" s="603">
        <v>984450</v>
      </c>
      <c r="E137" s="603">
        <v>178347.34</v>
      </c>
      <c r="F137" s="603">
        <v>0</v>
      </c>
      <c r="G137" s="603">
        <v>0</v>
      </c>
      <c r="H137" s="641">
        <v>1162797.3400000001</v>
      </c>
    </row>
    <row r="138" spans="1:8" x14ac:dyDescent="0.6">
      <c r="A138" s="632">
        <f>COUNTA($B$5:B138)</f>
        <v>133</v>
      </c>
      <c r="B138" s="601" t="s">
        <v>5006</v>
      </c>
      <c r="C138" s="260" t="s">
        <v>1928</v>
      </c>
      <c r="D138" s="603">
        <v>7620</v>
      </c>
      <c r="E138" s="603">
        <v>0</v>
      </c>
      <c r="F138" s="603">
        <v>0</v>
      </c>
      <c r="G138" s="603">
        <v>0</v>
      </c>
      <c r="H138" s="641">
        <v>7620</v>
      </c>
    </row>
    <row r="139" spans="1:8" x14ac:dyDescent="0.6">
      <c r="A139" s="632">
        <f>COUNTA($B$5:B139)</f>
        <v>134</v>
      </c>
      <c r="B139" s="601" t="s">
        <v>5026</v>
      </c>
      <c r="C139" s="260" t="s">
        <v>1933</v>
      </c>
      <c r="D139" s="603">
        <v>1751200</v>
      </c>
      <c r="E139" s="603">
        <v>56678.36</v>
      </c>
      <c r="F139" s="603">
        <v>0</v>
      </c>
      <c r="G139" s="603">
        <v>0</v>
      </c>
      <c r="H139" s="641">
        <v>1807878.36</v>
      </c>
    </row>
    <row r="140" spans="1:8" x14ac:dyDescent="0.6">
      <c r="A140" s="632">
        <f>COUNTA($B$5:B140)</f>
        <v>135</v>
      </c>
      <c r="B140" s="601" t="s">
        <v>5030</v>
      </c>
      <c r="C140" s="260" t="s">
        <v>2160</v>
      </c>
      <c r="D140" s="603">
        <v>159890</v>
      </c>
      <c r="E140" s="603">
        <v>0</v>
      </c>
      <c r="F140" s="603">
        <v>0</v>
      </c>
      <c r="G140" s="603">
        <v>0</v>
      </c>
      <c r="H140" s="641">
        <v>159890</v>
      </c>
    </row>
    <row r="141" spans="1:8" x14ac:dyDescent="0.6">
      <c r="A141" s="632">
        <f>COUNTA($B$5:B141)</f>
        <v>136</v>
      </c>
      <c r="B141" s="601" t="s">
        <v>5038</v>
      </c>
      <c r="C141" s="260" t="s">
        <v>1935</v>
      </c>
      <c r="D141" s="603">
        <v>5320</v>
      </c>
      <c r="E141" s="603">
        <v>0</v>
      </c>
      <c r="F141" s="603">
        <v>0</v>
      </c>
      <c r="G141" s="603">
        <v>0</v>
      </c>
      <c r="H141" s="641">
        <v>5320</v>
      </c>
    </row>
    <row r="142" spans="1:8" x14ac:dyDescent="0.6">
      <c r="A142" s="632">
        <f>COUNTA($B$5:B142)</f>
        <v>137</v>
      </c>
      <c r="B142" s="601" t="s">
        <v>5046</v>
      </c>
      <c r="C142" s="260" t="s">
        <v>1937</v>
      </c>
      <c r="D142" s="603">
        <v>1246343</v>
      </c>
      <c r="E142" s="603">
        <v>647007.30000000005</v>
      </c>
      <c r="F142" s="603">
        <v>0</v>
      </c>
      <c r="G142" s="603">
        <v>0</v>
      </c>
      <c r="H142" s="641">
        <v>1893350.3</v>
      </c>
    </row>
    <row r="143" spans="1:8" x14ac:dyDescent="0.6">
      <c r="A143" s="632">
        <f>COUNTA($B$5:B143)</f>
        <v>138</v>
      </c>
      <c r="B143" s="601" t="s">
        <v>5050</v>
      </c>
      <c r="C143" s="260" t="s">
        <v>1938</v>
      </c>
      <c r="D143" s="603">
        <v>0</v>
      </c>
      <c r="E143" s="603">
        <v>95419.3</v>
      </c>
      <c r="F143" s="603">
        <v>0</v>
      </c>
      <c r="G143" s="603">
        <v>0</v>
      </c>
      <c r="H143" s="641">
        <v>95419.3</v>
      </c>
    </row>
    <row r="144" spans="1:8" x14ac:dyDescent="0.6">
      <c r="A144" s="632">
        <f>COUNTA($B$5:B144)</f>
        <v>139</v>
      </c>
      <c r="B144" s="601" t="s">
        <v>5054</v>
      </c>
      <c r="C144" s="260" t="s">
        <v>1939</v>
      </c>
      <c r="D144" s="603">
        <v>7800</v>
      </c>
      <c r="E144" s="603">
        <v>0</v>
      </c>
      <c r="F144" s="603">
        <v>0</v>
      </c>
      <c r="G144" s="603">
        <v>0</v>
      </c>
      <c r="H144" s="641">
        <v>7800</v>
      </c>
    </row>
    <row r="145" spans="1:8" x14ac:dyDescent="0.6">
      <c r="A145" s="632">
        <f>COUNTA($B$5:B145)</f>
        <v>140</v>
      </c>
      <c r="B145" s="601" t="s">
        <v>5058</v>
      </c>
      <c r="C145" s="260" t="s">
        <v>1940</v>
      </c>
      <c r="D145" s="603">
        <v>5178132</v>
      </c>
      <c r="E145" s="603">
        <v>0</v>
      </c>
      <c r="F145" s="603">
        <v>0</v>
      </c>
      <c r="G145" s="603">
        <v>0</v>
      </c>
      <c r="H145" s="641">
        <v>5178132</v>
      </c>
    </row>
    <row r="146" spans="1:8" x14ac:dyDescent="0.6">
      <c r="A146" s="632">
        <f>COUNTA($B$5:B146)</f>
        <v>141</v>
      </c>
      <c r="B146" s="601" t="s">
        <v>4888</v>
      </c>
      <c r="C146" s="260" t="s">
        <v>1811</v>
      </c>
      <c r="D146" s="603">
        <v>2020</v>
      </c>
      <c r="E146" s="603">
        <v>0</v>
      </c>
      <c r="F146" s="603">
        <v>0</v>
      </c>
      <c r="G146" s="603">
        <v>0</v>
      </c>
      <c r="H146" s="641">
        <v>2020</v>
      </c>
    </row>
    <row r="147" spans="1:8" x14ac:dyDescent="0.6">
      <c r="A147" s="632">
        <f>COUNTA($B$5:B147)</f>
        <v>142</v>
      </c>
      <c r="B147" s="601" t="s">
        <v>4256</v>
      </c>
      <c r="C147" s="260" t="s">
        <v>1776</v>
      </c>
      <c r="D147" s="603">
        <v>50827.360000000001</v>
      </c>
      <c r="E147" s="603">
        <v>0</v>
      </c>
      <c r="F147" s="603">
        <v>0</v>
      </c>
      <c r="G147" s="603">
        <v>0</v>
      </c>
      <c r="H147" s="641">
        <v>50827.360000000001</v>
      </c>
    </row>
    <row r="148" spans="1:8" x14ac:dyDescent="0.6">
      <c r="A148" s="632">
        <f>COUNTA($B$5:B148)</f>
        <v>143</v>
      </c>
      <c r="B148" s="601" t="s">
        <v>3916</v>
      </c>
      <c r="C148" s="260" t="s">
        <v>1669</v>
      </c>
      <c r="D148" s="603">
        <v>583647.19999999995</v>
      </c>
      <c r="E148" s="603">
        <v>28035</v>
      </c>
      <c r="F148" s="603">
        <v>0</v>
      </c>
      <c r="G148" s="603">
        <v>0</v>
      </c>
      <c r="H148" s="641">
        <v>611682.19999999995</v>
      </c>
    </row>
    <row r="149" spans="1:8" x14ac:dyDescent="0.6">
      <c r="A149" s="632">
        <f>COUNTA($B$5:B149)</f>
        <v>144</v>
      </c>
      <c r="B149" s="601" t="s">
        <v>3932</v>
      </c>
      <c r="C149" s="260" t="s">
        <v>1672</v>
      </c>
      <c r="D149" s="603">
        <v>14973470</v>
      </c>
      <c r="E149" s="603">
        <v>13252449.369999999</v>
      </c>
      <c r="F149" s="603">
        <v>0</v>
      </c>
      <c r="G149" s="603">
        <v>0</v>
      </c>
      <c r="H149" s="641">
        <v>28225919.369999997</v>
      </c>
    </row>
    <row r="150" spans="1:8" x14ac:dyDescent="0.6">
      <c r="A150" s="632">
        <f>COUNTA($B$5:B150)</f>
        <v>145</v>
      </c>
      <c r="B150" s="601" t="s">
        <v>3936</v>
      </c>
      <c r="C150" s="260" t="s">
        <v>1673</v>
      </c>
      <c r="D150" s="603">
        <v>13220</v>
      </c>
      <c r="E150" s="603">
        <v>0</v>
      </c>
      <c r="F150" s="603">
        <v>0</v>
      </c>
      <c r="G150" s="603">
        <v>0</v>
      </c>
      <c r="H150" s="641">
        <v>13220</v>
      </c>
    </row>
    <row r="151" spans="1:8" x14ac:dyDescent="0.6">
      <c r="A151" s="632">
        <f>COUNTA($B$5:B151)</f>
        <v>146</v>
      </c>
      <c r="B151" s="601" t="s">
        <v>3948</v>
      </c>
      <c r="C151" s="260" t="s">
        <v>1676</v>
      </c>
      <c r="D151" s="603">
        <v>1463586.58</v>
      </c>
      <c r="E151" s="603">
        <v>0</v>
      </c>
      <c r="F151" s="603">
        <v>0</v>
      </c>
      <c r="G151" s="603">
        <v>0</v>
      </c>
      <c r="H151" s="641">
        <v>1463586.58</v>
      </c>
    </row>
    <row r="152" spans="1:8" x14ac:dyDescent="0.6">
      <c r="A152" s="632">
        <f>COUNTA($B$5:B152)</f>
        <v>147</v>
      </c>
      <c r="B152" s="601" t="s">
        <v>3968</v>
      </c>
      <c r="C152" s="260" t="s">
        <v>1681</v>
      </c>
      <c r="D152" s="603">
        <v>26180</v>
      </c>
      <c r="E152" s="603">
        <v>0</v>
      </c>
      <c r="F152" s="603">
        <v>0</v>
      </c>
      <c r="G152" s="603">
        <v>0</v>
      </c>
      <c r="H152" s="641">
        <v>26180</v>
      </c>
    </row>
    <row r="153" spans="1:8" x14ac:dyDescent="0.6">
      <c r="A153" s="632">
        <f>COUNTA($B$5:B153)</f>
        <v>148</v>
      </c>
      <c r="B153" s="601" t="s">
        <v>3972</v>
      </c>
      <c r="C153" s="260" t="s">
        <v>1682</v>
      </c>
      <c r="D153" s="603">
        <v>17470</v>
      </c>
      <c r="E153" s="603">
        <v>0</v>
      </c>
      <c r="F153" s="603">
        <v>0</v>
      </c>
      <c r="G153" s="603">
        <v>0</v>
      </c>
      <c r="H153" s="641">
        <v>17470</v>
      </c>
    </row>
    <row r="154" spans="1:8" x14ac:dyDescent="0.6">
      <c r="A154" s="632">
        <f>COUNTA($B$5:B154)</f>
        <v>149</v>
      </c>
      <c r="B154" s="601" t="s">
        <v>3980</v>
      </c>
      <c r="C154" s="260" t="s">
        <v>1684</v>
      </c>
      <c r="D154" s="603">
        <v>2107641.4900000002</v>
      </c>
      <c r="E154" s="603">
        <v>502505.76</v>
      </c>
      <c r="F154" s="603">
        <v>0</v>
      </c>
      <c r="G154" s="603">
        <v>0</v>
      </c>
      <c r="H154" s="641">
        <v>2610147.25</v>
      </c>
    </row>
    <row r="155" spans="1:8" x14ac:dyDescent="0.6">
      <c r="A155" s="632">
        <f>COUNTA($B$5:B155)</f>
        <v>150</v>
      </c>
      <c r="B155" s="601" t="s">
        <v>3984</v>
      </c>
      <c r="C155" s="260" t="s">
        <v>1685</v>
      </c>
      <c r="D155" s="603">
        <v>249010</v>
      </c>
      <c r="E155" s="603">
        <v>175951</v>
      </c>
      <c r="F155" s="603">
        <v>0</v>
      </c>
      <c r="G155" s="603">
        <v>0</v>
      </c>
      <c r="H155" s="641">
        <v>424961</v>
      </c>
    </row>
    <row r="156" spans="1:8" x14ac:dyDescent="0.6">
      <c r="A156" s="632">
        <f>COUNTA($B$5:B156)</f>
        <v>151</v>
      </c>
      <c r="B156" s="601" t="s">
        <v>4271</v>
      </c>
      <c r="C156" s="260" t="s">
        <v>1780</v>
      </c>
      <c r="D156" s="603">
        <v>0</v>
      </c>
      <c r="E156" s="603">
        <v>0</v>
      </c>
      <c r="F156" s="603">
        <v>-18126.509999999998</v>
      </c>
      <c r="G156" s="603">
        <v>0</v>
      </c>
      <c r="H156" s="641">
        <v>-18126.509999999998</v>
      </c>
    </row>
    <row r="157" spans="1:8" x14ac:dyDescent="0.6">
      <c r="A157" s="632">
        <f>COUNTA($B$5:B157)</f>
        <v>152</v>
      </c>
      <c r="B157" s="601" t="s">
        <v>4291</v>
      </c>
      <c r="C157" s="260" t="s">
        <v>1784</v>
      </c>
      <c r="D157" s="603">
        <v>13500</v>
      </c>
      <c r="E157" s="603">
        <v>0</v>
      </c>
      <c r="F157" s="603">
        <v>0</v>
      </c>
      <c r="G157" s="603">
        <v>0</v>
      </c>
      <c r="H157" s="641">
        <v>13500</v>
      </c>
    </row>
    <row r="158" spans="1:8" x14ac:dyDescent="0.6">
      <c r="A158" s="632">
        <f>COUNTA($B$5:B158)</f>
        <v>153</v>
      </c>
      <c r="B158" s="601" t="s">
        <v>4323</v>
      </c>
      <c r="C158" s="260" t="s">
        <v>1792</v>
      </c>
      <c r="D158" s="603">
        <v>100</v>
      </c>
      <c r="E158" s="603">
        <v>0</v>
      </c>
      <c r="F158" s="603">
        <v>0</v>
      </c>
      <c r="G158" s="603">
        <v>0</v>
      </c>
      <c r="H158" s="641">
        <v>100</v>
      </c>
    </row>
    <row r="159" spans="1:8" x14ac:dyDescent="0.6">
      <c r="A159" s="632">
        <f>COUNTA($B$5:B159)</f>
        <v>154</v>
      </c>
      <c r="B159" s="601" t="s">
        <v>4327</v>
      </c>
      <c r="C159" s="260" t="s">
        <v>1793</v>
      </c>
      <c r="D159" s="603">
        <v>1240</v>
      </c>
      <c r="E159" s="603">
        <v>0</v>
      </c>
      <c r="F159" s="603">
        <v>0</v>
      </c>
      <c r="G159" s="603">
        <v>0</v>
      </c>
      <c r="H159" s="641">
        <v>1240</v>
      </c>
    </row>
    <row r="160" spans="1:8" x14ac:dyDescent="0.6">
      <c r="A160" s="632">
        <f>COUNTA($B$5:B160)</f>
        <v>155</v>
      </c>
      <c r="B160" s="601" t="s">
        <v>4356</v>
      </c>
      <c r="C160" s="260" t="s">
        <v>1739</v>
      </c>
      <c r="D160" s="603">
        <v>8302.44</v>
      </c>
      <c r="E160" s="603">
        <v>0</v>
      </c>
      <c r="F160" s="603">
        <v>0</v>
      </c>
      <c r="G160" s="603">
        <v>0</v>
      </c>
      <c r="H160" s="641">
        <v>8302.44</v>
      </c>
    </row>
    <row r="161" spans="1:8" x14ac:dyDescent="0.6">
      <c r="A161" s="632">
        <f>COUNTA($B$5:B161)</f>
        <v>156</v>
      </c>
      <c r="B161" s="601" t="s">
        <v>4360</v>
      </c>
      <c r="C161" s="260" t="s">
        <v>1740</v>
      </c>
      <c r="D161" s="603">
        <v>2260</v>
      </c>
      <c r="E161" s="603">
        <v>8700</v>
      </c>
      <c r="F161" s="603">
        <v>0</v>
      </c>
      <c r="G161" s="603">
        <v>0</v>
      </c>
      <c r="H161" s="641">
        <v>10960</v>
      </c>
    </row>
    <row r="162" spans="1:8" x14ac:dyDescent="0.6">
      <c r="A162" s="632">
        <f>COUNTA($B$5:B162)</f>
        <v>157</v>
      </c>
      <c r="B162" s="601" t="s">
        <v>4376</v>
      </c>
      <c r="C162" s="260" t="s">
        <v>1744</v>
      </c>
      <c r="D162" s="603">
        <v>5516210</v>
      </c>
      <c r="E162" s="603">
        <v>0</v>
      </c>
      <c r="F162" s="603">
        <v>0</v>
      </c>
      <c r="G162" s="603">
        <v>0</v>
      </c>
      <c r="H162" s="641">
        <v>5516210</v>
      </c>
    </row>
    <row r="163" spans="1:8" x14ac:dyDescent="0.6">
      <c r="A163" s="632">
        <f>COUNTA($B$5:B163)</f>
        <v>158</v>
      </c>
      <c r="B163" s="601" t="s">
        <v>4214</v>
      </c>
      <c r="C163" s="260" t="s">
        <v>1729</v>
      </c>
      <c r="D163" s="603">
        <v>27449.25</v>
      </c>
      <c r="E163" s="603">
        <v>0</v>
      </c>
      <c r="F163" s="603">
        <v>0</v>
      </c>
      <c r="G163" s="603">
        <v>0</v>
      </c>
      <c r="H163" s="641">
        <v>27449.25</v>
      </c>
    </row>
    <row r="164" spans="1:8" x14ac:dyDescent="0.6">
      <c r="A164" s="632">
        <f>COUNTA($B$5:B164)</f>
        <v>159</v>
      </c>
      <c r="B164" s="601" t="s">
        <v>4217</v>
      </c>
      <c r="C164" s="260" t="s">
        <v>1730</v>
      </c>
      <c r="D164" s="603">
        <v>0</v>
      </c>
      <c r="E164" s="603">
        <v>2135901.65</v>
      </c>
      <c r="F164" s="603">
        <v>0</v>
      </c>
      <c r="G164" s="603">
        <v>0</v>
      </c>
      <c r="H164" s="641">
        <v>2135901.65</v>
      </c>
    </row>
    <row r="165" spans="1:8" x14ac:dyDescent="0.6">
      <c r="A165" s="632">
        <f>COUNTA($B$5:B165)</f>
        <v>160</v>
      </c>
      <c r="B165" s="601" t="s">
        <v>4407</v>
      </c>
      <c r="C165" s="260" t="s">
        <v>1768</v>
      </c>
      <c r="D165" s="603">
        <v>0</v>
      </c>
      <c r="E165" s="603">
        <v>70289.27</v>
      </c>
      <c r="F165" s="603">
        <v>-82194.67</v>
      </c>
      <c r="G165" s="603">
        <v>781.28</v>
      </c>
      <c r="H165" s="641">
        <v>-11124.119999999994</v>
      </c>
    </row>
    <row r="166" spans="1:8" x14ac:dyDescent="0.6">
      <c r="A166" s="632">
        <f>COUNTA($B$5:B166)</f>
        <v>161</v>
      </c>
      <c r="B166" s="601" t="s">
        <v>4221</v>
      </c>
      <c r="C166" s="260" t="s">
        <v>1731</v>
      </c>
      <c r="D166" s="603">
        <v>84440</v>
      </c>
      <c r="E166" s="603">
        <v>20414.5</v>
      </c>
      <c r="F166" s="603">
        <v>0</v>
      </c>
      <c r="G166" s="603">
        <v>0</v>
      </c>
      <c r="H166" s="641">
        <v>104854.5</v>
      </c>
    </row>
    <row r="167" spans="1:8" x14ac:dyDescent="0.6">
      <c r="A167" s="632">
        <f>COUNTA($B$5:B167)</f>
        <v>162</v>
      </c>
      <c r="B167" s="601" t="s">
        <v>4415</v>
      </c>
      <c r="C167" s="260" t="s">
        <v>1770</v>
      </c>
      <c r="D167" s="603">
        <v>0</v>
      </c>
      <c r="E167" s="603">
        <v>0</v>
      </c>
      <c r="F167" s="603">
        <v>-6671</v>
      </c>
      <c r="G167" s="603">
        <v>234000</v>
      </c>
      <c r="H167" s="641">
        <v>227329</v>
      </c>
    </row>
    <row r="168" spans="1:8" x14ac:dyDescent="0.6">
      <c r="A168" s="632">
        <f>COUNTA($B$5:B168)</f>
        <v>163</v>
      </c>
      <c r="B168" s="601" t="s">
        <v>4225</v>
      </c>
      <c r="C168" s="260" t="s">
        <v>1732</v>
      </c>
      <c r="D168" s="603">
        <v>15695747</v>
      </c>
      <c r="E168" s="603">
        <v>0</v>
      </c>
      <c r="F168" s="603">
        <v>0</v>
      </c>
      <c r="G168" s="603">
        <v>0</v>
      </c>
      <c r="H168" s="641">
        <v>15695747</v>
      </c>
    </row>
    <row r="169" spans="1:8" x14ac:dyDescent="0.6">
      <c r="A169" s="632">
        <f>COUNTA($B$5:B169)</f>
        <v>164</v>
      </c>
      <c r="B169" s="601" t="s">
        <v>4229</v>
      </c>
      <c r="C169" s="260" t="s">
        <v>1733</v>
      </c>
      <c r="D169" s="603">
        <v>46835</v>
      </c>
      <c r="E169" s="603">
        <v>0</v>
      </c>
      <c r="F169" s="603">
        <v>0</v>
      </c>
      <c r="G169" s="603">
        <v>0</v>
      </c>
      <c r="H169" s="641">
        <v>46835</v>
      </c>
    </row>
    <row r="170" spans="1:8" x14ac:dyDescent="0.6">
      <c r="A170" s="632">
        <f>COUNTA($B$5:B170)</f>
        <v>165</v>
      </c>
      <c r="B170" s="601" t="s">
        <v>4237</v>
      </c>
      <c r="C170" s="260" t="s">
        <v>1735</v>
      </c>
      <c r="D170" s="603">
        <v>29470</v>
      </c>
      <c r="E170" s="603">
        <v>0</v>
      </c>
      <c r="F170" s="603">
        <v>0</v>
      </c>
      <c r="G170" s="603">
        <v>0</v>
      </c>
      <c r="H170" s="641">
        <v>29470</v>
      </c>
    </row>
    <row r="171" spans="1:8" x14ac:dyDescent="0.6">
      <c r="A171" s="632">
        <f>COUNTA($B$5:B171)</f>
        <v>166</v>
      </c>
      <c r="B171" s="601" t="s">
        <v>4241</v>
      </c>
      <c r="C171" s="260" t="s">
        <v>1736</v>
      </c>
      <c r="D171" s="603">
        <v>125592.36</v>
      </c>
      <c r="E171" s="603">
        <v>211088.4</v>
      </c>
      <c r="F171" s="603">
        <v>0</v>
      </c>
      <c r="G171" s="603">
        <v>0</v>
      </c>
      <c r="H171" s="641">
        <v>336680.76</v>
      </c>
    </row>
    <row r="172" spans="1:8" x14ac:dyDescent="0.6">
      <c r="A172" s="632">
        <f>COUNTA($B$5:B172)</f>
        <v>167</v>
      </c>
      <c r="B172" s="601" t="s">
        <v>4031</v>
      </c>
      <c r="C172" s="260" t="s">
        <v>1693</v>
      </c>
      <c r="D172" s="603">
        <v>9924813.4600000009</v>
      </c>
      <c r="E172" s="603">
        <v>0</v>
      </c>
      <c r="F172" s="603">
        <v>0</v>
      </c>
      <c r="G172" s="603">
        <v>0</v>
      </c>
      <c r="H172" s="641">
        <v>9924813.4600000009</v>
      </c>
    </row>
    <row r="173" spans="1:8" x14ac:dyDescent="0.6">
      <c r="A173" s="632">
        <f>COUNTA($B$5:B173)</f>
        <v>168</v>
      </c>
      <c r="B173" s="601" t="s">
        <v>4039</v>
      </c>
      <c r="C173" s="260" t="s">
        <v>1695</v>
      </c>
      <c r="D173" s="603">
        <v>0</v>
      </c>
      <c r="E173" s="603">
        <v>0</v>
      </c>
      <c r="F173" s="603">
        <v>-12382.52</v>
      </c>
      <c r="G173" s="603">
        <v>0</v>
      </c>
      <c r="H173" s="641">
        <v>-12382.52</v>
      </c>
    </row>
    <row r="174" spans="1:8" x14ac:dyDescent="0.6">
      <c r="A174" s="632">
        <f>COUNTA($B$5:B174)</f>
        <v>169</v>
      </c>
      <c r="B174" s="601" t="s">
        <v>4051</v>
      </c>
      <c r="C174" s="260" t="s">
        <v>1698</v>
      </c>
      <c r="D174" s="603">
        <v>195290</v>
      </c>
      <c r="E174" s="603">
        <v>24297.78</v>
      </c>
      <c r="F174" s="603">
        <v>0</v>
      </c>
      <c r="G174" s="603">
        <v>0</v>
      </c>
      <c r="H174" s="641">
        <v>219587.78</v>
      </c>
    </row>
    <row r="175" spans="1:8" x14ac:dyDescent="0.6">
      <c r="A175" s="632">
        <f>COUNTA($B$5:B175)</f>
        <v>170</v>
      </c>
      <c r="B175" s="601" t="s">
        <v>4082</v>
      </c>
      <c r="C175" s="260" t="s">
        <v>1703</v>
      </c>
      <c r="D175" s="603">
        <v>450</v>
      </c>
      <c r="E175" s="603">
        <v>42390.2</v>
      </c>
      <c r="F175" s="603">
        <v>0</v>
      </c>
      <c r="G175" s="603">
        <v>0</v>
      </c>
      <c r="H175" s="641">
        <v>42840.2</v>
      </c>
    </row>
    <row r="176" spans="1:8" x14ac:dyDescent="0.6">
      <c r="A176" s="632">
        <f>COUNTA($B$5:B176)</f>
        <v>171</v>
      </c>
      <c r="B176" s="601" t="s">
        <v>4090</v>
      </c>
      <c r="C176" s="260" t="s">
        <v>1705</v>
      </c>
      <c r="D176" s="603">
        <v>45411992.25</v>
      </c>
      <c r="E176" s="603">
        <v>8049395.5999999996</v>
      </c>
      <c r="F176" s="603">
        <v>-9200</v>
      </c>
      <c r="G176" s="603">
        <v>0</v>
      </c>
      <c r="H176" s="641">
        <v>53452187.850000001</v>
      </c>
    </row>
    <row r="177" spans="1:8" x14ac:dyDescent="0.6">
      <c r="A177" s="632">
        <f>COUNTA($B$5:B177)</f>
        <v>172</v>
      </c>
      <c r="B177" s="601" t="s">
        <v>4102</v>
      </c>
      <c r="C177" s="260" t="s">
        <v>1708</v>
      </c>
      <c r="D177" s="603">
        <v>12921521.789999999</v>
      </c>
      <c r="E177" s="603">
        <v>0</v>
      </c>
      <c r="F177" s="603">
        <v>0</v>
      </c>
      <c r="G177" s="603">
        <v>193872.51</v>
      </c>
      <c r="H177" s="641">
        <v>13115394.299999999</v>
      </c>
    </row>
    <row r="178" spans="1:8" x14ac:dyDescent="0.6">
      <c r="A178" s="632">
        <f>COUNTA($B$5:B178)</f>
        <v>173</v>
      </c>
      <c r="B178" s="601" t="s">
        <v>4114</v>
      </c>
      <c r="C178" s="260" t="s">
        <v>1711</v>
      </c>
      <c r="D178" s="603">
        <v>5673001</v>
      </c>
      <c r="E178" s="603">
        <v>17449445.050000001</v>
      </c>
      <c r="F178" s="603">
        <v>0</v>
      </c>
      <c r="G178" s="603">
        <v>0</v>
      </c>
      <c r="H178" s="641">
        <v>23122446.050000001</v>
      </c>
    </row>
    <row r="179" spans="1:8" x14ac:dyDescent="0.6">
      <c r="A179" s="632">
        <f>COUNTA($B$5:B179)</f>
        <v>174</v>
      </c>
      <c r="B179" s="601" t="s">
        <v>4118</v>
      </c>
      <c r="C179" s="260" t="s">
        <v>1712</v>
      </c>
      <c r="D179" s="603">
        <v>1698315</v>
      </c>
      <c r="E179" s="603">
        <v>0</v>
      </c>
      <c r="F179" s="603">
        <v>0</v>
      </c>
      <c r="G179" s="603">
        <v>0</v>
      </c>
      <c r="H179" s="641">
        <v>1698315</v>
      </c>
    </row>
    <row r="180" spans="1:8" x14ac:dyDescent="0.6">
      <c r="A180" s="632">
        <f>COUNTA($B$5:B180)</f>
        <v>175</v>
      </c>
      <c r="B180" s="601" t="s">
        <v>4190</v>
      </c>
      <c r="C180" s="260" t="s">
        <v>1666</v>
      </c>
      <c r="D180" s="603">
        <v>10666.29</v>
      </c>
      <c r="E180" s="603">
        <v>0</v>
      </c>
      <c r="F180" s="603">
        <v>0</v>
      </c>
      <c r="G180" s="603">
        <v>0</v>
      </c>
      <c r="H180" s="641">
        <v>10666.29</v>
      </c>
    </row>
    <row r="181" spans="1:8" x14ac:dyDescent="0.6">
      <c r="A181" s="632">
        <f>COUNTA($B$5:B181)</f>
        <v>176</v>
      </c>
      <c r="B181" s="601" t="s">
        <v>4470</v>
      </c>
      <c r="C181" s="260" t="s">
        <v>1758</v>
      </c>
      <c r="D181" s="603">
        <v>0</v>
      </c>
      <c r="E181" s="603">
        <v>0</v>
      </c>
      <c r="F181" s="603">
        <v>0</v>
      </c>
      <c r="G181" s="603">
        <v>1671370.79</v>
      </c>
      <c r="H181" s="641">
        <v>1671370.79</v>
      </c>
    </row>
    <row r="182" spans="1:8" x14ac:dyDescent="0.6">
      <c r="A182" s="632">
        <f>COUNTA($B$5:B182)</f>
        <v>177</v>
      </c>
      <c r="B182" s="601" t="s">
        <v>4474</v>
      </c>
      <c r="C182" s="260" t="s">
        <v>1759</v>
      </c>
      <c r="D182" s="603">
        <v>250</v>
      </c>
      <c r="E182" s="603">
        <v>0</v>
      </c>
      <c r="F182" s="603">
        <v>0</v>
      </c>
      <c r="G182" s="603">
        <v>0</v>
      </c>
      <c r="H182" s="641">
        <v>250</v>
      </c>
    </row>
    <row r="183" spans="1:8" x14ac:dyDescent="0.6">
      <c r="A183" s="632">
        <f>COUNTA($B$5:B183)</f>
        <v>178</v>
      </c>
      <c r="B183" s="601" t="s">
        <v>4513</v>
      </c>
      <c r="C183" s="260" t="s">
        <v>1719</v>
      </c>
      <c r="D183" s="603">
        <v>5290</v>
      </c>
      <c r="E183" s="603">
        <v>0</v>
      </c>
      <c r="F183" s="603">
        <v>-411699.35</v>
      </c>
      <c r="G183" s="603">
        <v>531724.71</v>
      </c>
      <c r="H183" s="641">
        <v>125315.35999999999</v>
      </c>
    </row>
    <row r="184" spans="1:8" x14ac:dyDescent="0.6">
      <c r="A184" s="632">
        <f>COUNTA($B$5:B184)</f>
        <v>179</v>
      </c>
      <c r="B184" s="601" t="s">
        <v>4521</v>
      </c>
      <c r="C184" s="260" t="s">
        <v>1721</v>
      </c>
      <c r="D184" s="603">
        <v>33920</v>
      </c>
      <c r="E184" s="603">
        <v>0</v>
      </c>
      <c r="F184" s="603">
        <v>0</v>
      </c>
      <c r="G184" s="603">
        <v>0</v>
      </c>
      <c r="H184" s="641">
        <v>33920</v>
      </c>
    </row>
    <row r="185" spans="1:8" x14ac:dyDescent="0.6">
      <c r="A185" s="632">
        <f>COUNTA($B$5:B185)</f>
        <v>180</v>
      </c>
      <c r="B185" s="601" t="s">
        <v>4529</v>
      </c>
      <c r="C185" s="260" t="s">
        <v>1723</v>
      </c>
      <c r="D185" s="603">
        <v>3399880</v>
      </c>
      <c r="E185" s="603">
        <v>0</v>
      </c>
      <c r="F185" s="603">
        <v>0</v>
      </c>
      <c r="G185" s="603">
        <v>0</v>
      </c>
      <c r="H185" s="641">
        <v>3399880</v>
      </c>
    </row>
    <row r="186" spans="1:8" x14ac:dyDescent="0.6">
      <c r="A186" s="632">
        <f>COUNTA($B$5:B186)</f>
        <v>181</v>
      </c>
      <c r="B186" s="601" t="s">
        <v>4533</v>
      </c>
      <c r="C186" s="260" t="s">
        <v>1724</v>
      </c>
      <c r="D186" s="603">
        <v>0</v>
      </c>
      <c r="E186" s="603">
        <v>390</v>
      </c>
      <c r="F186" s="603">
        <v>0</v>
      </c>
      <c r="G186" s="603">
        <v>0</v>
      </c>
      <c r="H186" s="641">
        <v>390</v>
      </c>
    </row>
    <row r="187" spans="1:8" x14ac:dyDescent="0.6">
      <c r="A187" s="632">
        <f>COUNTA($B$5:B187)</f>
        <v>182</v>
      </c>
      <c r="B187" s="601" t="s">
        <v>4537</v>
      </c>
      <c r="C187" s="260" t="s">
        <v>1725</v>
      </c>
      <c r="D187" s="603">
        <v>8405355.5199999996</v>
      </c>
      <c r="E187" s="603">
        <v>4902179.45</v>
      </c>
      <c r="F187" s="603">
        <v>0</v>
      </c>
      <c r="G187" s="603">
        <v>0</v>
      </c>
      <c r="H187" s="641">
        <v>13307534.969999999</v>
      </c>
    </row>
    <row r="188" spans="1:8" x14ac:dyDescent="0.6">
      <c r="A188" s="632">
        <f>COUNTA($B$5:B188)</f>
        <v>183</v>
      </c>
      <c r="B188" s="601" t="s">
        <v>4541</v>
      </c>
      <c r="C188" s="260" t="s">
        <v>1726</v>
      </c>
      <c r="D188" s="603">
        <v>0</v>
      </c>
      <c r="E188" s="603">
        <v>0</v>
      </c>
      <c r="F188" s="603">
        <v>-73.069999999999993</v>
      </c>
      <c r="G188" s="603">
        <v>0</v>
      </c>
      <c r="H188" s="641">
        <v>-73.069999999999993</v>
      </c>
    </row>
    <row r="189" spans="1:8" x14ac:dyDescent="0.6">
      <c r="A189" s="632">
        <f>COUNTA($B$5:B189)</f>
        <v>184</v>
      </c>
      <c r="B189" s="601" t="s">
        <v>4545</v>
      </c>
      <c r="C189" s="260" t="s">
        <v>1727</v>
      </c>
      <c r="D189" s="603">
        <v>104362</v>
      </c>
      <c r="E189" s="603">
        <v>0</v>
      </c>
      <c r="F189" s="603">
        <v>0</v>
      </c>
      <c r="G189" s="603">
        <v>0</v>
      </c>
      <c r="H189" s="641">
        <v>104362</v>
      </c>
    </row>
    <row r="190" spans="1:8" x14ac:dyDescent="0.6">
      <c r="A190" s="632">
        <f>COUNTA($B$5:B190)</f>
        <v>185</v>
      </c>
      <c r="B190" s="601" t="s">
        <v>5152</v>
      </c>
      <c r="C190" s="260" t="s">
        <v>1882</v>
      </c>
      <c r="D190" s="603">
        <v>3080</v>
      </c>
      <c r="E190" s="603">
        <v>0</v>
      </c>
      <c r="F190" s="603">
        <v>-130097.22</v>
      </c>
      <c r="G190" s="603">
        <v>89505.19</v>
      </c>
      <c r="H190" s="641">
        <v>-37512.03</v>
      </c>
    </row>
    <row r="191" spans="1:8" x14ac:dyDescent="0.6">
      <c r="A191" s="632">
        <f>COUNTA($B$5:B191)</f>
        <v>186</v>
      </c>
      <c r="B191" s="601" t="s">
        <v>5156</v>
      </c>
      <c r="C191" s="260" t="s">
        <v>1883</v>
      </c>
      <c r="D191" s="603">
        <v>107.5</v>
      </c>
      <c r="E191" s="603">
        <v>0</v>
      </c>
      <c r="F191" s="603">
        <v>0</v>
      </c>
      <c r="G191" s="603">
        <v>0</v>
      </c>
      <c r="H191" s="641">
        <v>107.5</v>
      </c>
    </row>
    <row r="192" spans="1:8" x14ac:dyDescent="0.6">
      <c r="A192" s="632">
        <f>COUNTA($B$5:B192)</f>
        <v>187</v>
      </c>
      <c r="B192" s="601" t="s">
        <v>5160</v>
      </c>
      <c r="C192" s="260" t="s">
        <v>1884</v>
      </c>
      <c r="D192" s="603">
        <v>3636830.2</v>
      </c>
      <c r="E192" s="603">
        <v>0</v>
      </c>
      <c r="F192" s="603">
        <v>0</v>
      </c>
      <c r="G192" s="603">
        <v>0</v>
      </c>
      <c r="H192" s="641">
        <v>3636830.2</v>
      </c>
    </row>
    <row r="193" spans="1:8" x14ac:dyDescent="0.6">
      <c r="A193" s="632">
        <f>COUNTA($B$5:B193)</f>
        <v>188</v>
      </c>
      <c r="B193" s="601" t="s">
        <v>5164</v>
      </c>
      <c r="C193" s="260" t="s">
        <v>1885</v>
      </c>
      <c r="D193" s="603">
        <v>94277.8</v>
      </c>
      <c r="E193" s="603">
        <v>0</v>
      </c>
      <c r="F193" s="603">
        <v>-130300</v>
      </c>
      <c r="G193" s="603">
        <v>67186.66</v>
      </c>
      <c r="H193" s="641">
        <v>31164.460000000006</v>
      </c>
    </row>
    <row r="194" spans="1:8" x14ac:dyDescent="0.6">
      <c r="A194" s="632">
        <f>COUNTA($B$5:B194)</f>
        <v>189</v>
      </c>
      <c r="B194" s="601" t="s">
        <v>5168</v>
      </c>
      <c r="C194" s="260" t="s">
        <v>1886</v>
      </c>
      <c r="D194" s="603">
        <v>0</v>
      </c>
      <c r="E194" s="603">
        <v>0</v>
      </c>
      <c r="F194" s="603">
        <v>-21112.51</v>
      </c>
      <c r="G194" s="603">
        <v>46667.99</v>
      </c>
      <c r="H194" s="641">
        <v>25555.48</v>
      </c>
    </row>
    <row r="195" spans="1:8" x14ac:dyDescent="0.6">
      <c r="A195" s="632">
        <f>COUNTA($B$5:B195)</f>
        <v>190</v>
      </c>
      <c r="B195" s="601" t="s">
        <v>5172</v>
      </c>
      <c r="C195" s="260" t="s">
        <v>1887</v>
      </c>
      <c r="D195" s="603">
        <v>5123.6000000000004</v>
      </c>
      <c r="E195" s="603">
        <v>0</v>
      </c>
      <c r="F195" s="603">
        <v>0</v>
      </c>
      <c r="G195" s="603">
        <v>0</v>
      </c>
      <c r="H195" s="641">
        <v>5123.6000000000004</v>
      </c>
    </row>
    <row r="196" spans="1:8" x14ac:dyDescent="0.6">
      <c r="A196" s="632">
        <f>COUNTA($B$5:B196)</f>
        <v>191</v>
      </c>
      <c r="B196" s="601" t="s">
        <v>2314</v>
      </c>
      <c r="C196" s="260" t="s">
        <v>1284</v>
      </c>
      <c r="D196" s="603">
        <v>0</v>
      </c>
      <c r="E196" s="603">
        <v>4250</v>
      </c>
      <c r="F196" s="603">
        <v>0</v>
      </c>
      <c r="G196" s="603">
        <v>0</v>
      </c>
      <c r="H196" s="641">
        <v>4250</v>
      </c>
    </row>
    <row r="197" spans="1:8" x14ac:dyDescent="0.6">
      <c r="A197" s="632">
        <f>COUNTA($B$5:B197)</f>
        <v>192</v>
      </c>
      <c r="B197" s="601" t="s">
        <v>2343</v>
      </c>
      <c r="C197" s="260" t="s">
        <v>1290</v>
      </c>
      <c r="D197" s="603">
        <v>220115</v>
      </c>
      <c r="E197" s="603">
        <v>43249.760000000002</v>
      </c>
      <c r="F197" s="603">
        <v>0</v>
      </c>
      <c r="G197" s="603">
        <v>0</v>
      </c>
      <c r="H197" s="641">
        <v>263364.76</v>
      </c>
    </row>
    <row r="198" spans="1:8" x14ac:dyDescent="0.6">
      <c r="A198" s="632">
        <f>COUNTA($B$5:B198)</f>
        <v>193</v>
      </c>
      <c r="B198" s="601" t="s">
        <v>2351</v>
      </c>
      <c r="C198" s="260" t="s">
        <v>1292</v>
      </c>
      <c r="D198" s="603">
        <v>7817178.7000000002</v>
      </c>
      <c r="E198" s="603">
        <v>0</v>
      </c>
      <c r="F198" s="603">
        <v>0</v>
      </c>
      <c r="G198" s="603">
        <v>0</v>
      </c>
      <c r="H198" s="641">
        <v>7817178.7000000002</v>
      </c>
    </row>
    <row r="199" spans="1:8" x14ac:dyDescent="0.6">
      <c r="A199" s="632">
        <f>COUNTA($B$5:B199)</f>
        <v>194</v>
      </c>
      <c r="B199" s="601" t="s">
        <v>2359</v>
      </c>
      <c r="C199" s="260" t="s">
        <v>1294</v>
      </c>
      <c r="D199" s="603">
        <v>164600</v>
      </c>
      <c r="E199" s="603">
        <v>3963.49</v>
      </c>
      <c r="F199" s="603">
        <v>0</v>
      </c>
      <c r="G199" s="603">
        <v>0</v>
      </c>
      <c r="H199" s="641">
        <v>168563.49</v>
      </c>
    </row>
    <row r="200" spans="1:8" x14ac:dyDescent="0.6">
      <c r="A200" s="632">
        <f>COUNTA($B$5:B200)</f>
        <v>195</v>
      </c>
      <c r="B200" s="601" t="s">
        <v>2371</v>
      </c>
      <c r="C200" s="260" t="s">
        <v>1297</v>
      </c>
      <c r="D200" s="603">
        <v>996526.5</v>
      </c>
      <c r="E200" s="603">
        <v>62419.8</v>
      </c>
      <c r="F200" s="603">
        <v>0</v>
      </c>
      <c r="G200" s="603">
        <v>0</v>
      </c>
      <c r="H200" s="641">
        <v>1058946.3</v>
      </c>
    </row>
    <row r="201" spans="1:8" x14ac:dyDescent="0.6">
      <c r="A201" s="632">
        <f>COUNTA($B$5:B201)</f>
        <v>196</v>
      </c>
      <c r="B201" s="601" t="s">
        <v>2473</v>
      </c>
      <c r="C201" s="260" t="s">
        <v>1324</v>
      </c>
      <c r="D201" s="603">
        <v>71370</v>
      </c>
      <c r="E201" s="603">
        <v>0</v>
      </c>
      <c r="F201" s="603">
        <v>0</v>
      </c>
      <c r="G201" s="603">
        <v>0</v>
      </c>
      <c r="H201" s="641">
        <v>71370</v>
      </c>
    </row>
    <row r="202" spans="1:8" x14ac:dyDescent="0.6">
      <c r="A202" s="632">
        <f>COUNTA($B$5:B202)</f>
        <v>197</v>
      </c>
      <c r="B202" s="601" t="s">
        <v>2485</v>
      </c>
      <c r="C202" s="260" t="s">
        <v>1327</v>
      </c>
      <c r="D202" s="603">
        <v>486800</v>
      </c>
      <c r="E202" s="603">
        <v>0</v>
      </c>
      <c r="F202" s="603">
        <v>-113204</v>
      </c>
      <c r="G202" s="603">
        <v>3873.6</v>
      </c>
      <c r="H202" s="641">
        <v>377469.6</v>
      </c>
    </row>
    <row r="203" spans="1:8" x14ac:dyDescent="0.6">
      <c r="A203" s="632">
        <f>COUNTA($B$5:B203)</f>
        <v>198</v>
      </c>
      <c r="B203" s="601" t="s">
        <v>2504</v>
      </c>
      <c r="C203" s="260" t="s">
        <v>1302</v>
      </c>
      <c r="D203" s="603">
        <v>5600</v>
      </c>
      <c r="E203" s="603">
        <v>0</v>
      </c>
      <c r="F203" s="603">
        <v>0</v>
      </c>
      <c r="G203" s="603">
        <v>0</v>
      </c>
      <c r="H203" s="641">
        <v>5600</v>
      </c>
    </row>
    <row r="204" spans="1:8" x14ac:dyDescent="0.6">
      <c r="A204" s="632">
        <f>COUNTA($B$5:B204)</f>
        <v>199</v>
      </c>
      <c r="B204" s="601" t="s">
        <v>2512</v>
      </c>
      <c r="C204" s="260" t="s">
        <v>1304</v>
      </c>
      <c r="D204" s="603">
        <v>4200</v>
      </c>
      <c r="E204" s="603">
        <v>0</v>
      </c>
      <c r="F204" s="603">
        <v>0</v>
      </c>
      <c r="G204" s="603">
        <v>0</v>
      </c>
      <c r="H204" s="641">
        <v>4200</v>
      </c>
    </row>
    <row r="205" spans="1:8" x14ac:dyDescent="0.6">
      <c r="A205" s="632">
        <f>COUNTA($B$5:B205)</f>
        <v>200</v>
      </c>
      <c r="B205" s="601" t="s">
        <v>2532</v>
      </c>
      <c r="C205" s="260" t="s">
        <v>1309</v>
      </c>
      <c r="D205" s="603">
        <v>17530</v>
      </c>
      <c r="E205" s="603">
        <v>0</v>
      </c>
      <c r="F205" s="603">
        <v>0</v>
      </c>
      <c r="G205" s="603">
        <v>0</v>
      </c>
      <c r="H205" s="641">
        <v>17530</v>
      </c>
    </row>
    <row r="206" spans="1:8" x14ac:dyDescent="0.6">
      <c r="A206" s="632">
        <f>COUNTA($B$5:B206)</f>
        <v>201</v>
      </c>
      <c r="B206" s="601" t="s">
        <v>2544</v>
      </c>
      <c r="C206" s="260" t="s">
        <v>1312</v>
      </c>
      <c r="D206" s="603">
        <v>0</v>
      </c>
      <c r="E206" s="603">
        <v>0</v>
      </c>
      <c r="F206" s="603">
        <v>0</v>
      </c>
      <c r="G206" s="603">
        <v>9300</v>
      </c>
      <c r="H206" s="641">
        <v>9300</v>
      </c>
    </row>
    <row r="207" spans="1:8" x14ac:dyDescent="0.6">
      <c r="A207" s="632">
        <f>COUNTA($B$5:B207)</f>
        <v>202</v>
      </c>
      <c r="B207" s="601" t="s">
        <v>2574</v>
      </c>
      <c r="C207" s="260" t="s">
        <v>1320</v>
      </c>
      <c r="D207" s="603">
        <v>0</v>
      </c>
      <c r="E207" s="603">
        <v>176443.6</v>
      </c>
      <c r="F207" s="603">
        <v>-38718.04</v>
      </c>
      <c r="G207" s="603">
        <v>11834.09</v>
      </c>
      <c r="H207" s="641">
        <v>149559.65</v>
      </c>
    </row>
    <row r="208" spans="1:8" x14ac:dyDescent="0.6">
      <c r="A208" s="632">
        <f>COUNTA($B$5:B208)</f>
        <v>203</v>
      </c>
      <c r="B208" s="601" t="s">
        <v>2614</v>
      </c>
      <c r="C208" s="260" t="s">
        <v>1267</v>
      </c>
      <c r="D208" s="603">
        <v>1055</v>
      </c>
      <c r="E208" s="603">
        <v>0</v>
      </c>
      <c r="F208" s="603">
        <v>0</v>
      </c>
      <c r="G208" s="603">
        <v>0</v>
      </c>
      <c r="H208" s="641">
        <v>1055</v>
      </c>
    </row>
    <row r="209" spans="1:8" x14ac:dyDescent="0.6">
      <c r="A209" s="632">
        <f>COUNTA($B$5:B209)</f>
        <v>204</v>
      </c>
      <c r="B209" s="601" t="s">
        <v>2638</v>
      </c>
      <c r="C209" s="260" t="s">
        <v>1273</v>
      </c>
      <c r="D209" s="603">
        <v>34746</v>
      </c>
      <c r="E209" s="603">
        <v>0</v>
      </c>
      <c r="F209" s="603">
        <v>-51746</v>
      </c>
      <c r="G209" s="603">
        <v>73438</v>
      </c>
      <c r="H209" s="641">
        <v>56438</v>
      </c>
    </row>
    <row r="210" spans="1:8" x14ac:dyDescent="0.6">
      <c r="A210" s="632">
        <f>COUNTA($B$5:B210)</f>
        <v>205</v>
      </c>
      <c r="B210" s="601" t="s">
        <v>2642</v>
      </c>
      <c r="C210" s="260" t="s">
        <v>1274</v>
      </c>
      <c r="D210" s="603">
        <v>2872105</v>
      </c>
      <c r="E210" s="603">
        <v>0</v>
      </c>
      <c r="F210" s="603">
        <v>0</v>
      </c>
      <c r="G210" s="603">
        <v>0</v>
      </c>
      <c r="H210" s="641">
        <v>2872105</v>
      </c>
    </row>
    <row r="211" spans="1:8" x14ac:dyDescent="0.6">
      <c r="A211" s="632">
        <f>COUNTA($B$5:B211)</f>
        <v>206</v>
      </c>
      <c r="B211" s="601" t="s">
        <v>2646</v>
      </c>
      <c r="C211" s="260" t="s">
        <v>1275</v>
      </c>
      <c r="D211" s="603">
        <v>670400</v>
      </c>
      <c r="E211" s="603">
        <v>0</v>
      </c>
      <c r="F211" s="603">
        <v>0</v>
      </c>
      <c r="G211" s="603">
        <v>0</v>
      </c>
      <c r="H211" s="641">
        <v>670400</v>
      </c>
    </row>
    <row r="212" spans="1:8" x14ac:dyDescent="0.6">
      <c r="A212" s="632">
        <f>COUNTA($B$5:B212)</f>
        <v>207</v>
      </c>
      <c r="B212" s="601" t="s">
        <v>2650</v>
      </c>
      <c r="C212" s="260" t="s">
        <v>1276</v>
      </c>
      <c r="D212" s="603">
        <v>213500</v>
      </c>
      <c r="E212" s="603">
        <v>0</v>
      </c>
      <c r="F212" s="603">
        <v>0</v>
      </c>
      <c r="G212" s="603">
        <v>0</v>
      </c>
      <c r="H212" s="641">
        <v>213500</v>
      </c>
    </row>
    <row r="213" spans="1:8" x14ac:dyDescent="0.6">
      <c r="A213" s="632">
        <f>COUNTA($B$5:B213)</f>
        <v>208</v>
      </c>
      <c r="B213" s="601" t="s">
        <v>2678</v>
      </c>
      <c r="C213" s="260" t="s">
        <v>1334</v>
      </c>
      <c r="D213" s="603">
        <v>80620</v>
      </c>
      <c r="E213" s="603">
        <v>0</v>
      </c>
      <c r="F213" s="603">
        <v>0</v>
      </c>
      <c r="G213" s="603">
        <v>0</v>
      </c>
      <c r="H213" s="641">
        <v>80620</v>
      </c>
    </row>
    <row r="214" spans="1:8" x14ac:dyDescent="0.6">
      <c r="A214" s="632">
        <f>COUNTA($B$5:B214)</f>
        <v>209</v>
      </c>
      <c r="B214" s="601" t="s">
        <v>2690</v>
      </c>
      <c r="C214" s="260" t="s">
        <v>1337</v>
      </c>
      <c r="D214" s="603">
        <v>0</v>
      </c>
      <c r="E214" s="603">
        <v>9724</v>
      </c>
      <c r="F214" s="603">
        <v>0</v>
      </c>
      <c r="G214" s="603">
        <v>0</v>
      </c>
      <c r="H214" s="641">
        <v>9724</v>
      </c>
    </row>
    <row r="215" spans="1:8" x14ac:dyDescent="0.6">
      <c r="A215" s="632">
        <f>COUNTA($B$5:B215)</f>
        <v>210</v>
      </c>
      <c r="B215" s="601" t="s">
        <v>2913</v>
      </c>
      <c r="C215" s="260" t="s">
        <v>1427</v>
      </c>
      <c r="D215" s="603">
        <v>12400</v>
      </c>
      <c r="E215" s="603">
        <v>0</v>
      </c>
      <c r="F215" s="603">
        <v>0</v>
      </c>
      <c r="G215" s="603">
        <v>0</v>
      </c>
      <c r="H215" s="641">
        <v>12400</v>
      </c>
    </row>
    <row r="216" spans="1:8" x14ac:dyDescent="0.6">
      <c r="A216" s="632">
        <f>COUNTA($B$5:B216)</f>
        <v>211</v>
      </c>
      <c r="B216" s="601" t="s">
        <v>2917</v>
      </c>
      <c r="C216" s="260" t="s">
        <v>1428</v>
      </c>
      <c r="D216" s="603">
        <v>5700</v>
      </c>
      <c r="E216" s="603">
        <v>0</v>
      </c>
      <c r="F216" s="603">
        <v>0</v>
      </c>
      <c r="G216" s="603">
        <v>0</v>
      </c>
      <c r="H216" s="641">
        <v>5700</v>
      </c>
    </row>
    <row r="217" spans="1:8" x14ac:dyDescent="0.6">
      <c r="A217" s="632">
        <f>COUNTA($B$5:B217)</f>
        <v>212</v>
      </c>
      <c r="B217" s="601" t="s">
        <v>2921</v>
      </c>
      <c r="C217" s="260" t="s">
        <v>1429</v>
      </c>
      <c r="D217" s="603">
        <v>11198783.98</v>
      </c>
      <c r="E217" s="603">
        <v>1349242.83</v>
      </c>
      <c r="F217" s="603">
        <v>-1117969.79</v>
      </c>
      <c r="G217" s="603">
        <v>108032</v>
      </c>
      <c r="H217" s="641">
        <v>11538089.02</v>
      </c>
    </row>
    <row r="218" spans="1:8" x14ac:dyDescent="0.6">
      <c r="A218" s="632">
        <f>COUNTA($B$5:B218)</f>
        <v>213</v>
      </c>
      <c r="B218" s="601" t="s">
        <v>2937</v>
      </c>
      <c r="C218" s="260" t="s">
        <v>1433</v>
      </c>
      <c r="D218" s="603">
        <v>14180</v>
      </c>
      <c r="E218" s="603">
        <v>0</v>
      </c>
      <c r="F218" s="603">
        <v>0</v>
      </c>
      <c r="G218" s="603">
        <v>0</v>
      </c>
      <c r="H218" s="641">
        <v>14180</v>
      </c>
    </row>
    <row r="219" spans="1:8" x14ac:dyDescent="0.6">
      <c r="A219" s="632">
        <f>COUNTA($B$5:B219)</f>
        <v>214</v>
      </c>
      <c r="B219" s="601" t="s">
        <v>2941</v>
      </c>
      <c r="C219" s="260" t="s">
        <v>1434</v>
      </c>
      <c r="D219" s="603">
        <v>20910.5</v>
      </c>
      <c r="E219" s="603">
        <v>0</v>
      </c>
      <c r="F219" s="603">
        <v>0</v>
      </c>
      <c r="G219" s="603">
        <v>0</v>
      </c>
      <c r="H219" s="641">
        <v>20910.5</v>
      </c>
    </row>
    <row r="220" spans="1:8" x14ac:dyDescent="0.6">
      <c r="A220" s="632">
        <f>COUNTA($B$5:B220)</f>
        <v>215</v>
      </c>
      <c r="B220" s="601" t="s">
        <v>2945</v>
      </c>
      <c r="C220" s="260" t="s">
        <v>1435</v>
      </c>
      <c r="D220" s="603">
        <v>87533.6</v>
      </c>
      <c r="E220" s="603">
        <v>0</v>
      </c>
      <c r="F220" s="603">
        <v>0</v>
      </c>
      <c r="G220" s="603">
        <v>0</v>
      </c>
      <c r="H220" s="641">
        <v>87533.6</v>
      </c>
    </row>
    <row r="221" spans="1:8" x14ac:dyDescent="0.6">
      <c r="A221" s="632">
        <f>COUNTA($B$5:B221)</f>
        <v>216</v>
      </c>
      <c r="B221" s="601" t="s">
        <v>2949</v>
      </c>
      <c r="C221" s="260" t="s">
        <v>1436</v>
      </c>
      <c r="D221" s="603">
        <v>1776160</v>
      </c>
      <c r="E221" s="603">
        <v>0</v>
      </c>
      <c r="F221" s="603">
        <v>0</v>
      </c>
      <c r="G221" s="603">
        <v>0</v>
      </c>
      <c r="H221" s="641">
        <v>1776160</v>
      </c>
    </row>
    <row r="222" spans="1:8" x14ac:dyDescent="0.6">
      <c r="A222" s="632">
        <f>COUNTA($B$5:B222)</f>
        <v>217</v>
      </c>
      <c r="B222" s="601" t="s">
        <v>2957</v>
      </c>
      <c r="C222" s="260" t="s">
        <v>1438</v>
      </c>
      <c r="D222" s="603">
        <v>17820604</v>
      </c>
      <c r="E222" s="603">
        <v>0</v>
      </c>
      <c r="F222" s="603">
        <v>0</v>
      </c>
      <c r="G222" s="603">
        <v>0</v>
      </c>
      <c r="H222" s="641">
        <v>17820604</v>
      </c>
    </row>
    <row r="223" spans="1:8" x14ac:dyDescent="0.6">
      <c r="A223" s="632">
        <f>COUNTA($B$5:B223)</f>
        <v>218</v>
      </c>
      <c r="B223" s="601" t="s">
        <v>2976</v>
      </c>
      <c r="C223" s="260" t="s">
        <v>1454</v>
      </c>
      <c r="D223" s="603">
        <v>12200</v>
      </c>
      <c r="E223" s="603">
        <v>0</v>
      </c>
      <c r="F223" s="603">
        <v>0</v>
      </c>
      <c r="G223" s="603">
        <v>0</v>
      </c>
      <c r="H223" s="641">
        <v>12200</v>
      </c>
    </row>
    <row r="224" spans="1:8" x14ac:dyDescent="0.6">
      <c r="A224" s="632">
        <f>COUNTA($B$5:B224)</f>
        <v>219</v>
      </c>
      <c r="B224" s="601" t="s">
        <v>2980</v>
      </c>
      <c r="C224" s="260" t="s">
        <v>1455</v>
      </c>
      <c r="D224" s="603">
        <v>1982</v>
      </c>
      <c r="E224" s="603">
        <v>13707.47</v>
      </c>
      <c r="F224" s="603">
        <v>0</v>
      </c>
      <c r="G224" s="603">
        <v>0</v>
      </c>
      <c r="H224" s="641">
        <v>15689.47</v>
      </c>
    </row>
    <row r="225" spans="1:8" x14ac:dyDescent="0.6">
      <c r="A225" s="632">
        <f>COUNTA($B$5:B225)</f>
        <v>220</v>
      </c>
      <c r="B225" s="601" t="s">
        <v>2984</v>
      </c>
      <c r="C225" s="260" t="s">
        <v>1456</v>
      </c>
      <c r="D225" s="603">
        <v>3463235</v>
      </c>
      <c r="E225" s="603">
        <v>0</v>
      </c>
      <c r="F225" s="603">
        <v>0</v>
      </c>
      <c r="G225" s="603">
        <v>0</v>
      </c>
      <c r="H225" s="641">
        <v>3463235</v>
      </c>
    </row>
    <row r="226" spans="1:8" x14ac:dyDescent="0.6">
      <c r="A226" s="632">
        <f>COUNTA($B$5:B226)</f>
        <v>221</v>
      </c>
      <c r="B226" s="601" t="s">
        <v>2988</v>
      </c>
      <c r="C226" s="260" t="s">
        <v>1457</v>
      </c>
      <c r="D226" s="603">
        <v>18660</v>
      </c>
      <c r="E226" s="603">
        <v>182891.38</v>
      </c>
      <c r="F226" s="603">
        <v>0</v>
      </c>
      <c r="G226" s="603">
        <v>0</v>
      </c>
      <c r="H226" s="641">
        <v>201551.38</v>
      </c>
    </row>
    <row r="227" spans="1:8" x14ac:dyDescent="0.6">
      <c r="A227" s="632">
        <f>COUNTA($B$5:B227)</f>
        <v>222</v>
      </c>
      <c r="B227" s="601" t="s">
        <v>2992</v>
      </c>
      <c r="C227" s="260" t="s">
        <v>1458</v>
      </c>
      <c r="D227" s="603">
        <v>3370</v>
      </c>
      <c r="E227" s="603">
        <v>0</v>
      </c>
      <c r="F227" s="603">
        <v>0</v>
      </c>
      <c r="G227" s="603">
        <v>0</v>
      </c>
      <c r="H227" s="641">
        <v>3370</v>
      </c>
    </row>
    <row r="228" spans="1:8" x14ac:dyDescent="0.6">
      <c r="A228" s="632">
        <f>COUNTA($B$5:B228)</f>
        <v>223</v>
      </c>
      <c r="B228" s="601" t="s">
        <v>2999</v>
      </c>
      <c r="C228" s="260" t="s">
        <v>1407</v>
      </c>
      <c r="D228" s="603">
        <v>40</v>
      </c>
      <c r="E228" s="603">
        <v>0</v>
      </c>
      <c r="F228" s="603">
        <v>0</v>
      </c>
      <c r="G228" s="603">
        <v>0</v>
      </c>
      <c r="H228" s="641">
        <v>40</v>
      </c>
    </row>
    <row r="229" spans="1:8" x14ac:dyDescent="0.6">
      <c r="A229" s="632">
        <f>COUNTA($B$5:B229)</f>
        <v>224</v>
      </c>
      <c r="B229" s="601" t="s">
        <v>3003</v>
      </c>
      <c r="C229" s="260" t="s">
        <v>1408</v>
      </c>
      <c r="D229" s="603">
        <v>5800</v>
      </c>
      <c r="E229" s="603">
        <v>0</v>
      </c>
      <c r="F229" s="603">
        <v>0</v>
      </c>
      <c r="G229" s="603">
        <v>0</v>
      </c>
      <c r="H229" s="641">
        <v>5800</v>
      </c>
    </row>
    <row r="230" spans="1:8" x14ac:dyDescent="0.6">
      <c r="A230" s="632">
        <f>COUNTA($B$5:B230)</f>
        <v>225</v>
      </c>
      <c r="B230" s="601" t="s">
        <v>3007</v>
      </c>
      <c r="C230" s="260" t="s">
        <v>1409</v>
      </c>
      <c r="D230" s="603">
        <v>58893</v>
      </c>
      <c r="E230" s="603">
        <v>12926.26</v>
      </c>
      <c r="F230" s="603">
        <v>0</v>
      </c>
      <c r="G230" s="603">
        <v>0</v>
      </c>
      <c r="H230" s="641">
        <v>71819.259999999995</v>
      </c>
    </row>
    <row r="231" spans="1:8" x14ac:dyDescent="0.6">
      <c r="A231" s="632">
        <f>COUNTA($B$5:B231)</f>
        <v>226</v>
      </c>
      <c r="B231" s="601" t="s">
        <v>3011</v>
      </c>
      <c r="C231" s="260" t="s">
        <v>1410</v>
      </c>
      <c r="D231" s="603">
        <v>84800</v>
      </c>
      <c r="E231" s="603">
        <v>0</v>
      </c>
      <c r="F231" s="603">
        <v>0</v>
      </c>
      <c r="G231" s="603">
        <v>0</v>
      </c>
      <c r="H231" s="641">
        <v>84800</v>
      </c>
    </row>
    <row r="232" spans="1:8" x14ac:dyDescent="0.6">
      <c r="A232" s="632">
        <f>COUNTA($B$5:B232)</f>
        <v>227</v>
      </c>
      <c r="B232" s="601" t="s">
        <v>3031</v>
      </c>
      <c r="C232" s="260" t="s">
        <v>1415</v>
      </c>
      <c r="D232" s="603">
        <v>47520</v>
      </c>
      <c r="E232" s="603">
        <v>581352.09</v>
      </c>
      <c r="F232" s="603">
        <v>-452140.92</v>
      </c>
      <c r="G232" s="603">
        <v>96055.46</v>
      </c>
      <c r="H232" s="641">
        <v>272786.63</v>
      </c>
    </row>
    <row r="233" spans="1:8" x14ac:dyDescent="0.6">
      <c r="A233" s="632">
        <f>COUNTA($B$5:B233)</f>
        <v>228</v>
      </c>
      <c r="B233" s="601" t="s">
        <v>3045</v>
      </c>
      <c r="C233" s="260" t="s">
        <v>1440</v>
      </c>
      <c r="D233" s="603">
        <v>3680</v>
      </c>
      <c r="E233" s="603">
        <v>0</v>
      </c>
      <c r="F233" s="603">
        <v>0</v>
      </c>
      <c r="G233" s="603">
        <v>0</v>
      </c>
      <c r="H233" s="641">
        <v>3680</v>
      </c>
    </row>
    <row r="234" spans="1:8" x14ac:dyDescent="0.6">
      <c r="A234" s="632">
        <f>COUNTA($B$5:B234)</f>
        <v>229</v>
      </c>
      <c r="B234" s="601" t="s">
        <v>3061</v>
      </c>
      <c r="C234" s="260" t="s">
        <v>1444</v>
      </c>
      <c r="D234" s="603">
        <v>10490</v>
      </c>
      <c r="E234" s="603">
        <v>0</v>
      </c>
      <c r="F234" s="603">
        <v>0</v>
      </c>
      <c r="G234" s="603">
        <v>0</v>
      </c>
      <c r="H234" s="641">
        <v>10490</v>
      </c>
    </row>
    <row r="235" spans="1:8" x14ac:dyDescent="0.6">
      <c r="A235" s="632">
        <f>COUNTA($B$5:B235)</f>
        <v>230</v>
      </c>
      <c r="B235" s="601" t="s">
        <v>3065</v>
      </c>
      <c r="C235" s="260" t="s">
        <v>1445</v>
      </c>
      <c r="D235" s="603">
        <v>280050</v>
      </c>
      <c r="E235" s="603">
        <v>72412</v>
      </c>
      <c r="F235" s="603">
        <v>0</v>
      </c>
      <c r="G235" s="603">
        <v>0</v>
      </c>
      <c r="H235" s="641">
        <v>352462</v>
      </c>
    </row>
    <row r="236" spans="1:8" x14ac:dyDescent="0.6">
      <c r="A236" s="632">
        <f>COUNTA($B$5:B236)</f>
        <v>231</v>
      </c>
      <c r="B236" s="601" t="s">
        <v>3390</v>
      </c>
      <c r="C236" s="260" t="s">
        <v>1574</v>
      </c>
      <c r="D236" s="603">
        <v>11020729.279999999</v>
      </c>
      <c r="E236" s="603">
        <v>73551</v>
      </c>
      <c r="F236" s="603">
        <v>0</v>
      </c>
      <c r="G236" s="603">
        <v>0</v>
      </c>
      <c r="H236" s="641">
        <v>11094280.279999999</v>
      </c>
    </row>
    <row r="237" spans="1:8" x14ac:dyDescent="0.6">
      <c r="A237" s="632">
        <f>COUNTA($B$5:B237)</f>
        <v>232</v>
      </c>
      <c r="B237" s="601" t="s">
        <v>3394</v>
      </c>
      <c r="C237" s="260" t="s">
        <v>1575</v>
      </c>
      <c r="D237" s="603">
        <v>29800</v>
      </c>
      <c r="E237" s="603">
        <v>0</v>
      </c>
      <c r="F237" s="603">
        <v>0</v>
      </c>
      <c r="G237" s="603">
        <v>0</v>
      </c>
      <c r="H237" s="641">
        <v>29800</v>
      </c>
    </row>
    <row r="238" spans="1:8" x14ac:dyDescent="0.6">
      <c r="A238" s="632">
        <f>COUNTA($B$5:B238)</f>
        <v>233</v>
      </c>
      <c r="B238" s="601" t="s">
        <v>3418</v>
      </c>
      <c r="C238" s="260" t="s">
        <v>1530</v>
      </c>
      <c r="D238" s="603">
        <v>4801864.1500000004</v>
      </c>
      <c r="E238" s="603">
        <v>248331.74</v>
      </c>
      <c r="F238" s="603">
        <v>0</v>
      </c>
      <c r="G238" s="603">
        <v>0</v>
      </c>
      <c r="H238" s="641">
        <v>5050195.8900000006</v>
      </c>
    </row>
    <row r="239" spans="1:8" x14ac:dyDescent="0.6">
      <c r="A239" s="632">
        <f>COUNTA($B$5:B239)</f>
        <v>234</v>
      </c>
      <c r="B239" s="601" t="s">
        <v>3422</v>
      </c>
      <c r="C239" s="260" t="s">
        <v>1531</v>
      </c>
      <c r="D239" s="603">
        <v>101000</v>
      </c>
      <c r="E239" s="603">
        <v>80804.72</v>
      </c>
      <c r="F239" s="603">
        <v>0</v>
      </c>
      <c r="G239" s="603">
        <v>0</v>
      </c>
      <c r="H239" s="641">
        <v>181804.72</v>
      </c>
    </row>
    <row r="240" spans="1:8" x14ac:dyDescent="0.6">
      <c r="A240" s="632">
        <f>COUNTA($B$5:B240)</f>
        <v>235</v>
      </c>
      <c r="B240" s="601" t="s">
        <v>3426</v>
      </c>
      <c r="C240" s="260" t="s">
        <v>1532</v>
      </c>
      <c r="D240" s="603">
        <v>1942440</v>
      </c>
      <c r="E240" s="603">
        <v>193156</v>
      </c>
      <c r="F240" s="603">
        <v>0</v>
      </c>
      <c r="G240" s="603">
        <v>0</v>
      </c>
      <c r="H240" s="641">
        <v>2135596</v>
      </c>
    </row>
    <row r="241" spans="1:8" x14ac:dyDescent="0.6">
      <c r="A241" s="632">
        <f>COUNTA($B$5:B241)</f>
        <v>236</v>
      </c>
      <c r="B241" s="601" t="s">
        <v>3434</v>
      </c>
      <c r="C241" s="260" t="s">
        <v>1534</v>
      </c>
      <c r="D241" s="603">
        <v>33844.5</v>
      </c>
      <c r="E241" s="603">
        <v>0</v>
      </c>
      <c r="F241" s="603">
        <v>0</v>
      </c>
      <c r="G241" s="603">
        <v>0</v>
      </c>
      <c r="H241" s="641">
        <v>33844.5</v>
      </c>
    </row>
    <row r="242" spans="1:8" x14ac:dyDescent="0.6">
      <c r="A242" s="632">
        <f>COUNTA($B$5:B242)</f>
        <v>237</v>
      </c>
      <c r="B242" s="601" t="s">
        <v>3438</v>
      </c>
      <c r="C242" s="260" t="s">
        <v>1535</v>
      </c>
      <c r="D242" s="603">
        <v>33090</v>
      </c>
      <c r="E242" s="603">
        <v>0</v>
      </c>
      <c r="F242" s="603">
        <v>0</v>
      </c>
      <c r="G242" s="603">
        <v>0</v>
      </c>
      <c r="H242" s="641">
        <v>33090</v>
      </c>
    </row>
    <row r="243" spans="1:8" x14ac:dyDescent="0.6">
      <c r="A243" s="632">
        <f>COUNTA($B$5:B243)</f>
        <v>238</v>
      </c>
      <c r="B243" s="601" t="s">
        <v>3442</v>
      </c>
      <c r="C243" s="260" t="s">
        <v>1536</v>
      </c>
      <c r="D243" s="603">
        <v>10865</v>
      </c>
      <c r="E243" s="603">
        <v>52676.23</v>
      </c>
      <c r="F243" s="603">
        <v>0</v>
      </c>
      <c r="G243" s="603">
        <v>0</v>
      </c>
      <c r="H243" s="641">
        <v>63541.23</v>
      </c>
    </row>
    <row r="244" spans="1:8" x14ac:dyDescent="0.6">
      <c r="A244" s="632">
        <f>COUNTA($B$5:B244)</f>
        <v>239</v>
      </c>
      <c r="B244" s="601" t="s">
        <v>3454</v>
      </c>
      <c r="C244" s="260" t="s">
        <v>1539</v>
      </c>
      <c r="D244" s="603">
        <v>323480</v>
      </c>
      <c r="E244" s="603">
        <v>18544.68</v>
      </c>
      <c r="F244" s="603">
        <v>0</v>
      </c>
      <c r="G244" s="603">
        <v>0</v>
      </c>
      <c r="H244" s="641">
        <v>342024.68</v>
      </c>
    </row>
    <row r="245" spans="1:8" x14ac:dyDescent="0.6">
      <c r="A245" s="632">
        <f>COUNTA($B$5:B245)</f>
        <v>240</v>
      </c>
      <c r="B245" s="601" t="s">
        <v>3458</v>
      </c>
      <c r="C245" s="260" t="s">
        <v>1540</v>
      </c>
      <c r="D245" s="603">
        <v>19000</v>
      </c>
      <c r="E245" s="603">
        <v>0</v>
      </c>
      <c r="F245" s="603">
        <v>0</v>
      </c>
      <c r="G245" s="603">
        <v>301370.58</v>
      </c>
      <c r="H245" s="641">
        <v>320370.58</v>
      </c>
    </row>
    <row r="246" spans="1:8" x14ac:dyDescent="0.6">
      <c r="A246" s="632">
        <f>COUNTA($B$5:B246)</f>
        <v>241</v>
      </c>
      <c r="B246" s="601" t="s">
        <v>3517</v>
      </c>
      <c r="C246" s="260" t="s">
        <v>1545</v>
      </c>
      <c r="D246" s="603">
        <v>17441</v>
      </c>
      <c r="E246" s="603">
        <v>0</v>
      </c>
      <c r="F246" s="603">
        <v>0</v>
      </c>
      <c r="G246" s="603">
        <v>0</v>
      </c>
      <c r="H246" s="641">
        <v>17441</v>
      </c>
    </row>
    <row r="247" spans="1:8" x14ac:dyDescent="0.6">
      <c r="A247" s="632">
        <f>COUNTA($B$5:B247)</f>
        <v>242</v>
      </c>
      <c r="B247" s="601" t="s">
        <v>3525</v>
      </c>
      <c r="C247" s="260" t="s">
        <v>1547</v>
      </c>
      <c r="D247" s="603">
        <v>426960</v>
      </c>
      <c r="E247" s="603">
        <v>950463.32</v>
      </c>
      <c r="F247" s="603">
        <v>0</v>
      </c>
      <c r="G247" s="603">
        <v>0</v>
      </c>
      <c r="H247" s="641">
        <v>1377423.3199999998</v>
      </c>
    </row>
    <row r="248" spans="1:8" x14ac:dyDescent="0.6">
      <c r="A248" s="632">
        <f>COUNTA($B$5:B248)</f>
        <v>243</v>
      </c>
      <c r="B248" s="601" t="s">
        <v>3529</v>
      </c>
      <c r="C248" s="260" t="s">
        <v>1548</v>
      </c>
      <c r="D248" s="603">
        <v>17672090.309999999</v>
      </c>
      <c r="E248" s="603">
        <v>0</v>
      </c>
      <c r="F248" s="603">
        <v>0</v>
      </c>
      <c r="G248" s="603">
        <v>0</v>
      </c>
      <c r="H248" s="641">
        <v>17672090.309999999</v>
      </c>
    </row>
    <row r="249" spans="1:8" x14ac:dyDescent="0.6">
      <c r="A249" s="632">
        <f>COUNTA($B$5:B249)</f>
        <v>244</v>
      </c>
      <c r="B249" s="601" t="s">
        <v>3533</v>
      </c>
      <c r="C249" s="260" t="s">
        <v>1549</v>
      </c>
      <c r="D249" s="603">
        <v>2767460</v>
      </c>
      <c r="E249" s="603">
        <v>30100</v>
      </c>
      <c r="F249" s="603">
        <v>0</v>
      </c>
      <c r="G249" s="603">
        <v>0</v>
      </c>
      <c r="H249" s="641">
        <v>2797560</v>
      </c>
    </row>
    <row r="250" spans="1:8" x14ac:dyDescent="0.6">
      <c r="A250" s="632">
        <f>COUNTA($B$5:B250)</f>
        <v>245</v>
      </c>
      <c r="B250" s="601" t="s">
        <v>3537</v>
      </c>
      <c r="C250" s="260" t="s">
        <v>1550</v>
      </c>
      <c r="D250" s="603">
        <v>215880</v>
      </c>
      <c r="E250" s="603">
        <v>0</v>
      </c>
      <c r="F250" s="603">
        <v>0</v>
      </c>
      <c r="G250" s="603">
        <v>0</v>
      </c>
      <c r="H250" s="641">
        <v>215880</v>
      </c>
    </row>
    <row r="251" spans="1:8" x14ac:dyDescent="0.6">
      <c r="A251" s="632">
        <f>COUNTA($B$5:B251)</f>
        <v>246</v>
      </c>
      <c r="B251" s="601" t="s">
        <v>3556</v>
      </c>
      <c r="C251" s="260" t="s">
        <v>1579</v>
      </c>
      <c r="D251" s="603">
        <v>48900</v>
      </c>
      <c r="E251" s="603">
        <v>16297.78</v>
      </c>
      <c r="F251" s="603">
        <v>0</v>
      </c>
      <c r="G251" s="603">
        <v>0</v>
      </c>
      <c r="H251" s="641">
        <v>65197.78</v>
      </c>
    </row>
    <row r="252" spans="1:8" x14ac:dyDescent="0.6">
      <c r="A252" s="632">
        <f>COUNTA($B$5:B252)</f>
        <v>247</v>
      </c>
      <c r="B252" s="601" t="s">
        <v>3560</v>
      </c>
      <c r="C252" s="260" t="s">
        <v>1580</v>
      </c>
      <c r="D252" s="603">
        <v>938496</v>
      </c>
      <c r="E252" s="603">
        <v>0</v>
      </c>
      <c r="F252" s="603">
        <v>-705173.28</v>
      </c>
      <c r="G252" s="603">
        <v>0</v>
      </c>
      <c r="H252" s="641">
        <v>233322.71999999997</v>
      </c>
    </row>
    <row r="253" spans="1:8" x14ac:dyDescent="0.6">
      <c r="A253" s="632">
        <f>COUNTA($B$5:B253)</f>
        <v>248</v>
      </c>
      <c r="B253" s="601" t="s">
        <v>3568</v>
      </c>
      <c r="C253" s="260" t="s">
        <v>1561</v>
      </c>
      <c r="D253" s="603">
        <v>0</v>
      </c>
      <c r="E253" s="603">
        <v>11274.72</v>
      </c>
      <c r="F253" s="603">
        <v>0</v>
      </c>
      <c r="G253" s="603">
        <v>0</v>
      </c>
      <c r="H253" s="641">
        <v>11274.72</v>
      </c>
    </row>
    <row r="254" spans="1:8" x14ac:dyDescent="0.6">
      <c r="A254" s="632">
        <f>COUNTA($B$5:B254)</f>
        <v>249</v>
      </c>
      <c r="B254" s="601" t="s">
        <v>3599</v>
      </c>
      <c r="C254" s="260" t="s">
        <v>1553</v>
      </c>
      <c r="D254" s="603">
        <v>1666460</v>
      </c>
      <c r="E254" s="603">
        <v>67266.83</v>
      </c>
      <c r="F254" s="603">
        <v>0</v>
      </c>
      <c r="G254" s="603">
        <v>713280.05</v>
      </c>
      <c r="H254" s="641">
        <v>2447006.88</v>
      </c>
    </row>
    <row r="255" spans="1:8" x14ac:dyDescent="0.6">
      <c r="A255" s="632">
        <f>COUNTA($B$5:B255)</f>
        <v>250</v>
      </c>
      <c r="B255" s="601" t="s">
        <v>3607</v>
      </c>
      <c r="C255" s="260" t="s">
        <v>6479</v>
      </c>
      <c r="D255" s="603">
        <v>590204.04</v>
      </c>
      <c r="E255" s="603">
        <v>12214.21</v>
      </c>
      <c r="F255" s="603">
        <v>0</v>
      </c>
      <c r="G255" s="603">
        <v>0</v>
      </c>
      <c r="H255" s="641">
        <v>602418.25</v>
      </c>
    </row>
    <row r="256" spans="1:8" x14ac:dyDescent="0.6">
      <c r="A256" s="632">
        <f>COUNTA($B$5:B256)</f>
        <v>251</v>
      </c>
      <c r="B256" s="601" t="s">
        <v>3615</v>
      </c>
      <c r="C256" s="260" t="s">
        <v>1557</v>
      </c>
      <c r="D256" s="603">
        <v>20440</v>
      </c>
      <c r="E256" s="603">
        <v>0</v>
      </c>
      <c r="F256" s="603">
        <v>0</v>
      </c>
      <c r="G256" s="603">
        <v>0</v>
      </c>
      <c r="H256" s="641">
        <v>20440</v>
      </c>
    </row>
    <row r="257" spans="1:8" x14ac:dyDescent="0.6">
      <c r="A257" s="632">
        <f>COUNTA($B$5:B257)</f>
        <v>252</v>
      </c>
      <c r="B257" s="601" t="s">
        <v>3623</v>
      </c>
      <c r="C257" s="260" t="s">
        <v>1559</v>
      </c>
      <c r="D257" s="603">
        <v>30350</v>
      </c>
      <c r="E257" s="603">
        <v>0</v>
      </c>
      <c r="F257" s="603">
        <v>0</v>
      </c>
      <c r="G257" s="603">
        <v>0</v>
      </c>
      <c r="H257" s="641">
        <v>30350</v>
      </c>
    </row>
    <row r="258" spans="1:8" x14ac:dyDescent="0.6">
      <c r="A258" s="632">
        <f>COUNTA($B$5:B258)</f>
        <v>253</v>
      </c>
      <c r="B258" s="601" t="s">
        <v>5180</v>
      </c>
      <c r="C258" s="260" t="s">
        <v>1965</v>
      </c>
      <c r="D258" s="603">
        <v>4296295.01</v>
      </c>
      <c r="E258" s="603">
        <v>1040097.95</v>
      </c>
      <c r="F258" s="603">
        <v>0</v>
      </c>
      <c r="G258" s="603">
        <v>0</v>
      </c>
      <c r="H258" s="641">
        <v>5336392.96</v>
      </c>
    </row>
    <row r="259" spans="1:8" x14ac:dyDescent="0.6">
      <c r="A259" s="632">
        <f>COUNTA($B$5:B259)</f>
        <v>254</v>
      </c>
      <c r="B259" s="601" t="s">
        <v>5196</v>
      </c>
      <c r="C259" s="260" t="s">
        <v>1969</v>
      </c>
      <c r="D259" s="603">
        <v>997958.91</v>
      </c>
      <c r="E259" s="603">
        <v>0</v>
      </c>
      <c r="F259" s="603">
        <v>0</v>
      </c>
      <c r="G259" s="603">
        <v>0</v>
      </c>
      <c r="H259" s="641">
        <v>997958.91</v>
      </c>
    </row>
    <row r="260" spans="1:8" x14ac:dyDescent="0.6">
      <c r="A260" s="632">
        <f>COUNTA($B$5:B260)</f>
        <v>255</v>
      </c>
      <c r="B260" s="601" t="s">
        <v>5200</v>
      </c>
      <c r="C260" s="260" t="s">
        <v>1970</v>
      </c>
      <c r="D260" s="603">
        <v>22731990</v>
      </c>
      <c r="E260" s="603">
        <v>3692173.46</v>
      </c>
      <c r="F260" s="603">
        <v>0</v>
      </c>
      <c r="G260" s="603">
        <v>0</v>
      </c>
      <c r="H260" s="641">
        <v>26424163.460000001</v>
      </c>
    </row>
    <row r="261" spans="1:8" x14ac:dyDescent="0.6">
      <c r="A261" s="632">
        <f>COUNTA($B$5:B261)</f>
        <v>256</v>
      </c>
      <c r="B261" s="601" t="s">
        <v>5212</v>
      </c>
      <c r="C261" s="260" t="s">
        <v>1972</v>
      </c>
      <c r="D261" s="603">
        <v>0</v>
      </c>
      <c r="E261" s="603">
        <v>0</v>
      </c>
      <c r="F261" s="603">
        <v>-87405.17</v>
      </c>
      <c r="G261" s="603">
        <v>0</v>
      </c>
      <c r="H261" s="641">
        <v>-87405.17</v>
      </c>
    </row>
    <row r="262" spans="1:8" x14ac:dyDescent="0.6">
      <c r="A262" s="632">
        <f>COUNTA($B$5:B262)</f>
        <v>257</v>
      </c>
      <c r="B262" s="601" t="s">
        <v>5216</v>
      </c>
      <c r="C262" s="260" t="s">
        <v>1973</v>
      </c>
      <c r="D262" s="603">
        <v>13950453.060000001</v>
      </c>
      <c r="E262" s="603">
        <v>3709259.09</v>
      </c>
      <c r="F262" s="603">
        <v>0</v>
      </c>
      <c r="G262" s="603">
        <v>0</v>
      </c>
      <c r="H262" s="641">
        <v>17659712.149999999</v>
      </c>
    </row>
    <row r="263" spans="1:8" x14ac:dyDescent="0.6">
      <c r="A263" s="632">
        <f>COUNTA($B$5:B263)</f>
        <v>258</v>
      </c>
      <c r="B263" s="601" t="s">
        <v>5220</v>
      </c>
      <c r="C263" s="260" t="s">
        <v>1974</v>
      </c>
      <c r="D263" s="603">
        <v>109970</v>
      </c>
      <c r="E263" s="603">
        <v>0</v>
      </c>
      <c r="F263" s="603">
        <v>0</v>
      </c>
      <c r="G263" s="603">
        <v>0</v>
      </c>
      <c r="H263" s="641">
        <v>109970</v>
      </c>
    </row>
    <row r="264" spans="1:8" x14ac:dyDescent="0.6">
      <c r="A264" s="632">
        <f>COUNTA($B$5:B264)</f>
        <v>259</v>
      </c>
      <c r="B264" s="601" t="s">
        <v>5240</v>
      </c>
      <c r="C264" s="260" t="s">
        <v>1978</v>
      </c>
      <c r="D264" s="603">
        <v>1435190</v>
      </c>
      <c r="E264" s="603">
        <v>0</v>
      </c>
      <c r="F264" s="603">
        <v>0</v>
      </c>
      <c r="G264" s="603">
        <v>0</v>
      </c>
      <c r="H264" s="641">
        <v>1435190</v>
      </c>
    </row>
    <row r="265" spans="1:8" x14ac:dyDescent="0.6">
      <c r="A265" s="632">
        <f>COUNTA($B$5:B265)</f>
        <v>260</v>
      </c>
      <c r="B265" s="601" t="s">
        <v>5269</v>
      </c>
      <c r="C265" s="260" t="s">
        <v>1946</v>
      </c>
      <c r="D265" s="603">
        <v>24537605</v>
      </c>
      <c r="E265" s="603">
        <v>4142897.68</v>
      </c>
      <c r="F265" s="603">
        <v>-218430.46</v>
      </c>
      <c r="G265" s="603">
        <v>0</v>
      </c>
      <c r="H265" s="641">
        <v>28462072.219999999</v>
      </c>
    </row>
    <row r="266" spans="1:8" x14ac:dyDescent="0.6">
      <c r="A266" s="632">
        <f>COUNTA($B$5:B266)</f>
        <v>261</v>
      </c>
      <c r="B266" s="601" t="s">
        <v>5273</v>
      </c>
      <c r="C266" s="260" t="s">
        <v>1947</v>
      </c>
      <c r="D266" s="603">
        <v>20838689</v>
      </c>
      <c r="E266" s="603">
        <v>0</v>
      </c>
      <c r="F266" s="603">
        <v>0</v>
      </c>
      <c r="G266" s="603">
        <v>0</v>
      </c>
      <c r="H266" s="641">
        <v>20838689</v>
      </c>
    </row>
    <row r="267" spans="1:8" x14ac:dyDescent="0.6">
      <c r="A267" s="632">
        <f>COUNTA($B$5:B267)</f>
        <v>262</v>
      </c>
      <c r="B267" s="601" t="s">
        <v>5277</v>
      </c>
      <c r="C267" s="260" t="s">
        <v>1948</v>
      </c>
      <c r="D267" s="603">
        <v>5480</v>
      </c>
      <c r="E267" s="603">
        <v>0</v>
      </c>
      <c r="F267" s="603">
        <v>0</v>
      </c>
      <c r="G267" s="603">
        <v>0</v>
      </c>
      <c r="H267" s="641">
        <v>5480</v>
      </c>
    </row>
    <row r="268" spans="1:8" x14ac:dyDescent="0.6">
      <c r="A268" s="632">
        <f>COUNTA($B$5:B268)</f>
        <v>263</v>
      </c>
      <c r="B268" s="601" t="s">
        <v>5281</v>
      </c>
      <c r="C268" s="260" t="s">
        <v>1949</v>
      </c>
      <c r="D268" s="603">
        <v>4600230</v>
      </c>
      <c r="E268" s="603">
        <v>4769214.4000000004</v>
      </c>
      <c r="F268" s="603">
        <v>0</v>
      </c>
      <c r="G268" s="603">
        <v>0</v>
      </c>
      <c r="H268" s="641">
        <v>9369444.4000000004</v>
      </c>
    </row>
    <row r="269" spans="1:8" x14ac:dyDescent="0.6">
      <c r="A269" s="632">
        <f>COUNTA($B$5:B269)</f>
        <v>264</v>
      </c>
      <c r="B269" s="601" t="s">
        <v>5285</v>
      </c>
      <c r="C269" s="260" t="s">
        <v>1950</v>
      </c>
      <c r="D269" s="603">
        <v>12240848</v>
      </c>
      <c r="E269" s="603">
        <v>11166378.34</v>
      </c>
      <c r="F269" s="603">
        <v>0</v>
      </c>
      <c r="G269" s="603">
        <v>0</v>
      </c>
      <c r="H269" s="641">
        <v>23407226.34</v>
      </c>
    </row>
    <row r="270" spans="1:8" x14ac:dyDescent="0.6">
      <c r="A270" s="632">
        <f>COUNTA($B$5:B270)</f>
        <v>265</v>
      </c>
      <c r="B270" s="601" t="s">
        <v>5289</v>
      </c>
      <c r="C270" s="260" t="s">
        <v>1951</v>
      </c>
      <c r="D270" s="603">
        <v>25893370</v>
      </c>
      <c r="E270" s="603">
        <v>112632.54</v>
      </c>
      <c r="F270" s="603">
        <v>0</v>
      </c>
      <c r="G270" s="603">
        <v>0</v>
      </c>
      <c r="H270" s="641">
        <v>26006002.539999999</v>
      </c>
    </row>
    <row r="271" spans="1:8" x14ac:dyDescent="0.6">
      <c r="A271" s="632">
        <f>COUNTA($B$5:B271)</f>
        <v>266</v>
      </c>
      <c r="B271" s="601" t="s">
        <v>5308</v>
      </c>
      <c r="C271" s="260" t="s">
        <v>1983</v>
      </c>
      <c r="D271" s="603">
        <v>23660</v>
      </c>
      <c r="E271" s="603">
        <v>5863.49</v>
      </c>
      <c r="F271" s="603">
        <v>0</v>
      </c>
      <c r="G271" s="603">
        <v>0</v>
      </c>
      <c r="H271" s="641">
        <v>29523.489999999998</v>
      </c>
    </row>
    <row r="272" spans="1:8" x14ac:dyDescent="0.6">
      <c r="A272" s="632">
        <f>COUNTA($B$5:B272)</f>
        <v>267</v>
      </c>
      <c r="B272" s="601" t="s">
        <v>5316</v>
      </c>
      <c r="C272" s="260" t="s">
        <v>1985</v>
      </c>
      <c r="D272" s="603">
        <v>6207752.0800000001</v>
      </c>
      <c r="E272" s="603">
        <v>0</v>
      </c>
      <c r="F272" s="603">
        <v>0</v>
      </c>
      <c r="G272" s="603">
        <v>0</v>
      </c>
      <c r="H272" s="641">
        <v>6207752.0800000001</v>
      </c>
    </row>
    <row r="273" spans="1:8" x14ac:dyDescent="0.6">
      <c r="A273" s="632">
        <f>COUNTA($B$5:B273)</f>
        <v>268</v>
      </c>
      <c r="B273" s="601" t="s">
        <v>5330</v>
      </c>
      <c r="C273" s="260" t="s">
        <v>1988</v>
      </c>
      <c r="D273" s="603">
        <v>8900204.5</v>
      </c>
      <c r="E273" s="603">
        <v>5102935.83</v>
      </c>
      <c r="F273" s="603">
        <v>0</v>
      </c>
      <c r="G273" s="603">
        <v>0</v>
      </c>
      <c r="H273" s="641">
        <v>14003140.33</v>
      </c>
    </row>
    <row r="274" spans="1:8" x14ac:dyDescent="0.6">
      <c r="A274" s="632">
        <f>COUNTA($B$5:B274)</f>
        <v>269</v>
      </c>
      <c r="B274" s="601" t="s">
        <v>5361</v>
      </c>
      <c r="C274" s="260" t="s">
        <v>2016</v>
      </c>
      <c r="D274" s="603">
        <v>1433690</v>
      </c>
      <c r="E274" s="603">
        <v>0</v>
      </c>
      <c r="F274" s="603">
        <v>0</v>
      </c>
      <c r="G274" s="603">
        <v>0</v>
      </c>
      <c r="H274" s="641">
        <v>1433690</v>
      </c>
    </row>
    <row r="275" spans="1:8" x14ac:dyDescent="0.6">
      <c r="A275" s="632">
        <f>COUNTA($B$5:B275)</f>
        <v>270</v>
      </c>
      <c r="B275" s="601" t="s">
        <v>5365</v>
      </c>
      <c r="C275" s="260" t="s">
        <v>2001</v>
      </c>
      <c r="D275" s="603">
        <v>6740</v>
      </c>
      <c r="E275" s="603">
        <v>0</v>
      </c>
      <c r="F275" s="603">
        <v>0</v>
      </c>
      <c r="G275" s="603">
        <v>0</v>
      </c>
      <c r="H275" s="641">
        <v>6740</v>
      </c>
    </row>
    <row r="276" spans="1:8" x14ac:dyDescent="0.6">
      <c r="A276" s="632">
        <f>COUNTA($B$5:B276)</f>
        <v>271</v>
      </c>
      <c r="B276" s="601" t="s">
        <v>5377</v>
      </c>
      <c r="C276" s="260" t="s">
        <v>2004</v>
      </c>
      <c r="D276" s="603">
        <v>810</v>
      </c>
      <c r="E276" s="603">
        <v>0</v>
      </c>
      <c r="F276" s="603">
        <v>0</v>
      </c>
      <c r="G276" s="603">
        <v>0</v>
      </c>
      <c r="H276" s="641">
        <v>810</v>
      </c>
    </row>
    <row r="277" spans="1:8" x14ac:dyDescent="0.6">
      <c r="A277" s="632">
        <f>COUNTA($B$5:B277)</f>
        <v>272</v>
      </c>
      <c r="B277" s="601" t="s">
        <v>5385</v>
      </c>
      <c r="C277" s="260" t="s">
        <v>2006</v>
      </c>
      <c r="D277" s="603">
        <v>16053075.51</v>
      </c>
      <c r="E277" s="603">
        <v>2055027.47</v>
      </c>
      <c r="F277" s="603">
        <v>0</v>
      </c>
      <c r="G277" s="603">
        <v>0</v>
      </c>
      <c r="H277" s="641">
        <v>18108102.98</v>
      </c>
    </row>
    <row r="278" spans="1:8" x14ac:dyDescent="0.6">
      <c r="A278" s="632">
        <f>COUNTA($B$5:B278)</f>
        <v>273</v>
      </c>
      <c r="B278" s="601" t="s">
        <v>5389</v>
      </c>
      <c r="C278" s="260" t="s">
        <v>2007</v>
      </c>
      <c r="D278" s="603">
        <v>483936</v>
      </c>
      <c r="E278" s="603">
        <v>5740</v>
      </c>
      <c r="F278" s="603">
        <v>-666713.36</v>
      </c>
      <c r="G278" s="603">
        <v>0</v>
      </c>
      <c r="H278" s="641">
        <v>-177037.36</v>
      </c>
    </row>
    <row r="279" spans="1:8" x14ac:dyDescent="0.6">
      <c r="A279" s="632">
        <f>COUNTA($B$5:B279)</f>
        <v>274</v>
      </c>
      <c r="B279" s="601" t="s">
        <v>5393</v>
      </c>
      <c r="C279" s="260" t="s">
        <v>2008</v>
      </c>
      <c r="D279" s="603">
        <v>6600</v>
      </c>
      <c r="E279" s="603">
        <v>28263564.059999999</v>
      </c>
      <c r="F279" s="603">
        <v>0</v>
      </c>
      <c r="G279" s="603">
        <v>0</v>
      </c>
      <c r="H279" s="641">
        <v>28270164.059999999</v>
      </c>
    </row>
    <row r="280" spans="1:8" x14ac:dyDescent="0.6">
      <c r="A280" s="632">
        <f>COUNTA($B$5:B280)</f>
        <v>275</v>
      </c>
      <c r="B280" s="601" t="s">
        <v>5397</v>
      </c>
      <c r="C280" s="260" t="s">
        <v>2009</v>
      </c>
      <c r="D280" s="603">
        <v>27751398.98</v>
      </c>
      <c r="E280" s="603">
        <v>376043.18</v>
      </c>
      <c r="F280" s="603">
        <v>0</v>
      </c>
      <c r="G280" s="603">
        <v>0</v>
      </c>
      <c r="H280" s="641">
        <v>28127442.16</v>
      </c>
    </row>
    <row r="281" spans="1:8" x14ac:dyDescent="0.6">
      <c r="A281" s="632">
        <f>COUNTA($B$5:B281)</f>
        <v>276</v>
      </c>
      <c r="B281" s="601" t="s">
        <v>5405</v>
      </c>
      <c r="C281" s="260" t="s">
        <v>2011</v>
      </c>
      <c r="D281" s="603">
        <v>102000</v>
      </c>
      <c r="E281" s="603">
        <v>0</v>
      </c>
      <c r="F281" s="603">
        <v>0</v>
      </c>
      <c r="G281" s="603">
        <v>0</v>
      </c>
      <c r="H281" s="641">
        <v>102000</v>
      </c>
    </row>
    <row r="282" spans="1:8" x14ac:dyDescent="0.6">
      <c r="A282" s="632">
        <f>COUNTA($B$5:B282)</f>
        <v>277</v>
      </c>
      <c r="B282" s="601" t="s">
        <v>5432</v>
      </c>
      <c r="C282" s="260" t="s">
        <v>1994</v>
      </c>
      <c r="D282" s="603">
        <v>11679980</v>
      </c>
      <c r="E282" s="603">
        <v>288077.40000000002</v>
      </c>
      <c r="F282" s="603">
        <v>0</v>
      </c>
      <c r="G282" s="603">
        <v>0</v>
      </c>
      <c r="H282" s="641">
        <v>11968057.4</v>
      </c>
    </row>
    <row r="283" spans="1:8" x14ac:dyDescent="0.6">
      <c r="A283" s="632">
        <f>COUNTA($B$5:B283)</f>
        <v>278</v>
      </c>
      <c r="B283" s="601" t="s">
        <v>5436</v>
      </c>
      <c r="C283" s="260" t="s">
        <v>1995</v>
      </c>
      <c r="D283" s="603">
        <v>14779410</v>
      </c>
      <c r="E283" s="603">
        <v>0</v>
      </c>
      <c r="F283" s="603">
        <v>-9256.7999999999993</v>
      </c>
      <c r="G283" s="603">
        <v>0</v>
      </c>
      <c r="H283" s="641">
        <v>14770153.199999999</v>
      </c>
    </row>
    <row r="284" spans="1:8" x14ac:dyDescent="0.6">
      <c r="A284" s="632">
        <f>COUNTA($B$5:B284)</f>
        <v>279</v>
      </c>
      <c r="B284" s="601" t="s">
        <v>5448</v>
      </c>
      <c r="C284" s="260" t="s">
        <v>1954</v>
      </c>
      <c r="D284" s="603">
        <v>1443990</v>
      </c>
      <c r="E284" s="603">
        <v>0</v>
      </c>
      <c r="F284" s="603">
        <v>-312841.5</v>
      </c>
      <c r="G284" s="603">
        <v>0</v>
      </c>
      <c r="H284" s="641">
        <v>1131148.5</v>
      </c>
    </row>
    <row r="285" spans="1:8" x14ac:dyDescent="0.6">
      <c r="A285" s="632">
        <f>COUNTA($B$5:B285)</f>
        <v>280</v>
      </c>
      <c r="B285" s="601" t="s">
        <v>5456</v>
      </c>
      <c r="C285" s="260" t="s">
        <v>1956</v>
      </c>
      <c r="D285" s="603">
        <v>17829641.84</v>
      </c>
      <c r="E285" s="603">
        <v>120000</v>
      </c>
      <c r="F285" s="603">
        <v>0</v>
      </c>
      <c r="G285" s="603">
        <v>0</v>
      </c>
      <c r="H285" s="641">
        <v>17949641.84</v>
      </c>
    </row>
    <row r="286" spans="1:8" x14ac:dyDescent="0.6">
      <c r="A286" s="632">
        <f>COUNTA($B$5:B286)</f>
        <v>281</v>
      </c>
      <c r="B286" s="601" t="s">
        <v>5460</v>
      </c>
      <c r="C286" s="260" t="s">
        <v>1957</v>
      </c>
      <c r="D286" s="603">
        <v>1000</v>
      </c>
      <c r="E286" s="603">
        <v>0</v>
      </c>
      <c r="F286" s="603">
        <v>0</v>
      </c>
      <c r="G286" s="603">
        <v>0</v>
      </c>
      <c r="H286" s="641">
        <v>1000</v>
      </c>
    </row>
    <row r="287" spans="1:8" x14ac:dyDescent="0.6">
      <c r="A287" s="632">
        <f>COUNTA($B$5:B287)</f>
        <v>282</v>
      </c>
      <c r="B287" s="601" t="s">
        <v>5468</v>
      </c>
      <c r="C287" s="260" t="s">
        <v>1959</v>
      </c>
      <c r="D287" s="603">
        <v>13914020</v>
      </c>
      <c r="E287" s="603">
        <v>422252.76</v>
      </c>
      <c r="F287" s="603">
        <v>0</v>
      </c>
      <c r="G287" s="603">
        <v>0</v>
      </c>
      <c r="H287" s="641">
        <v>14336272.76</v>
      </c>
    </row>
    <row r="288" spans="1:8" x14ac:dyDescent="0.6">
      <c r="A288" s="632">
        <f>COUNTA($B$5:B288)</f>
        <v>283</v>
      </c>
      <c r="B288" s="601" t="s">
        <v>5472</v>
      </c>
      <c r="C288" s="260" t="s">
        <v>1960</v>
      </c>
      <c r="D288" s="603">
        <v>5890671.6799999997</v>
      </c>
      <c r="E288" s="603">
        <v>209691.26</v>
      </c>
      <c r="F288" s="603">
        <v>0</v>
      </c>
      <c r="G288" s="603">
        <v>891932.27</v>
      </c>
      <c r="H288" s="641">
        <v>6992295.209999999</v>
      </c>
    </row>
    <row r="289" spans="1:8" x14ac:dyDescent="0.6">
      <c r="A289" s="632">
        <f>COUNTA($B$5:B289)</f>
        <v>284</v>
      </c>
      <c r="B289" s="601" t="s">
        <v>5480</v>
      </c>
      <c r="C289" s="260" t="s">
        <v>1962</v>
      </c>
      <c r="D289" s="603">
        <v>69412.399999999994</v>
      </c>
      <c r="E289" s="603">
        <v>0</v>
      </c>
      <c r="F289" s="603">
        <v>0</v>
      </c>
      <c r="G289" s="603">
        <v>0</v>
      </c>
      <c r="H289" s="641">
        <v>69412.399999999994</v>
      </c>
    </row>
    <row r="290" spans="1:8" x14ac:dyDescent="0.6">
      <c r="A290" s="632">
        <f>COUNTA($B$5:B290)</f>
        <v>285</v>
      </c>
      <c r="B290" s="601" t="s">
        <v>5499</v>
      </c>
      <c r="C290" s="260" t="s">
        <v>2074</v>
      </c>
      <c r="D290" s="603">
        <v>6228425</v>
      </c>
      <c r="E290" s="603">
        <v>1342130.47</v>
      </c>
      <c r="F290" s="603">
        <v>0</v>
      </c>
      <c r="G290" s="603">
        <v>0</v>
      </c>
      <c r="H290" s="641">
        <v>7570555.4699999997</v>
      </c>
    </row>
    <row r="291" spans="1:8" x14ac:dyDescent="0.6">
      <c r="A291" s="632">
        <f>COUNTA($B$5:B291)</f>
        <v>286</v>
      </c>
      <c r="B291" s="601" t="s">
        <v>5531</v>
      </c>
      <c r="C291" s="260" t="s">
        <v>2082</v>
      </c>
      <c r="D291" s="603">
        <v>1176850</v>
      </c>
      <c r="E291" s="603">
        <v>123013.5</v>
      </c>
      <c r="F291" s="603">
        <v>0</v>
      </c>
      <c r="G291" s="603">
        <v>0</v>
      </c>
      <c r="H291" s="641">
        <v>1299863.5</v>
      </c>
    </row>
    <row r="292" spans="1:8" x14ac:dyDescent="0.6">
      <c r="A292" s="632">
        <f>COUNTA($B$5:B292)</f>
        <v>287</v>
      </c>
      <c r="B292" s="601" t="s">
        <v>5535</v>
      </c>
      <c r="C292" s="260" t="s">
        <v>2083</v>
      </c>
      <c r="D292" s="603">
        <v>838421.19</v>
      </c>
      <c r="E292" s="603">
        <v>506268.33</v>
      </c>
      <c r="F292" s="603">
        <v>-213521.74</v>
      </c>
      <c r="G292" s="603">
        <v>0</v>
      </c>
      <c r="H292" s="641">
        <v>1131167.78</v>
      </c>
    </row>
    <row r="293" spans="1:8" x14ac:dyDescent="0.6">
      <c r="A293" s="632">
        <f>COUNTA($B$5:B293)</f>
        <v>288</v>
      </c>
      <c r="B293" s="601" t="s">
        <v>5558</v>
      </c>
      <c r="C293" s="260" t="s">
        <v>2089</v>
      </c>
      <c r="D293" s="603">
        <v>26660</v>
      </c>
      <c r="E293" s="603">
        <v>0</v>
      </c>
      <c r="F293" s="603">
        <v>0</v>
      </c>
      <c r="G293" s="603">
        <v>0</v>
      </c>
      <c r="H293" s="641">
        <v>26660</v>
      </c>
    </row>
    <row r="294" spans="1:8" x14ac:dyDescent="0.6">
      <c r="A294" s="632">
        <f>COUNTA($B$5:B294)</f>
        <v>289</v>
      </c>
      <c r="B294" s="601" t="s">
        <v>5601</v>
      </c>
      <c r="C294" s="260" t="s">
        <v>2022</v>
      </c>
      <c r="D294" s="603">
        <v>14143975.75</v>
      </c>
      <c r="E294" s="603">
        <v>1436959.94</v>
      </c>
      <c r="F294" s="603">
        <v>0</v>
      </c>
      <c r="G294" s="603">
        <v>0</v>
      </c>
      <c r="H294" s="641">
        <v>15580935.689999999</v>
      </c>
    </row>
    <row r="295" spans="1:8" x14ac:dyDescent="0.6">
      <c r="A295" s="632">
        <f>COUNTA($B$5:B295)</f>
        <v>290</v>
      </c>
      <c r="B295" s="601" t="s">
        <v>5605</v>
      </c>
      <c r="C295" s="260" t="s">
        <v>2023</v>
      </c>
      <c r="D295" s="603">
        <v>1007501.72</v>
      </c>
      <c r="E295" s="603">
        <v>0</v>
      </c>
      <c r="F295" s="603">
        <v>0</v>
      </c>
      <c r="G295" s="603">
        <v>0</v>
      </c>
      <c r="H295" s="641">
        <v>1007501.72</v>
      </c>
    </row>
    <row r="296" spans="1:8" x14ac:dyDescent="0.6">
      <c r="A296" s="632">
        <f>COUNTA($B$5:B296)</f>
        <v>291</v>
      </c>
      <c r="B296" s="601" t="s">
        <v>5675</v>
      </c>
      <c r="C296" s="260" t="s">
        <v>2043</v>
      </c>
      <c r="D296" s="603">
        <v>0</v>
      </c>
      <c r="E296" s="603">
        <v>40730</v>
      </c>
      <c r="F296" s="603">
        <v>0</v>
      </c>
      <c r="G296" s="603">
        <v>0</v>
      </c>
      <c r="H296" s="641">
        <v>40730</v>
      </c>
    </row>
    <row r="297" spans="1:8" x14ac:dyDescent="0.6">
      <c r="A297" s="632">
        <f>COUNTA($B$5:B297)</f>
        <v>292</v>
      </c>
      <c r="B297" s="601" t="s">
        <v>5722</v>
      </c>
      <c r="C297" s="260" t="s">
        <v>2066</v>
      </c>
      <c r="D297" s="603">
        <v>3947868.8</v>
      </c>
      <c r="E297" s="603">
        <v>40549.83</v>
      </c>
      <c r="F297" s="603">
        <v>0</v>
      </c>
      <c r="G297" s="603">
        <v>0</v>
      </c>
      <c r="H297" s="641">
        <v>3988418.63</v>
      </c>
    </row>
    <row r="298" spans="1:8" x14ac:dyDescent="0.6">
      <c r="A298" s="632">
        <f>COUNTA($B$5:B298)</f>
        <v>293</v>
      </c>
      <c r="B298" s="601" t="s">
        <v>5750</v>
      </c>
      <c r="C298" s="260" t="s">
        <v>2029</v>
      </c>
      <c r="D298" s="603">
        <v>829480</v>
      </c>
      <c r="E298" s="603">
        <v>3751721.29</v>
      </c>
      <c r="F298" s="603">
        <v>0</v>
      </c>
      <c r="G298" s="603">
        <v>0</v>
      </c>
      <c r="H298" s="641">
        <v>4581201.29</v>
      </c>
    </row>
    <row r="299" spans="1:8" x14ac:dyDescent="0.6">
      <c r="A299" s="632">
        <f>COUNTA($B$5:B299)</f>
        <v>294</v>
      </c>
      <c r="B299" s="601" t="s">
        <v>5754</v>
      </c>
      <c r="C299" s="260" t="s">
        <v>2030</v>
      </c>
      <c r="D299" s="603">
        <v>2640485</v>
      </c>
      <c r="E299" s="603">
        <v>541773.09</v>
      </c>
      <c r="F299" s="603">
        <v>0</v>
      </c>
      <c r="G299" s="603">
        <v>0</v>
      </c>
      <c r="H299" s="641">
        <v>3182258.09</v>
      </c>
    </row>
    <row r="300" spans="1:8" x14ac:dyDescent="0.6">
      <c r="A300" s="632">
        <f>COUNTA($B$5:B300)</f>
        <v>295</v>
      </c>
      <c r="B300" s="601" t="s">
        <v>5758</v>
      </c>
      <c r="C300" s="260" t="s">
        <v>2031</v>
      </c>
      <c r="D300" s="603">
        <v>176600</v>
      </c>
      <c r="E300" s="603">
        <v>10983310.76</v>
      </c>
      <c r="F300" s="603">
        <v>0</v>
      </c>
      <c r="G300" s="603">
        <v>0</v>
      </c>
      <c r="H300" s="641">
        <v>11159910.76</v>
      </c>
    </row>
    <row r="301" spans="1:8" x14ac:dyDescent="0.6">
      <c r="A301" s="632">
        <f>COUNTA($B$5:B301)</f>
        <v>296</v>
      </c>
      <c r="B301" s="601" t="s">
        <v>5766</v>
      </c>
      <c r="C301" s="260" t="s">
        <v>2033</v>
      </c>
      <c r="D301" s="603">
        <v>9830</v>
      </c>
      <c r="E301" s="603">
        <v>0</v>
      </c>
      <c r="F301" s="603">
        <v>0</v>
      </c>
      <c r="G301" s="603">
        <v>0</v>
      </c>
      <c r="H301" s="641">
        <v>9830</v>
      </c>
    </row>
    <row r="302" spans="1:8" x14ac:dyDescent="0.6">
      <c r="A302" s="632">
        <f>COUNTA($B$5:B302)</f>
        <v>297</v>
      </c>
      <c r="B302" s="601" t="s">
        <v>5770</v>
      </c>
      <c r="C302" s="260" t="s">
        <v>2034</v>
      </c>
      <c r="D302" s="603">
        <v>451610</v>
      </c>
      <c r="E302" s="603">
        <v>0</v>
      </c>
      <c r="F302" s="603">
        <v>0</v>
      </c>
      <c r="G302" s="603">
        <v>0</v>
      </c>
      <c r="H302" s="641">
        <v>451610</v>
      </c>
    </row>
    <row r="303" spans="1:8" x14ac:dyDescent="0.6">
      <c r="A303" s="632">
        <f>COUNTA($B$5:B303)</f>
        <v>298</v>
      </c>
      <c r="B303" s="601" t="s">
        <v>5778</v>
      </c>
      <c r="C303" s="260" t="s">
        <v>2036</v>
      </c>
      <c r="D303" s="603">
        <v>1261285.75</v>
      </c>
      <c r="E303" s="603">
        <v>349559.82</v>
      </c>
      <c r="F303" s="603">
        <v>0</v>
      </c>
      <c r="G303" s="603">
        <v>0</v>
      </c>
      <c r="H303" s="641">
        <v>1610845.57</v>
      </c>
    </row>
    <row r="304" spans="1:8" x14ac:dyDescent="0.6">
      <c r="A304" s="632">
        <f>COUNTA($B$5:B304)</f>
        <v>299</v>
      </c>
      <c r="B304" s="601" t="s">
        <v>5118</v>
      </c>
      <c r="C304" s="260" t="s">
        <v>1896</v>
      </c>
      <c r="D304" s="603">
        <v>0</v>
      </c>
      <c r="E304" s="603">
        <v>12530933.359999999</v>
      </c>
      <c r="F304" s="603">
        <v>0</v>
      </c>
      <c r="G304" s="603">
        <v>0</v>
      </c>
      <c r="H304" s="641">
        <v>12530933.359999999</v>
      </c>
    </row>
    <row r="305" spans="1:8" x14ac:dyDescent="0.6">
      <c r="A305" s="632">
        <f>COUNTA($B$5:B305)</f>
        <v>300</v>
      </c>
      <c r="B305" s="601" t="s">
        <v>4392</v>
      </c>
      <c r="C305" s="260" t="s">
        <v>1748</v>
      </c>
      <c r="D305" s="603">
        <v>2760</v>
      </c>
      <c r="E305" s="603">
        <v>78366</v>
      </c>
      <c r="F305" s="603">
        <v>0</v>
      </c>
      <c r="G305" s="603">
        <v>0</v>
      </c>
      <c r="H305" s="641">
        <v>81126</v>
      </c>
    </row>
    <row r="306" spans="1:8" x14ac:dyDescent="0.6">
      <c r="A306" s="632">
        <f>COUNTA($B$5:B306)</f>
        <v>301</v>
      </c>
      <c r="B306" s="601" t="s">
        <v>4419</v>
      </c>
      <c r="C306" s="260" t="s">
        <v>1771</v>
      </c>
      <c r="D306" s="603">
        <v>370</v>
      </c>
      <c r="E306" s="603">
        <v>0</v>
      </c>
      <c r="F306" s="603">
        <v>0</v>
      </c>
      <c r="G306" s="603">
        <v>0</v>
      </c>
      <c r="H306" s="641">
        <v>370</v>
      </c>
    </row>
    <row r="307" spans="1:8" x14ac:dyDescent="0.6">
      <c r="A307" s="632">
        <f>COUNTA($B$5:B307)</f>
        <v>302</v>
      </c>
      <c r="B307" s="601" t="s">
        <v>4502</v>
      </c>
      <c r="C307" s="260" t="s">
        <v>2135</v>
      </c>
      <c r="D307" s="603">
        <v>38177.5</v>
      </c>
      <c r="E307" s="603">
        <v>460867.06</v>
      </c>
      <c r="F307" s="603">
        <v>0</v>
      </c>
      <c r="G307" s="603">
        <v>0</v>
      </c>
      <c r="H307" s="641">
        <v>499044.56</v>
      </c>
    </row>
    <row r="308" spans="1:8" x14ac:dyDescent="0.6">
      <c r="A308" s="632">
        <f>COUNTA($B$5:B308)</f>
        <v>303</v>
      </c>
      <c r="B308" s="601" t="s">
        <v>4549</v>
      </c>
      <c r="C308" s="260" t="s">
        <v>1728</v>
      </c>
      <c r="D308" s="603">
        <v>178920</v>
      </c>
      <c r="E308" s="603">
        <v>484504.98</v>
      </c>
      <c r="F308" s="603">
        <v>0</v>
      </c>
      <c r="G308" s="603">
        <v>0</v>
      </c>
      <c r="H308" s="641">
        <v>663424.98</v>
      </c>
    </row>
    <row r="309" spans="1:8" x14ac:dyDescent="0.6">
      <c r="A309" s="632">
        <f>COUNTA($B$5:B309)</f>
        <v>304</v>
      </c>
      <c r="B309" s="601" t="s">
        <v>2497</v>
      </c>
      <c r="C309" s="260" t="s">
        <v>1330</v>
      </c>
      <c r="D309" s="603">
        <v>35580</v>
      </c>
      <c r="E309" s="603">
        <v>0</v>
      </c>
      <c r="F309" s="603">
        <v>0</v>
      </c>
      <c r="G309" s="603">
        <v>0</v>
      </c>
      <c r="H309" s="641">
        <v>35580</v>
      </c>
    </row>
    <row r="310" spans="1:8" x14ac:dyDescent="0.6">
      <c r="A310" s="632">
        <f>COUNTA($B$5:B310)</f>
        <v>305</v>
      </c>
      <c r="B310" s="601" t="s">
        <v>4657</v>
      </c>
      <c r="C310" s="260" t="s">
        <v>2146</v>
      </c>
      <c r="D310" s="603">
        <v>600</v>
      </c>
      <c r="E310" s="603">
        <v>233269</v>
      </c>
      <c r="F310" s="603">
        <v>0</v>
      </c>
      <c r="G310" s="603">
        <v>0</v>
      </c>
      <c r="H310" s="641">
        <v>233869</v>
      </c>
    </row>
    <row r="311" spans="1:8" x14ac:dyDescent="0.6">
      <c r="A311" s="632">
        <f>COUNTA($B$5:B311)</f>
        <v>306</v>
      </c>
      <c r="B311" s="601" t="s">
        <v>4661</v>
      </c>
      <c r="C311" s="260" t="s">
        <v>1837</v>
      </c>
      <c r="D311" s="603">
        <v>82644</v>
      </c>
      <c r="E311" s="603">
        <v>1530216.75</v>
      </c>
      <c r="F311" s="603">
        <v>-858911</v>
      </c>
      <c r="G311" s="603">
        <v>13064.63</v>
      </c>
      <c r="H311" s="641">
        <v>767014.38</v>
      </c>
    </row>
    <row r="312" spans="1:8" x14ac:dyDescent="0.6">
      <c r="A312" s="632">
        <f>COUNTA($B$5:B312)</f>
        <v>307</v>
      </c>
      <c r="B312" s="601" t="s">
        <v>2552</v>
      </c>
      <c r="C312" s="260" t="s">
        <v>1314</v>
      </c>
      <c r="D312" s="603">
        <v>0</v>
      </c>
      <c r="E312" s="603">
        <v>0</v>
      </c>
      <c r="F312" s="603">
        <v>-2031.5</v>
      </c>
      <c r="G312" s="603">
        <v>0</v>
      </c>
      <c r="H312" s="641">
        <v>-2031.5</v>
      </c>
    </row>
    <row r="313" spans="1:8" x14ac:dyDescent="0.6">
      <c r="A313" s="632">
        <f>COUNTA($B$5:B313)</f>
        <v>308</v>
      </c>
      <c r="B313" s="601" t="s">
        <v>5248</v>
      </c>
      <c r="C313" s="260" t="s">
        <v>1980</v>
      </c>
      <c r="D313" s="603">
        <v>0</v>
      </c>
      <c r="E313" s="603">
        <v>9831.36</v>
      </c>
      <c r="F313" s="603">
        <v>0</v>
      </c>
      <c r="G313" s="603">
        <v>0</v>
      </c>
      <c r="H313" s="641">
        <v>9831.36</v>
      </c>
    </row>
    <row r="314" spans="1:8" x14ac:dyDescent="0.6">
      <c r="A314" s="632">
        <f>COUNTA($B$5:B314)</f>
        <v>309</v>
      </c>
      <c r="B314" s="601" t="s">
        <v>3841</v>
      </c>
      <c r="C314" s="260" t="s">
        <v>1612</v>
      </c>
      <c r="D314" s="603">
        <v>40428.980000000003</v>
      </c>
      <c r="E314" s="603">
        <v>0</v>
      </c>
      <c r="F314" s="603">
        <v>0</v>
      </c>
      <c r="G314" s="603">
        <v>0</v>
      </c>
      <c r="H314" s="641">
        <v>40428.980000000003</v>
      </c>
    </row>
    <row r="315" spans="1:8" x14ac:dyDescent="0.6">
      <c r="A315" s="632">
        <f>COUNTA($B$5:B315)</f>
        <v>310</v>
      </c>
      <c r="B315" s="601" t="s">
        <v>5734</v>
      </c>
      <c r="C315" s="260" t="s">
        <v>2069</v>
      </c>
      <c r="D315" s="603">
        <v>236770</v>
      </c>
      <c r="E315" s="603">
        <v>37927.480000000003</v>
      </c>
      <c r="F315" s="603">
        <v>0</v>
      </c>
      <c r="G315" s="603">
        <v>0</v>
      </c>
      <c r="H315" s="641">
        <v>274697.48</v>
      </c>
    </row>
    <row r="316" spans="1:8" x14ac:dyDescent="0.6">
      <c r="A316" s="632">
        <f>COUNTA($B$5:B316)</f>
        <v>311</v>
      </c>
      <c r="B316" s="601" t="s">
        <v>5782</v>
      </c>
      <c r="C316" s="260" t="s">
        <v>2037</v>
      </c>
      <c r="D316" s="603">
        <v>12280</v>
      </c>
      <c r="E316" s="603">
        <v>134986</v>
      </c>
      <c r="F316" s="603">
        <v>0</v>
      </c>
      <c r="G316" s="603">
        <v>0</v>
      </c>
      <c r="H316" s="641">
        <v>147266</v>
      </c>
    </row>
    <row r="317" spans="1:8" x14ac:dyDescent="0.6">
      <c r="A317" s="632">
        <f>COUNTA($B$5:B317)</f>
        <v>312</v>
      </c>
      <c r="B317" s="601" t="s">
        <v>3541</v>
      </c>
      <c r="C317" s="260" t="s">
        <v>1551</v>
      </c>
      <c r="D317" s="603">
        <v>0</v>
      </c>
      <c r="E317" s="603">
        <v>2862430.03</v>
      </c>
      <c r="F317" s="603">
        <v>0</v>
      </c>
      <c r="G317" s="603">
        <v>0</v>
      </c>
      <c r="H317" s="641">
        <v>2862430.03</v>
      </c>
    </row>
    <row r="318" spans="1:8" x14ac:dyDescent="0.6">
      <c r="A318" s="632">
        <f>COUNTA($B$5:B318)</f>
        <v>313</v>
      </c>
      <c r="B318" s="601" t="s">
        <v>4396</v>
      </c>
      <c r="C318" s="260" t="s">
        <v>1749</v>
      </c>
      <c r="D318" s="603">
        <v>9740</v>
      </c>
      <c r="E318" s="603">
        <v>0</v>
      </c>
      <c r="F318" s="603">
        <v>0</v>
      </c>
      <c r="G318" s="603">
        <v>0</v>
      </c>
      <c r="H318" s="641">
        <v>9740</v>
      </c>
    </row>
    <row r="319" spans="1:8" x14ac:dyDescent="0.6">
      <c r="A319" s="632">
        <f>COUNTA($B$5:B319)</f>
        <v>314</v>
      </c>
      <c r="B319" s="601" t="s">
        <v>3035</v>
      </c>
      <c r="C319" s="260" t="s">
        <v>1416</v>
      </c>
      <c r="D319" s="603">
        <v>1705623.76</v>
      </c>
      <c r="E319" s="603">
        <v>549595.68000000005</v>
      </c>
      <c r="F319" s="603">
        <v>0</v>
      </c>
      <c r="G319" s="603">
        <v>0</v>
      </c>
      <c r="H319" s="641">
        <v>2255219.44</v>
      </c>
    </row>
    <row r="320" spans="1:8" x14ac:dyDescent="0.6">
      <c r="A320" s="632">
        <f>COUNTA($B$5:B320)</f>
        <v>314</v>
      </c>
      <c r="B320" s="601"/>
      <c r="D320" s="603"/>
      <c r="E320" s="603"/>
      <c r="F320" s="603"/>
      <c r="G320" s="603"/>
      <c r="H320" s="642"/>
    </row>
    <row r="321" spans="1:8" x14ac:dyDescent="0.6">
      <c r="A321" s="632">
        <f>COUNTA($B$5:B321)</f>
        <v>315</v>
      </c>
      <c r="B321" s="601" t="s">
        <v>4423</v>
      </c>
      <c r="C321" s="260" t="s">
        <v>1772</v>
      </c>
      <c r="D321" s="603">
        <v>590</v>
      </c>
      <c r="E321" s="603">
        <v>293207.49</v>
      </c>
      <c r="F321" s="603">
        <v>-10594</v>
      </c>
      <c r="G321" s="603">
        <v>36530.49</v>
      </c>
      <c r="H321" s="641">
        <v>319733.98</v>
      </c>
    </row>
    <row r="322" spans="1:8" x14ac:dyDescent="0.6">
      <c r="A322" s="632">
        <f>COUNTA($B$5:B322)</f>
        <v>316</v>
      </c>
      <c r="B322" s="601" t="s">
        <v>5066</v>
      </c>
      <c r="C322" s="260" t="s">
        <v>2162</v>
      </c>
      <c r="D322" s="603">
        <v>2967600</v>
      </c>
      <c r="E322" s="603">
        <v>26497.78</v>
      </c>
      <c r="F322" s="603">
        <v>0</v>
      </c>
      <c r="G322" s="603">
        <v>0</v>
      </c>
      <c r="H322" s="641">
        <v>2994097.78</v>
      </c>
    </row>
    <row r="323" spans="1:8" x14ac:dyDescent="0.6">
      <c r="A323" s="632">
        <f>COUNTA($B$5:B323)</f>
        <v>317</v>
      </c>
      <c r="B323" s="601" t="s">
        <v>4665</v>
      </c>
      <c r="C323" s="260" t="s">
        <v>1838</v>
      </c>
      <c r="D323" s="603">
        <v>126343</v>
      </c>
      <c r="E323" s="603">
        <v>0</v>
      </c>
      <c r="F323" s="603">
        <v>0</v>
      </c>
      <c r="G323" s="603">
        <v>0</v>
      </c>
      <c r="H323" s="641">
        <v>126343</v>
      </c>
    </row>
    <row r="324" spans="1:8" x14ac:dyDescent="0.6">
      <c r="A324" s="632">
        <f>COUNTA($B$5:B324)</f>
        <v>318</v>
      </c>
      <c r="B324" s="601" t="s">
        <v>3722</v>
      </c>
      <c r="C324" s="260" t="s">
        <v>1641</v>
      </c>
      <c r="D324" s="603">
        <v>4369832.4000000004</v>
      </c>
      <c r="E324" s="603">
        <v>3890666.46</v>
      </c>
      <c r="F324" s="603">
        <v>0</v>
      </c>
      <c r="G324" s="603">
        <v>0</v>
      </c>
      <c r="H324" s="641">
        <v>8260498.8600000003</v>
      </c>
    </row>
    <row r="325" spans="1:8" x14ac:dyDescent="0.6">
      <c r="A325" s="632">
        <f>COUNTA($B$5:B325)</f>
        <v>319</v>
      </c>
      <c r="B325" s="601" t="s">
        <v>4971</v>
      </c>
      <c r="C325" s="260" t="s">
        <v>1914</v>
      </c>
      <c r="D325" s="603">
        <v>6367260</v>
      </c>
      <c r="E325" s="603">
        <v>777863.05</v>
      </c>
      <c r="F325" s="603">
        <v>-885317.55</v>
      </c>
      <c r="G325" s="603">
        <v>847901.46</v>
      </c>
      <c r="H325" s="641">
        <v>7107706.96</v>
      </c>
    </row>
    <row r="326" spans="1:8" x14ac:dyDescent="0.6">
      <c r="A326" s="632">
        <f>COUNTA($B$5:B326)</f>
        <v>320</v>
      </c>
      <c r="B326" s="601" t="s">
        <v>2383</v>
      </c>
      <c r="C326" s="260" t="s">
        <v>1300</v>
      </c>
      <c r="D326" s="603">
        <v>2493150</v>
      </c>
      <c r="E326" s="603">
        <v>39779.54</v>
      </c>
      <c r="F326" s="603">
        <v>0</v>
      </c>
      <c r="G326" s="603">
        <v>0</v>
      </c>
      <c r="H326" s="641">
        <v>2532929.54</v>
      </c>
    </row>
    <row r="327" spans="1:8" x14ac:dyDescent="0.6">
      <c r="A327" s="632">
        <f>COUNTA($B$5:B327)</f>
        <v>321</v>
      </c>
      <c r="B327" s="601" t="s">
        <v>5790</v>
      </c>
      <c r="C327" s="260" t="s">
        <v>2039</v>
      </c>
      <c r="D327" s="603">
        <v>8825362</v>
      </c>
      <c r="E327" s="603">
        <v>404664.43</v>
      </c>
      <c r="F327" s="603">
        <v>-79952</v>
      </c>
      <c r="G327" s="603">
        <v>653329.12</v>
      </c>
      <c r="H327" s="641">
        <v>9803403.5499999989</v>
      </c>
    </row>
    <row r="328" spans="1:8" x14ac:dyDescent="0.6">
      <c r="A328" s="632">
        <f>COUNTA($B$5:B328)</f>
        <v>322</v>
      </c>
      <c r="B328" s="601" t="s">
        <v>3726</v>
      </c>
      <c r="C328" s="260" t="s">
        <v>1642</v>
      </c>
      <c r="D328" s="603">
        <v>15148</v>
      </c>
      <c r="E328" s="603">
        <v>0</v>
      </c>
      <c r="F328" s="603">
        <v>0</v>
      </c>
      <c r="G328" s="603">
        <v>0</v>
      </c>
      <c r="H328" s="641">
        <v>15148</v>
      </c>
    </row>
    <row r="329" spans="1:8" x14ac:dyDescent="0.6">
      <c r="A329" s="632">
        <f>COUNTA($B$5:B329)</f>
        <v>323</v>
      </c>
      <c r="B329" s="601" t="s">
        <v>4673</v>
      </c>
      <c r="C329" s="260" t="s">
        <v>1840</v>
      </c>
      <c r="D329" s="603">
        <v>671285</v>
      </c>
      <c r="E329" s="603">
        <v>334812.99</v>
      </c>
      <c r="F329" s="603">
        <v>0</v>
      </c>
      <c r="G329" s="603">
        <v>0</v>
      </c>
      <c r="H329" s="641">
        <v>1006097.99</v>
      </c>
    </row>
    <row r="330" spans="1:8" x14ac:dyDescent="0.6">
      <c r="A330" s="632">
        <f>COUNTA($B$5:B330)</f>
        <v>324</v>
      </c>
      <c r="B330" s="601" t="s">
        <v>5074</v>
      </c>
      <c r="C330" s="260" t="s">
        <v>2163</v>
      </c>
      <c r="D330" s="603">
        <v>5914900</v>
      </c>
      <c r="E330" s="603">
        <v>1451400.02</v>
      </c>
      <c r="F330" s="603">
        <v>0</v>
      </c>
      <c r="G330" s="603">
        <v>0</v>
      </c>
      <c r="H330" s="641">
        <v>7366300.0199999996</v>
      </c>
    </row>
    <row r="331" spans="1:8" x14ac:dyDescent="0.6">
      <c r="A331" s="632">
        <f>COUNTA($B$5:B331)</f>
        <v>325</v>
      </c>
      <c r="B331" s="601" t="s">
        <v>4679</v>
      </c>
      <c r="C331" s="260" t="s">
        <v>2148</v>
      </c>
      <c r="D331" s="603">
        <v>8130</v>
      </c>
      <c r="E331" s="603">
        <v>1110358.22</v>
      </c>
      <c r="F331" s="603">
        <v>0</v>
      </c>
      <c r="G331" s="603">
        <v>0</v>
      </c>
      <c r="H331" s="641">
        <v>1118488.22</v>
      </c>
    </row>
    <row r="332" spans="1:8" x14ac:dyDescent="0.6">
      <c r="A332" s="632">
        <f>COUNTA($B$5:B332)</f>
        <v>326</v>
      </c>
      <c r="B332" s="601" t="s">
        <v>4682</v>
      </c>
      <c r="C332" s="260" t="s">
        <v>2149</v>
      </c>
      <c r="D332" s="603">
        <v>6810</v>
      </c>
      <c r="E332" s="603">
        <v>0</v>
      </c>
      <c r="F332" s="603">
        <v>0</v>
      </c>
      <c r="G332" s="603">
        <v>0</v>
      </c>
      <c r="H332" s="641">
        <v>6810</v>
      </c>
    </row>
    <row r="333" spans="1:8" x14ac:dyDescent="0.6">
      <c r="A333" s="632">
        <f>COUNTA($B$5:B333)</f>
        <v>327</v>
      </c>
      <c r="B333" s="601" t="s">
        <v>2903</v>
      </c>
      <c r="C333" s="260" t="s">
        <v>2103</v>
      </c>
      <c r="D333" s="603">
        <v>60305</v>
      </c>
      <c r="E333" s="603">
        <v>44549.88</v>
      </c>
      <c r="F333" s="603">
        <v>0</v>
      </c>
      <c r="G333" s="603">
        <v>0</v>
      </c>
      <c r="H333" s="641">
        <v>104854.88</v>
      </c>
    </row>
    <row r="334" spans="1:8" x14ac:dyDescent="0.6">
      <c r="A334" s="632">
        <f>COUNTA($B$5:B334)</f>
        <v>328</v>
      </c>
      <c r="B334" s="601" t="s">
        <v>5084</v>
      </c>
      <c r="C334" s="260" t="s">
        <v>2166</v>
      </c>
      <c r="D334" s="603">
        <v>200550</v>
      </c>
      <c r="E334" s="603">
        <v>770913.38</v>
      </c>
      <c r="F334" s="603">
        <v>0</v>
      </c>
      <c r="G334" s="603">
        <v>0</v>
      </c>
      <c r="H334" s="641">
        <v>971463.38</v>
      </c>
    </row>
    <row r="335" spans="1:8" x14ac:dyDescent="0.6">
      <c r="A335" s="632">
        <f>COUNTA($B$5:B335)</f>
        <v>329</v>
      </c>
      <c r="B335" s="601" t="s">
        <v>4134</v>
      </c>
      <c r="C335" s="260" t="s">
        <v>2130</v>
      </c>
      <c r="D335" s="603">
        <v>2120</v>
      </c>
      <c r="E335" s="603">
        <v>0</v>
      </c>
      <c r="F335" s="603">
        <v>0</v>
      </c>
      <c r="G335" s="603">
        <v>0</v>
      </c>
      <c r="H335" s="641">
        <v>2120</v>
      </c>
    </row>
    <row r="336" spans="1:8" x14ac:dyDescent="0.6">
      <c r="A336" s="632">
        <f>COUNTA($B$5:B336)</f>
        <v>330</v>
      </c>
      <c r="B336" s="601" t="s">
        <v>4137</v>
      </c>
      <c r="C336" s="260" t="s">
        <v>2131</v>
      </c>
      <c r="D336" s="603">
        <v>3994536</v>
      </c>
      <c r="E336" s="603">
        <v>0</v>
      </c>
      <c r="F336" s="603">
        <v>0</v>
      </c>
      <c r="G336" s="603">
        <v>0</v>
      </c>
      <c r="H336" s="641">
        <v>3994536</v>
      </c>
    </row>
    <row r="337" spans="1:8" x14ac:dyDescent="0.6">
      <c r="A337" s="632">
        <f>COUNTA($B$5:B337)</f>
        <v>331</v>
      </c>
      <c r="B337" s="601" t="s">
        <v>4141</v>
      </c>
      <c r="C337" s="260" t="s">
        <v>2132</v>
      </c>
      <c r="D337" s="603">
        <v>328632</v>
      </c>
      <c r="E337" s="603">
        <v>1529521.06</v>
      </c>
      <c r="F337" s="603">
        <v>0</v>
      </c>
      <c r="G337" s="603">
        <v>0</v>
      </c>
      <c r="H337" s="641">
        <v>1858153.06</v>
      </c>
    </row>
    <row r="338" spans="1:8" x14ac:dyDescent="0.6">
      <c r="A338" s="632">
        <f>COUNTA($B$5:B338)</f>
        <v>332</v>
      </c>
      <c r="B338" s="601" t="s">
        <v>3692</v>
      </c>
      <c r="C338" s="260" t="s">
        <v>2110</v>
      </c>
      <c r="D338" s="603">
        <v>0</v>
      </c>
      <c r="E338" s="603">
        <v>0</v>
      </c>
      <c r="F338" s="603">
        <v>-16100</v>
      </c>
      <c r="G338" s="603">
        <v>163041.18</v>
      </c>
      <c r="H338" s="641">
        <v>146941.18</v>
      </c>
    </row>
    <row r="339" spans="1:8" x14ac:dyDescent="0.6">
      <c r="A339" s="632">
        <f>COUNTA($B$5:B339)</f>
        <v>333</v>
      </c>
      <c r="B339" s="601" t="s">
        <v>3039</v>
      </c>
      <c r="C339" s="260" t="s">
        <v>2102</v>
      </c>
      <c r="D339" s="603">
        <v>3</v>
      </c>
      <c r="E339" s="603">
        <v>0</v>
      </c>
      <c r="F339" s="603">
        <v>0</v>
      </c>
      <c r="G339" s="603">
        <v>0</v>
      </c>
      <c r="H339" s="641">
        <v>3</v>
      </c>
    </row>
    <row r="340" spans="1:8" x14ac:dyDescent="0.6">
      <c r="A340" s="632">
        <f>COUNTA($B$5:B340)</f>
        <v>334</v>
      </c>
      <c r="B340" s="601" t="s">
        <v>4975</v>
      </c>
      <c r="C340" s="260" t="s">
        <v>2157</v>
      </c>
      <c r="D340" s="603">
        <v>844887.73</v>
      </c>
      <c r="E340" s="603">
        <v>149336.98000000001</v>
      </c>
      <c r="F340" s="603">
        <v>0</v>
      </c>
      <c r="G340" s="603">
        <v>0</v>
      </c>
      <c r="H340" s="641">
        <v>994224.71</v>
      </c>
    </row>
    <row r="341" spans="1:8" x14ac:dyDescent="0.6">
      <c r="A341" s="632">
        <f>COUNTA($B$5:B341)</f>
        <v>335</v>
      </c>
      <c r="B341" s="601" t="s">
        <v>4982</v>
      </c>
      <c r="C341" s="260" t="s">
        <v>2159</v>
      </c>
      <c r="D341" s="603">
        <v>3553739</v>
      </c>
      <c r="E341" s="603">
        <v>22480.82</v>
      </c>
      <c r="F341" s="603">
        <v>0</v>
      </c>
      <c r="G341" s="603">
        <v>0</v>
      </c>
      <c r="H341" s="641">
        <v>3576219.82</v>
      </c>
    </row>
    <row r="342" spans="1:8" x14ac:dyDescent="0.6">
      <c r="A342" s="632">
        <f>COUNTA($B$5:B342)</f>
        <v>336</v>
      </c>
      <c r="B342" s="601" t="s">
        <v>4198</v>
      </c>
      <c r="C342" s="260" t="s">
        <v>2119</v>
      </c>
      <c r="D342" s="603">
        <v>1233155</v>
      </c>
      <c r="E342" s="603">
        <v>3436782</v>
      </c>
      <c r="F342" s="603">
        <v>0</v>
      </c>
      <c r="G342" s="603">
        <v>0</v>
      </c>
      <c r="H342" s="641">
        <v>4669937</v>
      </c>
    </row>
    <row r="343" spans="1:8" x14ac:dyDescent="0.6">
      <c r="A343" s="632">
        <f>COUNTA($B$5:B343)</f>
        <v>337</v>
      </c>
      <c r="B343" s="601" t="s">
        <v>4427</v>
      </c>
      <c r="C343" s="260" t="s">
        <v>2136</v>
      </c>
      <c r="D343" s="603">
        <v>487.5</v>
      </c>
      <c r="E343" s="603">
        <v>0</v>
      </c>
      <c r="F343" s="603">
        <v>0</v>
      </c>
      <c r="G343" s="603">
        <v>0</v>
      </c>
      <c r="H343" s="641">
        <v>487.5</v>
      </c>
    </row>
    <row r="344" spans="1:8" x14ac:dyDescent="0.6">
      <c r="A344" s="632">
        <f>COUNTA($B$5:B344)</f>
        <v>338</v>
      </c>
      <c r="B344" s="601" t="s">
        <v>3646</v>
      </c>
      <c r="C344" s="260" t="s">
        <v>2114</v>
      </c>
      <c r="D344" s="603">
        <v>3112</v>
      </c>
      <c r="E344" s="603">
        <v>0</v>
      </c>
      <c r="F344" s="603">
        <v>0</v>
      </c>
      <c r="G344" s="603">
        <v>0</v>
      </c>
      <c r="H344" s="641">
        <v>3112</v>
      </c>
    </row>
    <row r="345" spans="1:8" x14ac:dyDescent="0.6">
      <c r="A345" s="632">
        <f>COUNTA($B$5:B345)</f>
        <v>339</v>
      </c>
      <c r="B345" s="601" t="s">
        <v>4435</v>
      </c>
      <c r="C345" s="260" t="s">
        <v>2138</v>
      </c>
      <c r="D345" s="603">
        <v>168212</v>
      </c>
      <c r="E345" s="603">
        <v>2893519.49</v>
      </c>
      <c r="F345" s="603">
        <v>0</v>
      </c>
      <c r="G345" s="603">
        <v>0</v>
      </c>
      <c r="H345" s="641">
        <v>3061731.49</v>
      </c>
    </row>
    <row r="346" spans="1:8" x14ac:dyDescent="0.6">
      <c r="A346" s="632">
        <f>COUNTA($B$5:B346)</f>
        <v>340</v>
      </c>
      <c r="B346" s="601" t="s">
        <v>2662</v>
      </c>
      <c r="C346" s="260" t="s">
        <v>1279</v>
      </c>
      <c r="D346" s="603">
        <v>582450</v>
      </c>
      <c r="E346" s="603">
        <v>0</v>
      </c>
      <c r="F346" s="603">
        <v>0</v>
      </c>
      <c r="G346" s="603">
        <v>0</v>
      </c>
      <c r="H346" s="641">
        <v>582450</v>
      </c>
    </row>
    <row r="347" spans="1:8" x14ac:dyDescent="0.6">
      <c r="A347" s="632">
        <f>COUNTA($B$5:B347)</f>
        <v>341</v>
      </c>
      <c r="B347" s="601" t="s">
        <v>3909</v>
      </c>
      <c r="C347" s="260" t="s">
        <v>2117</v>
      </c>
      <c r="D347" s="603">
        <v>13280</v>
      </c>
      <c r="E347" s="603">
        <v>2354394.02</v>
      </c>
      <c r="F347" s="603">
        <v>0</v>
      </c>
      <c r="G347" s="603">
        <v>0</v>
      </c>
      <c r="H347" s="641">
        <v>2367674.02</v>
      </c>
    </row>
    <row r="348" spans="1:8" x14ac:dyDescent="0.6">
      <c r="A348" s="632">
        <f>COUNTA($B$5:B348)</f>
        <v>342</v>
      </c>
      <c r="B348" s="601" t="s">
        <v>3406</v>
      </c>
      <c r="C348" s="260" t="s">
        <v>2107</v>
      </c>
      <c r="D348" s="603">
        <v>11109130</v>
      </c>
      <c r="E348" s="603">
        <v>148120.75</v>
      </c>
      <c r="F348" s="603">
        <v>0</v>
      </c>
      <c r="G348" s="603">
        <v>0</v>
      </c>
      <c r="H348" s="641">
        <v>11257250.75</v>
      </c>
    </row>
    <row r="349" spans="1:8" x14ac:dyDescent="0.6">
      <c r="A349" s="632">
        <f>COUNTA($B$5:B349)</f>
        <v>343</v>
      </c>
      <c r="B349" s="601" t="s">
        <v>3113</v>
      </c>
      <c r="C349" s="260" t="s">
        <v>2106</v>
      </c>
      <c r="D349" s="603">
        <v>60</v>
      </c>
      <c r="E349" s="603">
        <v>0</v>
      </c>
      <c r="F349" s="603">
        <v>-125495.3</v>
      </c>
      <c r="G349" s="603">
        <v>0</v>
      </c>
      <c r="H349" s="641">
        <v>-125435.3</v>
      </c>
    </row>
    <row r="350" spans="1:8" x14ac:dyDescent="0.6">
      <c r="A350" s="632">
        <f>COUNTA($B$5:B350)</f>
        <v>344</v>
      </c>
      <c r="B350" s="601" t="s">
        <v>3845</v>
      </c>
      <c r="C350" s="260" t="s">
        <v>2108</v>
      </c>
      <c r="D350" s="603">
        <v>68877.75</v>
      </c>
      <c r="E350" s="603">
        <v>24000</v>
      </c>
      <c r="F350" s="603">
        <v>0</v>
      </c>
      <c r="G350" s="603">
        <v>0</v>
      </c>
      <c r="H350" s="641">
        <v>92877.75</v>
      </c>
    </row>
    <row r="351" spans="1:8" x14ac:dyDescent="0.6">
      <c r="A351" s="632">
        <f>COUNTA($B$5:B351)</f>
        <v>345</v>
      </c>
      <c r="B351" s="601" t="s">
        <v>5254</v>
      </c>
      <c r="C351" s="260" t="s">
        <v>2170</v>
      </c>
      <c r="D351" s="603">
        <v>24913980</v>
      </c>
      <c r="E351" s="603">
        <v>6141658.9800000004</v>
      </c>
      <c r="F351" s="603">
        <v>0</v>
      </c>
      <c r="G351" s="603">
        <v>0</v>
      </c>
      <c r="H351" s="641">
        <v>31055638.98</v>
      </c>
    </row>
    <row r="352" spans="1:8" x14ac:dyDescent="0.6">
      <c r="A352" s="632">
        <f>COUNTA($B$5:B352)</f>
        <v>346</v>
      </c>
      <c r="B352" s="601" t="s">
        <v>2961</v>
      </c>
      <c r="C352" s="260" t="s">
        <v>2105</v>
      </c>
      <c r="D352" s="603">
        <v>1339725</v>
      </c>
      <c r="E352" s="603">
        <v>0</v>
      </c>
      <c r="F352" s="603">
        <v>0</v>
      </c>
      <c r="G352" s="603">
        <v>0</v>
      </c>
      <c r="H352" s="641">
        <v>1339725</v>
      </c>
    </row>
    <row r="353" spans="1:8" x14ac:dyDescent="0.6">
      <c r="A353" s="632">
        <f>COUNTA($B$5:B353)</f>
        <v>347</v>
      </c>
      <c r="B353" s="601" t="s">
        <v>4553</v>
      </c>
      <c r="C353" s="260" t="s">
        <v>2133</v>
      </c>
      <c r="D353" s="603">
        <v>120</v>
      </c>
      <c r="E353" s="603">
        <v>0</v>
      </c>
      <c r="F353" s="603">
        <v>0</v>
      </c>
      <c r="G353" s="603">
        <v>0</v>
      </c>
      <c r="H353" s="641">
        <v>120</v>
      </c>
    </row>
    <row r="354" spans="1:8" x14ac:dyDescent="0.6">
      <c r="A354" s="632">
        <f>COUNTA($B$5:B354)</f>
        <v>348</v>
      </c>
      <c r="B354" s="601" t="s">
        <v>5903</v>
      </c>
      <c r="C354" s="260" t="s">
        <v>5905</v>
      </c>
      <c r="D354" s="603">
        <v>1090</v>
      </c>
      <c r="E354" s="603">
        <v>0</v>
      </c>
      <c r="F354" s="603">
        <v>0</v>
      </c>
      <c r="G354" s="603">
        <v>0</v>
      </c>
      <c r="H354" s="641">
        <v>1090</v>
      </c>
    </row>
    <row r="355" spans="1:8" x14ac:dyDescent="0.6">
      <c r="A355" s="632">
        <f>COUNTA($B$5:B355)</f>
        <v>349</v>
      </c>
      <c r="B355" s="601" t="s">
        <v>6340</v>
      </c>
      <c r="C355" s="260" t="s">
        <v>6297</v>
      </c>
      <c r="D355" s="603">
        <v>97865.5</v>
      </c>
      <c r="E355" s="603">
        <v>0</v>
      </c>
      <c r="F355" s="603">
        <v>0</v>
      </c>
      <c r="G355" s="603">
        <v>0</v>
      </c>
      <c r="H355" s="641">
        <v>97865.5</v>
      </c>
    </row>
    <row r="356" spans="1:8" x14ac:dyDescent="0.6">
      <c r="A356" s="632">
        <f>COUNTA($B$5:B356)</f>
        <v>350</v>
      </c>
      <c r="B356" s="601" t="s">
        <v>4000</v>
      </c>
      <c r="C356" s="260" t="s">
        <v>2124</v>
      </c>
      <c r="D356" s="603">
        <v>4166.25</v>
      </c>
      <c r="E356" s="603">
        <v>0</v>
      </c>
      <c r="F356" s="603">
        <v>0</v>
      </c>
      <c r="G356" s="603">
        <v>0</v>
      </c>
      <c r="H356" s="641">
        <v>4166.25</v>
      </c>
    </row>
    <row r="357" spans="1:8" x14ac:dyDescent="0.6">
      <c r="B357" s="636" t="s">
        <v>2095</v>
      </c>
      <c r="C357" s="636"/>
      <c r="D357" s="637">
        <f>SUM(D5:D356)</f>
        <v>1841693482.1799994</v>
      </c>
      <c r="E357" s="637">
        <f t="shared" ref="E357:H357" si="0">SUM(E5:E356)</f>
        <v>569604569.70999956</v>
      </c>
      <c r="F357" s="637">
        <f t="shared" si="0"/>
        <v>-44766364.200000003</v>
      </c>
      <c r="G357" s="637">
        <f t="shared" si="0"/>
        <v>20298419.23</v>
      </c>
      <c r="H357" s="637">
        <f t="shared" si="0"/>
        <v>2386830106.920001</v>
      </c>
    </row>
  </sheetData>
  <autoFilter ref="B4:I357" xr:uid="{ED95A5DA-AFB4-409F-8066-D39EB2751A18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60"/>
  <sheetViews>
    <sheetView zoomScale="90" zoomScaleNormal="90" workbookViewId="0">
      <selection activeCell="G12" sqref="G12"/>
    </sheetView>
  </sheetViews>
  <sheetFormatPr defaultColWidth="9" defaultRowHeight="24.6" x14ac:dyDescent="0.7"/>
  <cols>
    <col min="1" max="1" width="2.09765625" style="6" customWidth="1"/>
    <col min="2" max="2" width="4.59765625" style="6" customWidth="1"/>
    <col min="3" max="3" width="9" style="96" customWidth="1"/>
    <col min="4" max="4" width="46.8984375" style="6" customWidth="1"/>
    <col min="5" max="5" width="14.3984375" style="6" customWidth="1"/>
    <col min="6" max="6" width="17.3984375" style="96" customWidth="1"/>
    <col min="7" max="7" width="18.19921875" style="6" customWidth="1"/>
    <col min="8" max="8" width="17.796875" style="6" bestFit="1" customWidth="1"/>
    <col min="9" max="9" width="15.19921875" style="6" customWidth="1"/>
    <col min="10" max="10" width="18" style="11" customWidth="1"/>
    <col min="11" max="11" width="26.8984375" style="6" customWidth="1"/>
    <col min="12" max="12" width="14.3984375" style="6" bestFit="1" customWidth="1"/>
    <col min="13" max="16384" width="9" style="6"/>
  </cols>
  <sheetData>
    <row r="1" spans="3:13" ht="25.8" customHeight="1" thickBot="1" x14ac:dyDescent="0.75">
      <c r="E1" s="273" t="str">
        <f>'1.Planfin67_1st'!F2</f>
        <v>10699</v>
      </c>
    </row>
    <row r="2" spans="3:13" ht="27" x14ac:dyDescent="0.75">
      <c r="C2" s="83"/>
      <c r="D2" s="272" t="s">
        <v>669</v>
      </c>
      <c r="E2" s="720" t="s">
        <v>2211</v>
      </c>
      <c r="F2" s="721"/>
      <c r="G2" s="722"/>
      <c r="H2" s="82"/>
      <c r="I2" s="99"/>
    </row>
    <row r="3" spans="3:13" ht="27" x14ac:dyDescent="0.75">
      <c r="C3" s="568"/>
      <c r="D3" s="99"/>
      <c r="E3" s="573" t="s">
        <v>6448</v>
      </c>
      <c r="F3" s="573"/>
      <c r="G3" s="573"/>
      <c r="H3" s="99"/>
      <c r="I3" s="99"/>
    </row>
    <row r="4" spans="3:13" s="45" customFormat="1" x14ac:dyDescent="0.25">
      <c r="C4" s="120">
        <v>1</v>
      </c>
      <c r="D4" s="121" t="s">
        <v>1144</v>
      </c>
      <c r="E4" s="569" t="s">
        <v>6449</v>
      </c>
      <c r="F4" s="569" t="s">
        <v>6450</v>
      </c>
      <c r="G4" s="570" t="s">
        <v>6451</v>
      </c>
      <c r="H4" s="105"/>
      <c r="I4" s="105"/>
      <c r="J4" s="258"/>
    </row>
    <row r="5" spans="3:13" x14ac:dyDescent="0.7">
      <c r="C5" s="96">
        <v>41010</v>
      </c>
      <c r="D5" s="6" t="s">
        <v>1156</v>
      </c>
      <c r="E5" s="274"/>
      <c r="F5" s="286" t="str">
        <f>IF(E5=0,"0",G5/E5)</f>
        <v>0</v>
      </c>
      <c r="G5" s="85">
        <f>SUMIF('6.WS-Re-Exp'!$E:$E,'2.Revenue'!C5,'6.WS-Re-Exp'!$C:$C)</f>
        <v>0</v>
      </c>
      <c r="H5" s="299"/>
      <c r="I5" s="300"/>
      <c r="J5" s="259"/>
      <c r="K5" s="260"/>
    </row>
    <row r="6" spans="3:13" x14ac:dyDescent="0.7">
      <c r="C6" s="96">
        <v>41020</v>
      </c>
      <c r="D6" s="6" t="s">
        <v>5</v>
      </c>
      <c r="E6" s="275"/>
      <c r="F6" s="286" t="str">
        <f t="shared" ref="F6:F12" si="0">IF(E6=0,"0",G6/E6)</f>
        <v>0</v>
      </c>
      <c r="G6" s="85">
        <f>SUMIF('6.WS-Re-Exp'!$E:$E,'2.Revenue'!C6,'6.WS-Re-Exp'!$C:$C)</f>
        <v>0</v>
      </c>
      <c r="H6" s="299"/>
      <c r="I6" s="300"/>
      <c r="J6" s="259"/>
      <c r="K6" s="260"/>
    </row>
    <row r="7" spans="3:13" x14ac:dyDescent="0.7">
      <c r="C7" s="96">
        <v>41030</v>
      </c>
      <c r="D7" s="6" t="s">
        <v>629</v>
      </c>
      <c r="E7" s="275"/>
      <c r="F7" s="286" t="str">
        <f t="shared" si="0"/>
        <v>0</v>
      </c>
      <c r="G7" s="85">
        <f>SUMIF('6.WS-Re-Exp'!$E:$E,'2.Revenue'!C7,'6.WS-Re-Exp'!$C:$C)</f>
        <v>0</v>
      </c>
      <c r="H7" s="299"/>
      <c r="I7" s="300">
        <v>0</v>
      </c>
      <c r="J7" s="259"/>
      <c r="K7" s="260"/>
    </row>
    <row r="8" spans="3:13" ht="21.6" customHeight="1" x14ac:dyDescent="0.7">
      <c r="C8" s="96">
        <v>41040</v>
      </c>
      <c r="D8" s="6" t="s">
        <v>7</v>
      </c>
      <c r="E8" s="275"/>
      <c r="F8" s="286" t="str">
        <f t="shared" si="0"/>
        <v>0</v>
      </c>
      <c r="G8" s="85">
        <f>SUMIF('6.WS-Re-Exp'!$E:$E,'2.Revenue'!C8,'6.WS-Re-Exp'!$C:$C)</f>
        <v>0</v>
      </c>
      <c r="H8" s="299"/>
      <c r="I8" s="300"/>
      <c r="J8" s="259"/>
      <c r="K8" s="260"/>
    </row>
    <row r="9" spans="3:13" ht="20.399999999999999" customHeight="1" x14ac:dyDescent="0.7">
      <c r="C9" s="96">
        <v>41050</v>
      </c>
      <c r="D9" s="6" t="s">
        <v>1158</v>
      </c>
      <c r="E9" s="275"/>
      <c r="F9" s="286" t="str">
        <f t="shared" si="0"/>
        <v>0</v>
      </c>
      <c r="G9" s="85">
        <f>SUMIF('6.WS-Re-Exp'!$E:$E,'2.Revenue'!C9,'6.WS-Re-Exp'!$C:$C)</f>
        <v>0</v>
      </c>
      <c r="H9" s="299"/>
      <c r="I9" s="300"/>
      <c r="J9" s="259"/>
      <c r="K9" s="260"/>
      <c r="L9" s="11"/>
    </row>
    <row r="10" spans="3:13" x14ac:dyDescent="0.7">
      <c r="C10" s="96">
        <v>41060</v>
      </c>
      <c r="D10" s="6" t="s">
        <v>1157</v>
      </c>
      <c r="E10" s="275"/>
      <c r="F10" s="286" t="str">
        <f t="shared" si="0"/>
        <v>0</v>
      </c>
      <c r="G10" s="85">
        <f>SUMIF('6.WS-Re-Exp'!$E:$E,'2.Revenue'!C10,'6.WS-Re-Exp'!$C:$C)</f>
        <v>0</v>
      </c>
      <c r="H10" s="299"/>
      <c r="I10" s="300"/>
      <c r="J10" s="259"/>
      <c r="K10" s="260"/>
      <c r="L10" s="11"/>
      <c r="M10" s="7"/>
    </row>
    <row r="11" spans="3:13" x14ac:dyDescent="0.7">
      <c r="C11" s="96">
        <v>41070</v>
      </c>
      <c r="D11" s="6" t="s">
        <v>13</v>
      </c>
      <c r="E11" s="275"/>
      <c r="F11" s="286" t="str">
        <f t="shared" si="0"/>
        <v>0</v>
      </c>
      <c r="G11" s="85">
        <f>SUMIF('6.WS-Re-Exp'!$E:$E,'2.Revenue'!C11,'6.WS-Re-Exp'!$C:$C)</f>
        <v>0</v>
      </c>
      <c r="H11" s="299"/>
      <c r="I11" s="300"/>
      <c r="J11" s="259"/>
      <c r="K11" s="261"/>
    </row>
    <row r="12" spans="3:13" ht="25.2" thickBot="1" x14ac:dyDescent="0.75">
      <c r="C12" s="96">
        <v>41111</v>
      </c>
      <c r="D12" s="1" t="s">
        <v>1159</v>
      </c>
      <c r="E12" s="254">
        <f>SUM(E5:E11)</f>
        <v>0</v>
      </c>
      <c r="F12" s="218" t="str">
        <f t="shared" si="0"/>
        <v>0</v>
      </c>
      <c r="G12" s="217">
        <f>SUM(G5:G11)</f>
        <v>0</v>
      </c>
      <c r="H12" s="301"/>
      <c r="K12" s="259"/>
      <c r="L12" s="257"/>
    </row>
    <row r="13" spans="3:13" x14ac:dyDescent="0.7">
      <c r="C13" s="119">
        <v>2</v>
      </c>
      <c r="D13" s="12" t="s">
        <v>1145</v>
      </c>
      <c r="E13" s="571" t="s">
        <v>695</v>
      </c>
      <c r="F13" s="572" t="s">
        <v>668</v>
      </c>
      <c r="G13" s="572" t="s">
        <v>6451</v>
      </c>
      <c r="H13" s="302"/>
      <c r="I13" s="303"/>
    </row>
    <row r="14" spans="3:13" x14ac:dyDescent="0.7">
      <c r="C14" s="96">
        <v>42010</v>
      </c>
      <c r="D14" s="6" t="s">
        <v>1156</v>
      </c>
      <c r="E14" s="276"/>
      <c r="F14" s="287" t="str">
        <f>IF(E14=0,"0",G14/E14)</f>
        <v>0</v>
      </c>
      <c r="G14" s="85">
        <f>SUMIF('6.WS-Re-Exp'!$E:$E,'2.Revenue'!C14,'6.WS-Re-Exp'!$C:$C)</f>
        <v>0</v>
      </c>
      <c r="H14" s="304"/>
      <c r="I14" s="304"/>
    </row>
    <row r="15" spans="3:13" x14ac:dyDescent="0.7">
      <c r="C15" s="96">
        <v>42020</v>
      </c>
      <c r="D15" s="6" t="s">
        <v>5</v>
      </c>
      <c r="E15" s="276"/>
      <c r="F15" s="287" t="str">
        <f t="shared" ref="F15:F20" si="1">IF(E15=0,"0",G15/E15)</f>
        <v>0</v>
      </c>
      <c r="G15" s="85">
        <f>SUMIF('6.WS-Re-Exp'!$E:$E,'2.Revenue'!C15,'6.WS-Re-Exp'!$C:$C)</f>
        <v>0</v>
      </c>
      <c r="H15" s="304"/>
      <c r="I15" s="304"/>
    </row>
    <row r="16" spans="3:13" x14ac:dyDescent="0.7">
      <c r="C16" s="96">
        <v>42030</v>
      </c>
      <c r="D16" s="6" t="s">
        <v>629</v>
      </c>
      <c r="E16" s="276"/>
      <c r="F16" s="287" t="str">
        <f t="shared" si="1"/>
        <v>0</v>
      </c>
      <c r="G16" s="85">
        <f>SUMIF('6.WS-Re-Exp'!$E:$E,'2.Revenue'!C16,'6.WS-Re-Exp'!$C:$C)</f>
        <v>0</v>
      </c>
      <c r="H16" s="304"/>
      <c r="I16" s="304"/>
    </row>
    <row r="17" spans="3:12" x14ac:dyDescent="0.7">
      <c r="C17" s="96">
        <v>42040</v>
      </c>
      <c r="D17" s="6" t="s">
        <v>7</v>
      </c>
      <c r="E17" s="276"/>
      <c r="F17" s="287" t="str">
        <f t="shared" si="1"/>
        <v>0</v>
      </c>
      <c r="G17" s="85">
        <f>SUMIF('6.WS-Re-Exp'!$E:$E,'2.Revenue'!C17,'6.WS-Re-Exp'!$C:$C)</f>
        <v>0</v>
      </c>
      <c r="H17" s="304"/>
      <c r="I17" s="304"/>
      <c r="K17" s="262"/>
      <c r="L17" s="7"/>
    </row>
    <row r="18" spans="3:12" x14ac:dyDescent="0.7">
      <c r="C18" s="96">
        <v>42050</v>
      </c>
      <c r="D18" s="6" t="s">
        <v>9</v>
      </c>
      <c r="E18" s="276"/>
      <c r="F18" s="287" t="str">
        <f t="shared" si="1"/>
        <v>0</v>
      </c>
      <c r="G18" s="85">
        <f>SUMIF('6.WS-Re-Exp'!$E:$E,'2.Revenue'!C18,'6.WS-Re-Exp'!$C:$C)</f>
        <v>0</v>
      </c>
      <c r="H18" s="304"/>
      <c r="I18" s="304"/>
    </row>
    <row r="19" spans="3:12" x14ac:dyDescent="0.7">
      <c r="C19" s="96">
        <v>42060</v>
      </c>
      <c r="D19" s="6" t="s">
        <v>11</v>
      </c>
      <c r="E19" s="276"/>
      <c r="F19" s="287" t="str">
        <f t="shared" si="1"/>
        <v>0</v>
      </c>
      <c r="G19" s="85">
        <f>SUMIF('6.WS-Re-Exp'!$E:$E,'2.Revenue'!C19,'6.WS-Re-Exp'!$C:$C)</f>
        <v>0</v>
      </c>
      <c r="H19" s="304"/>
      <c r="I19" s="304"/>
    </row>
    <row r="20" spans="3:12" x14ac:dyDescent="0.7">
      <c r="C20" s="96">
        <v>42070</v>
      </c>
      <c r="D20" s="6" t="s">
        <v>13</v>
      </c>
      <c r="E20" s="276"/>
      <c r="F20" s="287" t="str">
        <f t="shared" si="1"/>
        <v>0</v>
      </c>
      <c r="G20" s="85">
        <f>SUMIF('6.WS-Re-Exp'!$E:$E,'2.Revenue'!C20,'6.WS-Re-Exp'!$C:$C)</f>
        <v>0</v>
      </c>
      <c r="H20" s="304"/>
      <c r="I20" s="304"/>
      <c r="K20" s="259"/>
      <c r="L20" s="257"/>
    </row>
    <row r="21" spans="3:12" ht="25.2" thickBot="1" x14ac:dyDescent="0.75">
      <c r="C21" s="84">
        <v>42222</v>
      </c>
      <c r="D21" s="1" t="s">
        <v>1160</v>
      </c>
      <c r="E21" s="277">
        <f>SUM(E14:E20)</f>
        <v>0</v>
      </c>
      <c r="F21" s="279" t="str">
        <f>IF(E21=0,"0",G21/E21)</f>
        <v>0</v>
      </c>
      <c r="G21" s="219">
        <f>SUM(G14:G20)</f>
        <v>0</v>
      </c>
      <c r="H21" s="305"/>
      <c r="K21" s="263"/>
    </row>
    <row r="22" spans="3:12" ht="25.2" thickTop="1" x14ac:dyDescent="0.7">
      <c r="C22" s="81">
        <v>3</v>
      </c>
      <c r="D22" s="12" t="s">
        <v>616</v>
      </c>
      <c r="E22" s="86"/>
      <c r="G22" s="85"/>
      <c r="K22" s="264"/>
    </row>
    <row r="23" spans="3:12" x14ac:dyDescent="0.7">
      <c r="C23" s="84">
        <v>43010</v>
      </c>
      <c r="D23" s="6" t="s">
        <v>1156</v>
      </c>
      <c r="E23" s="86"/>
      <c r="G23" s="85">
        <f>SUMIF('6.WS-Re-Exp'!$E:$E,'2.Revenue'!C23,'6.WS-Re-Exp'!$C:$C)</f>
        <v>0</v>
      </c>
    </row>
    <row r="24" spans="3:12" x14ac:dyDescent="0.7">
      <c r="C24" s="84">
        <v>43020</v>
      </c>
      <c r="D24" s="87" t="s">
        <v>7</v>
      </c>
      <c r="E24" s="86"/>
      <c r="G24" s="85">
        <f>SUMIF('6.WS-Re-Exp'!$E:$E,'2.Revenue'!C24,'6.WS-Re-Exp'!$C:$C)</f>
        <v>0</v>
      </c>
    </row>
    <row r="25" spans="3:12" x14ac:dyDescent="0.7">
      <c r="C25" s="84">
        <v>43030</v>
      </c>
      <c r="D25" s="6" t="s">
        <v>9</v>
      </c>
      <c r="E25" s="86"/>
      <c r="G25" s="85">
        <f>SUMIF('6.WS-Re-Exp'!$E:$E,'2.Revenue'!C25,'6.WS-Re-Exp'!$C:$C)</f>
        <v>0</v>
      </c>
    </row>
    <row r="26" spans="3:12" x14ac:dyDescent="0.7">
      <c r="C26" s="84">
        <v>43040</v>
      </c>
      <c r="D26" s="6" t="s">
        <v>11</v>
      </c>
      <c r="E26" s="86"/>
      <c r="G26" s="85">
        <f>SUMIF('6.WS-Re-Exp'!$E:$E,'2.Revenue'!C26,'6.WS-Re-Exp'!$C:$C)</f>
        <v>0</v>
      </c>
    </row>
    <row r="27" spans="3:12" x14ac:dyDescent="0.7">
      <c r="C27" s="84">
        <v>43050</v>
      </c>
      <c r="D27" s="6" t="s">
        <v>13</v>
      </c>
      <c r="E27" s="86"/>
      <c r="G27" s="85">
        <f>SUMIF('6.WS-Re-Exp'!$E:$E,'2.Revenue'!C27,'6.WS-Re-Exp'!$C:$C)</f>
        <v>0</v>
      </c>
    </row>
    <row r="28" spans="3:12" ht="18" customHeight="1" x14ac:dyDescent="0.7">
      <c r="C28" s="84">
        <v>43060</v>
      </c>
      <c r="D28" s="6" t="s">
        <v>3</v>
      </c>
      <c r="E28" s="86"/>
      <c r="G28" s="85">
        <f>SUMIF('6.WS-Re-Exp'!$E:$E,'2.Revenue'!C28,'6.WS-Re-Exp'!$C:$C)</f>
        <v>0</v>
      </c>
    </row>
    <row r="29" spans="3:12" s="1" customFormat="1" x14ac:dyDescent="0.7">
      <c r="C29" s="82">
        <v>43333</v>
      </c>
      <c r="D29" s="14" t="s">
        <v>632</v>
      </c>
      <c r="F29" s="99"/>
      <c r="G29" s="13">
        <f>SUM(G23:G28)</f>
        <v>0</v>
      </c>
      <c r="J29" s="2"/>
    </row>
    <row r="30" spans="3:12" x14ac:dyDescent="0.7">
      <c r="C30" s="81">
        <v>4</v>
      </c>
      <c r="D30" s="12" t="s">
        <v>672</v>
      </c>
      <c r="G30" s="88"/>
    </row>
    <row r="31" spans="3:12" x14ac:dyDescent="0.7">
      <c r="C31" s="84">
        <v>44010</v>
      </c>
      <c r="D31" s="89" t="s">
        <v>620</v>
      </c>
      <c r="E31" s="89"/>
      <c r="F31" s="280"/>
      <c r="G31" s="90">
        <f>SUMIF('6.WS-Re-Exp'!$E:$E,'2.Revenue'!C31,'6.WS-Re-Exp'!$C:$C)</f>
        <v>0</v>
      </c>
      <c r="K31" s="11"/>
    </row>
    <row r="32" spans="3:12" x14ac:dyDescent="0.7">
      <c r="C32" s="84">
        <v>44020</v>
      </c>
      <c r="D32" s="89" t="s">
        <v>621</v>
      </c>
      <c r="E32" s="89"/>
      <c r="F32" s="280"/>
      <c r="G32" s="90">
        <f>SUMIF('6.WS-Re-Exp'!$E:$E,'2.Revenue'!C32,'6.WS-Re-Exp'!$C:$C)</f>
        <v>0</v>
      </c>
      <c r="K32" s="11"/>
    </row>
    <row r="33" spans="3:11" x14ac:dyDescent="0.7">
      <c r="C33" s="84">
        <v>44030</v>
      </c>
      <c r="D33" s="89" t="s">
        <v>622</v>
      </c>
      <c r="E33" s="89"/>
      <c r="F33" s="280"/>
      <c r="G33" s="90">
        <f>SUMIF('6.WS-Re-Exp'!$E:$E,'2.Revenue'!C33,'6.WS-Re-Exp'!$C:$C)</f>
        <v>0</v>
      </c>
      <c r="K33" s="11"/>
    </row>
    <row r="34" spans="3:11" x14ac:dyDescent="0.7">
      <c r="C34" s="84">
        <v>44040</v>
      </c>
      <c r="D34" s="89" t="s">
        <v>623</v>
      </c>
      <c r="E34" s="89"/>
      <c r="F34" s="280"/>
      <c r="G34" s="90">
        <f>SUMIF('6.WS-Re-Exp'!$E:$E,'2.Revenue'!C34,'6.WS-Re-Exp'!$C:$C)</f>
        <v>0</v>
      </c>
      <c r="K34" s="11"/>
    </row>
    <row r="35" spans="3:11" x14ac:dyDescent="0.7">
      <c r="C35" s="84">
        <v>44050</v>
      </c>
      <c r="D35" s="89" t="s">
        <v>624</v>
      </c>
      <c r="E35" s="89"/>
      <c r="F35" s="280"/>
      <c r="G35" s="90">
        <f>SUMIF('6.WS-Re-Exp'!$E:$E,'2.Revenue'!C35,'6.WS-Re-Exp'!$C:$C)</f>
        <v>0</v>
      </c>
      <c r="K35" s="11"/>
    </row>
    <row r="36" spans="3:11" x14ac:dyDescent="0.7">
      <c r="C36" s="255">
        <v>44060</v>
      </c>
      <c r="D36" s="211" t="s">
        <v>5800</v>
      </c>
      <c r="E36" s="211"/>
      <c r="F36" s="281"/>
      <c r="G36" s="256">
        <f>SUMIF('6.WS-Re-Exp'!$E:$E,'2.Revenue'!C36,'6.WS-Re-Exp'!$C:$C)</f>
        <v>0</v>
      </c>
      <c r="K36" s="11"/>
    </row>
    <row r="37" spans="3:11" x14ac:dyDescent="0.7">
      <c r="C37" s="84">
        <v>44444</v>
      </c>
      <c r="D37" s="22" t="s">
        <v>653</v>
      </c>
      <c r="E37" s="89"/>
      <c r="F37" s="280"/>
      <c r="G37" s="23">
        <f>SUM(G31:G36)</f>
        <v>0</v>
      </c>
    </row>
    <row r="38" spans="3:11" x14ac:dyDescent="0.7">
      <c r="C38" s="91">
        <v>5</v>
      </c>
      <c r="D38" s="12" t="s">
        <v>671</v>
      </c>
      <c r="F38" s="285"/>
      <c r="G38" s="85"/>
    </row>
    <row r="39" spans="3:11" x14ac:dyDescent="0.7">
      <c r="C39" s="84">
        <v>45010</v>
      </c>
      <c r="D39" s="89" t="s">
        <v>633</v>
      </c>
      <c r="E39" s="89"/>
      <c r="G39" s="90">
        <f>SUM(G5,G14,G23,G31)</f>
        <v>0</v>
      </c>
      <c r="H39" s="6">
        <v>5</v>
      </c>
    </row>
    <row r="40" spans="3:11" x14ac:dyDescent="0.7">
      <c r="C40" s="84">
        <v>45020</v>
      </c>
      <c r="D40" s="89" t="s">
        <v>634</v>
      </c>
      <c r="E40" s="89"/>
      <c r="G40" s="90">
        <f>SUM(G6,G15)</f>
        <v>0</v>
      </c>
    </row>
    <row r="41" spans="3:11" x14ac:dyDescent="0.7">
      <c r="C41" s="84">
        <v>45030</v>
      </c>
      <c r="D41" s="89" t="s">
        <v>629</v>
      </c>
      <c r="E41" s="89"/>
      <c r="G41" s="90">
        <f>SUM(G7,G16,G33)</f>
        <v>0</v>
      </c>
    </row>
    <row r="42" spans="3:11" x14ac:dyDescent="0.7">
      <c r="C42" s="84">
        <v>45040</v>
      </c>
      <c r="D42" s="89" t="s">
        <v>635</v>
      </c>
      <c r="E42" s="89"/>
      <c r="G42" s="90">
        <f>SUM(G8,G17,G24,G32)</f>
        <v>0</v>
      </c>
    </row>
    <row r="43" spans="3:11" x14ac:dyDescent="0.7">
      <c r="C43" s="84">
        <v>45050</v>
      </c>
      <c r="D43" s="89" t="s">
        <v>636</v>
      </c>
      <c r="E43" s="89"/>
      <c r="G43" s="90">
        <f>SUM(G9,G18,G25,G34)</f>
        <v>0</v>
      </c>
    </row>
    <row r="44" spans="3:11" x14ac:dyDescent="0.7">
      <c r="C44" s="84">
        <v>45060</v>
      </c>
      <c r="D44" s="89" t="s">
        <v>637</v>
      </c>
      <c r="E44" s="89"/>
      <c r="G44" s="90">
        <f>SUM(G10,G19,G26,G35)</f>
        <v>0</v>
      </c>
    </row>
    <row r="45" spans="3:11" x14ac:dyDescent="0.7">
      <c r="C45" s="84">
        <v>45070</v>
      </c>
      <c r="D45" s="6" t="s">
        <v>13</v>
      </c>
      <c r="G45" s="85">
        <f>SUM(G11,G20,G27,G36)</f>
        <v>0</v>
      </c>
    </row>
    <row r="46" spans="3:11" x14ac:dyDescent="0.7">
      <c r="C46" s="84">
        <v>45080</v>
      </c>
      <c r="D46" s="87" t="s">
        <v>3</v>
      </c>
      <c r="E46" s="86"/>
      <c r="G46" s="85">
        <f>G28</f>
        <v>0</v>
      </c>
    </row>
    <row r="47" spans="3:11" x14ac:dyDescent="0.7">
      <c r="C47" s="84">
        <v>45090</v>
      </c>
      <c r="D47" s="14" t="s">
        <v>638</v>
      </c>
      <c r="E47" s="86"/>
      <c r="G47" s="13">
        <f>SUM(G39:G46)</f>
        <v>0</v>
      </c>
    </row>
    <row r="48" spans="3:11" s="1" customFormat="1" x14ac:dyDescent="0.7">
      <c r="C48" s="84">
        <v>45100</v>
      </c>
      <c r="D48" s="6" t="s">
        <v>15</v>
      </c>
      <c r="E48" s="3"/>
      <c r="F48" s="99"/>
      <c r="G48" s="13">
        <f>SUMIF('6.WS-Re-Exp'!$E:$E,'2.Revenue'!C48,'6.WS-Re-Exp'!$C:$C)</f>
        <v>0</v>
      </c>
      <c r="J48" s="2"/>
    </row>
    <row r="49" spans="3:9" x14ac:dyDescent="0.7">
      <c r="C49" s="84">
        <v>45110</v>
      </c>
      <c r="D49" s="6" t="s">
        <v>17</v>
      </c>
      <c r="E49" s="86"/>
      <c r="G49" s="13">
        <f>SUMIF('6.WS-Re-Exp'!$E:$E,'2.Revenue'!C49,'6.WS-Re-Exp'!$C:$C)</f>
        <v>0</v>
      </c>
    </row>
    <row r="50" spans="3:9" x14ac:dyDescent="0.7">
      <c r="C50" s="84">
        <v>45111</v>
      </c>
      <c r="D50" s="86" t="s">
        <v>1143</v>
      </c>
      <c r="G50" s="13">
        <f>SUMIF('6.WS-Re-Exp'!$E:$E,'2.Revenue'!C50,'6.WS-Re-Exp'!$C:$C)</f>
        <v>0</v>
      </c>
    </row>
    <row r="51" spans="3:9" x14ac:dyDescent="0.7">
      <c r="C51" s="84">
        <v>45555</v>
      </c>
      <c r="D51" s="1" t="s">
        <v>639</v>
      </c>
      <c r="E51" s="86"/>
      <c r="G51" s="13">
        <f>SUM(G47:G50)</f>
        <v>0</v>
      </c>
    </row>
    <row r="52" spans="3:9" x14ac:dyDescent="0.7">
      <c r="C52" s="91">
        <v>6</v>
      </c>
      <c r="D52" s="92" t="s">
        <v>640</v>
      </c>
      <c r="E52" s="86"/>
      <c r="G52" s="85"/>
    </row>
    <row r="53" spans="3:9" x14ac:dyDescent="0.7">
      <c r="C53" s="84">
        <v>46010</v>
      </c>
      <c r="D53" s="6" t="s">
        <v>625</v>
      </c>
      <c r="E53" s="86"/>
      <c r="G53" s="85">
        <f>SUMIF('6.WS-Re-Exp'!$E:$E,'2.Revenue'!C53,'6.WS-Re-Exp'!$C:$C)</f>
        <v>0</v>
      </c>
    </row>
    <row r="54" spans="3:9" x14ac:dyDescent="0.7">
      <c r="C54" s="84">
        <v>46020</v>
      </c>
      <c r="D54" s="6" t="s">
        <v>626</v>
      </c>
      <c r="E54" s="86"/>
      <c r="G54" s="85">
        <f>SUMIF('6.WS-Re-Exp'!$E:$E,'2.Revenue'!C54,'6.WS-Re-Exp'!$C:$C)</f>
        <v>0</v>
      </c>
    </row>
    <row r="55" spans="3:9" x14ac:dyDescent="0.7">
      <c r="C55" s="84">
        <v>46030</v>
      </c>
      <c r="D55" s="6" t="s">
        <v>627</v>
      </c>
      <c r="E55" s="86"/>
      <c r="G55" s="85">
        <f>SUMIF('6.WS-Re-Exp'!$E:$E,'2.Revenue'!C55,'6.WS-Re-Exp'!$C:$C)</f>
        <v>0</v>
      </c>
    </row>
    <row r="56" spans="3:9" ht="25.2" thickBot="1" x14ac:dyDescent="0.75">
      <c r="C56" s="84" t="s">
        <v>655</v>
      </c>
      <c r="D56" s="1" t="s">
        <v>628</v>
      </c>
      <c r="G56" s="15">
        <f>SUM(G51,G53:G55)</f>
        <v>0</v>
      </c>
      <c r="H56" s="7">
        <f>SUM('5.งบทดลอง รพ.'!C449)</f>
        <v>0</v>
      </c>
      <c r="I56" s="96"/>
    </row>
    <row r="57" spans="3:9" ht="25.2" thickBot="1" x14ac:dyDescent="0.75">
      <c r="C57" s="93"/>
      <c r="D57" s="94"/>
      <c r="E57" s="94"/>
      <c r="F57" s="282"/>
      <c r="G57" s="95"/>
    </row>
    <row r="59" spans="3:9" x14ac:dyDescent="0.7">
      <c r="E59" s="1" t="s">
        <v>673</v>
      </c>
    </row>
    <row r="60" spans="3:9" x14ac:dyDescent="0.7">
      <c r="E60" s="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34" zoomScaleNormal="100" workbookViewId="0"/>
  </sheetViews>
  <sheetFormatPr defaultColWidth="9" defaultRowHeight="24.6" x14ac:dyDescent="0.7"/>
  <cols>
    <col min="1" max="1" width="3.59765625" style="6" customWidth="1"/>
    <col min="2" max="2" width="4.59765625" style="6" customWidth="1"/>
    <col min="3" max="3" width="11.59765625" style="96" bestFit="1" customWidth="1"/>
    <col min="4" max="4" width="53.8984375" style="6" customWidth="1"/>
    <col min="5" max="5" width="20" style="6" customWidth="1"/>
    <col min="6" max="6" width="16.19921875" style="6" bestFit="1" customWidth="1"/>
    <col min="7" max="7" width="13.09765625" style="6" customWidth="1"/>
    <col min="8" max="8" width="13.19921875" style="6" bestFit="1" customWidth="1"/>
    <col min="9" max="16384" width="9" style="6"/>
  </cols>
  <sheetData>
    <row r="1" spans="3:5" ht="30" x14ac:dyDescent="0.85">
      <c r="C1" s="723" t="s">
        <v>701</v>
      </c>
      <c r="D1" s="724"/>
      <c r="E1" s="203" t="s">
        <v>6514</v>
      </c>
    </row>
    <row r="2" spans="3:5" s="46" customFormat="1" x14ac:dyDescent="0.25">
      <c r="C2" s="128">
        <v>1</v>
      </c>
      <c r="D2" s="24" t="s">
        <v>596</v>
      </c>
      <c r="E2" s="27" t="s">
        <v>617</v>
      </c>
    </row>
    <row r="3" spans="3:5" x14ac:dyDescent="0.7">
      <c r="C3" s="122">
        <v>51010</v>
      </c>
      <c r="D3" s="8" t="s">
        <v>215</v>
      </c>
      <c r="E3" s="123">
        <f>SUMIF('6.WS-Re-Exp'!$E:$E,'3.Expense'!C3,'6.WS-Re-Exp'!$C:$C)</f>
        <v>0</v>
      </c>
    </row>
    <row r="4" spans="3:5" x14ac:dyDescent="0.7">
      <c r="C4" s="122">
        <v>51020</v>
      </c>
      <c r="D4" s="8" t="s">
        <v>217</v>
      </c>
      <c r="E4" s="123">
        <f>SUMIF('6.WS-Re-Exp'!$E:$E,'3.Expense'!C4,'6.WS-Re-Exp'!$C:$C)</f>
        <v>0</v>
      </c>
    </row>
    <row r="5" spans="3:5" x14ac:dyDescent="0.7">
      <c r="C5" s="122">
        <v>51030</v>
      </c>
      <c r="D5" s="8" t="s">
        <v>597</v>
      </c>
      <c r="E5" s="123">
        <f>SUMIF('6.WS-Re-Exp'!$E:$E,'3.Expense'!C5,'6.WS-Re-Exp'!$C:$C)</f>
        <v>0</v>
      </c>
    </row>
    <row r="6" spans="3:5" x14ac:dyDescent="0.7">
      <c r="C6" s="122">
        <v>51040</v>
      </c>
      <c r="D6" s="8" t="s">
        <v>598</v>
      </c>
      <c r="E6" s="123">
        <f>SUMIF('6.WS-Re-Exp'!$E:$E,'3.Expense'!C6,'6.WS-Re-Exp'!$C:$C)</f>
        <v>0</v>
      </c>
    </row>
    <row r="7" spans="3:5" x14ac:dyDescent="0.7">
      <c r="C7" s="122">
        <v>51050</v>
      </c>
      <c r="D7" s="8" t="s">
        <v>220</v>
      </c>
      <c r="E7" s="123">
        <f>SUMIF('6.WS-Re-Exp'!$E:$E,'3.Expense'!C7,'6.WS-Re-Exp'!$C:$C)</f>
        <v>0</v>
      </c>
    </row>
    <row r="8" spans="3:5" x14ac:dyDescent="0.7">
      <c r="C8" s="122">
        <v>51060</v>
      </c>
      <c r="D8" s="8" t="s">
        <v>599</v>
      </c>
      <c r="E8" s="123">
        <f>SUMIF('6.WS-Re-Exp'!$E:$E,'3.Expense'!C8,'6.WS-Re-Exp'!$C:$C)</f>
        <v>0</v>
      </c>
    </row>
    <row r="9" spans="3:5" x14ac:dyDescent="0.7">
      <c r="C9" s="122">
        <v>51070</v>
      </c>
      <c r="D9" s="8" t="s">
        <v>6378</v>
      </c>
      <c r="E9" s="123">
        <f>SUMIF('6.WS-Re-Exp'!$E:$E,'3.Expense'!C9,'6.WS-Re-Exp'!$C:$C)</f>
        <v>0</v>
      </c>
    </row>
    <row r="10" spans="3:5" x14ac:dyDescent="0.7">
      <c r="C10" s="122">
        <v>51080</v>
      </c>
      <c r="D10" s="8" t="s">
        <v>600</v>
      </c>
      <c r="E10" s="123">
        <f>SUMIF('6.WS-Re-Exp'!$E:$E,'3.Expense'!C10,'6.WS-Re-Exp'!$C:$C)</f>
        <v>0</v>
      </c>
    </row>
    <row r="11" spans="3:5" x14ac:dyDescent="0.7">
      <c r="C11" s="122">
        <v>51090</v>
      </c>
      <c r="D11" s="8" t="s">
        <v>352</v>
      </c>
      <c r="E11" s="123">
        <f>SUMIF('6.WS-Re-Exp'!$E:$E,'3.Expense'!C11,'6.WS-Re-Exp'!$C:$C)</f>
        <v>0</v>
      </c>
    </row>
    <row r="12" spans="3:5" x14ac:dyDescent="0.7">
      <c r="C12" s="122">
        <v>51100</v>
      </c>
      <c r="D12" s="8" t="s">
        <v>601</v>
      </c>
      <c r="E12" s="123">
        <f>SUMIF('6.WS-Re-Exp'!$E:$E,'3.Expense'!C12,'6.WS-Re-Exp'!$C:$C)</f>
        <v>0</v>
      </c>
    </row>
    <row r="13" spans="3:5" x14ac:dyDescent="0.7">
      <c r="C13" s="122">
        <v>51110</v>
      </c>
      <c r="D13" s="8" t="s">
        <v>602</v>
      </c>
      <c r="E13" s="123">
        <f>SUMIF('6.WS-Re-Exp'!$E:$E,'3.Expense'!C13,'6.WS-Re-Exp'!$C:$C)</f>
        <v>0</v>
      </c>
    </row>
    <row r="14" spans="3:5" x14ac:dyDescent="0.7">
      <c r="C14" s="122">
        <v>51120</v>
      </c>
      <c r="D14" s="8" t="s">
        <v>603</v>
      </c>
      <c r="E14" s="123">
        <f>SUMIF('6.WS-Re-Exp'!$E:$E,'3.Expense'!C14,'6.WS-Re-Exp'!$C:$C)</f>
        <v>0</v>
      </c>
    </row>
    <row r="15" spans="3:5" x14ac:dyDescent="0.7">
      <c r="C15" s="122">
        <v>51130</v>
      </c>
      <c r="D15" s="8" t="s">
        <v>604</v>
      </c>
      <c r="E15" s="123">
        <f>SUMIF('6.WS-Re-Exp'!$E:$E,'3.Expense'!C15,'6.WS-Re-Exp'!$C:$C)</f>
        <v>0</v>
      </c>
    </row>
    <row r="16" spans="3:5" x14ac:dyDescent="0.7">
      <c r="C16" s="122">
        <v>51140</v>
      </c>
      <c r="D16" s="8" t="s">
        <v>605</v>
      </c>
      <c r="E16" s="123">
        <f>SUMIF('6.WS-Re-Exp'!$E:$E,'3.Expense'!C16,'6.WS-Re-Exp'!$C:$C)</f>
        <v>0</v>
      </c>
    </row>
    <row r="17" spans="2:5" x14ac:dyDescent="0.7">
      <c r="C17" s="124">
        <v>51111</v>
      </c>
      <c r="D17" s="26" t="s">
        <v>618</v>
      </c>
      <c r="E17" s="31">
        <f>SUM(E3:E16)</f>
        <v>0</v>
      </c>
    </row>
    <row r="18" spans="2:5" x14ac:dyDescent="0.7">
      <c r="C18" s="28">
        <v>2</v>
      </c>
      <c r="D18" s="25" t="s">
        <v>595</v>
      </c>
      <c r="E18" s="31"/>
    </row>
    <row r="19" spans="2:5" x14ac:dyDescent="0.7">
      <c r="B19" s="1"/>
      <c r="C19" s="122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7">
      <c r="C20" s="122">
        <v>52020</v>
      </c>
      <c r="D20" s="8" t="s">
        <v>606</v>
      </c>
      <c r="E20" s="29">
        <f>SUMIF('6.WS-Re-Exp'!$E:$E,'3.Expense'!C20,'6.WS-Re-Exp'!$C:$C)</f>
        <v>0</v>
      </c>
    </row>
    <row r="21" spans="2:5" x14ac:dyDescent="0.7">
      <c r="C21" s="122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7">
      <c r="C22" s="122">
        <v>52040</v>
      </c>
      <c r="D22" s="8" t="s">
        <v>607</v>
      </c>
      <c r="E22" s="29">
        <f>SUMIF('6.WS-Re-Exp'!$E:$E,'3.Expense'!C22,'6.WS-Re-Exp'!$C:$C)</f>
        <v>0</v>
      </c>
    </row>
    <row r="23" spans="2:5" x14ac:dyDescent="0.7">
      <c r="C23" s="125">
        <v>52050</v>
      </c>
      <c r="D23" s="26" t="s">
        <v>608</v>
      </c>
      <c r="E23" s="31">
        <f>SUM(E19:E22)</f>
        <v>0</v>
      </c>
    </row>
    <row r="24" spans="2:5" x14ac:dyDescent="0.7">
      <c r="C24" s="122">
        <v>52060</v>
      </c>
      <c r="D24" s="8" t="s">
        <v>609</v>
      </c>
      <c r="E24" s="29">
        <f>SUMIF('6.WS-Re-Exp'!$E:$E,'3.Expense'!C24,'6.WS-Re-Exp'!$C:$C)</f>
        <v>0</v>
      </c>
    </row>
    <row r="25" spans="2:5" x14ac:dyDescent="0.7">
      <c r="C25" s="122">
        <v>52070</v>
      </c>
      <c r="D25" s="8" t="s">
        <v>610</v>
      </c>
      <c r="E25" s="29">
        <f>SUMIF('6.WS-Re-Exp'!$E:$E,'3.Expense'!C25,'6.WS-Re-Exp'!$C:$C)</f>
        <v>0</v>
      </c>
    </row>
    <row r="26" spans="2:5" x14ac:dyDescent="0.7">
      <c r="C26" s="122">
        <v>52080</v>
      </c>
      <c r="D26" s="8" t="s">
        <v>6379</v>
      </c>
      <c r="E26" s="29">
        <f>SUMIF('6.WS-Re-Exp'!$E:$E,'3.Expense'!C26,'6.WS-Re-Exp'!$C:$C)</f>
        <v>0</v>
      </c>
    </row>
    <row r="27" spans="2:5" x14ac:dyDescent="0.7">
      <c r="C27" s="122">
        <v>52090</v>
      </c>
      <c r="D27" s="8" t="s">
        <v>6380</v>
      </c>
      <c r="E27" s="29">
        <f>SUMIF('6.WS-Re-Exp'!$E:$E,'3.Expense'!C27,'6.WS-Re-Exp'!$C:$C)</f>
        <v>0</v>
      </c>
    </row>
    <row r="28" spans="2:5" x14ac:dyDescent="0.7">
      <c r="C28" s="122">
        <v>52100</v>
      </c>
      <c r="D28" s="8" t="s">
        <v>615</v>
      </c>
      <c r="E28" s="29">
        <f>SUMIF('6.WS-Re-Exp'!$E:$E,'3.Expense'!C28,'6.WS-Re-Exp'!$C:$C)</f>
        <v>0</v>
      </c>
    </row>
    <row r="29" spans="2:5" s="1" customFormat="1" x14ac:dyDescent="0.7">
      <c r="C29" s="30">
        <v>52222</v>
      </c>
      <c r="D29" s="26" t="s">
        <v>619</v>
      </c>
      <c r="E29" s="31">
        <f>SUM(E23,E24,E25,E26,E27,E28)</f>
        <v>0</v>
      </c>
    </row>
    <row r="30" spans="2:5" s="1" customFormat="1" x14ac:dyDescent="0.7">
      <c r="C30" s="28">
        <v>3</v>
      </c>
      <c r="D30" s="25" t="s">
        <v>616</v>
      </c>
      <c r="E30" s="31"/>
    </row>
    <row r="31" spans="2:5" x14ac:dyDescent="0.7">
      <c r="C31" s="122">
        <v>53010</v>
      </c>
      <c r="D31" s="8" t="s">
        <v>614</v>
      </c>
      <c r="E31" s="29">
        <f>SUMIF('6.WS-Re-Exp'!$E:$E,'3.Expense'!C31,'6.WS-Re-Exp'!$C:$C)</f>
        <v>0</v>
      </c>
    </row>
    <row r="32" spans="2:5" x14ac:dyDescent="0.7">
      <c r="C32" s="122">
        <v>53020</v>
      </c>
      <c r="D32" s="8" t="s">
        <v>611</v>
      </c>
      <c r="E32" s="29">
        <f>SUMIF('6.WS-Re-Exp'!$E:$E,'3.Expense'!C32,'6.WS-Re-Exp'!$C:$C)</f>
        <v>0</v>
      </c>
    </row>
    <row r="33" spans="3:8" x14ac:dyDescent="0.7">
      <c r="C33" s="122">
        <v>53030</v>
      </c>
      <c r="D33" s="8" t="s">
        <v>612</v>
      </c>
      <c r="E33" s="29">
        <f>SUMIF('6.WS-Re-Exp'!$E:$E,'3.Expense'!C33,'6.WS-Re-Exp'!$C:$C)</f>
        <v>0</v>
      </c>
    </row>
    <row r="34" spans="3:8" x14ac:dyDescent="0.7">
      <c r="C34" s="122">
        <v>53040</v>
      </c>
      <c r="D34" s="8" t="s">
        <v>630</v>
      </c>
      <c r="E34" s="29">
        <f>SUMIF('6.WS-Re-Exp'!$E:$E,'3.Expense'!C34,'6.WS-Re-Exp'!$C:$C)</f>
        <v>0</v>
      </c>
    </row>
    <row r="35" spans="3:8" x14ac:dyDescent="0.7">
      <c r="C35" s="122">
        <v>53050</v>
      </c>
      <c r="D35" s="10" t="s">
        <v>631</v>
      </c>
      <c r="E35" s="29">
        <f>SUMIF('6.WS-Re-Exp'!$E:$E,'3.Expense'!C35,'6.WS-Re-Exp'!$C:$C)</f>
        <v>0</v>
      </c>
    </row>
    <row r="36" spans="3:8" x14ac:dyDescent="0.7">
      <c r="C36" s="122">
        <v>53060</v>
      </c>
      <c r="D36" s="8" t="s">
        <v>613</v>
      </c>
      <c r="E36" s="29">
        <f>SUMIF('6.WS-Re-Exp'!$E:$E,'3.Expense'!C36,'6.WS-Re-Exp'!$C:$C)</f>
        <v>0</v>
      </c>
    </row>
    <row r="37" spans="3:8" x14ac:dyDescent="0.7">
      <c r="C37" s="122" t="s">
        <v>656</v>
      </c>
      <c r="D37" s="26" t="s">
        <v>652</v>
      </c>
      <c r="E37" s="31">
        <f>SUM(E17,E29,E31:E36)</f>
        <v>0</v>
      </c>
      <c r="F37" s="482">
        <f>SUM('6.WS-Re-Exp'!H445)</f>
        <v>0</v>
      </c>
      <c r="G37" s="11"/>
      <c r="H37" s="11"/>
    </row>
    <row r="38" spans="3:8" s="1" customFormat="1" x14ac:dyDescent="0.7">
      <c r="C38" s="30">
        <v>61000</v>
      </c>
      <c r="D38" s="26" t="s">
        <v>657</v>
      </c>
      <c r="E38" s="32">
        <f>'2.Revenue'!G56-'3.Expense'!E37</f>
        <v>0</v>
      </c>
      <c r="G38" s="2"/>
      <c r="H38" s="2"/>
    </row>
    <row r="39" spans="3:8" s="1" customFormat="1" x14ac:dyDescent="0.7">
      <c r="C39" s="30">
        <v>62000</v>
      </c>
      <c r="D39" s="26" t="s">
        <v>696</v>
      </c>
      <c r="E39" s="32">
        <f>'2.Revenue'!G51-'3.Expense'!E37+E32+E33+E36</f>
        <v>0</v>
      </c>
      <c r="G39" s="2"/>
    </row>
    <row r="40" spans="3:8" ht="25.2" thickBot="1" x14ac:dyDescent="0.75">
      <c r="C40" s="129"/>
      <c r="D40" s="126"/>
      <c r="E40" s="127"/>
    </row>
    <row r="41" spans="3:8" x14ac:dyDescent="0.7">
      <c r="D41" s="1"/>
      <c r="G41" s="6" t="b">
        <f>E39='1.Planfin67_1st'!F37</f>
        <v>1</v>
      </c>
    </row>
    <row r="42" spans="3:8" x14ac:dyDescent="0.7">
      <c r="D42" s="11"/>
      <c r="E42" s="1" t="s">
        <v>673</v>
      </c>
    </row>
    <row r="43" spans="3:8" x14ac:dyDescent="0.7">
      <c r="E43" s="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6</vt:i4>
      </vt:variant>
    </vt:vector>
  </HeadingPairs>
  <TitlesOfParts>
    <vt:vector size="30" baseType="lpstr">
      <vt:lpstr>คำแนะนำ</vt:lpstr>
      <vt:lpstr>หน้าแรก</vt:lpstr>
      <vt:lpstr>ID</vt:lpstr>
      <vt:lpstr>1.Planfin67_1st</vt:lpstr>
      <vt:lpstr>กศภ2565</vt:lpstr>
      <vt:lpstr>กศภ2566_12M</vt:lpstr>
      <vt:lpstr>หมายเหตุ_กศภ66_10M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'1.Planfin67_1st'!Print_Area</vt:lpstr>
      <vt:lpstr>'2.Revenue'!Print_Area</vt:lpstr>
      <vt:lpstr>คำแนะนำ!Print_Area</vt:lpstr>
      <vt:lpstr>'1.Planfin67_1st'!Print_Titles</vt:lpstr>
      <vt:lpstr>'12.1 รายละเอียด แผน รพ.สต.'!Print_Titles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Customer service</cp:lastModifiedBy>
  <cp:lastPrinted>2021-09-14T04:39:06Z</cp:lastPrinted>
  <dcterms:created xsi:type="dcterms:W3CDTF">2016-07-25T14:36:11Z</dcterms:created>
  <dcterms:modified xsi:type="dcterms:W3CDTF">2023-10-12T01:11:45Z</dcterms:modified>
</cp:coreProperties>
</file>